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W107" i="2" l="1"/>
  <c r="EW106" i="2"/>
  <c r="EW105" i="2"/>
  <c r="EU108" i="2"/>
  <c r="EU107" i="2"/>
  <c r="EU106" i="2"/>
  <c r="EU105" i="2"/>
  <c r="EW100" i="2"/>
  <c r="EU100" i="2"/>
  <c r="EY93" i="2"/>
  <c r="ER93" i="2"/>
  <c r="EW95" i="2"/>
  <c r="EW94" i="2"/>
  <c r="EW93" i="2"/>
  <c r="EW92" i="2"/>
  <c r="EU95" i="2"/>
  <c r="EU94" i="2"/>
  <c r="EU93" i="2"/>
  <c r="EU92" i="2"/>
  <c r="EX13" i="2"/>
  <c r="EX14" i="2"/>
  <c r="EX15" i="2"/>
  <c r="EX16" i="2"/>
  <c r="EX17" i="2"/>
  <c r="EX18" i="2"/>
  <c r="EZ18" i="2" s="1"/>
  <c r="EX19" i="2"/>
  <c r="EX20" i="2"/>
  <c r="EX21" i="2"/>
  <c r="EX22" i="2"/>
  <c r="EX23" i="2"/>
  <c r="EX24" i="2"/>
  <c r="EX25" i="2"/>
  <c r="EX26" i="2"/>
  <c r="EX27" i="2"/>
  <c r="EX28" i="2"/>
  <c r="EX29" i="2"/>
  <c r="EZ29" i="2" s="1"/>
  <c r="EX30" i="2"/>
  <c r="EX31" i="2"/>
  <c r="EX32" i="2"/>
  <c r="EX33" i="2"/>
  <c r="EX34" i="2"/>
  <c r="EX35" i="2"/>
  <c r="EX36" i="2"/>
  <c r="EX37" i="2"/>
  <c r="EX38" i="2"/>
  <c r="EX39" i="2"/>
  <c r="EX40" i="2"/>
  <c r="EX41" i="2"/>
  <c r="EX42" i="2"/>
  <c r="EX43" i="2"/>
  <c r="EZ43" i="2" s="1"/>
  <c r="EX44" i="2"/>
  <c r="EX45" i="2"/>
  <c r="EX46" i="2"/>
  <c r="EX47" i="2"/>
  <c r="EX48" i="2"/>
  <c r="EZ48" i="2" s="1"/>
  <c r="EX49" i="2"/>
  <c r="EX50" i="2"/>
  <c r="EX51" i="2"/>
  <c r="EX52" i="2"/>
  <c r="EX53" i="2"/>
  <c r="EX54" i="2"/>
  <c r="EZ54" i="2" s="1"/>
  <c r="EX55" i="2"/>
  <c r="EX56" i="2"/>
  <c r="EX57" i="2"/>
  <c r="EX58" i="2"/>
  <c r="EX59" i="2"/>
  <c r="EX60" i="2"/>
  <c r="EX61" i="2"/>
  <c r="EX62" i="2"/>
  <c r="EX63" i="2"/>
  <c r="EX64" i="2"/>
  <c r="EX65" i="2"/>
  <c r="EX66" i="2"/>
  <c r="EZ66" i="2" s="1"/>
  <c r="EX67" i="2"/>
  <c r="EZ67" i="2" s="1"/>
  <c r="EX68" i="2"/>
  <c r="EX69" i="2"/>
  <c r="EX70" i="2"/>
  <c r="EZ70" i="2" s="1"/>
  <c r="EX71" i="2"/>
  <c r="EX72" i="2"/>
  <c r="EX73" i="2"/>
  <c r="EX74" i="2"/>
  <c r="EX75" i="2"/>
  <c r="EX76" i="2"/>
  <c r="EX77" i="2"/>
  <c r="EX78" i="2"/>
  <c r="EX79" i="2"/>
  <c r="EX80" i="2"/>
  <c r="EX81" i="2"/>
  <c r="EX82" i="2"/>
  <c r="EX83" i="2"/>
  <c r="EX84" i="2"/>
  <c r="EZ74" i="2"/>
  <c r="EZ77" i="2"/>
  <c r="EW13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29" i="2"/>
  <c r="EW30" i="2"/>
  <c r="EW31" i="2"/>
  <c r="EW32" i="2"/>
  <c r="EW33" i="2"/>
  <c r="EW34" i="2"/>
  <c r="EW35" i="2"/>
  <c r="EW36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8" i="2"/>
  <c r="EW79" i="2"/>
  <c r="EW80" i="2"/>
  <c r="EW81" i="2"/>
  <c r="EW82" i="2"/>
  <c r="EW83" i="2"/>
  <c r="EW84" i="2"/>
  <c r="EX12" i="2"/>
  <c r="EW12" i="2"/>
  <c r="EZ13" i="2"/>
  <c r="EZ14" i="2"/>
  <c r="EZ15" i="2"/>
  <c r="EZ16" i="2"/>
  <c r="EZ17" i="2"/>
  <c r="EZ19" i="2"/>
  <c r="EZ21" i="2"/>
  <c r="EZ25" i="2"/>
  <c r="EZ26" i="2"/>
  <c r="EZ27" i="2"/>
  <c r="EZ28" i="2"/>
  <c r="EZ30" i="2"/>
  <c r="EZ31" i="2"/>
  <c r="EZ32" i="2"/>
  <c r="EZ33" i="2"/>
  <c r="EZ36" i="2"/>
  <c r="EZ37" i="2"/>
  <c r="EZ38" i="2"/>
  <c r="EZ39" i="2"/>
  <c r="EZ40" i="2"/>
  <c r="EZ41" i="2"/>
  <c r="EZ42" i="2"/>
  <c r="EZ44" i="2"/>
  <c r="EZ45" i="2"/>
  <c r="EZ49" i="2"/>
  <c r="EZ50" i="2"/>
  <c r="EZ51" i="2"/>
  <c r="EZ52" i="2"/>
  <c r="EZ53" i="2"/>
  <c r="EZ55" i="2"/>
  <c r="EZ56" i="2"/>
  <c r="EZ57" i="2"/>
  <c r="EZ60" i="2"/>
  <c r="EZ61" i="2"/>
  <c r="EZ62" i="2"/>
  <c r="EZ63" i="2"/>
  <c r="EZ64" i="2"/>
  <c r="EZ65" i="2"/>
  <c r="EZ68" i="2"/>
  <c r="EZ72" i="2"/>
  <c r="EZ73" i="2"/>
  <c r="EZ75" i="2"/>
  <c r="EZ76" i="2"/>
  <c r="EZ78" i="2"/>
  <c r="EZ79" i="2"/>
  <c r="EZ80" i="2"/>
  <c r="EY13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29" i="2"/>
  <c r="EY30" i="2"/>
  <c r="EY31" i="2"/>
  <c r="EY32" i="2"/>
  <c r="EY33" i="2"/>
  <c r="EY34" i="2"/>
  <c r="EY35" i="2"/>
  <c r="EY36" i="2"/>
  <c r="EY37" i="2"/>
  <c r="EY38" i="2"/>
  <c r="EY39" i="2"/>
  <c r="EY40" i="2"/>
  <c r="EY41" i="2"/>
  <c r="EY42" i="2"/>
  <c r="EY43" i="2"/>
  <c r="EY44" i="2"/>
  <c r="EY45" i="2"/>
  <c r="EY46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8" i="2"/>
  <c r="EY79" i="2"/>
  <c r="EY80" i="2"/>
  <c r="EY81" i="2"/>
  <c r="EY82" i="2"/>
  <c r="EY83" i="2"/>
  <c r="EY84" i="2"/>
  <c r="EV13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29" i="2"/>
  <c r="EV30" i="2"/>
  <c r="EV31" i="2"/>
  <c r="EV32" i="2"/>
  <c r="EV33" i="2"/>
  <c r="EV34" i="2"/>
  <c r="EV35" i="2"/>
  <c r="EV36" i="2"/>
  <c r="EV37" i="2"/>
  <c r="EV38" i="2"/>
  <c r="EV39" i="2"/>
  <c r="EV40" i="2"/>
  <c r="EV41" i="2"/>
  <c r="EV42" i="2"/>
  <c r="EV43" i="2"/>
  <c r="EV44" i="2"/>
  <c r="EV45" i="2"/>
  <c r="EV46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8" i="2"/>
  <c r="EV79" i="2"/>
  <c r="EV80" i="2"/>
  <c r="EV81" i="2"/>
  <c r="EV82" i="2"/>
  <c r="EV83" i="2"/>
  <c r="EV84" i="2"/>
  <c r="EU13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29" i="2"/>
  <c r="EU30" i="2"/>
  <c r="EU31" i="2"/>
  <c r="EU32" i="2"/>
  <c r="EU33" i="2"/>
  <c r="EU34" i="2"/>
  <c r="EU35" i="2"/>
  <c r="EU36" i="2"/>
  <c r="EU37" i="2"/>
  <c r="EU38" i="2"/>
  <c r="EU39" i="2"/>
  <c r="EU40" i="2"/>
  <c r="EU41" i="2"/>
  <c r="EU42" i="2"/>
  <c r="EU43" i="2"/>
  <c r="EU44" i="2"/>
  <c r="EU45" i="2"/>
  <c r="EU46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8" i="2"/>
  <c r="EU79" i="2"/>
  <c r="EU80" i="2"/>
  <c r="EU81" i="2"/>
  <c r="EU82" i="2"/>
  <c r="EU83" i="2"/>
  <c r="EU84" i="2"/>
  <c r="EY12" i="2"/>
  <c r="EV12" i="2"/>
  <c r="EU12" i="2"/>
  <c r="EZ58" i="2" l="1"/>
  <c r="EZ34" i="2"/>
  <c r="EZ81" i="2"/>
  <c r="EZ69" i="2"/>
  <c r="EZ84" i="2"/>
  <c r="EZ24" i="2"/>
  <c r="EZ71" i="2"/>
  <c r="EZ59" i="2"/>
  <c r="EZ83" i="2"/>
  <c r="EZ47" i="2"/>
  <c r="EZ35" i="2"/>
  <c r="EZ22" i="2"/>
  <c r="EZ46" i="2"/>
  <c r="EZ23" i="2"/>
  <c r="EZ82" i="2"/>
  <c r="EZ20" i="2"/>
  <c r="EZ12" i="2"/>
  <c r="EP13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29" i="2"/>
  <c r="EP30" i="2"/>
  <c r="EP31" i="2"/>
  <c r="EP32" i="2"/>
  <c r="EP33" i="2"/>
  <c r="EP34" i="2"/>
  <c r="EP35" i="2"/>
  <c r="EP36" i="2"/>
  <c r="EP37" i="2"/>
  <c r="EP38" i="2"/>
  <c r="EP39" i="2"/>
  <c r="EP40" i="2"/>
  <c r="EP41" i="2"/>
  <c r="EP42" i="2"/>
  <c r="EP43" i="2"/>
  <c r="EP44" i="2"/>
  <c r="EP45" i="2"/>
  <c r="EP46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8" i="2"/>
  <c r="EP79" i="2"/>
  <c r="EP80" i="2"/>
  <c r="EP81" i="2"/>
  <c r="EP82" i="2"/>
  <c r="EP83" i="2"/>
  <c r="EP84" i="2"/>
  <c r="EP12" i="2"/>
  <c r="AC2" i="4" l="1"/>
  <c r="AD2" i="4"/>
  <c r="AE2" i="4"/>
  <c r="EQ13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EQ37" i="2"/>
  <c r="EQ38" i="2"/>
  <c r="EQ39" i="2"/>
  <c r="EQ40" i="2"/>
  <c r="EQ41" i="2"/>
  <c r="EQ42" i="2"/>
  <c r="EQ43" i="2"/>
  <c r="EQ44" i="2"/>
  <c r="EQ45" i="2"/>
  <c r="EQ46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12" i="2"/>
  <c r="EC12" i="2"/>
  <c r="EB12" i="2"/>
  <c r="ES13" i="2"/>
  <c r="AD75" i="4" s="1"/>
  <c r="ES15" i="2"/>
  <c r="AD62" i="4" s="1"/>
  <c r="ES25" i="2"/>
  <c r="AD67" i="4" s="1"/>
  <c r="ES39" i="2"/>
  <c r="AD61" i="4" s="1"/>
  <c r="ES41" i="2"/>
  <c r="AD74" i="4" s="1"/>
  <c r="ES44" i="2"/>
  <c r="AD69" i="4" s="1"/>
  <c r="ES45" i="2"/>
  <c r="AD73" i="4" s="1"/>
  <c r="ES48" i="2"/>
  <c r="AD20" i="4" s="1"/>
  <c r="ES49" i="2"/>
  <c r="AD70" i="4" s="1"/>
  <c r="ES51" i="2"/>
  <c r="AD72" i="4" s="1"/>
  <c r="ES52" i="2"/>
  <c r="AD66" i="4" s="1"/>
  <c r="ES53" i="2"/>
  <c r="AD57" i="4" s="1"/>
  <c r="ES56" i="2"/>
  <c r="AD65" i="4" s="1"/>
  <c r="ES60" i="2"/>
  <c r="AD64" i="4" s="1"/>
  <c r="ES63" i="2"/>
  <c r="AD60" i="4" s="1"/>
  <c r="ES64" i="2"/>
  <c r="AD63" i="4" s="1"/>
  <c r="ES72" i="2"/>
  <c r="AD68" i="4" s="1"/>
  <c r="ES75" i="2"/>
  <c r="AD59" i="4" s="1"/>
  <c r="ES76" i="2"/>
  <c r="AD55" i="4" s="1"/>
  <c r="ES78" i="2"/>
  <c r="AD71" i="4" s="1"/>
  <c r="ES79" i="2"/>
  <c r="AD56" i="4" s="1"/>
  <c r="ES80" i="2"/>
  <c r="AD50" i="4" s="1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29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8" i="2"/>
  <c r="ER79" i="2"/>
  <c r="ER80" i="2"/>
  <c r="ER81" i="2"/>
  <c r="ER82" i="2"/>
  <c r="ER83" i="2"/>
  <c r="ER84" i="2"/>
  <c r="EO13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29" i="2"/>
  <c r="EO30" i="2"/>
  <c r="EO31" i="2"/>
  <c r="EO32" i="2"/>
  <c r="EO33" i="2"/>
  <c r="EO34" i="2"/>
  <c r="EO35" i="2"/>
  <c r="EO36" i="2"/>
  <c r="EO37" i="2"/>
  <c r="EO38" i="2"/>
  <c r="EO39" i="2"/>
  <c r="EO40" i="2"/>
  <c r="EO41" i="2"/>
  <c r="EO42" i="2"/>
  <c r="EO43" i="2"/>
  <c r="EO44" i="2"/>
  <c r="EO45" i="2"/>
  <c r="EO46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8" i="2"/>
  <c r="EO79" i="2"/>
  <c r="EO80" i="2"/>
  <c r="EO81" i="2"/>
  <c r="EO82" i="2"/>
  <c r="EO83" i="2"/>
  <c r="EO84" i="2"/>
  <c r="EN13" i="2"/>
  <c r="EN14" i="2"/>
  <c r="EN15" i="2"/>
  <c r="EN16" i="2"/>
  <c r="ES16" i="2" s="1"/>
  <c r="AD46" i="4" s="1"/>
  <c r="EN17" i="2"/>
  <c r="EN18" i="2"/>
  <c r="EN19" i="2"/>
  <c r="EN20" i="2"/>
  <c r="ES20" i="2" s="1"/>
  <c r="AD45" i="4" s="1"/>
  <c r="EN21" i="2"/>
  <c r="EN22" i="2"/>
  <c r="EN23" i="2"/>
  <c r="EN24" i="2"/>
  <c r="EN25" i="2"/>
  <c r="EN26" i="2"/>
  <c r="EN27" i="2"/>
  <c r="EN28" i="2"/>
  <c r="ES28" i="2" s="1"/>
  <c r="AD22" i="4" s="1"/>
  <c r="EN29" i="2"/>
  <c r="EN30" i="2"/>
  <c r="EN31" i="2"/>
  <c r="EN32" i="2"/>
  <c r="EN33" i="2"/>
  <c r="EN34" i="2"/>
  <c r="EN35" i="2"/>
  <c r="EN36" i="2"/>
  <c r="EN37" i="2"/>
  <c r="EN38" i="2"/>
  <c r="EN39" i="2"/>
  <c r="EN40" i="2"/>
  <c r="ES40" i="2" s="1"/>
  <c r="AD19" i="4" s="1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S65" i="2" s="1"/>
  <c r="AD5" i="4" s="1"/>
  <c r="EN66" i="2"/>
  <c r="EN67" i="2"/>
  <c r="EN68" i="2"/>
  <c r="ES68" i="2" s="1"/>
  <c r="AD23" i="4" s="1"/>
  <c r="EN69" i="2"/>
  <c r="EN70" i="2"/>
  <c r="EN71" i="2"/>
  <c r="EN72" i="2"/>
  <c r="EN73" i="2"/>
  <c r="EN74" i="2"/>
  <c r="EN75" i="2"/>
  <c r="EN76" i="2"/>
  <c r="EN77" i="2"/>
  <c r="EN78" i="2"/>
  <c r="EN79" i="2"/>
  <c r="EN80" i="2"/>
  <c r="EN81" i="2"/>
  <c r="EN82" i="2"/>
  <c r="EN83" i="2"/>
  <c r="EN84" i="2"/>
  <c r="ER12" i="2"/>
  <c r="EO12" i="2"/>
  <c r="EN12" i="2"/>
  <c r="ES67" i="2" l="1"/>
  <c r="AD43" i="4" s="1"/>
  <c r="ES55" i="2"/>
  <c r="AD28" i="4" s="1"/>
  <c r="ES43" i="2"/>
  <c r="AD31" i="4" s="1"/>
  <c r="ES31" i="2"/>
  <c r="AD35" i="4" s="1"/>
  <c r="ES19" i="2"/>
  <c r="AD13" i="4" s="1"/>
  <c r="ES32" i="2"/>
  <c r="AD16" i="4" s="1"/>
  <c r="ES66" i="2"/>
  <c r="AD42" i="4" s="1"/>
  <c r="EN105" i="2"/>
  <c r="ES30" i="2"/>
  <c r="AD30" i="4" s="1"/>
  <c r="ES18" i="2"/>
  <c r="AD26" i="4" s="1"/>
  <c r="ES42" i="2"/>
  <c r="AD4" i="4" s="1"/>
  <c r="ES29" i="2"/>
  <c r="AD49" i="4" s="1"/>
  <c r="ES17" i="2"/>
  <c r="AD52" i="4" s="1"/>
  <c r="ES27" i="2"/>
  <c r="AD14" i="4" s="1"/>
  <c r="ES62" i="2"/>
  <c r="AD25" i="4" s="1"/>
  <c r="ES14" i="2"/>
  <c r="AD47" i="4" s="1"/>
  <c r="ES74" i="2"/>
  <c r="AD27" i="4" s="1"/>
  <c r="ES50" i="2"/>
  <c r="AD24" i="4" s="1"/>
  <c r="ES26" i="2"/>
  <c r="AD15" i="4" s="1"/>
  <c r="ES73" i="2"/>
  <c r="AD48" i="4" s="1"/>
  <c r="ES61" i="2"/>
  <c r="AD53" i="4" s="1"/>
  <c r="ES37" i="2"/>
  <c r="AD54" i="4" s="1"/>
  <c r="ES38" i="2"/>
  <c r="AD7" i="4" s="1"/>
  <c r="ES77" i="2"/>
  <c r="AD37" i="4" s="1"/>
  <c r="ES54" i="2"/>
  <c r="AD36" i="4" s="1"/>
  <c r="EN94" i="2"/>
  <c r="ES24" i="2"/>
  <c r="AD44" i="4" s="1"/>
  <c r="ES47" i="2"/>
  <c r="AD40" i="4" s="1"/>
  <c r="ES35" i="2"/>
  <c r="AD21" i="4" s="1"/>
  <c r="ES58" i="2"/>
  <c r="AD9" i="4" s="1"/>
  <c r="ES46" i="2"/>
  <c r="AD29" i="4" s="1"/>
  <c r="ES34" i="2"/>
  <c r="AD39" i="4" s="1"/>
  <c r="ES22" i="2"/>
  <c r="AD51" i="4" s="1"/>
  <c r="EN93" i="2"/>
  <c r="ES81" i="2"/>
  <c r="AD32" i="4" s="1"/>
  <c r="ES33" i="2"/>
  <c r="AD33" i="4" s="1"/>
  <c r="ES57" i="2"/>
  <c r="AD17" i="4" s="1"/>
  <c r="ES21" i="2"/>
  <c r="AD41" i="4" s="1"/>
  <c r="ES69" i="2"/>
  <c r="AD11" i="4" s="1"/>
  <c r="ES59" i="2"/>
  <c r="AD10" i="4" s="1"/>
  <c r="ES23" i="2"/>
  <c r="AD12" i="4" s="1"/>
  <c r="ES82" i="2"/>
  <c r="AD34" i="4" s="1"/>
  <c r="ES71" i="2"/>
  <c r="AD3" i="4" s="1"/>
  <c r="ES83" i="2"/>
  <c r="AD8" i="4" s="1"/>
  <c r="ES70" i="2"/>
  <c r="AD38" i="4" s="1"/>
  <c r="ES84" i="2"/>
  <c r="AD6" i="4" s="1"/>
  <c r="ES36" i="2"/>
  <c r="AD58" i="4" s="1"/>
  <c r="EN100" i="2"/>
  <c r="ES12" i="2"/>
  <c r="AD18" i="4" s="1"/>
  <c r="EN95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8" i="2"/>
  <c r="EI79" i="2"/>
  <c r="EI80" i="2"/>
  <c r="EI81" i="2"/>
  <c r="EI82" i="2"/>
  <c r="EI83" i="2"/>
  <c r="EI84" i="2"/>
  <c r="EI12" i="2"/>
  <c r="EL13" i="2"/>
  <c r="AC75" i="4" s="1"/>
  <c r="EL21" i="2"/>
  <c r="AC41" i="4" s="1"/>
  <c r="EL25" i="2"/>
  <c r="AC67" i="4" s="1"/>
  <c r="EL36" i="2"/>
  <c r="AC58" i="4" s="1"/>
  <c r="EL37" i="2"/>
  <c r="AC54" i="4" s="1"/>
  <c r="EL41" i="2"/>
  <c r="AC74" i="4" s="1"/>
  <c r="EL44" i="2"/>
  <c r="AC69" i="4" s="1"/>
  <c r="EL45" i="2"/>
  <c r="AC73" i="4" s="1"/>
  <c r="EL49" i="2"/>
  <c r="AC70" i="4" s="1"/>
  <c r="EL51" i="2"/>
  <c r="AC72" i="4" s="1"/>
  <c r="EL52" i="2"/>
  <c r="AC66" i="4" s="1"/>
  <c r="EL56" i="2"/>
  <c r="AC65" i="4" s="1"/>
  <c r="EL60" i="2"/>
  <c r="AC64" i="4" s="1"/>
  <c r="EL63" i="2"/>
  <c r="AC60" i="4" s="1"/>
  <c r="EL64" i="2"/>
  <c r="AC63" i="4" s="1"/>
  <c r="EL70" i="2"/>
  <c r="AC38" i="4" s="1"/>
  <c r="EL72" i="2"/>
  <c r="AC68" i="4" s="1"/>
  <c r="EL75" i="2"/>
  <c r="AC59" i="4" s="1"/>
  <c r="EL76" i="2"/>
  <c r="AC55" i="4" s="1"/>
  <c r="EL78" i="2"/>
  <c r="AC71" i="4" s="1"/>
  <c r="EL79" i="2"/>
  <c r="AC56" i="4" s="1"/>
  <c r="EL80" i="2"/>
  <c r="AC50" i="4" s="1"/>
  <c r="EK13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K45" i="2"/>
  <c r="EK46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8" i="2"/>
  <c r="EK79" i="2"/>
  <c r="EK80" i="2"/>
  <c r="EK81" i="2"/>
  <c r="EK82" i="2"/>
  <c r="EK83" i="2"/>
  <c r="EK84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J45" i="2"/>
  <c r="EJ46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8" i="2"/>
  <c r="EJ79" i="2"/>
  <c r="EJ80" i="2"/>
  <c r="EJ81" i="2"/>
  <c r="EJ82" i="2"/>
  <c r="EJ83" i="2"/>
  <c r="EJ84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8" i="2"/>
  <c r="EH79" i="2"/>
  <c r="EH80" i="2"/>
  <c r="EH81" i="2"/>
  <c r="EH82" i="2"/>
  <c r="EH83" i="2"/>
  <c r="EH84" i="2"/>
  <c r="EG13" i="2"/>
  <c r="EG14" i="2"/>
  <c r="EG15" i="2"/>
  <c r="EG16" i="2"/>
  <c r="EG17" i="2"/>
  <c r="EL17" i="2" s="1"/>
  <c r="AC52" i="4" s="1"/>
  <c r="EG18" i="2"/>
  <c r="EL18" i="2" s="1"/>
  <c r="AC26" i="4" s="1"/>
  <c r="EG19" i="2"/>
  <c r="EL19" i="2" s="1"/>
  <c r="AC13" i="4" s="1"/>
  <c r="EG20" i="2"/>
  <c r="EG21" i="2"/>
  <c r="EG22" i="2"/>
  <c r="EG23" i="2"/>
  <c r="EG24" i="2"/>
  <c r="EG25" i="2"/>
  <c r="EG26" i="2"/>
  <c r="EG27" i="2"/>
  <c r="EG28" i="2"/>
  <c r="EG29" i="2"/>
  <c r="EL29" i="2" s="1"/>
  <c r="AC49" i="4" s="1"/>
  <c r="EG30" i="2"/>
  <c r="EL30" i="2" s="1"/>
  <c r="AC30" i="4" s="1"/>
  <c r="EG31" i="2"/>
  <c r="EG32" i="2"/>
  <c r="EG33" i="2"/>
  <c r="EG34" i="2"/>
  <c r="EG35" i="2"/>
  <c r="EG36" i="2"/>
  <c r="EG37" i="2"/>
  <c r="EG38" i="2"/>
  <c r="EG39" i="2"/>
  <c r="EG40" i="2"/>
  <c r="EG41" i="2"/>
  <c r="EG42" i="2"/>
  <c r="EL42" i="2" s="1"/>
  <c r="AC4" i="4" s="1"/>
  <c r="EG43" i="2"/>
  <c r="EL43" i="2" s="1"/>
  <c r="AC31" i="4" s="1"/>
  <c r="EG44" i="2"/>
  <c r="EG45" i="2"/>
  <c r="EG46" i="2"/>
  <c r="EG47" i="2"/>
  <c r="EG48" i="2"/>
  <c r="EG49" i="2"/>
  <c r="EG50" i="2"/>
  <c r="EG51" i="2"/>
  <c r="EG52" i="2"/>
  <c r="EG53" i="2"/>
  <c r="EL53" i="2" s="1"/>
  <c r="AC57" i="4" s="1"/>
  <c r="EG54" i="2"/>
  <c r="EL54" i="2" s="1"/>
  <c r="AC36" i="4" s="1"/>
  <c r="EG55" i="2"/>
  <c r="EL55" i="2" s="1"/>
  <c r="AC28" i="4" s="1"/>
  <c r="EG56" i="2"/>
  <c r="EG57" i="2"/>
  <c r="EG58" i="2"/>
  <c r="EG59" i="2"/>
  <c r="EG60" i="2"/>
  <c r="EG61" i="2"/>
  <c r="EG62" i="2"/>
  <c r="EG63" i="2"/>
  <c r="EG64" i="2"/>
  <c r="EG65" i="2"/>
  <c r="EL65" i="2" s="1"/>
  <c r="AC5" i="4" s="1"/>
  <c r="EG66" i="2"/>
  <c r="EL66" i="2" s="1"/>
  <c r="AC42" i="4" s="1"/>
  <c r="EG67" i="2"/>
  <c r="EG68" i="2"/>
  <c r="EG69" i="2"/>
  <c r="EG70" i="2"/>
  <c r="EG71" i="2"/>
  <c r="EG72" i="2"/>
  <c r="EG73" i="2"/>
  <c r="EG74" i="2"/>
  <c r="EG75" i="2"/>
  <c r="EG76" i="2"/>
  <c r="EG77" i="2"/>
  <c r="EL77" i="2" s="1"/>
  <c r="AC37" i="4" s="1"/>
  <c r="EG78" i="2"/>
  <c r="EG79" i="2"/>
  <c r="EG80" i="2"/>
  <c r="EG81" i="2"/>
  <c r="EG82" i="2"/>
  <c r="EG83" i="2"/>
  <c r="EG84" i="2"/>
  <c r="EJ12" i="2"/>
  <c r="EK12" i="2"/>
  <c r="EH12" i="2"/>
  <c r="EG12" i="2"/>
  <c r="EL74" i="2" l="1"/>
  <c r="AC27" i="4" s="1"/>
  <c r="EL73" i="2"/>
  <c r="AC48" i="4" s="1"/>
  <c r="EL39" i="2"/>
  <c r="AC61" i="4" s="1"/>
  <c r="EL38" i="2"/>
  <c r="AC7" i="4" s="1"/>
  <c r="EG100" i="2"/>
  <c r="EL59" i="2"/>
  <c r="AC10" i="4" s="1"/>
  <c r="EL82" i="2"/>
  <c r="AC34" i="4" s="1"/>
  <c r="EL22" i="2"/>
  <c r="AC51" i="4" s="1"/>
  <c r="EL47" i="2"/>
  <c r="AC40" i="4" s="1"/>
  <c r="EL35" i="2"/>
  <c r="AC21" i="4" s="1"/>
  <c r="EL34" i="2"/>
  <c r="AC39" i="4" s="1"/>
  <c r="EL83" i="2"/>
  <c r="AC8" i="4" s="1"/>
  <c r="EL24" i="2"/>
  <c r="AC44" i="4" s="1"/>
  <c r="EL71" i="2"/>
  <c r="AC3" i="4" s="1"/>
  <c r="EL23" i="2"/>
  <c r="AC12" i="4" s="1"/>
  <c r="EG95" i="2"/>
  <c r="EL68" i="2"/>
  <c r="AC23" i="4" s="1"/>
  <c r="EL32" i="2"/>
  <c r="AC16" i="4" s="1"/>
  <c r="EL20" i="2"/>
  <c r="AC45" i="4" s="1"/>
  <c r="EG94" i="2"/>
  <c r="EL81" i="2"/>
  <c r="AC32" i="4" s="1"/>
  <c r="EL58" i="2"/>
  <c r="AC9" i="4" s="1"/>
  <c r="EL46" i="2"/>
  <c r="AC29" i="4" s="1"/>
  <c r="EL57" i="2"/>
  <c r="AC17" i="4" s="1"/>
  <c r="EG93" i="2"/>
  <c r="EL69" i="2"/>
  <c r="AC11" i="4" s="1"/>
  <c r="EG105" i="2"/>
  <c r="EL84" i="2"/>
  <c r="AC6" i="4" s="1"/>
  <c r="EL67" i="2"/>
  <c r="AC43" i="4" s="1"/>
  <c r="EL40" i="2"/>
  <c r="AC19" i="4" s="1"/>
  <c r="EL28" i="2"/>
  <c r="AC22" i="4" s="1"/>
  <c r="EL16" i="2"/>
  <c r="AC46" i="4" s="1"/>
  <c r="EL27" i="2"/>
  <c r="AC14" i="4" s="1"/>
  <c r="EL15" i="2"/>
  <c r="AC62" i="4" s="1"/>
  <c r="EL62" i="2"/>
  <c r="AC25" i="4" s="1"/>
  <c r="EL50" i="2"/>
  <c r="AC24" i="4" s="1"/>
  <c r="EL26" i="2"/>
  <c r="AC15" i="4" s="1"/>
  <c r="EL14" i="2"/>
  <c r="AC47" i="4" s="1"/>
  <c r="EL61" i="2"/>
  <c r="AC53" i="4" s="1"/>
  <c r="EL48" i="2"/>
  <c r="AC20" i="4" s="1"/>
  <c r="EL33" i="2"/>
  <c r="AC33" i="4" s="1"/>
  <c r="EL31" i="2"/>
  <c r="AC35" i="4" s="1"/>
  <c r="EL12" i="2"/>
  <c r="AC18" i="4" s="1"/>
  <c r="EE13" i="2"/>
  <c r="EE17" i="2"/>
  <c r="EE22" i="2"/>
  <c r="EE25" i="2"/>
  <c r="EE41" i="2"/>
  <c r="EE44" i="2"/>
  <c r="EE45" i="2"/>
  <c r="EE49" i="2"/>
  <c r="EE51" i="2"/>
  <c r="EE52" i="2"/>
  <c r="EE53" i="2"/>
  <c r="EE56" i="2"/>
  <c r="EE60" i="2"/>
  <c r="EE63" i="2"/>
  <c r="EE64" i="2"/>
  <c r="EE72" i="2"/>
  <c r="EE75" i="2"/>
  <c r="EE76" i="2"/>
  <c r="EE78" i="2"/>
  <c r="EE79" i="2"/>
  <c r="EE80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8" i="2"/>
  <c r="EC79" i="2"/>
  <c r="EC80" i="2"/>
  <c r="EC81" i="2"/>
  <c r="EC82" i="2"/>
  <c r="EC83" i="2"/>
  <c r="EC84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8" i="2"/>
  <c r="EB79" i="2"/>
  <c r="EB80" i="2"/>
  <c r="EB81" i="2"/>
  <c r="EB82" i="2"/>
  <c r="EB83" i="2"/>
  <c r="EB84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DZ13" i="2"/>
  <c r="DZ14" i="2"/>
  <c r="EE14" i="2" s="1"/>
  <c r="DZ15" i="2"/>
  <c r="EE15" i="2" s="1"/>
  <c r="DZ16" i="2"/>
  <c r="EE16" i="2" s="1"/>
  <c r="DZ17" i="2"/>
  <c r="DZ18" i="2"/>
  <c r="EE18" i="2" s="1"/>
  <c r="DZ19" i="2"/>
  <c r="DZ20" i="2"/>
  <c r="EE20" i="2" s="1"/>
  <c r="DZ21" i="2"/>
  <c r="EE21" i="2" s="1"/>
  <c r="DZ22" i="2"/>
  <c r="DZ23" i="2"/>
  <c r="EE23" i="2" s="1"/>
  <c r="DZ24" i="2"/>
  <c r="EE24" i="2" s="1"/>
  <c r="DZ25" i="2"/>
  <c r="DZ26" i="2"/>
  <c r="EE26" i="2" s="1"/>
  <c r="DZ27" i="2"/>
  <c r="EE27" i="2" s="1"/>
  <c r="DZ28" i="2"/>
  <c r="EE28" i="2" s="1"/>
  <c r="DZ29" i="2"/>
  <c r="EE29" i="2" s="1"/>
  <c r="DZ30" i="2"/>
  <c r="DZ31" i="2"/>
  <c r="DZ32" i="2"/>
  <c r="DZ33" i="2"/>
  <c r="EE33" i="2" s="1"/>
  <c r="DZ34" i="2"/>
  <c r="EE34" i="2" s="1"/>
  <c r="DZ35" i="2"/>
  <c r="EE35" i="2" s="1"/>
  <c r="DZ36" i="2"/>
  <c r="EE36" i="2" s="1"/>
  <c r="DZ37" i="2"/>
  <c r="EE37" i="2" s="1"/>
  <c r="DZ38" i="2"/>
  <c r="EE38" i="2" s="1"/>
  <c r="DZ39" i="2"/>
  <c r="DZ40" i="2"/>
  <c r="EE40" i="2" s="1"/>
  <c r="DZ41" i="2"/>
  <c r="DZ42" i="2"/>
  <c r="DZ43" i="2"/>
  <c r="DZ44" i="2"/>
  <c r="DZ45" i="2"/>
  <c r="DZ46" i="2"/>
  <c r="EE46" i="2" s="1"/>
  <c r="DZ47" i="2"/>
  <c r="EE47" i="2" s="1"/>
  <c r="DZ48" i="2"/>
  <c r="EE48" i="2" s="1"/>
  <c r="DZ49" i="2"/>
  <c r="DZ50" i="2"/>
  <c r="EE50" i="2" s="1"/>
  <c r="DZ51" i="2"/>
  <c r="DZ52" i="2"/>
  <c r="DZ53" i="2"/>
  <c r="DZ54" i="2"/>
  <c r="DZ55" i="2"/>
  <c r="DZ56" i="2"/>
  <c r="DZ57" i="2"/>
  <c r="EE57" i="2" s="1"/>
  <c r="DZ58" i="2"/>
  <c r="EE58" i="2" s="1"/>
  <c r="DZ59" i="2"/>
  <c r="EE59" i="2" s="1"/>
  <c r="DZ60" i="2"/>
  <c r="DZ61" i="2"/>
  <c r="EE61" i="2" s="1"/>
  <c r="DZ62" i="2"/>
  <c r="EE62" i="2" s="1"/>
  <c r="DZ63" i="2"/>
  <c r="DZ64" i="2"/>
  <c r="DZ65" i="2"/>
  <c r="DZ66" i="2"/>
  <c r="DZ67" i="2"/>
  <c r="DZ68" i="2"/>
  <c r="DZ69" i="2"/>
  <c r="DZ70" i="2"/>
  <c r="DZ71" i="2"/>
  <c r="DZ72" i="2"/>
  <c r="DZ73" i="2"/>
  <c r="EE73" i="2" s="1"/>
  <c r="DZ74" i="2"/>
  <c r="DZ75" i="2"/>
  <c r="DZ76" i="2"/>
  <c r="DZ77" i="2"/>
  <c r="DZ78" i="2"/>
  <c r="DZ79" i="2"/>
  <c r="DZ80" i="2"/>
  <c r="DZ81" i="2"/>
  <c r="EE81" i="2" s="1"/>
  <c r="DZ82" i="2"/>
  <c r="EE82" i="2" s="1"/>
  <c r="DZ83" i="2"/>
  <c r="EE83" i="2" s="1"/>
  <c r="DZ84" i="2"/>
  <c r="EE84" i="2" s="1"/>
  <c r="ED12" i="2"/>
  <c r="EA12" i="2"/>
  <c r="DZ12" i="2"/>
  <c r="DZ2" i="2"/>
  <c r="EE55" i="2" l="1"/>
  <c r="EE67" i="2"/>
  <c r="EE43" i="2"/>
  <c r="EE19" i="2"/>
  <c r="EE66" i="2"/>
  <c r="EE30" i="2"/>
  <c r="EE31" i="2"/>
  <c r="EE42" i="2"/>
  <c r="EE77" i="2"/>
  <c r="EE68" i="2"/>
  <c r="EE71" i="2"/>
  <c r="EE54" i="2"/>
  <c r="EE65" i="2"/>
  <c r="EE32" i="2"/>
  <c r="EG107" i="2"/>
  <c r="EG106" i="2"/>
  <c r="EG92" i="2"/>
  <c r="EG108" i="2"/>
  <c r="EE70" i="2"/>
  <c r="DZ105" i="2"/>
  <c r="DZ100" i="2"/>
  <c r="EE69" i="2"/>
  <c r="DZ95" i="2"/>
  <c r="EE74" i="2"/>
  <c r="EE39" i="2"/>
  <c r="DZ93" i="2"/>
  <c r="DZ94" i="2"/>
  <c r="EE12" i="2"/>
  <c r="DX13" i="2"/>
  <c r="DX15" i="2"/>
  <c r="DX17" i="2"/>
  <c r="DX18" i="2"/>
  <c r="DX25" i="2"/>
  <c r="DX29" i="2"/>
  <c r="DX33" i="2"/>
  <c r="DX36" i="2"/>
  <c r="DX41" i="2"/>
  <c r="DX43" i="2"/>
  <c r="DX44" i="2"/>
  <c r="DX45" i="2"/>
  <c r="DX46" i="2"/>
  <c r="DX47" i="2"/>
  <c r="DX48" i="2"/>
  <c r="DX49" i="2"/>
  <c r="DX51" i="2"/>
  <c r="DX52" i="2"/>
  <c r="DX53" i="2"/>
  <c r="DX56" i="2"/>
  <c r="DX60" i="2"/>
  <c r="DX63" i="2"/>
  <c r="DX64" i="2"/>
  <c r="DX72" i="2"/>
  <c r="DX74" i="2"/>
  <c r="DX75" i="2"/>
  <c r="DX76" i="2"/>
  <c r="DX78" i="2"/>
  <c r="DX79" i="2"/>
  <c r="DX80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DT78" i="2"/>
  <c r="DT79" i="2"/>
  <c r="DT80" i="2"/>
  <c r="DT81" i="2"/>
  <c r="DT82" i="2"/>
  <c r="DT83" i="2"/>
  <c r="DT84" i="2"/>
  <c r="DS13" i="2"/>
  <c r="DS14" i="2"/>
  <c r="DX14" i="2" s="1"/>
  <c r="DS15" i="2"/>
  <c r="DS16" i="2"/>
  <c r="DX16" i="2" s="1"/>
  <c r="DS17" i="2"/>
  <c r="DS18" i="2"/>
  <c r="DS19" i="2"/>
  <c r="DX19" i="2" s="1"/>
  <c r="DS20" i="2"/>
  <c r="DX20" i="2" s="1"/>
  <c r="DS21" i="2"/>
  <c r="DX21" i="2" s="1"/>
  <c r="DS22" i="2"/>
  <c r="DX22" i="2" s="1"/>
  <c r="DS23" i="2"/>
  <c r="DX23" i="2" s="1"/>
  <c r="DS24" i="2"/>
  <c r="DX24" i="2" s="1"/>
  <c r="DS25" i="2"/>
  <c r="DS26" i="2"/>
  <c r="DX26" i="2" s="1"/>
  <c r="DS27" i="2"/>
  <c r="DX27" i="2" s="1"/>
  <c r="DS28" i="2"/>
  <c r="DX28" i="2" s="1"/>
  <c r="DS29" i="2"/>
  <c r="DS30" i="2"/>
  <c r="DX30" i="2" s="1"/>
  <c r="DS31" i="2"/>
  <c r="DX31" i="2" s="1"/>
  <c r="DS32" i="2"/>
  <c r="DX32" i="2" s="1"/>
  <c r="DS33" i="2"/>
  <c r="DS34" i="2"/>
  <c r="DX34" i="2" s="1"/>
  <c r="DS35" i="2"/>
  <c r="DX35" i="2" s="1"/>
  <c r="DS36" i="2"/>
  <c r="DS37" i="2"/>
  <c r="DX37" i="2" s="1"/>
  <c r="DS38" i="2"/>
  <c r="DS39" i="2"/>
  <c r="DX39" i="2" s="1"/>
  <c r="DS40" i="2"/>
  <c r="DX40" i="2" s="1"/>
  <c r="DS41" i="2"/>
  <c r="DS42" i="2"/>
  <c r="DX42" i="2" s="1"/>
  <c r="DS43" i="2"/>
  <c r="DS44" i="2"/>
  <c r="DS45" i="2"/>
  <c r="DS46" i="2"/>
  <c r="DS47" i="2"/>
  <c r="DS48" i="2"/>
  <c r="DS49" i="2"/>
  <c r="DS50" i="2"/>
  <c r="DS51" i="2"/>
  <c r="DS52" i="2"/>
  <c r="DS53" i="2"/>
  <c r="DS54" i="2"/>
  <c r="DX54" i="2" s="1"/>
  <c r="DS55" i="2"/>
  <c r="DX55" i="2" s="1"/>
  <c r="DS56" i="2"/>
  <c r="DS57" i="2"/>
  <c r="DX57" i="2" s="1"/>
  <c r="DS58" i="2"/>
  <c r="DX58" i="2" s="1"/>
  <c r="DS59" i="2"/>
  <c r="DX59" i="2" s="1"/>
  <c r="DS60" i="2"/>
  <c r="DS61" i="2"/>
  <c r="DX61" i="2" s="1"/>
  <c r="DS62" i="2"/>
  <c r="DX62" i="2" s="1"/>
  <c r="DS63" i="2"/>
  <c r="DS64" i="2"/>
  <c r="DS65" i="2"/>
  <c r="DX65" i="2" s="1"/>
  <c r="DS66" i="2"/>
  <c r="DX66" i="2" s="1"/>
  <c r="DS67" i="2"/>
  <c r="DX67" i="2" s="1"/>
  <c r="DS68" i="2"/>
  <c r="DX68" i="2" s="1"/>
  <c r="DS69" i="2"/>
  <c r="DS70" i="2"/>
  <c r="DX70" i="2" s="1"/>
  <c r="DS71" i="2"/>
  <c r="DX71" i="2" s="1"/>
  <c r="DS72" i="2"/>
  <c r="DS73" i="2"/>
  <c r="DX73" i="2" s="1"/>
  <c r="DS74" i="2"/>
  <c r="DS75" i="2"/>
  <c r="DS76" i="2"/>
  <c r="DS77" i="2"/>
  <c r="DX77" i="2" s="1"/>
  <c r="DS78" i="2"/>
  <c r="DS79" i="2"/>
  <c r="DS80" i="2"/>
  <c r="DS81" i="2"/>
  <c r="DX81" i="2" s="1"/>
  <c r="DS82" i="2"/>
  <c r="DX82" i="2" s="1"/>
  <c r="DS83" i="2"/>
  <c r="DX83" i="2" s="1"/>
  <c r="DS84" i="2"/>
  <c r="DX84" i="2" s="1"/>
  <c r="DV12" i="2"/>
  <c r="DU12" i="2"/>
  <c r="DW12" i="2"/>
  <c r="DT12" i="2"/>
  <c r="DS12" i="2"/>
  <c r="DX50" i="2" l="1"/>
  <c r="DX38" i="2"/>
  <c r="DS93" i="2"/>
  <c r="DS105" i="2"/>
  <c r="DS94" i="2"/>
  <c r="DS95" i="2"/>
  <c r="DS100" i="2"/>
  <c r="EI106" i="2"/>
  <c r="EI107" i="2"/>
  <c r="EI100" i="2"/>
  <c r="EI95" i="2"/>
  <c r="EI105" i="2"/>
  <c r="EI94" i="2"/>
  <c r="EK93" i="2"/>
  <c r="EI93" i="2"/>
  <c r="DX69" i="2"/>
  <c r="DZ108" i="2"/>
  <c r="DZ107" i="2"/>
  <c r="EB107" i="2" s="1"/>
  <c r="DZ106" i="2"/>
  <c r="DZ92" i="2"/>
  <c r="DX12" i="2"/>
  <c r="DQ13" i="2"/>
  <c r="DQ15" i="2"/>
  <c r="DQ25" i="2"/>
  <c r="DQ41" i="2"/>
  <c r="DQ44" i="2"/>
  <c r="DQ45" i="2"/>
  <c r="DQ49" i="2"/>
  <c r="DQ51" i="2"/>
  <c r="DQ52" i="2"/>
  <c r="DQ56" i="2"/>
  <c r="DQ60" i="2"/>
  <c r="DQ64" i="2"/>
  <c r="DQ72" i="2"/>
  <c r="DQ75" i="2"/>
  <c r="DQ78" i="2"/>
  <c r="DQ80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DP54" i="2"/>
  <c r="DP55" i="2"/>
  <c r="DP56" i="2"/>
  <c r="DP57" i="2"/>
  <c r="DP58" i="2"/>
  <c r="DP59" i="2"/>
  <c r="DP60" i="2"/>
  <c r="DP61" i="2"/>
  <c r="DP62" i="2"/>
  <c r="DP63" i="2"/>
  <c r="DP64" i="2"/>
  <c r="DP65" i="2"/>
  <c r="DP66" i="2"/>
  <c r="DP67" i="2"/>
  <c r="DP68" i="2"/>
  <c r="DP69" i="2"/>
  <c r="DP70" i="2"/>
  <c r="DP71" i="2"/>
  <c r="DP72" i="2"/>
  <c r="DP73" i="2"/>
  <c r="DP74" i="2"/>
  <c r="DP75" i="2"/>
  <c r="DP76" i="2"/>
  <c r="DP77" i="2"/>
  <c r="DP78" i="2"/>
  <c r="DP79" i="2"/>
  <c r="DP80" i="2"/>
  <c r="DP81" i="2"/>
  <c r="DP82" i="2"/>
  <c r="DP83" i="2"/>
  <c r="DP84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DO78" i="2"/>
  <c r="DO79" i="2"/>
  <c r="DO80" i="2"/>
  <c r="DO81" i="2"/>
  <c r="DO82" i="2"/>
  <c r="DO83" i="2"/>
  <c r="DO84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4" i="2"/>
  <c r="DN75" i="2"/>
  <c r="DN76" i="2"/>
  <c r="DN77" i="2"/>
  <c r="DN78" i="2"/>
  <c r="DN79" i="2"/>
  <c r="DN80" i="2"/>
  <c r="DN81" i="2"/>
  <c r="DN82" i="2"/>
  <c r="DN83" i="2"/>
  <c r="DN84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L69" i="2"/>
  <c r="DL70" i="2"/>
  <c r="DL71" i="2"/>
  <c r="DL72" i="2"/>
  <c r="DL73" i="2"/>
  <c r="DL74" i="2"/>
  <c r="DL75" i="2"/>
  <c r="DL76" i="2"/>
  <c r="DL77" i="2"/>
  <c r="DL78" i="2"/>
  <c r="DL79" i="2"/>
  <c r="DL80" i="2"/>
  <c r="DL81" i="2"/>
  <c r="DL82" i="2"/>
  <c r="DL83" i="2"/>
  <c r="DL84" i="2"/>
  <c r="DO12" i="2"/>
  <c r="DN12" i="2"/>
  <c r="DP12" i="2"/>
  <c r="DM12" i="2"/>
  <c r="DL12" i="2"/>
  <c r="DQ12" i="2" s="1"/>
  <c r="DS108" i="2" l="1"/>
  <c r="DS92" i="2"/>
  <c r="DS107" i="2"/>
  <c r="DS106" i="2"/>
  <c r="EB105" i="2"/>
  <c r="EB100" i="2"/>
  <c r="EB95" i="2"/>
  <c r="EB93" i="2"/>
  <c r="ED93" i="2"/>
  <c r="EB94" i="2"/>
  <c r="EB106" i="2"/>
  <c r="DQ84" i="2"/>
  <c r="DQ83" i="2"/>
  <c r="DQ82" i="2"/>
  <c r="DQ81" i="2"/>
  <c r="DQ79" i="2"/>
  <c r="DQ77" i="2"/>
  <c r="DQ76" i="2"/>
  <c r="DQ74" i="2"/>
  <c r="DQ73" i="2"/>
  <c r="DQ71" i="2"/>
  <c r="DQ70" i="2"/>
  <c r="DQ69" i="2"/>
  <c r="DQ68" i="2"/>
  <c r="DQ67" i="2"/>
  <c r="DQ66" i="2"/>
  <c r="DQ65" i="2"/>
  <c r="DQ63" i="2"/>
  <c r="DQ62" i="2"/>
  <c r="DQ61" i="2"/>
  <c r="DQ59" i="2"/>
  <c r="DQ58" i="2"/>
  <c r="DQ57" i="2"/>
  <c r="DQ55" i="2"/>
  <c r="DQ54" i="2"/>
  <c r="DQ53" i="2"/>
  <c r="DQ50" i="2"/>
  <c r="DQ48" i="2"/>
  <c r="DQ47" i="2"/>
  <c r="DQ46" i="2"/>
  <c r="DQ43" i="2"/>
  <c r="DQ42" i="2"/>
  <c r="DQ40" i="2"/>
  <c r="DQ39" i="2"/>
  <c r="DQ38" i="2"/>
  <c r="DQ37" i="2"/>
  <c r="DQ36" i="2"/>
  <c r="DQ35" i="2"/>
  <c r="DQ34" i="2"/>
  <c r="DQ33" i="2"/>
  <c r="DQ32" i="2"/>
  <c r="DQ31" i="2"/>
  <c r="DQ30" i="2"/>
  <c r="DQ29" i="2"/>
  <c r="DQ28" i="2"/>
  <c r="DQ27" i="2"/>
  <c r="DQ26" i="2"/>
  <c r="DQ24" i="2"/>
  <c r="DQ23" i="2"/>
  <c r="DQ22" i="2"/>
  <c r="DQ21" i="2"/>
  <c r="DQ20" i="2"/>
  <c r="DQ19" i="2"/>
  <c r="DQ18" i="2"/>
  <c r="DQ17" i="2"/>
  <c r="DL93" i="2"/>
  <c r="DL100" i="2"/>
  <c r="DQ16" i="2"/>
  <c r="DL95" i="2"/>
  <c r="DL105" i="2"/>
  <c r="DL94" i="2"/>
  <c r="DQ14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DU107" i="2" l="1"/>
  <c r="DU106" i="2"/>
  <c r="DU105" i="2"/>
  <c r="DU94" i="2"/>
  <c r="DU95" i="2"/>
  <c r="DU100" i="2"/>
  <c r="DW93" i="2"/>
  <c r="DU93" i="2"/>
  <c r="DL108" i="2"/>
  <c r="DL92" i="2"/>
  <c r="DL107" i="2"/>
  <c r="DL106" i="2"/>
  <c r="DE13" i="2"/>
  <c r="DF13" i="2"/>
  <c r="DG13" i="2"/>
  <c r="DH13" i="2"/>
  <c r="DI13" i="2"/>
  <c r="DJ13" i="2"/>
  <c r="DE14" i="2"/>
  <c r="DF14" i="2"/>
  <c r="DG14" i="2"/>
  <c r="DH14" i="2"/>
  <c r="DI14" i="2"/>
  <c r="DE15" i="2"/>
  <c r="DJ15" i="2" s="1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E19" i="2"/>
  <c r="DF19" i="2"/>
  <c r="DG19" i="2"/>
  <c r="DH19" i="2"/>
  <c r="DI19" i="2"/>
  <c r="DE20" i="2"/>
  <c r="DF20" i="2"/>
  <c r="DG20" i="2"/>
  <c r="DH20" i="2"/>
  <c r="DI20" i="2"/>
  <c r="DJ20" i="2"/>
  <c r="DE21" i="2"/>
  <c r="DF21" i="2"/>
  <c r="DG21" i="2"/>
  <c r="DH21" i="2"/>
  <c r="DI21" i="2"/>
  <c r="DE22" i="2"/>
  <c r="DF22" i="2"/>
  <c r="DG22" i="2"/>
  <c r="DH22" i="2"/>
  <c r="DI22" i="2"/>
  <c r="DJ22" i="2"/>
  <c r="DE23" i="2"/>
  <c r="DF23" i="2"/>
  <c r="DJ23" i="2" s="1"/>
  <c r="DG23" i="2"/>
  <c r="DH23" i="2"/>
  <c r="DI23" i="2"/>
  <c r="DE24" i="2"/>
  <c r="DJ24" i="2" s="1"/>
  <c r="DF24" i="2"/>
  <c r="DG24" i="2"/>
  <c r="DH24" i="2"/>
  <c r="DI24" i="2"/>
  <c r="DE25" i="2"/>
  <c r="DF25" i="2"/>
  <c r="DG25" i="2"/>
  <c r="DH25" i="2"/>
  <c r="DI25" i="2"/>
  <c r="DJ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E29" i="2"/>
  <c r="DF29" i="2"/>
  <c r="DG29" i="2"/>
  <c r="DH29" i="2"/>
  <c r="DI29" i="2"/>
  <c r="DE30" i="2"/>
  <c r="DF30" i="2"/>
  <c r="DG30" i="2"/>
  <c r="DH30" i="2"/>
  <c r="DI30" i="2"/>
  <c r="DE31" i="2"/>
  <c r="DJ31" i="2" s="1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E35" i="2"/>
  <c r="DF35" i="2"/>
  <c r="DG35" i="2"/>
  <c r="DH35" i="2"/>
  <c r="DI35" i="2"/>
  <c r="DE36" i="2"/>
  <c r="DF36" i="2"/>
  <c r="DG36" i="2"/>
  <c r="DH36" i="2"/>
  <c r="DI36" i="2"/>
  <c r="DE37" i="2"/>
  <c r="DF37" i="2"/>
  <c r="DG37" i="2"/>
  <c r="DH37" i="2"/>
  <c r="DI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E41" i="2"/>
  <c r="DF41" i="2"/>
  <c r="DG41" i="2"/>
  <c r="DH41" i="2"/>
  <c r="DI41" i="2"/>
  <c r="DJ41" i="2"/>
  <c r="DE42" i="2"/>
  <c r="DF42" i="2"/>
  <c r="DG42" i="2"/>
  <c r="DH42" i="2"/>
  <c r="DI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J45" i="2"/>
  <c r="DE46" i="2"/>
  <c r="DF46" i="2"/>
  <c r="DG46" i="2"/>
  <c r="DH46" i="2"/>
  <c r="DI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J49" i="2"/>
  <c r="DE50" i="2"/>
  <c r="DF50" i="2"/>
  <c r="DG50" i="2"/>
  <c r="DH50" i="2"/>
  <c r="DI50" i="2"/>
  <c r="DE51" i="2"/>
  <c r="DF51" i="2"/>
  <c r="DG51" i="2"/>
  <c r="DH51" i="2"/>
  <c r="DI51" i="2"/>
  <c r="DJ51" i="2"/>
  <c r="DE52" i="2"/>
  <c r="DF52" i="2"/>
  <c r="DG52" i="2"/>
  <c r="DH52" i="2"/>
  <c r="DI52" i="2"/>
  <c r="DJ52" i="2"/>
  <c r="DE53" i="2"/>
  <c r="DF53" i="2"/>
  <c r="DG53" i="2"/>
  <c r="DH53" i="2"/>
  <c r="DI53" i="2"/>
  <c r="DJ53" i="2"/>
  <c r="DE54" i="2"/>
  <c r="DF54" i="2"/>
  <c r="DJ54" i="2" s="1"/>
  <c r="DG54" i="2"/>
  <c r="DH54" i="2"/>
  <c r="DI54" i="2"/>
  <c r="DE55" i="2"/>
  <c r="DF55" i="2"/>
  <c r="DG55" i="2"/>
  <c r="DH55" i="2"/>
  <c r="DI55" i="2"/>
  <c r="DE56" i="2"/>
  <c r="DF56" i="2"/>
  <c r="DG56" i="2"/>
  <c r="DH56" i="2"/>
  <c r="DI56" i="2"/>
  <c r="DJ56" i="2"/>
  <c r="DE57" i="2"/>
  <c r="DF57" i="2"/>
  <c r="DG57" i="2"/>
  <c r="DH57" i="2"/>
  <c r="DI57" i="2"/>
  <c r="DE58" i="2"/>
  <c r="DF58" i="2"/>
  <c r="DG58" i="2"/>
  <c r="DH58" i="2"/>
  <c r="DI58" i="2"/>
  <c r="DE59" i="2"/>
  <c r="DF59" i="2"/>
  <c r="DG59" i="2"/>
  <c r="DH59" i="2"/>
  <c r="DI59" i="2"/>
  <c r="DE60" i="2"/>
  <c r="DF60" i="2"/>
  <c r="DG60" i="2"/>
  <c r="DH60" i="2"/>
  <c r="DI60" i="2"/>
  <c r="DJ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J63" i="2" s="1"/>
  <c r="DG63" i="2"/>
  <c r="DH63" i="2"/>
  <c r="DI63" i="2"/>
  <c r="DE64" i="2"/>
  <c r="DF64" i="2"/>
  <c r="DG64" i="2"/>
  <c r="DH64" i="2"/>
  <c r="DI64" i="2"/>
  <c r="DJ64" i="2"/>
  <c r="DE65" i="2"/>
  <c r="DF65" i="2"/>
  <c r="DJ65" i="2" s="1"/>
  <c r="DG65" i="2"/>
  <c r="DH65" i="2"/>
  <c r="DI65" i="2"/>
  <c r="DE66" i="2"/>
  <c r="DF66" i="2"/>
  <c r="DG66" i="2"/>
  <c r="DH66" i="2"/>
  <c r="DI66" i="2"/>
  <c r="DE67" i="2"/>
  <c r="DF67" i="2"/>
  <c r="DG67" i="2"/>
  <c r="DH67" i="2"/>
  <c r="DI67" i="2"/>
  <c r="DE68" i="2"/>
  <c r="DF68" i="2"/>
  <c r="DG68" i="2"/>
  <c r="DH68" i="2"/>
  <c r="DI68" i="2"/>
  <c r="DE69" i="2"/>
  <c r="DF69" i="2"/>
  <c r="DG69" i="2"/>
  <c r="DH69" i="2"/>
  <c r="DI69" i="2"/>
  <c r="DE70" i="2"/>
  <c r="DF70" i="2"/>
  <c r="DG70" i="2"/>
  <c r="DH70" i="2"/>
  <c r="DI70" i="2"/>
  <c r="DE71" i="2"/>
  <c r="DF71" i="2"/>
  <c r="DG71" i="2"/>
  <c r="DH71" i="2"/>
  <c r="DI71" i="2"/>
  <c r="DE72" i="2"/>
  <c r="DF72" i="2"/>
  <c r="DG72" i="2"/>
  <c r="DH72" i="2"/>
  <c r="DI72" i="2"/>
  <c r="DJ72" i="2"/>
  <c r="DE73" i="2"/>
  <c r="DF73" i="2"/>
  <c r="DG73" i="2"/>
  <c r="DH73" i="2"/>
  <c r="DI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J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E83" i="2"/>
  <c r="DF83" i="2"/>
  <c r="DG83" i="2"/>
  <c r="DH83" i="2"/>
  <c r="DI83" i="2"/>
  <c r="DE84" i="2"/>
  <c r="DF84" i="2"/>
  <c r="DG84" i="2"/>
  <c r="DH84" i="2"/>
  <c r="DI84" i="2"/>
  <c r="DH12" i="2"/>
  <c r="DI12" i="2"/>
  <c r="DG12" i="2"/>
  <c r="DF12" i="2"/>
  <c r="DE12" i="2"/>
  <c r="CY37" i="2"/>
  <c r="DA13" i="2"/>
  <c r="DB13" i="2"/>
  <c r="DC13" i="2"/>
  <c r="DA14" i="2"/>
  <c r="DB14" i="2"/>
  <c r="DC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A23" i="2"/>
  <c r="DB23" i="2"/>
  <c r="DA24" i="2"/>
  <c r="DB24" i="2"/>
  <c r="DA25" i="2"/>
  <c r="DB25" i="2"/>
  <c r="DC25" i="2"/>
  <c r="DA26" i="2"/>
  <c r="DB26" i="2"/>
  <c r="DA27" i="2"/>
  <c r="DB27" i="2"/>
  <c r="DA28" i="2"/>
  <c r="DB28" i="2"/>
  <c r="DA29" i="2"/>
  <c r="DB29" i="2"/>
  <c r="DA30" i="2"/>
  <c r="DB30" i="2"/>
  <c r="DC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C36" i="2"/>
  <c r="DA37" i="2"/>
  <c r="DB37" i="2"/>
  <c r="DA38" i="2"/>
  <c r="DB38" i="2"/>
  <c r="DA39" i="2"/>
  <c r="DB39" i="2"/>
  <c r="DA40" i="2"/>
  <c r="DB40" i="2"/>
  <c r="DA41" i="2"/>
  <c r="DB41" i="2"/>
  <c r="DC41" i="2"/>
  <c r="DA42" i="2"/>
  <c r="DB42" i="2"/>
  <c r="DA43" i="2"/>
  <c r="DB43" i="2"/>
  <c r="DA44" i="2"/>
  <c r="DB44" i="2"/>
  <c r="DC44" i="2"/>
  <c r="DA45" i="2"/>
  <c r="DB45" i="2"/>
  <c r="DC45" i="2"/>
  <c r="DA46" i="2"/>
  <c r="DB46" i="2"/>
  <c r="DA47" i="2"/>
  <c r="DB47" i="2"/>
  <c r="DA48" i="2"/>
  <c r="DB48" i="2"/>
  <c r="DA49" i="2"/>
  <c r="DB49" i="2"/>
  <c r="DC49" i="2"/>
  <c r="DA50" i="2"/>
  <c r="DB50" i="2"/>
  <c r="DA51" i="2"/>
  <c r="DB51" i="2"/>
  <c r="DC51" i="2"/>
  <c r="DA52" i="2"/>
  <c r="DB52" i="2"/>
  <c r="DC52" i="2"/>
  <c r="DA53" i="2"/>
  <c r="DB53" i="2"/>
  <c r="DC53" i="2"/>
  <c r="DA54" i="2"/>
  <c r="DB54" i="2"/>
  <c r="DA55" i="2"/>
  <c r="DB55" i="2"/>
  <c r="DA56" i="2"/>
  <c r="DB56" i="2"/>
  <c r="DC56" i="2"/>
  <c r="DA57" i="2"/>
  <c r="DB57" i="2"/>
  <c r="DA58" i="2"/>
  <c r="DB58" i="2"/>
  <c r="DA59" i="2"/>
  <c r="DB59" i="2"/>
  <c r="DA60" i="2"/>
  <c r="DB60" i="2"/>
  <c r="DC60" i="2"/>
  <c r="DA61" i="2"/>
  <c r="DB61" i="2"/>
  <c r="DA62" i="2"/>
  <c r="DB62" i="2"/>
  <c r="DA63" i="2"/>
  <c r="DB63" i="2"/>
  <c r="DA64" i="2"/>
  <c r="DB64" i="2"/>
  <c r="DC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C72" i="2"/>
  <c r="DA73" i="2"/>
  <c r="DB73" i="2"/>
  <c r="DA74" i="2"/>
  <c r="DB74" i="2"/>
  <c r="DA75" i="2"/>
  <c r="DB75" i="2"/>
  <c r="DC75" i="2"/>
  <c r="DA76" i="2"/>
  <c r="DB76" i="2"/>
  <c r="DC76" i="2"/>
  <c r="DA77" i="2"/>
  <c r="DB77" i="2"/>
  <c r="DA78" i="2"/>
  <c r="DB78" i="2"/>
  <c r="DC78" i="2"/>
  <c r="DA79" i="2"/>
  <c r="DB79" i="2"/>
  <c r="DA80" i="2"/>
  <c r="DB80" i="2"/>
  <c r="DC80" i="2"/>
  <c r="DA81" i="2"/>
  <c r="DB81" i="2"/>
  <c r="DA82" i="2"/>
  <c r="DB82" i="2"/>
  <c r="DA83" i="2"/>
  <c r="DB83" i="2"/>
  <c r="DA84" i="2"/>
  <c r="DB84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DC48" i="2" s="1"/>
  <c r="CX49" i="2"/>
  <c r="CX50" i="2"/>
  <c r="CX51" i="2"/>
  <c r="CX52" i="2"/>
  <c r="CX53" i="2"/>
  <c r="CX54" i="2"/>
  <c r="CX55" i="2"/>
  <c r="CX56" i="2"/>
  <c r="CX57" i="2"/>
  <c r="CX58" i="2"/>
  <c r="CX59" i="2"/>
  <c r="CX60" i="2"/>
  <c r="CX61" i="2"/>
  <c r="CX62" i="2"/>
  <c r="CX63" i="2"/>
  <c r="CX64" i="2"/>
  <c r="CX65" i="2"/>
  <c r="CX66" i="2"/>
  <c r="CX67" i="2"/>
  <c r="CX68" i="2"/>
  <c r="DC68" i="2" s="1"/>
  <c r="CX69" i="2"/>
  <c r="CX70" i="2"/>
  <c r="CX71" i="2"/>
  <c r="CX72" i="2"/>
  <c r="CX73" i="2"/>
  <c r="CX74" i="2"/>
  <c r="CX75" i="2"/>
  <c r="CX76" i="2"/>
  <c r="CX77" i="2"/>
  <c r="CX78" i="2"/>
  <c r="CX79" i="2"/>
  <c r="CX80" i="2"/>
  <c r="CX81" i="2"/>
  <c r="CX82" i="2"/>
  <c r="CX83" i="2"/>
  <c r="CX84" i="2"/>
  <c r="DA12" i="2"/>
  <c r="CZ12" i="2"/>
  <c r="DB12" i="2"/>
  <c r="CY12" i="2"/>
  <c r="CX12" i="2"/>
  <c r="CV13" i="2"/>
  <c r="CV14" i="2"/>
  <c r="CV15" i="2"/>
  <c r="CV16" i="2"/>
  <c r="CV25" i="2"/>
  <c r="CV41" i="2"/>
  <c r="CV44" i="2"/>
  <c r="CV45" i="2"/>
  <c r="CV49" i="2"/>
  <c r="CV51" i="2"/>
  <c r="CV52" i="2"/>
  <c r="CV56" i="2"/>
  <c r="CV60" i="2"/>
  <c r="CV64" i="2"/>
  <c r="CV68" i="2"/>
  <c r="CV72" i="2"/>
  <c r="CV75" i="2"/>
  <c r="CV78" i="2"/>
  <c r="CV80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Q13" i="2"/>
  <c r="CQ14" i="2"/>
  <c r="CQ15" i="2"/>
  <c r="CQ16" i="2"/>
  <c r="CQ17" i="2"/>
  <c r="CQ18" i="2"/>
  <c r="CQ19" i="2"/>
  <c r="CQ20" i="2"/>
  <c r="CQ21" i="2"/>
  <c r="CQ22" i="2"/>
  <c r="CQ23" i="2"/>
  <c r="CV23" i="2" s="1"/>
  <c r="CQ24" i="2"/>
  <c r="CV24" i="2" s="1"/>
  <c r="CQ25" i="2"/>
  <c r="CQ26" i="2"/>
  <c r="CV26" i="2" s="1"/>
  <c r="CQ27" i="2"/>
  <c r="CV27" i="2" s="1"/>
  <c r="CQ28" i="2"/>
  <c r="CV28" i="2" s="1"/>
  <c r="CQ29" i="2"/>
  <c r="CQ30" i="2"/>
  <c r="CQ31" i="2"/>
  <c r="CQ32" i="2"/>
  <c r="CQ33" i="2"/>
  <c r="CV33" i="2" s="1"/>
  <c r="CQ34" i="2"/>
  <c r="CQ35" i="2"/>
  <c r="CV35" i="2" s="1"/>
  <c r="CQ36" i="2"/>
  <c r="CV36" i="2" s="1"/>
  <c r="CQ37" i="2"/>
  <c r="CV37" i="2" s="1"/>
  <c r="CQ38" i="2"/>
  <c r="CQ39" i="2"/>
  <c r="CV39" i="2" s="1"/>
  <c r="CQ40" i="2"/>
  <c r="CQ41" i="2"/>
  <c r="CQ42" i="2"/>
  <c r="CV42" i="2" s="1"/>
  <c r="CQ43" i="2"/>
  <c r="CQ44" i="2"/>
  <c r="CQ45" i="2"/>
  <c r="CQ46" i="2"/>
  <c r="CQ47" i="2"/>
  <c r="CV47" i="2" s="1"/>
  <c r="CQ48" i="2"/>
  <c r="CV48" i="2" s="1"/>
  <c r="CQ49" i="2"/>
  <c r="CQ50" i="2"/>
  <c r="CV50" i="2" s="1"/>
  <c r="CQ51" i="2"/>
  <c r="CQ52" i="2"/>
  <c r="CQ53" i="2"/>
  <c r="CQ54" i="2"/>
  <c r="CQ55" i="2"/>
  <c r="CQ56" i="2"/>
  <c r="CQ57" i="2"/>
  <c r="CV57" i="2" s="1"/>
  <c r="CQ58" i="2"/>
  <c r="CQ59" i="2"/>
  <c r="CQ60" i="2"/>
  <c r="CQ61" i="2"/>
  <c r="CV61" i="2" s="1"/>
  <c r="CQ62" i="2"/>
  <c r="CV62" i="2" s="1"/>
  <c r="CQ63" i="2"/>
  <c r="CQ64" i="2"/>
  <c r="CQ65" i="2"/>
  <c r="CQ66" i="2"/>
  <c r="CQ67" i="2"/>
  <c r="CQ68" i="2"/>
  <c r="CQ69" i="2"/>
  <c r="CQ70" i="2"/>
  <c r="CQ71" i="2"/>
  <c r="CQ72" i="2"/>
  <c r="CQ73" i="2"/>
  <c r="CQ74" i="2"/>
  <c r="CQ75" i="2"/>
  <c r="CQ76" i="2"/>
  <c r="CV76" i="2" s="1"/>
  <c r="CQ77" i="2"/>
  <c r="CQ78" i="2"/>
  <c r="CQ79" i="2"/>
  <c r="CV79" i="2" s="1"/>
  <c r="CQ80" i="2"/>
  <c r="CQ81" i="2"/>
  <c r="CQ82" i="2"/>
  <c r="CQ83" i="2"/>
  <c r="CQ84" i="2"/>
  <c r="CT12" i="2"/>
  <c r="CS12" i="2"/>
  <c r="CU12" i="2"/>
  <c r="CR12" i="2"/>
  <c r="CQ12" i="2"/>
  <c r="CJ12" i="2"/>
  <c r="CO13" i="2"/>
  <c r="CO25" i="2"/>
  <c r="CO41" i="2"/>
  <c r="CO43" i="2"/>
  <c r="CO44" i="2"/>
  <c r="CO45" i="2"/>
  <c r="CO49" i="2"/>
  <c r="CO51" i="2"/>
  <c r="CO52" i="2"/>
  <c r="CO53" i="2"/>
  <c r="CO56" i="2"/>
  <c r="CO64" i="2"/>
  <c r="CO72" i="2"/>
  <c r="CO75" i="2"/>
  <c r="CO78" i="2"/>
  <c r="CO80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K13" i="2"/>
  <c r="CK14" i="2"/>
  <c r="CO14" i="2" s="1"/>
  <c r="CK15" i="2"/>
  <c r="CK16" i="2"/>
  <c r="CO16" i="2" s="1"/>
  <c r="CK17" i="2"/>
  <c r="CK18" i="2"/>
  <c r="CO18" i="2" s="1"/>
  <c r="CK19" i="2"/>
  <c r="CO19" i="2" s="1"/>
  <c r="CK20" i="2"/>
  <c r="CO20" i="2" s="1"/>
  <c r="CK21" i="2"/>
  <c r="CO21" i="2" s="1"/>
  <c r="CK22" i="2"/>
  <c r="CK23" i="2"/>
  <c r="CO23" i="2" s="1"/>
  <c r="CK24" i="2"/>
  <c r="CK25" i="2"/>
  <c r="CK26" i="2"/>
  <c r="CO26" i="2" s="1"/>
  <c r="CK27" i="2"/>
  <c r="CO27" i="2" s="1"/>
  <c r="CK28" i="2"/>
  <c r="CO28" i="2" s="1"/>
  <c r="CK29" i="2"/>
  <c r="CO29" i="2" s="1"/>
  <c r="CK30" i="2"/>
  <c r="CO30" i="2" s="1"/>
  <c r="CK31" i="2"/>
  <c r="CO31" i="2" s="1"/>
  <c r="CK32" i="2"/>
  <c r="CK33" i="2"/>
  <c r="CK34" i="2"/>
  <c r="CO34" i="2" s="1"/>
  <c r="CK35" i="2"/>
  <c r="CO35" i="2" s="1"/>
  <c r="CK36" i="2"/>
  <c r="CK37" i="2"/>
  <c r="CO37" i="2" s="1"/>
  <c r="CK38" i="2"/>
  <c r="CO38" i="2" s="1"/>
  <c r="CK39" i="2"/>
  <c r="CK40" i="2"/>
  <c r="CO40" i="2" s="1"/>
  <c r="CK41" i="2"/>
  <c r="CK42" i="2"/>
  <c r="CO42" i="2" s="1"/>
  <c r="CK43" i="2"/>
  <c r="CK44" i="2"/>
  <c r="CK45" i="2"/>
  <c r="CK46" i="2"/>
  <c r="CK47" i="2"/>
  <c r="CO47" i="2" s="1"/>
  <c r="CK48" i="2"/>
  <c r="CK49" i="2"/>
  <c r="CK50" i="2"/>
  <c r="CO50" i="2" s="1"/>
  <c r="CK51" i="2"/>
  <c r="CK52" i="2"/>
  <c r="CK53" i="2"/>
  <c r="CK54" i="2"/>
  <c r="CO54" i="2" s="1"/>
  <c r="CK55" i="2"/>
  <c r="CK56" i="2"/>
  <c r="CK57" i="2"/>
  <c r="CO57" i="2" s="1"/>
  <c r="CK58" i="2"/>
  <c r="CK59" i="2"/>
  <c r="CO59" i="2" s="1"/>
  <c r="CK60" i="2"/>
  <c r="CO60" i="2" s="1"/>
  <c r="CK61" i="2"/>
  <c r="CO61" i="2" s="1"/>
  <c r="CK62" i="2"/>
  <c r="CO62" i="2" s="1"/>
  <c r="CK63" i="2"/>
  <c r="CK64" i="2"/>
  <c r="CK65" i="2"/>
  <c r="CO65" i="2" s="1"/>
  <c r="CK66" i="2"/>
  <c r="CK67" i="2"/>
  <c r="CO67" i="2" s="1"/>
  <c r="CK68" i="2"/>
  <c r="CO68" i="2" s="1"/>
  <c r="CK69" i="2"/>
  <c r="CK70" i="2"/>
  <c r="CK71" i="2"/>
  <c r="CO71" i="2" s="1"/>
  <c r="CK72" i="2"/>
  <c r="CK73" i="2"/>
  <c r="CO73" i="2" s="1"/>
  <c r="CK74" i="2"/>
  <c r="CO74" i="2" s="1"/>
  <c r="CK75" i="2"/>
  <c r="CK76" i="2"/>
  <c r="CK77" i="2"/>
  <c r="CK78" i="2"/>
  <c r="CK79" i="2"/>
  <c r="CO79" i="2" s="1"/>
  <c r="CK80" i="2"/>
  <c r="CK81" i="2"/>
  <c r="CO81" i="2" s="1"/>
  <c r="CK82" i="2"/>
  <c r="CK83" i="2"/>
  <c r="CO83" i="2" s="1"/>
  <c r="CK84" i="2"/>
  <c r="CO15" i="2"/>
  <c r="CO17" i="2"/>
  <c r="CO39" i="2"/>
  <c r="CO63" i="2"/>
  <c r="CO66" i="2"/>
  <c r="CM12" i="2"/>
  <c r="CL12" i="2"/>
  <c r="CN12" i="2"/>
  <c r="CK12" i="2"/>
  <c r="DJ82" i="2" l="1"/>
  <c r="DJ73" i="2"/>
  <c r="DJ66" i="2"/>
  <c r="DJ55" i="2"/>
  <c r="DJ40" i="2"/>
  <c r="DC20" i="2"/>
  <c r="DJ37" i="2"/>
  <c r="CO33" i="2"/>
  <c r="CO24" i="2"/>
  <c r="CV22" i="2"/>
  <c r="CV43" i="2"/>
  <c r="CO55" i="2"/>
  <c r="CV34" i="2"/>
  <c r="CO48" i="2"/>
  <c r="CV46" i="2"/>
  <c r="CO36" i="2"/>
  <c r="CV67" i="2"/>
  <c r="CV19" i="2"/>
  <c r="CV30" i="2"/>
  <c r="DC42" i="2"/>
  <c r="DC18" i="2"/>
  <c r="DJ50" i="2"/>
  <c r="DJ30" i="2"/>
  <c r="CV20" i="2"/>
  <c r="CV66" i="2"/>
  <c r="DC65" i="2"/>
  <c r="CO46" i="2"/>
  <c r="CO58" i="2"/>
  <c r="CO22" i="2"/>
  <c r="CV31" i="2"/>
  <c r="CO77" i="2"/>
  <c r="DJ76" i="2"/>
  <c r="DC73" i="2"/>
  <c r="DC24" i="2"/>
  <c r="CO69" i="2"/>
  <c r="DC58" i="2"/>
  <c r="DC22" i="2"/>
  <c r="DC32" i="2"/>
  <c r="CO32" i="2"/>
  <c r="CX105" i="2"/>
  <c r="CO70" i="2"/>
  <c r="DN107" i="2"/>
  <c r="DN106" i="2"/>
  <c r="DN95" i="2"/>
  <c r="DN100" i="2"/>
  <c r="DN105" i="2"/>
  <c r="DP93" i="2"/>
  <c r="DN93" i="2"/>
  <c r="DN94" i="2"/>
  <c r="DJ84" i="2"/>
  <c r="DJ83" i="2"/>
  <c r="DJ81" i="2"/>
  <c r="DJ79" i="2"/>
  <c r="DJ77" i="2"/>
  <c r="DJ74" i="2"/>
  <c r="DJ71" i="2"/>
  <c r="DJ70" i="2"/>
  <c r="DJ69" i="2"/>
  <c r="DJ68" i="2"/>
  <c r="DJ67" i="2"/>
  <c r="DJ62" i="2"/>
  <c r="DJ61" i="2"/>
  <c r="DJ59" i="2"/>
  <c r="DJ58" i="2"/>
  <c r="DJ57" i="2"/>
  <c r="DJ48" i="2"/>
  <c r="DJ47" i="2"/>
  <c r="DJ46" i="2"/>
  <c r="DJ42" i="2"/>
  <c r="DJ38" i="2"/>
  <c r="DJ36" i="2"/>
  <c r="DJ35" i="2"/>
  <c r="DJ34" i="2"/>
  <c r="DJ33" i="2"/>
  <c r="DJ29" i="2"/>
  <c r="DJ28" i="2"/>
  <c r="DJ27" i="2"/>
  <c r="DJ26" i="2"/>
  <c r="DJ21" i="2"/>
  <c r="DJ19" i="2"/>
  <c r="DJ18" i="2"/>
  <c r="DJ17" i="2"/>
  <c r="DE94" i="2"/>
  <c r="DJ16" i="2"/>
  <c r="DE93" i="2"/>
  <c r="DJ14" i="2"/>
  <c r="DE105" i="2"/>
  <c r="DE100" i="2"/>
  <c r="DE95" i="2"/>
  <c r="CO84" i="2"/>
  <c r="DC70" i="2"/>
  <c r="CV29" i="2"/>
  <c r="CJ105" i="2"/>
  <c r="DC81" i="2"/>
  <c r="DC69" i="2"/>
  <c r="DC57" i="2"/>
  <c r="CJ100" i="2"/>
  <c r="DC66" i="2"/>
  <c r="CV17" i="2"/>
  <c r="CX94" i="2"/>
  <c r="DC40" i="2"/>
  <c r="DC28" i="2"/>
  <c r="DC16" i="2"/>
  <c r="DC62" i="2"/>
  <c r="DC50" i="2"/>
  <c r="DC38" i="2"/>
  <c r="DC26" i="2"/>
  <c r="CV65" i="2"/>
  <c r="CV63" i="2"/>
  <c r="CO76" i="2"/>
  <c r="DC37" i="2"/>
  <c r="CX93" i="2"/>
  <c r="DC33" i="2"/>
  <c r="DC29" i="2"/>
  <c r="CX100" i="2"/>
  <c r="DC61" i="2"/>
  <c r="DC21" i="2"/>
  <c r="DC17" i="2"/>
  <c r="DC82" i="2"/>
  <c r="DC74" i="2"/>
  <c r="DC54" i="2"/>
  <c r="DC46" i="2"/>
  <c r="DC34" i="2"/>
  <c r="DC84" i="2"/>
  <c r="DC77" i="2"/>
  <c r="CX95" i="2"/>
  <c r="DC83" i="2"/>
  <c r="DC79" i="2"/>
  <c r="DC71" i="2"/>
  <c r="DC67" i="2"/>
  <c r="DC63" i="2"/>
  <c r="DC59" i="2"/>
  <c r="DC55" i="2"/>
  <c r="DC47" i="2"/>
  <c r="DC43" i="2"/>
  <c r="DC39" i="2"/>
  <c r="DC35" i="2"/>
  <c r="DC31" i="2"/>
  <c r="DC27" i="2"/>
  <c r="DC23" i="2"/>
  <c r="DC19" i="2"/>
  <c r="DC15" i="2"/>
  <c r="CV84" i="2"/>
  <c r="CV83" i="2"/>
  <c r="CV82" i="2"/>
  <c r="CV81" i="2"/>
  <c r="CV77" i="2"/>
  <c r="CV74" i="2"/>
  <c r="CV73" i="2"/>
  <c r="CV71" i="2"/>
  <c r="CV70" i="2"/>
  <c r="CV69" i="2"/>
  <c r="CQ94" i="2"/>
  <c r="CV59" i="2"/>
  <c r="CV58" i="2"/>
  <c r="CV55" i="2"/>
  <c r="CV54" i="2"/>
  <c r="CV53" i="2"/>
  <c r="CQ105" i="2"/>
  <c r="CQ93" i="2"/>
  <c r="CV40" i="2"/>
  <c r="CV38" i="2"/>
  <c r="CV32" i="2"/>
  <c r="CV21" i="2"/>
  <c r="CV18" i="2"/>
  <c r="CQ100" i="2"/>
  <c r="CQ95" i="2"/>
  <c r="CJ93" i="2"/>
  <c r="CJ94" i="2"/>
  <c r="CJ95" i="2"/>
  <c r="CO82" i="2"/>
  <c r="DJ12" i="2"/>
  <c r="DC12" i="2"/>
  <c r="CV12" i="2"/>
  <c r="CO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12" i="2"/>
  <c r="CH13" i="2"/>
  <c r="CH25" i="2"/>
  <c r="CH36" i="2"/>
  <c r="CH41" i="2"/>
  <c r="CH44" i="2"/>
  <c r="CH45" i="2"/>
  <c r="CH46" i="2"/>
  <c r="CH49" i="2"/>
  <c r="CH51" i="2"/>
  <c r="CH52" i="2"/>
  <c r="CH53" i="2"/>
  <c r="CH56" i="2"/>
  <c r="CH60" i="2"/>
  <c r="CH61" i="2"/>
  <c r="CH64" i="2"/>
  <c r="CH72" i="2"/>
  <c r="CH75" i="2"/>
  <c r="CH78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H14" i="2" s="1"/>
  <c r="CC15" i="2"/>
  <c r="CC16" i="2"/>
  <c r="CC17" i="2"/>
  <c r="CC18" i="2"/>
  <c r="CC19" i="2"/>
  <c r="CC20" i="2"/>
  <c r="CC21" i="2"/>
  <c r="CC22" i="2"/>
  <c r="CC23" i="2"/>
  <c r="CC24" i="2"/>
  <c r="CC25" i="2"/>
  <c r="CC26" i="2"/>
  <c r="CH26" i="2" s="1"/>
  <c r="CC27" i="2"/>
  <c r="CC28" i="2"/>
  <c r="CC29" i="2"/>
  <c r="CC30" i="2"/>
  <c r="CC31" i="2"/>
  <c r="CC32" i="2"/>
  <c r="CC33" i="2"/>
  <c r="CC34" i="2"/>
  <c r="CC35" i="2"/>
  <c r="CC36" i="2"/>
  <c r="CC37" i="2"/>
  <c r="CH37" i="2" s="1"/>
  <c r="CC38" i="2"/>
  <c r="CH38" i="2" s="1"/>
  <c r="CC39" i="2"/>
  <c r="CC40" i="2"/>
  <c r="CC41" i="2"/>
  <c r="CC42" i="2"/>
  <c r="CC43" i="2"/>
  <c r="CC44" i="2"/>
  <c r="CC45" i="2"/>
  <c r="CC46" i="2"/>
  <c r="CC47" i="2"/>
  <c r="CC48" i="2"/>
  <c r="CC49" i="2"/>
  <c r="CC50" i="2"/>
  <c r="CH50" i="2" s="1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H73" i="2" s="1"/>
  <c r="CC74" i="2"/>
  <c r="CC75" i="2"/>
  <c r="CC76" i="2"/>
  <c r="CC77" i="2"/>
  <c r="CC78" i="2"/>
  <c r="CC79" i="2"/>
  <c r="CC80" i="2"/>
  <c r="CC81" i="2"/>
  <c r="CC82" i="2"/>
  <c r="CC83" i="2"/>
  <c r="CC84" i="2"/>
  <c r="CG12" i="2"/>
  <c r="CD12" i="2"/>
  <c r="CC12" i="2"/>
  <c r="CH76" i="2" l="1"/>
  <c r="CH40" i="2"/>
  <c r="CH28" i="2"/>
  <c r="CH16" i="2"/>
  <c r="CH63" i="2"/>
  <c r="CH27" i="2"/>
  <c r="CH15" i="2"/>
  <c r="CH39" i="2"/>
  <c r="CH21" i="2"/>
  <c r="CH33" i="2"/>
  <c r="CH68" i="2"/>
  <c r="CH79" i="2"/>
  <c r="CH31" i="2"/>
  <c r="CH69" i="2"/>
  <c r="CH54" i="2"/>
  <c r="CH18" i="2"/>
  <c r="CH30" i="2"/>
  <c r="CH57" i="2"/>
  <c r="CH62" i="2"/>
  <c r="DE92" i="2"/>
  <c r="DE108" i="2"/>
  <c r="DE107" i="2"/>
  <c r="DE106" i="2"/>
  <c r="CX92" i="2"/>
  <c r="CX108" i="2"/>
  <c r="CX107" i="2"/>
  <c r="CX106" i="2"/>
  <c r="CQ107" i="2"/>
  <c r="CQ106" i="2"/>
  <c r="CQ92" i="2"/>
  <c r="CQ108" i="2"/>
  <c r="CJ92" i="2"/>
  <c r="CJ108" i="2"/>
  <c r="CJ107" i="2"/>
  <c r="CJ106" i="2"/>
  <c r="CC93" i="2"/>
  <c r="CH48" i="2"/>
  <c r="CH81" i="2"/>
  <c r="CH82" i="2"/>
  <c r="CH70" i="2"/>
  <c r="CH58" i="2"/>
  <c r="CH34" i="2"/>
  <c r="CH22" i="2"/>
  <c r="CH67" i="2"/>
  <c r="CH55" i="2"/>
  <c r="CH43" i="2"/>
  <c r="CH19" i="2"/>
  <c r="CH32" i="2"/>
  <c r="CH20" i="2"/>
  <c r="CH66" i="2"/>
  <c r="CH42" i="2"/>
  <c r="CH77" i="2"/>
  <c r="CH65" i="2"/>
  <c r="CH29" i="2"/>
  <c r="CH17" i="2"/>
  <c r="CH74" i="2"/>
  <c r="CC95" i="2"/>
  <c r="CC100" i="2"/>
  <c r="CC105" i="2"/>
  <c r="CC94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CA17" i="2" s="1"/>
  <c r="BV18" i="2"/>
  <c r="CA18" i="2" s="1"/>
  <c r="BV19" i="2"/>
  <c r="BV20" i="2"/>
  <c r="CA20" i="2" s="1"/>
  <c r="BV21" i="2"/>
  <c r="BV22" i="2"/>
  <c r="CA22" i="2" s="1"/>
  <c r="BV23" i="2"/>
  <c r="CA23" i="2" s="1"/>
  <c r="BV24" i="2"/>
  <c r="CA24" i="2" s="1"/>
  <c r="BV25" i="2"/>
  <c r="BV26" i="2"/>
  <c r="CA26" i="2" s="1"/>
  <c r="BV27" i="2"/>
  <c r="CA27" i="2" s="1"/>
  <c r="BV28" i="2"/>
  <c r="BV29" i="2"/>
  <c r="BV30" i="2"/>
  <c r="BV31" i="2"/>
  <c r="BV32" i="2"/>
  <c r="CA32" i="2" s="1"/>
  <c r="BV33" i="2"/>
  <c r="BV34" i="2"/>
  <c r="BV35" i="2"/>
  <c r="BV36" i="2"/>
  <c r="BV37" i="2"/>
  <c r="BV38" i="2"/>
  <c r="BV39" i="2"/>
  <c r="CA39" i="2" s="1"/>
  <c r="BV40" i="2"/>
  <c r="CA40" i="2" s="1"/>
  <c r="BV41" i="2"/>
  <c r="BV42" i="2"/>
  <c r="CA42" i="2" s="1"/>
  <c r="BV43" i="2"/>
  <c r="BV44" i="2"/>
  <c r="BV45" i="2"/>
  <c r="BV46" i="2"/>
  <c r="CA46" i="2" s="1"/>
  <c r="BV47" i="2"/>
  <c r="BV48" i="2"/>
  <c r="BV49" i="2"/>
  <c r="BV50" i="2"/>
  <c r="BV51" i="2"/>
  <c r="BV52" i="2"/>
  <c r="BV53" i="2"/>
  <c r="BV54" i="2"/>
  <c r="BV55" i="2"/>
  <c r="CA55" i="2" s="1"/>
  <c r="BV56" i="2"/>
  <c r="BV57" i="2"/>
  <c r="BV58" i="2"/>
  <c r="CA58" i="2" s="1"/>
  <c r="BV59" i="2"/>
  <c r="CA59" i="2" s="1"/>
  <c r="BV60" i="2"/>
  <c r="BV61" i="2"/>
  <c r="BV62" i="2"/>
  <c r="CA62" i="2" s="1"/>
  <c r="BV63" i="2"/>
  <c r="BV64" i="2"/>
  <c r="BV65" i="2"/>
  <c r="BV66" i="2"/>
  <c r="BV67" i="2"/>
  <c r="CA67" i="2" s="1"/>
  <c r="BV68" i="2"/>
  <c r="BV69" i="2"/>
  <c r="CA69" i="2" s="1"/>
  <c r="BV70" i="2"/>
  <c r="BV71" i="2"/>
  <c r="BV72" i="2"/>
  <c r="BV73" i="2"/>
  <c r="CA73" i="2" s="1"/>
  <c r="BV74" i="2"/>
  <c r="BV75" i="2"/>
  <c r="BV76" i="2"/>
  <c r="BV77" i="2"/>
  <c r="BV78" i="2"/>
  <c r="BV79" i="2"/>
  <c r="CA79" i="2" s="1"/>
  <c r="BV80" i="2"/>
  <c r="BV81" i="2"/>
  <c r="CA81" i="2" s="1"/>
  <c r="BV82" i="2"/>
  <c r="BV83" i="2"/>
  <c r="CA83" i="2" s="1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12" i="2"/>
  <c r="DG107" i="2" l="1"/>
  <c r="DG106" i="2"/>
  <c r="BT84" i="2"/>
  <c r="BT60" i="2"/>
  <c r="BT48" i="2"/>
  <c r="BT24" i="2"/>
  <c r="CZ107" i="2"/>
  <c r="CZ106" i="2"/>
  <c r="BT83" i="2"/>
  <c r="BT71" i="2"/>
  <c r="BT59" i="2"/>
  <c r="BT47" i="2"/>
  <c r="BT35" i="2"/>
  <c r="CS107" i="2"/>
  <c r="CS106" i="2"/>
  <c r="BT57" i="2"/>
  <c r="BT82" i="2"/>
  <c r="BT70" i="2"/>
  <c r="BT66" i="2"/>
  <c r="BT58" i="2"/>
  <c r="BT46" i="2"/>
  <c r="BT42" i="2"/>
  <c r="BT34" i="2"/>
  <c r="BT30" i="2"/>
  <c r="BT22" i="2"/>
  <c r="BT18" i="2"/>
  <c r="BT81" i="2"/>
  <c r="BT69" i="2"/>
  <c r="BT33" i="2"/>
  <c r="BV105" i="2"/>
  <c r="CL107" i="2"/>
  <c r="CN93" i="2"/>
  <c r="CL100" i="2"/>
  <c r="CL106" i="2"/>
  <c r="DG105" i="2"/>
  <c r="DG100" i="2"/>
  <c r="DI93" i="2"/>
  <c r="DG94" i="2"/>
  <c r="DG93" i="2"/>
  <c r="DG95" i="2"/>
  <c r="CZ105" i="2"/>
  <c r="CZ100" i="2"/>
  <c r="DB93" i="2"/>
  <c r="CZ94" i="2"/>
  <c r="CZ93" i="2"/>
  <c r="CZ95" i="2"/>
  <c r="CU93" i="2"/>
  <c r="CS105" i="2"/>
  <c r="CS100" i="2"/>
  <c r="CS94" i="2"/>
  <c r="CS93" i="2"/>
  <c r="CS95" i="2"/>
  <c r="CL105" i="2"/>
  <c r="CL94" i="2"/>
  <c r="CL93" i="2"/>
  <c r="CL95" i="2"/>
  <c r="CC108" i="2"/>
  <c r="CC92" i="2"/>
  <c r="CE100" i="2" s="1"/>
  <c r="CC107" i="2"/>
  <c r="CC106" i="2"/>
  <c r="BO93" i="2"/>
  <c r="BO94" i="2"/>
  <c r="BO95" i="2"/>
  <c r="BV93" i="2"/>
  <c r="BV94" i="2"/>
  <c r="BV95" i="2"/>
  <c r="BV100" i="2"/>
  <c r="BO105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CE107" i="2" l="1"/>
  <c r="CE105" i="2"/>
  <c r="BV106" i="2"/>
  <c r="BV107" i="2"/>
  <c r="CE106" i="2"/>
  <c r="BV108" i="2"/>
  <c r="CE94" i="2"/>
  <c r="CG93" i="2"/>
  <c r="CE93" i="2"/>
  <c r="CE95" i="2"/>
  <c r="BO92" i="2"/>
  <c r="BO108" i="2"/>
  <c r="BO107" i="2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3" i="2"/>
  <c r="BM72" i="2"/>
  <c r="BM73" i="2"/>
  <c r="BM76" i="2"/>
  <c r="BM78" i="2"/>
  <c r="BI12" i="2"/>
  <c r="BH94" i="2" s="1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M84" i="2" s="1"/>
  <c r="BH12" i="2"/>
  <c r="BQ107" i="2" l="1"/>
  <c r="BM61" i="2"/>
  <c r="BM26" i="2"/>
  <c r="BM14" i="2"/>
  <c r="BQ106" i="2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I75" i="4"/>
  <c r="I47" i="4"/>
  <c r="I62" i="4"/>
  <c r="I46" i="4"/>
  <c r="I52" i="4"/>
  <c r="I26" i="4"/>
  <c r="I13" i="4"/>
  <c r="I45" i="4"/>
  <c r="I41" i="4"/>
  <c r="I51" i="4"/>
  <c r="I12" i="4"/>
  <c r="I44" i="4"/>
  <c r="I67" i="4"/>
  <c r="I15" i="4"/>
  <c r="I14" i="4"/>
  <c r="I22" i="4"/>
  <c r="I49" i="4"/>
  <c r="I30" i="4"/>
  <c r="I35" i="4"/>
  <c r="I16" i="4"/>
  <c r="I33" i="4"/>
  <c r="I39" i="4"/>
  <c r="I21" i="4"/>
  <c r="I58" i="4"/>
  <c r="I54" i="4"/>
  <c r="I7" i="4"/>
  <c r="I61" i="4"/>
  <c r="I19" i="4"/>
  <c r="I74" i="4"/>
  <c r="I4" i="4"/>
  <c r="I31" i="4"/>
  <c r="I69" i="4"/>
  <c r="I73" i="4"/>
  <c r="I29" i="4"/>
  <c r="I40" i="4"/>
  <c r="I20" i="4"/>
  <c r="I70" i="4"/>
  <c r="I24" i="4"/>
  <c r="I72" i="4"/>
  <c r="I66" i="4"/>
  <c r="I57" i="4"/>
  <c r="I36" i="4"/>
  <c r="I28" i="4"/>
  <c r="I65" i="4"/>
  <c r="I17" i="4"/>
  <c r="I9" i="4"/>
  <c r="I10" i="4"/>
  <c r="I64" i="4"/>
  <c r="I53" i="4"/>
  <c r="I25" i="4"/>
  <c r="I60" i="4"/>
  <c r="I63" i="4"/>
  <c r="I5" i="4"/>
  <c r="I42" i="4"/>
  <c r="I43" i="4"/>
  <c r="I23" i="4"/>
  <c r="I11" i="4"/>
  <c r="I38" i="4"/>
  <c r="I3" i="4"/>
  <c r="I68" i="4"/>
  <c r="I48" i="4"/>
  <c r="I27" i="4"/>
  <c r="I59" i="4"/>
  <c r="I55" i="4"/>
  <c r="I37" i="4"/>
  <c r="I71" i="4"/>
  <c r="I56" i="4"/>
  <c r="I50" i="4"/>
  <c r="I32" i="4"/>
  <c r="I34" i="4"/>
  <c r="I8" i="4"/>
  <c r="I6" i="4"/>
  <c r="I18" i="4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BF82" i="2" l="1"/>
  <c r="BF74" i="2"/>
  <c r="BF70" i="2"/>
  <c r="BF58" i="2"/>
  <c r="BF50" i="2"/>
  <c r="BF46" i="2"/>
  <c r="BF38" i="2"/>
  <c r="BF34" i="2"/>
  <c r="BF26" i="2"/>
  <c r="BF66" i="2"/>
  <c r="BF54" i="2"/>
  <c r="BF42" i="2"/>
  <c r="Q4" i="4" s="1"/>
  <c r="BF30" i="2"/>
  <c r="BJ95" i="2"/>
  <c r="BJ106" i="2"/>
  <c r="BJ107" i="2"/>
  <c r="BF79" i="2"/>
  <c r="BF55" i="2"/>
  <c r="BF47" i="2"/>
  <c r="BF43" i="2"/>
  <c r="Q31" i="4" s="1"/>
  <c r="BF35" i="2"/>
  <c r="BF31" i="2"/>
  <c r="BF23" i="2"/>
  <c r="Q12" i="4" s="1"/>
  <c r="BF71" i="2"/>
  <c r="Q3" i="4" s="1"/>
  <c r="BF68" i="2"/>
  <c r="BF83" i="2"/>
  <c r="BF67" i="2"/>
  <c r="BF80" i="2"/>
  <c r="BF48" i="2"/>
  <c r="BF32" i="2"/>
  <c r="BF20" i="2"/>
  <c r="BF69" i="2"/>
  <c r="BF61" i="2"/>
  <c r="BF57" i="2"/>
  <c r="BF37" i="2"/>
  <c r="Q54" i="4" s="1"/>
  <c r="BF33" i="2"/>
  <c r="Q33" i="4" s="1"/>
  <c r="BJ100" i="2"/>
  <c r="BJ94" i="2"/>
  <c r="BJ105" i="2"/>
  <c r="BF65" i="2"/>
  <c r="BF17" i="2"/>
  <c r="BF29" i="2"/>
  <c r="BF76" i="2"/>
  <c r="BF40" i="2"/>
  <c r="Q19" i="4" s="1"/>
  <c r="BF28" i="2"/>
  <c r="BF63" i="2"/>
  <c r="Q60" i="4" s="1"/>
  <c r="BF39" i="2"/>
  <c r="Q61" i="4" s="1"/>
  <c r="BF27" i="2"/>
  <c r="Q14" i="4" s="1"/>
  <c r="BF62" i="2"/>
  <c r="BF59" i="2"/>
  <c r="Q10" i="4" s="1"/>
  <c r="BF84" i="2"/>
  <c r="Q6" i="4" s="1"/>
  <c r="BA93" i="2"/>
  <c r="BF77" i="2"/>
  <c r="Q37" i="4" s="1"/>
  <c r="BF73" i="2"/>
  <c r="Q48" i="4" s="1"/>
  <c r="BF15" i="2"/>
  <c r="BA94" i="2"/>
  <c r="BF19" i="2"/>
  <c r="BA105" i="2"/>
  <c r="BF16" i="2"/>
  <c r="Q46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Y12" i="2"/>
  <c r="HW97" i="2"/>
  <c r="HW98" i="2"/>
  <c r="HW99" i="2"/>
  <c r="HV97" i="2"/>
  <c r="HV98" i="2"/>
  <c r="HV99" i="2"/>
  <c r="HU97" i="2"/>
  <c r="HU98" i="2"/>
  <c r="HU99" i="2"/>
  <c r="HW102" i="2"/>
  <c r="HW103" i="2"/>
  <c r="HW104" i="2"/>
  <c r="HV102" i="2"/>
  <c r="HV103" i="2"/>
  <c r="HV104" i="2"/>
  <c r="HU102" i="2"/>
  <c r="HU103" i="2"/>
  <c r="HU104" i="2"/>
  <c r="OB101" i="2"/>
  <c r="OB102" i="2"/>
  <c r="OB103" i="2"/>
  <c r="OB96" i="2"/>
  <c r="OB97" i="2"/>
  <c r="OB98" i="2"/>
  <c r="OA96" i="2"/>
  <c r="OA97" i="2"/>
  <c r="OA98" i="2"/>
  <c r="OA101" i="2"/>
  <c r="OA102" i="2"/>
  <c r="OA103" i="2"/>
  <c r="NZ96" i="2"/>
  <c r="NZ97" i="2"/>
  <c r="NZ98" i="2"/>
  <c r="NZ101" i="2"/>
  <c r="NZ102" i="2"/>
  <c r="NZ103" i="2"/>
  <c r="NG101" i="2"/>
  <c r="NG102" i="2"/>
  <c r="NG103" i="2"/>
  <c r="NG96" i="2"/>
  <c r="NG97" i="2"/>
  <c r="NG98" i="2"/>
  <c r="NF101" i="2"/>
  <c r="NF102" i="2"/>
  <c r="NF103" i="2"/>
  <c r="NF96" i="2"/>
  <c r="NF97" i="2"/>
  <c r="NF98" i="2"/>
  <c r="NE96" i="2"/>
  <c r="NE97" i="2"/>
  <c r="NE98" i="2"/>
  <c r="NE101" i="2"/>
  <c r="NE102" i="2"/>
  <c r="NE103" i="2"/>
  <c r="LX96" i="2"/>
  <c r="LX97" i="2"/>
  <c r="LX98" i="2"/>
  <c r="LX101" i="2"/>
  <c r="LX102" i="2"/>
  <c r="LX103" i="2"/>
  <c r="LW101" i="2"/>
  <c r="LW102" i="2"/>
  <c r="LW103" i="2"/>
  <c r="LW96" i="2"/>
  <c r="LW97" i="2"/>
  <c r="LW98" i="2"/>
  <c r="LV96" i="2"/>
  <c r="LV97" i="2"/>
  <c r="LV98" i="2"/>
  <c r="LV101" i="2"/>
  <c r="LV102" i="2"/>
  <c r="LV103" i="2"/>
  <c r="LJ101" i="2"/>
  <c r="LJ102" i="2"/>
  <c r="LJ103" i="2"/>
  <c r="LJ96" i="2"/>
  <c r="LJ97" i="2"/>
  <c r="LJ98" i="2"/>
  <c r="LI101" i="2"/>
  <c r="LI102" i="2"/>
  <c r="LI103" i="2"/>
  <c r="LI96" i="2"/>
  <c r="LI97" i="2"/>
  <c r="LI98" i="2"/>
  <c r="LH96" i="2"/>
  <c r="LH97" i="2"/>
  <c r="LH98" i="2"/>
  <c r="LH101" i="2"/>
  <c r="LH102" i="2"/>
  <c r="LH103" i="2"/>
  <c r="KH96" i="2"/>
  <c r="KH97" i="2"/>
  <c r="KH98" i="2"/>
  <c r="KH101" i="2"/>
  <c r="KH102" i="2"/>
  <c r="KH103" i="2"/>
  <c r="KG101" i="2"/>
  <c r="KG102" i="2"/>
  <c r="KG103" i="2"/>
  <c r="KG96" i="2"/>
  <c r="KG97" i="2"/>
  <c r="KG98" i="2"/>
  <c r="KF96" i="2"/>
  <c r="KF97" i="2"/>
  <c r="KF98" i="2"/>
  <c r="KF101" i="2"/>
  <c r="KF102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K103" i="2"/>
  <c r="IK96" i="2"/>
  <c r="IK97" i="2"/>
  <c r="IK98" i="2"/>
  <c r="II96" i="2"/>
  <c r="II97" i="2"/>
  <c r="II98" i="2"/>
  <c r="II101" i="2"/>
  <c r="II102" i="2"/>
  <c r="II103" i="2"/>
  <c r="IJ101" i="2"/>
  <c r="IJ102" i="2"/>
  <c r="IJ103" i="2"/>
  <c r="IJ96" i="2"/>
  <c r="IJ97" i="2"/>
  <c r="IJ98" i="2"/>
  <c r="HI101" i="2"/>
  <c r="HI102" i="2"/>
  <c r="HI103" i="2"/>
  <c r="HI96" i="2"/>
  <c r="HI97" i="2"/>
  <c r="HI98" i="2"/>
  <c r="GU96" i="2"/>
  <c r="GU97" i="2"/>
  <c r="GU98" i="2"/>
  <c r="GU101" i="2"/>
  <c r="GU102" i="2"/>
  <c r="GU103" i="2"/>
  <c r="HG101" i="2"/>
  <c r="HG102" i="2"/>
  <c r="HG103" i="2"/>
  <c r="HG96" i="2"/>
  <c r="HG97" i="2"/>
  <c r="HG98" i="2"/>
  <c r="HH96" i="2"/>
  <c r="HH97" i="2"/>
  <c r="HH98" i="2"/>
  <c r="HH101" i="2"/>
  <c r="HH102" i="2"/>
  <c r="HH103" i="2"/>
  <c r="GT102" i="2"/>
  <c r="GT103" i="2"/>
  <c r="GT101" i="2"/>
  <c r="GT97" i="2"/>
  <c r="GT98" i="2"/>
  <c r="GT99" i="2"/>
  <c r="GT96" i="2"/>
  <c r="GS102" i="2"/>
  <c r="GS103" i="2"/>
  <c r="GS104" i="2"/>
  <c r="GS101" i="2"/>
  <c r="GS97" i="2"/>
  <c r="GS98" i="2"/>
  <c r="GS99" i="2"/>
  <c r="GS96" i="2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97" i="2"/>
  <c r="DN98" i="2"/>
  <c r="DN99" i="2"/>
  <c r="DM102" i="2"/>
  <c r="DM103" i="2"/>
  <c r="DM104" i="2"/>
  <c r="DM101" i="2"/>
  <c r="DM97" i="2"/>
  <c r="DM98" i="2"/>
  <c r="DM99" i="2"/>
  <c r="DO102" i="2"/>
  <c r="DO103" i="2"/>
  <c r="DO104" i="2"/>
  <c r="DO101" i="2"/>
  <c r="DO97" i="2"/>
  <c r="DO98" i="2"/>
  <c r="DO99" i="2"/>
  <c r="DO96" i="2"/>
  <c r="DM96" i="2" s="1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K96" i="2"/>
  <c r="BI96" i="2" s="1"/>
  <c r="BI98" i="2"/>
  <c r="AU101" i="2"/>
  <c r="AW102" i="2"/>
  <c r="AU102" i="2" s="1"/>
  <c r="AW103" i="2"/>
  <c r="AU103" i="2" s="1"/>
  <c r="AW104" i="2"/>
  <c r="AW101" i="2"/>
  <c r="AV104" i="2"/>
  <c r="AV101" i="2"/>
  <c r="BW75" i="4"/>
  <c r="BW47" i="4"/>
  <c r="BW62" i="4"/>
  <c r="BW46" i="4"/>
  <c r="BW52" i="4"/>
  <c r="BW26" i="4"/>
  <c r="BW13" i="4"/>
  <c r="BW45" i="4"/>
  <c r="BW41" i="4"/>
  <c r="BW51" i="4"/>
  <c r="BW12" i="4"/>
  <c r="BW44" i="4"/>
  <c r="BW67" i="4"/>
  <c r="BW15" i="4"/>
  <c r="BW14" i="4"/>
  <c r="BW22" i="4"/>
  <c r="BW49" i="4"/>
  <c r="BW30" i="4"/>
  <c r="BW35" i="4"/>
  <c r="BW16" i="4"/>
  <c r="BW33" i="4"/>
  <c r="BW39" i="4"/>
  <c r="BW21" i="4"/>
  <c r="BW58" i="4"/>
  <c r="BW54" i="4"/>
  <c r="BW7" i="4"/>
  <c r="BW61" i="4"/>
  <c r="BW19" i="4"/>
  <c r="BW74" i="4"/>
  <c r="BW4" i="4"/>
  <c r="BW31" i="4"/>
  <c r="BW69" i="4"/>
  <c r="BW73" i="4"/>
  <c r="BW29" i="4"/>
  <c r="BW40" i="4"/>
  <c r="BW20" i="4"/>
  <c r="BW70" i="4"/>
  <c r="BW24" i="4"/>
  <c r="BW72" i="4"/>
  <c r="BW66" i="4"/>
  <c r="BW57" i="4"/>
  <c r="BW36" i="4"/>
  <c r="BW28" i="4"/>
  <c r="BW65" i="4"/>
  <c r="BW17" i="4"/>
  <c r="BW9" i="4"/>
  <c r="BW10" i="4"/>
  <c r="BW64" i="4"/>
  <c r="BW53" i="4"/>
  <c r="BW25" i="4"/>
  <c r="BW60" i="4"/>
  <c r="BW63" i="4"/>
  <c r="BW5" i="4"/>
  <c r="BW42" i="4"/>
  <c r="BW43" i="4"/>
  <c r="BW23" i="4"/>
  <c r="BW11" i="4"/>
  <c r="BW38" i="4"/>
  <c r="BW3" i="4"/>
  <c r="BW68" i="4"/>
  <c r="BW48" i="4"/>
  <c r="BW27" i="4"/>
  <c r="BW59" i="4"/>
  <c r="BW55" i="4"/>
  <c r="BW37" i="4"/>
  <c r="BW71" i="4"/>
  <c r="BW56" i="4"/>
  <c r="BW50" i="4"/>
  <c r="BW32" i="4"/>
  <c r="BW34" i="4"/>
  <c r="BW8" i="4"/>
  <c r="BW6" i="4"/>
  <c r="BV75" i="4"/>
  <c r="BV47" i="4"/>
  <c r="BV62" i="4"/>
  <c r="BV46" i="4"/>
  <c r="BV52" i="4"/>
  <c r="BV26" i="4"/>
  <c r="BV13" i="4"/>
  <c r="BV45" i="4"/>
  <c r="BV41" i="4"/>
  <c r="BV51" i="4"/>
  <c r="BV12" i="4"/>
  <c r="BV44" i="4"/>
  <c r="BV67" i="4"/>
  <c r="BV15" i="4"/>
  <c r="BV14" i="4"/>
  <c r="BV22" i="4"/>
  <c r="BV49" i="4"/>
  <c r="BV30" i="4"/>
  <c r="BV35" i="4"/>
  <c r="BV16" i="4"/>
  <c r="BV33" i="4"/>
  <c r="BV39" i="4"/>
  <c r="BV21" i="4"/>
  <c r="BV58" i="4"/>
  <c r="BV54" i="4"/>
  <c r="BV7" i="4"/>
  <c r="BV61" i="4"/>
  <c r="BV19" i="4"/>
  <c r="BV74" i="4"/>
  <c r="BV4" i="4"/>
  <c r="BV31" i="4"/>
  <c r="BV69" i="4"/>
  <c r="BV73" i="4"/>
  <c r="BV29" i="4"/>
  <c r="BV40" i="4"/>
  <c r="BV20" i="4"/>
  <c r="BV70" i="4"/>
  <c r="BV24" i="4"/>
  <c r="BV72" i="4"/>
  <c r="BV66" i="4"/>
  <c r="BV57" i="4"/>
  <c r="BV36" i="4"/>
  <c r="BV28" i="4"/>
  <c r="BV65" i="4"/>
  <c r="BV17" i="4"/>
  <c r="BV9" i="4"/>
  <c r="BV10" i="4"/>
  <c r="BV64" i="4"/>
  <c r="BV53" i="4"/>
  <c r="BV25" i="4"/>
  <c r="BV60" i="4"/>
  <c r="BV63" i="4"/>
  <c r="BV5" i="4"/>
  <c r="BV42" i="4"/>
  <c r="BV43" i="4"/>
  <c r="BV23" i="4"/>
  <c r="BV11" i="4"/>
  <c r="BV38" i="4"/>
  <c r="BV3" i="4"/>
  <c r="BV68" i="4"/>
  <c r="BV48" i="4"/>
  <c r="BV27" i="4"/>
  <c r="BV59" i="4"/>
  <c r="BV55" i="4"/>
  <c r="BV37" i="4"/>
  <c r="BV71" i="4"/>
  <c r="BV56" i="4"/>
  <c r="BV50" i="4"/>
  <c r="BV32" i="4"/>
  <c r="BV34" i="4"/>
  <c r="BV8" i="4"/>
  <c r="BV6" i="4"/>
  <c r="BU75" i="4"/>
  <c r="BU47" i="4"/>
  <c r="BU62" i="4"/>
  <c r="BU46" i="4"/>
  <c r="BU52" i="4"/>
  <c r="BU26" i="4"/>
  <c r="BU13" i="4"/>
  <c r="BU45" i="4"/>
  <c r="BU41" i="4"/>
  <c r="BU51" i="4"/>
  <c r="BU12" i="4"/>
  <c r="BU44" i="4"/>
  <c r="BU67" i="4"/>
  <c r="BU15" i="4"/>
  <c r="BU14" i="4"/>
  <c r="BU22" i="4"/>
  <c r="BU49" i="4"/>
  <c r="BU30" i="4"/>
  <c r="BU35" i="4"/>
  <c r="BU16" i="4"/>
  <c r="BU33" i="4"/>
  <c r="BU39" i="4"/>
  <c r="BU21" i="4"/>
  <c r="BU58" i="4"/>
  <c r="BU54" i="4"/>
  <c r="BU7" i="4"/>
  <c r="BU61" i="4"/>
  <c r="BU19" i="4"/>
  <c r="BU74" i="4"/>
  <c r="BU4" i="4"/>
  <c r="BU31" i="4"/>
  <c r="BU69" i="4"/>
  <c r="BU73" i="4"/>
  <c r="BU29" i="4"/>
  <c r="BU40" i="4"/>
  <c r="BU20" i="4"/>
  <c r="BU70" i="4"/>
  <c r="BU24" i="4"/>
  <c r="BU72" i="4"/>
  <c r="BU66" i="4"/>
  <c r="BU57" i="4"/>
  <c r="BU36" i="4"/>
  <c r="BU28" i="4"/>
  <c r="BU65" i="4"/>
  <c r="BU17" i="4"/>
  <c r="BU9" i="4"/>
  <c r="BU10" i="4"/>
  <c r="BU64" i="4"/>
  <c r="BU53" i="4"/>
  <c r="BU25" i="4"/>
  <c r="BU60" i="4"/>
  <c r="BU63" i="4"/>
  <c r="BU5" i="4"/>
  <c r="BU42" i="4"/>
  <c r="BU43" i="4"/>
  <c r="BU23" i="4"/>
  <c r="BU11" i="4"/>
  <c r="BU38" i="4"/>
  <c r="BU3" i="4"/>
  <c r="BU68" i="4"/>
  <c r="BU48" i="4"/>
  <c r="BU27" i="4"/>
  <c r="BU59" i="4"/>
  <c r="BU55" i="4"/>
  <c r="BU37" i="4"/>
  <c r="BU71" i="4"/>
  <c r="BU56" i="4"/>
  <c r="BU50" i="4"/>
  <c r="BU32" i="4"/>
  <c r="BU34" i="4"/>
  <c r="BU8" i="4"/>
  <c r="BU6" i="4"/>
  <c r="BT75" i="4"/>
  <c r="BT47" i="4"/>
  <c r="BT62" i="4"/>
  <c r="BT46" i="4"/>
  <c r="BT52" i="4"/>
  <c r="BT26" i="4"/>
  <c r="BT13" i="4"/>
  <c r="BT45" i="4"/>
  <c r="BT41" i="4"/>
  <c r="BT51" i="4"/>
  <c r="BT12" i="4"/>
  <c r="BT44" i="4"/>
  <c r="BT67" i="4"/>
  <c r="BT15" i="4"/>
  <c r="BT14" i="4"/>
  <c r="BT22" i="4"/>
  <c r="BT49" i="4"/>
  <c r="BT30" i="4"/>
  <c r="BT35" i="4"/>
  <c r="BT16" i="4"/>
  <c r="BT33" i="4"/>
  <c r="BT39" i="4"/>
  <c r="BT21" i="4"/>
  <c r="BT58" i="4"/>
  <c r="BT54" i="4"/>
  <c r="BT7" i="4"/>
  <c r="BT61" i="4"/>
  <c r="BT19" i="4"/>
  <c r="BT74" i="4"/>
  <c r="BT4" i="4"/>
  <c r="BT31" i="4"/>
  <c r="BT69" i="4"/>
  <c r="BT73" i="4"/>
  <c r="BT29" i="4"/>
  <c r="BT40" i="4"/>
  <c r="BT20" i="4"/>
  <c r="BT70" i="4"/>
  <c r="BT24" i="4"/>
  <c r="BT72" i="4"/>
  <c r="BT66" i="4"/>
  <c r="BT57" i="4"/>
  <c r="BT36" i="4"/>
  <c r="BT28" i="4"/>
  <c r="BT65" i="4"/>
  <c r="BT17" i="4"/>
  <c r="BT9" i="4"/>
  <c r="BT10" i="4"/>
  <c r="BT64" i="4"/>
  <c r="BT53" i="4"/>
  <c r="BT25" i="4"/>
  <c r="BT60" i="4"/>
  <c r="BT63" i="4"/>
  <c r="BT5" i="4"/>
  <c r="BT42" i="4"/>
  <c r="BT43" i="4"/>
  <c r="BT23" i="4"/>
  <c r="BT11" i="4"/>
  <c r="BT38" i="4"/>
  <c r="BT3" i="4"/>
  <c r="BT68" i="4"/>
  <c r="BT48" i="4"/>
  <c r="BT27" i="4"/>
  <c r="BT59" i="4"/>
  <c r="BT55" i="4"/>
  <c r="BT37" i="4"/>
  <c r="BT71" i="4"/>
  <c r="BT56" i="4"/>
  <c r="BT50" i="4"/>
  <c r="BT32" i="4"/>
  <c r="BT34" i="4"/>
  <c r="BT8" i="4"/>
  <c r="BT6" i="4"/>
  <c r="BS75" i="4"/>
  <c r="BS47" i="4"/>
  <c r="BS62" i="4"/>
  <c r="BS46" i="4"/>
  <c r="BS52" i="4"/>
  <c r="BS26" i="4"/>
  <c r="BS13" i="4"/>
  <c r="BS45" i="4"/>
  <c r="BS41" i="4"/>
  <c r="BS51" i="4"/>
  <c r="BS12" i="4"/>
  <c r="BS44" i="4"/>
  <c r="BS67" i="4"/>
  <c r="BS15" i="4"/>
  <c r="BS14" i="4"/>
  <c r="BS22" i="4"/>
  <c r="BS49" i="4"/>
  <c r="BS30" i="4"/>
  <c r="BS35" i="4"/>
  <c r="BS16" i="4"/>
  <c r="BS33" i="4"/>
  <c r="BS39" i="4"/>
  <c r="BS21" i="4"/>
  <c r="BS58" i="4"/>
  <c r="BS54" i="4"/>
  <c r="BS7" i="4"/>
  <c r="BS61" i="4"/>
  <c r="BS19" i="4"/>
  <c r="BS74" i="4"/>
  <c r="BS4" i="4"/>
  <c r="BS31" i="4"/>
  <c r="BS69" i="4"/>
  <c r="BS73" i="4"/>
  <c r="BS29" i="4"/>
  <c r="BS40" i="4"/>
  <c r="BS20" i="4"/>
  <c r="BS70" i="4"/>
  <c r="BS24" i="4"/>
  <c r="BS72" i="4"/>
  <c r="BS66" i="4"/>
  <c r="BS57" i="4"/>
  <c r="BS36" i="4"/>
  <c r="BS28" i="4"/>
  <c r="BS65" i="4"/>
  <c r="BS17" i="4"/>
  <c r="BS9" i="4"/>
  <c r="BS10" i="4"/>
  <c r="BS64" i="4"/>
  <c r="BS53" i="4"/>
  <c r="BS25" i="4"/>
  <c r="BS60" i="4"/>
  <c r="BS63" i="4"/>
  <c r="BS5" i="4"/>
  <c r="BS42" i="4"/>
  <c r="BS43" i="4"/>
  <c r="BS23" i="4"/>
  <c r="BS11" i="4"/>
  <c r="BS38" i="4"/>
  <c r="BS3" i="4"/>
  <c r="BS68" i="4"/>
  <c r="BS48" i="4"/>
  <c r="BS27" i="4"/>
  <c r="BS59" i="4"/>
  <c r="BS55" i="4"/>
  <c r="BS37" i="4"/>
  <c r="BS71" i="4"/>
  <c r="BS56" i="4"/>
  <c r="BS50" i="4"/>
  <c r="BS32" i="4"/>
  <c r="BS34" i="4"/>
  <c r="BS8" i="4"/>
  <c r="BS6" i="4"/>
  <c r="BR75" i="4"/>
  <c r="BR47" i="4"/>
  <c r="BR62" i="4"/>
  <c r="BR46" i="4"/>
  <c r="BR52" i="4"/>
  <c r="BR26" i="4"/>
  <c r="BR13" i="4"/>
  <c r="BR45" i="4"/>
  <c r="BR41" i="4"/>
  <c r="BR51" i="4"/>
  <c r="BR12" i="4"/>
  <c r="BR44" i="4"/>
  <c r="BR67" i="4"/>
  <c r="BR15" i="4"/>
  <c r="BR14" i="4"/>
  <c r="BR22" i="4"/>
  <c r="BR49" i="4"/>
  <c r="BR30" i="4"/>
  <c r="BR35" i="4"/>
  <c r="BR16" i="4"/>
  <c r="BR33" i="4"/>
  <c r="BR39" i="4"/>
  <c r="BR21" i="4"/>
  <c r="BR58" i="4"/>
  <c r="BR54" i="4"/>
  <c r="BR7" i="4"/>
  <c r="BR61" i="4"/>
  <c r="BR19" i="4"/>
  <c r="BR74" i="4"/>
  <c r="BR4" i="4"/>
  <c r="BR31" i="4"/>
  <c r="BR69" i="4"/>
  <c r="BR73" i="4"/>
  <c r="BR29" i="4"/>
  <c r="BR40" i="4"/>
  <c r="BR20" i="4"/>
  <c r="BR70" i="4"/>
  <c r="BR24" i="4"/>
  <c r="BR72" i="4"/>
  <c r="BR66" i="4"/>
  <c r="BR57" i="4"/>
  <c r="BR36" i="4"/>
  <c r="BR28" i="4"/>
  <c r="BR65" i="4"/>
  <c r="BR17" i="4"/>
  <c r="BR9" i="4"/>
  <c r="BR10" i="4"/>
  <c r="BR64" i="4"/>
  <c r="BR53" i="4"/>
  <c r="BR25" i="4"/>
  <c r="BR60" i="4"/>
  <c r="BR63" i="4"/>
  <c r="BR5" i="4"/>
  <c r="BR42" i="4"/>
  <c r="BR43" i="4"/>
  <c r="BR23" i="4"/>
  <c r="BR11" i="4"/>
  <c r="BR38" i="4"/>
  <c r="BR3" i="4"/>
  <c r="BR68" i="4"/>
  <c r="BR48" i="4"/>
  <c r="BR27" i="4"/>
  <c r="BR59" i="4"/>
  <c r="BR55" i="4"/>
  <c r="BR37" i="4"/>
  <c r="BR71" i="4"/>
  <c r="BR56" i="4"/>
  <c r="BR50" i="4"/>
  <c r="BR32" i="4"/>
  <c r="BR34" i="4"/>
  <c r="BR8" i="4"/>
  <c r="BR6" i="4"/>
  <c r="BQ75" i="4"/>
  <c r="BQ47" i="4"/>
  <c r="BQ62" i="4"/>
  <c r="BQ46" i="4"/>
  <c r="BQ52" i="4"/>
  <c r="BQ26" i="4"/>
  <c r="BQ13" i="4"/>
  <c r="BQ45" i="4"/>
  <c r="BQ41" i="4"/>
  <c r="BQ51" i="4"/>
  <c r="BQ12" i="4"/>
  <c r="BQ44" i="4"/>
  <c r="BQ67" i="4"/>
  <c r="BQ15" i="4"/>
  <c r="BQ14" i="4"/>
  <c r="BQ22" i="4"/>
  <c r="BQ49" i="4"/>
  <c r="BQ30" i="4"/>
  <c r="BQ35" i="4"/>
  <c r="BQ16" i="4"/>
  <c r="BQ33" i="4"/>
  <c r="BQ39" i="4"/>
  <c r="BQ21" i="4"/>
  <c r="BQ58" i="4"/>
  <c r="BQ54" i="4"/>
  <c r="BQ7" i="4"/>
  <c r="BQ61" i="4"/>
  <c r="BQ19" i="4"/>
  <c r="BQ74" i="4"/>
  <c r="BQ4" i="4"/>
  <c r="BQ31" i="4"/>
  <c r="BQ69" i="4"/>
  <c r="BQ73" i="4"/>
  <c r="BQ29" i="4"/>
  <c r="BQ40" i="4"/>
  <c r="BQ20" i="4"/>
  <c r="BQ70" i="4"/>
  <c r="BQ24" i="4"/>
  <c r="BQ72" i="4"/>
  <c r="BQ66" i="4"/>
  <c r="BQ57" i="4"/>
  <c r="BQ36" i="4"/>
  <c r="BQ28" i="4"/>
  <c r="BQ65" i="4"/>
  <c r="BQ17" i="4"/>
  <c r="BQ9" i="4"/>
  <c r="BQ10" i="4"/>
  <c r="BQ64" i="4"/>
  <c r="BQ53" i="4"/>
  <c r="BQ25" i="4"/>
  <c r="BQ60" i="4"/>
  <c r="BQ63" i="4"/>
  <c r="BQ5" i="4"/>
  <c r="BQ42" i="4"/>
  <c r="BQ43" i="4"/>
  <c r="BQ23" i="4"/>
  <c r="BQ11" i="4"/>
  <c r="BQ38" i="4"/>
  <c r="BQ3" i="4"/>
  <c r="BQ68" i="4"/>
  <c r="BQ48" i="4"/>
  <c r="BQ27" i="4"/>
  <c r="BQ59" i="4"/>
  <c r="BQ55" i="4"/>
  <c r="BQ37" i="4"/>
  <c r="BQ71" i="4"/>
  <c r="BQ56" i="4"/>
  <c r="BQ50" i="4"/>
  <c r="BQ32" i="4"/>
  <c r="BQ34" i="4"/>
  <c r="BQ8" i="4"/>
  <c r="BQ6" i="4"/>
  <c r="BP75" i="4"/>
  <c r="BP47" i="4"/>
  <c r="BP62" i="4"/>
  <c r="BP46" i="4"/>
  <c r="BP52" i="4"/>
  <c r="BP26" i="4"/>
  <c r="BP13" i="4"/>
  <c r="BP45" i="4"/>
  <c r="BP41" i="4"/>
  <c r="BP51" i="4"/>
  <c r="BP12" i="4"/>
  <c r="BP44" i="4"/>
  <c r="BP67" i="4"/>
  <c r="BP15" i="4"/>
  <c r="BP14" i="4"/>
  <c r="BP22" i="4"/>
  <c r="BP49" i="4"/>
  <c r="BP30" i="4"/>
  <c r="BP35" i="4"/>
  <c r="BP16" i="4"/>
  <c r="BP33" i="4"/>
  <c r="BP39" i="4"/>
  <c r="BP21" i="4"/>
  <c r="BP58" i="4"/>
  <c r="BP54" i="4"/>
  <c r="BP7" i="4"/>
  <c r="BP61" i="4"/>
  <c r="BP19" i="4"/>
  <c r="BP74" i="4"/>
  <c r="BP4" i="4"/>
  <c r="BP31" i="4"/>
  <c r="BP69" i="4"/>
  <c r="BP73" i="4"/>
  <c r="BP29" i="4"/>
  <c r="BP40" i="4"/>
  <c r="BP20" i="4"/>
  <c r="BP70" i="4"/>
  <c r="BP24" i="4"/>
  <c r="BP72" i="4"/>
  <c r="BP66" i="4"/>
  <c r="BP57" i="4"/>
  <c r="BP36" i="4"/>
  <c r="BP28" i="4"/>
  <c r="BP65" i="4"/>
  <c r="BP17" i="4"/>
  <c r="BP9" i="4"/>
  <c r="BP10" i="4"/>
  <c r="BP64" i="4"/>
  <c r="BP53" i="4"/>
  <c r="BP25" i="4"/>
  <c r="BP60" i="4"/>
  <c r="BP63" i="4"/>
  <c r="BP5" i="4"/>
  <c r="BP42" i="4"/>
  <c r="BP43" i="4"/>
  <c r="BP23" i="4"/>
  <c r="BP11" i="4"/>
  <c r="BP38" i="4"/>
  <c r="BP3" i="4"/>
  <c r="BP68" i="4"/>
  <c r="BP48" i="4"/>
  <c r="BP27" i="4"/>
  <c r="BP59" i="4"/>
  <c r="BP55" i="4"/>
  <c r="BP37" i="4"/>
  <c r="BP71" i="4"/>
  <c r="BP56" i="4"/>
  <c r="BP50" i="4"/>
  <c r="BP32" i="4"/>
  <c r="BP34" i="4"/>
  <c r="BP8" i="4"/>
  <c r="BP6" i="4"/>
  <c r="BO75" i="4"/>
  <c r="BO47" i="4"/>
  <c r="BO62" i="4"/>
  <c r="BO46" i="4"/>
  <c r="BO52" i="4"/>
  <c r="BO26" i="4"/>
  <c r="BO13" i="4"/>
  <c r="BO45" i="4"/>
  <c r="BO41" i="4"/>
  <c r="BO51" i="4"/>
  <c r="BO12" i="4"/>
  <c r="BO44" i="4"/>
  <c r="BO67" i="4"/>
  <c r="BO15" i="4"/>
  <c r="BO14" i="4"/>
  <c r="BO22" i="4"/>
  <c r="BO49" i="4"/>
  <c r="BO30" i="4"/>
  <c r="BO35" i="4"/>
  <c r="BO16" i="4"/>
  <c r="BO33" i="4"/>
  <c r="BO39" i="4"/>
  <c r="BO21" i="4"/>
  <c r="BO58" i="4"/>
  <c r="BO54" i="4"/>
  <c r="BO7" i="4"/>
  <c r="BO61" i="4"/>
  <c r="BO19" i="4"/>
  <c r="BO74" i="4"/>
  <c r="BO4" i="4"/>
  <c r="BO31" i="4"/>
  <c r="BO69" i="4"/>
  <c r="BO73" i="4"/>
  <c r="BO29" i="4"/>
  <c r="BO40" i="4"/>
  <c r="BO20" i="4"/>
  <c r="BO70" i="4"/>
  <c r="BO24" i="4"/>
  <c r="BO72" i="4"/>
  <c r="BO66" i="4"/>
  <c r="BO57" i="4"/>
  <c r="BO36" i="4"/>
  <c r="BO28" i="4"/>
  <c r="BO65" i="4"/>
  <c r="BO17" i="4"/>
  <c r="BO9" i="4"/>
  <c r="BO10" i="4"/>
  <c r="BO64" i="4"/>
  <c r="BO53" i="4"/>
  <c r="BO25" i="4"/>
  <c r="BO60" i="4"/>
  <c r="BO63" i="4"/>
  <c r="BO5" i="4"/>
  <c r="BO42" i="4"/>
  <c r="BO43" i="4"/>
  <c r="BO23" i="4"/>
  <c r="BO11" i="4"/>
  <c r="BO38" i="4"/>
  <c r="BO3" i="4"/>
  <c r="BO68" i="4"/>
  <c r="BO48" i="4"/>
  <c r="BO27" i="4"/>
  <c r="BO59" i="4"/>
  <c r="BO55" i="4"/>
  <c r="BO37" i="4"/>
  <c r="BO71" i="4"/>
  <c r="BO56" i="4"/>
  <c r="BO50" i="4"/>
  <c r="BO32" i="4"/>
  <c r="BO34" i="4"/>
  <c r="BO8" i="4"/>
  <c r="BO6" i="4"/>
  <c r="BN75" i="4"/>
  <c r="BN47" i="4"/>
  <c r="BN62" i="4"/>
  <c r="BN46" i="4"/>
  <c r="BN52" i="4"/>
  <c r="BN26" i="4"/>
  <c r="BN13" i="4"/>
  <c r="BN45" i="4"/>
  <c r="BN41" i="4"/>
  <c r="BN51" i="4"/>
  <c r="BN12" i="4"/>
  <c r="BN44" i="4"/>
  <c r="BN67" i="4"/>
  <c r="BN15" i="4"/>
  <c r="BN14" i="4"/>
  <c r="BN22" i="4"/>
  <c r="BN49" i="4"/>
  <c r="BN30" i="4"/>
  <c r="BN35" i="4"/>
  <c r="BN16" i="4"/>
  <c r="BN33" i="4"/>
  <c r="BN39" i="4"/>
  <c r="BN21" i="4"/>
  <c r="BN58" i="4"/>
  <c r="BN54" i="4"/>
  <c r="BN7" i="4"/>
  <c r="BN61" i="4"/>
  <c r="BN19" i="4"/>
  <c r="BN74" i="4"/>
  <c r="BN4" i="4"/>
  <c r="BN31" i="4"/>
  <c r="BN69" i="4"/>
  <c r="BN73" i="4"/>
  <c r="BN29" i="4"/>
  <c r="BN40" i="4"/>
  <c r="BN20" i="4"/>
  <c r="BN70" i="4"/>
  <c r="BN24" i="4"/>
  <c r="BN72" i="4"/>
  <c r="BN66" i="4"/>
  <c r="BN57" i="4"/>
  <c r="BN36" i="4"/>
  <c r="BN28" i="4"/>
  <c r="BN65" i="4"/>
  <c r="BN17" i="4"/>
  <c r="BN9" i="4"/>
  <c r="BN10" i="4"/>
  <c r="BN64" i="4"/>
  <c r="BN53" i="4"/>
  <c r="BN25" i="4"/>
  <c r="BN60" i="4"/>
  <c r="BN63" i="4"/>
  <c r="BN5" i="4"/>
  <c r="BN42" i="4"/>
  <c r="BN43" i="4"/>
  <c r="BN23" i="4"/>
  <c r="BN11" i="4"/>
  <c r="BN38" i="4"/>
  <c r="BN3" i="4"/>
  <c r="BN68" i="4"/>
  <c r="BN48" i="4"/>
  <c r="BN27" i="4"/>
  <c r="BN59" i="4"/>
  <c r="BN55" i="4"/>
  <c r="BN37" i="4"/>
  <c r="BN71" i="4"/>
  <c r="BN56" i="4"/>
  <c r="BN50" i="4"/>
  <c r="BN32" i="4"/>
  <c r="BN34" i="4"/>
  <c r="BN8" i="4"/>
  <c r="BN6" i="4"/>
  <c r="BM75" i="4"/>
  <c r="BM47" i="4"/>
  <c r="BM62" i="4"/>
  <c r="BM46" i="4"/>
  <c r="BM52" i="4"/>
  <c r="BM26" i="4"/>
  <c r="BM13" i="4"/>
  <c r="BM45" i="4"/>
  <c r="BM41" i="4"/>
  <c r="BM51" i="4"/>
  <c r="BM12" i="4"/>
  <c r="BM44" i="4"/>
  <c r="BM67" i="4"/>
  <c r="BM15" i="4"/>
  <c r="BM14" i="4"/>
  <c r="BM22" i="4"/>
  <c r="BM49" i="4"/>
  <c r="BM30" i="4"/>
  <c r="BM35" i="4"/>
  <c r="BM16" i="4"/>
  <c r="BM33" i="4"/>
  <c r="BM39" i="4"/>
  <c r="BM21" i="4"/>
  <c r="BM58" i="4"/>
  <c r="BM54" i="4"/>
  <c r="BM7" i="4"/>
  <c r="BM61" i="4"/>
  <c r="BM19" i="4"/>
  <c r="BM74" i="4"/>
  <c r="BM4" i="4"/>
  <c r="BM31" i="4"/>
  <c r="BM69" i="4"/>
  <c r="BM73" i="4"/>
  <c r="BM29" i="4"/>
  <c r="BM40" i="4"/>
  <c r="BM20" i="4"/>
  <c r="BM70" i="4"/>
  <c r="BM24" i="4"/>
  <c r="BM72" i="4"/>
  <c r="BM66" i="4"/>
  <c r="BM57" i="4"/>
  <c r="BM36" i="4"/>
  <c r="BM28" i="4"/>
  <c r="BM65" i="4"/>
  <c r="BM17" i="4"/>
  <c r="BM9" i="4"/>
  <c r="BM10" i="4"/>
  <c r="BM64" i="4"/>
  <c r="BM53" i="4"/>
  <c r="BM25" i="4"/>
  <c r="BM60" i="4"/>
  <c r="BM63" i="4"/>
  <c r="BM5" i="4"/>
  <c r="BM42" i="4"/>
  <c r="BM43" i="4"/>
  <c r="BM23" i="4"/>
  <c r="BM11" i="4"/>
  <c r="BM38" i="4"/>
  <c r="BM3" i="4"/>
  <c r="BM68" i="4"/>
  <c r="BM48" i="4"/>
  <c r="BM27" i="4"/>
  <c r="BM59" i="4"/>
  <c r="BM55" i="4"/>
  <c r="BM37" i="4"/>
  <c r="BM71" i="4"/>
  <c r="BM56" i="4"/>
  <c r="BM50" i="4"/>
  <c r="BM32" i="4"/>
  <c r="BM34" i="4"/>
  <c r="BM8" i="4"/>
  <c r="BM6" i="4"/>
  <c r="BL75" i="4"/>
  <c r="BL47" i="4"/>
  <c r="BL62" i="4"/>
  <c r="BL46" i="4"/>
  <c r="BL52" i="4"/>
  <c r="BL26" i="4"/>
  <c r="BL13" i="4"/>
  <c r="BL45" i="4"/>
  <c r="BL41" i="4"/>
  <c r="BL51" i="4"/>
  <c r="BL12" i="4"/>
  <c r="BL44" i="4"/>
  <c r="BL67" i="4"/>
  <c r="BL15" i="4"/>
  <c r="BL14" i="4"/>
  <c r="BL22" i="4"/>
  <c r="BL49" i="4"/>
  <c r="BL30" i="4"/>
  <c r="BL35" i="4"/>
  <c r="BL16" i="4"/>
  <c r="BL33" i="4"/>
  <c r="BL39" i="4"/>
  <c r="BL21" i="4"/>
  <c r="BL58" i="4"/>
  <c r="BL54" i="4"/>
  <c r="BL7" i="4"/>
  <c r="BL61" i="4"/>
  <c r="BL19" i="4"/>
  <c r="BL74" i="4"/>
  <c r="BL4" i="4"/>
  <c r="BL31" i="4"/>
  <c r="BL69" i="4"/>
  <c r="BL73" i="4"/>
  <c r="BL29" i="4"/>
  <c r="BL40" i="4"/>
  <c r="BL20" i="4"/>
  <c r="BL70" i="4"/>
  <c r="BL24" i="4"/>
  <c r="BL72" i="4"/>
  <c r="BL66" i="4"/>
  <c r="BL57" i="4"/>
  <c r="BL36" i="4"/>
  <c r="BL28" i="4"/>
  <c r="BL65" i="4"/>
  <c r="BL17" i="4"/>
  <c r="BL9" i="4"/>
  <c r="BL10" i="4"/>
  <c r="BL64" i="4"/>
  <c r="BL53" i="4"/>
  <c r="BL25" i="4"/>
  <c r="BL60" i="4"/>
  <c r="BL63" i="4"/>
  <c r="BL5" i="4"/>
  <c r="BL42" i="4"/>
  <c r="BL43" i="4"/>
  <c r="BL23" i="4"/>
  <c r="BL11" i="4"/>
  <c r="BL38" i="4"/>
  <c r="BL3" i="4"/>
  <c r="BL68" i="4"/>
  <c r="BL48" i="4"/>
  <c r="BL27" i="4"/>
  <c r="BL59" i="4"/>
  <c r="BL55" i="4"/>
  <c r="BL37" i="4"/>
  <c r="BL71" i="4"/>
  <c r="BL56" i="4"/>
  <c r="BL50" i="4"/>
  <c r="BL32" i="4"/>
  <c r="BL34" i="4"/>
  <c r="BL8" i="4"/>
  <c r="BL6" i="4"/>
  <c r="BK75" i="4"/>
  <c r="BK47" i="4"/>
  <c r="BK62" i="4"/>
  <c r="BK46" i="4"/>
  <c r="BK52" i="4"/>
  <c r="BK26" i="4"/>
  <c r="BK13" i="4"/>
  <c r="BK45" i="4"/>
  <c r="BK41" i="4"/>
  <c r="BK51" i="4"/>
  <c r="BK12" i="4"/>
  <c r="BK44" i="4"/>
  <c r="BK67" i="4"/>
  <c r="BK15" i="4"/>
  <c r="BK14" i="4"/>
  <c r="BK22" i="4"/>
  <c r="BK49" i="4"/>
  <c r="BK30" i="4"/>
  <c r="BK35" i="4"/>
  <c r="BK16" i="4"/>
  <c r="BK33" i="4"/>
  <c r="BK39" i="4"/>
  <c r="BK21" i="4"/>
  <c r="BK58" i="4"/>
  <c r="BK54" i="4"/>
  <c r="BK7" i="4"/>
  <c r="BK61" i="4"/>
  <c r="BK19" i="4"/>
  <c r="BK74" i="4"/>
  <c r="BK4" i="4"/>
  <c r="BK31" i="4"/>
  <c r="BK69" i="4"/>
  <c r="BK73" i="4"/>
  <c r="BK29" i="4"/>
  <c r="BK40" i="4"/>
  <c r="BK20" i="4"/>
  <c r="BK70" i="4"/>
  <c r="BK24" i="4"/>
  <c r="BK72" i="4"/>
  <c r="BK66" i="4"/>
  <c r="BK57" i="4"/>
  <c r="BK36" i="4"/>
  <c r="BK28" i="4"/>
  <c r="BK65" i="4"/>
  <c r="BK17" i="4"/>
  <c r="BK9" i="4"/>
  <c r="BK10" i="4"/>
  <c r="BK64" i="4"/>
  <c r="BK53" i="4"/>
  <c r="BK25" i="4"/>
  <c r="BK60" i="4"/>
  <c r="BK63" i="4"/>
  <c r="BK5" i="4"/>
  <c r="BK42" i="4"/>
  <c r="BK43" i="4"/>
  <c r="BK23" i="4"/>
  <c r="BK11" i="4"/>
  <c r="BK38" i="4"/>
  <c r="BK3" i="4"/>
  <c r="BK68" i="4"/>
  <c r="BK48" i="4"/>
  <c r="BK27" i="4"/>
  <c r="BK59" i="4"/>
  <c r="BK55" i="4"/>
  <c r="BK37" i="4"/>
  <c r="BK71" i="4"/>
  <c r="BK56" i="4"/>
  <c r="BK50" i="4"/>
  <c r="BK32" i="4"/>
  <c r="BK34" i="4"/>
  <c r="BK8" i="4"/>
  <c r="BK6" i="4"/>
  <c r="BJ75" i="4"/>
  <c r="BJ47" i="4"/>
  <c r="BJ62" i="4"/>
  <c r="BJ46" i="4"/>
  <c r="BJ52" i="4"/>
  <c r="BJ26" i="4"/>
  <c r="BJ13" i="4"/>
  <c r="BJ45" i="4"/>
  <c r="BJ41" i="4"/>
  <c r="BJ51" i="4"/>
  <c r="BJ12" i="4"/>
  <c r="BJ44" i="4"/>
  <c r="BJ67" i="4"/>
  <c r="BJ15" i="4"/>
  <c r="BJ14" i="4"/>
  <c r="BJ22" i="4"/>
  <c r="BJ49" i="4"/>
  <c r="BJ30" i="4"/>
  <c r="BJ35" i="4"/>
  <c r="BJ16" i="4"/>
  <c r="BJ33" i="4"/>
  <c r="BJ39" i="4"/>
  <c r="BJ21" i="4"/>
  <c r="BJ58" i="4"/>
  <c r="BJ54" i="4"/>
  <c r="BJ7" i="4"/>
  <c r="BJ61" i="4"/>
  <c r="BJ19" i="4"/>
  <c r="BJ74" i="4"/>
  <c r="BJ4" i="4"/>
  <c r="BJ31" i="4"/>
  <c r="BJ69" i="4"/>
  <c r="BJ73" i="4"/>
  <c r="BJ29" i="4"/>
  <c r="BJ40" i="4"/>
  <c r="BJ20" i="4"/>
  <c r="BJ70" i="4"/>
  <c r="BJ24" i="4"/>
  <c r="BJ72" i="4"/>
  <c r="BJ66" i="4"/>
  <c r="BJ57" i="4"/>
  <c r="BJ36" i="4"/>
  <c r="BJ28" i="4"/>
  <c r="BJ65" i="4"/>
  <c r="BJ17" i="4"/>
  <c r="BJ9" i="4"/>
  <c r="BJ10" i="4"/>
  <c r="BJ64" i="4"/>
  <c r="BJ53" i="4"/>
  <c r="BJ25" i="4"/>
  <c r="BJ60" i="4"/>
  <c r="BJ63" i="4"/>
  <c r="BJ5" i="4"/>
  <c r="BJ42" i="4"/>
  <c r="BJ43" i="4"/>
  <c r="BJ23" i="4"/>
  <c r="BJ11" i="4"/>
  <c r="BJ38" i="4"/>
  <c r="BJ3" i="4"/>
  <c r="BJ68" i="4"/>
  <c r="BJ48" i="4"/>
  <c r="BJ27" i="4"/>
  <c r="BJ59" i="4"/>
  <c r="BJ55" i="4"/>
  <c r="BJ37" i="4"/>
  <c r="BJ71" i="4"/>
  <c r="BJ56" i="4"/>
  <c r="BJ50" i="4"/>
  <c r="BJ32" i="4"/>
  <c r="BJ34" i="4"/>
  <c r="BJ8" i="4"/>
  <c r="BJ6" i="4"/>
  <c r="BI75" i="4"/>
  <c r="BI47" i="4"/>
  <c r="BI62" i="4"/>
  <c r="BI46" i="4"/>
  <c r="BI52" i="4"/>
  <c r="BI26" i="4"/>
  <c r="BI13" i="4"/>
  <c r="BI45" i="4"/>
  <c r="BI41" i="4"/>
  <c r="BI51" i="4"/>
  <c r="BI12" i="4"/>
  <c r="BI44" i="4"/>
  <c r="BI67" i="4"/>
  <c r="BI15" i="4"/>
  <c r="BI14" i="4"/>
  <c r="BI22" i="4"/>
  <c r="BI49" i="4"/>
  <c r="BI30" i="4"/>
  <c r="BI35" i="4"/>
  <c r="BI16" i="4"/>
  <c r="BI33" i="4"/>
  <c r="BI39" i="4"/>
  <c r="BI21" i="4"/>
  <c r="BI58" i="4"/>
  <c r="BI54" i="4"/>
  <c r="BI7" i="4"/>
  <c r="BI61" i="4"/>
  <c r="BI19" i="4"/>
  <c r="BI74" i="4"/>
  <c r="BI4" i="4"/>
  <c r="BI31" i="4"/>
  <c r="BI69" i="4"/>
  <c r="BI73" i="4"/>
  <c r="BI29" i="4"/>
  <c r="BI40" i="4"/>
  <c r="BI20" i="4"/>
  <c r="BI70" i="4"/>
  <c r="BI24" i="4"/>
  <c r="BI72" i="4"/>
  <c r="BI66" i="4"/>
  <c r="BI57" i="4"/>
  <c r="BI36" i="4"/>
  <c r="BI28" i="4"/>
  <c r="BI65" i="4"/>
  <c r="BI17" i="4"/>
  <c r="BI9" i="4"/>
  <c r="BI10" i="4"/>
  <c r="BI64" i="4"/>
  <c r="BI53" i="4"/>
  <c r="BI25" i="4"/>
  <c r="BI60" i="4"/>
  <c r="BI63" i="4"/>
  <c r="BI5" i="4"/>
  <c r="BI42" i="4"/>
  <c r="BI43" i="4"/>
  <c r="BI23" i="4"/>
  <c r="BI11" i="4"/>
  <c r="BI38" i="4"/>
  <c r="BI3" i="4"/>
  <c r="BI68" i="4"/>
  <c r="BI48" i="4"/>
  <c r="BI27" i="4"/>
  <c r="BI59" i="4"/>
  <c r="BI55" i="4"/>
  <c r="BI37" i="4"/>
  <c r="BI71" i="4"/>
  <c r="BI56" i="4"/>
  <c r="BI50" i="4"/>
  <c r="BI32" i="4"/>
  <c r="BI34" i="4"/>
  <c r="BI8" i="4"/>
  <c r="BI6" i="4"/>
  <c r="BH75" i="4"/>
  <c r="BH47" i="4"/>
  <c r="BH62" i="4"/>
  <c r="BH46" i="4"/>
  <c r="BH52" i="4"/>
  <c r="BH26" i="4"/>
  <c r="BH13" i="4"/>
  <c r="BH45" i="4"/>
  <c r="BH41" i="4"/>
  <c r="BH51" i="4"/>
  <c r="BH12" i="4"/>
  <c r="BH44" i="4"/>
  <c r="BH67" i="4"/>
  <c r="BH15" i="4"/>
  <c r="BH14" i="4"/>
  <c r="BH22" i="4"/>
  <c r="BH49" i="4"/>
  <c r="BH30" i="4"/>
  <c r="BH35" i="4"/>
  <c r="BH16" i="4"/>
  <c r="BH33" i="4"/>
  <c r="BH39" i="4"/>
  <c r="BH21" i="4"/>
  <c r="BH58" i="4"/>
  <c r="BH54" i="4"/>
  <c r="BH7" i="4"/>
  <c r="BH61" i="4"/>
  <c r="BH19" i="4"/>
  <c r="BH74" i="4"/>
  <c r="BH4" i="4"/>
  <c r="BH31" i="4"/>
  <c r="BH69" i="4"/>
  <c r="BH73" i="4"/>
  <c r="BH29" i="4"/>
  <c r="BH40" i="4"/>
  <c r="BH20" i="4"/>
  <c r="BH70" i="4"/>
  <c r="BH24" i="4"/>
  <c r="BH72" i="4"/>
  <c r="BH66" i="4"/>
  <c r="BH57" i="4"/>
  <c r="BH36" i="4"/>
  <c r="BH28" i="4"/>
  <c r="BH65" i="4"/>
  <c r="BH17" i="4"/>
  <c r="BH9" i="4"/>
  <c r="BH10" i="4"/>
  <c r="BH64" i="4"/>
  <c r="BH53" i="4"/>
  <c r="BH25" i="4"/>
  <c r="BH60" i="4"/>
  <c r="BH63" i="4"/>
  <c r="BH5" i="4"/>
  <c r="BH42" i="4"/>
  <c r="BH43" i="4"/>
  <c r="BH23" i="4"/>
  <c r="BH11" i="4"/>
  <c r="BH38" i="4"/>
  <c r="BH3" i="4"/>
  <c r="BH68" i="4"/>
  <c r="BH48" i="4"/>
  <c r="BH27" i="4"/>
  <c r="BH59" i="4"/>
  <c r="BH55" i="4"/>
  <c r="BH37" i="4"/>
  <c r="BH71" i="4"/>
  <c r="BH56" i="4"/>
  <c r="BH50" i="4"/>
  <c r="BH32" i="4"/>
  <c r="BH34" i="4"/>
  <c r="BH8" i="4"/>
  <c r="BH6" i="4"/>
  <c r="BG75" i="4"/>
  <c r="BG47" i="4"/>
  <c r="BG62" i="4"/>
  <c r="BG46" i="4"/>
  <c r="BG52" i="4"/>
  <c r="BG26" i="4"/>
  <c r="BG13" i="4"/>
  <c r="BG45" i="4"/>
  <c r="BG41" i="4"/>
  <c r="BG51" i="4"/>
  <c r="BG12" i="4"/>
  <c r="BG44" i="4"/>
  <c r="BG67" i="4"/>
  <c r="BG15" i="4"/>
  <c r="BG14" i="4"/>
  <c r="BG22" i="4"/>
  <c r="BG49" i="4"/>
  <c r="BG30" i="4"/>
  <c r="BG35" i="4"/>
  <c r="BG16" i="4"/>
  <c r="BG33" i="4"/>
  <c r="BG39" i="4"/>
  <c r="BG21" i="4"/>
  <c r="BG58" i="4"/>
  <c r="BG54" i="4"/>
  <c r="BG7" i="4"/>
  <c r="BG61" i="4"/>
  <c r="BG19" i="4"/>
  <c r="BG74" i="4"/>
  <c r="BG4" i="4"/>
  <c r="BG31" i="4"/>
  <c r="BG69" i="4"/>
  <c r="BG73" i="4"/>
  <c r="BG29" i="4"/>
  <c r="BG40" i="4"/>
  <c r="BG20" i="4"/>
  <c r="BG70" i="4"/>
  <c r="BG24" i="4"/>
  <c r="BG72" i="4"/>
  <c r="BG66" i="4"/>
  <c r="BG57" i="4"/>
  <c r="BG36" i="4"/>
  <c r="BG28" i="4"/>
  <c r="BG65" i="4"/>
  <c r="BG17" i="4"/>
  <c r="BG9" i="4"/>
  <c r="BG10" i="4"/>
  <c r="BG64" i="4"/>
  <c r="BG53" i="4"/>
  <c r="BG25" i="4"/>
  <c r="BG60" i="4"/>
  <c r="BG63" i="4"/>
  <c r="BG5" i="4"/>
  <c r="BG42" i="4"/>
  <c r="BG43" i="4"/>
  <c r="BG23" i="4"/>
  <c r="BG11" i="4"/>
  <c r="BG38" i="4"/>
  <c r="BG3" i="4"/>
  <c r="BG68" i="4"/>
  <c r="BG48" i="4"/>
  <c r="BG27" i="4"/>
  <c r="BG59" i="4"/>
  <c r="BG55" i="4"/>
  <c r="BG37" i="4"/>
  <c r="BG71" i="4"/>
  <c r="BG56" i="4"/>
  <c r="BG50" i="4"/>
  <c r="BG32" i="4"/>
  <c r="BG34" i="4"/>
  <c r="BG8" i="4"/>
  <c r="BG6" i="4"/>
  <c r="BF75" i="4"/>
  <c r="BF47" i="4"/>
  <c r="BF62" i="4"/>
  <c r="BF46" i="4"/>
  <c r="BF52" i="4"/>
  <c r="BF26" i="4"/>
  <c r="BF13" i="4"/>
  <c r="BF45" i="4"/>
  <c r="BF41" i="4"/>
  <c r="BF51" i="4"/>
  <c r="BF12" i="4"/>
  <c r="BF44" i="4"/>
  <c r="BF67" i="4"/>
  <c r="BF15" i="4"/>
  <c r="BF14" i="4"/>
  <c r="BF22" i="4"/>
  <c r="BF49" i="4"/>
  <c r="BF30" i="4"/>
  <c r="BF35" i="4"/>
  <c r="BF16" i="4"/>
  <c r="BF33" i="4"/>
  <c r="BF39" i="4"/>
  <c r="BF21" i="4"/>
  <c r="BF58" i="4"/>
  <c r="BF54" i="4"/>
  <c r="BF7" i="4"/>
  <c r="BF61" i="4"/>
  <c r="BF19" i="4"/>
  <c r="BF74" i="4"/>
  <c r="BF4" i="4"/>
  <c r="BF31" i="4"/>
  <c r="BF69" i="4"/>
  <c r="BF73" i="4"/>
  <c r="BF29" i="4"/>
  <c r="BF40" i="4"/>
  <c r="BF20" i="4"/>
  <c r="BF70" i="4"/>
  <c r="BF24" i="4"/>
  <c r="BF72" i="4"/>
  <c r="BF66" i="4"/>
  <c r="BF57" i="4"/>
  <c r="BF36" i="4"/>
  <c r="BF28" i="4"/>
  <c r="BF65" i="4"/>
  <c r="BF17" i="4"/>
  <c r="BF9" i="4"/>
  <c r="BF10" i="4"/>
  <c r="BF64" i="4"/>
  <c r="BF53" i="4"/>
  <c r="BF25" i="4"/>
  <c r="BF60" i="4"/>
  <c r="BF63" i="4"/>
  <c r="BF5" i="4"/>
  <c r="BF42" i="4"/>
  <c r="BF43" i="4"/>
  <c r="BF23" i="4"/>
  <c r="BF11" i="4"/>
  <c r="BF38" i="4"/>
  <c r="BF3" i="4"/>
  <c r="BF68" i="4"/>
  <c r="BF48" i="4"/>
  <c r="BF27" i="4"/>
  <c r="BF59" i="4"/>
  <c r="BF55" i="4"/>
  <c r="BF37" i="4"/>
  <c r="BF71" i="4"/>
  <c r="BF56" i="4"/>
  <c r="BF50" i="4"/>
  <c r="BF32" i="4"/>
  <c r="BF34" i="4"/>
  <c r="BF8" i="4"/>
  <c r="BF6" i="4"/>
  <c r="BE75" i="4"/>
  <c r="BE47" i="4"/>
  <c r="BE62" i="4"/>
  <c r="BE46" i="4"/>
  <c r="BE52" i="4"/>
  <c r="BE26" i="4"/>
  <c r="BE13" i="4"/>
  <c r="BE45" i="4"/>
  <c r="BE41" i="4"/>
  <c r="BE51" i="4"/>
  <c r="BE12" i="4"/>
  <c r="BE44" i="4"/>
  <c r="BE67" i="4"/>
  <c r="BE15" i="4"/>
  <c r="BE14" i="4"/>
  <c r="BE22" i="4"/>
  <c r="BE49" i="4"/>
  <c r="BE30" i="4"/>
  <c r="BE35" i="4"/>
  <c r="BE16" i="4"/>
  <c r="BE33" i="4"/>
  <c r="BE39" i="4"/>
  <c r="BE21" i="4"/>
  <c r="BE58" i="4"/>
  <c r="BE54" i="4"/>
  <c r="BE7" i="4"/>
  <c r="BE61" i="4"/>
  <c r="BE19" i="4"/>
  <c r="BE74" i="4"/>
  <c r="BE4" i="4"/>
  <c r="BE31" i="4"/>
  <c r="BE69" i="4"/>
  <c r="BE73" i="4"/>
  <c r="BE29" i="4"/>
  <c r="BE40" i="4"/>
  <c r="BE20" i="4"/>
  <c r="BE70" i="4"/>
  <c r="BE24" i="4"/>
  <c r="BE72" i="4"/>
  <c r="BE66" i="4"/>
  <c r="BE57" i="4"/>
  <c r="BE36" i="4"/>
  <c r="BE28" i="4"/>
  <c r="BE65" i="4"/>
  <c r="BE17" i="4"/>
  <c r="BE9" i="4"/>
  <c r="BE10" i="4"/>
  <c r="BE64" i="4"/>
  <c r="BE53" i="4"/>
  <c r="BE25" i="4"/>
  <c r="BE60" i="4"/>
  <c r="BE63" i="4"/>
  <c r="BE5" i="4"/>
  <c r="BE42" i="4"/>
  <c r="BE43" i="4"/>
  <c r="BE23" i="4"/>
  <c r="BE11" i="4"/>
  <c r="BE38" i="4"/>
  <c r="BE3" i="4"/>
  <c r="BE68" i="4"/>
  <c r="BE48" i="4"/>
  <c r="BE27" i="4"/>
  <c r="BE59" i="4"/>
  <c r="BE55" i="4"/>
  <c r="BE37" i="4"/>
  <c r="BE71" i="4"/>
  <c r="BE56" i="4"/>
  <c r="BE50" i="4"/>
  <c r="BE32" i="4"/>
  <c r="BE34" i="4"/>
  <c r="BE8" i="4"/>
  <c r="BE6" i="4"/>
  <c r="BD75" i="4"/>
  <c r="BD47" i="4"/>
  <c r="BD62" i="4"/>
  <c r="BD46" i="4"/>
  <c r="BD52" i="4"/>
  <c r="BD26" i="4"/>
  <c r="BD13" i="4"/>
  <c r="BD45" i="4"/>
  <c r="BD41" i="4"/>
  <c r="BD51" i="4"/>
  <c r="BD12" i="4"/>
  <c r="BD44" i="4"/>
  <c r="BD67" i="4"/>
  <c r="BD15" i="4"/>
  <c r="BD14" i="4"/>
  <c r="BD22" i="4"/>
  <c r="BD49" i="4"/>
  <c r="BD30" i="4"/>
  <c r="BD35" i="4"/>
  <c r="BD16" i="4"/>
  <c r="BD33" i="4"/>
  <c r="BD39" i="4"/>
  <c r="BD21" i="4"/>
  <c r="BD58" i="4"/>
  <c r="BD54" i="4"/>
  <c r="BD7" i="4"/>
  <c r="BD61" i="4"/>
  <c r="BD19" i="4"/>
  <c r="BD74" i="4"/>
  <c r="BD4" i="4"/>
  <c r="BD31" i="4"/>
  <c r="BD69" i="4"/>
  <c r="BD73" i="4"/>
  <c r="BD29" i="4"/>
  <c r="BD40" i="4"/>
  <c r="BD20" i="4"/>
  <c r="BD70" i="4"/>
  <c r="BD24" i="4"/>
  <c r="BD72" i="4"/>
  <c r="BD66" i="4"/>
  <c r="BD57" i="4"/>
  <c r="BD36" i="4"/>
  <c r="BD28" i="4"/>
  <c r="BD65" i="4"/>
  <c r="BD17" i="4"/>
  <c r="BD9" i="4"/>
  <c r="BD10" i="4"/>
  <c r="BD64" i="4"/>
  <c r="BD53" i="4"/>
  <c r="BD25" i="4"/>
  <c r="BD60" i="4"/>
  <c r="BD63" i="4"/>
  <c r="BD5" i="4"/>
  <c r="BD42" i="4"/>
  <c r="BD43" i="4"/>
  <c r="BD23" i="4"/>
  <c r="BD11" i="4"/>
  <c r="BD38" i="4"/>
  <c r="BD3" i="4"/>
  <c r="BD68" i="4"/>
  <c r="BD48" i="4"/>
  <c r="BD27" i="4"/>
  <c r="BD59" i="4"/>
  <c r="BD55" i="4"/>
  <c r="BD37" i="4"/>
  <c r="BD71" i="4"/>
  <c r="BD56" i="4"/>
  <c r="BD50" i="4"/>
  <c r="BD32" i="4"/>
  <c r="BD34" i="4"/>
  <c r="BD8" i="4"/>
  <c r="BD6" i="4"/>
  <c r="BC75" i="4"/>
  <c r="BC47" i="4"/>
  <c r="BC62" i="4"/>
  <c r="BC46" i="4"/>
  <c r="BC52" i="4"/>
  <c r="BC26" i="4"/>
  <c r="BC13" i="4"/>
  <c r="BC45" i="4"/>
  <c r="BC41" i="4"/>
  <c r="BC51" i="4"/>
  <c r="BC12" i="4"/>
  <c r="BC44" i="4"/>
  <c r="BC67" i="4"/>
  <c r="BC15" i="4"/>
  <c r="BC14" i="4"/>
  <c r="BC22" i="4"/>
  <c r="BC49" i="4"/>
  <c r="BC30" i="4"/>
  <c r="BC35" i="4"/>
  <c r="BC16" i="4"/>
  <c r="BC33" i="4"/>
  <c r="BC39" i="4"/>
  <c r="BC21" i="4"/>
  <c r="BC58" i="4"/>
  <c r="BC54" i="4"/>
  <c r="BC7" i="4"/>
  <c r="BC61" i="4"/>
  <c r="BC19" i="4"/>
  <c r="BC74" i="4"/>
  <c r="BC4" i="4"/>
  <c r="BC31" i="4"/>
  <c r="BC69" i="4"/>
  <c r="BC73" i="4"/>
  <c r="BC29" i="4"/>
  <c r="BC40" i="4"/>
  <c r="BC20" i="4"/>
  <c r="BC70" i="4"/>
  <c r="BC24" i="4"/>
  <c r="BC72" i="4"/>
  <c r="BC66" i="4"/>
  <c r="BC57" i="4"/>
  <c r="BC36" i="4"/>
  <c r="BC28" i="4"/>
  <c r="BC65" i="4"/>
  <c r="BC17" i="4"/>
  <c r="BC9" i="4"/>
  <c r="BC10" i="4"/>
  <c r="BC64" i="4"/>
  <c r="BC53" i="4"/>
  <c r="BC25" i="4"/>
  <c r="BC60" i="4"/>
  <c r="BC63" i="4"/>
  <c r="BC5" i="4"/>
  <c r="BC42" i="4"/>
  <c r="BC43" i="4"/>
  <c r="BC23" i="4"/>
  <c r="BC11" i="4"/>
  <c r="BC38" i="4"/>
  <c r="BC3" i="4"/>
  <c r="BC68" i="4"/>
  <c r="BC48" i="4"/>
  <c r="BC27" i="4"/>
  <c r="BC59" i="4"/>
  <c r="BC55" i="4"/>
  <c r="BC37" i="4"/>
  <c r="BC71" i="4"/>
  <c r="BC56" i="4"/>
  <c r="BC50" i="4"/>
  <c r="BC32" i="4"/>
  <c r="BC34" i="4"/>
  <c r="BC8" i="4"/>
  <c r="BC6" i="4"/>
  <c r="BC76" i="4"/>
  <c r="BC77" i="4"/>
  <c r="BC78" i="4"/>
  <c r="BC79" i="4"/>
  <c r="BC80" i="4"/>
  <c r="BC81" i="4"/>
  <c r="BB75" i="4"/>
  <c r="BB47" i="4"/>
  <c r="BB62" i="4"/>
  <c r="BB46" i="4"/>
  <c r="BB52" i="4"/>
  <c r="BB26" i="4"/>
  <c r="BB13" i="4"/>
  <c r="BB45" i="4"/>
  <c r="BB41" i="4"/>
  <c r="BB51" i="4"/>
  <c r="BB12" i="4"/>
  <c r="BB44" i="4"/>
  <c r="BB67" i="4"/>
  <c r="BB15" i="4"/>
  <c r="BB14" i="4"/>
  <c r="BB22" i="4"/>
  <c r="BB49" i="4"/>
  <c r="BB30" i="4"/>
  <c r="BB35" i="4"/>
  <c r="BB16" i="4"/>
  <c r="BB33" i="4"/>
  <c r="BB39" i="4"/>
  <c r="BB21" i="4"/>
  <c r="BB58" i="4"/>
  <c r="BB54" i="4"/>
  <c r="BB7" i="4"/>
  <c r="BB61" i="4"/>
  <c r="BB19" i="4"/>
  <c r="BB74" i="4"/>
  <c r="BB4" i="4"/>
  <c r="BB31" i="4"/>
  <c r="BB69" i="4"/>
  <c r="BB73" i="4"/>
  <c r="BB29" i="4"/>
  <c r="BB40" i="4"/>
  <c r="BB20" i="4"/>
  <c r="BB70" i="4"/>
  <c r="BB24" i="4"/>
  <c r="BB72" i="4"/>
  <c r="BB66" i="4"/>
  <c r="BB57" i="4"/>
  <c r="BB36" i="4"/>
  <c r="BB28" i="4"/>
  <c r="BB65" i="4"/>
  <c r="BB17" i="4"/>
  <c r="BB9" i="4"/>
  <c r="BB10" i="4"/>
  <c r="BB64" i="4"/>
  <c r="BB53" i="4"/>
  <c r="BB25" i="4"/>
  <c r="BB60" i="4"/>
  <c r="BB63" i="4"/>
  <c r="BB5" i="4"/>
  <c r="BB42" i="4"/>
  <c r="BB43" i="4"/>
  <c r="BB23" i="4"/>
  <c r="BB11" i="4"/>
  <c r="BB38" i="4"/>
  <c r="BB3" i="4"/>
  <c r="BB68" i="4"/>
  <c r="BB48" i="4"/>
  <c r="BB27" i="4"/>
  <c r="BB59" i="4"/>
  <c r="BB55" i="4"/>
  <c r="BB37" i="4"/>
  <c r="BB71" i="4"/>
  <c r="BB56" i="4"/>
  <c r="BB50" i="4"/>
  <c r="BB32" i="4"/>
  <c r="BB34" i="4"/>
  <c r="BB8" i="4"/>
  <c r="BB6" i="4"/>
  <c r="BA75" i="4"/>
  <c r="BA47" i="4"/>
  <c r="BA62" i="4"/>
  <c r="BA46" i="4"/>
  <c r="BA52" i="4"/>
  <c r="BA26" i="4"/>
  <c r="BA13" i="4"/>
  <c r="BA45" i="4"/>
  <c r="BA41" i="4"/>
  <c r="BA51" i="4"/>
  <c r="BA12" i="4"/>
  <c r="BA44" i="4"/>
  <c r="BA67" i="4"/>
  <c r="BA15" i="4"/>
  <c r="BA14" i="4"/>
  <c r="BA22" i="4"/>
  <c r="BA49" i="4"/>
  <c r="BA30" i="4"/>
  <c r="BA35" i="4"/>
  <c r="BA16" i="4"/>
  <c r="BA33" i="4"/>
  <c r="BA39" i="4"/>
  <c r="BA21" i="4"/>
  <c r="BA58" i="4"/>
  <c r="BA54" i="4"/>
  <c r="BA7" i="4"/>
  <c r="BA61" i="4"/>
  <c r="BA19" i="4"/>
  <c r="BA74" i="4"/>
  <c r="BA4" i="4"/>
  <c r="BA31" i="4"/>
  <c r="BA69" i="4"/>
  <c r="BA73" i="4"/>
  <c r="BA29" i="4"/>
  <c r="BA40" i="4"/>
  <c r="BA20" i="4"/>
  <c r="BA70" i="4"/>
  <c r="BA24" i="4"/>
  <c r="BA72" i="4"/>
  <c r="BA66" i="4"/>
  <c r="BA57" i="4"/>
  <c r="BA36" i="4"/>
  <c r="BA28" i="4"/>
  <c r="BA65" i="4"/>
  <c r="BA17" i="4"/>
  <c r="BA9" i="4"/>
  <c r="BA10" i="4"/>
  <c r="BA64" i="4"/>
  <c r="BA53" i="4"/>
  <c r="BA25" i="4"/>
  <c r="BA60" i="4"/>
  <c r="BA63" i="4"/>
  <c r="BA5" i="4"/>
  <c r="BA42" i="4"/>
  <c r="BA43" i="4"/>
  <c r="BA23" i="4"/>
  <c r="BA11" i="4"/>
  <c r="BA38" i="4"/>
  <c r="BA3" i="4"/>
  <c r="BA68" i="4"/>
  <c r="BA48" i="4"/>
  <c r="BA27" i="4"/>
  <c r="BA59" i="4"/>
  <c r="BA55" i="4"/>
  <c r="BA37" i="4"/>
  <c r="BA71" i="4"/>
  <c r="BA56" i="4"/>
  <c r="BA50" i="4"/>
  <c r="BA32" i="4"/>
  <c r="BA34" i="4"/>
  <c r="BA8" i="4"/>
  <c r="BA6" i="4"/>
  <c r="AZ75" i="4"/>
  <c r="AZ47" i="4"/>
  <c r="AZ62" i="4"/>
  <c r="AZ46" i="4"/>
  <c r="AZ52" i="4"/>
  <c r="AZ26" i="4"/>
  <c r="AZ13" i="4"/>
  <c r="AZ45" i="4"/>
  <c r="AZ41" i="4"/>
  <c r="AZ51" i="4"/>
  <c r="AZ12" i="4"/>
  <c r="AZ44" i="4"/>
  <c r="AZ67" i="4"/>
  <c r="AZ15" i="4"/>
  <c r="AZ14" i="4"/>
  <c r="AZ22" i="4"/>
  <c r="AZ49" i="4"/>
  <c r="AZ30" i="4"/>
  <c r="AZ35" i="4"/>
  <c r="AZ16" i="4"/>
  <c r="AZ33" i="4"/>
  <c r="AZ39" i="4"/>
  <c r="AZ21" i="4"/>
  <c r="AZ58" i="4"/>
  <c r="AZ54" i="4"/>
  <c r="AZ7" i="4"/>
  <c r="AZ61" i="4"/>
  <c r="AZ19" i="4"/>
  <c r="AZ74" i="4"/>
  <c r="AZ4" i="4"/>
  <c r="AZ31" i="4"/>
  <c r="AZ69" i="4"/>
  <c r="AZ73" i="4"/>
  <c r="AZ29" i="4"/>
  <c r="AZ40" i="4"/>
  <c r="AZ20" i="4"/>
  <c r="AZ70" i="4"/>
  <c r="AZ24" i="4"/>
  <c r="AZ72" i="4"/>
  <c r="AZ66" i="4"/>
  <c r="AZ57" i="4"/>
  <c r="AZ36" i="4"/>
  <c r="AZ28" i="4"/>
  <c r="AZ65" i="4"/>
  <c r="AZ17" i="4"/>
  <c r="AZ9" i="4"/>
  <c r="AZ10" i="4"/>
  <c r="AZ64" i="4"/>
  <c r="AZ53" i="4"/>
  <c r="AZ25" i="4"/>
  <c r="AZ60" i="4"/>
  <c r="AZ63" i="4"/>
  <c r="AZ5" i="4"/>
  <c r="AZ42" i="4"/>
  <c r="AZ43" i="4"/>
  <c r="AZ23" i="4"/>
  <c r="AZ11" i="4"/>
  <c r="AZ38" i="4"/>
  <c r="AZ3" i="4"/>
  <c r="AZ68" i="4"/>
  <c r="AZ48" i="4"/>
  <c r="AZ27" i="4"/>
  <c r="AZ59" i="4"/>
  <c r="AZ55" i="4"/>
  <c r="AZ37" i="4"/>
  <c r="AZ71" i="4"/>
  <c r="AZ56" i="4"/>
  <c r="AZ50" i="4"/>
  <c r="AZ32" i="4"/>
  <c r="AZ34" i="4"/>
  <c r="AZ8" i="4"/>
  <c r="AZ6" i="4"/>
  <c r="AY75" i="4"/>
  <c r="AY47" i="4"/>
  <c r="AY62" i="4"/>
  <c r="AY46" i="4"/>
  <c r="AY52" i="4"/>
  <c r="AY26" i="4"/>
  <c r="AY13" i="4"/>
  <c r="AY45" i="4"/>
  <c r="AY41" i="4"/>
  <c r="AY51" i="4"/>
  <c r="AY12" i="4"/>
  <c r="AY44" i="4"/>
  <c r="AY67" i="4"/>
  <c r="AY15" i="4"/>
  <c r="AY14" i="4"/>
  <c r="AY22" i="4"/>
  <c r="AY49" i="4"/>
  <c r="AY30" i="4"/>
  <c r="AY35" i="4"/>
  <c r="AY16" i="4"/>
  <c r="AY33" i="4"/>
  <c r="AY39" i="4"/>
  <c r="AY21" i="4"/>
  <c r="AY58" i="4"/>
  <c r="AY54" i="4"/>
  <c r="AY7" i="4"/>
  <c r="AY61" i="4"/>
  <c r="AY19" i="4"/>
  <c r="AY74" i="4"/>
  <c r="AY4" i="4"/>
  <c r="AY31" i="4"/>
  <c r="AY69" i="4"/>
  <c r="AY73" i="4"/>
  <c r="AY29" i="4"/>
  <c r="AY40" i="4"/>
  <c r="AY20" i="4"/>
  <c r="AY70" i="4"/>
  <c r="AY24" i="4"/>
  <c r="AY72" i="4"/>
  <c r="AY66" i="4"/>
  <c r="AY57" i="4"/>
  <c r="AY36" i="4"/>
  <c r="AY28" i="4"/>
  <c r="AY65" i="4"/>
  <c r="AY17" i="4"/>
  <c r="AY9" i="4"/>
  <c r="AY10" i="4"/>
  <c r="AY64" i="4"/>
  <c r="AY53" i="4"/>
  <c r="AY25" i="4"/>
  <c r="AY60" i="4"/>
  <c r="AY63" i="4"/>
  <c r="AY5" i="4"/>
  <c r="AY42" i="4"/>
  <c r="AY43" i="4"/>
  <c r="AY23" i="4"/>
  <c r="AY11" i="4"/>
  <c r="AY38" i="4"/>
  <c r="AY3" i="4"/>
  <c r="AY68" i="4"/>
  <c r="AY48" i="4"/>
  <c r="AY27" i="4"/>
  <c r="AY59" i="4"/>
  <c r="AY55" i="4"/>
  <c r="AY37" i="4"/>
  <c r="AY71" i="4"/>
  <c r="AY56" i="4"/>
  <c r="AY50" i="4"/>
  <c r="AY32" i="4"/>
  <c r="AY34" i="4"/>
  <c r="AY8" i="4"/>
  <c r="AY6" i="4"/>
  <c r="AX75" i="4"/>
  <c r="AX47" i="4"/>
  <c r="AX62" i="4"/>
  <c r="AX46" i="4"/>
  <c r="AX52" i="4"/>
  <c r="AX26" i="4"/>
  <c r="AX13" i="4"/>
  <c r="AX45" i="4"/>
  <c r="AX41" i="4"/>
  <c r="AX51" i="4"/>
  <c r="AX12" i="4"/>
  <c r="AX44" i="4"/>
  <c r="AX67" i="4"/>
  <c r="AX15" i="4"/>
  <c r="AX14" i="4"/>
  <c r="AX22" i="4"/>
  <c r="AX49" i="4"/>
  <c r="AX30" i="4"/>
  <c r="AX35" i="4"/>
  <c r="AX16" i="4"/>
  <c r="AX33" i="4"/>
  <c r="AX39" i="4"/>
  <c r="AX21" i="4"/>
  <c r="AX58" i="4"/>
  <c r="AX54" i="4"/>
  <c r="AX7" i="4"/>
  <c r="AX61" i="4"/>
  <c r="AX19" i="4"/>
  <c r="AX74" i="4"/>
  <c r="AX4" i="4"/>
  <c r="AX31" i="4"/>
  <c r="AX69" i="4"/>
  <c r="AX73" i="4"/>
  <c r="AX29" i="4"/>
  <c r="AX40" i="4"/>
  <c r="AX20" i="4"/>
  <c r="AX70" i="4"/>
  <c r="AX24" i="4"/>
  <c r="AX72" i="4"/>
  <c r="AX66" i="4"/>
  <c r="AX57" i="4"/>
  <c r="AX36" i="4"/>
  <c r="AX28" i="4"/>
  <c r="AX65" i="4"/>
  <c r="AX17" i="4"/>
  <c r="AX9" i="4"/>
  <c r="AX10" i="4"/>
  <c r="AX64" i="4"/>
  <c r="AX53" i="4"/>
  <c r="AX25" i="4"/>
  <c r="AX60" i="4"/>
  <c r="AX63" i="4"/>
  <c r="AX5" i="4"/>
  <c r="AX42" i="4"/>
  <c r="AX43" i="4"/>
  <c r="AX23" i="4"/>
  <c r="AX11" i="4"/>
  <c r="AX38" i="4"/>
  <c r="AX3" i="4"/>
  <c r="AX68" i="4"/>
  <c r="AX48" i="4"/>
  <c r="AX27" i="4"/>
  <c r="AX59" i="4"/>
  <c r="AX55" i="4"/>
  <c r="AX37" i="4"/>
  <c r="AX71" i="4"/>
  <c r="AX56" i="4"/>
  <c r="AX50" i="4"/>
  <c r="AX32" i="4"/>
  <c r="AX34" i="4"/>
  <c r="AX8" i="4"/>
  <c r="AX6" i="4"/>
  <c r="AW75" i="4"/>
  <c r="AW47" i="4"/>
  <c r="AW62" i="4"/>
  <c r="AW46" i="4"/>
  <c r="AW52" i="4"/>
  <c r="AW26" i="4"/>
  <c r="AW13" i="4"/>
  <c r="AW45" i="4"/>
  <c r="AW41" i="4"/>
  <c r="AW51" i="4"/>
  <c r="AW12" i="4"/>
  <c r="AW44" i="4"/>
  <c r="AW67" i="4"/>
  <c r="AW15" i="4"/>
  <c r="AW14" i="4"/>
  <c r="AW22" i="4"/>
  <c r="AW49" i="4"/>
  <c r="AW30" i="4"/>
  <c r="AW35" i="4"/>
  <c r="AW16" i="4"/>
  <c r="AW33" i="4"/>
  <c r="AW39" i="4"/>
  <c r="AW21" i="4"/>
  <c r="AW58" i="4"/>
  <c r="AW54" i="4"/>
  <c r="AW7" i="4"/>
  <c r="AW61" i="4"/>
  <c r="AW19" i="4"/>
  <c r="AW74" i="4"/>
  <c r="AW4" i="4"/>
  <c r="AW31" i="4"/>
  <c r="AW69" i="4"/>
  <c r="AW73" i="4"/>
  <c r="AW29" i="4"/>
  <c r="AW40" i="4"/>
  <c r="AW20" i="4"/>
  <c r="AW70" i="4"/>
  <c r="AW24" i="4"/>
  <c r="AW72" i="4"/>
  <c r="AW66" i="4"/>
  <c r="AW57" i="4"/>
  <c r="AW36" i="4"/>
  <c r="AW28" i="4"/>
  <c r="AW65" i="4"/>
  <c r="AW17" i="4"/>
  <c r="AW9" i="4"/>
  <c r="AW10" i="4"/>
  <c r="AW64" i="4"/>
  <c r="AW53" i="4"/>
  <c r="AW25" i="4"/>
  <c r="AW60" i="4"/>
  <c r="AW63" i="4"/>
  <c r="AW5" i="4"/>
  <c r="AW42" i="4"/>
  <c r="AW43" i="4"/>
  <c r="AW23" i="4"/>
  <c r="AW11" i="4"/>
  <c r="AW38" i="4"/>
  <c r="AW3" i="4"/>
  <c r="AW68" i="4"/>
  <c r="AW48" i="4"/>
  <c r="AW27" i="4"/>
  <c r="AW59" i="4"/>
  <c r="AW55" i="4"/>
  <c r="AW37" i="4"/>
  <c r="AW71" i="4"/>
  <c r="AW56" i="4"/>
  <c r="AW50" i="4"/>
  <c r="AW32" i="4"/>
  <c r="AW34" i="4"/>
  <c r="AW8" i="4"/>
  <c r="AW6" i="4"/>
  <c r="AV75" i="4"/>
  <c r="AV47" i="4"/>
  <c r="AV62" i="4"/>
  <c r="AV46" i="4"/>
  <c r="AV52" i="4"/>
  <c r="AV26" i="4"/>
  <c r="AV13" i="4"/>
  <c r="AV45" i="4"/>
  <c r="AV41" i="4"/>
  <c r="AV51" i="4"/>
  <c r="AV12" i="4"/>
  <c r="AV44" i="4"/>
  <c r="AV67" i="4"/>
  <c r="AV15" i="4"/>
  <c r="AV14" i="4"/>
  <c r="AV22" i="4"/>
  <c r="AV49" i="4"/>
  <c r="AV30" i="4"/>
  <c r="AV35" i="4"/>
  <c r="AV16" i="4"/>
  <c r="AV33" i="4"/>
  <c r="AV39" i="4"/>
  <c r="AV21" i="4"/>
  <c r="AV58" i="4"/>
  <c r="AV54" i="4"/>
  <c r="AV7" i="4"/>
  <c r="AV61" i="4"/>
  <c r="AV19" i="4"/>
  <c r="AV74" i="4"/>
  <c r="AV4" i="4"/>
  <c r="AV31" i="4"/>
  <c r="AV69" i="4"/>
  <c r="AV73" i="4"/>
  <c r="AV29" i="4"/>
  <c r="AV40" i="4"/>
  <c r="AV20" i="4"/>
  <c r="AV70" i="4"/>
  <c r="AV24" i="4"/>
  <c r="AV72" i="4"/>
  <c r="AV66" i="4"/>
  <c r="AV57" i="4"/>
  <c r="AV36" i="4"/>
  <c r="AV28" i="4"/>
  <c r="AV65" i="4"/>
  <c r="AV17" i="4"/>
  <c r="AV9" i="4"/>
  <c r="AV10" i="4"/>
  <c r="AV64" i="4"/>
  <c r="AV53" i="4"/>
  <c r="AV25" i="4"/>
  <c r="AV60" i="4"/>
  <c r="AV63" i="4"/>
  <c r="AV5" i="4"/>
  <c r="AV42" i="4"/>
  <c r="AV43" i="4"/>
  <c r="AV23" i="4"/>
  <c r="AV11" i="4"/>
  <c r="AV38" i="4"/>
  <c r="AV3" i="4"/>
  <c r="AV68" i="4"/>
  <c r="AV48" i="4"/>
  <c r="AV27" i="4"/>
  <c r="AV59" i="4"/>
  <c r="AV55" i="4"/>
  <c r="AV37" i="4"/>
  <c r="AV71" i="4"/>
  <c r="AV56" i="4"/>
  <c r="AV50" i="4"/>
  <c r="AV32" i="4"/>
  <c r="AV34" i="4"/>
  <c r="AV8" i="4"/>
  <c r="AV6" i="4"/>
  <c r="AU75" i="4"/>
  <c r="AU47" i="4"/>
  <c r="AU62" i="4"/>
  <c r="AU46" i="4"/>
  <c r="AU52" i="4"/>
  <c r="AU26" i="4"/>
  <c r="AU13" i="4"/>
  <c r="AU45" i="4"/>
  <c r="AU41" i="4"/>
  <c r="AU51" i="4"/>
  <c r="AU12" i="4"/>
  <c r="AU44" i="4"/>
  <c r="AU67" i="4"/>
  <c r="AU15" i="4"/>
  <c r="AU14" i="4"/>
  <c r="AU22" i="4"/>
  <c r="AU49" i="4"/>
  <c r="AU30" i="4"/>
  <c r="AU35" i="4"/>
  <c r="AU16" i="4"/>
  <c r="AU33" i="4"/>
  <c r="AU39" i="4"/>
  <c r="AU21" i="4"/>
  <c r="AU58" i="4"/>
  <c r="AU54" i="4"/>
  <c r="AU7" i="4"/>
  <c r="AU61" i="4"/>
  <c r="AU19" i="4"/>
  <c r="AU74" i="4"/>
  <c r="AU4" i="4"/>
  <c r="AU31" i="4"/>
  <c r="AU69" i="4"/>
  <c r="AU73" i="4"/>
  <c r="AU29" i="4"/>
  <c r="AU40" i="4"/>
  <c r="AU20" i="4"/>
  <c r="AU70" i="4"/>
  <c r="AU24" i="4"/>
  <c r="AU72" i="4"/>
  <c r="AU66" i="4"/>
  <c r="AU57" i="4"/>
  <c r="AU36" i="4"/>
  <c r="AU28" i="4"/>
  <c r="AU65" i="4"/>
  <c r="AU17" i="4"/>
  <c r="AU9" i="4"/>
  <c r="AU10" i="4"/>
  <c r="AU64" i="4"/>
  <c r="AU53" i="4"/>
  <c r="AU25" i="4"/>
  <c r="AU60" i="4"/>
  <c r="AU63" i="4"/>
  <c r="AU5" i="4"/>
  <c r="AU42" i="4"/>
  <c r="AU43" i="4"/>
  <c r="AU23" i="4"/>
  <c r="AU11" i="4"/>
  <c r="AU38" i="4"/>
  <c r="AU3" i="4"/>
  <c r="AU68" i="4"/>
  <c r="AU48" i="4"/>
  <c r="AU27" i="4"/>
  <c r="AU59" i="4"/>
  <c r="AU55" i="4"/>
  <c r="AU37" i="4"/>
  <c r="AU71" i="4"/>
  <c r="AU56" i="4"/>
  <c r="AU50" i="4"/>
  <c r="AU32" i="4"/>
  <c r="AU34" i="4"/>
  <c r="AU8" i="4"/>
  <c r="AU6" i="4"/>
  <c r="AT75" i="4"/>
  <c r="AT47" i="4"/>
  <c r="AT62" i="4"/>
  <c r="AT46" i="4"/>
  <c r="AT52" i="4"/>
  <c r="AT26" i="4"/>
  <c r="AT13" i="4"/>
  <c r="AT45" i="4"/>
  <c r="AT41" i="4"/>
  <c r="AT51" i="4"/>
  <c r="AT12" i="4"/>
  <c r="AT44" i="4"/>
  <c r="AT67" i="4"/>
  <c r="AT15" i="4"/>
  <c r="AT14" i="4"/>
  <c r="AT22" i="4"/>
  <c r="AT49" i="4"/>
  <c r="AT30" i="4"/>
  <c r="AT35" i="4"/>
  <c r="AT16" i="4"/>
  <c r="AT33" i="4"/>
  <c r="AT39" i="4"/>
  <c r="AT21" i="4"/>
  <c r="AT58" i="4"/>
  <c r="AT54" i="4"/>
  <c r="AT7" i="4"/>
  <c r="AT61" i="4"/>
  <c r="AT19" i="4"/>
  <c r="AT74" i="4"/>
  <c r="AT4" i="4"/>
  <c r="AT31" i="4"/>
  <c r="AT69" i="4"/>
  <c r="AT73" i="4"/>
  <c r="AT29" i="4"/>
  <c r="AT40" i="4"/>
  <c r="AT20" i="4"/>
  <c r="AT70" i="4"/>
  <c r="AT24" i="4"/>
  <c r="AT72" i="4"/>
  <c r="AT66" i="4"/>
  <c r="AT57" i="4"/>
  <c r="AT36" i="4"/>
  <c r="AT28" i="4"/>
  <c r="AT65" i="4"/>
  <c r="AT17" i="4"/>
  <c r="AT9" i="4"/>
  <c r="AT10" i="4"/>
  <c r="AT64" i="4"/>
  <c r="AT53" i="4"/>
  <c r="AT25" i="4"/>
  <c r="AT60" i="4"/>
  <c r="AT63" i="4"/>
  <c r="AT5" i="4"/>
  <c r="AT42" i="4"/>
  <c r="AT43" i="4"/>
  <c r="AT23" i="4"/>
  <c r="AT11" i="4"/>
  <c r="AT38" i="4"/>
  <c r="AT3" i="4"/>
  <c r="AT68" i="4"/>
  <c r="AT48" i="4"/>
  <c r="AT27" i="4"/>
  <c r="AT59" i="4"/>
  <c r="AT55" i="4"/>
  <c r="AT37" i="4"/>
  <c r="AT71" i="4"/>
  <c r="AT56" i="4"/>
  <c r="AT50" i="4"/>
  <c r="AT32" i="4"/>
  <c r="AT34" i="4"/>
  <c r="AT8" i="4"/>
  <c r="AT6" i="4"/>
  <c r="AS75" i="4"/>
  <c r="AS47" i="4"/>
  <c r="AS62" i="4"/>
  <c r="AS46" i="4"/>
  <c r="AS52" i="4"/>
  <c r="AS26" i="4"/>
  <c r="AS13" i="4"/>
  <c r="AS45" i="4"/>
  <c r="AS41" i="4"/>
  <c r="AS51" i="4"/>
  <c r="AS12" i="4"/>
  <c r="AS44" i="4"/>
  <c r="AS67" i="4"/>
  <c r="AS15" i="4"/>
  <c r="AS14" i="4"/>
  <c r="AS22" i="4"/>
  <c r="AS49" i="4"/>
  <c r="AS30" i="4"/>
  <c r="AS35" i="4"/>
  <c r="AS16" i="4"/>
  <c r="AS33" i="4"/>
  <c r="AS39" i="4"/>
  <c r="AS21" i="4"/>
  <c r="AS58" i="4"/>
  <c r="AS54" i="4"/>
  <c r="AS7" i="4"/>
  <c r="AS61" i="4"/>
  <c r="AS19" i="4"/>
  <c r="AS74" i="4"/>
  <c r="AS4" i="4"/>
  <c r="AS31" i="4"/>
  <c r="AS69" i="4"/>
  <c r="AS73" i="4"/>
  <c r="AS29" i="4"/>
  <c r="AS40" i="4"/>
  <c r="AS20" i="4"/>
  <c r="AS70" i="4"/>
  <c r="AS24" i="4"/>
  <c r="AS72" i="4"/>
  <c r="AS66" i="4"/>
  <c r="AS57" i="4"/>
  <c r="AS36" i="4"/>
  <c r="AS28" i="4"/>
  <c r="AS65" i="4"/>
  <c r="AS17" i="4"/>
  <c r="AS9" i="4"/>
  <c r="AS10" i="4"/>
  <c r="AS64" i="4"/>
  <c r="AS53" i="4"/>
  <c r="AS25" i="4"/>
  <c r="AS60" i="4"/>
  <c r="AS63" i="4"/>
  <c r="AS5" i="4"/>
  <c r="AS42" i="4"/>
  <c r="AS43" i="4"/>
  <c r="AS23" i="4"/>
  <c r="AS11" i="4"/>
  <c r="AS38" i="4"/>
  <c r="AS3" i="4"/>
  <c r="AS68" i="4"/>
  <c r="AS48" i="4"/>
  <c r="AS27" i="4"/>
  <c r="AS59" i="4"/>
  <c r="AS55" i="4"/>
  <c r="AS37" i="4"/>
  <c r="AS71" i="4"/>
  <c r="AS56" i="4"/>
  <c r="AS50" i="4"/>
  <c r="AS32" i="4"/>
  <c r="AS34" i="4"/>
  <c r="AS8" i="4"/>
  <c r="AS6" i="4"/>
  <c r="AR75" i="4"/>
  <c r="AR47" i="4"/>
  <c r="AR62" i="4"/>
  <c r="AR46" i="4"/>
  <c r="AR52" i="4"/>
  <c r="AR26" i="4"/>
  <c r="AR13" i="4"/>
  <c r="AR45" i="4"/>
  <c r="AR41" i="4"/>
  <c r="AR51" i="4"/>
  <c r="AR12" i="4"/>
  <c r="AR44" i="4"/>
  <c r="AR67" i="4"/>
  <c r="AR15" i="4"/>
  <c r="AR14" i="4"/>
  <c r="AR22" i="4"/>
  <c r="AR49" i="4"/>
  <c r="AR30" i="4"/>
  <c r="AR35" i="4"/>
  <c r="AR16" i="4"/>
  <c r="AR33" i="4"/>
  <c r="AR39" i="4"/>
  <c r="AR21" i="4"/>
  <c r="AR58" i="4"/>
  <c r="AR54" i="4"/>
  <c r="AR7" i="4"/>
  <c r="AR61" i="4"/>
  <c r="AR19" i="4"/>
  <c r="AR74" i="4"/>
  <c r="AR4" i="4"/>
  <c r="AR31" i="4"/>
  <c r="AR69" i="4"/>
  <c r="AR73" i="4"/>
  <c r="AR29" i="4"/>
  <c r="AR40" i="4"/>
  <c r="AR20" i="4"/>
  <c r="AR70" i="4"/>
  <c r="AR24" i="4"/>
  <c r="AR72" i="4"/>
  <c r="AR66" i="4"/>
  <c r="AR57" i="4"/>
  <c r="AR36" i="4"/>
  <c r="AR28" i="4"/>
  <c r="AR65" i="4"/>
  <c r="AR17" i="4"/>
  <c r="AR9" i="4"/>
  <c r="AR10" i="4"/>
  <c r="AR64" i="4"/>
  <c r="AR53" i="4"/>
  <c r="AR25" i="4"/>
  <c r="AR60" i="4"/>
  <c r="AR63" i="4"/>
  <c r="AR5" i="4"/>
  <c r="AR42" i="4"/>
  <c r="AR43" i="4"/>
  <c r="AR23" i="4"/>
  <c r="AR11" i="4"/>
  <c r="AR38" i="4"/>
  <c r="AR3" i="4"/>
  <c r="AR68" i="4"/>
  <c r="AR48" i="4"/>
  <c r="AR27" i="4"/>
  <c r="AR59" i="4"/>
  <c r="AR55" i="4"/>
  <c r="AR37" i="4"/>
  <c r="AR71" i="4"/>
  <c r="AR56" i="4"/>
  <c r="AR50" i="4"/>
  <c r="AR32" i="4"/>
  <c r="AR34" i="4"/>
  <c r="AR8" i="4"/>
  <c r="AR6" i="4"/>
  <c r="AQ75" i="4"/>
  <c r="AQ47" i="4"/>
  <c r="AQ62" i="4"/>
  <c r="AQ46" i="4"/>
  <c r="AQ52" i="4"/>
  <c r="AQ26" i="4"/>
  <c r="AQ13" i="4"/>
  <c r="AQ45" i="4"/>
  <c r="AQ41" i="4"/>
  <c r="AQ51" i="4"/>
  <c r="AQ12" i="4"/>
  <c r="AQ44" i="4"/>
  <c r="AQ67" i="4"/>
  <c r="AQ15" i="4"/>
  <c r="AQ14" i="4"/>
  <c r="AQ22" i="4"/>
  <c r="AQ49" i="4"/>
  <c r="AQ30" i="4"/>
  <c r="AQ35" i="4"/>
  <c r="AQ16" i="4"/>
  <c r="AQ33" i="4"/>
  <c r="AQ39" i="4"/>
  <c r="AQ21" i="4"/>
  <c r="AQ58" i="4"/>
  <c r="AQ54" i="4"/>
  <c r="AQ7" i="4"/>
  <c r="AQ61" i="4"/>
  <c r="AQ19" i="4"/>
  <c r="AQ74" i="4"/>
  <c r="AQ4" i="4"/>
  <c r="AQ31" i="4"/>
  <c r="AQ69" i="4"/>
  <c r="AQ73" i="4"/>
  <c r="AQ29" i="4"/>
  <c r="AQ40" i="4"/>
  <c r="AQ20" i="4"/>
  <c r="AQ70" i="4"/>
  <c r="AQ24" i="4"/>
  <c r="AQ72" i="4"/>
  <c r="AQ66" i="4"/>
  <c r="AQ57" i="4"/>
  <c r="AQ36" i="4"/>
  <c r="AQ28" i="4"/>
  <c r="AQ65" i="4"/>
  <c r="AQ17" i="4"/>
  <c r="AQ9" i="4"/>
  <c r="AQ10" i="4"/>
  <c r="AQ64" i="4"/>
  <c r="AQ53" i="4"/>
  <c r="AQ25" i="4"/>
  <c r="AQ60" i="4"/>
  <c r="AQ63" i="4"/>
  <c r="AQ5" i="4"/>
  <c r="AQ42" i="4"/>
  <c r="AQ43" i="4"/>
  <c r="AQ23" i="4"/>
  <c r="AQ11" i="4"/>
  <c r="AQ38" i="4"/>
  <c r="AQ3" i="4"/>
  <c r="AQ68" i="4"/>
  <c r="AQ48" i="4"/>
  <c r="AQ27" i="4"/>
  <c r="AQ59" i="4"/>
  <c r="AQ55" i="4"/>
  <c r="AQ37" i="4"/>
  <c r="AQ71" i="4"/>
  <c r="AQ56" i="4"/>
  <c r="AQ50" i="4"/>
  <c r="AQ32" i="4"/>
  <c r="AQ34" i="4"/>
  <c r="AQ8" i="4"/>
  <c r="AQ6" i="4"/>
  <c r="AQ76" i="4"/>
  <c r="AQ77" i="4"/>
  <c r="AQ78" i="4"/>
  <c r="AQ79" i="4"/>
  <c r="AQ80" i="4"/>
  <c r="AQ81" i="4"/>
  <c r="AP75" i="4"/>
  <c r="AP47" i="4"/>
  <c r="AP62" i="4"/>
  <c r="AP46" i="4"/>
  <c r="AP52" i="4"/>
  <c r="AP26" i="4"/>
  <c r="AP13" i="4"/>
  <c r="AP45" i="4"/>
  <c r="AP41" i="4"/>
  <c r="AP51" i="4"/>
  <c r="AP12" i="4"/>
  <c r="AP44" i="4"/>
  <c r="AP67" i="4"/>
  <c r="AP15" i="4"/>
  <c r="AP14" i="4"/>
  <c r="AP22" i="4"/>
  <c r="AP49" i="4"/>
  <c r="AP30" i="4"/>
  <c r="AP35" i="4"/>
  <c r="AP16" i="4"/>
  <c r="AP33" i="4"/>
  <c r="AP39" i="4"/>
  <c r="AP21" i="4"/>
  <c r="AP58" i="4"/>
  <c r="AP54" i="4"/>
  <c r="AP7" i="4"/>
  <c r="AP61" i="4"/>
  <c r="AP19" i="4"/>
  <c r="AP74" i="4"/>
  <c r="AP4" i="4"/>
  <c r="AP31" i="4"/>
  <c r="AP69" i="4"/>
  <c r="AP73" i="4"/>
  <c r="AP29" i="4"/>
  <c r="AP40" i="4"/>
  <c r="AP20" i="4"/>
  <c r="AP70" i="4"/>
  <c r="AP24" i="4"/>
  <c r="AP72" i="4"/>
  <c r="AP66" i="4"/>
  <c r="AP57" i="4"/>
  <c r="AP36" i="4"/>
  <c r="AP28" i="4"/>
  <c r="AP65" i="4"/>
  <c r="AP17" i="4"/>
  <c r="AP9" i="4"/>
  <c r="AP10" i="4"/>
  <c r="AP64" i="4"/>
  <c r="AP53" i="4"/>
  <c r="AP25" i="4"/>
  <c r="AP60" i="4"/>
  <c r="AP63" i="4"/>
  <c r="AP5" i="4"/>
  <c r="AP42" i="4"/>
  <c r="AP43" i="4"/>
  <c r="AP23" i="4"/>
  <c r="AP11" i="4"/>
  <c r="AP38" i="4"/>
  <c r="AP3" i="4"/>
  <c r="AP68" i="4"/>
  <c r="AP48" i="4"/>
  <c r="AP27" i="4"/>
  <c r="AP59" i="4"/>
  <c r="AP55" i="4"/>
  <c r="AP37" i="4"/>
  <c r="AP71" i="4"/>
  <c r="AP56" i="4"/>
  <c r="AP50" i="4"/>
  <c r="AP32" i="4"/>
  <c r="AP34" i="4"/>
  <c r="AP8" i="4"/>
  <c r="AP6" i="4"/>
  <c r="AO75" i="4"/>
  <c r="AO47" i="4"/>
  <c r="AO62" i="4"/>
  <c r="AO46" i="4"/>
  <c r="AO52" i="4"/>
  <c r="AO26" i="4"/>
  <c r="AO13" i="4"/>
  <c r="AO45" i="4"/>
  <c r="AO41" i="4"/>
  <c r="AO51" i="4"/>
  <c r="AO12" i="4"/>
  <c r="AO44" i="4"/>
  <c r="AO67" i="4"/>
  <c r="AO15" i="4"/>
  <c r="AO14" i="4"/>
  <c r="AO22" i="4"/>
  <c r="AO49" i="4"/>
  <c r="AO30" i="4"/>
  <c r="AO35" i="4"/>
  <c r="AO16" i="4"/>
  <c r="AO33" i="4"/>
  <c r="AO39" i="4"/>
  <c r="AO21" i="4"/>
  <c r="AO58" i="4"/>
  <c r="AO54" i="4"/>
  <c r="AO7" i="4"/>
  <c r="AO61" i="4"/>
  <c r="AO19" i="4"/>
  <c r="AO74" i="4"/>
  <c r="AO4" i="4"/>
  <c r="AO31" i="4"/>
  <c r="AO69" i="4"/>
  <c r="AO73" i="4"/>
  <c r="AO29" i="4"/>
  <c r="AO40" i="4"/>
  <c r="AO20" i="4"/>
  <c r="AO70" i="4"/>
  <c r="AO24" i="4"/>
  <c r="AO72" i="4"/>
  <c r="AO66" i="4"/>
  <c r="AO57" i="4"/>
  <c r="AO36" i="4"/>
  <c r="AO28" i="4"/>
  <c r="AO65" i="4"/>
  <c r="AO17" i="4"/>
  <c r="AO9" i="4"/>
  <c r="AO10" i="4"/>
  <c r="AO64" i="4"/>
  <c r="AO53" i="4"/>
  <c r="AO25" i="4"/>
  <c r="AO60" i="4"/>
  <c r="AO63" i="4"/>
  <c r="AO5" i="4"/>
  <c r="AO42" i="4"/>
  <c r="AO43" i="4"/>
  <c r="AO23" i="4"/>
  <c r="AO11" i="4"/>
  <c r="AO38" i="4"/>
  <c r="AO3" i="4"/>
  <c r="AO68" i="4"/>
  <c r="AO48" i="4"/>
  <c r="AO27" i="4"/>
  <c r="AO59" i="4"/>
  <c r="AO55" i="4"/>
  <c r="AO37" i="4"/>
  <c r="AO71" i="4"/>
  <c r="AO56" i="4"/>
  <c r="AO50" i="4"/>
  <c r="AO32" i="4"/>
  <c r="AO34" i="4"/>
  <c r="AO8" i="4"/>
  <c r="AO6" i="4"/>
  <c r="AN75" i="4"/>
  <c r="AN47" i="4"/>
  <c r="AN62" i="4"/>
  <c r="AN46" i="4"/>
  <c r="AN52" i="4"/>
  <c r="AN26" i="4"/>
  <c r="AN13" i="4"/>
  <c r="AN45" i="4"/>
  <c r="AN41" i="4"/>
  <c r="AN51" i="4"/>
  <c r="AN12" i="4"/>
  <c r="AN44" i="4"/>
  <c r="AN67" i="4"/>
  <c r="AN15" i="4"/>
  <c r="AN14" i="4"/>
  <c r="AN22" i="4"/>
  <c r="AN49" i="4"/>
  <c r="AN30" i="4"/>
  <c r="AN35" i="4"/>
  <c r="AN16" i="4"/>
  <c r="AN33" i="4"/>
  <c r="AN39" i="4"/>
  <c r="AN21" i="4"/>
  <c r="AN58" i="4"/>
  <c r="AN54" i="4"/>
  <c r="AN7" i="4"/>
  <c r="AN61" i="4"/>
  <c r="AN19" i="4"/>
  <c r="AN74" i="4"/>
  <c r="AN4" i="4"/>
  <c r="AN31" i="4"/>
  <c r="AN69" i="4"/>
  <c r="AN73" i="4"/>
  <c r="AN29" i="4"/>
  <c r="AN40" i="4"/>
  <c r="AN20" i="4"/>
  <c r="AN70" i="4"/>
  <c r="AN24" i="4"/>
  <c r="AN72" i="4"/>
  <c r="AN66" i="4"/>
  <c r="AN57" i="4"/>
  <c r="AN36" i="4"/>
  <c r="AN28" i="4"/>
  <c r="AN65" i="4"/>
  <c r="AN17" i="4"/>
  <c r="AN9" i="4"/>
  <c r="AN10" i="4"/>
  <c r="AN64" i="4"/>
  <c r="AN53" i="4"/>
  <c r="AN25" i="4"/>
  <c r="AN60" i="4"/>
  <c r="AN63" i="4"/>
  <c r="AN5" i="4"/>
  <c r="AN42" i="4"/>
  <c r="AN43" i="4"/>
  <c r="AN23" i="4"/>
  <c r="AN11" i="4"/>
  <c r="AN38" i="4"/>
  <c r="AN3" i="4"/>
  <c r="AN68" i="4"/>
  <c r="AN48" i="4"/>
  <c r="AN27" i="4"/>
  <c r="AN59" i="4"/>
  <c r="AN55" i="4"/>
  <c r="AN37" i="4"/>
  <c r="AN71" i="4"/>
  <c r="AN56" i="4"/>
  <c r="AN50" i="4"/>
  <c r="AN32" i="4"/>
  <c r="AN34" i="4"/>
  <c r="AN8" i="4"/>
  <c r="AN6" i="4"/>
  <c r="AM75" i="4"/>
  <c r="AM47" i="4"/>
  <c r="AM62" i="4"/>
  <c r="AM46" i="4"/>
  <c r="AM52" i="4"/>
  <c r="AM26" i="4"/>
  <c r="AM13" i="4"/>
  <c r="AM45" i="4"/>
  <c r="AM41" i="4"/>
  <c r="AM51" i="4"/>
  <c r="AM12" i="4"/>
  <c r="AM44" i="4"/>
  <c r="AM67" i="4"/>
  <c r="AM15" i="4"/>
  <c r="AM14" i="4"/>
  <c r="AM22" i="4"/>
  <c r="AM49" i="4"/>
  <c r="AM30" i="4"/>
  <c r="AM35" i="4"/>
  <c r="AM16" i="4"/>
  <c r="AM33" i="4"/>
  <c r="AM39" i="4"/>
  <c r="AM21" i="4"/>
  <c r="AM58" i="4"/>
  <c r="AM54" i="4"/>
  <c r="AM7" i="4"/>
  <c r="AM61" i="4"/>
  <c r="AM19" i="4"/>
  <c r="AM74" i="4"/>
  <c r="AM4" i="4"/>
  <c r="AM31" i="4"/>
  <c r="AM69" i="4"/>
  <c r="AM73" i="4"/>
  <c r="AM29" i="4"/>
  <c r="AM40" i="4"/>
  <c r="AM20" i="4"/>
  <c r="AM70" i="4"/>
  <c r="AM24" i="4"/>
  <c r="AM72" i="4"/>
  <c r="AM66" i="4"/>
  <c r="AM57" i="4"/>
  <c r="AM36" i="4"/>
  <c r="AM28" i="4"/>
  <c r="AM65" i="4"/>
  <c r="AM17" i="4"/>
  <c r="AM9" i="4"/>
  <c r="AM10" i="4"/>
  <c r="AM64" i="4"/>
  <c r="AM53" i="4"/>
  <c r="AM25" i="4"/>
  <c r="AM60" i="4"/>
  <c r="AM63" i="4"/>
  <c r="AM5" i="4"/>
  <c r="AM42" i="4"/>
  <c r="AM43" i="4"/>
  <c r="AM23" i="4"/>
  <c r="AM11" i="4"/>
  <c r="AM38" i="4"/>
  <c r="AM3" i="4"/>
  <c r="AM68" i="4"/>
  <c r="AM48" i="4"/>
  <c r="AM27" i="4"/>
  <c r="AM59" i="4"/>
  <c r="AM55" i="4"/>
  <c r="AM37" i="4"/>
  <c r="AM71" i="4"/>
  <c r="AM56" i="4"/>
  <c r="AM50" i="4"/>
  <c r="AM32" i="4"/>
  <c r="AM34" i="4"/>
  <c r="AM8" i="4"/>
  <c r="AM6" i="4"/>
  <c r="AL75" i="4"/>
  <c r="AL47" i="4"/>
  <c r="AL62" i="4"/>
  <c r="AL46" i="4"/>
  <c r="AL52" i="4"/>
  <c r="AL26" i="4"/>
  <c r="AL13" i="4"/>
  <c r="AL45" i="4"/>
  <c r="AL41" i="4"/>
  <c r="AL51" i="4"/>
  <c r="AL12" i="4"/>
  <c r="AL44" i="4"/>
  <c r="AL67" i="4"/>
  <c r="AL15" i="4"/>
  <c r="AL14" i="4"/>
  <c r="AL22" i="4"/>
  <c r="AL49" i="4"/>
  <c r="AL30" i="4"/>
  <c r="AL35" i="4"/>
  <c r="AL16" i="4"/>
  <c r="AL33" i="4"/>
  <c r="AL39" i="4"/>
  <c r="AL21" i="4"/>
  <c r="AL58" i="4"/>
  <c r="AL54" i="4"/>
  <c r="AL7" i="4"/>
  <c r="AL61" i="4"/>
  <c r="AL19" i="4"/>
  <c r="AL74" i="4"/>
  <c r="AL4" i="4"/>
  <c r="AL31" i="4"/>
  <c r="AL69" i="4"/>
  <c r="AL73" i="4"/>
  <c r="AL29" i="4"/>
  <c r="AL40" i="4"/>
  <c r="AL20" i="4"/>
  <c r="AL70" i="4"/>
  <c r="AL24" i="4"/>
  <c r="AL72" i="4"/>
  <c r="AL66" i="4"/>
  <c r="AL57" i="4"/>
  <c r="AL36" i="4"/>
  <c r="AL28" i="4"/>
  <c r="AL65" i="4"/>
  <c r="AL17" i="4"/>
  <c r="AL9" i="4"/>
  <c r="AL10" i="4"/>
  <c r="AL64" i="4"/>
  <c r="AL53" i="4"/>
  <c r="AL25" i="4"/>
  <c r="AL60" i="4"/>
  <c r="AL63" i="4"/>
  <c r="AL5" i="4"/>
  <c r="AL42" i="4"/>
  <c r="AL43" i="4"/>
  <c r="AL23" i="4"/>
  <c r="AL11" i="4"/>
  <c r="AL38" i="4"/>
  <c r="AL3" i="4"/>
  <c r="AL68" i="4"/>
  <c r="AL48" i="4"/>
  <c r="AL27" i="4"/>
  <c r="AL59" i="4"/>
  <c r="AL55" i="4"/>
  <c r="AL37" i="4"/>
  <c r="AL71" i="4"/>
  <c r="AL56" i="4"/>
  <c r="AL50" i="4"/>
  <c r="AL32" i="4"/>
  <c r="AL34" i="4"/>
  <c r="AL8" i="4"/>
  <c r="AL6" i="4"/>
  <c r="AK75" i="4"/>
  <c r="AK47" i="4"/>
  <c r="AK62" i="4"/>
  <c r="AK46" i="4"/>
  <c r="AK52" i="4"/>
  <c r="AK26" i="4"/>
  <c r="AK13" i="4"/>
  <c r="AK45" i="4"/>
  <c r="AK41" i="4"/>
  <c r="AK51" i="4"/>
  <c r="AK12" i="4"/>
  <c r="AK44" i="4"/>
  <c r="AK67" i="4"/>
  <c r="AK15" i="4"/>
  <c r="AK14" i="4"/>
  <c r="AK22" i="4"/>
  <c r="AK49" i="4"/>
  <c r="AK30" i="4"/>
  <c r="AK35" i="4"/>
  <c r="AK16" i="4"/>
  <c r="AK33" i="4"/>
  <c r="AK39" i="4"/>
  <c r="AK21" i="4"/>
  <c r="AK58" i="4"/>
  <c r="AK54" i="4"/>
  <c r="AK7" i="4"/>
  <c r="AK61" i="4"/>
  <c r="AK19" i="4"/>
  <c r="AK74" i="4"/>
  <c r="AK4" i="4"/>
  <c r="AK31" i="4"/>
  <c r="AK69" i="4"/>
  <c r="AK73" i="4"/>
  <c r="AK29" i="4"/>
  <c r="AK40" i="4"/>
  <c r="AK20" i="4"/>
  <c r="AK70" i="4"/>
  <c r="AK24" i="4"/>
  <c r="AK72" i="4"/>
  <c r="AK66" i="4"/>
  <c r="AK57" i="4"/>
  <c r="AK36" i="4"/>
  <c r="AK28" i="4"/>
  <c r="AK65" i="4"/>
  <c r="AK17" i="4"/>
  <c r="AK9" i="4"/>
  <c r="AK10" i="4"/>
  <c r="AK64" i="4"/>
  <c r="AK53" i="4"/>
  <c r="AK25" i="4"/>
  <c r="AK60" i="4"/>
  <c r="AK63" i="4"/>
  <c r="AK5" i="4"/>
  <c r="AK42" i="4"/>
  <c r="AK43" i="4"/>
  <c r="AK23" i="4"/>
  <c r="AK11" i="4"/>
  <c r="AK38" i="4"/>
  <c r="AK3" i="4"/>
  <c r="AK68" i="4"/>
  <c r="AK48" i="4"/>
  <c r="AK27" i="4"/>
  <c r="AK59" i="4"/>
  <c r="AK55" i="4"/>
  <c r="AK37" i="4"/>
  <c r="AK71" i="4"/>
  <c r="AK56" i="4"/>
  <c r="AK50" i="4"/>
  <c r="AK32" i="4"/>
  <c r="AK34" i="4"/>
  <c r="AK8" i="4"/>
  <c r="AK6" i="4"/>
  <c r="AJ75" i="4"/>
  <c r="AJ47" i="4"/>
  <c r="AJ62" i="4"/>
  <c r="AJ46" i="4"/>
  <c r="AJ52" i="4"/>
  <c r="AJ26" i="4"/>
  <c r="AJ13" i="4"/>
  <c r="AJ45" i="4"/>
  <c r="AJ41" i="4"/>
  <c r="AJ51" i="4"/>
  <c r="AJ12" i="4"/>
  <c r="AJ44" i="4"/>
  <c r="AJ67" i="4"/>
  <c r="AJ15" i="4"/>
  <c r="AJ14" i="4"/>
  <c r="AJ22" i="4"/>
  <c r="AJ49" i="4"/>
  <c r="AJ30" i="4"/>
  <c r="AJ35" i="4"/>
  <c r="AJ16" i="4"/>
  <c r="AJ33" i="4"/>
  <c r="AJ39" i="4"/>
  <c r="AJ21" i="4"/>
  <c r="AJ58" i="4"/>
  <c r="AJ54" i="4"/>
  <c r="AJ7" i="4"/>
  <c r="AJ61" i="4"/>
  <c r="AJ19" i="4"/>
  <c r="AJ74" i="4"/>
  <c r="AJ4" i="4"/>
  <c r="AJ31" i="4"/>
  <c r="AJ69" i="4"/>
  <c r="AJ73" i="4"/>
  <c r="AJ29" i="4"/>
  <c r="AJ40" i="4"/>
  <c r="AJ20" i="4"/>
  <c r="AJ70" i="4"/>
  <c r="AJ24" i="4"/>
  <c r="AJ72" i="4"/>
  <c r="AJ66" i="4"/>
  <c r="AJ57" i="4"/>
  <c r="AJ36" i="4"/>
  <c r="AJ28" i="4"/>
  <c r="AJ65" i="4"/>
  <c r="AJ17" i="4"/>
  <c r="AJ9" i="4"/>
  <c r="AJ10" i="4"/>
  <c r="AJ64" i="4"/>
  <c r="AJ53" i="4"/>
  <c r="AJ25" i="4"/>
  <c r="AJ60" i="4"/>
  <c r="AJ63" i="4"/>
  <c r="AJ5" i="4"/>
  <c r="AJ42" i="4"/>
  <c r="AJ43" i="4"/>
  <c r="AJ23" i="4"/>
  <c r="AJ11" i="4"/>
  <c r="AJ38" i="4"/>
  <c r="AJ3" i="4"/>
  <c r="AJ68" i="4"/>
  <c r="AJ48" i="4"/>
  <c r="AJ27" i="4"/>
  <c r="AJ59" i="4"/>
  <c r="AJ55" i="4"/>
  <c r="AJ37" i="4"/>
  <c r="AJ71" i="4"/>
  <c r="AJ56" i="4"/>
  <c r="AJ50" i="4"/>
  <c r="AJ32" i="4"/>
  <c r="AJ34" i="4"/>
  <c r="AJ8" i="4"/>
  <c r="AJ6" i="4"/>
  <c r="AI75" i="4"/>
  <c r="AI47" i="4"/>
  <c r="AI62" i="4"/>
  <c r="AI46" i="4"/>
  <c r="AI52" i="4"/>
  <c r="AI26" i="4"/>
  <c r="AI13" i="4"/>
  <c r="AI45" i="4"/>
  <c r="AI41" i="4"/>
  <c r="AI51" i="4"/>
  <c r="AI12" i="4"/>
  <c r="AI44" i="4"/>
  <c r="AI67" i="4"/>
  <c r="AI15" i="4"/>
  <c r="AI14" i="4"/>
  <c r="AI22" i="4"/>
  <c r="AI49" i="4"/>
  <c r="AI30" i="4"/>
  <c r="AI35" i="4"/>
  <c r="AI16" i="4"/>
  <c r="AI33" i="4"/>
  <c r="AI39" i="4"/>
  <c r="AI21" i="4"/>
  <c r="AI58" i="4"/>
  <c r="AI54" i="4"/>
  <c r="AI7" i="4"/>
  <c r="AI61" i="4"/>
  <c r="AI19" i="4"/>
  <c r="AI74" i="4"/>
  <c r="AI4" i="4"/>
  <c r="AI31" i="4"/>
  <c r="AI69" i="4"/>
  <c r="AI73" i="4"/>
  <c r="AI29" i="4"/>
  <c r="AI40" i="4"/>
  <c r="AI20" i="4"/>
  <c r="AI70" i="4"/>
  <c r="AI24" i="4"/>
  <c r="AI72" i="4"/>
  <c r="AI66" i="4"/>
  <c r="AI57" i="4"/>
  <c r="AI36" i="4"/>
  <c r="AI28" i="4"/>
  <c r="AI65" i="4"/>
  <c r="AI17" i="4"/>
  <c r="AI9" i="4"/>
  <c r="AI10" i="4"/>
  <c r="AI64" i="4"/>
  <c r="AI53" i="4"/>
  <c r="AI25" i="4"/>
  <c r="AI60" i="4"/>
  <c r="AI63" i="4"/>
  <c r="AI5" i="4"/>
  <c r="AI42" i="4"/>
  <c r="AI43" i="4"/>
  <c r="AI23" i="4"/>
  <c r="AI11" i="4"/>
  <c r="AI38" i="4"/>
  <c r="AI3" i="4"/>
  <c r="AI68" i="4"/>
  <c r="AI48" i="4"/>
  <c r="AI27" i="4"/>
  <c r="AI59" i="4"/>
  <c r="AI55" i="4"/>
  <c r="AI37" i="4"/>
  <c r="AI71" i="4"/>
  <c r="AI56" i="4"/>
  <c r="AI50" i="4"/>
  <c r="AI32" i="4"/>
  <c r="AI34" i="4"/>
  <c r="AI8" i="4"/>
  <c r="AI6" i="4"/>
  <c r="AH75" i="4"/>
  <c r="AH47" i="4"/>
  <c r="AH62" i="4"/>
  <c r="AH46" i="4"/>
  <c r="AH52" i="4"/>
  <c r="AH26" i="4"/>
  <c r="AH13" i="4"/>
  <c r="AH45" i="4"/>
  <c r="AH41" i="4"/>
  <c r="AH51" i="4"/>
  <c r="AH12" i="4"/>
  <c r="AH44" i="4"/>
  <c r="AH67" i="4"/>
  <c r="AH15" i="4"/>
  <c r="AH14" i="4"/>
  <c r="AH22" i="4"/>
  <c r="AH49" i="4"/>
  <c r="AH30" i="4"/>
  <c r="AH35" i="4"/>
  <c r="AH16" i="4"/>
  <c r="AH33" i="4"/>
  <c r="AH39" i="4"/>
  <c r="AH21" i="4"/>
  <c r="AH58" i="4"/>
  <c r="AH54" i="4"/>
  <c r="AH7" i="4"/>
  <c r="AH61" i="4"/>
  <c r="AH19" i="4"/>
  <c r="AH74" i="4"/>
  <c r="AH4" i="4"/>
  <c r="AH31" i="4"/>
  <c r="AH69" i="4"/>
  <c r="AH73" i="4"/>
  <c r="AH29" i="4"/>
  <c r="AH40" i="4"/>
  <c r="AH20" i="4"/>
  <c r="AH70" i="4"/>
  <c r="AH24" i="4"/>
  <c r="AH72" i="4"/>
  <c r="AH66" i="4"/>
  <c r="AH57" i="4"/>
  <c r="AH36" i="4"/>
  <c r="AH28" i="4"/>
  <c r="AH65" i="4"/>
  <c r="AH17" i="4"/>
  <c r="AH9" i="4"/>
  <c r="AH10" i="4"/>
  <c r="AH64" i="4"/>
  <c r="AH53" i="4"/>
  <c r="AH25" i="4"/>
  <c r="AH60" i="4"/>
  <c r="AH63" i="4"/>
  <c r="AH5" i="4"/>
  <c r="AH42" i="4"/>
  <c r="AH43" i="4"/>
  <c r="AH23" i="4"/>
  <c r="AH11" i="4"/>
  <c r="AH38" i="4"/>
  <c r="AH3" i="4"/>
  <c r="AH68" i="4"/>
  <c r="AH48" i="4"/>
  <c r="AH27" i="4"/>
  <c r="AH59" i="4"/>
  <c r="AH55" i="4"/>
  <c r="AH37" i="4"/>
  <c r="AH71" i="4"/>
  <c r="AH56" i="4"/>
  <c r="AH50" i="4"/>
  <c r="AH32" i="4"/>
  <c r="AH34" i="4"/>
  <c r="AH8" i="4"/>
  <c r="AH6" i="4"/>
  <c r="AG75" i="4"/>
  <c r="AG47" i="4"/>
  <c r="AG62" i="4"/>
  <c r="AG46" i="4"/>
  <c r="AG52" i="4"/>
  <c r="AG26" i="4"/>
  <c r="AG13" i="4"/>
  <c r="AG45" i="4"/>
  <c r="AG41" i="4"/>
  <c r="AG51" i="4"/>
  <c r="AG12" i="4"/>
  <c r="AG44" i="4"/>
  <c r="AG67" i="4"/>
  <c r="AG15" i="4"/>
  <c r="AG14" i="4"/>
  <c r="AG22" i="4"/>
  <c r="AG49" i="4"/>
  <c r="AG30" i="4"/>
  <c r="AG35" i="4"/>
  <c r="AG16" i="4"/>
  <c r="AG33" i="4"/>
  <c r="AG39" i="4"/>
  <c r="AG21" i="4"/>
  <c r="AG58" i="4"/>
  <c r="AG54" i="4"/>
  <c r="AG7" i="4"/>
  <c r="AG61" i="4"/>
  <c r="AG19" i="4"/>
  <c r="AG74" i="4"/>
  <c r="AG4" i="4"/>
  <c r="AG31" i="4"/>
  <c r="AG69" i="4"/>
  <c r="AG73" i="4"/>
  <c r="AG29" i="4"/>
  <c r="AG40" i="4"/>
  <c r="AG20" i="4"/>
  <c r="AG70" i="4"/>
  <c r="AG24" i="4"/>
  <c r="AG72" i="4"/>
  <c r="AG66" i="4"/>
  <c r="AG57" i="4"/>
  <c r="AG36" i="4"/>
  <c r="AG28" i="4"/>
  <c r="AG65" i="4"/>
  <c r="AG17" i="4"/>
  <c r="AG9" i="4"/>
  <c r="AG10" i="4"/>
  <c r="AG64" i="4"/>
  <c r="AG53" i="4"/>
  <c r="AG25" i="4"/>
  <c r="AG60" i="4"/>
  <c r="AG63" i="4"/>
  <c r="AG5" i="4"/>
  <c r="AG42" i="4"/>
  <c r="AG43" i="4"/>
  <c r="AG23" i="4"/>
  <c r="AG11" i="4"/>
  <c r="AG38" i="4"/>
  <c r="AG3" i="4"/>
  <c r="AG68" i="4"/>
  <c r="AG48" i="4"/>
  <c r="AG27" i="4"/>
  <c r="AG59" i="4"/>
  <c r="AG55" i="4"/>
  <c r="AG37" i="4"/>
  <c r="AG71" i="4"/>
  <c r="AG56" i="4"/>
  <c r="AG50" i="4"/>
  <c r="AG32" i="4"/>
  <c r="AG34" i="4"/>
  <c r="AG8" i="4"/>
  <c r="AG6" i="4"/>
  <c r="AF75" i="4"/>
  <c r="AF47" i="4"/>
  <c r="AF62" i="4"/>
  <c r="AF46" i="4"/>
  <c r="AF52" i="4"/>
  <c r="AF26" i="4"/>
  <c r="AF13" i="4"/>
  <c r="AF45" i="4"/>
  <c r="AF41" i="4"/>
  <c r="AF51" i="4"/>
  <c r="AF12" i="4"/>
  <c r="AF44" i="4"/>
  <c r="AF67" i="4"/>
  <c r="AF15" i="4"/>
  <c r="AF14" i="4"/>
  <c r="AF22" i="4"/>
  <c r="AF49" i="4"/>
  <c r="AF30" i="4"/>
  <c r="AF35" i="4"/>
  <c r="AF16" i="4"/>
  <c r="AF33" i="4"/>
  <c r="AF39" i="4"/>
  <c r="AF21" i="4"/>
  <c r="AF58" i="4"/>
  <c r="AF54" i="4"/>
  <c r="AF7" i="4"/>
  <c r="AF61" i="4"/>
  <c r="AF19" i="4"/>
  <c r="AF74" i="4"/>
  <c r="AF4" i="4"/>
  <c r="AF31" i="4"/>
  <c r="AF69" i="4"/>
  <c r="AF73" i="4"/>
  <c r="AF29" i="4"/>
  <c r="AF40" i="4"/>
  <c r="AF20" i="4"/>
  <c r="AF70" i="4"/>
  <c r="AF24" i="4"/>
  <c r="AF72" i="4"/>
  <c r="AF66" i="4"/>
  <c r="AF57" i="4"/>
  <c r="AF36" i="4"/>
  <c r="AF28" i="4"/>
  <c r="AF65" i="4"/>
  <c r="AF17" i="4"/>
  <c r="AF9" i="4"/>
  <c r="AF10" i="4"/>
  <c r="AF64" i="4"/>
  <c r="AF53" i="4"/>
  <c r="AF25" i="4"/>
  <c r="AF60" i="4"/>
  <c r="AF63" i="4"/>
  <c r="AF5" i="4"/>
  <c r="AF42" i="4"/>
  <c r="AF43" i="4"/>
  <c r="AF23" i="4"/>
  <c r="AF11" i="4"/>
  <c r="AF38" i="4"/>
  <c r="AF3" i="4"/>
  <c r="AF68" i="4"/>
  <c r="AF48" i="4"/>
  <c r="AF27" i="4"/>
  <c r="AF59" i="4"/>
  <c r="AF55" i="4"/>
  <c r="AF37" i="4"/>
  <c r="AF71" i="4"/>
  <c r="AF56" i="4"/>
  <c r="AF50" i="4"/>
  <c r="AF32" i="4"/>
  <c r="AF34" i="4"/>
  <c r="AF8" i="4"/>
  <c r="AF6" i="4"/>
  <c r="W75" i="4"/>
  <c r="W47" i="4"/>
  <c r="W62" i="4"/>
  <c r="W46" i="4"/>
  <c r="W52" i="4"/>
  <c r="W26" i="4"/>
  <c r="W13" i="4"/>
  <c r="W45" i="4"/>
  <c r="W41" i="4"/>
  <c r="W51" i="4"/>
  <c r="W12" i="4"/>
  <c r="W44" i="4"/>
  <c r="W67" i="4"/>
  <c r="W15" i="4"/>
  <c r="W14" i="4"/>
  <c r="W22" i="4"/>
  <c r="W49" i="4"/>
  <c r="W30" i="4"/>
  <c r="W35" i="4"/>
  <c r="W16" i="4"/>
  <c r="W33" i="4"/>
  <c r="W39" i="4"/>
  <c r="W21" i="4"/>
  <c r="W58" i="4"/>
  <c r="W54" i="4"/>
  <c r="W7" i="4"/>
  <c r="W61" i="4"/>
  <c r="W19" i="4"/>
  <c r="W74" i="4"/>
  <c r="W4" i="4"/>
  <c r="W31" i="4"/>
  <c r="W69" i="4"/>
  <c r="W73" i="4"/>
  <c r="W29" i="4"/>
  <c r="W40" i="4"/>
  <c r="W20" i="4"/>
  <c r="W70" i="4"/>
  <c r="W24" i="4"/>
  <c r="W72" i="4"/>
  <c r="W66" i="4"/>
  <c r="W57" i="4"/>
  <c r="W36" i="4"/>
  <c r="W28" i="4"/>
  <c r="W65" i="4"/>
  <c r="W17" i="4"/>
  <c r="W9" i="4"/>
  <c r="W10" i="4"/>
  <c r="W64" i="4"/>
  <c r="W53" i="4"/>
  <c r="W25" i="4"/>
  <c r="W60" i="4"/>
  <c r="W63" i="4"/>
  <c r="W5" i="4"/>
  <c r="W42" i="4"/>
  <c r="W43" i="4"/>
  <c r="W23" i="4"/>
  <c r="W11" i="4"/>
  <c r="W38" i="4"/>
  <c r="W3" i="4"/>
  <c r="W68" i="4"/>
  <c r="W48" i="4"/>
  <c r="W27" i="4"/>
  <c r="W59" i="4"/>
  <c r="W55" i="4"/>
  <c r="W37" i="4"/>
  <c r="W71" i="4"/>
  <c r="W56" i="4"/>
  <c r="W50" i="4"/>
  <c r="W32" i="4"/>
  <c r="W34" i="4"/>
  <c r="W8" i="4"/>
  <c r="W6" i="4"/>
  <c r="V75" i="4"/>
  <c r="V47" i="4"/>
  <c r="V62" i="4"/>
  <c r="V46" i="4"/>
  <c r="V52" i="4"/>
  <c r="V26" i="4"/>
  <c r="V13" i="4"/>
  <c r="V45" i="4"/>
  <c r="V41" i="4"/>
  <c r="V51" i="4"/>
  <c r="V12" i="4"/>
  <c r="V44" i="4"/>
  <c r="V67" i="4"/>
  <c r="V15" i="4"/>
  <c r="V14" i="4"/>
  <c r="V22" i="4"/>
  <c r="V49" i="4"/>
  <c r="V30" i="4"/>
  <c r="V35" i="4"/>
  <c r="V16" i="4"/>
  <c r="V33" i="4"/>
  <c r="V39" i="4"/>
  <c r="V21" i="4"/>
  <c r="V58" i="4"/>
  <c r="V54" i="4"/>
  <c r="V7" i="4"/>
  <c r="V61" i="4"/>
  <c r="V19" i="4"/>
  <c r="V74" i="4"/>
  <c r="V4" i="4"/>
  <c r="V31" i="4"/>
  <c r="V69" i="4"/>
  <c r="V73" i="4"/>
  <c r="V29" i="4"/>
  <c r="V40" i="4"/>
  <c r="V20" i="4"/>
  <c r="V70" i="4"/>
  <c r="V24" i="4"/>
  <c r="V72" i="4"/>
  <c r="V66" i="4"/>
  <c r="V57" i="4"/>
  <c r="V36" i="4"/>
  <c r="V28" i="4"/>
  <c r="V65" i="4"/>
  <c r="V17" i="4"/>
  <c r="V9" i="4"/>
  <c r="V10" i="4"/>
  <c r="V64" i="4"/>
  <c r="V53" i="4"/>
  <c r="V25" i="4"/>
  <c r="V60" i="4"/>
  <c r="V63" i="4"/>
  <c r="V5" i="4"/>
  <c r="V42" i="4"/>
  <c r="V43" i="4"/>
  <c r="V23" i="4"/>
  <c r="V11" i="4"/>
  <c r="V38" i="4"/>
  <c r="V3" i="4"/>
  <c r="V68" i="4"/>
  <c r="V48" i="4"/>
  <c r="V27" i="4"/>
  <c r="V59" i="4"/>
  <c r="V55" i="4"/>
  <c r="V37" i="4"/>
  <c r="V71" i="4"/>
  <c r="V56" i="4"/>
  <c r="V50" i="4"/>
  <c r="V32" i="4"/>
  <c r="V34" i="4"/>
  <c r="V8" i="4"/>
  <c r="V6" i="4"/>
  <c r="V18" i="4"/>
  <c r="W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BV18" i="4"/>
  <c r="BW18" i="4"/>
  <c r="R75" i="4"/>
  <c r="R47" i="4"/>
  <c r="R62" i="4"/>
  <c r="R46" i="4"/>
  <c r="R52" i="4"/>
  <c r="R26" i="4"/>
  <c r="R13" i="4"/>
  <c r="R45" i="4"/>
  <c r="R41" i="4"/>
  <c r="R51" i="4"/>
  <c r="R12" i="4"/>
  <c r="R44" i="4"/>
  <c r="R67" i="4"/>
  <c r="R15" i="4"/>
  <c r="R14" i="4"/>
  <c r="R22" i="4"/>
  <c r="R49" i="4"/>
  <c r="R30" i="4"/>
  <c r="R35" i="4"/>
  <c r="R16" i="4"/>
  <c r="R33" i="4"/>
  <c r="R39" i="4"/>
  <c r="R21" i="4"/>
  <c r="R58" i="4"/>
  <c r="R54" i="4"/>
  <c r="R7" i="4"/>
  <c r="R61" i="4"/>
  <c r="R19" i="4"/>
  <c r="R74" i="4"/>
  <c r="R4" i="4"/>
  <c r="R31" i="4"/>
  <c r="R69" i="4"/>
  <c r="R73" i="4"/>
  <c r="R29" i="4"/>
  <c r="R40" i="4"/>
  <c r="R20" i="4"/>
  <c r="R70" i="4"/>
  <c r="R24" i="4"/>
  <c r="R72" i="4"/>
  <c r="R66" i="4"/>
  <c r="R57" i="4"/>
  <c r="R36" i="4"/>
  <c r="R28" i="4"/>
  <c r="R65" i="4"/>
  <c r="R17" i="4"/>
  <c r="R9" i="4"/>
  <c r="R10" i="4"/>
  <c r="R64" i="4"/>
  <c r="R53" i="4"/>
  <c r="R25" i="4"/>
  <c r="R60" i="4"/>
  <c r="R63" i="4"/>
  <c r="R5" i="4"/>
  <c r="R42" i="4"/>
  <c r="R43" i="4"/>
  <c r="R23" i="4"/>
  <c r="R11" i="4"/>
  <c r="R38" i="4"/>
  <c r="R3" i="4"/>
  <c r="R68" i="4"/>
  <c r="R48" i="4"/>
  <c r="R27" i="4"/>
  <c r="R59" i="4"/>
  <c r="R55" i="4"/>
  <c r="R37" i="4"/>
  <c r="R71" i="4"/>
  <c r="R56" i="4"/>
  <c r="R50" i="4"/>
  <c r="R32" i="4"/>
  <c r="R34" i="4"/>
  <c r="R8" i="4"/>
  <c r="R6" i="4"/>
  <c r="Q75" i="4"/>
  <c r="Q47" i="4"/>
  <c r="Q62" i="4"/>
  <c r="Q52" i="4"/>
  <c r="Q26" i="4"/>
  <c r="Q13" i="4"/>
  <c r="Q45" i="4"/>
  <c r="Q41" i="4"/>
  <c r="Q51" i="4"/>
  <c r="Q44" i="4"/>
  <c r="Q67" i="4"/>
  <c r="Q15" i="4"/>
  <c r="Q22" i="4"/>
  <c r="Q49" i="4"/>
  <c r="Q30" i="4"/>
  <c r="Q35" i="4"/>
  <c r="Q16" i="4"/>
  <c r="Q39" i="4"/>
  <c r="Q21" i="4"/>
  <c r="Q58" i="4"/>
  <c r="Q7" i="4"/>
  <c r="Q74" i="4"/>
  <c r="Q69" i="4"/>
  <c r="Q73" i="4"/>
  <c r="Q29" i="4"/>
  <c r="Q40" i="4"/>
  <c r="Q20" i="4"/>
  <c r="Q70" i="4"/>
  <c r="Q24" i="4"/>
  <c r="Q72" i="4"/>
  <c r="Q66" i="4"/>
  <c r="Q57" i="4"/>
  <c r="Q36" i="4"/>
  <c r="Q28" i="4"/>
  <c r="Q65" i="4"/>
  <c r="Q17" i="4"/>
  <c r="Q9" i="4"/>
  <c r="Q64" i="4"/>
  <c r="Q53" i="4"/>
  <c r="Q25" i="4"/>
  <c r="Q63" i="4"/>
  <c r="Q5" i="4"/>
  <c r="Q42" i="4"/>
  <c r="Q43" i="4"/>
  <c r="Q23" i="4"/>
  <c r="Q11" i="4"/>
  <c r="Q38" i="4"/>
  <c r="Q68" i="4"/>
  <c r="Q27" i="4"/>
  <c r="Q59" i="4"/>
  <c r="Q55" i="4"/>
  <c r="Q71" i="4"/>
  <c r="Q56" i="4"/>
  <c r="Q50" i="4"/>
  <c r="Q32" i="4"/>
  <c r="Q34" i="4"/>
  <c r="Q8" i="4"/>
  <c r="AT107" i="2" l="1"/>
  <c r="AT106" i="2"/>
  <c r="AT108" i="2"/>
  <c r="AT92" i="2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107" i="2" l="1"/>
  <c r="AX93" i="2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2" i="4" s="1"/>
  <c r="AD17" i="2"/>
  <c r="M52" i="4" s="1"/>
  <c r="AD20" i="2"/>
  <c r="M45" i="4" s="1"/>
  <c r="AD37" i="2"/>
  <c r="M54" i="4" s="1"/>
  <c r="AD41" i="2"/>
  <c r="M74" i="4" s="1"/>
  <c r="AD44" i="2"/>
  <c r="M69" i="4" s="1"/>
  <c r="AD45" i="2"/>
  <c r="M73" i="4" s="1"/>
  <c r="AD70" i="2"/>
  <c r="M38" i="4" s="1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5" i="4" s="1"/>
  <c r="I57" i="2"/>
  <c r="I58" i="2"/>
  <c r="I59" i="2"/>
  <c r="I60" i="2"/>
  <c r="I61" i="2"/>
  <c r="I62" i="2"/>
  <c r="J63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1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3" i="4"/>
  <c r="D65" i="4"/>
  <c r="D61" i="4"/>
  <c r="W41" i="2"/>
  <c r="L74" i="4" s="1"/>
  <c r="W44" i="2"/>
  <c r="L69" i="4" s="1"/>
  <c r="W45" i="2"/>
  <c r="L73" i="4" s="1"/>
  <c r="W49" i="2"/>
  <c r="L70" i="4" s="1"/>
  <c r="W56" i="2"/>
  <c r="L65" i="4" s="1"/>
  <c r="W63" i="2"/>
  <c r="L63" i="4" s="1"/>
  <c r="W67" i="2"/>
  <c r="L43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3" i="4" s="1"/>
  <c r="P56" i="2"/>
  <c r="K65" i="4" s="1"/>
  <c r="P39" i="2"/>
  <c r="K61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3" i="4" s="1"/>
  <c r="A50" i="3"/>
  <c r="A56" i="2" s="1"/>
  <c r="A33" i="3"/>
  <c r="A39" i="2" s="1"/>
  <c r="AD18" i="2" l="1"/>
  <c r="M26" i="4" s="1"/>
  <c r="J60" i="4"/>
  <c r="AD28" i="2"/>
  <c r="M22" i="4" s="1"/>
  <c r="P51" i="2"/>
  <c r="K72" i="4" s="1"/>
  <c r="W47" i="2"/>
  <c r="L40" i="4" s="1"/>
  <c r="W46" i="2"/>
  <c r="L29" i="4" s="1"/>
  <c r="P58" i="2"/>
  <c r="K9" i="4" s="1"/>
  <c r="W54" i="2"/>
  <c r="L36" i="4" s="1"/>
  <c r="W42" i="2"/>
  <c r="L4" i="4" s="1"/>
  <c r="W59" i="2"/>
  <c r="L10" i="4" s="1"/>
  <c r="P59" i="2"/>
  <c r="K10" i="4" s="1"/>
  <c r="P47" i="2"/>
  <c r="K40" i="4" s="1"/>
  <c r="W55" i="2"/>
  <c r="L28" i="4" s="1"/>
  <c r="W43" i="2"/>
  <c r="L31" i="4" s="1"/>
  <c r="P55" i="2"/>
  <c r="K28" i="4" s="1"/>
  <c r="P43" i="2"/>
  <c r="K31" i="4" s="1"/>
  <c r="P57" i="2"/>
  <c r="K17" i="4" s="1"/>
  <c r="P45" i="2"/>
  <c r="K73" i="4" s="1"/>
  <c r="P61" i="2"/>
  <c r="K53" i="4" s="1"/>
  <c r="P49" i="2"/>
  <c r="K70" i="4" s="1"/>
  <c r="W51" i="2"/>
  <c r="L72" i="4" s="1"/>
  <c r="W39" i="2"/>
  <c r="L61" i="4" s="1"/>
  <c r="W57" i="2"/>
  <c r="L17" i="4" s="1"/>
  <c r="W50" i="2"/>
  <c r="L24" i="4" s="1"/>
  <c r="W53" i="2"/>
  <c r="L57" i="4" s="1"/>
  <c r="W62" i="2"/>
  <c r="L25" i="4" s="1"/>
  <c r="W65" i="2"/>
  <c r="L5" i="4" s="1"/>
  <c r="P65" i="2"/>
  <c r="P53" i="2"/>
  <c r="K57" i="4" s="1"/>
  <c r="P41" i="2"/>
  <c r="K74" i="4" s="1"/>
  <c r="W61" i="2"/>
  <c r="L53" i="4" s="1"/>
  <c r="P54" i="2"/>
  <c r="K36" i="4" s="1"/>
  <c r="P42" i="2"/>
  <c r="K4" i="4" s="1"/>
  <c r="P64" i="2"/>
  <c r="K60" i="4" s="1"/>
  <c r="P52" i="2"/>
  <c r="K66" i="4" s="1"/>
  <c r="P40" i="2"/>
  <c r="K19" i="4" s="1"/>
  <c r="P60" i="2"/>
  <c r="K64" i="4" s="1"/>
  <c r="P48" i="2"/>
  <c r="K20" i="4" s="1"/>
  <c r="P46" i="2"/>
  <c r="K29" i="4" s="1"/>
  <c r="W60" i="2"/>
  <c r="L64" i="4" s="1"/>
  <c r="W48" i="2"/>
  <c r="L20" i="4" s="1"/>
  <c r="W52" i="2"/>
  <c r="L66" i="4" s="1"/>
  <c r="W40" i="2"/>
  <c r="L19" i="4" s="1"/>
  <c r="P44" i="2"/>
  <c r="K69" i="4" s="1"/>
  <c r="P62" i="2"/>
  <c r="K25" i="4" s="1"/>
  <c r="P50" i="2"/>
  <c r="K24" i="4" s="1"/>
  <c r="W58" i="2"/>
  <c r="L9" i="4" s="1"/>
  <c r="W64" i="2"/>
  <c r="L60" i="4" s="1"/>
  <c r="AD42" i="2"/>
  <c r="M4" i="4" s="1"/>
  <c r="AD77" i="2"/>
  <c r="M37" i="4" s="1"/>
  <c r="A63" i="2"/>
  <c r="C61" i="4"/>
  <c r="C65" i="4"/>
  <c r="AD84" i="2"/>
  <c r="M6" i="4" s="1"/>
  <c r="AD83" i="2"/>
  <c r="M8" i="4" s="1"/>
  <c r="AD82" i="2"/>
  <c r="M34" i="4" s="1"/>
  <c r="AD81" i="2"/>
  <c r="M32" i="4" s="1"/>
  <c r="AD80" i="2"/>
  <c r="M50" i="4" s="1"/>
  <c r="AD79" i="2"/>
  <c r="M56" i="4" s="1"/>
  <c r="AD76" i="2"/>
  <c r="M55" i="4" s="1"/>
  <c r="AD75" i="2"/>
  <c r="M59" i="4" s="1"/>
  <c r="AD74" i="2"/>
  <c r="M27" i="4" s="1"/>
  <c r="AD73" i="2"/>
  <c r="M48" i="4" s="1"/>
  <c r="AD72" i="2"/>
  <c r="M68" i="4" s="1"/>
  <c r="AD71" i="2"/>
  <c r="M3" i="4" s="1"/>
  <c r="AD69" i="2"/>
  <c r="M11" i="4" s="1"/>
  <c r="AD68" i="2"/>
  <c r="M23" i="4" s="1"/>
  <c r="AD67" i="2"/>
  <c r="M43" i="4" s="1"/>
  <c r="AD66" i="2"/>
  <c r="M42" i="4" s="1"/>
  <c r="AD65" i="2"/>
  <c r="M5" i="4" s="1"/>
  <c r="AD63" i="2"/>
  <c r="M63" i="4" s="1"/>
  <c r="AD64" i="2"/>
  <c r="M60" i="4" s="1"/>
  <c r="AD62" i="2"/>
  <c r="M25" i="4" s="1"/>
  <c r="AD61" i="2"/>
  <c r="M53" i="4" s="1"/>
  <c r="AD60" i="2"/>
  <c r="M64" i="4" s="1"/>
  <c r="AD59" i="2"/>
  <c r="M10" i="4" s="1"/>
  <c r="AD58" i="2"/>
  <c r="M9" i="4" s="1"/>
  <c r="AD57" i="2"/>
  <c r="M17" i="4" s="1"/>
  <c r="AD56" i="2"/>
  <c r="M65" i="4" s="1"/>
  <c r="AD55" i="2"/>
  <c r="M28" i="4" s="1"/>
  <c r="AD54" i="2"/>
  <c r="M36" i="4" s="1"/>
  <c r="AD53" i="2"/>
  <c r="M57" i="4" s="1"/>
  <c r="AD52" i="2"/>
  <c r="M66" i="4" s="1"/>
  <c r="AD51" i="2"/>
  <c r="M72" i="4" s="1"/>
  <c r="AD50" i="2"/>
  <c r="M24" i="4" s="1"/>
  <c r="AD49" i="2"/>
  <c r="M70" i="4" s="1"/>
  <c r="AD48" i="2"/>
  <c r="M20" i="4" s="1"/>
  <c r="AD47" i="2"/>
  <c r="M40" i="4" s="1"/>
  <c r="AD46" i="2"/>
  <c r="M29" i="4" s="1"/>
  <c r="AD43" i="2"/>
  <c r="M31" i="4" s="1"/>
  <c r="AD40" i="2"/>
  <c r="M19" i="4" s="1"/>
  <c r="AD39" i="2"/>
  <c r="M61" i="4" s="1"/>
  <c r="AD38" i="2"/>
  <c r="M7" i="4" s="1"/>
  <c r="AD36" i="2"/>
  <c r="M58" i="4" s="1"/>
  <c r="AD35" i="2"/>
  <c r="M21" i="4" s="1"/>
  <c r="AD34" i="2"/>
  <c r="M39" i="4" s="1"/>
  <c r="AD33" i="2"/>
  <c r="M33" i="4" s="1"/>
  <c r="AD32" i="2"/>
  <c r="M16" i="4" s="1"/>
  <c r="AD31" i="2"/>
  <c r="M35" i="4" s="1"/>
  <c r="AD30" i="2"/>
  <c r="M30" i="4" s="1"/>
  <c r="AD29" i="2"/>
  <c r="M49" i="4" s="1"/>
  <c r="AD27" i="2"/>
  <c r="M14" i="4" s="1"/>
  <c r="AD26" i="2"/>
  <c r="M15" i="4" s="1"/>
  <c r="AD24" i="2"/>
  <c r="M44" i="4" s="1"/>
  <c r="AD23" i="2"/>
  <c r="M12" i="4" s="1"/>
  <c r="AD22" i="2"/>
  <c r="M51" i="4" s="1"/>
  <c r="AD21" i="2"/>
  <c r="M41" i="4" s="1"/>
  <c r="AD19" i="2"/>
  <c r="M13" i="4" s="1"/>
  <c r="AD16" i="2"/>
  <c r="M46" i="4" s="1"/>
  <c r="AD14" i="2"/>
  <c r="M47" i="4" s="1"/>
  <c r="AW98" i="2" l="1"/>
  <c r="AU98" i="2" s="1"/>
  <c r="AW97" i="2"/>
  <c r="AU97" i="2" s="1"/>
  <c r="AW96" i="2"/>
  <c r="AU96" i="2" s="1"/>
  <c r="W13" i="2"/>
  <c r="L75" i="4" s="1"/>
  <c r="W36" i="2"/>
  <c r="L58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19" i="4"/>
  <c r="J74" i="4"/>
  <c r="J4" i="4"/>
  <c r="J31" i="4"/>
  <c r="J69" i="4"/>
  <c r="J73" i="4"/>
  <c r="J29" i="4"/>
  <c r="J40" i="4"/>
  <c r="J20" i="4"/>
  <c r="J70" i="4"/>
  <c r="J24" i="4"/>
  <c r="J72" i="4"/>
  <c r="J66" i="4"/>
  <c r="J57" i="4"/>
  <c r="J36" i="4"/>
  <c r="J28" i="4"/>
  <c r="J17" i="4"/>
  <c r="J9" i="4"/>
  <c r="J10" i="4"/>
  <c r="J25" i="4"/>
  <c r="J48" i="4"/>
  <c r="I74" i="2"/>
  <c r="J46" i="4"/>
  <c r="D48" i="4"/>
  <c r="D46" i="4"/>
  <c r="O73" i="2"/>
  <c r="L73" i="2"/>
  <c r="O16" i="2"/>
  <c r="L16" i="2"/>
  <c r="K16" i="2"/>
  <c r="A67" i="3"/>
  <c r="A73" i="2" s="1"/>
  <c r="A10" i="3"/>
  <c r="C46" i="4" s="1"/>
  <c r="W66" i="2" l="1"/>
  <c r="L42" i="4" s="1"/>
  <c r="J64" i="4"/>
  <c r="J53" i="4"/>
  <c r="W37" i="2"/>
  <c r="L54" i="4" s="1"/>
  <c r="W75" i="2"/>
  <c r="L59" i="4" s="1"/>
  <c r="W29" i="2"/>
  <c r="L49" i="4" s="1"/>
  <c r="W16" i="2"/>
  <c r="L46" i="4" s="1"/>
  <c r="W79" i="2"/>
  <c r="L56" i="4" s="1"/>
  <c r="W28" i="2"/>
  <c r="L22" i="4" s="1"/>
  <c r="W15" i="2"/>
  <c r="L62" i="4" s="1"/>
  <c r="W24" i="2"/>
  <c r="L44" i="4" s="1"/>
  <c r="W33" i="2"/>
  <c r="L33" i="4" s="1"/>
  <c r="W20" i="2"/>
  <c r="L45" i="4" s="1"/>
  <c r="W77" i="2"/>
  <c r="L37" i="4" s="1"/>
  <c r="W38" i="2"/>
  <c r="L7" i="4" s="1"/>
  <c r="W26" i="2"/>
  <c r="L15" i="4" s="1"/>
  <c r="A16" i="2"/>
  <c r="W23" i="2"/>
  <c r="L12" i="4" s="1"/>
  <c r="C48" i="4"/>
  <c r="W73" i="2"/>
  <c r="L48" i="4" s="1"/>
  <c r="W34" i="2"/>
  <c r="L39" i="4" s="1"/>
  <c r="W21" i="2"/>
  <c r="L41" i="4" s="1"/>
  <c r="W83" i="2"/>
  <c r="L8" i="4" s="1"/>
  <c r="W71" i="2"/>
  <c r="L3" i="4" s="1"/>
  <c r="W32" i="2"/>
  <c r="L16" i="4" s="1"/>
  <c r="W19" i="2"/>
  <c r="L13" i="4" s="1"/>
  <c r="W81" i="2"/>
  <c r="L32" i="4" s="1"/>
  <c r="W69" i="2"/>
  <c r="L11" i="4" s="1"/>
  <c r="W30" i="2"/>
  <c r="L30" i="4" s="1"/>
  <c r="W17" i="2"/>
  <c r="L52" i="4" s="1"/>
  <c r="P73" i="2"/>
  <c r="K48" i="4" s="1"/>
  <c r="P16" i="2"/>
  <c r="K46" i="4" s="1"/>
  <c r="W84" i="2"/>
  <c r="L6" i="4" s="1"/>
  <c r="W80" i="2"/>
  <c r="L50" i="4" s="1"/>
  <c r="W76" i="2"/>
  <c r="L55" i="4" s="1"/>
  <c r="W72" i="2"/>
  <c r="L68" i="4" s="1"/>
  <c r="W68" i="2"/>
  <c r="L23" i="4" s="1"/>
  <c r="W82" i="2"/>
  <c r="L34" i="4" s="1"/>
  <c r="W70" i="2"/>
  <c r="L38" i="4" s="1"/>
  <c r="W35" i="2"/>
  <c r="L21" i="4" s="1"/>
  <c r="W31" i="2"/>
  <c r="L35" i="4" s="1"/>
  <c r="W27" i="2"/>
  <c r="L14" i="4" s="1"/>
  <c r="W22" i="2"/>
  <c r="L51" i="4" s="1"/>
  <c r="W18" i="2"/>
  <c r="L26" i="4" s="1"/>
  <c r="W14" i="2"/>
  <c r="L47" i="4" s="1"/>
  <c r="W74" i="2"/>
  <c r="L27" i="4" s="1"/>
  <c r="H81" i="2"/>
  <c r="I81" i="2"/>
  <c r="J32" i="4" s="1"/>
  <c r="E81" i="2"/>
  <c r="D81" i="2"/>
  <c r="J41" i="4"/>
  <c r="D41" i="4"/>
  <c r="D32" i="4"/>
  <c r="O81" i="2"/>
  <c r="L81" i="2"/>
  <c r="K81" i="2"/>
  <c r="O21" i="2"/>
  <c r="L21" i="2"/>
  <c r="K21" i="2"/>
  <c r="A15" i="3"/>
  <c r="A21" i="2" s="1"/>
  <c r="A75" i="3"/>
  <c r="A81" i="2" s="1"/>
  <c r="R18" i="4"/>
  <c r="Q18" i="4"/>
  <c r="P21" i="2" l="1"/>
  <c r="K41" i="4" s="1"/>
  <c r="P81" i="2"/>
  <c r="K32" i="4" s="1"/>
  <c r="C32" i="4"/>
  <c r="C41" i="4"/>
  <c r="D37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37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4" i="4"/>
  <c r="D44" i="4"/>
  <c r="D38" i="4"/>
  <c r="D28" i="4"/>
  <c r="D13" i="4"/>
  <c r="D17" i="4"/>
  <c r="D10" i="4"/>
  <c r="D8" i="4"/>
  <c r="D3" i="4"/>
  <c r="D15" i="4"/>
  <c r="D6" i="4"/>
  <c r="D52" i="4"/>
  <c r="D69" i="4"/>
  <c r="D33" i="4"/>
  <c r="D30" i="4"/>
  <c r="D22" i="4"/>
  <c r="D72" i="4"/>
  <c r="D57" i="4"/>
  <c r="D60" i="4"/>
  <c r="D49" i="4"/>
  <c r="D24" i="4"/>
  <c r="D34" i="4"/>
  <c r="D42" i="4"/>
  <c r="D75" i="4"/>
  <c r="D35" i="4"/>
  <c r="D23" i="4"/>
  <c r="D11" i="4"/>
  <c r="D25" i="4"/>
  <c r="D19" i="4"/>
  <c r="D66" i="4"/>
  <c r="D18" i="4"/>
  <c r="D16" i="4"/>
  <c r="D39" i="4"/>
  <c r="D53" i="4"/>
  <c r="D14" i="4"/>
  <c r="D45" i="4"/>
  <c r="D47" i="4"/>
  <c r="D70" i="4"/>
  <c r="D58" i="4"/>
  <c r="D9" i="4"/>
  <c r="D73" i="4"/>
  <c r="D56" i="4"/>
  <c r="D20" i="4"/>
  <c r="D40" i="4"/>
  <c r="D31" i="4"/>
  <c r="D5" i="4"/>
  <c r="D62" i="4"/>
  <c r="D59" i="4"/>
  <c r="D26" i="4"/>
  <c r="D36" i="4"/>
  <c r="D43" i="4"/>
  <c r="D54" i="4"/>
  <c r="D12" i="4"/>
  <c r="D50" i="4"/>
  <c r="D68" i="4"/>
  <c r="D29" i="4"/>
  <c r="D55" i="4"/>
  <c r="D7" i="4"/>
  <c r="D74" i="4"/>
  <c r="D71" i="4"/>
  <c r="D27" i="4"/>
  <c r="D4" i="4"/>
  <c r="D21" i="4"/>
  <c r="D51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50" i="4" s="1"/>
  <c r="A54" i="3"/>
  <c r="P26" i="2" l="1"/>
  <c r="K15" i="4" s="1"/>
  <c r="A60" i="2"/>
  <c r="C64" i="4"/>
  <c r="P15" i="2"/>
  <c r="K62" i="4" s="1"/>
  <c r="P37" i="2"/>
  <c r="K54" i="4" s="1"/>
  <c r="P24" i="2"/>
  <c r="K44" i="4" s="1"/>
  <c r="P30" i="2"/>
  <c r="K30" i="4" s="1"/>
  <c r="P19" i="2"/>
  <c r="K13" i="4" s="1"/>
  <c r="P33" i="2"/>
  <c r="K33" i="4" s="1"/>
  <c r="P67" i="2"/>
  <c r="K43" i="4" s="1"/>
  <c r="P20" i="2"/>
  <c r="K45" i="4" s="1"/>
  <c r="P34" i="2"/>
  <c r="K39" i="4" s="1"/>
  <c r="P28" i="2"/>
  <c r="K22" i="4" s="1"/>
  <c r="P27" i="2"/>
  <c r="K14" i="4" s="1"/>
  <c r="P78" i="2"/>
  <c r="K71" i="4" s="1"/>
  <c r="K5" i="4"/>
  <c r="P38" i="2"/>
  <c r="K7" i="4" s="1"/>
  <c r="P75" i="2"/>
  <c r="K59" i="4" s="1"/>
  <c r="P35" i="2"/>
  <c r="K21" i="4" s="1"/>
  <c r="P22" i="2"/>
  <c r="K51" i="4" s="1"/>
  <c r="P71" i="2"/>
  <c r="K3" i="4" s="1"/>
  <c r="P32" i="2"/>
  <c r="K16" i="4" s="1"/>
  <c r="P18" i="2"/>
  <c r="K26" i="4" s="1"/>
  <c r="P77" i="2"/>
  <c r="K37" i="4" s="1"/>
  <c r="P76" i="2"/>
  <c r="K55" i="4" s="1"/>
  <c r="P36" i="2"/>
  <c r="K58" i="4" s="1"/>
  <c r="P23" i="2"/>
  <c r="K12" i="4" s="1"/>
  <c r="P70" i="2"/>
  <c r="K38" i="4" s="1"/>
  <c r="P31" i="2"/>
  <c r="K35" i="4" s="1"/>
  <c r="P17" i="2"/>
  <c r="K52" i="4" s="1"/>
  <c r="P74" i="2"/>
  <c r="K27" i="4" s="1"/>
  <c r="P69" i="2"/>
  <c r="K11" i="4" s="1"/>
  <c r="P68" i="2"/>
  <c r="K23" i="4" s="1"/>
  <c r="P29" i="2"/>
  <c r="K49" i="4" s="1"/>
  <c r="P14" i="2"/>
  <c r="K47" i="4" s="1"/>
  <c r="P83" i="2"/>
  <c r="K8" i="4" s="1"/>
  <c r="P82" i="2"/>
  <c r="K34" i="4" s="1"/>
  <c r="P79" i="2"/>
  <c r="K56" i="4" s="1"/>
  <c r="P66" i="2"/>
  <c r="K42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19" i="4" s="1"/>
  <c r="A35" i="3"/>
  <c r="C74" i="4" s="1"/>
  <c r="A36" i="3"/>
  <c r="C4" i="4" s="1"/>
  <c r="A37" i="3"/>
  <c r="C31" i="4" s="1"/>
  <c r="A38" i="3"/>
  <c r="C69" i="4" s="1"/>
  <c r="A39" i="3"/>
  <c r="C73" i="4" s="1"/>
  <c r="A40" i="3"/>
  <c r="C29" i="4" s="1"/>
  <c r="A41" i="3"/>
  <c r="C40" i="4" s="1"/>
  <c r="A42" i="3"/>
  <c r="C20" i="4" s="1"/>
  <c r="A43" i="3"/>
  <c r="C70" i="4" s="1"/>
  <c r="A44" i="3"/>
  <c r="C24" i="4" s="1"/>
  <c r="A45" i="3"/>
  <c r="C72" i="4" s="1"/>
  <c r="A46" i="3"/>
  <c r="C66" i="4" s="1"/>
  <c r="A47" i="3"/>
  <c r="C57" i="4" s="1"/>
  <c r="A48" i="3"/>
  <c r="C36" i="4" s="1"/>
  <c r="A49" i="3"/>
  <c r="C28" i="4" s="1"/>
  <c r="A51" i="3"/>
  <c r="C17" i="4" s="1"/>
  <c r="A52" i="3"/>
  <c r="C9" i="4" s="1"/>
  <c r="A53" i="3"/>
  <c r="C10" i="4" s="1"/>
  <c r="A55" i="3"/>
  <c r="C53" i="4" s="1"/>
  <c r="A56" i="3"/>
  <c r="C25" i="4" s="1"/>
  <c r="A57" i="3"/>
  <c r="C60" i="4" s="1"/>
  <c r="A59" i="3"/>
  <c r="C5" i="4" s="1"/>
  <c r="A60" i="3"/>
  <c r="C42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35" i="4"/>
  <c r="A31" i="2"/>
  <c r="C52" i="4"/>
  <c r="A17" i="2"/>
  <c r="C3" i="4"/>
  <c r="A71" i="2"/>
  <c r="A57" i="2"/>
  <c r="A44" i="2"/>
  <c r="C30" i="4"/>
  <c r="A30" i="2"/>
  <c r="C62" i="4"/>
  <c r="A15" i="2"/>
  <c r="C68" i="4"/>
  <c r="A72" i="2"/>
  <c r="C38" i="4"/>
  <c r="A70" i="2"/>
  <c r="A55" i="2"/>
  <c r="A43" i="2"/>
  <c r="C49" i="4"/>
  <c r="A29" i="2"/>
  <c r="C47" i="4"/>
  <c r="A14" i="2"/>
  <c r="A42" i="2"/>
  <c r="C22" i="4"/>
  <c r="A28" i="2"/>
  <c r="C75" i="4"/>
  <c r="A13" i="2"/>
  <c r="C23" i="4"/>
  <c r="A68" i="2"/>
  <c r="A53" i="2"/>
  <c r="A41" i="2"/>
  <c r="C14" i="4"/>
  <c r="A27" i="2"/>
  <c r="C18" i="4"/>
  <c r="A12" i="2"/>
  <c r="A54" i="2"/>
  <c r="C8" i="4"/>
  <c r="A83" i="2"/>
  <c r="C34" i="4"/>
  <c r="A82" i="2"/>
  <c r="C43" i="4"/>
  <c r="A67" i="2"/>
  <c r="A52" i="2"/>
  <c r="A40" i="2"/>
  <c r="C15" i="4"/>
  <c r="A26" i="2"/>
  <c r="C6" i="4"/>
  <c r="A84" i="2"/>
  <c r="C50" i="4"/>
  <c r="A80" i="2"/>
  <c r="A66" i="2"/>
  <c r="A51" i="2"/>
  <c r="C7" i="4"/>
  <c r="A38" i="2"/>
  <c r="C44" i="4"/>
  <c r="A24" i="2"/>
  <c r="C56" i="4"/>
  <c r="A79" i="2"/>
  <c r="A65" i="2"/>
  <c r="A50" i="2"/>
  <c r="C54" i="4"/>
  <c r="A37" i="2"/>
  <c r="C12" i="4"/>
  <c r="A23" i="2"/>
  <c r="A49" i="2"/>
  <c r="C58" i="4"/>
  <c r="A36" i="2"/>
  <c r="C51" i="4"/>
  <c r="A22" i="2"/>
  <c r="C55" i="4"/>
  <c r="A76" i="2"/>
  <c r="A48" i="2"/>
  <c r="C39" i="4"/>
  <c r="A34" i="2"/>
  <c r="C45" i="4"/>
  <c r="A20" i="2"/>
  <c r="C11" i="4"/>
  <c r="A69" i="2"/>
  <c r="A64" i="2"/>
  <c r="A62" i="2"/>
  <c r="C59" i="4"/>
  <c r="A75" i="2"/>
  <c r="A61" i="2"/>
  <c r="A47" i="2"/>
  <c r="C33" i="4"/>
  <c r="A33" i="2"/>
  <c r="C13" i="4"/>
  <c r="A19" i="2"/>
  <c r="C27" i="4"/>
  <c r="A74" i="2"/>
  <c r="A59" i="2"/>
  <c r="A46" i="2"/>
  <c r="C16" i="4"/>
  <c r="A32" i="2"/>
  <c r="C26" i="4"/>
  <c r="A18" i="2"/>
  <c r="C71" i="4"/>
  <c r="C21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P2" i="4"/>
  <c r="AN2" i="4"/>
  <c r="AL2" i="4"/>
  <c r="AK2" i="4"/>
  <c r="AJ2" i="4"/>
  <c r="AI2" i="4"/>
  <c r="AH2" i="4"/>
  <c r="AG2" i="4"/>
  <c r="AF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LU3" i="2" l="1"/>
  <c r="LU2" i="2"/>
  <c r="LU1" i="2"/>
  <c r="LG1" i="2"/>
  <c r="LG2" i="2"/>
  <c r="LG3" i="2"/>
  <c r="LU108" i="2"/>
  <c r="LW107" i="2"/>
  <c r="LU107" i="2"/>
  <c r="LW106" i="2"/>
  <c r="LU106" i="2"/>
  <c r="LW105" i="2"/>
  <c r="LU105" i="2"/>
  <c r="LX104" i="2"/>
  <c r="LW104" i="2"/>
  <c r="LV104" i="2"/>
  <c r="LW100" i="2"/>
  <c r="LU100" i="2"/>
  <c r="LX99" i="2"/>
  <c r="LW99" i="2"/>
  <c r="LV99" i="2"/>
  <c r="LW95" i="2"/>
  <c r="LU95" i="2"/>
  <c r="LW94" i="2"/>
  <c r="LU94" i="2"/>
  <c r="LY93" i="2"/>
  <c r="LW93" i="2"/>
  <c r="LU93" i="2"/>
  <c r="LW92" i="2"/>
  <c r="LU92" i="2"/>
  <c r="LZ84" i="2"/>
  <c r="LY84" i="2"/>
  <c r="LX84" i="2"/>
  <c r="LW84" i="2"/>
  <c r="LV84" i="2"/>
  <c r="LU84" i="2"/>
  <c r="LZ83" i="2"/>
  <c r="LY83" i="2"/>
  <c r="LX83" i="2"/>
  <c r="LW83" i="2"/>
  <c r="LV83" i="2"/>
  <c r="LU83" i="2"/>
  <c r="LZ82" i="2"/>
  <c r="LY82" i="2"/>
  <c r="LX82" i="2"/>
  <c r="LW82" i="2"/>
  <c r="LV82" i="2"/>
  <c r="LU82" i="2"/>
  <c r="LZ81" i="2"/>
  <c r="LY81" i="2"/>
  <c r="LX81" i="2"/>
  <c r="LW81" i="2"/>
  <c r="LV81" i="2"/>
  <c r="LU81" i="2"/>
  <c r="LZ80" i="2"/>
  <c r="LY80" i="2"/>
  <c r="LX80" i="2"/>
  <c r="LW80" i="2"/>
  <c r="LV80" i="2"/>
  <c r="LU80" i="2"/>
  <c r="LZ79" i="2"/>
  <c r="LY79" i="2"/>
  <c r="LX79" i="2"/>
  <c r="LW79" i="2"/>
  <c r="LV79" i="2"/>
  <c r="LU79" i="2"/>
  <c r="LZ78" i="2"/>
  <c r="LY78" i="2"/>
  <c r="LX78" i="2"/>
  <c r="LW78" i="2"/>
  <c r="LV78" i="2"/>
  <c r="LU78" i="2"/>
  <c r="LZ77" i="2"/>
  <c r="LY77" i="2"/>
  <c r="LX77" i="2"/>
  <c r="LW77" i="2"/>
  <c r="LV77" i="2"/>
  <c r="LU77" i="2"/>
  <c r="LZ76" i="2"/>
  <c r="LY76" i="2"/>
  <c r="LX76" i="2"/>
  <c r="LW76" i="2"/>
  <c r="LV76" i="2"/>
  <c r="LU76" i="2"/>
  <c r="LZ75" i="2"/>
  <c r="LY75" i="2"/>
  <c r="LX75" i="2"/>
  <c r="LW75" i="2"/>
  <c r="LV75" i="2"/>
  <c r="LU75" i="2"/>
  <c r="LZ74" i="2"/>
  <c r="LY74" i="2"/>
  <c r="LX74" i="2"/>
  <c r="LW74" i="2"/>
  <c r="LV74" i="2"/>
  <c r="LU74" i="2"/>
  <c r="LZ73" i="2"/>
  <c r="LY73" i="2"/>
  <c r="LX73" i="2"/>
  <c r="LW73" i="2"/>
  <c r="LV73" i="2"/>
  <c r="LU73" i="2"/>
  <c r="LZ72" i="2"/>
  <c r="LY72" i="2"/>
  <c r="LX72" i="2"/>
  <c r="LW72" i="2"/>
  <c r="LV72" i="2"/>
  <c r="LU72" i="2"/>
  <c r="LZ71" i="2"/>
  <c r="LY71" i="2"/>
  <c r="LX71" i="2"/>
  <c r="LW71" i="2"/>
  <c r="LV71" i="2"/>
  <c r="LU71" i="2"/>
  <c r="LZ70" i="2"/>
  <c r="LY70" i="2"/>
  <c r="LX70" i="2"/>
  <c r="LW70" i="2"/>
  <c r="LV70" i="2"/>
  <c r="LU70" i="2"/>
  <c r="LZ69" i="2"/>
  <c r="LY69" i="2"/>
  <c r="LX69" i="2"/>
  <c r="LW69" i="2"/>
  <c r="LV69" i="2"/>
  <c r="LU69" i="2"/>
  <c r="LZ68" i="2"/>
  <c r="LY68" i="2"/>
  <c r="LX68" i="2"/>
  <c r="LW68" i="2"/>
  <c r="LV68" i="2"/>
  <c r="LU68" i="2"/>
  <c r="LZ67" i="2"/>
  <c r="LY67" i="2"/>
  <c r="LX67" i="2"/>
  <c r="LW67" i="2"/>
  <c r="LV67" i="2"/>
  <c r="LU67" i="2"/>
  <c r="LZ66" i="2"/>
  <c r="LY66" i="2"/>
  <c r="LX66" i="2"/>
  <c r="LW66" i="2"/>
  <c r="LV66" i="2"/>
  <c r="LU66" i="2"/>
  <c r="LZ65" i="2"/>
  <c r="LY65" i="2"/>
  <c r="LX65" i="2"/>
  <c r="LW65" i="2"/>
  <c r="LV65" i="2"/>
  <c r="LU65" i="2"/>
  <c r="LZ64" i="2"/>
  <c r="LY64" i="2"/>
  <c r="LX64" i="2"/>
  <c r="LW64" i="2"/>
  <c r="LV64" i="2"/>
  <c r="LU64" i="2"/>
  <c r="LZ63" i="2"/>
  <c r="LY63" i="2"/>
  <c r="LX63" i="2"/>
  <c r="LW63" i="2"/>
  <c r="LV63" i="2"/>
  <c r="LU63" i="2"/>
  <c r="LZ62" i="2"/>
  <c r="LY62" i="2"/>
  <c r="LX62" i="2"/>
  <c r="LW62" i="2"/>
  <c r="LV62" i="2"/>
  <c r="LU62" i="2"/>
  <c r="LZ61" i="2"/>
  <c r="LY61" i="2"/>
  <c r="LX61" i="2"/>
  <c r="LW61" i="2"/>
  <c r="LV61" i="2"/>
  <c r="LU61" i="2"/>
  <c r="LZ60" i="2"/>
  <c r="LY60" i="2"/>
  <c r="LX60" i="2"/>
  <c r="LW60" i="2"/>
  <c r="LV60" i="2"/>
  <c r="LU60" i="2"/>
  <c r="LZ59" i="2"/>
  <c r="LY59" i="2"/>
  <c r="LX59" i="2"/>
  <c r="LW59" i="2"/>
  <c r="LV59" i="2"/>
  <c r="LU59" i="2"/>
  <c r="LZ58" i="2"/>
  <c r="LY58" i="2"/>
  <c r="LX58" i="2"/>
  <c r="LW58" i="2"/>
  <c r="LV58" i="2"/>
  <c r="LU58" i="2"/>
  <c r="LZ57" i="2"/>
  <c r="LY57" i="2"/>
  <c r="LX57" i="2"/>
  <c r="LW57" i="2"/>
  <c r="LV57" i="2"/>
  <c r="LU57" i="2"/>
  <c r="LZ56" i="2"/>
  <c r="LY56" i="2"/>
  <c r="LX56" i="2"/>
  <c r="LW56" i="2"/>
  <c r="LV56" i="2"/>
  <c r="LU56" i="2"/>
  <c r="LZ55" i="2"/>
  <c r="LY55" i="2"/>
  <c r="LX55" i="2"/>
  <c r="LW55" i="2"/>
  <c r="LV55" i="2"/>
  <c r="LU55" i="2"/>
  <c r="LZ54" i="2"/>
  <c r="LY54" i="2"/>
  <c r="LX54" i="2"/>
  <c r="LW54" i="2"/>
  <c r="LV54" i="2"/>
  <c r="LU54" i="2"/>
  <c r="LZ53" i="2"/>
  <c r="LY53" i="2"/>
  <c r="LX53" i="2"/>
  <c r="LW53" i="2"/>
  <c r="LV53" i="2"/>
  <c r="LU53" i="2"/>
  <c r="LZ52" i="2"/>
  <c r="LY52" i="2"/>
  <c r="LX52" i="2"/>
  <c r="LW52" i="2"/>
  <c r="LV52" i="2"/>
  <c r="LU52" i="2"/>
  <c r="LZ51" i="2"/>
  <c r="LY51" i="2"/>
  <c r="LX51" i="2"/>
  <c r="LW51" i="2"/>
  <c r="LV51" i="2"/>
  <c r="LU51" i="2"/>
  <c r="LZ50" i="2"/>
  <c r="LY50" i="2"/>
  <c r="LX50" i="2"/>
  <c r="LW50" i="2"/>
  <c r="LV50" i="2"/>
  <c r="LU50" i="2"/>
  <c r="LZ49" i="2"/>
  <c r="LY49" i="2"/>
  <c r="LX49" i="2"/>
  <c r="LW49" i="2"/>
  <c r="LV49" i="2"/>
  <c r="LU49" i="2"/>
  <c r="LZ48" i="2"/>
  <c r="LY48" i="2"/>
  <c r="LX48" i="2"/>
  <c r="LW48" i="2"/>
  <c r="LV48" i="2"/>
  <c r="LU48" i="2"/>
  <c r="LZ47" i="2"/>
  <c r="LY47" i="2"/>
  <c r="LX47" i="2"/>
  <c r="LW47" i="2"/>
  <c r="LV47" i="2"/>
  <c r="LU47" i="2"/>
  <c r="LZ46" i="2"/>
  <c r="LY46" i="2"/>
  <c r="LX46" i="2"/>
  <c r="LW46" i="2"/>
  <c r="LV46" i="2"/>
  <c r="LU46" i="2"/>
  <c r="LZ45" i="2"/>
  <c r="LY45" i="2"/>
  <c r="LX45" i="2"/>
  <c r="LW45" i="2"/>
  <c r="LV45" i="2"/>
  <c r="LU45" i="2"/>
  <c r="LZ44" i="2"/>
  <c r="LY44" i="2"/>
  <c r="LX44" i="2"/>
  <c r="LW44" i="2"/>
  <c r="LV44" i="2"/>
  <c r="LU44" i="2"/>
  <c r="LZ43" i="2"/>
  <c r="LY43" i="2"/>
  <c r="LX43" i="2"/>
  <c r="LW43" i="2"/>
  <c r="LV43" i="2"/>
  <c r="LU43" i="2"/>
  <c r="LZ42" i="2"/>
  <c r="LY42" i="2"/>
  <c r="LX42" i="2"/>
  <c r="LW42" i="2"/>
  <c r="LV42" i="2"/>
  <c r="LU42" i="2"/>
  <c r="LZ41" i="2"/>
  <c r="LY41" i="2"/>
  <c r="LX41" i="2"/>
  <c r="LW41" i="2"/>
  <c r="LV41" i="2"/>
  <c r="LU41" i="2"/>
  <c r="LZ40" i="2"/>
  <c r="LY40" i="2"/>
  <c r="LX40" i="2"/>
  <c r="LW40" i="2"/>
  <c r="LV40" i="2"/>
  <c r="LU40" i="2"/>
  <c r="LZ39" i="2"/>
  <c r="LY39" i="2"/>
  <c r="LX39" i="2"/>
  <c r="LW39" i="2"/>
  <c r="LV39" i="2"/>
  <c r="LU39" i="2"/>
  <c r="LZ38" i="2"/>
  <c r="LY38" i="2"/>
  <c r="LX38" i="2"/>
  <c r="LW38" i="2"/>
  <c r="LV38" i="2"/>
  <c r="LU38" i="2"/>
  <c r="LZ37" i="2"/>
  <c r="LY37" i="2"/>
  <c r="LX37" i="2"/>
  <c r="LW37" i="2"/>
  <c r="LV37" i="2"/>
  <c r="LU37" i="2"/>
  <c r="LZ36" i="2"/>
  <c r="LY36" i="2"/>
  <c r="LX36" i="2"/>
  <c r="LW36" i="2"/>
  <c r="LV36" i="2"/>
  <c r="LU36" i="2"/>
  <c r="LZ35" i="2"/>
  <c r="LY35" i="2"/>
  <c r="LX35" i="2"/>
  <c r="LW35" i="2"/>
  <c r="LV35" i="2"/>
  <c r="LU35" i="2"/>
  <c r="LZ34" i="2"/>
  <c r="LY34" i="2"/>
  <c r="LX34" i="2"/>
  <c r="LW34" i="2"/>
  <c r="LV34" i="2"/>
  <c r="LU34" i="2"/>
  <c r="LZ33" i="2"/>
  <c r="LY33" i="2"/>
  <c r="LX33" i="2"/>
  <c r="LW33" i="2"/>
  <c r="LV33" i="2"/>
  <c r="LU33" i="2"/>
  <c r="LZ32" i="2"/>
  <c r="LY32" i="2"/>
  <c r="LX32" i="2"/>
  <c r="LW32" i="2"/>
  <c r="LV32" i="2"/>
  <c r="LU32" i="2"/>
  <c r="LZ31" i="2"/>
  <c r="LY31" i="2"/>
  <c r="LX31" i="2"/>
  <c r="LW31" i="2"/>
  <c r="LV31" i="2"/>
  <c r="LU31" i="2"/>
  <c r="LZ30" i="2"/>
  <c r="LY30" i="2"/>
  <c r="LX30" i="2"/>
  <c r="LW30" i="2"/>
  <c r="LV30" i="2"/>
  <c r="LU30" i="2"/>
  <c r="LZ29" i="2"/>
  <c r="LY29" i="2"/>
  <c r="LX29" i="2"/>
  <c r="LW29" i="2"/>
  <c r="LV29" i="2"/>
  <c r="LU29" i="2"/>
  <c r="LZ28" i="2"/>
  <c r="LY28" i="2"/>
  <c r="LX28" i="2"/>
  <c r="LW28" i="2"/>
  <c r="LV28" i="2"/>
  <c r="LU28" i="2"/>
  <c r="LZ27" i="2"/>
  <c r="LY27" i="2"/>
  <c r="LX27" i="2"/>
  <c r="LW27" i="2"/>
  <c r="LV27" i="2"/>
  <c r="LU27" i="2"/>
  <c r="LZ26" i="2"/>
  <c r="LY26" i="2"/>
  <c r="LX26" i="2"/>
  <c r="LW26" i="2"/>
  <c r="LV26" i="2"/>
  <c r="LU26" i="2"/>
  <c r="LZ25" i="2"/>
  <c r="LY25" i="2"/>
  <c r="LX25" i="2"/>
  <c r="LW25" i="2"/>
  <c r="LV25" i="2"/>
  <c r="LU25" i="2"/>
  <c r="LZ24" i="2"/>
  <c r="LY24" i="2"/>
  <c r="LX24" i="2"/>
  <c r="LW24" i="2"/>
  <c r="LV24" i="2"/>
  <c r="LU24" i="2"/>
  <c r="LZ23" i="2"/>
  <c r="LY23" i="2"/>
  <c r="LX23" i="2"/>
  <c r="LW23" i="2"/>
  <c r="LV23" i="2"/>
  <c r="LU23" i="2"/>
  <c r="LZ22" i="2"/>
  <c r="LY22" i="2"/>
  <c r="LX22" i="2"/>
  <c r="LW22" i="2"/>
  <c r="LV22" i="2"/>
  <c r="LU22" i="2"/>
  <c r="LZ21" i="2"/>
  <c r="LY21" i="2"/>
  <c r="LX21" i="2"/>
  <c r="LW21" i="2"/>
  <c r="LV21" i="2"/>
  <c r="LU21" i="2"/>
  <c r="LZ20" i="2"/>
  <c r="LY20" i="2"/>
  <c r="LX20" i="2"/>
  <c r="LW20" i="2"/>
  <c r="LV20" i="2"/>
  <c r="LU20" i="2"/>
  <c r="LZ19" i="2"/>
  <c r="LY19" i="2"/>
  <c r="LX19" i="2"/>
  <c r="LW19" i="2"/>
  <c r="LV19" i="2"/>
  <c r="LU19" i="2"/>
  <c r="LZ18" i="2"/>
  <c r="LY18" i="2"/>
  <c r="LX18" i="2"/>
  <c r="LW18" i="2"/>
  <c r="LV18" i="2"/>
  <c r="LU18" i="2"/>
  <c r="LZ17" i="2"/>
  <c r="LY17" i="2"/>
  <c r="LX17" i="2"/>
  <c r="LW17" i="2"/>
  <c r="LV17" i="2"/>
  <c r="LU17" i="2"/>
  <c r="LZ16" i="2"/>
  <c r="LY16" i="2"/>
  <c r="LX16" i="2"/>
  <c r="LW16" i="2"/>
  <c r="LV16" i="2"/>
  <c r="LU16" i="2"/>
  <c r="LZ15" i="2"/>
  <c r="LY15" i="2"/>
  <c r="LX15" i="2"/>
  <c r="LW15" i="2"/>
  <c r="LV15" i="2"/>
  <c r="LU15" i="2"/>
  <c r="LZ14" i="2"/>
  <c r="LY14" i="2"/>
  <c r="LX14" i="2"/>
  <c r="LW14" i="2"/>
  <c r="LV14" i="2"/>
  <c r="LU14" i="2"/>
  <c r="LZ13" i="2"/>
  <c r="LY13" i="2"/>
  <c r="LX13" i="2"/>
  <c r="LW13" i="2"/>
  <c r="LV13" i="2"/>
  <c r="LU13" i="2"/>
  <c r="LZ12" i="2"/>
  <c r="LY12" i="2"/>
  <c r="LX12" i="2"/>
  <c r="LW12" i="2"/>
  <c r="LV12" i="2"/>
  <c r="LU12" i="2"/>
  <c r="LG108" i="2"/>
  <c r="LI107" i="2"/>
  <c r="LG107" i="2"/>
  <c r="LI106" i="2"/>
  <c r="LG106" i="2"/>
  <c r="LI105" i="2"/>
  <c r="LG105" i="2"/>
  <c r="LJ104" i="2"/>
  <c r="LI104" i="2"/>
  <c r="LH104" i="2"/>
  <c r="LI100" i="2"/>
  <c r="LG100" i="2"/>
  <c r="LJ99" i="2"/>
  <c r="LI99" i="2"/>
  <c r="LH99" i="2"/>
  <c r="LI95" i="2"/>
  <c r="LG95" i="2"/>
  <c r="LI94" i="2"/>
  <c r="LG94" i="2"/>
  <c r="LK93" i="2"/>
  <c r="LI93" i="2"/>
  <c r="LG93" i="2"/>
  <c r="LI92" i="2"/>
  <c r="LG92" i="2"/>
  <c r="LL84" i="2"/>
  <c r="LK84" i="2"/>
  <c r="LJ84" i="2"/>
  <c r="LI84" i="2"/>
  <c r="LH84" i="2"/>
  <c r="LG84" i="2"/>
  <c r="LL83" i="2"/>
  <c r="LK83" i="2"/>
  <c r="LJ83" i="2"/>
  <c r="LI83" i="2"/>
  <c r="LH83" i="2"/>
  <c r="LG83" i="2"/>
  <c r="LL82" i="2"/>
  <c r="LK82" i="2"/>
  <c r="LJ82" i="2"/>
  <c r="LI82" i="2"/>
  <c r="LH82" i="2"/>
  <c r="LG82" i="2"/>
  <c r="LL81" i="2"/>
  <c r="LK81" i="2"/>
  <c r="LJ81" i="2"/>
  <c r="LI81" i="2"/>
  <c r="LH81" i="2"/>
  <c r="LG81" i="2"/>
  <c r="LL80" i="2"/>
  <c r="LK80" i="2"/>
  <c r="LJ80" i="2"/>
  <c r="LI80" i="2"/>
  <c r="LH80" i="2"/>
  <c r="LG80" i="2"/>
  <c r="LL79" i="2"/>
  <c r="LK79" i="2"/>
  <c r="LJ79" i="2"/>
  <c r="LI79" i="2"/>
  <c r="LH79" i="2"/>
  <c r="LG79" i="2"/>
  <c r="LL78" i="2"/>
  <c r="LK78" i="2"/>
  <c r="LJ78" i="2"/>
  <c r="LI78" i="2"/>
  <c r="LH78" i="2"/>
  <c r="LG78" i="2"/>
  <c r="LL77" i="2"/>
  <c r="LK77" i="2"/>
  <c r="LJ77" i="2"/>
  <c r="LI77" i="2"/>
  <c r="LH77" i="2"/>
  <c r="LG77" i="2"/>
  <c r="LL76" i="2"/>
  <c r="LK76" i="2"/>
  <c r="LJ76" i="2"/>
  <c r="LI76" i="2"/>
  <c r="LH76" i="2"/>
  <c r="LG76" i="2"/>
  <c r="LL75" i="2"/>
  <c r="LK75" i="2"/>
  <c r="LJ75" i="2"/>
  <c r="LI75" i="2"/>
  <c r="LH75" i="2"/>
  <c r="LG75" i="2"/>
  <c r="LL74" i="2"/>
  <c r="LK74" i="2"/>
  <c r="LJ74" i="2"/>
  <c r="LI74" i="2"/>
  <c r="LH74" i="2"/>
  <c r="LG74" i="2"/>
  <c r="LL73" i="2"/>
  <c r="LK73" i="2"/>
  <c r="LJ73" i="2"/>
  <c r="LI73" i="2"/>
  <c r="LH73" i="2"/>
  <c r="LG73" i="2"/>
  <c r="LL72" i="2"/>
  <c r="LK72" i="2"/>
  <c r="LJ72" i="2"/>
  <c r="LI72" i="2"/>
  <c r="LH72" i="2"/>
  <c r="LG72" i="2"/>
  <c r="LL71" i="2"/>
  <c r="LK71" i="2"/>
  <c r="LJ71" i="2"/>
  <c r="LI71" i="2"/>
  <c r="LH71" i="2"/>
  <c r="LG71" i="2"/>
  <c r="LL70" i="2"/>
  <c r="LK70" i="2"/>
  <c r="LJ70" i="2"/>
  <c r="LI70" i="2"/>
  <c r="LH70" i="2"/>
  <c r="LG70" i="2"/>
  <c r="LL69" i="2"/>
  <c r="LK69" i="2"/>
  <c r="LJ69" i="2"/>
  <c r="LI69" i="2"/>
  <c r="LH69" i="2"/>
  <c r="LG69" i="2"/>
  <c r="LL68" i="2"/>
  <c r="LK68" i="2"/>
  <c r="LJ68" i="2"/>
  <c r="LI68" i="2"/>
  <c r="LH68" i="2"/>
  <c r="LG68" i="2"/>
  <c r="LL67" i="2"/>
  <c r="LK67" i="2"/>
  <c r="LJ67" i="2"/>
  <c r="LI67" i="2"/>
  <c r="LH67" i="2"/>
  <c r="LG67" i="2"/>
  <c r="LL66" i="2"/>
  <c r="LK66" i="2"/>
  <c r="LJ66" i="2"/>
  <c r="LI66" i="2"/>
  <c r="LH66" i="2"/>
  <c r="LG66" i="2"/>
  <c r="LL65" i="2"/>
  <c r="LK65" i="2"/>
  <c r="LJ65" i="2"/>
  <c r="LI65" i="2"/>
  <c r="LH65" i="2"/>
  <c r="LG65" i="2"/>
  <c r="LL64" i="2"/>
  <c r="LK64" i="2"/>
  <c r="LJ64" i="2"/>
  <c r="LI64" i="2"/>
  <c r="LH64" i="2"/>
  <c r="LG64" i="2"/>
  <c r="LL63" i="2"/>
  <c r="LK63" i="2"/>
  <c r="LJ63" i="2"/>
  <c r="LI63" i="2"/>
  <c r="LH63" i="2"/>
  <c r="LG63" i="2"/>
  <c r="LL62" i="2"/>
  <c r="LK62" i="2"/>
  <c r="LJ62" i="2"/>
  <c r="LI62" i="2"/>
  <c r="LH62" i="2"/>
  <c r="LG62" i="2"/>
  <c r="LL61" i="2"/>
  <c r="LK61" i="2"/>
  <c r="LJ61" i="2"/>
  <c r="LI61" i="2"/>
  <c r="LH61" i="2"/>
  <c r="LG61" i="2"/>
  <c r="LL60" i="2"/>
  <c r="LK60" i="2"/>
  <c r="LJ60" i="2"/>
  <c r="LI60" i="2"/>
  <c r="LH60" i="2"/>
  <c r="LG60" i="2"/>
  <c r="LL59" i="2"/>
  <c r="LK59" i="2"/>
  <c r="LJ59" i="2"/>
  <c r="LI59" i="2"/>
  <c r="LH59" i="2"/>
  <c r="LG59" i="2"/>
  <c r="LL58" i="2"/>
  <c r="LK58" i="2"/>
  <c r="LJ58" i="2"/>
  <c r="LI58" i="2"/>
  <c r="LH58" i="2"/>
  <c r="LG58" i="2"/>
  <c r="LL57" i="2"/>
  <c r="LK57" i="2"/>
  <c r="LJ57" i="2"/>
  <c r="LI57" i="2"/>
  <c r="LH57" i="2"/>
  <c r="LG57" i="2"/>
  <c r="LL56" i="2"/>
  <c r="LK56" i="2"/>
  <c r="LJ56" i="2"/>
  <c r="LI56" i="2"/>
  <c r="LH56" i="2"/>
  <c r="LG56" i="2"/>
  <c r="LL55" i="2"/>
  <c r="LK55" i="2"/>
  <c r="LJ55" i="2"/>
  <c r="LI55" i="2"/>
  <c r="LH55" i="2"/>
  <c r="LG55" i="2"/>
  <c r="LL54" i="2"/>
  <c r="LK54" i="2"/>
  <c r="LJ54" i="2"/>
  <c r="LI54" i="2"/>
  <c r="LH54" i="2"/>
  <c r="LG54" i="2"/>
  <c r="LL53" i="2"/>
  <c r="LK53" i="2"/>
  <c r="LJ53" i="2"/>
  <c r="LI53" i="2"/>
  <c r="LH53" i="2"/>
  <c r="LG53" i="2"/>
  <c r="LL52" i="2"/>
  <c r="LK52" i="2"/>
  <c r="LJ52" i="2"/>
  <c r="LI52" i="2"/>
  <c r="LH52" i="2"/>
  <c r="LG52" i="2"/>
  <c r="LL51" i="2"/>
  <c r="LK51" i="2"/>
  <c r="LJ51" i="2"/>
  <c r="LI51" i="2"/>
  <c r="LH51" i="2"/>
  <c r="LG51" i="2"/>
  <c r="LL50" i="2"/>
  <c r="LK50" i="2"/>
  <c r="LJ50" i="2"/>
  <c r="LI50" i="2"/>
  <c r="LH50" i="2"/>
  <c r="LG50" i="2"/>
  <c r="LL49" i="2"/>
  <c r="LK49" i="2"/>
  <c r="LJ49" i="2"/>
  <c r="LI49" i="2"/>
  <c r="LH49" i="2"/>
  <c r="LG49" i="2"/>
  <c r="LL48" i="2"/>
  <c r="LK48" i="2"/>
  <c r="LJ48" i="2"/>
  <c r="LI48" i="2"/>
  <c r="LH48" i="2"/>
  <c r="LG48" i="2"/>
  <c r="LL47" i="2"/>
  <c r="LK47" i="2"/>
  <c r="LJ47" i="2"/>
  <c r="LI47" i="2"/>
  <c r="LH47" i="2"/>
  <c r="LG47" i="2"/>
  <c r="LL46" i="2"/>
  <c r="LK46" i="2"/>
  <c r="LJ46" i="2"/>
  <c r="LI46" i="2"/>
  <c r="LH46" i="2"/>
  <c r="LG46" i="2"/>
  <c r="LL45" i="2"/>
  <c r="LK45" i="2"/>
  <c r="LJ45" i="2"/>
  <c r="LI45" i="2"/>
  <c r="LH45" i="2"/>
  <c r="LG45" i="2"/>
  <c r="LL44" i="2"/>
  <c r="LK44" i="2"/>
  <c r="LJ44" i="2"/>
  <c r="LI44" i="2"/>
  <c r="LH44" i="2"/>
  <c r="LG44" i="2"/>
  <c r="LL43" i="2"/>
  <c r="LK43" i="2"/>
  <c r="LJ43" i="2"/>
  <c r="LI43" i="2"/>
  <c r="LH43" i="2"/>
  <c r="LG43" i="2"/>
  <c r="LL42" i="2"/>
  <c r="LK42" i="2"/>
  <c r="LJ42" i="2"/>
  <c r="LI42" i="2"/>
  <c r="LH42" i="2"/>
  <c r="LG42" i="2"/>
  <c r="LL41" i="2"/>
  <c r="LK41" i="2"/>
  <c r="LJ41" i="2"/>
  <c r="LI41" i="2"/>
  <c r="LH41" i="2"/>
  <c r="LG41" i="2"/>
  <c r="LL40" i="2"/>
  <c r="LK40" i="2"/>
  <c r="LJ40" i="2"/>
  <c r="LI40" i="2"/>
  <c r="LH40" i="2"/>
  <c r="LG40" i="2"/>
  <c r="LL39" i="2"/>
  <c r="LK39" i="2"/>
  <c r="LJ39" i="2"/>
  <c r="LI39" i="2"/>
  <c r="LH39" i="2"/>
  <c r="LG39" i="2"/>
  <c r="LL38" i="2"/>
  <c r="LK38" i="2"/>
  <c r="LJ38" i="2"/>
  <c r="LI38" i="2"/>
  <c r="LH38" i="2"/>
  <c r="LG38" i="2"/>
  <c r="LL37" i="2"/>
  <c r="LK37" i="2"/>
  <c r="LJ37" i="2"/>
  <c r="LI37" i="2"/>
  <c r="LH37" i="2"/>
  <c r="LG37" i="2"/>
  <c r="LL36" i="2"/>
  <c r="LK36" i="2"/>
  <c r="LJ36" i="2"/>
  <c r="LI36" i="2"/>
  <c r="LH36" i="2"/>
  <c r="LG36" i="2"/>
  <c r="LL35" i="2"/>
  <c r="LK35" i="2"/>
  <c r="LJ35" i="2"/>
  <c r="LI35" i="2"/>
  <c r="LH35" i="2"/>
  <c r="LG35" i="2"/>
  <c r="LL34" i="2"/>
  <c r="LK34" i="2"/>
  <c r="LJ34" i="2"/>
  <c r="LI34" i="2"/>
  <c r="LH34" i="2"/>
  <c r="LG34" i="2"/>
  <c r="LL33" i="2"/>
  <c r="LK33" i="2"/>
  <c r="LJ33" i="2"/>
  <c r="LI33" i="2"/>
  <c r="LH33" i="2"/>
  <c r="LG33" i="2"/>
  <c r="LL32" i="2"/>
  <c r="LK32" i="2"/>
  <c r="LJ32" i="2"/>
  <c r="LI32" i="2"/>
  <c r="LH32" i="2"/>
  <c r="LG32" i="2"/>
  <c r="LL31" i="2"/>
  <c r="LK31" i="2"/>
  <c r="LJ31" i="2"/>
  <c r="LI31" i="2"/>
  <c r="LH31" i="2"/>
  <c r="LG31" i="2"/>
  <c r="LL30" i="2"/>
  <c r="LK30" i="2"/>
  <c r="LJ30" i="2"/>
  <c r="LI30" i="2"/>
  <c r="LH30" i="2"/>
  <c r="LG30" i="2"/>
  <c r="LL29" i="2"/>
  <c r="LK29" i="2"/>
  <c r="LJ29" i="2"/>
  <c r="LI29" i="2"/>
  <c r="LH29" i="2"/>
  <c r="LG29" i="2"/>
  <c r="LL28" i="2"/>
  <c r="LK28" i="2"/>
  <c r="LJ28" i="2"/>
  <c r="LI28" i="2"/>
  <c r="LH28" i="2"/>
  <c r="LG28" i="2"/>
  <c r="LL27" i="2"/>
  <c r="LK27" i="2"/>
  <c r="LJ27" i="2"/>
  <c r="LI27" i="2"/>
  <c r="LH27" i="2"/>
  <c r="LG27" i="2"/>
  <c r="LL26" i="2"/>
  <c r="LK26" i="2"/>
  <c r="LJ26" i="2"/>
  <c r="LI26" i="2"/>
  <c r="LH26" i="2"/>
  <c r="LG26" i="2"/>
  <c r="LL25" i="2"/>
  <c r="LK25" i="2"/>
  <c r="LJ25" i="2"/>
  <c r="LI25" i="2"/>
  <c r="LH25" i="2"/>
  <c r="LG25" i="2"/>
  <c r="LL24" i="2"/>
  <c r="LK24" i="2"/>
  <c r="LJ24" i="2"/>
  <c r="LI24" i="2"/>
  <c r="LH24" i="2"/>
  <c r="LG24" i="2"/>
  <c r="LL23" i="2"/>
  <c r="LK23" i="2"/>
  <c r="LJ23" i="2"/>
  <c r="LI23" i="2"/>
  <c r="LH23" i="2"/>
  <c r="LG23" i="2"/>
  <c r="LL22" i="2"/>
  <c r="LK22" i="2"/>
  <c r="LJ22" i="2"/>
  <c r="LI22" i="2"/>
  <c r="LH22" i="2"/>
  <c r="LG22" i="2"/>
  <c r="LL21" i="2"/>
  <c r="LK21" i="2"/>
  <c r="LJ21" i="2"/>
  <c r="LI21" i="2"/>
  <c r="LH21" i="2"/>
  <c r="LG21" i="2"/>
  <c r="LL20" i="2"/>
  <c r="LK20" i="2"/>
  <c r="LJ20" i="2"/>
  <c r="LI20" i="2"/>
  <c r="LH20" i="2"/>
  <c r="LG20" i="2"/>
  <c r="LL19" i="2"/>
  <c r="LK19" i="2"/>
  <c r="LJ19" i="2"/>
  <c r="LI19" i="2"/>
  <c r="LH19" i="2"/>
  <c r="LG19" i="2"/>
  <c r="LL18" i="2"/>
  <c r="LK18" i="2"/>
  <c r="LJ18" i="2"/>
  <c r="LI18" i="2"/>
  <c r="LH18" i="2"/>
  <c r="LG18" i="2"/>
  <c r="LL17" i="2"/>
  <c r="LK17" i="2"/>
  <c r="LJ17" i="2"/>
  <c r="LI17" i="2"/>
  <c r="LH17" i="2"/>
  <c r="LG17" i="2"/>
  <c r="LL16" i="2"/>
  <c r="LK16" i="2"/>
  <c r="LJ16" i="2"/>
  <c r="LI16" i="2"/>
  <c r="LH16" i="2"/>
  <c r="LG16" i="2"/>
  <c r="LL15" i="2"/>
  <c r="LK15" i="2"/>
  <c r="LJ15" i="2"/>
  <c r="LI15" i="2"/>
  <c r="LH15" i="2"/>
  <c r="LG15" i="2"/>
  <c r="LL14" i="2"/>
  <c r="LK14" i="2"/>
  <c r="LJ14" i="2"/>
  <c r="LI14" i="2"/>
  <c r="LH14" i="2"/>
  <c r="LG14" i="2"/>
  <c r="LL13" i="2"/>
  <c r="LK13" i="2"/>
  <c r="LJ13" i="2"/>
  <c r="LI13" i="2"/>
  <c r="LH13" i="2"/>
  <c r="LG13" i="2"/>
  <c r="LL12" i="2"/>
  <c r="LK12" i="2"/>
  <c r="LJ12" i="2"/>
  <c r="LI12" i="2"/>
  <c r="LH12" i="2"/>
  <c r="LG12" i="2"/>
  <c r="QQ1" i="2"/>
  <c r="QQ2" i="2"/>
  <c r="QQ3" i="2"/>
  <c r="OF3" i="2"/>
  <c r="GD1" i="2"/>
  <c r="GD2" i="2"/>
  <c r="GD3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C21" i="11" l="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R22" i="2"/>
  <c r="MD120" i="2" s="1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R38" i="2"/>
  <c r="MD136" i="2" s="1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R62" i="2"/>
  <c r="MD160" i="2" s="1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8" i="2" l="1"/>
  <c r="KV205" i="2" s="1"/>
  <c r="KU28" i="2"/>
  <c r="KU126" i="2" s="1"/>
  <c r="KU187" i="2"/>
  <c r="KV84" i="2"/>
  <c r="KV261" i="2" s="1"/>
  <c r="KU69" i="2"/>
  <c r="KU167" i="2" s="1"/>
  <c r="KU63" i="2"/>
  <c r="KU161" i="2" s="1"/>
  <c r="KV53" i="2"/>
  <c r="KV230" i="2" s="1"/>
  <c r="KU53" i="2"/>
  <c r="KU151" i="2" s="1"/>
  <c r="JE16" i="2"/>
  <c r="JE114" i="2" s="1"/>
  <c r="JF16" i="2"/>
  <c r="JF193" i="2" s="1"/>
  <c r="JE17" i="2"/>
  <c r="JE115" i="2" s="1"/>
  <c r="JF17" i="2"/>
  <c r="JF194" i="2" s="1"/>
  <c r="JE18" i="2"/>
  <c r="JE116" i="2" s="1"/>
  <c r="JF18" i="2"/>
  <c r="JF195" i="2" s="1"/>
  <c r="JE19" i="2"/>
  <c r="JE117" i="2" s="1"/>
  <c r="JF19" i="2"/>
  <c r="JF196" i="2" s="1"/>
  <c r="JE20" i="2"/>
  <c r="JE118" i="2" s="1"/>
  <c r="JF20" i="2"/>
  <c r="JF197" i="2" s="1"/>
  <c r="JE21" i="2"/>
  <c r="JE119" i="2" s="1"/>
  <c r="JF21" i="2"/>
  <c r="JF198" i="2" s="1"/>
  <c r="JE22" i="2"/>
  <c r="JE120" i="2" s="1"/>
  <c r="JF22" i="2"/>
  <c r="JF199" i="2" s="1"/>
  <c r="JE23" i="2"/>
  <c r="JE121" i="2" s="1"/>
  <c r="JF23" i="2"/>
  <c r="JF200" i="2" s="1"/>
  <c r="JE24" i="2"/>
  <c r="JE122" i="2" s="1"/>
  <c r="JF24" i="2"/>
  <c r="JF201" i="2" s="1"/>
  <c r="JE25" i="2"/>
  <c r="JE123" i="2" s="1"/>
  <c r="JF25" i="2"/>
  <c r="JF202" i="2" s="1"/>
  <c r="JE26" i="2"/>
  <c r="JE124" i="2" s="1"/>
  <c r="JF26" i="2"/>
  <c r="JF203" i="2" s="1"/>
  <c r="JE27" i="2"/>
  <c r="JE125" i="2" s="1"/>
  <c r="JF27" i="2"/>
  <c r="JF204" i="2" s="1"/>
  <c r="JE28" i="2"/>
  <c r="JE126" i="2" s="1"/>
  <c r="JF28" i="2"/>
  <c r="JF205" i="2" s="1"/>
  <c r="JE29" i="2"/>
  <c r="JE127" i="2" s="1"/>
  <c r="JF29" i="2"/>
  <c r="JF206" i="2" s="1"/>
  <c r="JE30" i="2"/>
  <c r="JE128" i="2" s="1"/>
  <c r="JF30" i="2"/>
  <c r="JF207" i="2" s="1"/>
  <c r="JE31" i="2"/>
  <c r="JE129" i="2" s="1"/>
  <c r="JF31" i="2"/>
  <c r="JF208" i="2" s="1"/>
  <c r="JE32" i="2"/>
  <c r="JE130" i="2" s="1"/>
  <c r="JF32" i="2"/>
  <c r="JF209" i="2" s="1"/>
  <c r="JE33" i="2"/>
  <c r="JE131" i="2" s="1"/>
  <c r="JF33" i="2"/>
  <c r="JF210" i="2" s="1"/>
  <c r="JE34" i="2"/>
  <c r="JE132" i="2" s="1"/>
  <c r="JF34" i="2"/>
  <c r="JF211" i="2" s="1"/>
  <c r="JE35" i="2"/>
  <c r="JE133" i="2" s="1"/>
  <c r="JF35" i="2"/>
  <c r="JF212" i="2" s="1"/>
  <c r="JE36" i="2"/>
  <c r="JE134" i="2" s="1"/>
  <c r="JF36" i="2"/>
  <c r="JF213" i="2" s="1"/>
  <c r="JE37" i="2"/>
  <c r="JE135" i="2" s="1"/>
  <c r="JF37" i="2"/>
  <c r="JF214" i="2" s="1"/>
  <c r="JE38" i="2"/>
  <c r="JE136" i="2" s="1"/>
  <c r="JF38" i="2"/>
  <c r="JF215" i="2" s="1"/>
  <c r="JE39" i="2"/>
  <c r="JE137" i="2" s="1"/>
  <c r="JF39" i="2"/>
  <c r="JF216" i="2" s="1"/>
  <c r="JE40" i="2"/>
  <c r="JE138" i="2" s="1"/>
  <c r="JF40" i="2"/>
  <c r="JF217" i="2" s="1"/>
  <c r="JE41" i="2"/>
  <c r="JE139" i="2" s="1"/>
  <c r="JF41" i="2"/>
  <c r="JF218" i="2" s="1"/>
  <c r="JE42" i="2"/>
  <c r="JE140" i="2" s="1"/>
  <c r="JF42" i="2"/>
  <c r="JF219" i="2" s="1"/>
  <c r="JE43" i="2"/>
  <c r="JE141" i="2" s="1"/>
  <c r="JF43" i="2"/>
  <c r="JF220" i="2" s="1"/>
  <c r="JE44" i="2"/>
  <c r="JE142" i="2" s="1"/>
  <c r="JF44" i="2"/>
  <c r="JF221" i="2" s="1"/>
  <c r="JE45" i="2"/>
  <c r="JE143" i="2" s="1"/>
  <c r="JF45" i="2"/>
  <c r="JF222" i="2" s="1"/>
  <c r="JE46" i="2"/>
  <c r="JE144" i="2" s="1"/>
  <c r="JF46" i="2"/>
  <c r="JF223" i="2" s="1"/>
  <c r="JE47" i="2"/>
  <c r="JE145" i="2" s="1"/>
  <c r="JF47" i="2"/>
  <c r="JF224" i="2" s="1"/>
  <c r="JE48" i="2"/>
  <c r="JE146" i="2" s="1"/>
  <c r="JF48" i="2"/>
  <c r="JF225" i="2" s="1"/>
  <c r="JE49" i="2"/>
  <c r="JE147" i="2" s="1"/>
  <c r="JF49" i="2"/>
  <c r="JF226" i="2" s="1"/>
  <c r="JE50" i="2"/>
  <c r="JE148" i="2" s="1"/>
  <c r="JF50" i="2"/>
  <c r="JF227" i="2" s="1"/>
  <c r="JE51" i="2"/>
  <c r="JE149" i="2" s="1"/>
  <c r="JF51" i="2"/>
  <c r="JF228" i="2" s="1"/>
  <c r="JE52" i="2"/>
  <c r="JE150" i="2" s="1"/>
  <c r="JF52" i="2"/>
  <c r="JF229" i="2" s="1"/>
  <c r="JE53" i="2"/>
  <c r="JE151" i="2" s="1"/>
  <c r="JF53" i="2"/>
  <c r="JF230" i="2" s="1"/>
  <c r="JE54" i="2"/>
  <c r="JE152" i="2" s="1"/>
  <c r="JF54" i="2"/>
  <c r="JF231" i="2" s="1"/>
  <c r="JE55" i="2"/>
  <c r="JE153" i="2" s="1"/>
  <c r="JF55" i="2"/>
  <c r="JF232" i="2" s="1"/>
  <c r="JE56" i="2"/>
  <c r="JE154" i="2" s="1"/>
  <c r="JF56" i="2"/>
  <c r="JF233" i="2" s="1"/>
  <c r="JE57" i="2"/>
  <c r="JE155" i="2" s="1"/>
  <c r="JF57" i="2"/>
  <c r="JF234" i="2" s="1"/>
  <c r="JE58" i="2"/>
  <c r="JE156" i="2" s="1"/>
  <c r="JF58" i="2"/>
  <c r="JF235" i="2" s="1"/>
  <c r="JE59" i="2"/>
  <c r="JE157" i="2" s="1"/>
  <c r="JF59" i="2"/>
  <c r="JF236" i="2" s="1"/>
  <c r="JE60" i="2"/>
  <c r="JE158" i="2" s="1"/>
  <c r="JF60" i="2"/>
  <c r="JF237" i="2" s="1"/>
  <c r="JE61" i="2"/>
  <c r="JE159" i="2" s="1"/>
  <c r="JF61" i="2"/>
  <c r="JF238" i="2" s="1"/>
  <c r="JE62" i="2"/>
  <c r="JE160" i="2" s="1"/>
  <c r="JF62" i="2"/>
  <c r="JF239" i="2" s="1"/>
  <c r="JE63" i="2"/>
  <c r="JE161" i="2" s="1"/>
  <c r="JF63" i="2"/>
  <c r="JF240" i="2" s="1"/>
  <c r="JE64" i="2"/>
  <c r="JE162" i="2" s="1"/>
  <c r="JF64" i="2"/>
  <c r="JF241" i="2" s="1"/>
  <c r="JE65" i="2"/>
  <c r="JE163" i="2" s="1"/>
  <c r="JF65" i="2"/>
  <c r="JF242" i="2" s="1"/>
  <c r="JE66" i="2"/>
  <c r="JE164" i="2" s="1"/>
  <c r="JF66" i="2"/>
  <c r="JF243" i="2" s="1"/>
  <c r="JE67" i="2"/>
  <c r="JE165" i="2" s="1"/>
  <c r="JF67" i="2"/>
  <c r="JF244" i="2" s="1"/>
  <c r="JE68" i="2"/>
  <c r="JE166" i="2" s="1"/>
  <c r="JF68" i="2"/>
  <c r="JF245" i="2" s="1"/>
  <c r="JE69" i="2"/>
  <c r="JE167" i="2" s="1"/>
  <c r="JF69" i="2"/>
  <c r="JF246" i="2" s="1"/>
  <c r="JE70" i="2"/>
  <c r="JE168" i="2" s="1"/>
  <c r="JF70" i="2"/>
  <c r="JF247" i="2" s="1"/>
  <c r="JE71" i="2"/>
  <c r="JE169" i="2" s="1"/>
  <c r="JF71" i="2"/>
  <c r="JF248" i="2" s="1"/>
  <c r="JE72" i="2"/>
  <c r="JE170" i="2" s="1"/>
  <c r="JF72" i="2"/>
  <c r="JF249" i="2" s="1"/>
  <c r="JE73" i="2"/>
  <c r="JE171" i="2" s="1"/>
  <c r="JF73" i="2"/>
  <c r="JF250" i="2" s="1"/>
  <c r="JE74" i="2"/>
  <c r="JE172" i="2" s="1"/>
  <c r="JF74" i="2"/>
  <c r="JF251" i="2" s="1"/>
  <c r="JE75" i="2"/>
  <c r="JE173" i="2" s="1"/>
  <c r="JF75" i="2"/>
  <c r="JF252" i="2" s="1"/>
  <c r="JE76" i="2"/>
  <c r="JE174" i="2" s="1"/>
  <c r="JF76" i="2"/>
  <c r="JF253" i="2" s="1"/>
  <c r="JE77" i="2"/>
  <c r="JE175" i="2" s="1"/>
  <c r="JF77" i="2"/>
  <c r="JF254" i="2" s="1"/>
  <c r="JE78" i="2"/>
  <c r="JE176" i="2" s="1"/>
  <c r="JF78" i="2"/>
  <c r="JF255" i="2" s="1"/>
  <c r="JE79" i="2"/>
  <c r="JE177" i="2" s="1"/>
  <c r="JF79" i="2"/>
  <c r="JF256" i="2" s="1"/>
  <c r="JE80" i="2"/>
  <c r="JE178" i="2" s="1"/>
  <c r="JF80" i="2"/>
  <c r="JF257" i="2" s="1"/>
  <c r="JE81" i="2"/>
  <c r="JE179" i="2" s="1"/>
  <c r="JF81" i="2"/>
  <c r="JF258" i="2" s="1"/>
  <c r="JE82" i="2"/>
  <c r="JE180" i="2" s="1"/>
  <c r="JF82" i="2"/>
  <c r="JF259" i="2" s="1"/>
  <c r="JE83" i="2"/>
  <c r="JE181" i="2" s="1"/>
  <c r="JF83" i="2"/>
  <c r="JF260" i="2" s="1"/>
  <c r="JE84" i="2"/>
  <c r="JE182" i="2" s="1"/>
  <c r="JF84" i="2"/>
  <c r="JF261" i="2" s="1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5" i="2"/>
  <c r="JF192" i="2" s="1"/>
  <c r="JE15" i="2"/>
  <c r="JE113" i="2" s="1"/>
  <c r="IC184" i="2"/>
  <c r="FR73" i="2" l="1"/>
  <c r="FR171" i="2" s="1"/>
  <c r="FR68" i="2"/>
  <c r="FR166" i="2" s="1"/>
  <c r="FR40" i="2"/>
  <c r="FR138" i="2" s="1"/>
  <c r="FR23" i="2"/>
  <c r="FR121" i="2" s="1"/>
  <c r="FR21" i="2"/>
  <c r="FR119" i="2" s="1"/>
  <c r="FS13" i="2"/>
  <c r="FS190" i="2" s="1"/>
  <c r="EW167" i="2" l="1"/>
  <c r="EW160" i="2"/>
  <c r="EW155" i="2"/>
  <c r="EW156" i="2"/>
  <c r="EW157" i="2"/>
  <c r="EW158" i="2"/>
  <c r="EW159" i="2"/>
  <c r="EW161" i="2"/>
  <c r="EW162" i="2"/>
  <c r="EW163" i="2"/>
  <c r="EW150" i="2"/>
  <c r="EW140" i="2"/>
  <c r="FB3" i="2"/>
  <c r="CT246" i="2"/>
  <c r="CS167" i="2"/>
  <c r="CS138" i="2"/>
  <c r="CT195" i="2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NK100" i="2"/>
  <c r="MW100" i="2"/>
  <c r="MB100" i="2"/>
  <c r="KE100" i="2"/>
  <c r="JX100" i="2"/>
  <c r="IH100" i="2"/>
  <c r="HT100" i="2"/>
  <c r="QQ106" i="2"/>
  <c r="QJ106" i="2"/>
  <c r="PO106" i="2"/>
  <c r="PA106" i="2"/>
  <c r="NY106" i="2"/>
  <c r="NK106" i="2"/>
  <c r="MW106" i="2"/>
  <c r="MB106" i="2"/>
  <c r="KE106" i="2"/>
  <c r="JX106" i="2"/>
  <c r="IH106" i="2"/>
  <c r="HT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NK95" i="2"/>
  <c r="MW95" i="2"/>
  <c r="MB95" i="2"/>
  <c r="KE95" i="2"/>
  <c r="JX95" i="2"/>
  <c r="IH95" i="2"/>
  <c r="HT95" i="2"/>
  <c r="QQ93" i="2"/>
  <c r="QJ93" i="2"/>
  <c r="PO93" i="2"/>
  <c r="PA93" i="2"/>
  <c r="NY93" i="2"/>
  <c r="NK93" i="2"/>
  <c r="MW93" i="2"/>
  <c r="MB93" i="2"/>
  <c r="KE93" i="2"/>
  <c r="JX93" i="2"/>
  <c r="IH93" i="2"/>
  <c r="HT93" i="2"/>
  <c r="G99" i="2"/>
  <c r="E99" i="2" s="1"/>
  <c r="G98" i="2"/>
  <c r="E98" i="2" s="1"/>
  <c r="G97" i="2"/>
  <c r="E97" i="2" s="1"/>
  <c r="G96" i="2"/>
  <c r="E96" i="2" s="1"/>
  <c r="I77" i="2"/>
  <c r="J37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L111" i="2"/>
  <c r="CM190" i="2"/>
  <c r="CS111" i="2"/>
  <c r="CT190" i="2"/>
  <c r="CZ111" i="2"/>
  <c r="DA190" i="2"/>
  <c r="DG111" i="2"/>
  <c r="DH190" i="2"/>
  <c r="DN111" i="2"/>
  <c r="DO190" i="2"/>
  <c r="DU111" i="2"/>
  <c r="DV190" i="2"/>
  <c r="EB111" i="2"/>
  <c r="EC190" i="2"/>
  <c r="EI111" i="2"/>
  <c r="EJ190" i="2"/>
  <c r="EP111" i="2"/>
  <c r="EQ190" i="2"/>
  <c r="EW111" i="2"/>
  <c r="EX190" i="2"/>
  <c r="FB13" i="2"/>
  <c r="FC13" i="2"/>
  <c r="FD13" i="2"/>
  <c r="FD111" i="2" s="1"/>
  <c r="FE13" i="2"/>
  <c r="FE190" i="2" s="1"/>
  <c r="FF13" i="2"/>
  <c r="FI13" i="2"/>
  <c r="FJ13" i="2"/>
  <c r="FK13" i="2"/>
  <c r="FK111" i="2" s="1"/>
  <c r="FL13" i="2"/>
  <c r="FL190" i="2" s="1"/>
  <c r="FM13" i="2"/>
  <c r="FP13" i="2"/>
  <c r="FQ13" i="2"/>
  <c r="FR13" i="2"/>
  <c r="FR111" i="2" s="1"/>
  <c r="FT13" i="2"/>
  <c r="FW13" i="2"/>
  <c r="FX13" i="2"/>
  <c r="FY13" i="2"/>
  <c r="FY111" i="2" s="1"/>
  <c r="FZ13" i="2"/>
  <c r="FZ190" i="2" s="1"/>
  <c r="GA13" i="2"/>
  <c r="GD13" i="2"/>
  <c r="GE13" i="2"/>
  <c r="GF13" i="2"/>
  <c r="GF111" i="2" s="1"/>
  <c r="GG13" i="2"/>
  <c r="GG190" i="2" s="1"/>
  <c r="GH13" i="2"/>
  <c r="GI13" i="2"/>
  <c r="GK13" i="2"/>
  <c r="GL13" i="2"/>
  <c r="GM13" i="2"/>
  <c r="GM111" i="2" s="1"/>
  <c r="GN13" i="2"/>
  <c r="GN190" i="2" s="1"/>
  <c r="GO13" i="2"/>
  <c r="GR13" i="2"/>
  <c r="GS13" i="2"/>
  <c r="GT13" i="2"/>
  <c r="GT111" i="2" s="1"/>
  <c r="GU13" i="2"/>
  <c r="GU190" i="2" s="1"/>
  <c r="GV13" i="2"/>
  <c r="GY13" i="2"/>
  <c r="GZ13" i="2"/>
  <c r="HA13" i="2"/>
  <c r="HA111" i="2" s="1"/>
  <c r="HB13" i="2"/>
  <c r="HB190" i="2" s="1"/>
  <c r="HC13" i="2"/>
  <c r="HF13" i="2"/>
  <c r="HG13" i="2"/>
  <c r="HH13" i="2"/>
  <c r="HH111" i="2" s="1"/>
  <c r="HI13" i="2"/>
  <c r="HI190" i="2" s="1"/>
  <c r="HJ13" i="2"/>
  <c r="HM13" i="2"/>
  <c r="HN13" i="2"/>
  <c r="HO13" i="2"/>
  <c r="HO111" i="2" s="1"/>
  <c r="HP13" i="2"/>
  <c r="HP190" i="2" s="1"/>
  <c r="HQ13" i="2"/>
  <c r="HR13" i="2"/>
  <c r="HT13" i="2"/>
  <c r="HU13" i="2"/>
  <c r="HV13" i="2"/>
  <c r="HV111" i="2" s="1"/>
  <c r="HW13" i="2"/>
  <c r="HW190" i="2" s="1"/>
  <c r="HX13" i="2"/>
  <c r="HY13" i="2"/>
  <c r="IA13" i="2"/>
  <c r="IB13" i="2"/>
  <c r="IC13" i="2"/>
  <c r="IC111" i="2" s="1"/>
  <c r="ID13" i="2"/>
  <c r="ID190" i="2" s="1"/>
  <c r="IE13" i="2"/>
  <c r="IH13" i="2"/>
  <c r="II13" i="2"/>
  <c r="IJ13" i="2"/>
  <c r="IJ111" i="2" s="1"/>
  <c r="IK13" i="2"/>
  <c r="IK190" i="2" s="1"/>
  <c r="IL13" i="2"/>
  <c r="IM13" i="2"/>
  <c r="IO13" i="2"/>
  <c r="IP13" i="2"/>
  <c r="IQ13" i="2"/>
  <c r="IQ111" i="2" s="1"/>
  <c r="IR13" i="2"/>
  <c r="IR190" i="2" s="1"/>
  <c r="IS13" i="2"/>
  <c r="IV13" i="2"/>
  <c r="IW13" i="2"/>
  <c r="IX13" i="2"/>
  <c r="IX111" i="2" s="1"/>
  <c r="IY13" i="2"/>
  <c r="IY190" i="2" s="1"/>
  <c r="IZ13" i="2"/>
  <c r="JC13" i="2"/>
  <c r="JD13" i="2"/>
  <c r="JE13" i="2"/>
  <c r="JE111" i="2" s="1"/>
  <c r="JF13" i="2"/>
  <c r="JF190" i="2" s="1"/>
  <c r="JG13" i="2"/>
  <c r="JJ13" i="2"/>
  <c r="JK13" i="2"/>
  <c r="JL13" i="2"/>
  <c r="JL111" i="2" s="1"/>
  <c r="JM13" i="2"/>
  <c r="JM190" i="2" s="1"/>
  <c r="JN13" i="2"/>
  <c r="JQ13" i="2"/>
  <c r="JR13" i="2"/>
  <c r="JS13" i="2"/>
  <c r="JS111" i="2" s="1"/>
  <c r="JT13" i="2"/>
  <c r="JT190" i="2" s="1"/>
  <c r="JU13" i="2"/>
  <c r="JX13" i="2"/>
  <c r="JY13" i="2"/>
  <c r="JZ13" i="2"/>
  <c r="JZ111" i="2" s="1"/>
  <c r="KA13" i="2"/>
  <c r="KA190" i="2" s="1"/>
  <c r="KB13" i="2"/>
  <c r="KC13" i="2"/>
  <c r="KE13" i="2"/>
  <c r="KF13" i="2"/>
  <c r="KG13" i="2"/>
  <c r="KG111" i="2" s="1"/>
  <c r="KH13" i="2"/>
  <c r="KH190" i="2" s="1"/>
  <c r="KI13" i="2"/>
  <c r="KJ13" i="2"/>
  <c r="KL13" i="2"/>
  <c r="KM13" i="2"/>
  <c r="KN13" i="2"/>
  <c r="KN111" i="2" s="1"/>
  <c r="KO13" i="2"/>
  <c r="KO190" i="2" s="1"/>
  <c r="KP13" i="2"/>
  <c r="KS13" i="2"/>
  <c r="KT13" i="2"/>
  <c r="KU13" i="2"/>
  <c r="KU111" i="2" s="1"/>
  <c r="KV13" i="2"/>
  <c r="KV190" i="2" s="1"/>
  <c r="KW13" i="2"/>
  <c r="KZ13" i="2"/>
  <c r="LA13" i="2"/>
  <c r="LB13" i="2"/>
  <c r="LB111" i="2" s="1"/>
  <c r="LC13" i="2"/>
  <c r="LC190" i="2" s="1"/>
  <c r="LD13" i="2"/>
  <c r="LN13" i="2"/>
  <c r="LO13" i="2"/>
  <c r="LP13" i="2"/>
  <c r="LI111" i="2" s="1"/>
  <c r="LQ13" i="2"/>
  <c r="LJ190" i="2" s="1"/>
  <c r="LR13" i="2"/>
  <c r="LS13" i="2"/>
  <c r="MB13" i="2"/>
  <c r="MC13" i="2"/>
  <c r="MD13" i="2"/>
  <c r="LP111" i="2" s="1"/>
  <c r="ME13" i="2"/>
  <c r="LQ190" i="2" s="1"/>
  <c r="MF13" i="2"/>
  <c r="MG13" i="2"/>
  <c r="MI13" i="2"/>
  <c r="MJ13" i="2"/>
  <c r="MM13" i="2"/>
  <c r="MP13" i="2"/>
  <c r="MQ13" i="2"/>
  <c r="MR13" i="2"/>
  <c r="MD111" i="2" s="1"/>
  <c r="MS13" i="2"/>
  <c r="ME190" i="2" s="1"/>
  <c r="MT13" i="2"/>
  <c r="MW13" i="2"/>
  <c r="MX13" i="2"/>
  <c r="MY13" i="2"/>
  <c r="MK111" i="2" s="1"/>
  <c r="MZ13" i="2"/>
  <c r="ML190" i="2" s="1"/>
  <c r="NA13" i="2"/>
  <c r="NB13" i="2"/>
  <c r="ND13" i="2"/>
  <c r="NE13" i="2"/>
  <c r="NF13" i="2"/>
  <c r="MR111" i="2" s="1"/>
  <c r="NG13" i="2"/>
  <c r="MS190" i="2" s="1"/>
  <c r="NH13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47" i="4" s="1"/>
  <c r="AM14" i="2"/>
  <c r="AN14" i="2"/>
  <c r="AO112" i="2"/>
  <c r="AP191" i="2"/>
  <c r="AQ14" i="2"/>
  <c r="AV112" i="2"/>
  <c r="AW191" i="2"/>
  <c r="P47" i="4"/>
  <c r="BC112" i="2"/>
  <c r="BD191" i="2"/>
  <c r="BJ112" i="2"/>
  <c r="BK191" i="2"/>
  <c r="BQ112" i="2"/>
  <c r="BR191" i="2"/>
  <c r="BX112" i="2"/>
  <c r="BY191" i="2"/>
  <c r="T47" i="4"/>
  <c r="CE112" i="2"/>
  <c r="CF191" i="2"/>
  <c r="U47" i="4"/>
  <c r="CL112" i="2"/>
  <c r="CM191" i="2"/>
  <c r="CS112" i="2"/>
  <c r="CT191" i="2"/>
  <c r="CZ112" i="2"/>
  <c r="DA191" i="2"/>
  <c r="X47" i="4"/>
  <c r="DG112" i="2"/>
  <c r="DH191" i="2"/>
  <c r="Y47" i="4"/>
  <c r="H47" i="4" s="1"/>
  <c r="DN112" i="2"/>
  <c r="DO191" i="2"/>
  <c r="Z47" i="4"/>
  <c r="DU112" i="2"/>
  <c r="DV191" i="2"/>
  <c r="AA47" i="4"/>
  <c r="EB112" i="2"/>
  <c r="EC191" i="2"/>
  <c r="AB47" i="4"/>
  <c r="EI112" i="2"/>
  <c r="EJ191" i="2"/>
  <c r="EP112" i="2"/>
  <c r="EQ191" i="2"/>
  <c r="EW112" i="2"/>
  <c r="EX191" i="2"/>
  <c r="AE47" i="4"/>
  <c r="FB14" i="2"/>
  <c r="FC14" i="2"/>
  <c r="FD14" i="2"/>
  <c r="FD112" i="2" s="1"/>
  <c r="FE14" i="2"/>
  <c r="FE191" i="2" s="1"/>
  <c r="FF14" i="2"/>
  <c r="FG14" i="2"/>
  <c r="FI14" i="2"/>
  <c r="FJ14" i="2"/>
  <c r="FK14" i="2"/>
  <c r="FK112" i="2" s="1"/>
  <c r="FL14" i="2"/>
  <c r="FL191" i="2" s="1"/>
  <c r="FM14" i="2"/>
  <c r="FN14" i="2"/>
  <c r="FP14" i="2"/>
  <c r="FQ14" i="2"/>
  <c r="FR14" i="2"/>
  <c r="FR112" i="2" s="1"/>
  <c r="FS14" i="2"/>
  <c r="FS191" i="2" s="1"/>
  <c r="FT14" i="2"/>
  <c r="FU14" i="2"/>
  <c r="FW14" i="2"/>
  <c r="FX14" i="2"/>
  <c r="FY14" i="2"/>
  <c r="FY112" i="2" s="1"/>
  <c r="FZ14" i="2"/>
  <c r="FZ191" i="2" s="1"/>
  <c r="GA14" i="2"/>
  <c r="GB14" i="2"/>
  <c r="GD14" i="2"/>
  <c r="GE14" i="2"/>
  <c r="GF14" i="2"/>
  <c r="GF112" i="2" s="1"/>
  <c r="GG14" i="2"/>
  <c r="GG191" i="2" s="1"/>
  <c r="GH14" i="2"/>
  <c r="GI14" i="2"/>
  <c r="GK14" i="2"/>
  <c r="GL14" i="2"/>
  <c r="GM14" i="2"/>
  <c r="GM112" i="2" s="1"/>
  <c r="GN14" i="2"/>
  <c r="GN191" i="2" s="1"/>
  <c r="GO14" i="2"/>
  <c r="GP14" i="2"/>
  <c r="GR14" i="2"/>
  <c r="GS14" i="2"/>
  <c r="GT14" i="2"/>
  <c r="GT112" i="2" s="1"/>
  <c r="GU14" i="2"/>
  <c r="GU191" i="2" s="1"/>
  <c r="GV14" i="2"/>
  <c r="GW14" i="2"/>
  <c r="GY14" i="2"/>
  <c r="GZ14" i="2"/>
  <c r="HA14" i="2"/>
  <c r="HA112" i="2" s="1"/>
  <c r="HB14" i="2"/>
  <c r="HB191" i="2" s="1"/>
  <c r="HC14" i="2"/>
  <c r="HD14" i="2"/>
  <c r="HF14" i="2"/>
  <c r="HG14" i="2"/>
  <c r="HH14" i="2"/>
  <c r="HH112" i="2" s="1"/>
  <c r="HI14" i="2"/>
  <c r="HI191" i="2" s="1"/>
  <c r="HJ14" i="2"/>
  <c r="HK14" i="2"/>
  <c r="HM14" i="2"/>
  <c r="HN14" i="2"/>
  <c r="HO14" i="2"/>
  <c r="HO112" i="2" s="1"/>
  <c r="HP14" i="2"/>
  <c r="HP191" i="2" s="1"/>
  <c r="HQ14" i="2"/>
  <c r="HR14" i="2"/>
  <c r="HT14" i="2"/>
  <c r="HU14" i="2"/>
  <c r="HV14" i="2"/>
  <c r="HV112" i="2" s="1"/>
  <c r="HW14" i="2"/>
  <c r="HW191" i="2" s="1"/>
  <c r="HX14" i="2"/>
  <c r="HY14" i="2"/>
  <c r="IA14" i="2"/>
  <c r="IB14" i="2"/>
  <c r="IC14" i="2"/>
  <c r="IC112" i="2" s="1"/>
  <c r="ID14" i="2"/>
  <c r="ID191" i="2" s="1"/>
  <c r="IE14" i="2"/>
  <c r="IF14" i="2"/>
  <c r="IH14" i="2"/>
  <c r="II14" i="2"/>
  <c r="IJ14" i="2"/>
  <c r="IJ112" i="2" s="1"/>
  <c r="IK14" i="2"/>
  <c r="IK191" i="2" s="1"/>
  <c r="IL14" i="2"/>
  <c r="IM14" i="2"/>
  <c r="IO14" i="2"/>
  <c r="IP14" i="2"/>
  <c r="IQ14" i="2"/>
  <c r="IQ112" i="2" s="1"/>
  <c r="IR14" i="2"/>
  <c r="IR191" i="2" s="1"/>
  <c r="IS14" i="2"/>
  <c r="IT14" i="2"/>
  <c r="IV14" i="2"/>
  <c r="IW14" i="2"/>
  <c r="IX14" i="2"/>
  <c r="IX112" i="2" s="1"/>
  <c r="IY14" i="2"/>
  <c r="IY191" i="2" s="1"/>
  <c r="IZ14" i="2"/>
  <c r="JA14" i="2"/>
  <c r="JC14" i="2"/>
  <c r="JD14" i="2"/>
  <c r="JE14" i="2"/>
  <c r="JE112" i="2" s="1"/>
  <c r="JF14" i="2"/>
  <c r="JF191" i="2" s="1"/>
  <c r="JG14" i="2"/>
  <c r="JH14" i="2"/>
  <c r="JJ14" i="2"/>
  <c r="JK14" i="2"/>
  <c r="JL14" i="2"/>
  <c r="JL112" i="2" s="1"/>
  <c r="JM14" i="2"/>
  <c r="JM191" i="2" s="1"/>
  <c r="JN14" i="2"/>
  <c r="JO14" i="2"/>
  <c r="JQ14" i="2"/>
  <c r="JR14" i="2"/>
  <c r="JS14" i="2"/>
  <c r="JS112" i="2" s="1"/>
  <c r="JT14" i="2"/>
  <c r="JT191" i="2" s="1"/>
  <c r="JU14" i="2"/>
  <c r="JV14" i="2"/>
  <c r="JX14" i="2"/>
  <c r="JY14" i="2"/>
  <c r="JZ14" i="2"/>
  <c r="JZ112" i="2" s="1"/>
  <c r="KA14" i="2"/>
  <c r="KA191" i="2" s="1"/>
  <c r="KB14" i="2"/>
  <c r="KC14" i="2"/>
  <c r="KE14" i="2"/>
  <c r="KF14" i="2"/>
  <c r="KG14" i="2"/>
  <c r="KG112" i="2" s="1"/>
  <c r="KH14" i="2"/>
  <c r="KH191" i="2" s="1"/>
  <c r="KI14" i="2"/>
  <c r="KJ14" i="2"/>
  <c r="KL14" i="2"/>
  <c r="KM14" i="2"/>
  <c r="KN14" i="2"/>
  <c r="KN112" i="2" s="1"/>
  <c r="KO14" i="2"/>
  <c r="KO191" i="2" s="1"/>
  <c r="KP14" i="2"/>
  <c r="KS14" i="2"/>
  <c r="KT14" i="2"/>
  <c r="KU14" i="2"/>
  <c r="KU112" i="2" s="1"/>
  <c r="KV14" i="2"/>
  <c r="KV191" i="2" s="1"/>
  <c r="KW14" i="2"/>
  <c r="KX14" i="2"/>
  <c r="KZ14" i="2"/>
  <c r="LA14" i="2"/>
  <c r="LB14" i="2"/>
  <c r="LB112" i="2" s="1"/>
  <c r="LC14" i="2"/>
  <c r="LC191" i="2" s="1"/>
  <c r="LD14" i="2"/>
  <c r="LE14" i="2"/>
  <c r="LN14" i="2"/>
  <c r="LO14" i="2"/>
  <c r="LP14" i="2"/>
  <c r="LI112" i="2" s="1"/>
  <c r="LQ14" i="2"/>
  <c r="LJ191" i="2" s="1"/>
  <c r="LR14" i="2"/>
  <c r="LS14" i="2"/>
  <c r="MB14" i="2"/>
  <c r="MC14" i="2"/>
  <c r="MD14" i="2"/>
  <c r="LP112" i="2" s="1"/>
  <c r="ME14" i="2"/>
  <c r="LQ191" i="2" s="1"/>
  <c r="MF14" i="2"/>
  <c r="MG14" i="2"/>
  <c r="MI14" i="2"/>
  <c r="MJ14" i="2"/>
  <c r="MM14" i="2"/>
  <c r="MN14" i="2"/>
  <c r="MP14" i="2"/>
  <c r="MQ14" i="2"/>
  <c r="MR14" i="2"/>
  <c r="MD112" i="2" s="1"/>
  <c r="MS14" i="2"/>
  <c r="ME191" i="2" s="1"/>
  <c r="MT14" i="2"/>
  <c r="MU14" i="2"/>
  <c r="MW14" i="2"/>
  <c r="MX14" i="2"/>
  <c r="MY14" i="2"/>
  <c r="MK112" i="2" s="1"/>
  <c r="MZ14" i="2"/>
  <c r="ML191" i="2" s="1"/>
  <c r="NA14" i="2"/>
  <c r="NB14" i="2"/>
  <c r="ND14" i="2"/>
  <c r="NE14" i="2"/>
  <c r="NF14" i="2"/>
  <c r="MR112" i="2" s="1"/>
  <c r="NG14" i="2"/>
  <c r="MS191" i="2" s="1"/>
  <c r="NH14" i="2"/>
  <c r="NI14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L113" i="2"/>
  <c r="CM192" i="2"/>
  <c r="CS113" i="2"/>
  <c r="CT192" i="2"/>
  <c r="CZ113" i="2"/>
  <c r="DA192" i="2"/>
  <c r="DG113" i="2"/>
  <c r="DH192" i="2"/>
  <c r="DN113" i="2"/>
  <c r="DO192" i="2"/>
  <c r="DU113" i="2"/>
  <c r="DV192" i="2"/>
  <c r="EB113" i="2"/>
  <c r="EC192" i="2"/>
  <c r="EI113" i="2"/>
  <c r="EJ192" i="2"/>
  <c r="EP113" i="2"/>
  <c r="EQ192" i="2"/>
  <c r="EW113" i="2"/>
  <c r="EX192" i="2"/>
  <c r="FB15" i="2"/>
  <c r="FC15" i="2"/>
  <c r="FD15" i="2"/>
  <c r="FD113" i="2" s="1"/>
  <c r="FE15" i="2"/>
  <c r="FE192" i="2" s="1"/>
  <c r="FF15" i="2"/>
  <c r="FI15" i="2"/>
  <c r="FJ15" i="2"/>
  <c r="FK15" i="2"/>
  <c r="FK113" i="2" s="1"/>
  <c r="FL15" i="2"/>
  <c r="FL192" i="2" s="1"/>
  <c r="FM15" i="2"/>
  <c r="FP15" i="2"/>
  <c r="FQ15" i="2"/>
  <c r="FR15" i="2"/>
  <c r="FR113" i="2" s="1"/>
  <c r="FS15" i="2"/>
  <c r="FS192" i="2" s="1"/>
  <c r="FT15" i="2"/>
  <c r="FU15" i="2"/>
  <c r="FW15" i="2"/>
  <c r="FX15" i="2"/>
  <c r="FY15" i="2"/>
  <c r="FY113" i="2" s="1"/>
  <c r="FZ15" i="2"/>
  <c r="FZ192" i="2" s="1"/>
  <c r="GA15" i="2"/>
  <c r="GD15" i="2"/>
  <c r="GE15" i="2"/>
  <c r="GF15" i="2"/>
  <c r="GF113" i="2" s="1"/>
  <c r="GG15" i="2"/>
  <c r="GG192" i="2" s="1"/>
  <c r="GH15" i="2"/>
  <c r="GK15" i="2"/>
  <c r="GL15" i="2"/>
  <c r="GM15" i="2"/>
  <c r="GM113" i="2" s="1"/>
  <c r="GN15" i="2"/>
  <c r="GN192" i="2" s="1"/>
  <c r="GO15" i="2"/>
  <c r="GP15" i="2"/>
  <c r="GR15" i="2"/>
  <c r="GS15" i="2"/>
  <c r="GT15" i="2"/>
  <c r="GT113" i="2" s="1"/>
  <c r="GU15" i="2"/>
  <c r="GU192" i="2" s="1"/>
  <c r="GV15" i="2"/>
  <c r="GY15" i="2"/>
  <c r="GZ15" i="2"/>
  <c r="HA15" i="2"/>
  <c r="HA113" i="2" s="1"/>
  <c r="HB15" i="2"/>
  <c r="HB192" i="2" s="1"/>
  <c r="HC15" i="2"/>
  <c r="HF15" i="2"/>
  <c r="HG15" i="2"/>
  <c r="HH15" i="2"/>
  <c r="HH113" i="2" s="1"/>
  <c r="HI15" i="2"/>
  <c r="HI192" i="2" s="1"/>
  <c r="HJ15" i="2"/>
  <c r="HM15" i="2"/>
  <c r="HN15" i="2"/>
  <c r="HO15" i="2"/>
  <c r="HO113" i="2" s="1"/>
  <c r="HP15" i="2"/>
  <c r="HP192" i="2" s="1"/>
  <c r="HQ15" i="2"/>
  <c r="HR15" i="2"/>
  <c r="HT15" i="2"/>
  <c r="HU15" i="2"/>
  <c r="HV15" i="2"/>
  <c r="HV113" i="2" s="1"/>
  <c r="HW15" i="2"/>
  <c r="HW192" i="2" s="1"/>
  <c r="HX15" i="2"/>
  <c r="HY15" i="2"/>
  <c r="IA15" i="2"/>
  <c r="IB15" i="2"/>
  <c r="IC15" i="2"/>
  <c r="IC113" i="2" s="1"/>
  <c r="ID15" i="2"/>
  <c r="ID192" i="2" s="1"/>
  <c r="IE15" i="2"/>
  <c r="IH15" i="2"/>
  <c r="II15" i="2"/>
  <c r="IJ15" i="2"/>
  <c r="IJ113" i="2" s="1"/>
  <c r="IK15" i="2"/>
  <c r="IK192" i="2" s="1"/>
  <c r="IL15" i="2"/>
  <c r="IM15" i="2"/>
  <c r="IO15" i="2"/>
  <c r="IP15" i="2"/>
  <c r="IQ15" i="2"/>
  <c r="IQ113" i="2" s="1"/>
  <c r="IR15" i="2"/>
  <c r="IR192" i="2" s="1"/>
  <c r="IS15" i="2"/>
  <c r="IT15" i="2"/>
  <c r="IV15" i="2"/>
  <c r="IW15" i="2"/>
  <c r="IX15" i="2"/>
  <c r="IX113" i="2" s="1"/>
  <c r="IY15" i="2"/>
  <c r="IY192" i="2" s="1"/>
  <c r="IZ15" i="2"/>
  <c r="JC15" i="2"/>
  <c r="JD15" i="2"/>
  <c r="JG15" i="2"/>
  <c r="JJ15" i="2"/>
  <c r="JK15" i="2"/>
  <c r="JL15" i="2"/>
  <c r="JL113" i="2" s="1"/>
  <c r="JM15" i="2"/>
  <c r="JM192" i="2" s="1"/>
  <c r="JN15" i="2"/>
  <c r="JQ15" i="2"/>
  <c r="JR15" i="2"/>
  <c r="JS15" i="2"/>
  <c r="JS113" i="2" s="1"/>
  <c r="JT15" i="2"/>
  <c r="JT192" i="2" s="1"/>
  <c r="JU15" i="2"/>
  <c r="JX15" i="2"/>
  <c r="JY15" i="2"/>
  <c r="JZ15" i="2"/>
  <c r="JZ113" i="2" s="1"/>
  <c r="KA15" i="2"/>
  <c r="KA192" i="2" s="1"/>
  <c r="KB15" i="2"/>
  <c r="KC15" i="2"/>
  <c r="KE15" i="2"/>
  <c r="KF15" i="2"/>
  <c r="KG15" i="2"/>
  <c r="KG113" i="2" s="1"/>
  <c r="KH15" i="2"/>
  <c r="KH192" i="2" s="1"/>
  <c r="KI15" i="2"/>
  <c r="KJ15" i="2"/>
  <c r="KL15" i="2"/>
  <c r="KM15" i="2"/>
  <c r="KN15" i="2"/>
  <c r="KN113" i="2" s="1"/>
  <c r="KO15" i="2"/>
  <c r="KO192" i="2" s="1"/>
  <c r="KP15" i="2"/>
  <c r="KS15" i="2"/>
  <c r="KT15" i="2"/>
  <c r="KU15" i="2"/>
  <c r="KU113" i="2" s="1"/>
  <c r="KV15" i="2"/>
  <c r="KV192" i="2" s="1"/>
  <c r="KW15" i="2"/>
  <c r="KX15" i="2"/>
  <c r="KZ15" i="2"/>
  <c r="LA15" i="2"/>
  <c r="LB15" i="2"/>
  <c r="LB113" i="2" s="1"/>
  <c r="LC15" i="2"/>
  <c r="LC192" i="2" s="1"/>
  <c r="LD15" i="2"/>
  <c r="LE15" i="2"/>
  <c r="LN15" i="2"/>
  <c r="LO15" i="2"/>
  <c r="LP15" i="2"/>
  <c r="LI113" i="2" s="1"/>
  <c r="LQ15" i="2"/>
  <c r="LJ192" i="2" s="1"/>
  <c r="LR15" i="2"/>
  <c r="LS15" i="2"/>
  <c r="MB15" i="2"/>
  <c r="MC15" i="2"/>
  <c r="MD15" i="2"/>
  <c r="LP113" i="2" s="1"/>
  <c r="ME15" i="2"/>
  <c r="LQ192" i="2" s="1"/>
  <c r="MF15" i="2"/>
  <c r="MG15" i="2"/>
  <c r="MI15" i="2"/>
  <c r="MJ15" i="2"/>
  <c r="MM15" i="2"/>
  <c r="MP15" i="2"/>
  <c r="MQ15" i="2"/>
  <c r="MR15" i="2"/>
  <c r="MD113" i="2" s="1"/>
  <c r="MS15" i="2"/>
  <c r="ME192" i="2" s="1"/>
  <c r="MT15" i="2"/>
  <c r="MU15" i="2"/>
  <c r="MW15" i="2"/>
  <c r="MX15" i="2"/>
  <c r="MY15" i="2"/>
  <c r="MK113" i="2" s="1"/>
  <c r="MZ15" i="2"/>
  <c r="ML192" i="2" s="1"/>
  <c r="NA15" i="2"/>
  <c r="NB15" i="2"/>
  <c r="ND15" i="2"/>
  <c r="NE15" i="2"/>
  <c r="NF15" i="2"/>
  <c r="MR113" i="2" s="1"/>
  <c r="NG15" i="2"/>
  <c r="MS192" i="2" s="1"/>
  <c r="NH15" i="2"/>
  <c r="NI15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6" i="4" s="1"/>
  <c r="AM16" i="2"/>
  <c r="AN16" i="2"/>
  <c r="AO114" i="2"/>
  <c r="AP193" i="2"/>
  <c r="AQ16" i="2"/>
  <c r="AV114" i="2"/>
  <c r="AW193" i="2"/>
  <c r="P46" i="4"/>
  <c r="BC114" i="2"/>
  <c r="BD193" i="2"/>
  <c r="BJ114" i="2"/>
  <c r="BK193" i="2"/>
  <c r="BQ114" i="2"/>
  <c r="BR193" i="2"/>
  <c r="S46" i="4"/>
  <c r="BX114" i="2"/>
  <c r="BY193" i="2"/>
  <c r="T46" i="4"/>
  <c r="CE114" i="2"/>
  <c r="CF193" i="2"/>
  <c r="U46" i="4"/>
  <c r="CL114" i="2"/>
  <c r="CM193" i="2"/>
  <c r="CS114" i="2"/>
  <c r="CT193" i="2"/>
  <c r="CZ114" i="2"/>
  <c r="DA193" i="2"/>
  <c r="X46" i="4"/>
  <c r="DG114" i="2"/>
  <c r="DH193" i="2"/>
  <c r="Y46" i="4"/>
  <c r="H46" i="4" s="1"/>
  <c r="DN114" i="2"/>
  <c r="DO193" i="2"/>
  <c r="Z46" i="4"/>
  <c r="DU114" i="2"/>
  <c r="DV193" i="2"/>
  <c r="AA46" i="4"/>
  <c r="EB114" i="2"/>
  <c r="EC193" i="2"/>
  <c r="AB46" i="4"/>
  <c r="EI114" i="2"/>
  <c r="EJ193" i="2"/>
  <c r="EP114" i="2"/>
  <c r="EQ193" i="2"/>
  <c r="EW114" i="2"/>
  <c r="EX193" i="2"/>
  <c r="AE46" i="4"/>
  <c r="FB16" i="2"/>
  <c r="FC16" i="2"/>
  <c r="FD16" i="2"/>
  <c r="FD114" i="2" s="1"/>
  <c r="FE16" i="2"/>
  <c r="FE193" i="2" s="1"/>
  <c r="FF16" i="2"/>
  <c r="FG16" i="2"/>
  <c r="FI16" i="2"/>
  <c r="FJ16" i="2"/>
  <c r="FK16" i="2"/>
  <c r="FK114" i="2" s="1"/>
  <c r="FL16" i="2"/>
  <c r="FL193" i="2" s="1"/>
  <c r="FM16" i="2"/>
  <c r="FN16" i="2"/>
  <c r="FP16" i="2"/>
  <c r="FU16" i="2" s="1"/>
  <c r="FQ16" i="2"/>
  <c r="FR16" i="2"/>
  <c r="FR114" i="2" s="1"/>
  <c r="FS16" i="2"/>
  <c r="FS193" i="2" s="1"/>
  <c r="FT16" i="2"/>
  <c r="FW16" i="2"/>
  <c r="FX16" i="2"/>
  <c r="FY16" i="2"/>
  <c r="FY114" i="2" s="1"/>
  <c r="FZ16" i="2"/>
  <c r="FZ193" i="2" s="1"/>
  <c r="GA16" i="2"/>
  <c r="GB16" i="2"/>
  <c r="GD16" i="2"/>
  <c r="GE16" i="2"/>
  <c r="GF16" i="2"/>
  <c r="GF114" i="2" s="1"/>
  <c r="GG16" i="2"/>
  <c r="GG193" i="2" s="1"/>
  <c r="GH16" i="2"/>
  <c r="GI16" i="2"/>
  <c r="GK16" i="2"/>
  <c r="GL16" i="2"/>
  <c r="GM16" i="2"/>
  <c r="GM114" i="2" s="1"/>
  <c r="GN16" i="2"/>
  <c r="GN193" i="2" s="1"/>
  <c r="GO16" i="2"/>
  <c r="GP16" i="2"/>
  <c r="GR16" i="2"/>
  <c r="GS16" i="2"/>
  <c r="GT16" i="2"/>
  <c r="GT114" i="2" s="1"/>
  <c r="GU16" i="2"/>
  <c r="GU193" i="2" s="1"/>
  <c r="GV16" i="2"/>
  <c r="GW16" i="2"/>
  <c r="GY16" i="2"/>
  <c r="GZ16" i="2"/>
  <c r="HA16" i="2"/>
  <c r="HA114" i="2" s="1"/>
  <c r="HB16" i="2"/>
  <c r="HB193" i="2" s="1"/>
  <c r="HC16" i="2"/>
  <c r="HD16" i="2"/>
  <c r="HF16" i="2"/>
  <c r="HG16" i="2"/>
  <c r="HH16" i="2"/>
  <c r="HH114" i="2" s="1"/>
  <c r="HI16" i="2"/>
  <c r="HI193" i="2" s="1"/>
  <c r="HJ16" i="2"/>
  <c r="HK16" i="2"/>
  <c r="HM16" i="2"/>
  <c r="HN16" i="2"/>
  <c r="HO16" i="2"/>
  <c r="HO114" i="2" s="1"/>
  <c r="HP16" i="2"/>
  <c r="HP193" i="2" s="1"/>
  <c r="HQ16" i="2"/>
  <c r="HR16" i="2"/>
  <c r="HT16" i="2"/>
  <c r="HU16" i="2"/>
  <c r="HV16" i="2"/>
  <c r="HV114" i="2" s="1"/>
  <c r="HW16" i="2"/>
  <c r="HW193" i="2" s="1"/>
  <c r="HX16" i="2"/>
  <c r="HY16" i="2"/>
  <c r="IA16" i="2"/>
  <c r="IB16" i="2"/>
  <c r="IC16" i="2"/>
  <c r="IC114" i="2" s="1"/>
  <c r="ID16" i="2"/>
  <c r="ID193" i="2" s="1"/>
  <c r="IE16" i="2"/>
  <c r="IF16" i="2"/>
  <c r="IH16" i="2"/>
  <c r="II16" i="2"/>
  <c r="IJ16" i="2"/>
  <c r="IJ114" i="2" s="1"/>
  <c r="IK16" i="2"/>
  <c r="IK193" i="2" s="1"/>
  <c r="IL16" i="2"/>
  <c r="IM16" i="2"/>
  <c r="IO16" i="2"/>
  <c r="IP16" i="2"/>
  <c r="IQ16" i="2"/>
  <c r="IQ114" i="2" s="1"/>
  <c r="IR16" i="2"/>
  <c r="IR193" i="2" s="1"/>
  <c r="IS16" i="2"/>
  <c r="IT16" i="2"/>
  <c r="IV16" i="2"/>
  <c r="IW16" i="2"/>
  <c r="IX16" i="2"/>
  <c r="IX114" i="2" s="1"/>
  <c r="IY16" i="2"/>
  <c r="IY193" i="2" s="1"/>
  <c r="IZ16" i="2"/>
  <c r="JA16" i="2"/>
  <c r="JC16" i="2"/>
  <c r="JD16" i="2"/>
  <c r="JG16" i="2"/>
  <c r="JH16" i="2"/>
  <c r="JJ16" i="2"/>
  <c r="JK16" i="2"/>
  <c r="JL16" i="2"/>
  <c r="JL114" i="2" s="1"/>
  <c r="JM16" i="2"/>
  <c r="JM193" i="2" s="1"/>
  <c r="JN16" i="2"/>
  <c r="JO16" i="2"/>
  <c r="JQ16" i="2"/>
  <c r="JR16" i="2"/>
  <c r="JS16" i="2"/>
  <c r="JS114" i="2" s="1"/>
  <c r="JT16" i="2"/>
  <c r="JT193" i="2" s="1"/>
  <c r="JU16" i="2"/>
  <c r="JV16" i="2"/>
  <c r="JX16" i="2"/>
  <c r="JY16" i="2"/>
  <c r="JZ16" i="2"/>
  <c r="JZ114" i="2" s="1"/>
  <c r="KA16" i="2"/>
  <c r="KA193" i="2" s="1"/>
  <c r="KB16" i="2"/>
  <c r="KC16" i="2"/>
  <c r="KE16" i="2"/>
  <c r="KF16" i="2"/>
  <c r="KG16" i="2"/>
  <c r="KG114" i="2" s="1"/>
  <c r="KH16" i="2"/>
  <c r="KH193" i="2" s="1"/>
  <c r="KI16" i="2"/>
  <c r="KJ16" i="2"/>
  <c r="KL16" i="2"/>
  <c r="KM16" i="2"/>
  <c r="KN16" i="2"/>
  <c r="KN114" i="2" s="1"/>
  <c r="KO16" i="2"/>
  <c r="KO193" i="2" s="1"/>
  <c r="KP16" i="2"/>
  <c r="KQ16" i="2"/>
  <c r="KS16" i="2"/>
  <c r="KT16" i="2"/>
  <c r="KU16" i="2"/>
  <c r="KU114" i="2" s="1"/>
  <c r="KV16" i="2"/>
  <c r="KV193" i="2" s="1"/>
  <c r="KW16" i="2"/>
  <c r="KX16" i="2"/>
  <c r="KZ16" i="2"/>
  <c r="LA16" i="2"/>
  <c r="LB16" i="2"/>
  <c r="LB114" i="2" s="1"/>
  <c r="LC16" i="2"/>
  <c r="LC193" i="2" s="1"/>
  <c r="LD16" i="2"/>
  <c r="LE16" i="2"/>
  <c r="LN16" i="2"/>
  <c r="LO16" i="2"/>
  <c r="LP16" i="2"/>
  <c r="LI114" i="2" s="1"/>
  <c r="LQ16" i="2"/>
  <c r="LJ193" i="2" s="1"/>
  <c r="LR16" i="2"/>
  <c r="LS16" i="2"/>
  <c r="MB16" i="2"/>
  <c r="MC16" i="2"/>
  <c r="MD16" i="2"/>
  <c r="LP114" i="2" s="1"/>
  <c r="ME16" i="2"/>
  <c r="LQ193" i="2" s="1"/>
  <c r="MF16" i="2"/>
  <c r="MG16" i="2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MW16" i="2"/>
  <c r="MX16" i="2"/>
  <c r="MY16" i="2"/>
  <c r="MK114" i="2" s="1"/>
  <c r="MZ16" i="2"/>
  <c r="ML193" i="2" s="1"/>
  <c r="NA16" i="2"/>
  <c r="NB16" i="2"/>
  <c r="ND16" i="2"/>
  <c r="NE16" i="2"/>
  <c r="NF16" i="2"/>
  <c r="MR114" i="2" s="1"/>
  <c r="NG16" i="2"/>
  <c r="MS193" i="2" s="1"/>
  <c r="NH16" i="2"/>
  <c r="NI16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L115" i="2"/>
  <c r="CM194" i="2"/>
  <c r="CS115" i="2"/>
  <c r="CT194" i="2"/>
  <c r="CZ115" i="2"/>
  <c r="DA194" i="2"/>
  <c r="DG115" i="2"/>
  <c r="DH194" i="2"/>
  <c r="DN115" i="2"/>
  <c r="DO194" i="2"/>
  <c r="DU115" i="2"/>
  <c r="DV194" i="2"/>
  <c r="EB115" i="2"/>
  <c r="EC194" i="2"/>
  <c r="EI115" i="2"/>
  <c r="EJ194" i="2"/>
  <c r="EP115" i="2"/>
  <c r="EQ194" i="2"/>
  <c r="EW115" i="2"/>
  <c r="EX194" i="2"/>
  <c r="FB17" i="2"/>
  <c r="FC17" i="2"/>
  <c r="FD17" i="2"/>
  <c r="FD115" i="2" s="1"/>
  <c r="FE17" i="2"/>
  <c r="FE194" i="2" s="1"/>
  <c r="FF17" i="2"/>
  <c r="FI17" i="2"/>
  <c r="FJ17" i="2"/>
  <c r="FK17" i="2"/>
  <c r="FK115" i="2" s="1"/>
  <c r="FL17" i="2"/>
  <c r="FL194" i="2" s="1"/>
  <c r="FM17" i="2"/>
  <c r="FP17" i="2"/>
  <c r="FQ17" i="2"/>
  <c r="FR17" i="2"/>
  <c r="FR115" i="2" s="1"/>
  <c r="FS17" i="2"/>
  <c r="FS194" i="2" s="1"/>
  <c r="FT17" i="2"/>
  <c r="FW17" i="2"/>
  <c r="FX17" i="2"/>
  <c r="FY17" i="2"/>
  <c r="FY115" i="2" s="1"/>
  <c r="FZ17" i="2"/>
  <c r="FZ194" i="2" s="1"/>
  <c r="GA17" i="2"/>
  <c r="GD17" i="2"/>
  <c r="GE17" i="2"/>
  <c r="GF17" i="2"/>
  <c r="GF115" i="2" s="1"/>
  <c r="GG17" i="2"/>
  <c r="GG194" i="2" s="1"/>
  <c r="GH17" i="2"/>
  <c r="GK17" i="2"/>
  <c r="GL17" i="2"/>
  <c r="GM17" i="2"/>
  <c r="GM115" i="2" s="1"/>
  <c r="GN17" i="2"/>
  <c r="GN194" i="2" s="1"/>
  <c r="GO17" i="2"/>
  <c r="GR17" i="2"/>
  <c r="GS17" i="2"/>
  <c r="GT17" i="2"/>
  <c r="GT115" i="2" s="1"/>
  <c r="GU17" i="2"/>
  <c r="GU194" i="2" s="1"/>
  <c r="GV17" i="2"/>
  <c r="GY17" i="2"/>
  <c r="GZ17" i="2"/>
  <c r="HA17" i="2"/>
  <c r="HA115" i="2" s="1"/>
  <c r="HB17" i="2"/>
  <c r="HB194" i="2" s="1"/>
  <c r="HC17" i="2"/>
  <c r="HF17" i="2"/>
  <c r="HG17" i="2"/>
  <c r="HH17" i="2"/>
  <c r="HH115" i="2" s="1"/>
  <c r="HI17" i="2"/>
  <c r="HI194" i="2" s="1"/>
  <c r="HJ17" i="2"/>
  <c r="HM17" i="2"/>
  <c r="HN17" i="2"/>
  <c r="HO17" i="2"/>
  <c r="HO115" i="2" s="1"/>
  <c r="HP17" i="2"/>
  <c r="HP194" i="2" s="1"/>
  <c r="HQ17" i="2"/>
  <c r="HT17" i="2"/>
  <c r="HU17" i="2"/>
  <c r="HV17" i="2"/>
  <c r="HV115" i="2" s="1"/>
  <c r="HW17" i="2"/>
  <c r="HW194" i="2" s="1"/>
  <c r="HX17" i="2"/>
  <c r="HY17" i="2"/>
  <c r="IA17" i="2"/>
  <c r="IB17" i="2"/>
  <c r="IC17" i="2"/>
  <c r="IC115" i="2" s="1"/>
  <c r="ID17" i="2"/>
  <c r="ID194" i="2" s="1"/>
  <c r="IE17" i="2"/>
  <c r="IH17" i="2"/>
  <c r="II17" i="2"/>
  <c r="IJ17" i="2"/>
  <c r="IJ115" i="2" s="1"/>
  <c r="IK17" i="2"/>
  <c r="IK194" i="2" s="1"/>
  <c r="IL17" i="2"/>
  <c r="IM17" i="2"/>
  <c r="IO17" i="2"/>
  <c r="IP17" i="2"/>
  <c r="IQ17" i="2"/>
  <c r="IQ115" i="2" s="1"/>
  <c r="IR17" i="2"/>
  <c r="IR194" i="2" s="1"/>
  <c r="IS17" i="2"/>
  <c r="IV17" i="2"/>
  <c r="IW17" i="2"/>
  <c r="IX17" i="2"/>
  <c r="IX115" i="2" s="1"/>
  <c r="IY17" i="2"/>
  <c r="IY194" i="2" s="1"/>
  <c r="IZ17" i="2"/>
  <c r="JC17" i="2"/>
  <c r="JD17" i="2"/>
  <c r="JG17" i="2"/>
  <c r="JJ17" i="2"/>
  <c r="JK17" i="2"/>
  <c r="JL17" i="2"/>
  <c r="JL115" i="2" s="1"/>
  <c r="JM17" i="2"/>
  <c r="JM194" i="2" s="1"/>
  <c r="JN17" i="2"/>
  <c r="JQ17" i="2"/>
  <c r="JR17" i="2"/>
  <c r="JS17" i="2"/>
  <c r="JS115" i="2" s="1"/>
  <c r="JT17" i="2"/>
  <c r="JT194" i="2" s="1"/>
  <c r="JU17" i="2"/>
  <c r="JX17" i="2"/>
  <c r="JY17" i="2"/>
  <c r="JZ17" i="2"/>
  <c r="JZ115" i="2" s="1"/>
  <c r="KA17" i="2"/>
  <c r="KA194" i="2" s="1"/>
  <c r="KB17" i="2"/>
  <c r="KC17" i="2"/>
  <c r="KE17" i="2"/>
  <c r="KF17" i="2"/>
  <c r="KG17" i="2"/>
  <c r="KG115" i="2" s="1"/>
  <c r="KH17" i="2"/>
  <c r="KH194" i="2" s="1"/>
  <c r="KI17" i="2"/>
  <c r="KJ17" i="2"/>
  <c r="KL17" i="2"/>
  <c r="KM17" i="2"/>
  <c r="KN17" i="2"/>
  <c r="KN115" i="2" s="1"/>
  <c r="KO17" i="2"/>
  <c r="KO194" i="2" s="1"/>
  <c r="KP17" i="2"/>
  <c r="KS17" i="2"/>
  <c r="KT17" i="2"/>
  <c r="KU17" i="2"/>
  <c r="KU115" i="2" s="1"/>
  <c r="KV17" i="2"/>
  <c r="KV194" i="2" s="1"/>
  <c r="KW17" i="2"/>
  <c r="KZ17" i="2"/>
  <c r="LA17" i="2"/>
  <c r="LB17" i="2"/>
  <c r="LB115" i="2" s="1"/>
  <c r="LC17" i="2"/>
  <c r="LC194" i="2" s="1"/>
  <c r="LD17" i="2"/>
  <c r="LN17" i="2"/>
  <c r="LO17" i="2"/>
  <c r="LP17" i="2"/>
  <c r="LI115" i="2" s="1"/>
  <c r="LQ17" i="2"/>
  <c r="LJ194" i="2" s="1"/>
  <c r="LR17" i="2"/>
  <c r="MB17" i="2"/>
  <c r="MC17" i="2"/>
  <c r="MD17" i="2"/>
  <c r="LP115" i="2" s="1"/>
  <c r="ME17" i="2"/>
  <c r="LQ194" i="2" s="1"/>
  <c r="MF17" i="2"/>
  <c r="MG17" i="2"/>
  <c r="MI17" i="2"/>
  <c r="MJ17" i="2"/>
  <c r="MM17" i="2"/>
  <c r="MP17" i="2"/>
  <c r="MQ17" i="2"/>
  <c r="MR17" i="2"/>
  <c r="MD115" i="2" s="1"/>
  <c r="MS17" i="2"/>
  <c r="ME194" i="2" s="1"/>
  <c r="MT17" i="2"/>
  <c r="MW17" i="2"/>
  <c r="MX17" i="2"/>
  <c r="MY17" i="2"/>
  <c r="MK115" i="2" s="1"/>
  <c r="MZ17" i="2"/>
  <c r="ML194" i="2" s="1"/>
  <c r="NA17" i="2"/>
  <c r="NB17" i="2"/>
  <c r="ND17" i="2"/>
  <c r="NE17" i="2"/>
  <c r="NF17" i="2"/>
  <c r="MR115" i="2" s="1"/>
  <c r="NG17" i="2"/>
  <c r="MS194" i="2" s="1"/>
  <c r="NH17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L116" i="2"/>
  <c r="CM195" i="2"/>
  <c r="CS116" i="2"/>
  <c r="CZ116" i="2"/>
  <c r="DA195" i="2"/>
  <c r="DG116" i="2"/>
  <c r="DH195" i="2"/>
  <c r="DN116" i="2"/>
  <c r="DO195" i="2"/>
  <c r="DU116" i="2"/>
  <c r="DV195" i="2"/>
  <c r="AA26" i="4"/>
  <c r="EB116" i="2"/>
  <c r="EC195" i="2"/>
  <c r="EI116" i="2"/>
  <c r="EJ195" i="2"/>
  <c r="EP116" i="2"/>
  <c r="EQ195" i="2"/>
  <c r="EW116" i="2"/>
  <c r="EX195" i="2"/>
  <c r="FB18" i="2"/>
  <c r="FC18" i="2"/>
  <c r="FD18" i="2"/>
  <c r="FD116" i="2" s="1"/>
  <c r="FE18" i="2"/>
  <c r="FE195" i="2" s="1"/>
  <c r="FF18" i="2"/>
  <c r="FI18" i="2"/>
  <c r="FJ18" i="2"/>
  <c r="FK18" i="2"/>
  <c r="FK116" i="2" s="1"/>
  <c r="FL18" i="2"/>
  <c r="FL195" i="2" s="1"/>
  <c r="FM18" i="2"/>
  <c r="FN18" i="2"/>
  <c r="FP18" i="2"/>
  <c r="FQ18" i="2"/>
  <c r="FR18" i="2"/>
  <c r="FR116" i="2" s="1"/>
  <c r="FS18" i="2"/>
  <c r="FS195" i="2" s="1"/>
  <c r="FT18" i="2"/>
  <c r="FW18" i="2"/>
  <c r="FX18" i="2"/>
  <c r="FY18" i="2"/>
  <c r="FY116" i="2" s="1"/>
  <c r="FZ18" i="2"/>
  <c r="FZ195" i="2" s="1"/>
  <c r="GA18" i="2"/>
  <c r="GD18" i="2"/>
  <c r="GE18" i="2"/>
  <c r="GF18" i="2"/>
  <c r="GF116" i="2" s="1"/>
  <c r="GG18" i="2"/>
  <c r="GG195" i="2" s="1"/>
  <c r="GH18" i="2"/>
  <c r="GK18" i="2"/>
  <c r="GL18" i="2"/>
  <c r="GM18" i="2"/>
  <c r="GM116" i="2" s="1"/>
  <c r="GN18" i="2"/>
  <c r="GN195" i="2" s="1"/>
  <c r="GO18" i="2"/>
  <c r="GR18" i="2"/>
  <c r="GS18" i="2"/>
  <c r="GT18" i="2"/>
  <c r="GT116" i="2" s="1"/>
  <c r="GU18" i="2"/>
  <c r="GU195" i="2" s="1"/>
  <c r="GV18" i="2"/>
  <c r="GY18" i="2"/>
  <c r="GZ18" i="2"/>
  <c r="HA18" i="2"/>
  <c r="HA116" i="2" s="1"/>
  <c r="HB18" i="2"/>
  <c r="HB195" i="2" s="1"/>
  <c r="HC18" i="2"/>
  <c r="HF18" i="2"/>
  <c r="HG18" i="2"/>
  <c r="HH18" i="2"/>
  <c r="HH116" i="2" s="1"/>
  <c r="HI18" i="2"/>
  <c r="HI195" i="2" s="1"/>
  <c r="HJ18" i="2"/>
  <c r="HM18" i="2"/>
  <c r="HN18" i="2"/>
  <c r="HO18" i="2"/>
  <c r="HO116" i="2" s="1"/>
  <c r="HP18" i="2"/>
  <c r="HP195" i="2" s="1"/>
  <c r="HQ18" i="2"/>
  <c r="HR18" i="2"/>
  <c r="HT18" i="2"/>
  <c r="HU18" i="2"/>
  <c r="HV18" i="2"/>
  <c r="HV116" i="2" s="1"/>
  <c r="HW18" i="2"/>
  <c r="HW195" i="2" s="1"/>
  <c r="HX18" i="2"/>
  <c r="HY18" i="2"/>
  <c r="IA18" i="2"/>
  <c r="IB18" i="2"/>
  <c r="IC18" i="2"/>
  <c r="IC116" i="2" s="1"/>
  <c r="ID18" i="2"/>
  <c r="ID195" i="2" s="1"/>
  <c r="IE18" i="2"/>
  <c r="IH18" i="2"/>
  <c r="II18" i="2"/>
  <c r="IJ18" i="2"/>
  <c r="IJ116" i="2" s="1"/>
  <c r="IK18" i="2"/>
  <c r="IK195" i="2" s="1"/>
  <c r="IL18" i="2"/>
  <c r="IM18" i="2"/>
  <c r="IO18" i="2"/>
  <c r="IP18" i="2"/>
  <c r="IQ18" i="2"/>
  <c r="IQ116" i="2" s="1"/>
  <c r="IR18" i="2"/>
  <c r="IR195" i="2" s="1"/>
  <c r="IS18" i="2"/>
  <c r="IV18" i="2"/>
  <c r="IW18" i="2"/>
  <c r="IX18" i="2"/>
  <c r="IX116" i="2" s="1"/>
  <c r="IY18" i="2"/>
  <c r="IY195" i="2" s="1"/>
  <c r="IZ18" i="2"/>
  <c r="JC18" i="2"/>
  <c r="JD18" i="2"/>
  <c r="JG18" i="2"/>
  <c r="JJ18" i="2"/>
  <c r="JK18" i="2"/>
  <c r="JL18" i="2"/>
  <c r="JL116" i="2" s="1"/>
  <c r="JM18" i="2"/>
  <c r="JM195" i="2" s="1"/>
  <c r="JN18" i="2"/>
  <c r="JQ18" i="2"/>
  <c r="JR18" i="2"/>
  <c r="JS18" i="2"/>
  <c r="JS116" i="2" s="1"/>
  <c r="JT18" i="2"/>
  <c r="JT195" i="2" s="1"/>
  <c r="JU18" i="2"/>
  <c r="JV18" i="2"/>
  <c r="JX18" i="2"/>
  <c r="JY18" i="2"/>
  <c r="JZ18" i="2"/>
  <c r="JZ116" i="2" s="1"/>
  <c r="KA18" i="2"/>
  <c r="KA195" i="2" s="1"/>
  <c r="KB18" i="2"/>
  <c r="KC18" i="2"/>
  <c r="KE18" i="2"/>
  <c r="KF18" i="2"/>
  <c r="KG18" i="2"/>
  <c r="KG116" i="2" s="1"/>
  <c r="KH18" i="2"/>
  <c r="KH195" i="2" s="1"/>
  <c r="KI18" i="2"/>
  <c r="KJ18" i="2"/>
  <c r="KL18" i="2"/>
  <c r="KM18" i="2"/>
  <c r="KN18" i="2"/>
  <c r="KN116" i="2" s="1"/>
  <c r="KO18" i="2"/>
  <c r="KO195" i="2" s="1"/>
  <c r="KP18" i="2"/>
  <c r="KQ18" i="2"/>
  <c r="KS18" i="2"/>
  <c r="KT18" i="2"/>
  <c r="KU18" i="2"/>
  <c r="KU116" i="2" s="1"/>
  <c r="KV18" i="2"/>
  <c r="KV195" i="2" s="1"/>
  <c r="KW18" i="2"/>
  <c r="KZ18" i="2"/>
  <c r="LA18" i="2"/>
  <c r="LB18" i="2"/>
  <c r="LB116" i="2" s="1"/>
  <c r="LC18" i="2"/>
  <c r="LC195" i="2" s="1"/>
  <c r="LD18" i="2"/>
  <c r="LN18" i="2"/>
  <c r="LO18" i="2"/>
  <c r="LP18" i="2"/>
  <c r="LI116" i="2" s="1"/>
  <c r="LQ18" i="2"/>
  <c r="LJ195" i="2" s="1"/>
  <c r="LR18" i="2"/>
  <c r="MB18" i="2"/>
  <c r="MC18" i="2"/>
  <c r="MD18" i="2"/>
  <c r="LP116" i="2" s="1"/>
  <c r="ME18" i="2"/>
  <c r="LQ195" i="2" s="1"/>
  <c r="MF18" i="2"/>
  <c r="MG18" i="2"/>
  <c r="MI18" i="2"/>
  <c r="MJ18" i="2"/>
  <c r="MM18" i="2"/>
  <c r="MP18" i="2"/>
  <c r="MQ18" i="2"/>
  <c r="MS18" i="2"/>
  <c r="ME195" i="2" s="1"/>
  <c r="MT18" i="2"/>
  <c r="MW18" i="2"/>
  <c r="MX18" i="2"/>
  <c r="MY18" i="2"/>
  <c r="MK116" i="2" s="1"/>
  <c r="MZ18" i="2"/>
  <c r="ML195" i="2" s="1"/>
  <c r="NA18" i="2"/>
  <c r="NB18" i="2"/>
  <c r="ND18" i="2"/>
  <c r="NE18" i="2"/>
  <c r="NF18" i="2"/>
  <c r="MR116" i="2" s="1"/>
  <c r="NG18" i="2"/>
  <c r="MS195" i="2" s="1"/>
  <c r="NH18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3" i="4"/>
  <c r="BC117" i="2"/>
  <c r="BD196" i="2"/>
  <c r="BJ117" i="2"/>
  <c r="BK196" i="2"/>
  <c r="BQ117" i="2"/>
  <c r="BR196" i="2"/>
  <c r="BX117" i="2"/>
  <c r="BY196" i="2"/>
  <c r="CE117" i="2"/>
  <c r="CF196" i="2"/>
  <c r="CL117" i="2"/>
  <c r="CM196" i="2"/>
  <c r="CS117" i="2"/>
  <c r="CT196" i="2"/>
  <c r="CZ117" i="2"/>
  <c r="DA196" i="2"/>
  <c r="DG117" i="2"/>
  <c r="DH196" i="2"/>
  <c r="DN117" i="2"/>
  <c r="DO196" i="2"/>
  <c r="DU117" i="2"/>
  <c r="DV196" i="2"/>
  <c r="EB117" i="2"/>
  <c r="EC196" i="2"/>
  <c r="EI117" i="2"/>
  <c r="EJ196" i="2"/>
  <c r="EP117" i="2"/>
  <c r="EQ196" i="2"/>
  <c r="EW117" i="2"/>
  <c r="EX196" i="2"/>
  <c r="AE13" i="4"/>
  <c r="FB19" i="2"/>
  <c r="FC19" i="2"/>
  <c r="FD19" i="2"/>
  <c r="FD117" i="2" s="1"/>
  <c r="FE19" i="2"/>
  <c r="FE196" i="2" s="1"/>
  <c r="FF19" i="2"/>
  <c r="FI19" i="2"/>
  <c r="FJ19" i="2"/>
  <c r="FK19" i="2"/>
  <c r="FK117" i="2" s="1"/>
  <c r="FL19" i="2"/>
  <c r="FL196" i="2" s="1"/>
  <c r="FM19" i="2"/>
  <c r="FP19" i="2"/>
  <c r="FQ19" i="2"/>
  <c r="FR19" i="2"/>
  <c r="FR117" i="2" s="1"/>
  <c r="FS19" i="2"/>
  <c r="FS196" i="2" s="1"/>
  <c r="FT19" i="2"/>
  <c r="FW19" i="2"/>
  <c r="FX19" i="2"/>
  <c r="FY19" i="2"/>
  <c r="FY117" i="2" s="1"/>
  <c r="FZ19" i="2"/>
  <c r="FZ196" i="2" s="1"/>
  <c r="GA19" i="2"/>
  <c r="GB19" i="2"/>
  <c r="GD19" i="2"/>
  <c r="GE19" i="2"/>
  <c r="GF19" i="2"/>
  <c r="GF117" i="2" s="1"/>
  <c r="GG19" i="2"/>
  <c r="GG196" i="2" s="1"/>
  <c r="GH19" i="2"/>
  <c r="GI19" i="2"/>
  <c r="GK19" i="2"/>
  <c r="GL19" i="2"/>
  <c r="GM19" i="2"/>
  <c r="GM117" i="2" s="1"/>
  <c r="GN19" i="2"/>
  <c r="GN196" i="2" s="1"/>
  <c r="GO19" i="2"/>
  <c r="GR19" i="2"/>
  <c r="GS19" i="2"/>
  <c r="GT19" i="2"/>
  <c r="GT117" i="2" s="1"/>
  <c r="GU19" i="2"/>
  <c r="GU196" i="2" s="1"/>
  <c r="GV19" i="2"/>
  <c r="GY19" i="2"/>
  <c r="GZ19" i="2"/>
  <c r="HA19" i="2"/>
  <c r="HA117" i="2" s="1"/>
  <c r="HB19" i="2"/>
  <c r="HB196" i="2" s="1"/>
  <c r="HC19" i="2"/>
  <c r="HF19" i="2"/>
  <c r="HG19" i="2"/>
  <c r="HH19" i="2"/>
  <c r="HH117" i="2" s="1"/>
  <c r="HI19" i="2"/>
  <c r="HI196" i="2" s="1"/>
  <c r="HJ19" i="2"/>
  <c r="HM19" i="2"/>
  <c r="HN19" i="2"/>
  <c r="HO19" i="2"/>
  <c r="HO117" i="2" s="1"/>
  <c r="HP19" i="2"/>
  <c r="HP196" i="2" s="1"/>
  <c r="HQ19" i="2"/>
  <c r="HT19" i="2"/>
  <c r="HU19" i="2"/>
  <c r="HV19" i="2"/>
  <c r="HV117" i="2" s="1"/>
  <c r="HW19" i="2"/>
  <c r="HW196" i="2" s="1"/>
  <c r="HX19" i="2"/>
  <c r="HY19" i="2"/>
  <c r="IA19" i="2"/>
  <c r="IB19" i="2"/>
  <c r="IC19" i="2"/>
  <c r="IC117" i="2" s="1"/>
  <c r="ID19" i="2"/>
  <c r="ID196" i="2" s="1"/>
  <c r="IE19" i="2"/>
  <c r="IH19" i="2"/>
  <c r="II19" i="2"/>
  <c r="IJ19" i="2"/>
  <c r="IJ117" i="2" s="1"/>
  <c r="IK19" i="2"/>
  <c r="IK196" i="2" s="1"/>
  <c r="IL19" i="2"/>
  <c r="IM19" i="2"/>
  <c r="IO19" i="2"/>
  <c r="IP19" i="2"/>
  <c r="IQ19" i="2"/>
  <c r="IQ117" i="2" s="1"/>
  <c r="IR19" i="2"/>
  <c r="IR196" i="2" s="1"/>
  <c r="IS19" i="2"/>
  <c r="IV19" i="2"/>
  <c r="IW19" i="2"/>
  <c r="IX19" i="2"/>
  <c r="IX117" i="2" s="1"/>
  <c r="IY19" i="2"/>
  <c r="IY196" i="2" s="1"/>
  <c r="IZ19" i="2"/>
  <c r="JC19" i="2"/>
  <c r="JD19" i="2"/>
  <c r="JG19" i="2"/>
  <c r="JJ19" i="2"/>
  <c r="JK19" i="2"/>
  <c r="JL19" i="2"/>
  <c r="JL117" i="2" s="1"/>
  <c r="JM19" i="2"/>
  <c r="JM196" i="2" s="1"/>
  <c r="JN19" i="2"/>
  <c r="JQ19" i="2"/>
  <c r="JR19" i="2"/>
  <c r="JS19" i="2"/>
  <c r="JS117" i="2" s="1"/>
  <c r="JT19" i="2"/>
  <c r="JT196" i="2" s="1"/>
  <c r="JU19" i="2"/>
  <c r="JX19" i="2"/>
  <c r="JY19" i="2"/>
  <c r="JZ19" i="2"/>
  <c r="JZ117" i="2" s="1"/>
  <c r="KA19" i="2"/>
  <c r="KA196" i="2" s="1"/>
  <c r="KB19" i="2"/>
  <c r="KC19" i="2"/>
  <c r="KE19" i="2"/>
  <c r="KF19" i="2"/>
  <c r="KG19" i="2"/>
  <c r="KG117" i="2" s="1"/>
  <c r="KH19" i="2"/>
  <c r="KH196" i="2" s="1"/>
  <c r="KI19" i="2"/>
  <c r="KJ19" i="2"/>
  <c r="KL19" i="2"/>
  <c r="KM19" i="2"/>
  <c r="KN19" i="2"/>
  <c r="KN117" i="2" s="1"/>
  <c r="KO19" i="2"/>
  <c r="KO196" i="2" s="1"/>
  <c r="KP19" i="2"/>
  <c r="KS19" i="2"/>
  <c r="KT19" i="2"/>
  <c r="KU19" i="2"/>
  <c r="KU117" i="2" s="1"/>
  <c r="KV19" i="2"/>
  <c r="KV196" i="2" s="1"/>
  <c r="KW19" i="2"/>
  <c r="KZ19" i="2"/>
  <c r="LA19" i="2"/>
  <c r="LB19" i="2"/>
  <c r="LB117" i="2" s="1"/>
  <c r="LC19" i="2"/>
  <c r="LC196" i="2" s="1"/>
  <c r="LD19" i="2"/>
  <c r="LE19" i="2"/>
  <c r="LN19" i="2"/>
  <c r="LO19" i="2"/>
  <c r="LP19" i="2"/>
  <c r="LI117" i="2" s="1"/>
  <c r="LQ19" i="2"/>
  <c r="LJ196" i="2" s="1"/>
  <c r="LR19" i="2"/>
  <c r="MB19" i="2"/>
  <c r="MC19" i="2"/>
  <c r="MD19" i="2"/>
  <c r="LP117" i="2" s="1"/>
  <c r="ME19" i="2"/>
  <c r="LQ196" i="2" s="1"/>
  <c r="MF19" i="2"/>
  <c r="MG19" i="2"/>
  <c r="MI19" i="2"/>
  <c r="MJ19" i="2"/>
  <c r="MM19" i="2"/>
  <c r="MN19" i="2"/>
  <c r="MP19" i="2"/>
  <c r="MQ19" i="2"/>
  <c r="MR19" i="2"/>
  <c r="MD117" i="2" s="1"/>
  <c r="MS19" i="2"/>
  <c r="ME196" i="2" s="1"/>
  <c r="MT19" i="2"/>
  <c r="MW19" i="2"/>
  <c r="MX19" i="2"/>
  <c r="MY19" i="2"/>
  <c r="MK117" i="2" s="1"/>
  <c r="MZ19" i="2"/>
  <c r="ML196" i="2" s="1"/>
  <c r="NA19" i="2"/>
  <c r="NB19" i="2"/>
  <c r="ND19" i="2"/>
  <c r="NE19" i="2"/>
  <c r="NF19" i="2"/>
  <c r="MR117" i="2" s="1"/>
  <c r="NG19" i="2"/>
  <c r="MS196" i="2" s="1"/>
  <c r="NH19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45" i="4"/>
  <c r="CE118" i="2"/>
  <c r="CF197" i="2"/>
  <c r="CL118" i="2"/>
  <c r="CM197" i="2"/>
  <c r="CS118" i="2"/>
  <c r="CT197" i="2"/>
  <c r="CZ118" i="2"/>
  <c r="DA197" i="2"/>
  <c r="DG118" i="2"/>
  <c r="DH197" i="2"/>
  <c r="DN118" i="2"/>
  <c r="DO197" i="2"/>
  <c r="DU118" i="2"/>
  <c r="DV197" i="2"/>
  <c r="EB118" i="2"/>
  <c r="EC197" i="2"/>
  <c r="EI118" i="2"/>
  <c r="EJ197" i="2"/>
  <c r="EP118" i="2"/>
  <c r="EQ197" i="2"/>
  <c r="EW118" i="2"/>
  <c r="EX197" i="2"/>
  <c r="FB20" i="2"/>
  <c r="FC20" i="2"/>
  <c r="FD20" i="2"/>
  <c r="FD118" i="2" s="1"/>
  <c r="FE20" i="2"/>
  <c r="FE197" i="2" s="1"/>
  <c r="FF20" i="2"/>
  <c r="FI20" i="2"/>
  <c r="FJ20" i="2"/>
  <c r="FK20" i="2"/>
  <c r="FK118" i="2" s="1"/>
  <c r="FL20" i="2"/>
  <c r="FL197" i="2" s="1"/>
  <c r="FM20" i="2"/>
  <c r="FP20" i="2"/>
  <c r="FQ20" i="2"/>
  <c r="FR20" i="2"/>
  <c r="FR118" i="2" s="1"/>
  <c r="FS20" i="2"/>
  <c r="FS197" i="2" s="1"/>
  <c r="FT20" i="2"/>
  <c r="FW20" i="2"/>
  <c r="FX20" i="2"/>
  <c r="FY20" i="2"/>
  <c r="FY118" i="2" s="1"/>
  <c r="FZ20" i="2"/>
  <c r="FZ197" i="2" s="1"/>
  <c r="GA20" i="2"/>
  <c r="GB20" i="2"/>
  <c r="GD20" i="2"/>
  <c r="GE20" i="2"/>
  <c r="GF20" i="2"/>
  <c r="GF118" i="2" s="1"/>
  <c r="GG20" i="2"/>
  <c r="GG197" i="2" s="1"/>
  <c r="GH20" i="2"/>
  <c r="GK20" i="2"/>
  <c r="GL20" i="2"/>
  <c r="GM20" i="2"/>
  <c r="GM118" i="2" s="1"/>
  <c r="GN20" i="2"/>
  <c r="GN197" i="2" s="1"/>
  <c r="GO20" i="2"/>
  <c r="GR20" i="2"/>
  <c r="GS20" i="2"/>
  <c r="GT20" i="2"/>
  <c r="GT118" i="2" s="1"/>
  <c r="GU20" i="2"/>
  <c r="GU197" i="2" s="1"/>
  <c r="GV20" i="2"/>
  <c r="GY20" i="2"/>
  <c r="GZ20" i="2"/>
  <c r="HA20" i="2"/>
  <c r="HA118" i="2" s="1"/>
  <c r="HB20" i="2"/>
  <c r="HB197" i="2" s="1"/>
  <c r="HC20" i="2"/>
  <c r="HF20" i="2"/>
  <c r="HG20" i="2"/>
  <c r="HH20" i="2"/>
  <c r="HH118" i="2" s="1"/>
  <c r="HI20" i="2"/>
  <c r="HI197" i="2" s="1"/>
  <c r="HJ20" i="2"/>
  <c r="HM20" i="2"/>
  <c r="HN20" i="2"/>
  <c r="HO20" i="2"/>
  <c r="HO118" i="2" s="1"/>
  <c r="HP20" i="2"/>
  <c r="HP197" i="2" s="1"/>
  <c r="HQ20" i="2"/>
  <c r="HT20" i="2"/>
  <c r="HU20" i="2"/>
  <c r="HV20" i="2"/>
  <c r="HV118" i="2" s="1"/>
  <c r="HW20" i="2"/>
  <c r="HW197" i="2" s="1"/>
  <c r="HX20" i="2"/>
  <c r="HY20" i="2"/>
  <c r="IA20" i="2"/>
  <c r="IB20" i="2"/>
  <c r="IC20" i="2"/>
  <c r="IC118" i="2" s="1"/>
  <c r="ID20" i="2"/>
  <c r="ID197" i="2" s="1"/>
  <c r="IE20" i="2"/>
  <c r="IF20" i="2"/>
  <c r="IH20" i="2"/>
  <c r="II20" i="2"/>
  <c r="IJ20" i="2"/>
  <c r="IJ118" i="2" s="1"/>
  <c r="IK20" i="2"/>
  <c r="IK197" i="2" s="1"/>
  <c r="IL20" i="2"/>
  <c r="IM20" i="2"/>
  <c r="IO20" i="2"/>
  <c r="IP20" i="2"/>
  <c r="IQ20" i="2"/>
  <c r="IQ118" i="2" s="1"/>
  <c r="IR20" i="2"/>
  <c r="IR197" i="2" s="1"/>
  <c r="IS20" i="2"/>
  <c r="IV20" i="2"/>
  <c r="IW20" i="2"/>
  <c r="IX20" i="2"/>
  <c r="IX118" i="2" s="1"/>
  <c r="IY20" i="2"/>
  <c r="IY197" i="2" s="1"/>
  <c r="IZ20" i="2"/>
  <c r="JC20" i="2"/>
  <c r="JD20" i="2"/>
  <c r="JG20" i="2"/>
  <c r="JJ20" i="2"/>
  <c r="JK20" i="2"/>
  <c r="JL20" i="2"/>
  <c r="JL118" i="2" s="1"/>
  <c r="JM20" i="2"/>
  <c r="JM197" i="2" s="1"/>
  <c r="JN20" i="2"/>
  <c r="JQ20" i="2"/>
  <c r="JR20" i="2"/>
  <c r="JS20" i="2"/>
  <c r="JS118" i="2" s="1"/>
  <c r="JT20" i="2"/>
  <c r="JT197" i="2" s="1"/>
  <c r="JU20" i="2"/>
  <c r="JX20" i="2"/>
  <c r="JY20" i="2"/>
  <c r="JZ20" i="2"/>
  <c r="JZ118" i="2" s="1"/>
  <c r="KA20" i="2"/>
  <c r="KA197" i="2" s="1"/>
  <c r="KB20" i="2"/>
  <c r="KC20" i="2"/>
  <c r="KE20" i="2"/>
  <c r="KF20" i="2"/>
  <c r="KG20" i="2"/>
  <c r="KG118" i="2" s="1"/>
  <c r="KH20" i="2"/>
  <c r="KH197" i="2" s="1"/>
  <c r="KI20" i="2"/>
  <c r="KJ20" i="2"/>
  <c r="KL20" i="2"/>
  <c r="KM20" i="2"/>
  <c r="KN20" i="2"/>
  <c r="KN118" i="2" s="1"/>
  <c r="KO20" i="2"/>
  <c r="KO197" i="2" s="1"/>
  <c r="KP20" i="2"/>
  <c r="KS20" i="2"/>
  <c r="KT20" i="2"/>
  <c r="KU20" i="2"/>
  <c r="KU118" i="2" s="1"/>
  <c r="KV20" i="2"/>
  <c r="KV197" i="2" s="1"/>
  <c r="KW20" i="2"/>
  <c r="KX20" i="2"/>
  <c r="KZ20" i="2"/>
  <c r="LA20" i="2"/>
  <c r="LB20" i="2"/>
  <c r="LB118" i="2" s="1"/>
  <c r="LC20" i="2"/>
  <c r="LC197" i="2" s="1"/>
  <c r="LD20" i="2"/>
  <c r="LN20" i="2"/>
  <c r="LO20" i="2"/>
  <c r="LP20" i="2"/>
  <c r="LI118" i="2" s="1"/>
  <c r="LQ20" i="2"/>
  <c r="LJ197" i="2" s="1"/>
  <c r="LR20" i="2"/>
  <c r="LS20" i="2"/>
  <c r="MB20" i="2"/>
  <c r="MC20" i="2"/>
  <c r="MD20" i="2"/>
  <c r="LP118" i="2" s="1"/>
  <c r="ME20" i="2"/>
  <c r="LQ197" i="2" s="1"/>
  <c r="MF20" i="2"/>
  <c r="MG20" i="2"/>
  <c r="MI20" i="2"/>
  <c r="MJ20" i="2"/>
  <c r="MM20" i="2"/>
  <c r="MP20" i="2"/>
  <c r="MQ20" i="2"/>
  <c r="MS20" i="2"/>
  <c r="ME197" i="2" s="1"/>
  <c r="MT20" i="2"/>
  <c r="MU20" i="2"/>
  <c r="MW20" i="2"/>
  <c r="MX20" i="2"/>
  <c r="MY20" i="2"/>
  <c r="MK118" i="2" s="1"/>
  <c r="MZ20" i="2"/>
  <c r="ML197" i="2" s="1"/>
  <c r="NA20" i="2"/>
  <c r="NB20" i="2"/>
  <c r="ND20" i="2"/>
  <c r="NE20" i="2"/>
  <c r="NF20" i="2"/>
  <c r="MR118" i="2" s="1"/>
  <c r="NG20" i="2"/>
  <c r="MS197" i="2" s="1"/>
  <c r="NH20" i="2"/>
  <c r="NI20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41" i="4"/>
  <c r="BC119" i="2"/>
  <c r="BD198" i="2"/>
  <c r="BJ119" i="2"/>
  <c r="BK198" i="2"/>
  <c r="BQ119" i="2"/>
  <c r="BR198" i="2"/>
  <c r="BX119" i="2"/>
  <c r="BY198" i="2"/>
  <c r="T41" i="4"/>
  <c r="CE119" i="2"/>
  <c r="CF198" i="2"/>
  <c r="U41" i="4"/>
  <c r="CL119" i="2"/>
  <c r="CM198" i="2"/>
  <c r="CS119" i="2"/>
  <c r="CT198" i="2"/>
  <c r="CZ119" i="2"/>
  <c r="DA198" i="2"/>
  <c r="DG119" i="2"/>
  <c r="DH198" i="2"/>
  <c r="Y41" i="4"/>
  <c r="H41" i="4" s="1"/>
  <c r="DN119" i="2"/>
  <c r="DO198" i="2"/>
  <c r="DU119" i="2"/>
  <c r="DV198" i="2"/>
  <c r="EB119" i="2"/>
  <c r="EC198" i="2"/>
  <c r="EI119" i="2"/>
  <c r="EJ198" i="2"/>
  <c r="EP119" i="2"/>
  <c r="EQ198" i="2"/>
  <c r="EW119" i="2"/>
  <c r="EX198" i="2"/>
  <c r="AE41" i="4"/>
  <c r="FB21" i="2"/>
  <c r="FC21" i="2"/>
  <c r="FD21" i="2"/>
  <c r="FD119" i="2" s="1"/>
  <c r="FE21" i="2"/>
  <c r="FE198" i="2" s="1"/>
  <c r="FF21" i="2"/>
  <c r="FG21" i="2"/>
  <c r="FI21" i="2"/>
  <c r="FJ21" i="2"/>
  <c r="FK21" i="2"/>
  <c r="FK119" i="2" s="1"/>
  <c r="FL21" i="2"/>
  <c r="FL198" i="2" s="1"/>
  <c r="FM21" i="2"/>
  <c r="FN21" i="2"/>
  <c r="FP21" i="2"/>
  <c r="FQ21" i="2"/>
  <c r="FS21" i="2"/>
  <c r="FS198" i="2" s="1"/>
  <c r="FT21" i="2"/>
  <c r="FW21" i="2"/>
  <c r="FX21" i="2"/>
  <c r="FY21" i="2"/>
  <c r="FY119" i="2" s="1"/>
  <c r="FZ21" i="2"/>
  <c r="FZ198" i="2" s="1"/>
  <c r="GA21" i="2"/>
  <c r="GD21" i="2"/>
  <c r="GE21" i="2"/>
  <c r="GF21" i="2"/>
  <c r="GF119" i="2" s="1"/>
  <c r="GG21" i="2"/>
  <c r="GG198" i="2" s="1"/>
  <c r="GH21" i="2"/>
  <c r="GK21" i="2"/>
  <c r="GL21" i="2"/>
  <c r="GM21" i="2"/>
  <c r="GM119" i="2" s="1"/>
  <c r="GN21" i="2"/>
  <c r="GN198" i="2" s="1"/>
  <c r="GO21" i="2"/>
  <c r="GR21" i="2"/>
  <c r="GS21" i="2"/>
  <c r="GT21" i="2"/>
  <c r="GT119" i="2" s="1"/>
  <c r="GU21" i="2"/>
  <c r="GU198" i="2" s="1"/>
  <c r="GV21" i="2"/>
  <c r="GY21" i="2"/>
  <c r="GZ21" i="2"/>
  <c r="HA21" i="2"/>
  <c r="HA119" i="2" s="1"/>
  <c r="HB21" i="2"/>
  <c r="HB198" i="2" s="1"/>
  <c r="HC21" i="2"/>
  <c r="HD21" i="2"/>
  <c r="HF21" i="2"/>
  <c r="HG21" i="2"/>
  <c r="HH21" i="2"/>
  <c r="HH119" i="2" s="1"/>
  <c r="HI21" i="2"/>
  <c r="HI198" i="2" s="1"/>
  <c r="HJ21" i="2"/>
  <c r="HM21" i="2"/>
  <c r="HN21" i="2"/>
  <c r="HO21" i="2"/>
  <c r="HO119" i="2" s="1"/>
  <c r="HP21" i="2"/>
  <c r="HP198" i="2" s="1"/>
  <c r="HQ21" i="2"/>
  <c r="HR21" i="2"/>
  <c r="HT21" i="2"/>
  <c r="HU21" i="2"/>
  <c r="HV21" i="2"/>
  <c r="HV119" i="2" s="1"/>
  <c r="HW21" i="2"/>
  <c r="HW198" i="2" s="1"/>
  <c r="HX21" i="2"/>
  <c r="HY21" i="2"/>
  <c r="IA21" i="2"/>
  <c r="IB21" i="2"/>
  <c r="IC21" i="2"/>
  <c r="IC119" i="2" s="1"/>
  <c r="ID21" i="2"/>
  <c r="ID198" i="2" s="1"/>
  <c r="IE21" i="2"/>
  <c r="IF21" i="2"/>
  <c r="IH21" i="2"/>
  <c r="II21" i="2"/>
  <c r="IJ21" i="2"/>
  <c r="IJ119" i="2" s="1"/>
  <c r="IK21" i="2"/>
  <c r="IK198" i="2" s="1"/>
  <c r="IL21" i="2"/>
  <c r="IM21" i="2"/>
  <c r="IO21" i="2"/>
  <c r="IP21" i="2"/>
  <c r="IQ21" i="2"/>
  <c r="IQ119" i="2" s="1"/>
  <c r="IR21" i="2"/>
  <c r="IR198" i="2" s="1"/>
  <c r="IS21" i="2"/>
  <c r="IT21" i="2"/>
  <c r="IV21" i="2"/>
  <c r="IW21" i="2"/>
  <c r="IX21" i="2"/>
  <c r="IX119" i="2" s="1"/>
  <c r="IY21" i="2"/>
  <c r="IY198" i="2" s="1"/>
  <c r="IZ21" i="2"/>
  <c r="JA21" i="2"/>
  <c r="JC21" i="2"/>
  <c r="JD21" i="2"/>
  <c r="JG21" i="2"/>
  <c r="JH21" i="2"/>
  <c r="JJ21" i="2"/>
  <c r="JK21" i="2"/>
  <c r="JL21" i="2"/>
  <c r="JL119" i="2" s="1"/>
  <c r="JM21" i="2"/>
  <c r="JM198" i="2" s="1"/>
  <c r="JN21" i="2"/>
  <c r="JO21" i="2"/>
  <c r="JQ21" i="2"/>
  <c r="JR21" i="2"/>
  <c r="JS21" i="2"/>
  <c r="JS119" i="2" s="1"/>
  <c r="JT21" i="2"/>
  <c r="JT198" i="2" s="1"/>
  <c r="JU21" i="2"/>
  <c r="JV21" i="2"/>
  <c r="JX21" i="2"/>
  <c r="JY21" i="2"/>
  <c r="JZ21" i="2"/>
  <c r="JZ119" i="2" s="1"/>
  <c r="KA21" i="2"/>
  <c r="KA198" i="2" s="1"/>
  <c r="KB21" i="2"/>
  <c r="KC21" i="2"/>
  <c r="KE21" i="2"/>
  <c r="KF21" i="2"/>
  <c r="KG21" i="2"/>
  <c r="KG119" i="2" s="1"/>
  <c r="KH21" i="2"/>
  <c r="KH198" i="2" s="1"/>
  <c r="KI21" i="2"/>
  <c r="KJ21" i="2"/>
  <c r="KL21" i="2"/>
  <c r="KM21" i="2"/>
  <c r="KN21" i="2"/>
  <c r="KN119" i="2" s="1"/>
  <c r="KO21" i="2"/>
  <c r="KO198" i="2" s="1"/>
  <c r="KP21" i="2"/>
  <c r="KQ21" i="2"/>
  <c r="KS21" i="2"/>
  <c r="KT21" i="2"/>
  <c r="KU21" i="2"/>
  <c r="KU119" i="2" s="1"/>
  <c r="KV21" i="2"/>
  <c r="KV198" i="2" s="1"/>
  <c r="KW21" i="2"/>
  <c r="KX21" i="2"/>
  <c r="KZ21" i="2"/>
  <c r="LA21" i="2"/>
  <c r="LB21" i="2"/>
  <c r="LB119" i="2" s="1"/>
  <c r="LC21" i="2"/>
  <c r="LC198" i="2" s="1"/>
  <c r="LD21" i="2"/>
  <c r="LE21" i="2"/>
  <c r="LN21" i="2"/>
  <c r="LO21" i="2"/>
  <c r="LP21" i="2"/>
  <c r="LI119" i="2" s="1"/>
  <c r="LQ21" i="2"/>
  <c r="LJ198" i="2" s="1"/>
  <c r="LR21" i="2"/>
  <c r="LS21" i="2"/>
  <c r="MB21" i="2"/>
  <c r="MC21" i="2"/>
  <c r="MD21" i="2"/>
  <c r="LP119" i="2" s="1"/>
  <c r="ME21" i="2"/>
  <c r="LQ198" i="2" s="1"/>
  <c r="MF21" i="2"/>
  <c r="MG21" i="2"/>
  <c r="MI21" i="2"/>
  <c r="MJ21" i="2"/>
  <c r="MM21" i="2"/>
  <c r="MN21" i="2"/>
  <c r="MP21" i="2"/>
  <c r="MQ21" i="2"/>
  <c r="MS21" i="2"/>
  <c r="ME198" i="2" s="1"/>
  <c r="MT21" i="2"/>
  <c r="MU21" i="2"/>
  <c r="MW21" i="2"/>
  <c r="MX21" i="2"/>
  <c r="MY21" i="2"/>
  <c r="MK119" i="2" s="1"/>
  <c r="MZ21" i="2"/>
  <c r="ML198" i="2" s="1"/>
  <c r="NA21" i="2"/>
  <c r="NB21" i="2"/>
  <c r="ND21" i="2"/>
  <c r="NE21" i="2"/>
  <c r="NF21" i="2"/>
  <c r="MR119" i="2" s="1"/>
  <c r="NG21" i="2"/>
  <c r="MS198" i="2" s="1"/>
  <c r="NH21" i="2"/>
  <c r="NI21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51" i="4"/>
  <c r="CE120" i="2"/>
  <c r="CF199" i="2"/>
  <c r="CL120" i="2"/>
  <c r="CM199" i="2"/>
  <c r="CS120" i="2"/>
  <c r="CT199" i="2"/>
  <c r="CZ120" i="2"/>
  <c r="DA199" i="2"/>
  <c r="DG120" i="2"/>
  <c r="DH199" i="2"/>
  <c r="Y51" i="4"/>
  <c r="H51" i="4" s="1"/>
  <c r="DN120" i="2"/>
  <c r="DO199" i="2"/>
  <c r="Z51" i="4"/>
  <c r="DU120" i="2"/>
  <c r="DV199" i="2"/>
  <c r="EB120" i="2"/>
  <c r="EC199" i="2"/>
  <c r="EI120" i="2"/>
  <c r="EJ199" i="2"/>
  <c r="EP120" i="2"/>
  <c r="EQ199" i="2"/>
  <c r="EW120" i="2"/>
  <c r="EX199" i="2"/>
  <c r="FB22" i="2"/>
  <c r="FC22" i="2"/>
  <c r="FD22" i="2"/>
  <c r="FD120" i="2" s="1"/>
  <c r="FE22" i="2"/>
  <c r="FE199" i="2" s="1"/>
  <c r="FF22" i="2"/>
  <c r="FI22" i="2"/>
  <c r="FJ22" i="2"/>
  <c r="FK22" i="2"/>
  <c r="FK120" i="2" s="1"/>
  <c r="FL22" i="2"/>
  <c r="FL199" i="2" s="1"/>
  <c r="FM22" i="2"/>
  <c r="FP22" i="2"/>
  <c r="FQ22" i="2"/>
  <c r="FR22" i="2"/>
  <c r="FR120" i="2" s="1"/>
  <c r="FS22" i="2"/>
  <c r="FS199" i="2" s="1"/>
  <c r="FT22" i="2"/>
  <c r="FU22" i="2"/>
  <c r="FW22" i="2"/>
  <c r="FX22" i="2"/>
  <c r="FY22" i="2"/>
  <c r="FY120" i="2" s="1"/>
  <c r="FZ22" i="2"/>
  <c r="FZ199" i="2" s="1"/>
  <c r="GA22" i="2"/>
  <c r="GB22" i="2"/>
  <c r="GD22" i="2"/>
  <c r="GE22" i="2"/>
  <c r="GF22" i="2"/>
  <c r="GF120" i="2" s="1"/>
  <c r="GG22" i="2"/>
  <c r="GG199" i="2" s="1"/>
  <c r="GH22" i="2"/>
  <c r="GI22" i="2"/>
  <c r="GK22" i="2"/>
  <c r="GL22" i="2"/>
  <c r="GM22" i="2"/>
  <c r="GM120" i="2" s="1"/>
  <c r="GN22" i="2"/>
  <c r="GN199" i="2" s="1"/>
  <c r="GO22" i="2"/>
  <c r="GP22" i="2"/>
  <c r="GR22" i="2"/>
  <c r="GS22" i="2"/>
  <c r="GT22" i="2"/>
  <c r="GT120" i="2" s="1"/>
  <c r="GU22" i="2"/>
  <c r="GU199" i="2" s="1"/>
  <c r="GV22" i="2"/>
  <c r="GW22" i="2"/>
  <c r="GY22" i="2"/>
  <c r="GZ22" i="2"/>
  <c r="HA22" i="2"/>
  <c r="HA120" i="2" s="1"/>
  <c r="HB22" i="2"/>
  <c r="HB199" i="2" s="1"/>
  <c r="HC22" i="2"/>
  <c r="HD22" i="2"/>
  <c r="HF22" i="2"/>
  <c r="HG22" i="2"/>
  <c r="HH22" i="2"/>
  <c r="HH120" i="2" s="1"/>
  <c r="HI22" i="2"/>
  <c r="HI199" i="2" s="1"/>
  <c r="HJ22" i="2"/>
  <c r="HK22" i="2"/>
  <c r="HM22" i="2"/>
  <c r="HN22" i="2"/>
  <c r="HO22" i="2"/>
  <c r="HO120" i="2" s="1"/>
  <c r="HP22" i="2"/>
  <c r="HP199" i="2" s="1"/>
  <c r="HQ22" i="2"/>
  <c r="HR22" i="2"/>
  <c r="HT22" i="2"/>
  <c r="HU22" i="2"/>
  <c r="HV22" i="2"/>
  <c r="HV120" i="2" s="1"/>
  <c r="HW22" i="2"/>
  <c r="HW199" i="2" s="1"/>
  <c r="HX22" i="2"/>
  <c r="HY22" i="2"/>
  <c r="IA22" i="2"/>
  <c r="IB22" i="2"/>
  <c r="IC22" i="2"/>
  <c r="IC120" i="2" s="1"/>
  <c r="ID22" i="2"/>
  <c r="ID199" i="2" s="1"/>
  <c r="IE22" i="2"/>
  <c r="IF22" i="2"/>
  <c r="IH22" i="2"/>
  <c r="II22" i="2"/>
  <c r="IJ22" i="2"/>
  <c r="IJ120" i="2" s="1"/>
  <c r="IK22" i="2"/>
  <c r="IK199" i="2" s="1"/>
  <c r="IL22" i="2"/>
  <c r="IM22" i="2"/>
  <c r="IO22" i="2"/>
  <c r="IP22" i="2"/>
  <c r="IQ22" i="2"/>
  <c r="IQ120" i="2" s="1"/>
  <c r="IR22" i="2"/>
  <c r="IR199" i="2" s="1"/>
  <c r="IS22" i="2"/>
  <c r="IT22" i="2"/>
  <c r="IV22" i="2"/>
  <c r="IW22" i="2"/>
  <c r="IX22" i="2"/>
  <c r="IX120" i="2" s="1"/>
  <c r="IY22" i="2"/>
  <c r="IY199" i="2" s="1"/>
  <c r="IZ22" i="2"/>
  <c r="JA22" i="2"/>
  <c r="JC22" i="2"/>
  <c r="JD22" i="2"/>
  <c r="JG22" i="2"/>
  <c r="JH22" i="2"/>
  <c r="JJ22" i="2"/>
  <c r="JK22" i="2"/>
  <c r="JL22" i="2"/>
  <c r="JL120" i="2" s="1"/>
  <c r="JM22" i="2"/>
  <c r="JM199" i="2" s="1"/>
  <c r="JN22" i="2"/>
  <c r="JO22" i="2"/>
  <c r="JQ22" i="2"/>
  <c r="JR22" i="2"/>
  <c r="JS22" i="2"/>
  <c r="JS120" i="2" s="1"/>
  <c r="JT22" i="2"/>
  <c r="JT199" i="2" s="1"/>
  <c r="JU22" i="2"/>
  <c r="JV22" i="2"/>
  <c r="JX22" i="2"/>
  <c r="JY22" i="2"/>
  <c r="JZ22" i="2"/>
  <c r="JZ120" i="2" s="1"/>
  <c r="KA22" i="2"/>
  <c r="KA199" i="2" s="1"/>
  <c r="KB22" i="2"/>
  <c r="KC22" i="2"/>
  <c r="KE22" i="2"/>
  <c r="KF22" i="2"/>
  <c r="KG22" i="2"/>
  <c r="KG120" i="2" s="1"/>
  <c r="KH22" i="2"/>
  <c r="KH199" i="2" s="1"/>
  <c r="KI22" i="2"/>
  <c r="KJ22" i="2"/>
  <c r="KL22" i="2"/>
  <c r="KM22" i="2"/>
  <c r="KN22" i="2"/>
  <c r="KN120" i="2" s="1"/>
  <c r="KO22" i="2"/>
  <c r="KO199" i="2" s="1"/>
  <c r="KP22" i="2"/>
  <c r="KQ22" i="2"/>
  <c r="KS22" i="2"/>
  <c r="KT22" i="2"/>
  <c r="KU22" i="2"/>
  <c r="KU120" i="2" s="1"/>
  <c r="KV22" i="2"/>
  <c r="KV199" i="2" s="1"/>
  <c r="KW22" i="2"/>
  <c r="KX22" i="2"/>
  <c r="KZ22" i="2"/>
  <c r="LA22" i="2"/>
  <c r="LB22" i="2"/>
  <c r="LB120" i="2" s="1"/>
  <c r="LC22" i="2"/>
  <c r="LC199" i="2" s="1"/>
  <c r="LD22" i="2"/>
  <c r="LE22" i="2"/>
  <c r="LN22" i="2"/>
  <c r="LO22" i="2"/>
  <c r="LP22" i="2"/>
  <c r="LI120" i="2" s="1"/>
  <c r="LQ22" i="2"/>
  <c r="LJ199" i="2" s="1"/>
  <c r="LR22" i="2"/>
  <c r="LS22" i="2"/>
  <c r="MB22" i="2"/>
  <c r="MC22" i="2"/>
  <c r="MD22" i="2"/>
  <c r="LP120" i="2" s="1"/>
  <c r="ME22" i="2"/>
  <c r="LQ199" i="2" s="1"/>
  <c r="MF22" i="2"/>
  <c r="MG22" i="2"/>
  <c r="MI22" i="2"/>
  <c r="MJ22" i="2"/>
  <c r="MM22" i="2"/>
  <c r="MN22" i="2"/>
  <c r="MP22" i="2"/>
  <c r="MQ22" i="2"/>
  <c r="MS22" i="2"/>
  <c r="ME199" i="2" s="1"/>
  <c r="MT22" i="2"/>
  <c r="MU22" i="2"/>
  <c r="MW22" i="2"/>
  <c r="MX22" i="2"/>
  <c r="MY22" i="2"/>
  <c r="MK120" i="2" s="1"/>
  <c r="MZ22" i="2"/>
  <c r="ML199" i="2" s="1"/>
  <c r="NA22" i="2"/>
  <c r="NB22" i="2"/>
  <c r="ND22" i="2"/>
  <c r="NE22" i="2"/>
  <c r="NF22" i="2"/>
  <c r="MR120" i="2" s="1"/>
  <c r="NG22" i="2"/>
  <c r="MS199" i="2" s="1"/>
  <c r="NH22" i="2"/>
  <c r="NI22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12" i="4" s="1"/>
  <c r="AM23" i="2"/>
  <c r="AN23" i="2"/>
  <c r="AO121" i="2"/>
  <c r="AP200" i="2"/>
  <c r="AQ23" i="2"/>
  <c r="AV121" i="2"/>
  <c r="AW200" i="2"/>
  <c r="P12" i="4"/>
  <c r="BC121" i="2"/>
  <c r="BD200" i="2"/>
  <c r="BJ121" i="2"/>
  <c r="BK200" i="2"/>
  <c r="BQ121" i="2"/>
  <c r="BR200" i="2"/>
  <c r="S12" i="4"/>
  <c r="BX121" i="2"/>
  <c r="BY200" i="2"/>
  <c r="CE121" i="2"/>
  <c r="CF200" i="2"/>
  <c r="U12" i="4"/>
  <c r="CL121" i="2"/>
  <c r="CM200" i="2"/>
  <c r="CS121" i="2"/>
  <c r="CT200" i="2"/>
  <c r="CZ121" i="2"/>
  <c r="DA200" i="2"/>
  <c r="DG121" i="2"/>
  <c r="DH200" i="2"/>
  <c r="DN121" i="2"/>
  <c r="DO200" i="2"/>
  <c r="Z12" i="4"/>
  <c r="DU121" i="2"/>
  <c r="DV200" i="2"/>
  <c r="EB121" i="2"/>
  <c r="EC200" i="2"/>
  <c r="EI121" i="2"/>
  <c r="EJ200" i="2"/>
  <c r="EP121" i="2"/>
  <c r="EQ200" i="2"/>
  <c r="EW121" i="2"/>
  <c r="EX200" i="2"/>
  <c r="FB23" i="2"/>
  <c r="FC23" i="2"/>
  <c r="FD23" i="2"/>
  <c r="FD121" i="2" s="1"/>
  <c r="FE23" i="2"/>
  <c r="FE200" i="2" s="1"/>
  <c r="FF23" i="2"/>
  <c r="FI23" i="2"/>
  <c r="FJ23" i="2"/>
  <c r="FK23" i="2"/>
  <c r="FK121" i="2" s="1"/>
  <c r="FL23" i="2"/>
  <c r="FL200" i="2" s="1"/>
  <c r="FM23" i="2"/>
  <c r="FP23" i="2"/>
  <c r="FQ23" i="2"/>
  <c r="FS23" i="2"/>
  <c r="FS200" i="2" s="1"/>
  <c r="FT23" i="2"/>
  <c r="FW23" i="2"/>
  <c r="FX23" i="2"/>
  <c r="FY23" i="2"/>
  <c r="FY121" i="2" s="1"/>
  <c r="FZ23" i="2"/>
  <c r="FZ200" i="2" s="1"/>
  <c r="GA23" i="2"/>
  <c r="GD23" i="2"/>
  <c r="GE23" i="2"/>
  <c r="GF23" i="2"/>
  <c r="GF121" i="2" s="1"/>
  <c r="GG23" i="2"/>
  <c r="GG200" i="2" s="1"/>
  <c r="GH23" i="2"/>
  <c r="GK23" i="2"/>
  <c r="GL23" i="2"/>
  <c r="GM23" i="2"/>
  <c r="GM121" i="2" s="1"/>
  <c r="GN23" i="2"/>
  <c r="GN200" i="2" s="1"/>
  <c r="GO23" i="2"/>
  <c r="GR23" i="2"/>
  <c r="GS23" i="2"/>
  <c r="GT23" i="2"/>
  <c r="GT121" i="2" s="1"/>
  <c r="GU23" i="2"/>
  <c r="GU200" i="2" s="1"/>
  <c r="GV23" i="2"/>
  <c r="GY23" i="2"/>
  <c r="GZ23" i="2"/>
  <c r="HA23" i="2"/>
  <c r="HA121" i="2" s="1"/>
  <c r="HB23" i="2"/>
  <c r="HB200" i="2" s="1"/>
  <c r="HC23" i="2"/>
  <c r="HF23" i="2"/>
  <c r="HG23" i="2"/>
  <c r="HH23" i="2"/>
  <c r="HH121" i="2" s="1"/>
  <c r="HI23" i="2"/>
  <c r="HI200" i="2" s="1"/>
  <c r="HJ23" i="2"/>
  <c r="HM23" i="2"/>
  <c r="HN23" i="2"/>
  <c r="HO23" i="2"/>
  <c r="HO121" i="2" s="1"/>
  <c r="HP23" i="2"/>
  <c r="HP200" i="2" s="1"/>
  <c r="HQ23" i="2"/>
  <c r="HT23" i="2"/>
  <c r="HU23" i="2"/>
  <c r="HV23" i="2"/>
  <c r="HV121" i="2" s="1"/>
  <c r="HW23" i="2"/>
  <c r="HW200" i="2" s="1"/>
  <c r="HX23" i="2"/>
  <c r="HY23" i="2"/>
  <c r="IA23" i="2"/>
  <c r="IB23" i="2"/>
  <c r="IC23" i="2"/>
  <c r="IC121" i="2" s="1"/>
  <c r="ID23" i="2"/>
  <c r="ID200" i="2" s="1"/>
  <c r="IE23" i="2"/>
  <c r="IH23" i="2"/>
  <c r="II23" i="2"/>
  <c r="IJ23" i="2"/>
  <c r="IJ121" i="2" s="1"/>
  <c r="IK23" i="2"/>
  <c r="IK200" i="2" s="1"/>
  <c r="IL23" i="2"/>
  <c r="IM23" i="2"/>
  <c r="IO23" i="2"/>
  <c r="IP23" i="2"/>
  <c r="IQ23" i="2"/>
  <c r="IQ121" i="2" s="1"/>
  <c r="IR23" i="2"/>
  <c r="IR200" i="2" s="1"/>
  <c r="IS23" i="2"/>
  <c r="IV23" i="2"/>
  <c r="IW23" i="2"/>
  <c r="IX23" i="2"/>
  <c r="IX121" i="2" s="1"/>
  <c r="IY23" i="2"/>
  <c r="IY200" i="2" s="1"/>
  <c r="IZ23" i="2"/>
  <c r="JC23" i="2"/>
  <c r="JD23" i="2"/>
  <c r="JG23" i="2"/>
  <c r="JJ23" i="2"/>
  <c r="JK23" i="2"/>
  <c r="JL23" i="2"/>
  <c r="JL121" i="2" s="1"/>
  <c r="JM23" i="2"/>
  <c r="JM200" i="2" s="1"/>
  <c r="JN23" i="2"/>
  <c r="JQ23" i="2"/>
  <c r="JR23" i="2"/>
  <c r="JS23" i="2"/>
  <c r="JS121" i="2" s="1"/>
  <c r="JT23" i="2"/>
  <c r="JT200" i="2" s="1"/>
  <c r="JU23" i="2"/>
  <c r="JX23" i="2"/>
  <c r="JY23" i="2"/>
  <c r="JZ23" i="2"/>
  <c r="JZ121" i="2" s="1"/>
  <c r="KA23" i="2"/>
  <c r="KA200" i="2" s="1"/>
  <c r="KB23" i="2"/>
  <c r="KC23" i="2"/>
  <c r="KE23" i="2"/>
  <c r="KF23" i="2"/>
  <c r="KG23" i="2"/>
  <c r="KG121" i="2" s="1"/>
  <c r="KH23" i="2"/>
  <c r="KH200" i="2" s="1"/>
  <c r="KI23" i="2"/>
  <c r="KJ23" i="2"/>
  <c r="KL23" i="2"/>
  <c r="KM23" i="2"/>
  <c r="KN23" i="2"/>
  <c r="KN121" i="2" s="1"/>
  <c r="KO23" i="2"/>
  <c r="KO200" i="2" s="1"/>
  <c r="KP23" i="2"/>
  <c r="KS23" i="2"/>
  <c r="KT23" i="2"/>
  <c r="KU23" i="2"/>
  <c r="KU121" i="2" s="1"/>
  <c r="KV23" i="2"/>
  <c r="KV200" i="2" s="1"/>
  <c r="KW23" i="2"/>
  <c r="KZ23" i="2"/>
  <c r="LA23" i="2"/>
  <c r="LB23" i="2"/>
  <c r="LB121" i="2" s="1"/>
  <c r="LC23" i="2"/>
  <c r="LC200" i="2" s="1"/>
  <c r="LD23" i="2"/>
  <c r="LN23" i="2"/>
  <c r="LO23" i="2"/>
  <c r="LP23" i="2"/>
  <c r="LI121" i="2" s="1"/>
  <c r="LQ23" i="2"/>
  <c r="LJ200" i="2" s="1"/>
  <c r="LR23" i="2"/>
  <c r="MB23" i="2"/>
  <c r="MC23" i="2"/>
  <c r="MD23" i="2"/>
  <c r="LP121" i="2" s="1"/>
  <c r="ME23" i="2"/>
  <c r="LQ200" i="2" s="1"/>
  <c r="MF23" i="2"/>
  <c r="MG23" i="2"/>
  <c r="MI23" i="2"/>
  <c r="MJ23" i="2"/>
  <c r="MM23" i="2"/>
  <c r="MP23" i="2"/>
  <c r="MQ23" i="2"/>
  <c r="MS23" i="2"/>
  <c r="ME200" i="2" s="1"/>
  <c r="MT23" i="2"/>
  <c r="MW23" i="2"/>
  <c r="MX23" i="2"/>
  <c r="MY23" i="2"/>
  <c r="MK121" i="2" s="1"/>
  <c r="MZ23" i="2"/>
  <c r="ML200" i="2" s="1"/>
  <c r="NA23" i="2"/>
  <c r="NB23" i="2"/>
  <c r="ND23" i="2"/>
  <c r="NE23" i="2"/>
  <c r="NF23" i="2"/>
  <c r="MR121" i="2" s="1"/>
  <c r="NG23" i="2"/>
  <c r="MS200" i="2" s="1"/>
  <c r="NH23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L122" i="2"/>
  <c r="CM201" i="2"/>
  <c r="CS122" i="2"/>
  <c r="CT201" i="2"/>
  <c r="CZ122" i="2"/>
  <c r="DA201" i="2"/>
  <c r="DG122" i="2"/>
  <c r="DH201" i="2"/>
  <c r="DN122" i="2"/>
  <c r="DO201" i="2"/>
  <c r="DU122" i="2"/>
  <c r="DV201" i="2"/>
  <c r="EB122" i="2"/>
  <c r="EC201" i="2"/>
  <c r="EI122" i="2"/>
  <c r="EJ201" i="2"/>
  <c r="EP122" i="2"/>
  <c r="EQ201" i="2"/>
  <c r="EW122" i="2"/>
  <c r="EX201" i="2"/>
  <c r="FB24" i="2"/>
  <c r="FC24" i="2"/>
  <c r="FD24" i="2"/>
  <c r="FD122" i="2" s="1"/>
  <c r="FE24" i="2"/>
  <c r="FE201" i="2" s="1"/>
  <c r="FF24" i="2"/>
  <c r="FI24" i="2"/>
  <c r="FJ24" i="2"/>
  <c r="FK24" i="2"/>
  <c r="FK122" i="2" s="1"/>
  <c r="FL24" i="2"/>
  <c r="FL201" i="2" s="1"/>
  <c r="FM24" i="2"/>
  <c r="FP24" i="2"/>
  <c r="FQ24" i="2"/>
  <c r="FR24" i="2"/>
  <c r="FR122" i="2" s="1"/>
  <c r="FS24" i="2"/>
  <c r="FS201" i="2" s="1"/>
  <c r="FT24" i="2"/>
  <c r="FW24" i="2"/>
  <c r="FX24" i="2"/>
  <c r="FY24" i="2"/>
  <c r="FY122" i="2" s="1"/>
  <c r="FZ24" i="2"/>
  <c r="FZ201" i="2" s="1"/>
  <c r="GA24" i="2"/>
  <c r="GD24" i="2"/>
  <c r="GE24" i="2"/>
  <c r="GF24" i="2"/>
  <c r="GF122" i="2" s="1"/>
  <c r="GG24" i="2"/>
  <c r="GG201" i="2" s="1"/>
  <c r="GH24" i="2"/>
  <c r="GK24" i="2"/>
  <c r="GL24" i="2"/>
  <c r="GM24" i="2"/>
  <c r="GM122" i="2" s="1"/>
  <c r="GN24" i="2"/>
  <c r="GN201" i="2" s="1"/>
  <c r="GO24" i="2"/>
  <c r="GR24" i="2"/>
  <c r="GS24" i="2"/>
  <c r="GT24" i="2"/>
  <c r="GT122" i="2" s="1"/>
  <c r="GU24" i="2"/>
  <c r="GU201" i="2" s="1"/>
  <c r="GV24" i="2"/>
  <c r="GY24" i="2"/>
  <c r="GZ24" i="2"/>
  <c r="HA24" i="2"/>
  <c r="HA122" i="2" s="1"/>
  <c r="HB24" i="2"/>
  <c r="HB201" i="2" s="1"/>
  <c r="HC24" i="2"/>
  <c r="HF24" i="2"/>
  <c r="HG24" i="2"/>
  <c r="HH24" i="2"/>
  <c r="HH122" i="2" s="1"/>
  <c r="HI24" i="2"/>
  <c r="HI201" i="2" s="1"/>
  <c r="HJ24" i="2"/>
  <c r="HM24" i="2"/>
  <c r="HN24" i="2"/>
  <c r="HO24" i="2"/>
  <c r="HO122" i="2" s="1"/>
  <c r="HP24" i="2"/>
  <c r="HP201" i="2" s="1"/>
  <c r="HQ24" i="2"/>
  <c r="HT24" i="2"/>
  <c r="HU24" i="2"/>
  <c r="HV24" i="2"/>
  <c r="HV122" i="2" s="1"/>
  <c r="HW24" i="2"/>
  <c r="HW201" i="2" s="1"/>
  <c r="HX24" i="2"/>
  <c r="HY24" i="2"/>
  <c r="IA24" i="2"/>
  <c r="IB24" i="2"/>
  <c r="IC24" i="2"/>
  <c r="IC122" i="2" s="1"/>
  <c r="ID24" i="2"/>
  <c r="ID201" i="2" s="1"/>
  <c r="IE24" i="2"/>
  <c r="IH24" i="2"/>
  <c r="II24" i="2"/>
  <c r="IJ24" i="2"/>
  <c r="IJ122" i="2" s="1"/>
  <c r="IK24" i="2"/>
  <c r="IK201" i="2" s="1"/>
  <c r="IL24" i="2"/>
  <c r="IM24" i="2"/>
  <c r="IO24" i="2"/>
  <c r="IP24" i="2"/>
  <c r="IQ24" i="2"/>
  <c r="IQ122" i="2" s="1"/>
  <c r="IR24" i="2"/>
  <c r="IR201" i="2" s="1"/>
  <c r="IS24" i="2"/>
  <c r="IV24" i="2"/>
  <c r="IW24" i="2"/>
  <c r="IX24" i="2"/>
  <c r="IX122" i="2" s="1"/>
  <c r="IY24" i="2"/>
  <c r="IY201" i="2" s="1"/>
  <c r="IZ24" i="2"/>
  <c r="JC24" i="2"/>
  <c r="JD24" i="2"/>
  <c r="JG24" i="2"/>
  <c r="JJ24" i="2"/>
  <c r="JK24" i="2"/>
  <c r="JL24" i="2"/>
  <c r="JL122" i="2" s="1"/>
  <c r="JM24" i="2"/>
  <c r="JM201" i="2" s="1"/>
  <c r="JN24" i="2"/>
  <c r="JQ24" i="2"/>
  <c r="JR24" i="2"/>
  <c r="JS24" i="2"/>
  <c r="JS122" i="2" s="1"/>
  <c r="JT24" i="2"/>
  <c r="JT201" i="2" s="1"/>
  <c r="JU24" i="2"/>
  <c r="JX24" i="2"/>
  <c r="JY24" i="2"/>
  <c r="JZ24" i="2"/>
  <c r="JZ122" i="2" s="1"/>
  <c r="KA24" i="2"/>
  <c r="KA201" i="2" s="1"/>
  <c r="KB24" i="2"/>
  <c r="KC24" i="2"/>
  <c r="KE24" i="2"/>
  <c r="KF24" i="2"/>
  <c r="KG24" i="2"/>
  <c r="KG122" i="2" s="1"/>
  <c r="KH24" i="2"/>
  <c r="KH201" i="2" s="1"/>
  <c r="KI24" i="2"/>
  <c r="KJ24" i="2"/>
  <c r="KL24" i="2"/>
  <c r="KM24" i="2"/>
  <c r="KN24" i="2"/>
  <c r="KN122" i="2" s="1"/>
  <c r="KO24" i="2"/>
  <c r="KO201" i="2" s="1"/>
  <c r="KP24" i="2"/>
  <c r="KS24" i="2"/>
  <c r="KT24" i="2"/>
  <c r="KU24" i="2"/>
  <c r="KU122" i="2" s="1"/>
  <c r="KV24" i="2"/>
  <c r="KV201" i="2" s="1"/>
  <c r="KW24" i="2"/>
  <c r="KZ24" i="2"/>
  <c r="LA24" i="2"/>
  <c r="LB24" i="2"/>
  <c r="LB122" i="2" s="1"/>
  <c r="LC24" i="2"/>
  <c r="LC201" i="2" s="1"/>
  <c r="LD24" i="2"/>
  <c r="LN24" i="2"/>
  <c r="LO24" i="2"/>
  <c r="LP24" i="2"/>
  <c r="LI122" i="2" s="1"/>
  <c r="LQ24" i="2"/>
  <c r="LJ201" i="2" s="1"/>
  <c r="LR24" i="2"/>
  <c r="MB24" i="2"/>
  <c r="MC24" i="2"/>
  <c r="MD24" i="2"/>
  <c r="LP122" i="2" s="1"/>
  <c r="ME24" i="2"/>
  <c r="LQ201" i="2" s="1"/>
  <c r="MF24" i="2"/>
  <c r="MG24" i="2"/>
  <c r="MI24" i="2"/>
  <c r="MJ24" i="2"/>
  <c r="MM24" i="2"/>
  <c r="MP24" i="2"/>
  <c r="MQ24" i="2"/>
  <c r="MS24" i="2"/>
  <c r="ME201" i="2" s="1"/>
  <c r="MT24" i="2"/>
  <c r="MW24" i="2"/>
  <c r="MX24" i="2"/>
  <c r="MY24" i="2"/>
  <c r="MK122" i="2" s="1"/>
  <c r="MZ24" i="2"/>
  <c r="ML201" i="2" s="1"/>
  <c r="NA24" i="2"/>
  <c r="NB24" i="2"/>
  <c r="ND24" i="2"/>
  <c r="NE24" i="2"/>
  <c r="NF24" i="2"/>
  <c r="MR122" i="2" s="1"/>
  <c r="NG24" i="2"/>
  <c r="MS201" i="2" s="1"/>
  <c r="NH24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L123" i="2"/>
  <c r="CM202" i="2"/>
  <c r="CS123" i="2"/>
  <c r="CT202" i="2"/>
  <c r="CZ123" i="2"/>
  <c r="DA202" i="2"/>
  <c r="X67" i="4"/>
  <c r="DG123" i="2"/>
  <c r="DH202" i="2"/>
  <c r="Y67" i="4"/>
  <c r="H67" i="4" s="1"/>
  <c r="DN123" i="2"/>
  <c r="DO202" i="2"/>
  <c r="Z67" i="4"/>
  <c r="DU123" i="2"/>
  <c r="DV202" i="2"/>
  <c r="AA67" i="4"/>
  <c r="EB123" i="2"/>
  <c r="EC202" i="2"/>
  <c r="AB67" i="4"/>
  <c r="EI123" i="2"/>
  <c r="EJ202" i="2"/>
  <c r="EP123" i="2"/>
  <c r="EQ202" i="2"/>
  <c r="EW123" i="2"/>
  <c r="EX202" i="2"/>
  <c r="AE67" i="4"/>
  <c r="FB25" i="2"/>
  <c r="FC25" i="2"/>
  <c r="FD25" i="2"/>
  <c r="FD123" i="2" s="1"/>
  <c r="FE25" i="2"/>
  <c r="FE202" i="2" s="1"/>
  <c r="FF25" i="2"/>
  <c r="FI25" i="2"/>
  <c r="FJ25" i="2"/>
  <c r="FK25" i="2"/>
  <c r="FK123" i="2" s="1"/>
  <c r="FL25" i="2"/>
  <c r="FL202" i="2" s="1"/>
  <c r="FM25" i="2"/>
  <c r="FN25" i="2"/>
  <c r="FP25" i="2"/>
  <c r="FQ25" i="2"/>
  <c r="FR25" i="2"/>
  <c r="FR123" i="2" s="1"/>
  <c r="FS25" i="2"/>
  <c r="FS202" i="2" s="1"/>
  <c r="FT25" i="2"/>
  <c r="FU25" i="2"/>
  <c r="FW25" i="2"/>
  <c r="FX25" i="2"/>
  <c r="FY25" i="2"/>
  <c r="FY123" i="2" s="1"/>
  <c r="FZ25" i="2"/>
  <c r="FZ202" i="2" s="1"/>
  <c r="GA25" i="2"/>
  <c r="GB25" i="2"/>
  <c r="GD25" i="2"/>
  <c r="GE25" i="2"/>
  <c r="GF25" i="2"/>
  <c r="GF123" i="2" s="1"/>
  <c r="GG25" i="2"/>
  <c r="GG202" i="2" s="1"/>
  <c r="GH25" i="2"/>
  <c r="GI25" i="2"/>
  <c r="GK25" i="2"/>
  <c r="GL25" i="2"/>
  <c r="GM25" i="2"/>
  <c r="GM123" i="2" s="1"/>
  <c r="GN25" i="2"/>
  <c r="GN202" i="2" s="1"/>
  <c r="GO25" i="2"/>
  <c r="GP25" i="2"/>
  <c r="GR25" i="2"/>
  <c r="GS25" i="2"/>
  <c r="GT25" i="2"/>
  <c r="GT123" i="2" s="1"/>
  <c r="GU25" i="2"/>
  <c r="GU202" i="2" s="1"/>
  <c r="GV25" i="2"/>
  <c r="GW25" i="2"/>
  <c r="GY25" i="2"/>
  <c r="GZ25" i="2"/>
  <c r="HA25" i="2"/>
  <c r="HA123" i="2" s="1"/>
  <c r="HB25" i="2"/>
  <c r="HB202" i="2" s="1"/>
  <c r="HC25" i="2"/>
  <c r="HF25" i="2"/>
  <c r="HG25" i="2"/>
  <c r="HH25" i="2"/>
  <c r="HH123" i="2" s="1"/>
  <c r="HI25" i="2"/>
  <c r="HI202" i="2" s="1"/>
  <c r="HJ25" i="2"/>
  <c r="HK25" i="2"/>
  <c r="HM25" i="2"/>
  <c r="HN25" i="2"/>
  <c r="HO25" i="2"/>
  <c r="HO123" i="2" s="1"/>
  <c r="HP25" i="2"/>
  <c r="HP202" i="2" s="1"/>
  <c r="HQ25" i="2"/>
  <c r="HR25" i="2"/>
  <c r="HT25" i="2"/>
  <c r="HU25" i="2"/>
  <c r="HV25" i="2"/>
  <c r="HV123" i="2" s="1"/>
  <c r="HW25" i="2"/>
  <c r="HW202" i="2" s="1"/>
  <c r="HX25" i="2"/>
  <c r="HY25" i="2"/>
  <c r="IA25" i="2"/>
  <c r="IB25" i="2"/>
  <c r="IC25" i="2"/>
  <c r="IC123" i="2" s="1"/>
  <c r="ID25" i="2"/>
  <c r="ID202" i="2" s="1"/>
  <c r="IE25" i="2"/>
  <c r="IF25" i="2"/>
  <c r="IH25" i="2"/>
  <c r="II25" i="2"/>
  <c r="IJ25" i="2"/>
  <c r="IJ123" i="2" s="1"/>
  <c r="IK25" i="2"/>
  <c r="IK202" i="2" s="1"/>
  <c r="IL25" i="2"/>
  <c r="IM25" i="2"/>
  <c r="IO25" i="2"/>
  <c r="IP25" i="2"/>
  <c r="IQ25" i="2"/>
  <c r="IQ123" i="2" s="1"/>
  <c r="IR25" i="2"/>
  <c r="IR202" i="2" s="1"/>
  <c r="IS25" i="2"/>
  <c r="IT25" i="2"/>
  <c r="IV25" i="2"/>
  <c r="IW25" i="2"/>
  <c r="IX25" i="2"/>
  <c r="IX123" i="2" s="1"/>
  <c r="IY25" i="2"/>
  <c r="IY202" i="2" s="1"/>
  <c r="IZ25" i="2"/>
  <c r="JA25" i="2"/>
  <c r="JC25" i="2"/>
  <c r="JD25" i="2"/>
  <c r="JG25" i="2"/>
  <c r="JH25" i="2"/>
  <c r="JJ25" i="2"/>
  <c r="JK25" i="2"/>
  <c r="JL25" i="2"/>
  <c r="JL123" i="2" s="1"/>
  <c r="JM25" i="2"/>
  <c r="JM202" i="2" s="1"/>
  <c r="JN25" i="2"/>
  <c r="JO25" i="2"/>
  <c r="JQ25" i="2"/>
  <c r="JR25" i="2"/>
  <c r="JS25" i="2"/>
  <c r="JS123" i="2" s="1"/>
  <c r="JT25" i="2"/>
  <c r="JT202" i="2" s="1"/>
  <c r="JU25" i="2"/>
  <c r="JV25" i="2"/>
  <c r="JX25" i="2"/>
  <c r="JY25" i="2"/>
  <c r="JZ25" i="2"/>
  <c r="JZ123" i="2" s="1"/>
  <c r="KA25" i="2"/>
  <c r="KA202" i="2" s="1"/>
  <c r="KB25" i="2"/>
  <c r="KC25" i="2"/>
  <c r="KE25" i="2"/>
  <c r="KF25" i="2"/>
  <c r="KG25" i="2"/>
  <c r="KG123" i="2" s="1"/>
  <c r="KH25" i="2"/>
  <c r="KH202" i="2" s="1"/>
  <c r="KI25" i="2"/>
  <c r="KJ25" i="2"/>
  <c r="KL25" i="2"/>
  <c r="KM25" i="2"/>
  <c r="KN25" i="2"/>
  <c r="KN123" i="2" s="1"/>
  <c r="KO25" i="2"/>
  <c r="KO202" i="2" s="1"/>
  <c r="KP25" i="2"/>
  <c r="KQ25" i="2"/>
  <c r="KS25" i="2"/>
  <c r="KT25" i="2"/>
  <c r="KU25" i="2"/>
  <c r="KU123" i="2" s="1"/>
  <c r="KV25" i="2"/>
  <c r="KV202" i="2" s="1"/>
  <c r="KW25" i="2"/>
  <c r="KX25" i="2"/>
  <c r="KZ25" i="2"/>
  <c r="LA25" i="2"/>
  <c r="LB25" i="2"/>
  <c r="LB123" i="2" s="1"/>
  <c r="LC25" i="2"/>
  <c r="LC202" i="2" s="1"/>
  <c r="LD25" i="2"/>
  <c r="LE25" i="2"/>
  <c r="LN25" i="2"/>
  <c r="LO25" i="2"/>
  <c r="LP25" i="2"/>
  <c r="LI123" i="2" s="1"/>
  <c r="LQ25" i="2"/>
  <c r="LJ202" i="2" s="1"/>
  <c r="LR25" i="2"/>
  <c r="LS25" i="2"/>
  <c r="MB25" i="2"/>
  <c r="MC25" i="2"/>
  <c r="MD25" i="2"/>
  <c r="LP123" i="2" s="1"/>
  <c r="ME25" i="2"/>
  <c r="LQ202" i="2" s="1"/>
  <c r="MF25" i="2"/>
  <c r="MG25" i="2"/>
  <c r="MI25" i="2"/>
  <c r="MJ25" i="2"/>
  <c r="MM25" i="2"/>
  <c r="MN25" i="2"/>
  <c r="MP25" i="2"/>
  <c r="MQ25" i="2"/>
  <c r="MS25" i="2"/>
  <c r="ME202" i="2" s="1"/>
  <c r="MT25" i="2"/>
  <c r="MU25" i="2"/>
  <c r="MW25" i="2"/>
  <c r="MX25" i="2"/>
  <c r="MY25" i="2"/>
  <c r="MK123" i="2" s="1"/>
  <c r="MZ25" i="2"/>
  <c r="ML202" i="2" s="1"/>
  <c r="NA25" i="2"/>
  <c r="NB25" i="2"/>
  <c r="ND25" i="2"/>
  <c r="NE25" i="2"/>
  <c r="NF25" i="2"/>
  <c r="MR123" i="2" s="1"/>
  <c r="NG25" i="2"/>
  <c r="MS202" i="2" s="1"/>
  <c r="NH25" i="2"/>
  <c r="NI25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L124" i="2"/>
  <c r="CM203" i="2"/>
  <c r="CS124" i="2"/>
  <c r="CT203" i="2"/>
  <c r="CZ124" i="2"/>
  <c r="DA203" i="2"/>
  <c r="DG124" i="2"/>
  <c r="DH203" i="2"/>
  <c r="DN124" i="2"/>
  <c r="DO203" i="2"/>
  <c r="DU124" i="2"/>
  <c r="DV203" i="2"/>
  <c r="EB124" i="2"/>
  <c r="EC203" i="2"/>
  <c r="EI124" i="2"/>
  <c r="EJ203" i="2"/>
  <c r="EP124" i="2"/>
  <c r="EQ203" i="2"/>
  <c r="EW124" i="2"/>
  <c r="EX203" i="2"/>
  <c r="FB26" i="2"/>
  <c r="FC26" i="2"/>
  <c r="FD26" i="2"/>
  <c r="FD124" i="2" s="1"/>
  <c r="FE26" i="2"/>
  <c r="FE203" i="2" s="1"/>
  <c r="FF26" i="2"/>
  <c r="FI26" i="2"/>
  <c r="FJ26" i="2"/>
  <c r="FK26" i="2"/>
  <c r="FK124" i="2" s="1"/>
  <c r="FL26" i="2"/>
  <c r="FL203" i="2" s="1"/>
  <c r="FM26" i="2"/>
  <c r="FP26" i="2"/>
  <c r="FQ26" i="2"/>
  <c r="FR26" i="2"/>
  <c r="FR124" i="2" s="1"/>
  <c r="FS26" i="2"/>
  <c r="FS203" i="2" s="1"/>
  <c r="FT26" i="2"/>
  <c r="FW26" i="2"/>
  <c r="FX26" i="2"/>
  <c r="FY26" i="2"/>
  <c r="FY124" i="2" s="1"/>
  <c r="FZ26" i="2"/>
  <c r="FZ203" i="2" s="1"/>
  <c r="GA26" i="2"/>
  <c r="GB26" i="2"/>
  <c r="GD26" i="2"/>
  <c r="GE26" i="2"/>
  <c r="GF26" i="2"/>
  <c r="GF124" i="2" s="1"/>
  <c r="GG26" i="2"/>
  <c r="GG203" i="2" s="1"/>
  <c r="GH26" i="2"/>
  <c r="GK26" i="2"/>
  <c r="GL26" i="2"/>
  <c r="GM26" i="2"/>
  <c r="GM124" i="2" s="1"/>
  <c r="GN26" i="2"/>
  <c r="GN203" i="2" s="1"/>
  <c r="GO26" i="2"/>
  <c r="GR26" i="2"/>
  <c r="GS26" i="2"/>
  <c r="GT26" i="2"/>
  <c r="GT124" i="2" s="1"/>
  <c r="GU26" i="2"/>
  <c r="GU203" i="2" s="1"/>
  <c r="GV26" i="2"/>
  <c r="GY26" i="2"/>
  <c r="GZ26" i="2"/>
  <c r="HA26" i="2"/>
  <c r="HA124" i="2" s="1"/>
  <c r="HB26" i="2"/>
  <c r="HB203" i="2" s="1"/>
  <c r="HC26" i="2"/>
  <c r="HF26" i="2"/>
  <c r="HG26" i="2"/>
  <c r="HH26" i="2"/>
  <c r="HH124" i="2" s="1"/>
  <c r="HI26" i="2"/>
  <c r="HI203" i="2" s="1"/>
  <c r="HJ26" i="2"/>
  <c r="HM26" i="2"/>
  <c r="HN26" i="2"/>
  <c r="HO26" i="2"/>
  <c r="HO124" i="2" s="1"/>
  <c r="HP26" i="2"/>
  <c r="HP203" i="2" s="1"/>
  <c r="HQ26" i="2"/>
  <c r="HT26" i="2"/>
  <c r="HU26" i="2"/>
  <c r="HV26" i="2"/>
  <c r="HV124" i="2" s="1"/>
  <c r="HW26" i="2"/>
  <c r="HW203" i="2" s="1"/>
  <c r="HX26" i="2"/>
  <c r="HY26" i="2"/>
  <c r="IA26" i="2"/>
  <c r="IB26" i="2"/>
  <c r="IC26" i="2"/>
  <c r="IC124" i="2" s="1"/>
  <c r="ID26" i="2"/>
  <c r="ID203" i="2" s="1"/>
  <c r="IE26" i="2"/>
  <c r="IH26" i="2"/>
  <c r="II26" i="2"/>
  <c r="IJ26" i="2"/>
  <c r="IJ124" i="2" s="1"/>
  <c r="IK26" i="2"/>
  <c r="IK203" i="2" s="1"/>
  <c r="IL26" i="2"/>
  <c r="IM26" i="2"/>
  <c r="IO26" i="2"/>
  <c r="IP26" i="2"/>
  <c r="IQ26" i="2"/>
  <c r="IQ124" i="2" s="1"/>
  <c r="IR26" i="2"/>
  <c r="IR203" i="2" s="1"/>
  <c r="IS26" i="2"/>
  <c r="IV26" i="2"/>
  <c r="IW26" i="2"/>
  <c r="IX26" i="2"/>
  <c r="IX124" i="2" s="1"/>
  <c r="IY26" i="2"/>
  <c r="IY203" i="2" s="1"/>
  <c r="IZ26" i="2"/>
  <c r="JC26" i="2"/>
  <c r="JD26" i="2"/>
  <c r="JG26" i="2"/>
  <c r="JJ26" i="2"/>
  <c r="JK26" i="2"/>
  <c r="JL26" i="2"/>
  <c r="JL124" i="2" s="1"/>
  <c r="JM26" i="2"/>
  <c r="JM203" i="2" s="1"/>
  <c r="JN26" i="2"/>
  <c r="JQ26" i="2"/>
  <c r="JR26" i="2"/>
  <c r="JS26" i="2"/>
  <c r="JS124" i="2" s="1"/>
  <c r="JT26" i="2"/>
  <c r="JT203" i="2" s="1"/>
  <c r="JU26" i="2"/>
  <c r="JX26" i="2"/>
  <c r="JY26" i="2"/>
  <c r="JZ26" i="2"/>
  <c r="JZ124" i="2" s="1"/>
  <c r="KA26" i="2"/>
  <c r="KA203" i="2" s="1"/>
  <c r="KB26" i="2"/>
  <c r="KC26" i="2"/>
  <c r="KE26" i="2"/>
  <c r="KF26" i="2"/>
  <c r="KG26" i="2"/>
  <c r="KG124" i="2" s="1"/>
  <c r="KH26" i="2"/>
  <c r="KH203" i="2" s="1"/>
  <c r="KI26" i="2"/>
  <c r="KJ26" i="2"/>
  <c r="KL26" i="2"/>
  <c r="KM26" i="2"/>
  <c r="KN26" i="2"/>
  <c r="KN124" i="2" s="1"/>
  <c r="KO26" i="2"/>
  <c r="KO203" i="2" s="1"/>
  <c r="KP26" i="2"/>
  <c r="KS26" i="2"/>
  <c r="KT26" i="2"/>
  <c r="KU26" i="2"/>
  <c r="KU124" i="2" s="1"/>
  <c r="KV26" i="2"/>
  <c r="KV203" i="2" s="1"/>
  <c r="KW26" i="2"/>
  <c r="KZ26" i="2"/>
  <c r="LA26" i="2"/>
  <c r="LB26" i="2"/>
  <c r="LB124" i="2" s="1"/>
  <c r="LC26" i="2"/>
  <c r="LC203" i="2" s="1"/>
  <c r="LD26" i="2"/>
  <c r="LN26" i="2"/>
  <c r="LO26" i="2"/>
  <c r="LP26" i="2"/>
  <c r="LI124" i="2" s="1"/>
  <c r="LQ26" i="2"/>
  <c r="LJ203" i="2" s="1"/>
  <c r="LR26" i="2"/>
  <c r="MB26" i="2"/>
  <c r="MC26" i="2"/>
  <c r="MD26" i="2"/>
  <c r="LP124" i="2" s="1"/>
  <c r="ME26" i="2"/>
  <c r="LQ203" i="2" s="1"/>
  <c r="MF26" i="2"/>
  <c r="MG26" i="2"/>
  <c r="MI26" i="2"/>
  <c r="MJ26" i="2"/>
  <c r="MM26" i="2"/>
  <c r="MP26" i="2"/>
  <c r="MQ26" i="2"/>
  <c r="MS26" i="2"/>
  <c r="ME203" i="2" s="1"/>
  <c r="MT26" i="2"/>
  <c r="MW26" i="2"/>
  <c r="MX26" i="2"/>
  <c r="MY26" i="2"/>
  <c r="MK124" i="2" s="1"/>
  <c r="MZ26" i="2"/>
  <c r="ML203" i="2" s="1"/>
  <c r="NA26" i="2"/>
  <c r="NB26" i="2"/>
  <c r="ND26" i="2"/>
  <c r="NE26" i="2"/>
  <c r="NF26" i="2"/>
  <c r="MR124" i="2" s="1"/>
  <c r="NG26" i="2"/>
  <c r="MS203" i="2" s="1"/>
  <c r="NH26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14" i="4"/>
  <c r="CE125" i="2"/>
  <c r="CF204" i="2"/>
  <c r="CL125" i="2"/>
  <c r="CM204" i="2"/>
  <c r="CS125" i="2"/>
  <c r="CT204" i="2"/>
  <c r="CZ125" i="2"/>
  <c r="DA204" i="2"/>
  <c r="DG125" i="2"/>
  <c r="DH204" i="2"/>
  <c r="DN125" i="2"/>
  <c r="DO204" i="2"/>
  <c r="DU125" i="2"/>
  <c r="DV204" i="2"/>
  <c r="EB125" i="2"/>
  <c r="EC204" i="2"/>
  <c r="EI125" i="2"/>
  <c r="EJ204" i="2"/>
  <c r="EP125" i="2"/>
  <c r="EQ204" i="2"/>
  <c r="EW125" i="2"/>
  <c r="EX204" i="2"/>
  <c r="FB27" i="2"/>
  <c r="FC27" i="2"/>
  <c r="FD27" i="2"/>
  <c r="FD125" i="2" s="1"/>
  <c r="FE27" i="2"/>
  <c r="FE204" i="2" s="1"/>
  <c r="FF27" i="2"/>
  <c r="FI27" i="2"/>
  <c r="FJ27" i="2"/>
  <c r="FK27" i="2"/>
  <c r="FK125" i="2" s="1"/>
  <c r="FL27" i="2"/>
  <c r="FL204" i="2" s="1"/>
  <c r="FM27" i="2"/>
  <c r="FP27" i="2"/>
  <c r="FQ27" i="2"/>
  <c r="FR27" i="2"/>
  <c r="FR125" i="2" s="1"/>
  <c r="FS27" i="2"/>
  <c r="FS204" i="2" s="1"/>
  <c r="FT27" i="2"/>
  <c r="FW27" i="2"/>
  <c r="FX27" i="2"/>
  <c r="FY27" i="2"/>
  <c r="FY125" i="2" s="1"/>
  <c r="FZ27" i="2"/>
  <c r="FZ204" i="2" s="1"/>
  <c r="GA27" i="2"/>
  <c r="GD27" i="2"/>
  <c r="GE27" i="2"/>
  <c r="GF27" i="2"/>
  <c r="GF125" i="2" s="1"/>
  <c r="GG27" i="2"/>
  <c r="GG204" i="2" s="1"/>
  <c r="GH27" i="2"/>
  <c r="GI27" i="2"/>
  <c r="GK27" i="2"/>
  <c r="GL27" i="2"/>
  <c r="GM27" i="2"/>
  <c r="GM125" i="2" s="1"/>
  <c r="GN27" i="2"/>
  <c r="GN204" i="2" s="1"/>
  <c r="GO27" i="2"/>
  <c r="GR27" i="2"/>
  <c r="GS27" i="2"/>
  <c r="GT27" i="2"/>
  <c r="GT125" i="2" s="1"/>
  <c r="GU27" i="2"/>
  <c r="GU204" i="2" s="1"/>
  <c r="GV27" i="2"/>
  <c r="GW27" i="2"/>
  <c r="GY27" i="2"/>
  <c r="GZ27" i="2"/>
  <c r="HA27" i="2"/>
  <c r="HA125" i="2" s="1"/>
  <c r="HB27" i="2"/>
  <c r="HB204" i="2" s="1"/>
  <c r="HC27" i="2"/>
  <c r="HD27" i="2"/>
  <c r="HF27" i="2"/>
  <c r="HG27" i="2"/>
  <c r="HH27" i="2"/>
  <c r="HH125" i="2" s="1"/>
  <c r="HI27" i="2"/>
  <c r="HI204" i="2" s="1"/>
  <c r="HJ27" i="2"/>
  <c r="HK27" i="2"/>
  <c r="HM27" i="2"/>
  <c r="HN27" i="2"/>
  <c r="HO27" i="2"/>
  <c r="HO125" i="2" s="1"/>
  <c r="HP27" i="2"/>
  <c r="HP204" i="2" s="1"/>
  <c r="HQ27" i="2"/>
  <c r="HR27" i="2"/>
  <c r="HT27" i="2"/>
  <c r="HU27" i="2"/>
  <c r="HV27" i="2"/>
  <c r="HV125" i="2" s="1"/>
  <c r="HW27" i="2"/>
  <c r="HW204" i="2" s="1"/>
  <c r="HX27" i="2"/>
  <c r="HY27" i="2"/>
  <c r="IA27" i="2"/>
  <c r="IB27" i="2"/>
  <c r="IC27" i="2"/>
  <c r="IC125" i="2" s="1"/>
  <c r="ID27" i="2"/>
  <c r="ID204" i="2" s="1"/>
  <c r="IE27" i="2"/>
  <c r="IF27" i="2"/>
  <c r="IH27" i="2"/>
  <c r="II27" i="2"/>
  <c r="IJ27" i="2"/>
  <c r="IJ125" i="2" s="1"/>
  <c r="IK27" i="2"/>
  <c r="IK204" i="2" s="1"/>
  <c r="IL27" i="2"/>
  <c r="IM27" i="2"/>
  <c r="IO27" i="2"/>
  <c r="IP27" i="2"/>
  <c r="IQ27" i="2"/>
  <c r="IQ125" i="2" s="1"/>
  <c r="IR27" i="2"/>
  <c r="IR204" i="2" s="1"/>
  <c r="IS27" i="2"/>
  <c r="IT27" i="2"/>
  <c r="IV27" i="2"/>
  <c r="IW27" i="2"/>
  <c r="IX27" i="2"/>
  <c r="IX125" i="2" s="1"/>
  <c r="IY27" i="2"/>
  <c r="IY204" i="2" s="1"/>
  <c r="IZ27" i="2"/>
  <c r="JA27" i="2"/>
  <c r="JC27" i="2"/>
  <c r="JD27" i="2"/>
  <c r="JG27" i="2"/>
  <c r="JH27" i="2"/>
  <c r="JJ27" i="2"/>
  <c r="JK27" i="2"/>
  <c r="JL27" i="2"/>
  <c r="JL125" i="2" s="1"/>
  <c r="JM27" i="2"/>
  <c r="JM204" i="2" s="1"/>
  <c r="JN27" i="2"/>
  <c r="JO27" i="2"/>
  <c r="JQ27" i="2"/>
  <c r="JR27" i="2"/>
  <c r="JS27" i="2"/>
  <c r="JS125" i="2" s="1"/>
  <c r="JT27" i="2"/>
  <c r="JT204" i="2" s="1"/>
  <c r="JU27" i="2"/>
  <c r="JX27" i="2"/>
  <c r="JY27" i="2"/>
  <c r="JZ27" i="2"/>
  <c r="JZ125" i="2" s="1"/>
  <c r="KA27" i="2"/>
  <c r="KA204" i="2" s="1"/>
  <c r="KB27" i="2"/>
  <c r="KC27" i="2"/>
  <c r="KE27" i="2"/>
  <c r="KF27" i="2"/>
  <c r="KG27" i="2"/>
  <c r="KG125" i="2" s="1"/>
  <c r="KH27" i="2"/>
  <c r="KH204" i="2" s="1"/>
  <c r="KI27" i="2"/>
  <c r="KJ27" i="2"/>
  <c r="KL27" i="2"/>
  <c r="KM27" i="2"/>
  <c r="KN27" i="2"/>
  <c r="KN125" i="2" s="1"/>
  <c r="KO27" i="2"/>
  <c r="KO204" i="2" s="1"/>
  <c r="KP27" i="2"/>
  <c r="KQ27" i="2"/>
  <c r="KS27" i="2"/>
  <c r="KT27" i="2"/>
  <c r="KU27" i="2"/>
  <c r="KU125" i="2" s="1"/>
  <c r="KV27" i="2"/>
  <c r="KV204" i="2" s="1"/>
  <c r="KW27" i="2"/>
  <c r="KX27" i="2"/>
  <c r="KZ27" i="2"/>
  <c r="LA27" i="2"/>
  <c r="LB27" i="2"/>
  <c r="LB125" i="2" s="1"/>
  <c r="LC27" i="2"/>
  <c r="LC204" i="2" s="1"/>
  <c r="LD27" i="2"/>
  <c r="LE27" i="2"/>
  <c r="LN27" i="2"/>
  <c r="LO27" i="2"/>
  <c r="LP27" i="2"/>
  <c r="LI125" i="2" s="1"/>
  <c r="LQ27" i="2"/>
  <c r="LJ204" i="2" s="1"/>
  <c r="LR27" i="2"/>
  <c r="LS27" i="2"/>
  <c r="MB27" i="2"/>
  <c r="MC27" i="2"/>
  <c r="MD27" i="2"/>
  <c r="LP125" i="2" s="1"/>
  <c r="ME27" i="2"/>
  <c r="LQ204" i="2" s="1"/>
  <c r="MF27" i="2"/>
  <c r="MG27" i="2"/>
  <c r="MI27" i="2"/>
  <c r="MJ27" i="2"/>
  <c r="MM27" i="2"/>
  <c r="MN27" i="2"/>
  <c r="MP27" i="2"/>
  <c r="MQ27" i="2"/>
  <c r="MS27" i="2"/>
  <c r="ME204" i="2" s="1"/>
  <c r="MT27" i="2"/>
  <c r="MU27" i="2"/>
  <c r="MW27" i="2"/>
  <c r="MX27" i="2"/>
  <c r="MY27" i="2"/>
  <c r="MK125" i="2" s="1"/>
  <c r="MZ27" i="2"/>
  <c r="ML204" i="2" s="1"/>
  <c r="NA27" i="2"/>
  <c r="NB27" i="2"/>
  <c r="ND27" i="2"/>
  <c r="NE27" i="2"/>
  <c r="NF27" i="2"/>
  <c r="MR125" i="2" s="1"/>
  <c r="NG27" i="2"/>
  <c r="MS204" i="2" s="1"/>
  <c r="NH27" i="2"/>
  <c r="NI27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22" i="4"/>
  <c r="CE126" i="2"/>
  <c r="CF205" i="2"/>
  <c r="CL126" i="2"/>
  <c r="CM205" i="2"/>
  <c r="CS126" i="2"/>
  <c r="CT205" i="2"/>
  <c r="CZ126" i="2"/>
  <c r="DA205" i="2"/>
  <c r="DG126" i="2"/>
  <c r="DH205" i="2"/>
  <c r="DN126" i="2"/>
  <c r="DO205" i="2"/>
  <c r="DU126" i="2"/>
  <c r="DV205" i="2"/>
  <c r="EB126" i="2"/>
  <c r="EC205" i="2"/>
  <c r="EI126" i="2"/>
  <c r="EJ205" i="2"/>
  <c r="EP126" i="2"/>
  <c r="EQ205" i="2"/>
  <c r="EW126" i="2"/>
  <c r="EX205" i="2"/>
  <c r="FB28" i="2"/>
  <c r="FC28" i="2"/>
  <c r="FD28" i="2"/>
  <c r="FD126" i="2" s="1"/>
  <c r="FE28" i="2"/>
  <c r="FE205" i="2" s="1"/>
  <c r="FF28" i="2"/>
  <c r="FI28" i="2"/>
  <c r="FJ28" i="2"/>
  <c r="FK28" i="2"/>
  <c r="FK126" i="2" s="1"/>
  <c r="FL28" i="2"/>
  <c r="FL205" i="2" s="1"/>
  <c r="FM28" i="2"/>
  <c r="FP28" i="2"/>
  <c r="FQ28" i="2"/>
  <c r="FR28" i="2"/>
  <c r="FR126" i="2" s="1"/>
  <c r="FS28" i="2"/>
  <c r="FS205" i="2" s="1"/>
  <c r="FT28" i="2"/>
  <c r="FW28" i="2"/>
  <c r="FX28" i="2"/>
  <c r="FY28" i="2"/>
  <c r="FY126" i="2" s="1"/>
  <c r="FZ28" i="2"/>
  <c r="FZ205" i="2" s="1"/>
  <c r="GA28" i="2"/>
  <c r="GD28" i="2"/>
  <c r="GE28" i="2"/>
  <c r="GF28" i="2"/>
  <c r="GF126" i="2" s="1"/>
  <c r="GG28" i="2"/>
  <c r="GG205" i="2" s="1"/>
  <c r="GH28" i="2"/>
  <c r="GK28" i="2"/>
  <c r="GL28" i="2"/>
  <c r="GM28" i="2"/>
  <c r="GM126" i="2" s="1"/>
  <c r="GN28" i="2"/>
  <c r="GN205" i="2" s="1"/>
  <c r="GO28" i="2"/>
  <c r="GR28" i="2"/>
  <c r="GS28" i="2"/>
  <c r="GT28" i="2"/>
  <c r="GT126" i="2" s="1"/>
  <c r="GU28" i="2"/>
  <c r="GU205" i="2" s="1"/>
  <c r="GV28" i="2"/>
  <c r="GY28" i="2"/>
  <c r="GZ28" i="2"/>
  <c r="HA28" i="2"/>
  <c r="HA126" i="2" s="1"/>
  <c r="HB28" i="2"/>
  <c r="HB205" i="2" s="1"/>
  <c r="HC28" i="2"/>
  <c r="HF28" i="2"/>
  <c r="HG28" i="2"/>
  <c r="HH28" i="2"/>
  <c r="HH126" i="2" s="1"/>
  <c r="HI28" i="2"/>
  <c r="HI205" i="2" s="1"/>
  <c r="HJ28" i="2"/>
  <c r="HM28" i="2"/>
  <c r="HN28" i="2"/>
  <c r="HO28" i="2"/>
  <c r="HO126" i="2" s="1"/>
  <c r="HP28" i="2"/>
  <c r="HP205" i="2" s="1"/>
  <c r="HQ28" i="2"/>
  <c r="HR28" i="2"/>
  <c r="HT28" i="2"/>
  <c r="HU28" i="2"/>
  <c r="HV28" i="2"/>
  <c r="HV126" i="2" s="1"/>
  <c r="HW28" i="2"/>
  <c r="HW205" i="2" s="1"/>
  <c r="HX28" i="2"/>
  <c r="HY28" i="2"/>
  <c r="IA28" i="2"/>
  <c r="IB28" i="2"/>
  <c r="IC28" i="2"/>
  <c r="IC126" i="2" s="1"/>
  <c r="ID28" i="2"/>
  <c r="ID205" i="2" s="1"/>
  <c r="IE28" i="2"/>
  <c r="IH28" i="2"/>
  <c r="II28" i="2"/>
  <c r="IJ28" i="2"/>
  <c r="IJ126" i="2" s="1"/>
  <c r="IK28" i="2"/>
  <c r="IK205" i="2" s="1"/>
  <c r="IL28" i="2"/>
  <c r="IM28" i="2"/>
  <c r="IO28" i="2"/>
  <c r="IP28" i="2"/>
  <c r="IQ28" i="2"/>
  <c r="IQ126" i="2" s="1"/>
  <c r="IR28" i="2"/>
  <c r="IR205" i="2" s="1"/>
  <c r="IS28" i="2"/>
  <c r="IV28" i="2"/>
  <c r="IW28" i="2"/>
  <c r="IX28" i="2"/>
  <c r="IX126" i="2" s="1"/>
  <c r="IY28" i="2"/>
  <c r="IY205" i="2" s="1"/>
  <c r="IZ28" i="2"/>
  <c r="JC28" i="2"/>
  <c r="JD28" i="2"/>
  <c r="JG28" i="2"/>
  <c r="JJ28" i="2"/>
  <c r="JK28" i="2"/>
  <c r="JL28" i="2"/>
  <c r="JL126" i="2" s="1"/>
  <c r="JM28" i="2"/>
  <c r="JM205" i="2" s="1"/>
  <c r="JN28" i="2"/>
  <c r="JQ28" i="2"/>
  <c r="JR28" i="2"/>
  <c r="JS28" i="2"/>
  <c r="JS126" i="2" s="1"/>
  <c r="JT28" i="2"/>
  <c r="JT205" i="2" s="1"/>
  <c r="JU28" i="2"/>
  <c r="JX28" i="2"/>
  <c r="JY28" i="2"/>
  <c r="JZ28" i="2"/>
  <c r="JZ126" i="2" s="1"/>
  <c r="KA28" i="2"/>
  <c r="KA205" i="2" s="1"/>
  <c r="KB28" i="2"/>
  <c r="KC28" i="2"/>
  <c r="KE28" i="2"/>
  <c r="KF28" i="2"/>
  <c r="KG28" i="2"/>
  <c r="KG126" i="2" s="1"/>
  <c r="KH28" i="2"/>
  <c r="KH205" i="2" s="1"/>
  <c r="KI28" i="2"/>
  <c r="KJ28" i="2"/>
  <c r="KL28" i="2"/>
  <c r="KM28" i="2"/>
  <c r="KN28" i="2"/>
  <c r="KN126" i="2" s="1"/>
  <c r="KO28" i="2"/>
  <c r="KO205" i="2" s="1"/>
  <c r="KP28" i="2"/>
  <c r="KS28" i="2"/>
  <c r="KT28" i="2"/>
  <c r="KW28" i="2"/>
  <c r="KZ28" i="2"/>
  <c r="LA28" i="2"/>
  <c r="LB28" i="2"/>
  <c r="LB126" i="2" s="1"/>
  <c r="LC28" i="2"/>
  <c r="LC205" i="2" s="1"/>
  <c r="LD28" i="2"/>
  <c r="LN28" i="2"/>
  <c r="LO28" i="2"/>
  <c r="LP28" i="2"/>
  <c r="LI126" i="2" s="1"/>
  <c r="LQ28" i="2"/>
  <c r="LJ205" i="2" s="1"/>
  <c r="LR28" i="2"/>
  <c r="MB28" i="2"/>
  <c r="MC28" i="2"/>
  <c r="MD28" i="2"/>
  <c r="LP126" i="2" s="1"/>
  <c r="ME28" i="2"/>
  <c r="LQ205" i="2" s="1"/>
  <c r="MF28" i="2"/>
  <c r="MG28" i="2"/>
  <c r="MI28" i="2"/>
  <c r="MJ28" i="2"/>
  <c r="MM28" i="2"/>
  <c r="MP28" i="2"/>
  <c r="MQ28" i="2"/>
  <c r="MS28" i="2"/>
  <c r="ME205" i="2" s="1"/>
  <c r="MT28" i="2"/>
  <c r="MW28" i="2"/>
  <c r="MX28" i="2"/>
  <c r="MY28" i="2"/>
  <c r="MK126" i="2" s="1"/>
  <c r="MZ28" i="2"/>
  <c r="ML205" i="2" s="1"/>
  <c r="NA28" i="2"/>
  <c r="NB28" i="2"/>
  <c r="ND28" i="2"/>
  <c r="NE28" i="2"/>
  <c r="NF28" i="2"/>
  <c r="MR126" i="2" s="1"/>
  <c r="NG28" i="2"/>
  <c r="MS205" i="2" s="1"/>
  <c r="NH28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L127" i="2"/>
  <c r="CM206" i="2"/>
  <c r="CS127" i="2"/>
  <c r="CT206" i="2"/>
  <c r="CZ127" i="2"/>
  <c r="DA206" i="2"/>
  <c r="DG127" i="2"/>
  <c r="DH206" i="2"/>
  <c r="DN127" i="2"/>
  <c r="DO206" i="2"/>
  <c r="DU127" i="2"/>
  <c r="DV206" i="2"/>
  <c r="EB127" i="2"/>
  <c r="EC206" i="2"/>
  <c r="EI127" i="2"/>
  <c r="EJ206" i="2"/>
  <c r="EP127" i="2"/>
  <c r="EQ206" i="2"/>
  <c r="EW127" i="2"/>
  <c r="EX206" i="2"/>
  <c r="FB29" i="2"/>
  <c r="FC29" i="2"/>
  <c r="FD29" i="2"/>
  <c r="FD127" i="2" s="1"/>
  <c r="FE29" i="2"/>
  <c r="FE206" i="2" s="1"/>
  <c r="FF29" i="2"/>
  <c r="FI29" i="2"/>
  <c r="FJ29" i="2"/>
  <c r="FK29" i="2"/>
  <c r="FK127" i="2" s="1"/>
  <c r="FL29" i="2"/>
  <c r="FL206" i="2" s="1"/>
  <c r="FM29" i="2"/>
  <c r="FP29" i="2"/>
  <c r="FQ29" i="2"/>
  <c r="FR29" i="2"/>
  <c r="FR127" i="2" s="1"/>
  <c r="FS29" i="2"/>
  <c r="FS206" i="2" s="1"/>
  <c r="FT29" i="2"/>
  <c r="FW29" i="2"/>
  <c r="FX29" i="2"/>
  <c r="FY29" i="2"/>
  <c r="FY127" i="2" s="1"/>
  <c r="FZ29" i="2"/>
  <c r="FZ206" i="2" s="1"/>
  <c r="GA29" i="2"/>
  <c r="GD29" i="2"/>
  <c r="GE29" i="2"/>
  <c r="GF29" i="2"/>
  <c r="GF127" i="2" s="1"/>
  <c r="GG29" i="2"/>
  <c r="GG206" i="2" s="1"/>
  <c r="GH29" i="2"/>
  <c r="GK29" i="2"/>
  <c r="GL29" i="2"/>
  <c r="GM29" i="2"/>
  <c r="GM127" i="2" s="1"/>
  <c r="GN29" i="2"/>
  <c r="GN206" i="2" s="1"/>
  <c r="GO29" i="2"/>
  <c r="GR29" i="2"/>
  <c r="GS29" i="2"/>
  <c r="GT29" i="2"/>
  <c r="GT127" i="2" s="1"/>
  <c r="GU29" i="2"/>
  <c r="GU206" i="2" s="1"/>
  <c r="GV29" i="2"/>
  <c r="GY29" i="2"/>
  <c r="GZ29" i="2"/>
  <c r="HA29" i="2"/>
  <c r="HA127" i="2" s="1"/>
  <c r="HB29" i="2"/>
  <c r="HB206" i="2" s="1"/>
  <c r="HC29" i="2"/>
  <c r="HF29" i="2"/>
  <c r="HG29" i="2"/>
  <c r="HH29" i="2"/>
  <c r="HH127" i="2" s="1"/>
  <c r="HI29" i="2"/>
  <c r="HI206" i="2" s="1"/>
  <c r="HJ29" i="2"/>
  <c r="HM29" i="2"/>
  <c r="HN29" i="2"/>
  <c r="HO29" i="2"/>
  <c r="HO127" i="2" s="1"/>
  <c r="HP29" i="2"/>
  <c r="HP206" i="2" s="1"/>
  <c r="HQ29" i="2"/>
  <c r="HT29" i="2"/>
  <c r="HU29" i="2"/>
  <c r="HV29" i="2"/>
  <c r="HV127" i="2" s="1"/>
  <c r="HW29" i="2"/>
  <c r="HW206" i="2" s="1"/>
  <c r="HX29" i="2"/>
  <c r="HY29" i="2"/>
  <c r="IA29" i="2"/>
  <c r="IB29" i="2"/>
  <c r="IC29" i="2"/>
  <c r="IC127" i="2" s="1"/>
  <c r="ID29" i="2"/>
  <c r="ID206" i="2" s="1"/>
  <c r="IE29" i="2"/>
  <c r="IH29" i="2"/>
  <c r="II29" i="2"/>
  <c r="IJ29" i="2"/>
  <c r="IJ127" i="2" s="1"/>
  <c r="IK29" i="2"/>
  <c r="IK206" i="2" s="1"/>
  <c r="IL29" i="2"/>
  <c r="IM29" i="2"/>
  <c r="IO29" i="2"/>
  <c r="IP29" i="2"/>
  <c r="IQ29" i="2"/>
  <c r="IQ127" i="2" s="1"/>
  <c r="IR29" i="2"/>
  <c r="IR206" i="2" s="1"/>
  <c r="IS29" i="2"/>
  <c r="IV29" i="2"/>
  <c r="IW29" i="2"/>
  <c r="IX29" i="2"/>
  <c r="IX127" i="2" s="1"/>
  <c r="IY29" i="2"/>
  <c r="IY206" i="2" s="1"/>
  <c r="IZ29" i="2"/>
  <c r="JC29" i="2"/>
  <c r="JD29" i="2"/>
  <c r="JG29" i="2"/>
  <c r="JJ29" i="2"/>
  <c r="JK29" i="2"/>
  <c r="JL29" i="2"/>
  <c r="JL127" i="2" s="1"/>
  <c r="JM29" i="2"/>
  <c r="JM206" i="2" s="1"/>
  <c r="JN29" i="2"/>
  <c r="JQ29" i="2"/>
  <c r="JR29" i="2"/>
  <c r="JS29" i="2"/>
  <c r="JS127" i="2" s="1"/>
  <c r="JT29" i="2"/>
  <c r="JT206" i="2" s="1"/>
  <c r="JU29" i="2"/>
  <c r="JX29" i="2"/>
  <c r="JY29" i="2"/>
  <c r="JZ29" i="2"/>
  <c r="JZ127" i="2" s="1"/>
  <c r="KA29" i="2"/>
  <c r="KA206" i="2" s="1"/>
  <c r="KB29" i="2"/>
  <c r="KC29" i="2"/>
  <c r="KE29" i="2"/>
  <c r="KF29" i="2"/>
  <c r="KG29" i="2"/>
  <c r="KG127" i="2" s="1"/>
  <c r="KH29" i="2"/>
  <c r="KH206" i="2" s="1"/>
  <c r="KI29" i="2"/>
  <c r="KJ29" i="2"/>
  <c r="KL29" i="2"/>
  <c r="KM29" i="2"/>
  <c r="KN29" i="2"/>
  <c r="KN127" i="2" s="1"/>
  <c r="KO29" i="2"/>
  <c r="KO206" i="2" s="1"/>
  <c r="KP29" i="2"/>
  <c r="KS29" i="2"/>
  <c r="KT29" i="2"/>
  <c r="KU29" i="2"/>
  <c r="KU127" i="2" s="1"/>
  <c r="KV29" i="2"/>
  <c r="KV206" i="2" s="1"/>
  <c r="KW29" i="2"/>
  <c r="KZ29" i="2"/>
  <c r="LA29" i="2"/>
  <c r="LB29" i="2"/>
  <c r="LB127" i="2" s="1"/>
  <c r="LC29" i="2"/>
  <c r="LC206" i="2" s="1"/>
  <c r="LD29" i="2"/>
  <c r="LN29" i="2"/>
  <c r="LO29" i="2"/>
  <c r="LP29" i="2"/>
  <c r="LI127" i="2" s="1"/>
  <c r="LQ29" i="2"/>
  <c r="LJ206" i="2" s="1"/>
  <c r="LR29" i="2"/>
  <c r="MB29" i="2"/>
  <c r="MC29" i="2"/>
  <c r="MD29" i="2"/>
  <c r="LP127" i="2" s="1"/>
  <c r="ME29" i="2"/>
  <c r="LQ206" i="2" s="1"/>
  <c r="MF29" i="2"/>
  <c r="MG29" i="2"/>
  <c r="MI29" i="2"/>
  <c r="MJ29" i="2"/>
  <c r="MM29" i="2"/>
  <c r="MP29" i="2"/>
  <c r="MQ29" i="2"/>
  <c r="MS29" i="2"/>
  <c r="ME206" i="2" s="1"/>
  <c r="MT29" i="2"/>
  <c r="MW29" i="2"/>
  <c r="MX29" i="2"/>
  <c r="MY29" i="2"/>
  <c r="MK127" i="2" s="1"/>
  <c r="MZ29" i="2"/>
  <c r="ML206" i="2" s="1"/>
  <c r="NA29" i="2"/>
  <c r="NB29" i="2"/>
  <c r="ND29" i="2"/>
  <c r="NE29" i="2"/>
  <c r="NF29" i="2"/>
  <c r="MR127" i="2" s="1"/>
  <c r="NG29" i="2"/>
  <c r="MS206" i="2" s="1"/>
  <c r="NH29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L128" i="2"/>
  <c r="CM207" i="2"/>
  <c r="CS128" i="2"/>
  <c r="CT207" i="2"/>
  <c r="CZ128" i="2"/>
  <c r="DA207" i="2"/>
  <c r="DG128" i="2"/>
  <c r="DH207" i="2"/>
  <c r="DN128" i="2"/>
  <c r="DO207" i="2"/>
  <c r="DU128" i="2"/>
  <c r="DV207" i="2"/>
  <c r="EB128" i="2"/>
  <c r="EC207" i="2"/>
  <c r="EI128" i="2"/>
  <c r="EJ207" i="2"/>
  <c r="EP128" i="2"/>
  <c r="EQ207" i="2"/>
  <c r="EW128" i="2"/>
  <c r="EX207" i="2"/>
  <c r="FB30" i="2"/>
  <c r="FC30" i="2"/>
  <c r="FD30" i="2"/>
  <c r="FD128" i="2" s="1"/>
  <c r="FE30" i="2"/>
  <c r="FE207" i="2" s="1"/>
  <c r="FF30" i="2"/>
  <c r="FI30" i="2"/>
  <c r="FJ30" i="2"/>
  <c r="FK30" i="2"/>
  <c r="FK128" i="2" s="1"/>
  <c r="FL30" i="2"/>
  <c r="FL207" i="2" s="1"/>
  <c r="FM30" i="2"/>
  <c r="FP30" i="2"/>
  <c r="FQ30" i="2"/>
  <c r="FR30" i="2"/>
  <c r="FR128" i="2" s="1"/>
  <c r="FS30" i="2"/>
  <c r="FS207" i="2" s="1"/>
  <c r="FT30" i="2"/>
  <c r="FW30" i="2"/>
  <c r="FX30" i="2"/>
  <c r="FY30" i="2"/>
  <c r="FY128" i="2" s="1"/>
  <c r="FZ30" i="2"/>
  <c r="FZ207" i="2" s="1"/>
  <c r="GA30" i="2"/>
  <c r="GD30" i="2"/>
  <c r="GE30" i="2"/>
  <c r="GF30" i="2"/>
  <c r="GF128" i="2" s="1"/>
  <c r="GG30" i="2"/>
  <c r="GG207" i="2" s="1"/>
  <c r="GH30" i="2"/>
  <c r="GK30" i="2"/>
  <c r="GL30" i="2"/>
  <c r="GM30" i="2"/>
  <c r="GM128" i="2" s="1"/>
  <c r="GN30" i="2"/>
  <c r="GN207" i="2" s="1"/>
  <c r="GO30" i="2"/>
  <c r="GR30" i="2"/>
  <c r="GS30" i="2"/>
  <c r="GT30" i="2"/>
  <c r="GT128" i="2" s="1"/>
  <c r="GU30" i="2"/>
  <c r="GU207" i="2" s="1"/>
  <c r="GV30" i="2"/>
  <c r="GY30" i="2"/>
  <c r="GZ30" i="2"/>
  <c r="HA30" i="2"/>
  <c r="HA128" i="2" s="1"/>
  <c r="HB30" i="2"/>
  <c r="HB207" i="2" s="1"/>
  <c r="HC30" i="2"/>
  <c r="HF30" i="2"/>
  <c r="HG30" i="2"/>
  <c r="HH30" i="2"/>
  <c r="HH128" i="2" s="1"/>
  <c r="HI30" i="2"/>
  <c r="HI207" i="2" s="1"/>
  <c r="HJ30" i="2"/>
  <c r="HM30" i="2"/>
  <c r="HN30" i="2"/>
  <c r="HO30" i="2"/>
  <c r="HO128" i="2" s="1"/>
  <c r="HP30" i="2"/>
  <c r="HP207" i="2" s="1"/>
  <c r="HQ30" i="2"/>
  <c r="HT30" i="2"/>
  <c r="HU30" i="2"/>
  <c r="HV30" i="2"/>
  <c r="HV128" i="2" s="1"/>
  <c r="HW30" i="2"/>
  <c r="HW207" i="2" s="1"/>
  <c r="HX30" i="2"/>
  <c r="HY30" i="2"/>
  <c r="IA30" i="2"/>
  <c r="IB30" i="2"/>
  <c r="IC30" i="2"/>
  <c r="IC128" i="2" s="1"/>
  <c r="ID30" i="2"/>
  <c r="ID207" i="2" s="1"/>
  <c r="IE30" i="2"/>
  <c r="IH30" i="2"/>
  <c r="II30" i="2"/>
  <c r="IJ30" i="2"/>
  <c r="IJ128" i="2" s="1"/>
  <c r="IK30" i="2"/>
  <c r="IK207" i="2" s="1"/>
  <c r="IL30" i="2"/>
  <c r="IM30" i="2"/>
  <c r="IO30" i="2"/>
  <c r="IP30" i="2"/>
  <c r="IQ30" i="2"/>
  <c r="IQ128" i="2" s="1"/>
  <c r="IR30" i="2"/>
  <c r="IR207" i="2" s="1"/>
  <c r="IS30" i="2"/>
  <c r="IV30" i="2"/>
  <c r="IW30" i="2"/>
  <c r="IX30" i="2"/>
  <c r="IX128" i="2" s="1"/>
  <c r="IY30" i="2"/>
  <c r="IY207" i="2" s="1"/>
  <c r="IZ30" i="2"/>
  <c r="JC30" i="2"/>
  <c r="JD30" i="2"/>
  <c r="JG30" i="2"/>
  <c r="JJ30" i="2"/>
  <c r="JK30" i="2"/>
  <c r="JL30" i="2"/>
  <c r="JL128" i="2" s="1"/>
  <c r="JM30" i="2"/>
  <c r="JM207" i="2" s="1"/>
  <c r="JN30" i="2"/>
  <c r="JQ30" i="2"/>
  <c r="JR30" i="2"/>
  <c r="JS30" i="2"/>
  <c r="JS128" i="2" s="1"/>
  <c r="JT30" i="2"/>
  <c r="JT207" i="2" s="1"/>
  <c r="JU30" i="2"/>
  <c r="JX30" i="2"/>
  <c r="JY30" i="2"/>
  <c r="JZ30" i="2"/>
  <c r="JZ128" i="2" s="1"/>
  <c r="KA30" i="2"/>
  <c r="KA207" i="2" s="1"/>
  <c r="KB30" i="2"/>
  <c r="KC30" i="2"/>
  <c r="KE30" i="2"/>
  <c r="KF30" i="2"/>
  <c r="KG30" i="2"/>
  <c r="KG128" i="2" s="1"/>
  <c r="KH30" i="2"/>
  <c r="KH207" i="2" s="1"/>
  <c r="KI30" i="2"/>
  <c r="KJ30" i="2"/>
  <c r="KL30" i="2"/>
  <c r="KM30" i="2"/>
  <c r="KN30" i="2"/>
  <c r="KN128" i="2" s="1"/>
  <c r="KO30" i="2"/>
  <c r="KO207" i="2" s="1"/>
  <c r="KP30" i="2"/>
  <c r="KS30" i="2"/>
  <c r="KT30" i="2"/>
  <c r="KU30" i="2"/>
  <c r="KU128" i="2" s="1"/>
  <c r="KV30" i="2"/>
  <c r="KV207" i="2" s="1"/>
  <c r="KW30" i="2"/>
  <c r="KZ30" i="2"/>
  <c r="LA30" i="2"/>
  <c r="LB30" i="2"/>
  <c r="LB128" i="2" s="1"/>
  <c r="LC30" i="2"/>
  <c r="LC207" i="2" s="1"/>
  <c r="LD30" i="2"/>
  <c r="LN30" i="2"/>
  <c r="LO30" i="2"/>
  <c r="LP30" i="2"/>
  <c r="LI128" i="2" s="1"/>
  <c r="LQ30" i="2"/>
  <c r="LJ207" i="2" s="1"/>
  <c r="LR30" i="2"/>
  <c r="MB30" i="2"/>
  <c r="MC30" i="2"/>
  <c r="MD30" i="2"/>
  <c r="LP128" i="2" s="1"/>
  <c r="ME30" i="2"/>
  <c r="LQ207" i="2" s="1"/>
  <c r="MF30" i="2"/>
  <c r="MG30" i="2"/>
  <c r="MI30" i="2"/>
  <c r="MJ30" i="2"/>
  <c r="MM30" i="2"/>
  <c r="MP30" i="2"/>
  <c r="MQ30" i="2"/>
  <c r="MS30" i="2"/>
  <c r="ME207" i="2" s="1"/>
  <c r="MT30" i="2"/>
  <c r="MW30" i="2"/>
  <c r="MX30" i="2"/>
  <c r="MY30" i="2"/>
  <c r="MK128" i="2" s="1"/>
  <c r="MZ30" i="2"/>
  <c r="ML207" i="2" s="1"/>
  <c r="NA30" i="2"/>
  <c r="NB30" i="2"/>
  <c r="ND30" i="2"/>
  <c r="NE30" i="2"/>
  <c r="NF30" i="2"/>
  <c r="MR128" i="2" s="1"/>
  <c r="NG30" i="2"/>
  <c r="MS207" i="2" s="1"/>
  <c r="NH30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L129" i="2"/>
  <c r="CM208" i="2"/>
  <c r="CS129" i="2"/>
  <c r="CT208" i="2"/>
  <c r="CZ129" i="2"/>
  <c r="DA208" i="2"/>
  <c r="DG129" i="2"/>
  <c r="DH208" i="2"/>
  <c r="DN129" i="2"/>
  <c r="DO208" i="2"/>
  <c r="DU129" i="2"/>
  <c r="DV208" i="2"/>
  <c r="EB129" i="2"/>
  <c r="EC208" i="2"/>
  <c r="EI129" i="2"/>
  <c r="EJ208" i="2"/>
  <c r="EP129" i="2"/>
  <c r="EQ208" i="2"/>
  <c r="EW129" i="2"/>
  <c r="EX208" i="2"/>
  <c r="FB31" i="2"/>
  <c r="FC31" i="2"/>
  <c r="FD31" i="2"/>
  <c r="FD129" i="2" s="1"/>
  <c r="FE31" i="2"/>
  <c r="FE208" i="2" s="1"/>
  <c r="FF31" i="2"/>
  <c r="FI31" i="2"/>
  <c r="FJ31" i="2"/>
  <c r="FK31" i="2"/>
  <c r="FK129" i="2" s="1"/>
  <c r="FL31" i="2"/>
  <c r="FL208" i="2" s="1"/>
  <c r="FM31" i="2"/>
  <c r="FP31" i="2"/>
  <c r="FQ31" i="2"/>
  <c r="FR31" i="2"/>
  <c r="FR129" i="2" s="1"/>
  <c r="FS31" i="2"/>
  <c r="FS208" i="2" s="1"/>
  <c r="FT31" i="2"/>
  <c r="FU31" i="2"/>
  <c r="FW31" i="2"/>
  <c r="FX31" i="2"/>
  <c r="FY31" i="2"/>
  <c r="FY129" i="2" s="1"/>
  <c r="FZ31" i="2"/>
  <c r="FZ208" i="2" s="1"/>
  <c r="GA31" i="2"/>
  <c r="GD31" i="2"/>
  <c r="GE31" i="2"/>
  <c r="GF31" i="2"/>
  <c r="GF129" i="2" s="1"/>
  <c r="GG31" i="2"/>
  <c r="GG208" i="2" s="1"/>
  <c r="GH31" i="2"/>
  <c r="GK31" i="2"/>
  <c r="GL31" i="2"/>
  <c r="GM31" i="2"/>
  <c r="GM129" i="2" s="1"/>
  <c r="GN31" i="2"/>
  <c r="GN208" i="2" s="1"/>
  <c r="GO31" i="2"/>
  <c r="GR31" i="2"/>
  <c r="GS31" i="2"/>
  <c r="GT31" i="2"/>
  <c r="GT129" i="2" s="1"/>
  <c r="GU31" i="2"/>
  <c r="GU208" i="2" s="1"/>
  <c r="GV31" i="2"/>
  <c r="GY31" i="2"/>
  <c r="GZ31" i="2"/>
  <c r="HA31" i="2"/>
  <c r="HA129" i="2" s="1"/>
  <c r="HB31" i="2"/>
  <c r="HB208" i="2" s="1"/>
  <c r="HC31" i="2"/>
  <c r="HF31" i="2"/>
  <c r="HG31" i="2"/>
  <c r="HH31" i="2"/>
  <c r="HH129" i="2" s="1"/>
  <c r="HI31" i="2"/>
  <c r="HI208" i="2" s="1"/>
  <c r="HJ31" i="2"/>
  <c r="HM31" i="2"/>
  <c r="HN31" i="2"/>
  <c r="HO31" i="2"/>
  <c r="HO129" i="2" s="1"/>
  <c r="HP31" i="2"/>
  <c r="HP208" i="2" s="1"/>
  <c r="HQ31" i="2"/>
  <c r="HT31" i="2"/>
  <c r="HU31" i="2"/>
  <c r="HV31" i="2"/>
  <c r="HV129" i="2" s="1"/>
  <c r="HW31" i="2"/>
  <c r="HW208" i="2" s="1"/>
  <c r="HX31" i="2"/>
  <c r="HY31" i="2"/>
  <c r="IA31" i="2"/>
  <c r="IB31" i="2"/>
  <c r="IC31" i="2"/>
  <c r="IC129" i="2" s="1"/>
  <c r="ID31" i="2"/>
  <c r="ID208" i="2" s="1"/>
  <c r="IE31" i="2"/>
  <c r="IH31" i="2"/>
  <c r="II31" i="2"/>
  <c r="IJ31" i="2"/>
  <c r="IJ129" i="2" s="1"/>
  <c r="IK31" i="2"/>
  <c r="IK208" i="2" s="1"/>
  <c r="IL31" i="2"/>
  <c r="IM31" i="2"/>
  <c r="IO31" i="2"/>
  <c r="IP31" i="2"/>
  <c r="IQ31" i="2"/>
  <c r="IQ129" i="2" s="1"/>
  <c r="IR31" i="2"/>
  <c r="IR208" i="2" s="1"/>
  <c r="IS31" i="2"/>
  <c r="IV31" i="2"/>
  <c r="IW31" i="2"/>
  <c r="IX31" i="2"/>
  <c r="IX129" i="2" s="1"/>
  <c r="IY31" i="2"/>
  <c r="IY208" i="2" s="1"/>
  <c r="IZ31" i="2"/>
  <c r="JC31" i="2"/>
  <c r="JD31" i="2"/>
  <c r="JG31" i="2"/>
  <c r="JJ31" i="2"/>
  <c r="JK31" i="2"/>
  <c r="JL31" i="2"/>
  <c r="JL129" i="2" s="1"/>
  <c r="JM31" i="2"/>
  <c r="JM208" i="2" s="1"/>
  <c r="JN31" i="2"/>
  <c r="JQ31" i="2"/>
  <c r="JR31" i="2"/>
  <c r="JS31" i="2"/>
  <c r="JS129" i="2" s="1"/>
  <c r="JT31" i="2"/>
  <c r="JT208" i="2" s="1"/>
  <c r="JU31" i="2"/>
  <c r="JX31" i="2"/>
  <c r="JY31" i="2"/>
  <c r="JZ31" i="2"/>
  <c r="JZ129" i="2" s="1"/>
  <c r="KA31" i="2"/>
  <c r="KA208" i="2" s="1"/>
  <c r="KB31" i="2"/>
  <c r="KC31" i="2"/>
  <c r="KE31" i="2"/>
  <c r="KF31" i="2"/>
  <c r="KG31" i="2"/>
  <c r="KG129" i="2" s="1"/>
  <c r="KH31" i="2"/>
  <c r="KH208" i="2" s="1"/>
  <c r="KI31" i="2"/>
  <c r="KJ31" i="2"/>
  <c r="KL31" i="2"/>
  <c r="KM31" i="2"/>
  <c r="KN31" i="2"/>
  <c r="KN129" i="2" s="1"/>
  <c r="KO31" i="2"/>
  <c r="KO208" i="2" s="1"/>
  <c r="KP31" i="2"/>
  <c r="KS31" i="2"/>
  <c r="KT31" i="2"/>
  <c r="KU31" i="2"/>
  <c r="KU129" i="2" s="1"/>
  <c r="KV31" i="2"/>
  <c r="KV208" i="2" s="1"/>
  <c r="KW31" i="2"/>
  <c r="KZ31" i="2"/>
  <c r="LA31" i="2"/>
  <c r="LB31" i="2"/>
  <c r="LB129" i="2" s="1"/>
  <c r="LC31" i="2"/>
  <c r="LC208" i="2" s="1"/>
  <c r="LD31" i="2"/>
  <c r="LN31" i="2"/>
  <c r="LO31" i="2"/>
  <c r="LP31" i="2"/>
  <c r="LI129" i="2" s="1"/>
  <c r="LQ31" i="2"/>
  <c r="LJ208" i="2" s="1"/>
  <c r="LR31" i="2"/>
  <c r="MB31" i="2"/>
  <c r="MC31" i="2"/>
  <c r="MD31" i="2"/>
  <c r="LP129" i="2" s="1"/>
  <c r="ME31" i="2"/>
  <c r="LQ208" i="2" s="1"/>
  <c r="MF31" i="2"/>
  <c r="MG31" i="2"/>
  <c r="MI31" i="2"/>
  <c r="MJ31" i="2"/>
  <c r="MM31" i="2"/>
  <c r="MP31" i="2"/>
  <c r="MQ31" i="2"/>
  <c r="MS31" i="2"/>
  <c r="ME208" i="2" s="1"/>
  <c r="MT31" i="2"/>
  <c r="MW31" i="2"/>
  <c r="MX31" i="2"/>
  <c r="MY31" i="2"/>
  <c r="MK129" i="2" s="1"/>
  <c r="MZ31" i="2"/>
  <c r="ML208" i="2" s="1"/>
  <c r="NA31" i="2"/>
  <c r="NB31" i="2"/>
  <c r="ND31" i="2"/>
  <c r="NE31" i="2"/>
  <c r="NF31" i="2"/>
  <c r="MR129" i="2" s="1"/>
  <c r="NG31" i="2"/>
  <c r="MS208" i="2" s="1"/>
  <c r="NH31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16" i="4"/>
  <c r="BX130" i="2"/>
  <c r="BY209" i="2"/>
  <c r="T16" i="4"/>
  <c r="CE130" i="2"/>
  <c r="CF209" i="2"/>
  <c r="CL130" i="2"/>
  <c r="CM209" i="2"/>
  <c r="CS130" i="2"/>
  <c r="CT209" i="2"/>
  <c r="CZ130" i="2"/>
  <c r="DA209" i="2"/>
  <c r="X16" i="4"/>
  <c r="DG130" i="2"/>
  <c r="DH209" i="2"/>
  <c r="DN130" i="2"/>
  <c r="DO209" i="2"/>
  <c r="DU130" i="2"/>
  <c r="DV209" i="2"/>
  <c r="AA16" i="4"/>
  <c r="EB130" i="2"/>
  <c r="EC209" i="2"/>
  <c r="AB16" i="4"/>
  <c r="EI130" i="2"/>
  <c r="EJ209" i="2"/>
  <c r="EP130" i="2"/>
  <c r="EQ209" i="2"/>
  <c r="EW130" i="2"/>
  <c r="EX209" i="2"/>
  <c r="AE16" i="4"/>
  <c r="FB32" i="2"/>
  <c r="FC32" i="2"/>
  <c r="FD32" i="2"/>
  <c r="FD130" i="2" s="1"/>
  <c r="FE32" i="2"/>
  <c r="FE209" i="2" s="1"/>
  <c r="FF32" i="2"/>
  <c r="FG32" i="2"/>
  <c r="FI32" i="2"/>
  <c r="FJ32" i="2"/>
  <c r="FK32" i="2"/>
  <c r="FK130" i="2" s="1"/>
  <c r="FL32" i="2"/>
  <c r="FL209" i="2" s="1"/>
  <c r="FM32" i="2"/>
  <c r="FN32" i="2"/>
  <c r="FP32" i="2"/>
  <c r="FQ32" i="2"/>
  <c r="FR32" i="2"/>
  <c r="FR130" i="2" s="1"/>
  <c r="FS32" i="2"/>
  <c r="FS209" i="2" s="1"/>
  <c r="FT32" i="2"/>
  <c r="FU32" i="2"/>
  <c r="FW32" i="2"/>
  <c r="FX32" i="2"/>
  <c r="FY32" i="2"/>
  <c r="FY130" i="2" s="1"/>
  <c r="FZ32" i="2"/>
  <c r="FZ209" i="2" s="1"/>
  <c r="GA32" i="2"/>
  <c r="GB32" i="2"/>
  <c r="GD32" i="2"/>
  <c r="GE32" i="2"/>
  <c r="GF32" i="2"/>
  <c r="GF130" i="2" s="1"/>
  <c r="GG32" i="2"/>
  <c r="GG209" i="2" s="1"/>
  <c r="GH32" i="2"/>
  <c r="GI32" i="2"/>
  <c r="GK32" i="2"/>
  <c r="GL32" i="2"/>
  <c r="GM32" i="2"/>
  <c r="GM130" i="2" s="1"/>
  <c r="GN32" i="2"/>
  <c r="GN209" i="2" s="1"/>
  <c r="GO32" i="2"/>
  <c r="GP32" i="2"/>
  <c r="GR32" i="2"/>
  <c r="GS32" i="2"/>
  <c r="GT32" i="2"/>
  <c r="GT130" i="2" s="1"/>
  <c r="GU32" i="2"/>
  <c r="GU209" i="2" s="1"/>
  <c r="GV32" i="2"/>
  <c r="GW32" i="2"/>
  <c r="GY32" i="2"/>
  <c r="GZ32" i="2"/>
  <c r="HA32" i="2"/>
  <c r="HA130" i="2" s="1"/>
  <c r="HB32" i="2"/>
  <c r="HB209" i="2" s="1"/>
  <c r="HC32" i="2"/>
  <c r="HD32" i="2"/>
  <c r="HF32" i="2"/>
  <c r="HG32" i="2"/>
  <c r="HH32" i="2"/>
  <c r="HH130" i="2" s="1"/>
  <c r="HI32" i="2"/>
  <c r="HI209" i="2" s="1"/>
  <c r="HJ32" i="2"/>
  <c r="HK32" i="2"/>
  <c r="HM32" i="2"/>
  <c r="HN32" i="2"/>
  <c r="HO32" i="2"/>
  <c r="HO130" i="2" s="1"/>
  <c r="HP32" i="2"/>
  <c r="HP209" i="2" s="1"/>
  <c r="HQ32" i="2"/>
  <c r="HR32" i="2"/>
  <c r="HT32" i="2"/>
  <c r="HU32" i="2"/>
  <c r="HV32" i="2"/>
  <c r="HV130" i="2" s="1"/>
  <c r="HW32" i="2"/>
  <c r="HW209" i="2" s="1"/>
  <c r="HX32" i="2"/>
  <c r="HY32" i="2"/>
  <c r="IA32" i="2"/>
  <c r="IB32" i="2"/>
  <c r="IC32" i="2"/>
  <c r="IC130" i="2" s="1"/>
  <c r="ID32" i="2"/>
  <c r="ID209" i="2" s="1"/>
  <c r="IE32" i="2"/>
  <c r="IF32" i="2"/>
  <c r="IH32" i="2"/>
  <c r="II32" i="2"/>
  <c r="IJ32" i="2"/>
  <c r="IJ130" i="2" s="1"/>
  <c r="IK32" i="2"/>
  <c r="IK209" i="2" s="1"/>
  <c r="IL32" i="2"/>
  <c r="IM32" i="2"/>
  <c r="IO32" i="2"/>
  <c r="IP32" i="2"/>
  <c r="IQ32" i="2"/>
  <c r="IQ130" i="2" s="1"/>
  <c r="IR32" i="2"/>
  <c r="IR209" i="2" s="1"/>
  <c r="IS32" i="2"/>
  <c r="IT32" i="2"/>
  <c r="IV32" i="2"/>
  <c r="IW32" i="2"/>
  <c r="IX32" i="2"/>
  <c r="IX130" i="2" s="1"/>
  <c r="IY32" i="2"/>
  <c r="IY209" i="2" s="1"/>
  <c r="IZ32" i="2"/>
  <c r="JA32" i="2"/>
  <c r="JC32" i="2"/>
  <c r="JD32" i="2"/>
  <c r="JG32" i="2"/>
  <c r="JH32" i="2"/>
  <c r="JJ32" i="2"/>
  <c r="JK32" i="2"/>
  <c r="JL32" i="2"/>
  <c r="JL130" i="2" s="1"/>
  <c r="JM32" i="2"/>
  <c r="JM209" i="2" s="1"/>
  <c r="JN32" i="2"/>
  <c r="JO32" i="2"/>
  <c r="JQ32" i="2"/>
  <c r="JR32" i="2"/>
  <c r="JS32" i="2"/>
  <c r="JS130" i="2" s="1"/>
  <c r="JT32" i="2"/>
  <c r="JT209" i="2" s="1"/>
  <c r="JU32" i="2"/>
  <c r="JV32" i="2"/>
  <c r="JX32" i="2"/>
  <c r="JY32" i="2"/>
  <c r="JZ32" i="2"/>
  <c r="JZ130" i="2" s="1"/>
  <c r="KA32" i="2"/>
  <c r="KA209" i="2" s="1"/>
  <c r="KB32" i="2"/>
  <c r="KC32" i="2"/>
  <c r="KE32" i="2"/>
  <c r="KF32" i="2"/>
  <c r="KG32" i="2"/>
  <c r="KG130" i="2" s="1"/>
  <c r="KH32" i="2"/>
  <c r="KH209" i="2" s="1"/>
  <c r="KI32" i="2"/>
  <c r="KJ32" i="2"/>
  <c r="KL32" i="2"/>
  <c r="KM32" i="2"/>
  <c r="KN32" i="2"/>
  <c r="KN130" i="2" s="1"/>
  <c r="KO32" i="2"/>
  <c r="KO209" i="2" s="1"/>
  <c r="KP32" i="2"/>
  <c r="KQ32" i="2"/>
  <c r="KS32" i="2"/>
  <c r="KT32" i="2"/>
  <c r="KU32" i="2"/>
  <c r="KU130" i="2" s="1"/>
  <c r="KV32" i="2"/>
  <c r="KV209" i="2" s="1"/>
  <c r="KW32" i="2"/>
  <c r="KX32" i="2"/>
  <c r="KZ32" i="2"/>
  <c r="LA32" i="2"/>
  <c r="LB32" i="2"/>
  <c r="LB130" i="2" s="1"/>
  <c r="LC32" i="2"/>
  <c r="LC209" i="2" s="1"/>
  <c r="LD32" i="2"/>
  <c r="LE32" i="2"/>
  <c r="LN32" i="2"/>
  <c r="LO32" i="2"/>
  <c r="LP32" i="2"/>
  <c r="LI130" i="2" s="1"/>
  <c r="LQ32" i="2"/>
  <c r="LJ209" i="2" s="1"/>
  <c r="LR32" i="2"/>
  <c r="LS32" i="2"/>
  <c r="MB32" i="2"/>
  <c r="MC32" i="2"/>
  <c r="MD32" i="2"/>
  <c r="LP130" i="2" s="1"/>
  <c r="ME32" i="2"/>
  <c r="LQ209" i="2" s="1"/>
  <c r="MF32" i="2"/>
  <c r="MG32" i="2"/>
  <c r="MI32" i="2"/>
  <c r="MJ32" i="2"/>
  <c r="MM32" i="2"/>
  <c r="MN32" i="2"/>
  <c r="MP32" i="2"/>
  <c r="MQ32" i="2"/>
  <c r="MS32" i="2"/>
  <c r="ME209" i="2" s="1"/>
  <c r="MT32" i="2"/>
  <c r="MU32" i="2"/>
  <c r="MW32" i="2"/>
  <c r="MX32" i="2"/>
  <c r="MY32" i="2"/>
  <c r="MK130" i="2" s="1"/>
  <c r="MZ32" i="2"/>
  <c r="ML209" i="2" s="1"/>
  <c r="NA32" i="2"/>
  <c r="NB32" i="2"/>
  <c r="ND32" i="2"/>
  <c r="NE32" i="2"/>
  <c r="NF32" i="2"/>
  <c r="MR130" i="2" s="1"/>
  <c r="NG32" i="2"/>
  <c r="MS209" i="2" s="1"/>
  <c r="NH32" i="2"/>
  <c r="NI32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33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33" i="4"/>
  <c r="BX131" i="2"/>
  <c r="BY210" i="2"/>
  <c r="T33" i="4"/>
  <c r="CE131" i="2"/>
  <c r="CF210" i="2"/>
  <c r="U33" i="4"/>
  <c r="CL131" i="2"/>
  <c r="CM210" i="2"/>
  <c r="CS131" i="2"/>
  <c r="CT210" i="2"/>
  <c r="CZ131" i="2"/>
  <c r="DA210" i="2"/>
  <c r="X33" i="4"/>
  <c r="DG131" i="2"/>
  <c r="DH210" i="2"/>
  <c r="Y33" i="4"/>
  <c r="H33" i="4" s="1"/>
  <c r="DN131" i="2"/>
  <c r="DO210" i="2"/>
  <c r="Z33" i="4"/>
  <c r="DU131" i="2"/>
  <c r="DV210" i="2"/>
  <c r="AA33" i="4"/>
  <c r="EB131" i="2"/>
  <c r="EC210" i="2"/>
  <c r="AB33" i="4"/>
  <c r="EI131" i="2"/>
  <c r="EJ210" i="2"/>
  <c r="EP131" i="2"/>
  <c r="EQ210" i="2"/>
  <c r="EW131" i="2"/>
  <c r="EX210" i="2"/>
  <c r="AE33" i="4"/>
  <c r="FB33" i="2"/>
  <c r="FC33" i="2"/>
  <c r="FD33" i="2"/>
  <c r="FD131" i="2" s="1"/>
  <c r="FE33" i="2"/>
  <c r="FE210" i="2" s="1"/>
  <c r="FF33" i="2"/>
  <c r="FG33" i="2"/>
  <c r="FI33" i="2"/>
  <c r="FJ33" i="2"/>
  <c r="FK33" i="2"/>
  <c r="FK131" i="2" s="1"/>
  <c r="FL33" i="2"/>
  <c r="FL210" i="2" s="1"/>
  <c r="FM33" i="2"/>
  <c r="FN33" i="2"/>
  <c r="FP33" i="2"/>
  <c r="FQ33" i="2"/>
  <c r="FR33" i="2"/>
  <c r="FR131" i="2" s="1"/>
  <c r="FS33" i="2"/>
  <c r="FS210" i="2" s="1"/>
  <c r="FT33" i="2"/>
  <c r="FU33" i="2"/>
  <c r="FW33" i="2"/>
  <c r="FX33" i="2"/>
  <c r="FY33" i="2"/>
  <c r="FY131" i="2" s="1"/>
  <c r="FZ33" i="2"/>
  <c r="FZ210" i="2" s="1"/>
  <c r="GA33" i="2"/>
  <c r="GB33" i="2"/>
  <c r="GD33" i="2"/>
  <c r="GE33" i="2"/>
  <c r="GF33" i="2"/>
  <c r="GF131" i="2" s="1"/>
  <c r="GG33" i="2"/>
  <c r="GG210" i="2" s="1"/>
  <c r="GH33" i="2"/>
  <c r="GI33" i="2"/>
  <c r="GK33" i="2"/>
  <c r="GL33" i="2"/>
  <c r="GM33" i="2"/>
  <c r="GM131" i="2" s="1"/>
  <c r="GN33" i="2"/>
  <c r="GN210" i="2" s="1"/>
  <c r="GO33" i="2"/>
  <c r="GP33" i="2"/>
  <c r="GR33" i="2"/>
  <c r="GS33" i="2"/>
  <c r="GT33" i="2"/>
  <c r="GT131" i="2" s="1"/>
  <c r="GU33" i="2"/>
  <c r="GU210" i="2" s="1"/>
  <c r="GV33" i="2"/>
  <c r="GW33" i="2"/>
  <c r="GY33" i="2"/>
  <c r="GZ33" i="2"/>
  <c r="HA33" i="2"/>
  <c r="HA131" i="2" s="1"/>
  <c r="HB33" i="2"/>
  <c r="HB210" i="2" s="1"/>
  <c r="HC33" i="2"/>
  <c r="HD33" i="2"/>
  <c r="HF33" i="2"/>
  <c r="HG33" i="2"/>
  <c r="HH33" i="2"/>
  <c r="HH131" i="2" s="1"/>
  <c r="HI33" i="2"/>
  <c r="HI210" i="2" s="1"/>
  <c r="HJ33" i="2"/>
  <c r="HK33" i="2"/>
  <c r="HM33" i="2"/>
  <c r="HN33" i="2"/>
  <c r="HO33" i="2"/>
  <c r="HO131" i="2" s="1"/>
  <c r="HP33" i="2"/>
  <c r="HP210" i="2" s="1"/>
  <c r="HQ33" i="2"/>
  <c r="HR33" i="2"/>
  <c r="HT33" i="2"/>
  <c r="HU33" i="2"/>
  <c r="HV33" i="2"/>
  <c r="HV131" i="2" s="1"/>
  <c r="HW33" i="2"/>
  <c r="HW210" i="2" s="1"/>
  <c r="HX33" i="2"/>
  <c r="HY33" i="2"/>
  <c r="IA33" i="2"/>
  <c r="IB33" i="2"/>
  <c r="IC33" i="2"/>
  <c r="IC131" i="2" s="1"/>
  <c r="ID33" i="2"/>
  <c r="ID210" i="2" s="1"/>
  <c r="IE33" i="2"/>
  <c r="IF33" i="2"/>
  <c r="IH33" i="2"/>
  <c r="II33" i="2"/>
  <c r="IJ33" i="2"/>
  <c r="IJ131" i="2" s="1"/>
  <c r="IK33" i="2"/>
  <c r="IK210" i="2" s="1"/>
  <c r="IL33" i="2"/>
  <c r="IM33" i="2"/>
  <c r="IO33" i="2"/>
  <c r="IP33" i="2"/>
  <c r="IQ33" i="2"/>
  <c r="IQ131" i="2" s="1"/>
  <c r="IR33" i="2"/>
  <c r="IR210" i="2" s="1"/>
  <c r="IS33" i="2"/>
  <c r="IT33" i="2"/>
  <c r="IV33" i="2"/>
  <c r="IW33" i="2"/>
  <c r="IX33" i="2"/>
  <c r="IX131" i="2" s="1"/>
  <c r="IY33" i="2"/>
  <c r="IY210" i="2" s="1"/>
  <c r="IZ33" i="2"/>
  <c r="JA33" i="2"/>
  <c r="JC33" i="2"/>
  <c r="JD33" i="2"/>
  <c r="JG33" i="2"/>
  <c r="JH33" i="2"/>
  <c r="JJ33" i="2"/>
  <c r="JK33" i="2"/>
  <c r="JL33" i="2"/>
  <c r="JL131" i="2" s="1"/>
  <c r="JM33" i="2"/>
  <c r="JM210" i="2" s="1"/>
  <c r="JN33" i="2"/>
  <c r="JO33" i="2"/>
  <c r="JQ33" i="2"/>
  <c r="JR33" i="2"/>
  <c r="JS33" i="2"/>
  <c r="JS131" i="2" s="1"/>
  <c r="JT33" i="2"/>
  <c r="JT210" i="2" s="1"/>
  <c r="JU33" i="2"/>
  <c r="JV33" i="2"/>
  <c r="JX33" i="2"/>
  <c r="JY33" i="2"/>
  <c r="JZ33" i="2"/>
  <c r="JZ131" i="2" s="1"/>
  <c r="KA33" i="2"/>
  <c r="KA210" i="2" s="1"/>
  <c r="KB33" i="2"/>
  <c r="KC33" i="2"/>
  <c r="KE33" i="2"/>
  <c r="KF33" i="2"/>
  <c r="KG33" i="2"/>
  <c r="KG131" i="2" s="1"/>
  <c r="KH33" i="2"/>
  <c r="KH210" i="2" s="1"/>
  <c r="KI33" i="2"/>
  <c r="KJ33" i="2"/>
  <c r="KL33" i="2"/>
  <c r="KM33" i="2"/>
  <c r="KN33" i="2"/>
  <c r="KN131" i="2" s="1"/>
  <c r="KO33" i="2"/>
  <c r="KO210" i="2" s="1"/>
  <c r="KP33" i="2"/>
  <c r="KQ33" i="2"/>
  <c r="KS33" i="2"/>
  <c r="KT33" i="2"/>
  <c r="KU33" i="2"/>
  <c r="KU131" i="2" s="1"/>
  <c r="KV33" i="2"/>
  <c r="KV210" i="2" s="1"/>
  <c r="KW33" i="2"/>
  <c r="KX33" i="2"/>
  <c r="KZ33" i="2"/>
  <c r="LA33" i="2"/>
  <c r="LB33" i="2"/>
  <c r="LB131" i="2" s="1"/>
  <c r="LC33" i="2"/>
  <c r="LC210" i="2" s="1"/>
  <c r="LD33" i="2"/>
  <c r="LE33" i="2"/>
  <c r="LN33" i="2"/>
  <c r="LO33" i="2"/>
  <c r="LP33" i="2"/>
  <c r="LI131" i="2" s="1"/>
  <c r="LQ33" i="2"/>
  <c r="LJ210" i="2" s="1"/>
  <c r="LR33" i="2"/>
  <c r="LS33" i="2"/>
  <c r="MB33" i="2"/>
  <c r="MC33" i="2"/>
  <c r="MD33" i="2"/>
  <c r="LP131" i="2" s="1"/>
  <c r="ME33" i="2"/>
  <c r="LQ210" i="2" s="1"/>
  <c r="MF33" i="2"/>
  <c r="MG33" i="2"/>
  <c r="MI33" i="2"/>
  <c r="MJ33" i="2"/>
  <c r="MM33" i="2"/>
  <c r="MN33" i="2"/>
  <c r="MP33" i="2"/>
  <c r="MQ33" i="2"/>
  <c r="MS33" i="2"/>
  <c r="ME210" i="2" s="1"/>
  <c r="MT33" i="2"/>
  <c r="MU33" i="2"/>
  <c r="MW33" i="2"/>
  <c r="MX33" i="2"/>
  <c r="MY33" i="2"/>
  <c r="MK131" i="2" s="1"/>
  <c r="MZ33" i="2"/>
  <c r="ML210" i="2" s="1"/>
  <c r="NA33" i="2"/>
  <c r="NB33" i="2"/>
  <c r="ND33" i="2"/>
  <c r="NE33" i="2"/>
  <c r="NF33" i="2"/>
  <c r="MR131" i="2" s="1"/>
  <c r="NG33" i="2"/>
  <c r="MS210" i="2" s="1"/>
  <c r="NH33" i="2"/>
  <c r="NI33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39" i="4"/>
  <c r="CE132" i="2"/>
  <c r="CF211" i="2"/>
  <c r="CL132" i="2"/>
  <c r="CM211" i="2"/>
  <c r="CS132" i="2"/>
  <c r="CT211" i="2"/>
  <c r="CZ132" i="2"/>
  <c r="DA211" i="2"/>
  <c r="X39" i="4"/>
  <c r="DG132" i="2"/>
  <c r="DH211" i="2"/>
  <c r="DN132" i="2"/>
  <c r="DO211" i="2"/>
  <c r="DU132" i="2"/>
  <c r="DV211" i="2"/>
  <c r="EB132" i="2"/>
  <c r="EC211" i="2"/>
  <c r="EI132" i="2"/>
  <c r="EJ211" i="2"/>
  <c r="EP132" i="2"/>
  <c r="EQ211" i="2"/>
  <c r="EW132" i="2"/>
  <c r="EX211" i="2"/>
  <c r="FB34" i="2"/>
  <c r="FC34" i="2"/>
  <c r="FD34" i="2"/>
  <c r="FD132" i="2" s="1"/>
  <c r="FE34" i="2"/>
  <c r="FE211" i="2" s="1"/>
  <c r="FF34" i="2"/>
  <c r="FI34" i="2"/>
  <c r="FJ34" i="2"/>
  <c r="FK34" i="2"/>
  <c r="FK132" i="2" s="1"/>
  <c r="FL34" i="2"/>
  <c r="FL211" i="2" s="1"/>
  <c r="FM34" i="2"/>
  <c r="FN34" i="2"/>
  <c r="FP34" i="2"/>
  <c r="FQ34" i="2"/>
  <c r="FR34" i="2"/>
  <c r="FR132" i="2" s="1"/>
  <c r="FS34" i="2"/>
  <c r="FS211" i="2" s="1"/>
  <c r="FT34" i="2"/>
  <c r="FW34" i="2"/>
  <c r="FX34" i="2"/>
  <c r="FY34" i="2"/>
  <c r="FY132" i="2" s="1"/>
  <c r="FZ34" i="2"/>
  <c r="FZ211" i="2" s="1"/>
  <c r="GA34" i="2"/>
  <c r="GD34" i="2"/>
  <c r="GE34" i="2"/>
  <c r="GF34" i="2"/>
  <c r="GF132" i="2" s="1"/>
  <c r="GG34" i="2"/>
  <c r="GG211" i="2" s="1"/>
  <c r="GH34" i="2"/>
  <c r="GK34" i="2"/>
  <c r="GL34" i="2"/>
  <c r="GM34" i="2"/>
  <c r="GM132" i="2" s="1"/>
  <c r="GN34" i="2"/>
  <c r="GN211" i="2" s="1"/>
  <c r="GO34" i="2"/>
  <c r="GR34" i="2"/>
  <c r="GS34" i="2"/>
  <c r="GT34" i="2"/>
  <c r="GT132" i="2" s="1"/>
  <c r="GU34" i="2"/>
  <c r="GU211" i="2" s="1"/>
  <c r="GV34" i="2"/>
  <c r="GW34" i="2"/>
  <c r="GY34" i="2"/>
  <c r="GZ34" i="2"/>
  <c r="HA34" i="2"/>
  <c r="HA132" i="2" s="1"/>
  <c r="HB34" i="2"/>
  <c r="HB211" i="2" s="1"/>
  <c r="HC34" i="2"/>
  <c r="HF34" i="2"/>
  <c r="HG34" i="2"/>
  <c r="HH34" i="2"/>
  <c r="HH132" i="2" s="1"/>
  <c r="HI34" i="2"/>
  <c r="HI211" i="2" s="1"/>
  <c r="HJ34" i="2"/>
  <c r="HM34" i="2"/>
  <c r="HN34" i="2"/>
  <c r="HO34" i="2"/>
  <c r="HO132" i="2" s="1"/>
  <c r="HP34" i="2"/>
  <c r="HP211" i="2" s="1"/>
  <c r="HQ34" i="2"/>
  <c r="HT34" i="2"/>
  <c r="HU34" i="2"/>
  <c r="HV34" i="2"/>
  <c r="HV132" i="2" s="1"/>
  <c r="HW34" i="2"/>
  <c r="HW211" i="2" s="1"/>
  <c r="HX34" i="2"/>
  <c r="HY34" i="2"/>
  <c r="IA34" i="2"/>
  <c r="IB34" i="2"/>
  <c r="IC34" i="2"/>
  <c r="IC132" i="2" s="1"/>
  <c r="ID34" i="2"/>
  <c r="ID211" i="2" s="1"/>
  <c r="IE34" i="2"/>
  <c r="IH34" i="2"/>
  <c r="II34" i="2"/>
  <c r="IJ34" i="2"/>
  <c r="IJ132" i="2" s="1"/>
  <c r="IK34" i="2"/>
  <c r="IK211" i="2" s="1"/>
  <c r="IL34" i="2"/>
  <c r="IM34" i="2"/>
  <c r="IO34" i="2"/>
  <c r="IP34" i="2"/>
  <c r="IQ34" i="2"/>
  <c r="IQ132" i="2" s="1"/>
  <c r="IR34" i="2"/>
  <c r="IR211" i="2" s="1"/>
  <c r="IS34" i="2"/>
  <c r="IV34" i="2"/>
  <c r="IW34" i="2"/>
  <c r="IX34" i="2"/>
  <c r="IX132" i="2" s="1"/>
  <c r="IY34" i="2"/>
  <c r="IY211" i="2" s="1"/>
  <c r="IZ34" i="2"/>
  <c r="JC34" i="2"/>
  <c r="JD34" i="2"/>
  <c r="JG34" i="2"/>
  <c r="JJ34" i="2"/>
  <c r="JK34" i="2"/>
  <c r="JL34" i="2"/>
  <c r="JL132" i="2" s="1"/>
  <c r="JM34" i="2"/>
  <c r="JM211" i="2" s="1"/>
  <c r="JN34" i="2"/>
  <c r="JQ34" i="2"/>
  <c r="JR34" i="2"/>
  <c r="JS34" i="2"/>
  <c r="JS132" i="2" s="1"/>
  <c r="JT34" i="2"/>
  <c r="JT211" i="2" s="1"/>
  <c r="JU34" i="2"/>
  <c r="JX34" i="2"/>
  <c r="JY34" i="2"/>
  <c r="JZ34" i="2"/>
  <c r="JZ132" i="2" s="1"/>
  <c r="KA34" i="2"/>
  <c r="KA211" i="2" s="1"/>
  <c r="KB34" i="2"/>
  <c r="KC34" i="2"/>
  <c r="KE34" i="2"/>
  <c r="KF34" i="2"/>
  <c r="KG34" i="2"/>
  <c r="KG132" i="2" s="1"/>
  <c r="KH34" i="2"/>
  <c r="KH211" i="2" s="1"/>
  <c r="KI34" i="2"/>
  <c r="KJ34" i="2"/>
  <c r="KL34" i="2"/>
  <c r="KM34" i="2"/>
  <c r="KN34" i="2"/>
  <c r="KN132" i="2" s="1"/>
  <c r="KO34" i="2"/>
  <c r="KO211" i="2" s="1"/>
  <c r="KP34" i="2"/>
  <c r="KS34" i="2"/>
  <c r="KT34" i="2"/>
  <c r="KU34" i="2"/>
  <c r="KU132" i="2" s="1"/>
  <c r="KV34" i="2"/>
  <c r="KV211" i="2" s="1"/>
  <c r="KW34" i="2"/>
  <c r="KZ34" i="2"/>
  <c r="LA34" i="2"/>
  <c r="LB34" i="2"/>
  <c r="LB132" i="2" s="1"/>
  <c r="LC34" i="2"/>
  <c r="LC211" i="2" s="1"/>
  <c r="LD34" i="2"/>
  <c r="LN34" i="2"/>
  <c r="LO34" i="2"/>
  <c r="LP34" i="2"/>
  <c r="LI132" i="2" s="1"/>
  <c r="LQ34" i="2"/>
  <c r="LJ211" i="2" s="1"/>
  <c r="LR34" i="2"/>
  <c r="MB34" i="2"/>
  <c r="MC34" i="2"/>
  <c r="MD34" i="2"/>
  <c r="LP132" i="2" s="1"/>
  <c r="ME34" i="2"/>
  <c r="LQ211" i="2" s="1"/>
  <c r="MF34" i="2"/>
  <c r="MG34" i="2"/>
  <c r="MI34" i="2"/>
  <c r="MJ34" i="2"/>
  <c r="MM34" i="2"/>
  <c r="MN34" i="2"/>
  <c r="MP34" i="2"/>
  <c r="MQ34" i="2"/>
  <c r="MS34" i="2"/>
  <c r="ME211" i="2" s="1"/>
  <c r="MT34" i="2"/>
  <c r="MU34" i="2"/>
  <c r="MW34" i="2"/>
  <c r="MX34" i="2"/>
  <c r="MY34" i="2"/>
  <c r="MK132" i="2" s="1"/>
  <c r="MZ34" i="2"/>
  <c r="ML211" i="2" s="1"/>
  <c r="NA34" i="2"/>
  <c r="NB34" i="2"/>
  <c r="ND34" i="2"/>
  <c r="NE34" i="2"/>
  <c r="NF34" i="2"/>
  <c r="MR132" i="2" s="1"/>
  <c r="NG34" i="2"/>
  <c r="MS211" i="2" s="1"/>
  <c r="NH34" i="2"/>
  <c r="NI34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21" i="4" s="1"/>
  <c r="AM35" i="2"/>
  <c r="AN35" i="2"/>
  <c r="AO133" i="2"/>
  <c r="AP212" i="2"/>
  <c r="AQ35" i="2"/>
  <c r="AV133" i="2"/>
  <c r="AW212" i="2"/>
  <c r="P21" i="4"/>
  <c r="BC133" i="2"/>
  <c r="BD212" i="2"/>
  <c r="BJ133" i="2"/>
  <c r="BK212" i="2"/>
  <c r="BQ133" i="2"/>
  <c r="BR212" i="2"/>
  <c r="BX133" i="2"/>
  <c r="BY212" i="2"/>
  <c r="T21" i="4"/>
  <c r="CE133" i="2"/>
  <c r="CF212" i="2"/>
  <c r="U21" i="4"/>
  <c r="CL133" i="2"/>
  <c r="CM212" i="2"/>
  <c r="CS133" i="2"/>
  <c r="CT212" i="2"/>
  <c r="CZ133" i="2"/>
  <c r="DA212" i="2"/>
  <c r="X21" i="4"/>
  <c r="DG133" i="2"/>
  <c r="DH212" i="2"/>
  <c r="Y21" i="4"/>
  <c r="H21" i="4" s="1"/>
  <c r="DN133" i="2"/>
  <c r="DO212" i="2"/>
  <c r="Z21" i="4"/>
  <c r="DU133" i="2"/>
  <c r="DV212" i="2"/>
  <c r="AA21" i="4"/>
  <c r="EB133" i="2"/>
  <c r="EC212" i="2"/>
  <c r="AB21" i="4"/>
  <c r="EI133" i="2"/>
  <c r="EJ212" i="2"/>
  <c r="EP133" i="2"/>
  <c r="EQ212" i="2"/>
  <c r="EW133" i="2"/>
  <c r="EX212" i="2"/>
  <c r="AE21" i="4"/>
  <c r="FB35" i="2"/>
  <c r="FC35" i="2"/>
  <c r="FD35" i="2"/>
  <c r="FD133" i="2" s="1"/>
  <c r="FE35" i="2"/>
  <c r="FE212" i="2" s="1"/>
  <c r="FF35" i="2"/>
  <c r="FG35" i="2"/>
  <c r="FI35" i="2"/>
  <c r="FJ35" i="2"/>
  <c r="FK35" i="2"/>
  <c r="FK133" i="2" s="1"/>
  <c r="FL35" i="2"/>
  <c r="FL212" i="2" s="1"/>
  <c r="FM35" i="2"/>
  <c r="FN35" i="2"/>
  <c r="FP35" i="2"/>
  <c r="FQ35" i="2"/>
  <c r="FR35" i="2"/>
  <c r="FR133" i="2" s="1"/>
  <c r="FS35" i="2"/>
  <c r="FS212" i="2" s="1"/>
  <c r="FT35" i="2"/>
  <c r="FU35" i="2"/>
  <c r="FW35" i="2"/>
  <c r="FX35" i="2"/>
  <c r="FY35" i="2"/>
  <c r="FY133" i="2" s="1"/>
  <c r="FZ35" i="2"/>
  <c r="FZ212" i="2" s="1"/>
  <c r="GA35" i="2"/>
  <c r="GB35" i="2"/>
  <c r="GD35" i="2"/>
  <c r="GE35" i="2"/>
  <c r="GF35" i="2"/>
  <c r="GF133" i="2" s="1"/>
  <c r="GG35" i="2"/>
  <c r="GG212" i="2" s="1"/>
  <c r="GH35" i="2"/>
  <c r="GI35" i="2"/>
  <c r="GK35" i="2"/>
  <c r="GL35" i="2"/>
  <c r="GM35" i="2"/>
  <c r="GM133" i="2" s="1"/>
  <c r="GN35" i="2"/>
  <c r="GN212" i="2" s="1"/>
  <c r="GO35" i="2"/>
  <c r="GP35" i="2"/>
  <c r="GR35" i="2"/>
  <c r="GS35" i="2"/>
  <c r="GT35" i="2"/>
  <c r="GT133" i="2" s="1"/>
  <c r="GU35" i="2"/>
  <c r="GU212" i="2" s="1"/>
  <c r="GV35" i="2"/>
  <c r="GW35" i="2"/>
  <c r="GY35" i="2"/>
  <c r="GZ35" i="2"/>
  <c r="HA35" i="2"/>
  <c r="HA133" i="2" s="1"/>
  <c r="HB35" i="2"/>
  <c r="HB212" i="2" s="1"/>
  <c r="HC35" i="2"/>
  <c r="HD35" i="2"/>
  <c r="HF35" i="2"/>
  <c r="HG35" i="2"/>
  <c r="HH35" i="2"/>
  <c r="HH133" i="2" s="1"/>
  <c r="HI35" i="2"/>
  <c r="HI212" i="2" s="1"/>
  <c r="HJ35" i="2"/>
  <c r="HK35" i="2"/>
  <c r="HM35" i="2"/>
  <c r="HN35" i="2"/>
  <c r="HO35" i="2"/>
  <c r="HO133" i="2" s="1"/>
  <c r="HP35" i="2"/>
  <c r="HP212" i="2" s="1"/>
  <c r="HQ35" i="2"/>
  <c r="HR35" i="2"/>
  <c r="HT35" i="2"/>
  <c r="HU35" i="2"/>
  <c r="HV35" i="2"/>
  <c r="HV133" i="2" s="1"/>
  <c r="HW35" i="2"/>
  <c r="HW212" i="2" s="1"/>
  <c r="HX35" i="2"/>
  <c r="HY35" i="2"/>
  <c r="IA35" i="2"/>
  <c r="IB35" i="2"/>
  <c r="IC35" i="2"/>
  <c r="IC133" i="2" s="1"/>
  <c r="ID35" i="2"/>
  <c r="ID212" i="2" s="1"/>
  <c r="IE35" i="2"/>
  <c r="IF35" i="2"/>
  <c r="IH35" i="2"/>
  <c r="II35" i="2"/>
  <c r="IJ35" i="2"/>
  <c r="IJ133" i="2" s="1"/>
  <c r="IK35" i="2"/>
  <c r="IK212" i="2" s="1"/>
  <c r="IL35" i="2"/>
  <c r="IM35" i="2"/>
  <c r="IO35" i="2"/>
  <c r="IP35" i="2"/>
  <c r="IQ35" i="2"/>
  <c r="IQ133" i="2" s="1"/>
  <c r="IR35" i="2"/>
  <c r="IR212" i="2" s="1"/>
  <c r="IS35" i="2"/>
  <c r="IT35" i="2"/>
  <c r="IV35" i="2"/>
  <c r="IW35" i="2"/>
  <c r="IX35" i="2"/>
  <c r="IX133" i="2" s="1"/>
  <c r="IY35" i="2"/>
  <c r="IY212" i="2" s="1"/>
  <c r="IZ35" i="2"/>
  <c r="JA35" i="2"/>
  <c r="JC35" i="2"/>
  <c r="JD35" i="2"/>
  <c r="JG35" i="2"/>
  <c r="JH35" i="2"/>
  <c r="JJ35" i="2"/>
  <c r="JK35" i="2"/>
  <c r="JL35" i="2"/>
  <c r="JL133" i="2" s="1"/>
  <c r="JM35" i="2"/>
  <c r="JM212" i="2" s="1"/>
  <c r="JN35" i="2"/>
  <c r="JO35" i="2"/>
  <c r="JQ35" i="2"/>
  <c r="JR35" i="2"/>
  <c r="JS35" i="2"/>
  <c r="JS133" i="2" s="1"/>
  <c r="JT35" i="2"/>
  <c r="JT212" i="2" s="1"/>
  <c r="JU35" i="2"/>
  <c r="JV35" i="2"/>
  <c r="JX35" i="2"/>
  <c r="JY35" i="2"/>
  <c r="JZ35" i="2"/>
  <c r="JZ133" i="2" s="1"/>
  <c r="KA35" i="2"/>
  <c r="KA212" i="2" s="1"/>
  <c r="KB35" i="2"/>
  <c r="KC35" i="2"/>
  <c r="KE35" i="2"/>
  <c r="KF35" i="2"/>
  <c r="KG35" i="2"/>
  <c r="KG133" i="2" s="1"/>
  <c r="KH35" i="2"/>
  <c r="KH212" i="2" s="1"/>
  <c r="KI35" i="2"/>
  <c r="KJ35" i="2"/>
  <c r="KL35" i="2"/>
  <c r="KM35" i="2"/>
  <c r="KN35" i="2"/>
  <c r="KN133" i="2" s="1"/>
  <c r="KO35" i="2"/>
  <c r="KO212" i="2" s="1"/>
  <c r="KP35" i="2"/>
  <c r="KQ35" i="2"/>
  <c r="KS35" i="2"/>
  <c r="KT35" i="2"/>
  <c r="KU35" i="2"/>
  <c r="KU133" i="2" s="1"/>
  <c r="KV35" i="2"/>
  <c r="KV212" i="2" s="1"/>
  <c r="KW35" i="2"/>
  <c r="KX35" i="2"/>
  <c r="KZ35" i="2"/>
  <c r="LA35" i="2"/>
  <c r="LB35" i="2"/>
  <c r="LB133" i="2" s="1"/>
  <c r="LC35" i="2"/>
  <c r="LC212" i="2" s="1"/>
  <c r="LD35" i="2"/>
  <c r="LE35" i="2"/>
  <c r="LN35" i="2"/>
  <c r="LO35" i="2"/>
  <c r="LP35" i="2"/>
  <c r="LI133" i="2" s="1"/>
  <c r="LQ35" i="2"/>
  <c r="LJ212" i="2" s="1"/>
  <c r="LR35" i="2"/>
  <c r="LS35" i="2"/>
  <c r="MB35" i="2"/>
  <c r="MC35" i="2"/>
  <c r="MD35" i="2"/>
  <c r="LP133" i="2" s="1"/>
  <c r="ME35" i="2"/>
  <c r="LQ212" i="2" s="1"/>
  <c r="MF35" i="2"/>
  <c r="MG35" i="2"/>
  <c r="MI35" i="2"/>
  <c r="MJ35" i="2"/>
  <c r="MM35" i="2"/>
  <c r="MN35" i="2"/>
  <c r="MP35" i="2"/>
  <c r="MQ35" i="2"/>
  <c r="MS35" i="2"/>
  <c r="ME212" i="2" s="1"/>
  <c r="MT35" i="2"/>
  <c r="MU35" i="2"/>
  <c r="MW35" i="2"/>
  <c r="MX35" i="2"/>
  <c r="MY35" i="2"/>
  <c r="MK133" i="2" s="1"/>
  <c r="MZ35" i="2"/>
  <c r="ML212" i="2" s="1"/>
  <c r="NA35" i="2"/>
  <c r="NB35" i="2"/>
  <c r="ND35" i="2"/>
  <c r="NE35" i="2"/>
  <c r="NF35" i="2"/>
  <c r="MR133" i="2" s="1"/>
  <c r="NG35" i="2"/>
  <c r="MS212" i="2" s="1"/>
  <c r="NH35" i="2"/>
  <c r="NI35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58" i="4"/>
  <c r="BX134" i="2"/>
  <c r="BY213" i="2"/>
  <c r="T58" i="4"/>
  <c r="CE134" i="2"/>
  <c r="CF213" i="2"/>
  <c r="CL134" i="2"/>
  <c r="CM213" i="2"/>
  <c r="CS134" i="2"/>
  <c r="CT213" i="2"/>
  <c r="CZ134" i="2"/>
  <c r="DA213" i="2"/>
  <c r="X58" i="4"/>
  <c r="DG134" i="2"/>
  <c r="DH213" i="2"/>
  <c r="Y58" i="4"/>
  <c r="H58" i="4" s="1"/>
  <c r="DN134" i="2"/>
  <c r="DO213" i="2"/>
  <c r="Z58" i="4"/>
  <c r="DU134" i="2"/>
  <c r="DV213" i="2"/>
  <c r="AA58" i="4"/>
  <c r="EB134" i="2"/>
  <c r="EC213" i="2"/>
  <c r="AB58" i="4"/>
  <c r="EI134" i="2"/>
  <c r="EJ213" i="2"/>
  <c r="EP134" i="2"/>
  <c r="EQ213" i="2"/>
  <c r="EW134" i="2"/>
  <c r="EX213" i="2"/>
  <c r="AE58" i="4"/>
  <c r="FB36" i="2"/>
  <c r="FC36" i="2"/>
  <c r="FD36" i="2"/>
  <c r="FD134" i="2" s="1"/>
  <c r="FE36" i="2"/>
  <c r="FE213" i="2" s="1"/>
  <c r="FF36" i="2"/>
  <c r="FG36" i="2"/>
  <c r="FI36" i="2"/>
  <c r="FJ36" i="2"/>
  <c r="FK36" i="2"/>
  <c r="FK134" i="2" s="1"/>
  <c r="FL36" i="2"/>
  <c r="FL213" i="2" s="1"/>
  <c r="FM36" i="2"/>
  <c r="FN36" i="2"/>
  <c r="FP36" i="2"/>
  <c r="FQ36" i="2"/>
  <c r="FR36" i="2"/>
  <c r="FR134" i="2" s="1"/>
  <c r="FS36" i="2"/>
  <c r="FS213" i="2" s="1"/>
  <c r="FT36" i="2"/>
  <c r="FU36" i="2"/>
  <c r="FW36" i="2"/>
  <c r="FX36" i="2"/>
  <c r="FY36" i="2"/>
  <c r="FY134" i="2" s="1"/>
  <c r="FZ36" i="2"/>
  <c r="FZ213" i="2" s="1"/>
  <c r="GA36" i="2"/>
  <c r="GB36" i="2"/>
  <c r="GD36" i="2"/>
  <c r="GE36" i="2"/>
  <c r="GF36" i="2"/>
  <c r="GF134" i="2" s="1"/>
  <c r="GG36" i="2"/>
  <c r="GG213" i="2" s="1"/>
  <c r="GH36" i="2"/>
  <c r="GI36" i="2"/>
  <c r="GK36" i="2"/>
  <c r="GL36" i="2"/>
  <c r="GM36" i="2"/>
  <c r="GM134" i="2" s="1"/>
  <c r="GN36" i="2"/>
  <c r="GN213" i="2" s="1"/>
  <c r="GO36" i="2"/>
  <c r="GP36" i="2"/>
  <c r="GR36" i="2"/>
  <c r="GS36" i="2"/>
  <c r="GT36" i="2"/>
  <c r="GT134" i="2" s="1"/>
  <c r="GU36" i="2"/>
  <c r="GU213" i="2" s="1"/>
  <c r="GV36" i="2"/>
  <c r="GW36" i="2"/>
  <c r="GY36" i="2"/>
  <c r="GZ36" i="2"/>
  <c r="HA36" i="2"/>
  <c r="HA134" i="2" s="1"/>
  <c r="HB36" i="2"/>
  <c r="HB213" i="2" s="1"/>
  <c r="HC36" i="2"/>
  <c r="HD36" i="2"/>
  <c r="HF36" i="2"/>
  <c r="HG36" i="2"/>
  <c r="HH36" i="2"/>
  <c r="HH134" i="2" s="1"/>
  <c r="HI36" i="2"/>
  <c r="HI213" i="2" s="1"/>
  <c r="HJ36" i="2"/>
  <c r="HK36" i="2"/>
  <c r="HM36" i="2"/>
  <c r="HN36" i="2"/>
  <c r="HO36" i="2"/>
  <c r="HO134" i="2" s="1"/>
  <c r="HP36" i="2"/>
  <c r="HP213" i="2" s="1"/>
  <c r="HQ36" i="2"/>
  <c r="HR36" i="2"/>
  <c r="HT36" i="2"/>
  <c r="HU36" i="2"/>
  <c r="HV36" i="2"/>
  <c r="HV134" i="2" s="1"/>
  <c r="HW36" i="2"/>
  <c r="HW213" i="2" s="1"/>
  <c r="HX36" i="2"/>
  <c r="HY36" i="2"/>
  <c r="IA36" i="2"/>
  <c r="IB36" i="2"/>
  <c r="IC36" i="2"/>
  <c r="IC134" i="2" s="1"/>
  <c r="ID36" i="2"/>
  <c r="ID213" i="2" s="1"/>
  <c r="IE36" i="2"/>
  <c r="IF36" i="2"/>
  <c r="IH36" i="2"/>
  <c r="II36" i="2"/>
  <c r="IJ36" i="2"/>
  <c r="IJ134" i="2" s="1"/>
  <c r="IK36" i="2"/>
  <c r="IK213" i="2" s="1"/>
  <c r="IL36" i="2"/>
  <c r="IM36" i="2"/>
  <c r="IO36" i="2"/>
  <c r="IP36" i="2"/>
  <c r="IQ36" i="2"/>
  <c r="IQ134" i="2" s="1"/>
  <c r="IR36" i="2"/>
  <c r="IR213" i="2" s="1"/>
  <c r="IS36" i="2"/>
  <c r="IT36" i="2"/>
  <c r="IV36" i="2"/>
  <c r="IW36" i="2"/>
  <c r="IX36" i="2"/>
  <c r="IX134" i="2" s="1"/>
  <c r="IY36" i="2"/>
  <c r="IY213" i="2" s="1"/>
  <c r="IZ36" i="2"/>
  <c r="JA36" i="2"/>
  <c r="JC36" i="2"/>
  <c r="JD36" i="2"/>
  <c r="JG36" i="2"/>
  <c r="JH36" i="2"/>
  <c r="JJ36" i="2"/>
  <c r="JK36" i="2"/>
  <c r="JL36" i="2"/>
  <c r="JL134" i="2" s="1"/>
  <c r="JM36" i="2"/>
  <c r="JM213" i="2" s="1"/>
  <c r="JN36" i="2"/>
  <c r="JO36" i="2"/>
  <c r="JQ36" i="2"/>
  <c r="JR36" i="2"/>
  <c r="JS36" i="2"/>
  <c r="JS134" i="2" s="1"/>
  <c r="JT36" i="2"/>
  <c r="JT213" i="2" s="1"/>
  <c r="JU36" i="2"/>
  <c r="JV36" i="2"/>
  <c r="JX36" i="2"/>
  <c r="JY36" i="2"/>
  <c r="JZ36" i="2"/>
  <c r="JZ134" i="2" s="1"/>
  <c r="KA36" i="2"/>
  <c r="KA213" i="2" s="1"/>
  <c r="KB36" i="2"/>
  <c r="KC36" i="2"/>
  <c r="KE36" i="2"/>
  <c r="KF36" i="2"/>
  <c r="KG36" i="2"/>
  <c r="KG134" i="2" s="1"/>
  <c r="KH36" i="2"/>
  <c r="KH213" i="2" s="1"/>
  <c r="KI36" i="2"/>
  <c r="KJ36" i="2"/>
  <c r="KL36" i="2"/>
  <c r="KM36" i="2"/>
  <c r="KN36" i="2"/>
  <c r="KN134" i="2" s="1"/>
  <c r="KO36" i="2"/>
  <c r="KO213" i="2" s="1"/>
  <c r="KP36" i="2"/>
  <c r="KQ36" i="2"/>
  <c r="KS36" i="2"/>
  <c r="KT36" i="2"/>
  <c r="KU36" i="2"/>
  <c r="KU134" i="2" s="1"/>
  <c r="KV36" i="2"/>
  <c r="KV213" i="2" s="1"/>
  <c r="KW36" i="2"/>
  <c r="KX36" i="2"/>
  <c r="KZ36" i="2"/>
  <c r="LA36" i="2"/>
  <c r="LB36" i="2"/>
  <c r="LB134" i="2" s="1"/>
  <c r="LC36" i="2"/>
  <c r="LC213" i="2" s="1"/>
  <c r="LD36" i="2"/>
  <c r="LE36" i="2"/>
  <c r="LN36" i="2"/>
  <c r="LO36" i="2"/>
  <c r="LP36" i="2"/>
  <c r="LI134" i="2" s="1"/>
  <c r="LQ36" i="2"/>
  <c r="LJ213" i="2" s="1"/>
  <c r="LR36" i="2"/>
  <c r="LS36" i="2"/>
  <c r="MB36" i="2"/>
  <c r="MC36" i="2"/>
  <c r="MD36" i="2"/>
  <c r="LP134" i="2" s="1"/>
  <c r="ME36" i="2"/>
  <c r="LQ213" i="2" s="1"/>
  <c r="MF36" i="2"/>
  <c r="MG36" i="2"/>
  <c r="MI36" i="2"/>
  <c r="MJ36" i="2"/>
  <c r="MM36" i="2"/>
  <c r="MN36" i="2"/>
  <c r="MP36" i="2"/>
  <c r="MQ36" i="2"/>
  <c r="MS36" i="2"/>
  <c r="ME213" i="2" s="1"/>
  <c r="MT36" i="2"/>
  <c r="MU36" i="2"/>
  <c r="MW36" i="2"/>
  <c r="MX36" i="2"/>
  <c r="MY36" i="2"/>
  <c r="MK134" i="2" s="1"/>
  <c r="MZ36" i="2"/>
  <c r="ML213" i="2" s="1"/>
  <c r="NA36" i="2"/>
  <c r="NB36" i="2"/>
  <c r="ND36" i="2"/>
  <c r="NE36" i="2"/>
  <c r="NF36" i="2"/>
  <c r="MR134" i="2" s="1"/>
  <c r="NG36" i="2"/>
  <c r="MS213" i="2" s="1"/>
  <c r="NH36" i="2"/>
  <c r="NI36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4" i="4"/>
  <c r="CL135" i="2"/>
  <c r="CM214" i="2"/>
  <c r="CS135" i="2"/>
  <c r="CT214" i="2"/>
  <c r="CZ135" i="2"/>
  <c r="DA214" i="2"/>
  <c r="DG135" i="2"/>
  <c r="DH214" i="2"/>
  <c r="DN135" i="2"/>
  <c r="DO214" i="2"/>
  <c r="DU135" i="2"/>
  <c r="DV214" i="2"/>
  <c r="EB135" i="2"/>
  <c r="EC214" i="2"/>
  <c r="EI135" i="2"/>
  <c r="EJ214" i="2"/>
  <c r="EP135" i="2"/>
  <c r="EQ214" i="2"/>
  <c r="EW135" i="2"/>
  <c r="EX214" i="2"/>
  <c r="FB37" i="2"/>
  <c r="FC37" i="2"/>
  <c r="FD37" i="2"/>
  <c r="FD135" i="2" s="1"/>
  <c r="FE37" i="2"/>
  <c r="FE214" i="2" s="1"/>
  <c r="FF37" i="2"/>
  <c r="FI37" i="2"/>
  <c r="FJ37" i="2"/>
  <c r="FK37" i="2"/>
  <c r="FK135" i="2" s="1"/>
  <c r="FL37" i="2"/>
  <c r="FL214" i="2" s="1"/>
  <c r="FM37" i="2"/>
  <c r="FP37" i="2"/>
  <c r="FQ37" i="2"/>
  <c r="FR37" i="2"/>
  <c r="FR135" i="2" s="1"/>
  <c r="FS37" i="2"/>
  <c r="FS214" i="2" s="1"/>
  <c r="FT37" i="2"/>
  <c r="FU37" i="2"/>
  <c r="FW37" i="2"/>
  <c r="FX37" i="2"/>
  <c r="FY37" i="2"/>
  <c r="FY135" i="2" s="1"/>
  <c r="FZ37" i="2"/>
  <c r="FZ214" i="2" s="1"/>
  <c r="GA37" i="2"/>
  <c r="GD37" i="2"/>
  <c r="GE37" i="2"/>
  <c r="GF37" i="2"/>
  <c r="GF135" i="2" s="1"/>
  <c r="GG37" i="2"/>
  <c r="GG214" i="2" s="1"/>
  <c r="GH37" i="2"/>
  <c r="GK37" i="2"/>
  <c r="GL37" i="2"/>
  <c r="GM37" i="2"/>
  <c r="GM135" i="2" s="1"/>
  <c r="GN37" i="2"/>
  <c r="GN214" i="2" s="1"/>
  <c r="GO37" i="2"/>
  <c r="GR37" i="2"/>
  <c r="GS37" i="2"/>
  <c r="GW37" i="2" s="1"/>
  <c r="GT37" i="2"/>
  <c r="GT135" i="2" s="1"/>
  <c r="GU37" i="2"/>
  <c r="GU214" i="2" s="1"/>
  <c r="GV37" i="2"/>
  <c r="GY37" i="2"/>
  <c r="GZ37" i="2"/>
  <c r="HA37" i="2"/>
  <c r="HA135" i="2" s="1"/>
  <c r="HB37" i="2"/>
  <c r="HB214" i="2" s="1"/>
  <c r="HC37" i="2"/>
  <c r="HD37" i="2"/>
  <c r="HF37" i="2"/>
  <c r="HG37" i="2"/>
  <c r="HH37" i="2"/>
  <c r="HH135" i="2" s="1"/>
  <c r="HI37" i="2"/>
  <c r="HI214" i="2" s="1"/>
  <c r="HJ37" i="2"/>
  <c r="HM37" i="2"/>
  <c r="HN37" i="2"/>
  <c r="HO37" i="2"/>
  <c r="HO135" i="2" s="1"/>
  <c r="HP37" i="2"/>
  <c r="HP214" i="2" s="1"/>
  <c r="HQ37" i="2"/>
  <c r="HR37" i="2"/>
  <c r="HT37" i="2"/>
  <c r="HU37" i="2"/>
  <c r="HV37" i="2"/>
  <c r="HV135" i="2" s="1"/>
  <c r="HW37" i="2"/>
  <c r="HW214" i="2" s="1"/>
  <c r="HX37" i="2"/>
  <c r="HY37" i="2"/>
  <c r="IA37" i="2"/>
  <c r="IB37" i="2"/>
  <c r="IC37" i="2"/>
  <c r="IC135" i="2" s="1"/>
  <c r="ID37" i="2"/>
  <c r="ID214" i="2" s="1"/>
  <c r="IE37" i="2"/>
  <c r="IF37" i="2"/>
  <c r="IH37" i="2"/>
  <c r="II37" i="2"/>
  <c r="IJ37" i="2"/>
  <c r="IJ135" i="2" s="1"/>
  <c r="IK37" i="2"/>
  <c r="IK214" i="2" s="1"/>
  <c r="IL37" i="2"/>
  <c r="IM37" i="2"/>
  <c r="IO37" i="2"/>
  <c r="IP37" i="2"/>
  <c r="IQ37" i="2"/>
  <c r="IQ135" i="2" s="1"/>
  <c r="IR37" i="2"/>
  <c r="IR214" i="2" s="1"/>
  <c r="IS37" i="2"/>
  <c r="IT37" i="2"/>
  <c r="IV37" i="2"/>
  <c r="IW37" i="2"/>
  <c r="IX37" i="2"/>
  <c r="IX135" i="2" s="1"/>
  <c r="IY37" i="2"/>
  <c r="IY214" i="2" s="1"/>
  <c r="IZ37" i="2"/>
  <c r="JC37" i="2"/>
  <c r="JD37" i="2"/>
  <c r="JG37" i="2"/>
  <c r="JH37" i="2"/>
  <c r="JJ37" i="2"/>
  <c r="JK37" i="2"/>
  <c r="JL37" i="2"/>
  <c r="JL135" i="2" s="1"/>
  <c r="JM37" i="2"/>
  <c r="JM214" i="2" s="1"/>
  <c r="JN37" i="2"/>
  <c r="JO37" i="2"/>
  <c r="JQ37" i="2"/>
  <c r="JR37" i="2"/>
  <c r="JS37" i="2"/>
  <c r="JS135" i="2" s="1"/>
  <c r="JT37" i="2"/>
  <c r="JT214" i="2" s="1"/>
  <c r="JU37" i="2"/>
  <c r="JV37" i="2"/>
  <c r="JX37" i="2"/>
  <c r="JY37" i="2"/>
  <c r="JZ37" i="2"/>
  <c r="JZ135" i="2" s="1"/>
  <c r="KA37" i="2"/>
  <c r="KA214" i="2" s="1"/>
  <c r="KB37" i="2"/>
  <c r="KC37" i="2"/>
  <c r="KE37" i="2"/>
  <c r="KF37" i="2"/>
  <c r="KG37" i="2"/>
  <c r="KG135" i="2" s="1"/>
  <c r="KH37" i="2"/>
  <c r="KH214" i="2" s="1"/>
  <c r="KI37" i="2"/>
  <c r="KJ37" i="2"/>
  <c r="KL37" i="2"/>
  <c r="KM37" i="2"/>
  <c r="KN37" i="2"/>
  <c r="KN135" i="2" s="1"/>
  <c r="KO37" i="2"/>
  <c r="KO214" i="2" s="1"/>
  <c r="KP37" i="2"/>
  <c r="KQ37" i="2"/>
  <c r="KS37" i="2"/>
  <c r="KT37" i="2"/>
  <c r="KU37" i="2"/>
  <c r="KU135" i="2" s="1"/>
  <c r="KV37" i="2"/>
  <c r="KV214" i="2" s="1"/>
  <c r="KW37" i="2"/>
  <c r="KZ37" i="2"/>
  <c r="LA37" i="2"/>
  <c r="LB37" i="2"/>
  <c r="LB135" i="2" s="1"/>
  <c r="LC37" i="2"/>
  <c r="LC214" i="2" s="1"/>
  <c r="LD37" i="2"/>
  <c r="LN37" i="2"/>
  <c r="LO37" i="2"/>
  <c r="LP37" i="2"/>
  <c r="LI135" i="2" s="1"/>
  <c r="LQ37" i="2"/>
  <c r="LJ214" i="2" s="1"/>
  <c r="LR37" i="2"/>
  <c r="MB37" i="2"/>
  <c r="MC37" i="2"/>
  <c r="MD37" i="2"/>
  <c r="LP135" i="2" s="1"/>
  <c r="ME37" i="2"/>
  <c r="LQ214" i="2" s="1"/>
  <c r="MF37" i="2"/>
  <c r="MG37" i="2"/>
  <c r="MI37" i="2"/>
  <c r="MJ37" i="2"/>
  <c r="MM37" i="2"/>
  <c r="MP37" i="2"/>
  <c r="MQ37" i="2"/>
  <c r="MS37" i="2"/>
  <c r="ME214" i="2" s="1"/>
  <c r="MT37" i="2"/>
  <c r="MU37" i="2"/>
  <c r="MW37" i="2"/>
  <c r="MX37" i="2"/>
  <c r="MY37" i="2"/>
  <c r="MK135" i="2" s="1"/>
  <c r="MZ37" i="2"/>
  <c r="ML214" i="2" s="1"/>
  <c r="NA37" i="2"/>
  <c r="NB37" i="2"/>
  <c r="ND37" i="2"/>
  <c r="NE37" i="2"/>
  <c r="NF37" i="2"/>
  <c r="MR135" i="2" s="1"/>
  <c r="NG37" i="2"/>
  <c r="MS214" i="2" s="1"/>
  <c r="NH37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L136" i="2"/>
  <c r="CM215" i="2"/>
  <c r="CS136" i="2"/>
  <c r="CT215" i="2"/>
  <c r="CZ136" i="2"/>
  <c r="DA215" i="2"/>
  <c r="DG136" i="2"/>
  <c r="DH215" i="2"/>
  <c r="DN136" i="2"/>
  <c r="DO215" i="2"/>
  <c r="DU136" i="2"/>
  <c r="DV215" i="2"/>
  <c r="EB136" i="2"/>
  <c r="EC215" i="2"/>
  <c r="EI136" i="2"/>
  <c r="EJ215" i="2"/>
  <c r="EP136" i="2"/>
  <c r="EQ215" i="2"/>
  <c r="EW136" i="2"/>
  <c r="EX215" i="2"/>
  <c r="FB38" i="2"/>
  <c r="FC38" i="2"/>
  <c r="FD38" i="2"/>
  <c r="FD136" i="2" s="1"/>
  <c r="FE38" i="2"/>
  <c r="FE215" i="2" s="1"/>
  <c r="FF38" i="2"/>
  <c r="FI38" i="2"/>
  <c r="FJ38" i="2"/>
  <c r="FK38" i="2"/>
  <c r="FK136" i="2" s="1"/>
  <c r="FL38" i="2"/>
  <c r="FL215" i="2" s="1"/>
  <c r="FM38" i="2"/>
  <c r="FP38" i="2"/>
  <c r="FQ38" i="2"/>
  <c r="FR38" i="2"/>
  <c r="FR136" i="2" s="1"/>
  <c r="FS38" i="2"/>
  <c r="FS215" i="2" s="1"/>
  <c r="FT38" i="2"/>
  <c r="FU38" i="2"/>
  <c r="FW38" i="2"/>
  <c r="FX38" i="2"/>
  <c r="FY38" i="2"/>
  <c r="FY136" i="2" s="1"/>
  <c r="FZ38" i="2"/>
  <c r="FZ215" i="2" s="1"/>
  <c r="GA38" i="2"/>
  <c r="GB38" i="2"/>
  <c r="GD38" i="2"/>
  <c r="GE38" i="2"/>
  <c r="GF38" i="2"/>
  <c r="GF136" i="2" s="1"/>
  <c r="GG38" i="2"/>
  <c r="GG215" i="2" s="1"/>
  <c r="GH38" i="2"/>
  <c r="GK38" i="2"/>
  <c r="GL38" i="2"/>
  <c r="GM38" i="2"/>
  <c r="GM136" i="2" s="1"/>
  <c r="GN38" i="2"/>
  <c r="GN215" i="2" s="1"/>
  <c r="GO38" i="2"/>
  <c r="GR38" i="2"/>
  <c r="GS38" i="2"/>
  <c r="GT38" i="2"/>
  <c r="GT136" i="2" s="1"/>
  <c r="GU38" i="2"/>
  <c r="GU215" i="2" s="1"/>
  <c r="GV38" i="2"/>
  <c r="GY38" i="2"/>
  <c r="GZ38" i="2"/>
  <c r="HA38" i="2"/>
  <c r="HA136" i="2" s="1"/>
  <c r="HB38" i="2"/>
  <c r="HB215" i="2" s="1"/>
  <c r="HC38" i="2"/>
  <c r="HD38" i="2"/>
  <c r="HF38" i="2"/>
  <c r="HG38" i="2"/>
  <c r="HH38" i="2"/>
  <c r="HH136" i="2" s="1"/>
  <c r="HI38" i="2"/>
  <c r="HI215" i="2" s="1"/>
  <c r="HJ38" i="2"/>
  <c r="HM38" i="2"/>
  <c r="HN38" i="2"/>
  <c r="HO38" i="2"/>
  <c r="HO136" i="2" s="1"/>
  <c r="HP38" i="2"/>
  <c r="HP215" i="2" s="1"/>
  <c r="HQ38" i="2"/>
  <c r="HT38" i="2"/>
  <c r="HU38" i="2"/>
  <c r="HV38" i="2"/>
  <c r="HV136" i="2" s="1"/>
  <c r="HW38" i="2"/>
  <c r="HW215" i="2" s="1"/>
  <c r="HX38" i="2"/>
  <c r="HY38" i="2"/>
  <c r="IA38" i="2"/>
  <c r="IB38" i="2"/>
  <c r="IC38" i="2"/>
  <c r="IC136" i="2" s="1"/>
  <c r="ID38" i="2"/>
  <c r="ID215" i="2" s="1"/>
  <c r="IE38" i="2"/>
  <c r="IH38" i="2"/>
  <c r="II38" i="2"/>
  <c r="IJ38" i="2"/>
  <c r="IJ136" i="2" s="1"/>
  <c r="IK38" i="2"/>
  <c r="IK215" i="2" s="1"/>
  <c r="IL38" i="2"/>
  <c r="IM38" i="2"/>
  <c r="IO38" i="2"/>
  <c r="IP38" i="2"/>
  <c r="IQ38" i="2"/>
  <c r="IQ136" i="2" s="1"/>
  <c r="IR38" i="2"/>
  <c r="IR215" i="2" s="1"/>
  <c r="IS38" i="2"/>
  <c r="IV38" i="2"/>
  <c r="IW38" i="2"/>
  <c r="IX38" i="2"/>
  <c r="IX136" i="2" s="1"/>
  <c r="IY38" i="2"/>
  <c r="IY215" i="2" s="1"/>
  <c r="IZ38" i="2"/>
  <c r="JA38" i="2"/>
  <c r="JC38" i="2"/>
  <c r="JD38" i="2"/>
  <c r="JG38" i="2"/>
  <c r="JJ38" i="2"/>
  <c r="JK38" i="2"/>
  <c r="JL38" i="2"/>
  <c r="JL136" i="2" s="1"/>
  <c r="JM38" i="2"/>
  <c r="JM215" i="2" s="1"/>
  <c r="JN38" i="2"/>
  <c r="JQ38" i="2"/>
  <c r="JR38" i="2"/>
  <c r="JS38" i="2"/>
  <c r="JS136" i="2" s="1"/>
  <c r="JT38" i="2"/>
  <c r="JT215" i="2" s="1"/>
  <c r="JU38" i="2"/>
  <c r="JX38" i="2"/>
  <c r="JY38" i="2"/>
  <c r="JZ38" i="2"/>
  <c r="JZ136" i="2" s="1"/>
  <c r="KA38" i="2"/>
  <c r="KA215" i="2" s="1"/>
  <c r="KB38" i="2"/>
  <c r="KC38" i="2"/>
  <c r="KE38" i="2"/>
  <c r="KF38" i="2"/>
  <c r="KG38" i="2"/>
  <c r="KG136" i="2" s="1"/>
  <c r="KH38" i="2"/>
  <c r="KH215" i="2" s="1"/>
  <c r="KI38" i="2"/>
  <c r="KJ38" i="2"/>
  <c r="KL38" i="2"/>
  <c r="KM38" i="2"/>
  <c r="KN38" i="2"/>
  <c r="KN136" i="2" s="1"/>
  <c r="KO38" i="2"/>
  <c r="KO215" i="2" s="1"/>
  <c r="KP38" i="2"/>
  <c r="KS38" i="2"/>
  <c r="KT38" i="2"/>
  <c r="KU38" i="2"/>
  <c r="KU136" i="2" s="1"/>
  <c r="KV38" i="2"/>
  <c r="KV215" i="2" s="1"/>
  <c r="KW38" i="2"/>
  <c r="KZ38" i="2"/>
  <c r="LA38" i="2"/>
  <c r="LB38" i="2"/>
  <c r="LB136" i="2" s="1"/>
  <c r="LC38" i="2"/>
  <c r="LC215" i="2" s="1"/>
  <c r="LD38" i="2"/>
  <c r="LN38" i="2"/>
  <c r="LO38" i="2"/>
  <c r="LP38" i="2"/>
  <c r="LI136" i="2" s="1"/>
  <c r="LQ38" i="2"/>
  <c r="LJ215" i="2" s="1"/>
  <c r="LR38" i="2"/>
  <c r="MB38" i="2"/>
  <c r="MC38" i="2"/>
  <c r="MD38" i="2"/>
  <c r="LP136" i="2" s="1"/>
  <c r="ME38" i="2"/>
  <c r="LQ215" i="2" s="1"/>
  <c r="MF38" i="2"/>
  <c r="MG38" i="2"/>
  <c r="MI38" i="2"/>
  <c r="MJ38" i="2"/>
  <c r="MM38" i="2"/>
  <c r="MP38" i="2"/>
  <c r="MQ38" i="2"/>
  <c r="MS38" i="2"/>
  <c r="ME215" i="2" s="1"/>
  <c r="MT38" i="2"/>
  <c r="MU38" i="2"/>
  <c r="MW38" i="2"/>
  <c r="MX38" i="2"/>
  <c r="MY38" i="2"/>
  <c r="MK136" i="2" s="1"/>
  <c r="MZ38" i="2"/>
  <c r="ML215" i="2" s="1"/>
  <c r="NA38" i="2"/>
  <c r="NB38" i="2"/>
  <c r="ND38" i="2"/>
  <c r="NE38" i="2"/>
  <c r="NF38" i="2"/>
  <c r="MR136" i="2" s="1"/>
  <c r="NG38" i="2"/>
  <c r="MS215" i="2" s="1"/>
  <c r="NH38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1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L137" i="2"/>
  <c r="CM216" i="2"/>
  <c r="CS137" i="2"/>
  <c r="CT216" i="2"/>
  <c r="CZ137" i="2"/>
  <c r="DA216" i="2"/>
  <c r="X61" i="4"/>
  <c r="DG137" i="2"/>
  <c r="DH216" i="2"/>
  <c r="DN137" i="2"/>
  <c r="DO216" i="2"/>
  <c r="DU137" i="2"/>
  <c r="DV216" i="2"/>
  <c r="EB137" i="2"/>
  <c r="EC216" i="2"/>
  <c r="EI137" i="2"/>
  <c r="EJ216" i="2"/>
  <c r="EP137" i="2"/>
  <c r="EQ216" i="2"/>
  <c r="EW137" i="2"/>
  <c r="EX216" i="2"/>
  <c r="FB39" i="2"/>
  <c r="FC39" i="2"/>
  <c r="FD39" i="2"/>
  <c r="FD137" i="2" s="1"/>
  <c r="FE39" i="2"/>
  <c r="FE216" i="2" s="1"/>
  <c r="FF39" i="2"/>
  <c r="FI39" i="2"/>
  <c r="FJ39" i="2"/>
  <c r="FK39" i="2"/>
  <c r="FK137" i="2" s="1"/>
  <c r="FL39" i="2"/>
  <c r="FL216" i="2" s="1"/>
  <c r="FM39" i="2"/>
  <c r="FP39" i="2"/>
  <c r="FQ39" i="2"/>
  <c r="FR39" i="2"/>
  <c r="FR137" i="2" s="1"/>
  <c r="FS39" i="2"/>
  <c r="FS216" i="2" s="1"/>
  <c r="FT39" i="2"/>
  <c r="FW39" i="2"/>
  <c r="FX39" i="2"/>
  <c r="FY39" i="2"/>
  <c r="FY137" i="2" s="1"/>
  <c r="FZ39" i="2"/>
  <c r="FZ216" i="2" s="1"/>
  <c r="GA39" i="2"/>
  <c r="GD39" i="2"/>
  <c r="GE39" i="2"/>
  <c r="GF39" i="2"/>
  <c r="GF137" i="2" s="1"/>
  <c r="GG39" i="2"/>
  <c r="GG216" i="2" s="1"/>
  <c r="GH39" i="2"/>
  <c r="GK39" i="2"/>
  <c r="GL39" i="2"/>
  <c r="GM39" i="2"/>
  <c r="GM137" i="2" s="1"/>
  <c r="GN39" i="2"/>
  <c r="GN216" i="2" s="1"/>
  <c r="GO39" i="2"/>
  <c r="GR39" i="2"/>
  <c r="GS39" i="2"/>
  <c r="GT39" i="2"/>
  <c r="GT137" i="2" s="1"/>
  <c r="GU39" i="2"/>
  <c r="GU216" i="2" s="1"/>
  <c r="GV39" i="2"/>
  <c r="GY39" i="2"/>
  <c r="GZ39" i="2"/>
  <c r="HA39" i="2"/>
  <c r="HA137" i="2" s="1"/>
  <c r="HB39" i="2"/>
  <c r="HB216" i="2" s="1"/>
  <c r="HC39" i="2"/>
  <c r="HD39" i="2"/>
  <c r="HF39" i="2"/>
  <c r="HG39" i="2"/>
  <c r="HH39" i="2"/>
  <c r="HH137" i="2" s="1"/>
  <c r="HI39" i="2"/>
  <c r="HI216" i="2" s="1"/>
  <c r="HJ39" i="2"/>
  <c r="HM39" i="2"/>
  <c r="HN39" i="2"/>
  <c r="HO39" i="2"/>
  <c r="HO137" i="2" s="1"/>
  <c r="HP39" i="2"/>
  <c r="HP216" i="2" s="1"/>
  <c r="HQ39" i="2"/>
  <c r="HT39" i="2"/>
  <c r="HU39" i="2"/>
  <c r="HV39" i="2"/>
  <c r="HV137" i="2" s="1"/>
  <c r="HW39" i="2"/>
  <c r="HW216" i="2" s="1"/>
  <c r="HX39" i="2"/>
  <c r="HY39" i="2"/>
  <c r="IA39" i="2"/>
  <c r="IB39" i="2"/>
  <c r="IC39" i="2"/>
  <c r="IC137" i="2" s="1"/>
  <c r="ID39" i="2"/>
  <c r="ID216" i="2" s="1"/>
  <c r="IE39" i="2"/>
  <c r="IF39" i="2"/>
  <c r="IH39" i="2"/>
  <c r="II39" i="2"/>
  <c r="IJ39" i="2"/>
  <c r="IJ137" i="2" s="1"/>
  <c r="IK39" i="2"/>
  <c r="IK216" i="2" s="1"/>
  <c r="IL39" i="2"/>
  <c r="IM39" i="2"/>
  <c r="IO39" i="2"/>
  <c r="IP39" i="2"/>
  <c r="IQ39" i="2"/>
  <c r="IQ137" i="2" s="1"/>
  <c r="IR39" i="2"/>
  <c r="IR216" i="2" s="1"/>
  <c r="IS39" i="2"/>
  <c r="IV39" i="2"/>
  <c r="IW39" i="2"/>
  <c r="IX39" i="2"/>
  <c r="IX137" i="2" s="1"/>
  <c r="IY39" i="2"/>
  <c r="IY216" i="2" s="1"/>
  <c r="IZ39" i="2"/>
  <c r="JC39" i="2"/>
  <c r="JD39" i="2"/>
  <c r="JG39" i="2"/>
  <c r="JJ39" i="2"/>
  <c r="JK39" i="2"/>
  <c r="JL39" i="2"/>
  <c r="JL137" i="2" s="1"/>
  <c r="JM39" i="2"/>
  <c r="JM216" i="2" s="1"/>
  <c r="JN39" i="2"/>
  <c r="JO39" i="2"/>
  <c r="JQ39" i="2"/>
  <c r="JR39" i="2"/>
  <c r="JS39" i="2"/>
  <c r="JS137" i="2" s="1"/>
  <c r="JT39" i="2"/>
  <c r="JT216" i="2" s="1"/>
  <c r="JU39" i="2"/>
  <c r="JX39" i="2"/>
  <c r="JY39" i="2"/>
  <c r="JZ39" i="2"/>
  <c r="JZ137" i="2" s="1"/>
  <c r="KA39" i="2"/>
  <c r="KA216" i="2" s="1"/>
  <c r="KB39" i="2"/>
  <c r="KC39" i="2"/>
  <c r="KE39" i="2"/>
  <c r="KF39" i="2"/>
  <c r="KG39" i="2"/>
  <c r="KG137" i="2" s="1"/>
  <c r="KH39" i="2"/>
  <c r="KH216" i="2" s="1"/>
  <c r="KI39" i="2"/>
  <c r="KJ39" i="2"/>
  <c r="KL39" i="2"/>
  <c r="KM39" i="2"/>
  <c r="KN39" i="2"/>
  <c r="KN137" i="2" s="1"/>
  <c r="KO39" i="2"/>
  <c r="KO216" i="2" s="1"/>
  <c r="KP39" i="2"/>
  <c r="KS39" i="2"/>
  <c r="KT39" i="2"/>
  <c r="KU39" i="2"/>
  <c r="KU137" i="2" s="1"/>
  <c r="KV39" i="2"/>
  <c r="KV216" i="2" s="1"/>
  <c r="KW39" i="2"/>
  <c r="KZ39" i="2"/>
  <c r="LA39" i="2"/>
  <c r="LB39" i="2"/>
  <c r="LB137" i="2" s="1"/>
  <c r="LC39" i="2"/>
  <c r="LC216" i="2" s="1"/>
  <c r="LD39" i="2"/>
  <c r="LN39" i="2"/>
  <c r="LO39" i="2"/>
  <c r="LP39" i="2"/>
  <c r="LI137" i="2" s="1"/>
  <c r="LQ39" i="2"/>
  <c r="LJ216" i="2" s="1"/>
  <c r="LR39" i="2"/>
  <c r="MB39" i="2"/>
  <c r="MC39" i="2"/>
  <c r="MD39" i="2"/>
  <c r="LP137" i="2" s="1"/>
  <c r="ME39" i="2"/>
  <c r="LQ216" i="2" s="1"/>
  <c r="MF39" i="2"/>
  <c r="MG39" i="2"/>
  <c r="MI39" i="2"/>
  <c r="MJ39" i="2"/>
  <c r="MM39" i="2"/>
  <c r="MP39" i="2"/>
  <c r="MQ39" i="2"/>
  <c r="MS39" i="2"/>
  <c r="ME216" i="2" s="1"/>
  <c r="MT39" i="2"/>
  <c r="MW39" i="2"/>
  <c r="MX39" i="2"/>
  <c r="MY39" i="2"/>
  <c r="MK137" i="2" s="1"/>
  <c r="MZ39" i="2"/>
  <c r="ML216" i="2" s="1"/>
  <c r="NA39" i="2"/>
  <c r="NB39" i="2"/>
  <c r="ND39" i="2"/>
  <c r="NE39" i="2"/>
  <c r="NF39" i="2"/>
  <c r="MR137" i="2" s="1"/>
  <c r="NG39" i="2"/>
  <c r="MS216" i="2" s="1"/>
  <c r="NH39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19" i="4"/>
  <c r="BC138" i="2"/>
  <c r="BD217" i="2"/>
  <c r="BJ138" i="2"/>
  <c r="BK217" i="2"/>
  <c r="BQ138" i="2"/>
  <c r="BR217" i="2"/>
  <c r="BX138" i="2"/>
  <c r="BY217" i="2"/>
  <c r="CE138" i="2"/>
  <c r="CF217" i="2"/>
  <c r="CL138" i="2"/>
  <c r="CM217" i="2"/>
  <c r="CT217" i="2"/>
  <c r="CZ138" i="2"/>
  <c r="DA217" i="2"/>
  <c r="DG138" i="2"/>
  <c r="DH217" i="2"/>
  <c r="DN138" i="2"/>
  <c r="DO217" i="2"/>
  <c r="DU138" i="2"/>
  <c r="DV217" i="2"/>
  <c r="AA19" i="4"/>
  <c r="EB138" i="2"/>
  <c r="EC217" i="2"/>
  <c r="EI138" i="2"/>
  <c r="EJ217" i="2"/>
  <c r="EP138" i="2"/>
  <c r="EQ217" i="2"/>
  <c r="EW138" i="2"/>
  <c r="EX217" i="2"/>
  <c r="FB40" i="2"/>
  <c r="FC40" i="2"/>
  <c r="FD40" i="2"/>
  <c r="FD138" i="2" s="1"/>
  <c r="FE40" i="2"/>
  <c r="FE217" i="2" s="1"/>
  <c r="FF40" i="2"/>
  <c r="FI40" i="2"/>
  <c r="FJ40" i="2"/>
  <c r="FK40" i="2"/>
  <c r="FK138" i="2" s="1"/>
  <c r="FL40" i="2"/>
  <c r="FL217" i="2" s="1"/>
  <c r="FM40" i="2"/>
  <c r="FN40" i="2"/>
  <c r="FP40" i="2"/>
  <c r="FQ40" i="2"/>
  <c r="FS40" i="2"/>
  <c r="FS217" i="2" s="1"/>
  <c r="FT40" i="2"/>
  <c r="FW40" i="2"/>
  <c r="FX40" i="2"/>
  <c r="FY40" i="2"/>
  <c r="FY138" i="2" s="1"/>
  <c r="FZ40" i="2"/>
  <c r="FZ217" i="2" s="1"/>
  <c r="GA40" i="2"/>
  <c r="GD40" i="2"/>
  <c r="GE40" i="2"/>
  <c r="GF40" i="2"/>
  <c r="GF138" i="2" s="1"/>
  <c r="GG40" i="2"/>
  <c r="GG217" i="2" s="1"/>
  <c r="GH40" i="2"/>
  <c r="GK40" i="2"/>
  <c r="GL40" i="2"/>
  <c r="GM40" i="2"/>
  <c r="GM138" i="2" s="1"/>
  <c r="GN40" i="2"/>
  <c r="GN217" i="2" s="1"/>
  <c r="GO40" i="2"/>
  <c r="GR40" i="2"/>
  <c r="GS40" i="2"/>
  <c r="GT40" i="2"/>
  <c r="GT138" i="2" s="1"/>
  <c r="GU40" i="2"/>
  <c r="GU217" i="2" s="1"/>
  <c r="GV40" i="2"/>
  <c r="GY40" i="2"/>
  <c r="GZ40" i="2"/>
  <c r="HA40" i="2"/>
  <c r="HA138" i="2" s="1"/>
  <c r="HB40" i="2"/>
  <c r="HB217" i="2" s="1"/>
  <c r="HC40" i="2"/>
  <c r="HF40" i="2"/>
  <c r="HG40" i="2"/>
  <c r="HH40" i="2"/>
  <c r="HH138" i="2" s="1"/>
  <c r="HI40" i="2"/>
  <c r="HI217" i="2" s="1"/>
  <c r="HJ40" i="2"/>
  <c r="HK40" i="2"/>
  <c r="HM40" i="2"/>
  <c r="HN40" i="2"/>
  <c r="HO40" i="2"/>
  <c r="HO138" i="2" s="1"/>
  <c r="HP40" i="2"/>
  <c r="HP217" i="2" s="1"/>
  <c r="HQ40" i="2"/>
  <c r="HT40" i="2"/>
  <c r="HU40" i="2"/>
  <c r="HV40" i="2"/>
  <c r="HV138" i="2" s="1"/>
  <c r="HW40" i="2"/>
  <c r="HW217" i="2" s="1"/>
  <c r="HX40" i="2"/>
  <c r="HY40" i="2"/>
  <c r="IA40" i="2"/>
  <c r="IB40" i="2"/>
  <c r="IC40" i="2"/>
  <c r="IC138" i="2" s="1"/>
  <c r="ID40" i="2"/>
  <c r="ID217" i="2" s="1"/>
  <c r="IE40" i="2"/>
  <c r="IF40" i="2"/>
  <c r="IH40" i="2"/>
  <c r="II40" i="2"/>
  <c r="IJ40" i="2"/>
  <c r="IJ138" i="2" s="1"/>
  <c r="IK40" i="2"/>
  <c r="IK217" i="2" s="1"/>
  <c r="IL40" i="2"/>
  <c r="IM40" i="2"/>
  <c r="IO40" i="2"/>
  <c r="IP40" i="2"/>
  <c r="IQ40" i="2"/>
  <c r="IQ138" i="2" s="1"/>
  <c r="IR40" i="2"/>
  <c r="IR217" i="2" s="1"/>
  <c r="IS40" i="2"/>
  <c r="IT40" i="2"/>
  <c r="IV40" i="2"/>
  <c r="IW40" i="2"/>
  <c r="IX40" i="2"/>
  <c r="IX138" i="2" s="1"/>
  <c r="IY40" i="2"/>
  <c r="IY217" i="2" s="1"/>
  <c r="IZ40" i="2"/>
  <c r="JC40" i="2"/>
  <c r="JD40" i="2"/>
  <c r="JG40" i="2"/>
  <c r="JJ40" i="2"/>
  <c r="JK40" i="2"/>
  <c r="JL40" i="2"/>
  <c r="JL138" i="2" s="1"/>
  <c r="JM40" i="2"/>
  <c r="JM217" i="2" s="1"/>
  <c r="JN40" i="2"/>
  <c r="JQ40" i="2"/>
  <c r="JR40" i="2"/>
  <c r="JS40" i="2"/>
  <c r="JS138" i="2" s="1"/>
  <c r="JT40" i="2"/>
  <c r="JT217" i="2" s="1"/>
  <c r="JU40" i="2"/>
  <c r="JX40" i="2"/>
  <c r="JY40" i="2"/>
  <c r="JZ40" i="2"/>
  <c r="JZ138" i="2" s="1"/>
  <c r="KA40" i="2"/>
  <c r="KA217" i="2" s="1"/>
  <c r="KB40" i="2"/>
  <c r="KC40" i="2"/>
  <c r="KE40" i="2"/>
  <c r="KF40" i="2"/>
  <c r="KG40" i="2"/>
  <c r="KG138" i="2" s="1"/>
  <c r="KH40" i="2"/>
  <c r="KH217" i="2" s="1"/>
  <c r="KI40" i="2"/>
  <c r="KJ40" i="2"/>
  <c r="KL40" i="2"/>
  <c r="KM40" i="2"/>
  <c r="KN40" i="2"/>
  <c r="KN138" i="2" s="1"/>
  <c r="KO40" i="2"/>
  <c r="KO217" i="2" s="1"/>
  <c r="KP40" i="2"/>
  <c r="KS40" i="2"/>
  <c r="KT40" i="2"/>
  <c r="KU40" i="2"/>
  <c r="KU138" i="2" s="1"/>
  <c r="KV40" i="2"/>
  <c r="KV217" i="2" s="1"/>
  <c r="KW40" i="2"/>
  <c r="KZ40" i="2"/>
  <c r="LA40" i="2"/>
  <c r="LB40" i="2"/>
  <c r="LB138" i="2" s="1"/>
  <c r="LC40" i="2"/>
  <c r="LC217" i="2" s="1"/>
  <c r="LD40" i="2"/>
  <c r="LE40" i="2"/>
  <c r="LN40" i="2"/>
  <c r="LO40" i="2"/>
  <c r="LP40" i="2"/>
  <c r="LI138" i="2" s="1"/>
  <c r="LQ40" i="2"/>
  <c r="LJ217" i="2" s="1"/>
  <c r="LR40" i="2"/>
  <c r="MB40" i="2"/>
  <c r="MC40" i="2"/>
  <c r="MD40" i="2"/>
  <c r="LP138" i="2" s="1"/>
  <c r="ME40" i="2"/>
  <c r="LQ217" i="2" s="1"/>
  <c r="MF40" i="2"/>
  <c r="MG40" i="2"/>
  <c r="MI40" i="2"/>
  <c r="MJ40" i="2"/>
  <c r="MM40" i="2"/>
  <c r="MP40" i="2"/>
  <c r="MQ40" i="2"/>
  <c r="MS40" i="2"/>
  <c r="ME217" i="2" s="1"/>
  <c r="MT40" i="2"/>
  <c r="MW40" i="2"/>
  <c r="MX40" i="2"/>
  <c r="MY40" i="2"/>
  <c r="MK138" i="2" s="1"/>
  <c r="MZ40" i="2"/>
  <c r="ML217" i="2" s="1"/>
  <c r="NA40" i="2"/>
  <c r="NB40" i="2"/>
  <c r="ND40" i="2"/>
  <c r="NE40" i="2"/>
  <c r="NF40" i="2"/>
  <c r="MR138" i="2" s="1"/>
  <c r="NG40" i="2"/>
  <c r="MS217" i="2" s="1"/>
  <c r="NH40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L139" i="2"/>
  <c r="CM218" i="2"/>
  <c r="CS139" i="2"/>
  <c r="CT218" i="2"/>
  <c r="CZ139" i="2"/>
  <c r="DA218" i="2"/>
  <c r="X74" i="4"/>
  <c r="DG139" i="2"/>
  <c r="DH218" i="2"/>
  <c r="Y74" i="4"/>
  <c r="H74" i="4" s="1"/>
  <c r="DN139" i="2"/>
  <c r="DO218" i="2"/>
  <c r="Z74" i="4"/>
  <c r="DU139" i="2"/>
  <c r="DV218" i="2"/>
  <c r="AA74" i="4"/>
  <c r="EB139" i="2"/>
  <c r="EC218" i="2"/>
  <c r="AB74" i="4"/>
  <c r="EI139" i="2"/>
  <c r="EJ218" i="2"/>
  <c r="EP139" i="2"/>
  <c r="EQ218" i="2"/>
  <c r="EW139" i="2"/>
  <c r="EX218" i="2"/>
  <c r="AE74" i="4"/>
  <c r="FB41" i="2"/>
  <c r="FC41" i="2"/>
  <c r="FD41" i="2"/>
  <c r="FD139" i="2" s="1"/>
  <c r="FE41" i="2"/>
  <c r="FE218" i="2" s="1"/>
  <c r="FF41" i="2"/>
  <c r="FG41" i="2"/>
  <c r="FI41" i="2"/>
  <c r="FJ41" i="2"/>
  <c r="FK41" i="2"/>
  <c r="FK139" i="2" s="1"/>
  <c r="FL41" i="2"/>
  <c r="FL218" i="2" s="1"/>
  <c r="FM41" i="2"/>
  <c r="FN41" i="2"/>
  <c r="FP41" i="2"/>
  <c r="FQ41" i="2"/>
  <c r="FR41" i="2"/>
  <c r="FR139" i="2" s="1"/>
  <c r="FS41" i="2"/>
  <c r="FS218" i="2" s="1"/>
  <c r="FT41" i="2"/>
  <c r="FU41" i="2"/>
  <c r="FW41" i="2"/>
  <c r="FX41" i="2"/>
  <c r="FY41" i="2"/>
  <c r="FY139" i="2" s="1"/>
  <c r="FZ41" i="2"/>
  <c r="FZ218" i="2" s="1"/>
  <c r="GA41" i="2"/>
  <c r="GB41" i="2"/>
  <c r="GD41" i="2"/>
  <c r="GE41" i="2"/>
  <c r="GF41" i="2"/>
  <c r="GF139" i="2" s="1"/>
  <c r="GG41" i="2"/>
  <c r="GG218" i="2" s="1"/>
  <c r="GH41" i="2"/>
  <c r="GI41" i="2"/>
  <c r="GK41" i="2"/>
  <c r="GL41" i="2"/>
  <c r="GM41" i="2"/>
  <c r="GM139" i="2" s="1"/>
  <c r="GN41" i="2"/>
  <c r="GN218" i="2" s="1"/>
  <c r="GO41" i="2"/>
  <c r="GP41" i="2"/>
  <c r="GR41" i="2"/>
  <c r="GS41" i="2"/>
  <c r="GT41" i="2"/>
  <c r="GT139" i="2" s="1"/>
  <c r="GU41" i="2"/>
  <c r="GU218" i="2" s="1"/>
  <c r="GV41" i="2"/>
  <c r="GW41" i="2"/>
  <c r="GY41" i="2"/>
  <c r="GZ41" i="2"/>
  <c r="HA41" i="2"/>
  <c r="HA139" i="2" s="1"/>
  <c r="HB41" i="2"/>
  <c r="HB218" i="2" s="1"/>
  <c r="HC41" i="2"/>
  <c r="HD41" i="2"/>
  <c r="HF41" i="2"/>
  <c r="HG41" i="2"/>
  <c r="HH41" i="2"/>
  <c r="HH139" i="2" s="1"/>
  <c r="HI41" i="2"/>
  <c r="HI218" i="2" s="1"/>
  <c r="HJ41" i="2"/>
  <c r="HK41" i="2"/>
  <c r="HM41" i="2"/>
  <c r="HN41" i="2"/>
  <c r="HO41" i="2"/>
  <c r="HO139" i="2" s="1"/>
  <c r="HP41" i="2"/>
  <c r="HP218" i="2" s="1"/>
  <c r="HQ41" i="2"/>
  <c r="HR41" i="2"/>
  <c r="HT41" i="2"/>
  <c r="HU41" i="2"/>
  <c r="HV41" i="2"/>
  <c r="HV139" i="2" s="1"/>
  <c r="HW41" i="2"/>
  <c r="HW218" i="2" s="1"/>
  <c r="HX41" i="2"/>
  <c r="HY41" i="2"/>
  <c r="IA41" i="2"/>
  <c r="IB41" i="2"/>
  <c r="IC41" i="2"/>
  <c r="IC139" i="2" s="1"/>
  <c r="ID41" i="2"/>
  <c r="ID218" i="2" s="1"/>
  <c r="IE41" i="2"/>
  <c r="IF41" i="2"/>
  <c r="IH41" i="2"/>
  <c r="II41" i="2"/>
  <c r="IJ41" i="2"/>
  <c r="IJ139" i="2" s="1"/>
  <c r="IK41" i="2"/>
  <c r="IK218" i="2" s="1"/>
  <c r="IL41" i="2"/>
  <c r="IM41" i="2"/>
  <c r="IO41" i="2"/>
  <c r="IP41" i="2"/>
  <c r="IQ41" i="2"/>
  <c r="IQ139" i="2" s="1"/>
  <c r="IR41" i="2"/>
  <c r="IR218" i="2" s="1"/>
  <c r="IS41" i="2"/>
  <c r="IT41" i="2"/>
  <c r="IV41" i="2"/>
  <c r="IW41" i="2"/>
  <c r="IX41" i="2"/>
  <c r="IX139" i="2" s="1"/>
  <c r="IY41" i="2"/>
  <c r="IY218" i="2" s="1"/>
  <c r="IZ41" i="2"/>
  <c r="JA41" i="2"/>
  <c r="JC41" i="2"/>
  <c r="JD41" i="2"/>
  <c r="JG41" i="2"/>
  <c r="JH41" i="2"/>
  <c r="JJ41" i="2"/>
  <c r="JK41" i="2"/>
  <c r="JL41" i="2"/>
  <c r="JL139" i="2" s="1"/>
  <c r="JM41" i="2"/>
  <c r="JM218" i="2" s="1"/>
  <c r="JN41" i="2"/>
  <c r="JO41" i="2"/>
  <c r="JQ41" i="2"/>
  <c r="JR41" i="2"/>
  <c r="JS41" i="2"/>
  <c r="JS139" i="2" s="1"/>
  <c r="JT41" i="2"/>
  <c r="JT218" i="2" s="1"/>
  <c r="JU41" i="2"/>
  <c r="JV41" i="2"/>
  <c r="JX41" i="2"/>
  <c r="JY41" i="2"/>
  <c r="JZ41" i="2"/>
  <c r="JZ139" i="2" s="1"/>
  <c r="KA41" i="2"/>
  <c r="KA218" i="2" s="1"/>
  <c r="KB41" i="2"/>
  <c r="KC41" i="2"/>
  <c r="KE41" i="2"/>
  <c r="KF41" i="2"/>
  <c r="KG41" i="2"/>
  <c r="KG139" i="2" s="1"/>
  <c r="KH41" i="2"/>
  <c r="KH218" i="2" s="1"/>
  <c r="KI41" i="2"/>
  <c r="KJ41" i="2"/>
  <c r="KL41" i="2"/>
  <c r="KM41" i="2"/>
  <c r="KN41" i="2"/>
  <c r="KN139" i="2" s="1"/>
  <c r="KO41" i="2"/>
  <c r="KO218" i="2" s="1"/>
  <c r="KP41" i="2"/>
  <c r="KQ41" i="2"/>
  <c r="KS41" i="2"/>
  <c r="KT41" i="2"/>
  <c r="KU41" i="2"/>
  <c r="KU139" i="2" s="1"/>
  <c r="KV41" i="2"/>
  <c r="KV218" i="2" s="1"/>
  <c r="KW41" i="2"/>
  <c r="KX41" i="2"/>
  <c r="KZ41" i="2"/>
  <c r="LA41" i="2"/>
  <c r="LB41" i="2"/>
  <c r="LB139" i="2" s="1"/>
  <c r="LC41" i="2"/>
  <c r="LC218" i="2" s="1"/>
  <c r="LD41" i="2"/>
  <c r="LE41" i="2"/>
  <c r="LN41" i="2"/>
  <c r="LO41" i="2"/>
  <c r="LP41" i="2"/>
  <c r="LI139" i="2" s="1"/>
  <c r="LQ41" i="2"/>
  <c r="LJ218" i="2" s="1"/>
  <c r="LR41" i="2"/>
  <c r="LS41" i="2"/>
  <c r="MB41" i="2"/>
  <c r="MC41" i="2"/>
  <c r="MD41" i="2"/>
  <c r="LP139" i="2" s="1"/>
  <c r="ME41" i="2"/>
  <c r="LQ218" i="2" s="1"/>
  <c r="MF41" i="2"/>
  <c r="MG41" i="2"/>
  <c r="MI41" i="2"/>
  <c r="MJ41" i="2"/>
  <c r="MM41" i="2"/>
  <c r="MN41" i="2"/>
  <c r="MP41" i="2"/>
  <c r="MQ41" i="2"/>
  <c r="MS41" i="2"/>
  <c r="ME218" i="2" s="1"/>
  <c r="MT41" i="2"/>
  <c r="MU41" i="2"/>
  <c r="MW41" i="2"/>
  <c r="MX41" i="2"/>
  <c r="MY41" i="2"/>
  <c r="MK139" i="2" s="1"/>
  <c r="MZ41" i="2"/>
  <c r="ML218" i="2" s="1"/>
  <c r="NA41" i="2"/>
  <c r="NB41" i="2"/>
  <c r="ND41" i="2"/>
  <c r="NE41" i="2"/>
  <c r="NF41" i="2"/>
  <c r="MR139" i="2" s="1"/>
  <c r="NG41" i="2"/>
  <c r="MS218" i="2" s="1"/>
  <c r="NH41" i="2"/>
  <c r="NI41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L140" i="2"/>
  <c r="CM219" i="2"/>
  <c r="CS140" i="2"/>
  <c r="CT219" i="2"/>
  <c r="CZ140" i="2"/>
  <c r="DA219" i="2"/>
  <c r="DG140" i="2"/>
  <c r="DH219" i="2"/>
  <c r="DN140" i="2"/>
  <c r="DO219" i="2"/>
  <c r="Z4" i="4"/>
  <c r="DU140" i="2"/>
  <c r="DV219" i="2"/>
  <c r="EB140" i="2"/>
  <c r="EC219" i="2"/>
  <c r="EI140" i="2"/>
  <c r="EJ219" i="2"/>
  <c r="EP140" i="2"/>
  <c r="EQ219" i="2"/>
  <c r="EX219" i="2"/>
  <c r="FB42" i="2"/>
  <c r="FC42" i="2"/>
  <c r="FD42" i="2"/>
  <c r="FD140" i="2" s="1"/>
  <c r="FE42" i="2"/>
  <c r="FE219" i="2" s="1"/>
  <c r="FF42" i="2"/>
  <c r="FI42" i="2"/>
  <c r="FJ42" i="2"/>
  <c r="FK42" i="2"/>
  <c r="FK140" i="2" s="1"/>
  <c r="FL42" i="2"/>
  <c r="FL219" i="2" s="1"/>
  <c r="FM42" i="2"/>
  <c r="FP42" i="2"/>
  <c r="FQ42" i="2"/>
  <c r="FR42" i="2"/>
  <c r="FR140" i="2" s="1"/>
  <c r="FS42" i="2"/>
  <c r="FS219" i="2" s="1"/>
  <c r="FT42" i="2"/>
  <c r="FW42" i="2"/>
  <c r="FX42" i="2"/>
  <c r="FY42" i="2"/>
  <c r="FY140" i="2" s="1"/>
  <c r="FZ42" i="2"/>
  <c r="FZ219" i="2" s="1"/>
  <c r="GA42" i="2"/>
  <c r="GD42" i="2"/>
  <c r="GE42" i="2"/>
  <c r="GF42" i="2"/>
  <c r="GF140" i="2" s="1"/>
  <c r="GG42" i="2"/>
  <c r="GG219" i="2" s="1"/>
  <c r="GH42" i="2"/>
  <c r="GK42" i="2"/>
  <c r="GL42" i="2"/>
  <c r="GM42" i="2"/>
  <c r="GM140" i="2" s="1"/>
  <c r="GN42" i="2"/>
  <c r="GN219" i="2" s="1"/>
  <c r="GO42" i="2"/>
  <c r="GR42" i="2"/>
  <c r="GS42" i="2"/>
  <c r="GT42" i="2"/>
  <c r="GT140" i="2" s="1"/>
  <c r="GU42" i="2"/>
  <c r="GU219" i="2" s="1"/>
  <c r="GV42" i="2"/>
  <c r="GY42" i="2"/>
  <c r="GZ42" i="2"/>
  <c r="HA42" i="2"/>
  <c r="HA140" i="2" s="1"/>
  <c r="HB42" i="2"/>
  <c r="HB219" i="2" s="1"/>
  <c r="HC42" i="2"/>
  <c r="HF42" i="2"/>
  <c r="HG42" i="2"/>
  <c r="HH42" i="2"/>
  <c r="HH140" i="2" s="1"/>
  <c r="HI42" i="2"/>
  <c r="HI219" i="2" s="1"/>
  <c r="HJ42" i="2"/>
  <c r="HM42" i="2"/>
  <c r="HN42" i="2"/>
  <c r="HO42" i="2"/>
  <c r="HO140" i="2" s="1"/>
  <c r="HP42" i="2"/>
  <c r="HP219" i="2" s="1"/>
  <c r="HQ42" i="2"/>
  <c r="HT42" i="2"/>
  <c r="HU42" i="2"/>
  <c r="HV42" i="2"/>
  <c r="HV140" i="2" s="1"/>
  <c r="HW42" i="2"/>
  <c r="HW219" i="2" s="1"/>
  <c r="HX42" i="2"/>
  <c r="HY42" i="2"/>
  <c r="IA42" i="2"/>
  <c r="IB42" i="2"/>
  <c r="IC42" i="2"/>
  <c r="IC140" i="2" s="1"/>
  <c r="ID42" i="2"/>
  <c r="ID219" i="2" s="1"/>
  <c r="IE42" i="2"/>
  <c r="IH42" i="2"/>
  <c r="II42" i="2"/>
  <c r="IJ42" i="2"/>
  <c r="IJ140" i="2" s="1"/>
  <c r="IK42" i="2"/>
  <c r="IK219" i="2" s="1"/>
  <c r="IL42" i="2"/>
  <c r="IM42" i="2"/>
  <c r="IO42" i="2"/>
  <c r="IP42" i="2"/>
  <c r="IQ42" i="2"/>
  <c r="IQ140" i="2" s="1"/>
  <c r="IR42" i="2"/>
  <c r="IR219" i="2" s="1"/>
  <c r="IS42" i="2"/>
  <c r="IV42" i="2"/>
  <c r="IW42" i="2"/>
  <c r="IX42" i="2"/>
  <c r="IX140" i="2" s="1"/>
  <c r="IY42" i="2"/>
  <c r="IY219" i="2" s="1"/>
  <c r="IZ42" i="2"/>
  <c r="JC42" i="2"/>
  <c r="JD42" i="2"/>
  <c r="JG42" i="2"/>
  <c r="JJ42" i="2"/>
  <c r="JK42" i="2"/>
  <c r="JL42" i="2"/>
  <c r="JL140" i="2" s="1"/>
  <c r="JM42" i="2"/>
  <c r="JM219" i="2" s="1"/>
  <c r="JN42" i="2"/>
  <c r="JQ42" i="2"/>
  <c r="JR42" i="2"/>
  <c r="JS42" i="2"/>
  <c r="JS140" i="2" s="1"/>
  <c r="JT42" i="2"/>
  <c r="JT219" i="2" s="1"/>
  <c r="JU42" i="2"/>
  <c r="JX42" i="2"/>
  <c r="JY42" i="2"/>
  <c r="JZ42" i="2"/>
  <c r="JZ140" i="2" s="1"/>
  <c r="KA42" i="2"/>
  <c r="KA219" i="2" s="1"/>
  <c r="KB42" i="2"/>
  <c r="KC42" i="2"/>
  <c r="KE42" i="2"/>
  <c r="KF42" i="2"/>
  <c r="KG42" i="2"/>
  <c r="KG140" i="2" s="1"/>
  <c r="KH42" i="2"/>
  <c r="KH219" i="2" s="1"/>
  <c r="KI42" i="2"/>
  <c r="KJ42" i="2"/>
  <c r="KL42" i="2"/>
  <c r="KM42" i="2"/>
  <c r="KN42" i="2"/>
  <c r="KN140" i="2" s="1"/>
  <c r="KO42" i="2"/>
  <c r="KO219" i="2" s="1"/>
  <c r="KP42" i="2"/>
  <c r="KS42" i="2"/>
  <c r="KT42" i="2"/>
  <c r="KU42" i="2"/>
  <c r="KU140" i="2" s="1"/>
  <c r="KV42" i="2"/>
  <c r="KV219" i="2" s="1"/>
  <c r="KW42" i="2"/>
  <c r="KZ42" i="2"/>
  <c r="LA42" i="2"/>
  <c r="LB42" i="2"/>
  <c r="LB140" i="2" s="1"/>
  <c r="LC42" i="2"/>
  <c r="LC219" i="2" s="1"/>
  <c r="LD42" i="2"/>
  <c r="LN42" i="2"/>
  <c r="LO42" i="2"/>
  <c r="LP42" i="2"/>
  <c r="LI140" i="2" s="1"/>
  <c r="LQ42" i="2"/>
  <c r="LJ219" i="2" s="1"/>
  <c r="LR42" i="2"/>
  <c r="MB42" i="2"/>
  <c r="MC42" i="2"/>
  <c r="MD42" i="2"/>
  <c r="LP140" i="2" s="1"/>
  <c r="ME42" i="2"/>
  <c r="LQ219" i="2" s="1"/>
  <c r="MF42" i="2"/>
  <c r="MG42" i="2"/>
  <c r="MI42" i="2"/>
  <c r="MJ42" i="2"/>
  <c r="MM42" i="2"/>
  <c r="MP42" i="2"/>
  <c r="MQ42" i="2"/>
  <c r="MS42" i="2"/>
  <c r="ME219" i="2" s="1"/>
  <c r="MT42" i="2"/>
  <c r="MW42" i="2"/>
  <c r="MX42" i="2"/>
  <c r="MY42" i="2"/>
  <c r="MK140" i="2" s="1"/>
  <c r="MZ42" i="2"/>
  <c r="ML219" i="2" s="1"/>
  <c r="NA42" i="2"/>
  <c r="NB42" i="2"/>
  <c r="ND42" i="2"/>
  <c r="NE42" i="2"/>
  <c r="NF42" i="2"/>
  <c r="MR140" i="2" s="1"/>
  <c r="NG42" i="2"/>
  <c r="MS219" i="2" s="1"/>
  <c r="NH42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L141" i="2"/>
  <c r="CM220" i="2"/>
  <c r="CS141" i="2"/>
  <c r="CT220" i="2"/>
  <c r="CZ141" i="2"/>
  <c r="DA220" i="2"/>
  <c r="DG141" i="2"/>
  <c r="DH220" i="2"/>
  <c r="DN141" i="2"/>
  <c r="DO220" i="2"/>
  <c r="DU141" i="2"/>
  <c r="DV220" i="2"/>
  <c r="EB141" i="2"/>
  <c r="EC220" i="2"/>
  <c r="EI141" i="2"/>
  <c r="EJ220" i="2"/>
  <c r="EP141" i="2"/>
  <c r="EQ220" i="2"/>
  <c r="EW141" i="2"/>
  <c r="EX220" i="2"/>
  <c r="FB43" i="2"/>
  <c r="FC43" i="2"/>
  <c r="FD43" i="2"/>
  <c r="FD141" i="2" s="1"/>
  <c r="FE43" i="2"/>
  <c r="FE220" i="2" s="1"/>
  <c r="FF43" i="2"/>
  <c r="FI43" i="2"/>
  <c r="FJ43" i="2"/>
  <c r="FK43" i="2"/>
  <c r="FK141" i="2" s="1"/>
  <c r="FL43" i="2"/>
  <c r="FL220" i="2" s="1"/>
  <c r="FM43" i="2"/>
  <c r="FP43" i="2"/>
  <c r="FQ43" i="2"/>
  <c r="FR43" i="2"/>
  <c r="FR141" i="2" s="1"/>
  <c r="FS43" i="2"/>
  <c r="FS220" i="2" s="1"/>
  <c r="FT43" i="2"/>
  <c r="FW43" i="2"/>
  <c r="FX43" i="2"/>
  <c r="FY43" i="2"/>
  <c r="FY141" i="2" s="1"/>
  <c r="FZ43" i="2"/>
  <c r="FZ220" i="2" s="1"/>
  <c r="GA43" i="2"/>
  <c r="GD43" i="2"/>
  <c r="GE43" i="2"/>
  <c r="GF43" i="2"/>
  <c r="GF141" i="2" s="1"/>
  <c r="GG43" i="2"/>
  <c r="GG220" i="2" s="1"/>
  <c r="GH43" i="2"/>
  <c r="GK43" i="2"/>
  <c r="GL43" i="2"/>
  <c r="GM43" i="2"/>
  <c r="GM141" i="2" s="1"/>
  <c r="GN43" i="2"/>
  <c r="GN220" i="2" s="1"/>
  <c r="GO43" i="2"/>
  <c r="GR43" i="2"/>
  <c r="GS43" i="2"/>
  <c r="GT43" i="2"/>
  <c r="GT141" i="2" s="1"/>
  <c r="GU43" i="2"/>
  <c r="GU220" i="2" s="1"/>
  <c r="GV43" i="2"/>
  <c r="GY43" i="2"/>
  <c r="GZ43" i="2"/>
  <c r="HA43" i="2"/>
  <c r="HA141" i="2" s="1"/>
  <c r="HB43" i="2"/>
  <c r="HB220" i="2" s="1"/>
  <c r="HC43" i="2"/>
  <c r="HF43" i="2"/>
  <c r="HG43" i="2"/>
  <c r="HH43" i="2"/>
  <c r="HH141" i="2" s="1"/>
  <c r="HI43" i="2"/>
  <c r="HI220" i="2" s="1"/>
  <c r="HJ43" i="2"/>
  <c r="HM43" i="2"/>
  <c r="HN43" i="2"/>
  <c r="HO43" i="2"/>
  <c r="HO141" i="2" s="1"/>
  <c r="HP43" i="2"/>
  <c r="HP220" i="2" s="1"/>
  <c r="HQ43" i="2"/>
  <c r="HT43" i="2"/>
  <c r="HU43" i="2"/>
  <c r="HV43" i="2"/>
  <c r="HV141" i="2" s="1"/>
  <c r="HW43" i="2"/>
  <c r="HW220" i="2" s="1"/>
  <c r="HX43" i="2"/>
  <c r="HY43" i="2"/>
  <c r="IA43" i="2"/>
  <c r="IB43" i="2"/>
  <c r="IC43" i="2"/>
  <c r="IC141" i="2" s="1"/>
  <c r="ID43" i="2"/>
  <c r="ID220" i="2" s="1"/>
  <c r="IE43" i="2"/>
  <c r="IH43" i="2"/>
  <c r="II43" i="2"/>
  <c r="IJ43" i="2"/>
  <c r="IJ141" i="2" s="1"/>
  <c r="IK43" i="2"/>
  <c r="IK220" i="2" s="1"/>
  <c r="IL43" i="2"/>
  <c r="IM43" i="2"/>
  <c r="IO43" i="2"/>
  <c r="IP43" i="2"/>
  <c r="IQ43" i="2"/>
  <c r="IQ141" i="2" s="1"/>
  <c r="IR43" i="2"/>
  <c r="IR220" i="2" s="1"/>
  <c r="IS43" i="2"/>
  <c r="IV43" i="2"/>
  <c r="IW43" i="2"/>
  <c r="IX43" i="2"/>
  <c r="IX141" i="2" s="1"/>
  <c r="IY43" i="2"/>
  <c r="IY220" i="2" s="1"/>
  <c r="IZ43" i="2"/>
  <c r="JC43" i="2"/>
  <c r="JD43" i="2"/>
  <c r="JG43" i="2"/>
  <c r="JJ43" i="2"/>
  <c r="JK43" i="2"/>
  <c r="JL43" i="2"/>
  <c r="JL141" i="2" s="1"/>
  <c r="JM43" i="2"/>
  <c r="JM220" i="2" s="1"/>
  <c r="JN43" i="2"/>
  <c r="JQ43" i="2"/>
  <c r="JR43" i="2"/>
  <c r="JS43" i="2"/>
  <c r="JS141" i="2" s="1"/>
  <c r="JT43" i="2"/>
  <c r="JT220" i="2" s="1"/>
  <c r="JU43" i="2"/>
  <c r="JX43" i="2"/>
  <c r="JY43" i="2"/>
  <c r="JZ43" i="2"/>
  <c r="JZ141" i="2" s="1"/>
  <c r="KA43" i="2"/>
  <c r="KA220" i="2" s="1"/>
  <c r="KB43" i="2"/>
  <c r="KC43" i="2"/>
  <c r="KE43" i="2"/>
  <c r="KF43" i="2"/>
  <c r="KG43" i="2"/>
  <c r="KG141" i="2" s="1"/>
  <c r="KH43" i="2"/>
  <c r="KH220" i="2" s="1"/>
  <c r="KI43" i="2"/>
  <c r="KJ43" i="2"/>
  <c r="KL43" i="2"/>
  <c r="KM43" i="2"/>
  <c r="KN43" i="2"/>
  <c r="KN141" i="2" s="1"/>
  <c r="KO43" i="2"/>
  <c r="KO220" i="2" s="1"/>
  <c r="KP43" i="2"/>
  <c r="KS43" i="2"/>
  <c r="KT43" i="2"/>
  <c r="KU43" i="2"/>
  <c r="KU141" i="2" s="1"/>
  <c r="KV43" i="2"/>
  <c r="KV220" i="2" s="1"/>
  <c r="KW43" i="2"/>
  <c r="KZ43" i="2"/>
  <c r="LA43" i="2"/>
  <c r="LB43" i="2"/>
  <c r="LB141" i="2" s="1"/>
  <c r="LC43" i="2"/>
  <c r="LC220" i="2" s="1"/>
  <c r="LD43" i="2"/>
  <c r="LN43" i="2"/>
  <c r="LO43" i="2"/>
  <c r="LP43" i="2"/>
  <c r="LI141" i="2" s="1"/>
  <c r="LQ43" i="2"/>
  <c r="LJ220" i="2" s="1"/>
  <c r="LR43" i="2"/>
  <c r="MB43" i="2"/>
  <c r="MC43" i="2"/>
  <c r="MD43" i="2"/>
  <c r="LP141" i="2" s="1"/>
  <c r="ME43" i="2"/>
  <c r="LQ220" i="2" s="1"/>
  <c r="MF43" i="2"/>
  <c r="MG43" i="2"/>
  <c r="MI43" i="2"/>
  <c r="MJ43" i="2"/>
  <c r="MM43" i="2"/>
  <c r="MP43" i="2"/>
  <c r="MQ43" i="2"/>
  <c r="MS43" i="2"/>
  <c r="ME220" i="2" s="1"/>
  <c r="MT43" i="2"/>
  <c r="MW43" i="2"/>
  <c r="MX43" i="2"/>
  <c r="MY43" i="2"/>
  <c r="MK141" i="2" s="1"/>
  <c r="MZ43" i="2"/>
  <c r="ML220" i="2" s="1"/>
  <c r="NA43" i="2"/>
  <c r="NB43" i="2"/>
  <c r="ND43" i="2"/>
  <c r="NE43" i="2"/>
  <c r="NF43" i="2"/>
  <c r="MR141" i="2" s="1"/>
  <c r="NG43" i="2"/>
  <c r="MS220" i="2" s="1"/>
  <c r="NH43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L142" i="2"/>
  <c r="CM221" i="2"/>
  <c r="CS142" i="2"/>
  <c r="CT221" i="2"/>
  <c r="CZ142" i="2"/>
  <c r="DA221" i="2"/>
  <c r="DG142" i="2"/>
  <c r="DH221" i="2"/>
  <c r="DN142" i="2"/>
  <c r="DO221" i="2"/>
  <c r="Z69" i="4"/>
  <c r="DU142" i="2"/>
  <c r="DV221" i="2"/>
  <c r="EB142" i="2"/>
  <c r="EC221" i="2"/>
  <c r="EI142" i="2"/>
  <c r="EJ221" i="2"/>
  <c r="EP142" i="2"/>
  <c r="EQ221" i="2"/>
  <c r="EW142" i="2"/>
  <c r="EX221" i="2"/>
  <c r="FB44" i="2"/>
  <c r="FC44" i="2"/>
  <c r="FD44" i="2"/>
  <c r="FD142" i="2" s="1"/>
  <c r="FE44" i="2"/>
  <c r="FE221" i="2" s="1"/>
  <c r="FF44" i="2"/>
  <c r="FI44" i="2"/>
  <c r="FJ44" i="2"/>
  <c r="FK44" i="2"/>
  <c r="FK142" i="2" s="1"/>
  <c r="FL44" i="2"/>
  <c r="FL221" i="2" s="1"/>
  <c r="FM44" i="2"/>
  <c r="FP44" i="2"/>
  <c r="FQ44" i="2"/>
  <c r="FR44" i="2"/>
  <c r="FR142" i="2" s="1"/>
  <c r="FS44" i="2"/>
  <c r="FS221" i="2" s="1"/>
  <c r="FT44" i="2"/>
  <c r="FW44" i="2"/>
  <c r="FX44" i="2"/>
  <c r="FY44" i="2"/>
  <c r="FY142" i="2" s="1"/>
  <c r="FZ44" i="2"/>
  <c r="FZ221" i="2" s="1"/>
  <c r="GA44" i="2"/>
  <c r="GB44" i="2"/>
  <c r="GD44" i="2"/>
  <c r="GE44" i="2"/>
  <c r="GF44" i="2"/>
  <c r="GF142" i="2" s="1"/>
  <c r="GG44" i="2"/>
  <c r="GG221" i="2" s="1"/>
  <c r="GH44" i="2"/>
  <c r="GI44" i="2"/>
  <c r="GK44" i="2"/>
  <c r="GL44" i="2"/>
  <c r="GM44" i="2"/>
  <c r="GM142" i="2" s="1"/>
  <c r="GN44" i="2"/>
  <c r="GN221" i="2" s="1"/>
  <c r="GO44" i="2"/>
  <c r="GR44" i="2"/>
  <c r="GS44" i="2"/>
  <c r="GT44" i="2"/>
  <c r="GT142" i="2" s="1"/>
  <c r="GU44" i="2"/>
  <c r="GU221" i="2" s="1"/>
  <c r="GV44" i="2"/>
  <c r="GY44" i="2"/>
  <c r="GZ44" i="2"/>
  <c r="HA44" i="2"/>
  <c r="HA142" i="2" s="1"/>
  <c r="HB44" i="2"/>
  <c r="HB221" i="2" s="1"/>
  <c r="HC44" i="2"/>
  <c r="HD44" i="2"/>
  <c r="HF44" i="2"/>
  <c r="HG44" i="2"/>
  <c r="HH44" i="2"/>
  <c r="HH142" i="2" s="1"/>
  <c r="HI44" i="2"/>
  <c r="HI221" i="2" s="1"/>
  <c r="HJ44" i="2"/>
  <c r="HM44" i="2"/>
  <c r="HN44" i="2"/>
  <c r="HO44" i="2"/>
  <c r="HO142" i="2" s="1"/>
  <c r="HP44" i="2"/>
  <c r="HP221" i="2" s="1"/>
  <c r="HQ44" i="2"/>
  <c r="HR44" i="2"/>
  <c r="HT44" i="2"/>
  <c r="HU44" i="2"/>
  <c r="HV44" i="2"/>
  <c r="HV142" i="2" s="1"/>
  <c r="HW44" i="2"/>
  <c r="HW221" i="2" s="1"/>
  <c r="HX44" i="2"/>
  <c r="HY44" i="2"/>
  <c r="IA44" i="2"/>
  <c r="IB44" i="2"/>
  <c r="IC44" i="2"/>
  <c r="IC142" i="2" s="1"/>
  <c r="ID44" i="2"/>
  <c r="ID221" i="2" s="1"/>
  <c r="IE44" i="2"/>
  <c r="IH44" i="2"/>
  <c r="II44" i="2"/>
  <c r="IJ44" i="2"/>
  <c r="IJ142" i="2" s="1"/>
  <c r="IK44" i="2"/>
  <c r="IK221" i="2" s="1"/>
  <c r="IL44" i="2"/>
  <c r="IM44" i="2"/>
  <c r="IO44" i="2"/>
  <c r="IP44" i="2"/>
  <c r="IQ44" i="2"/>
  <c r="IQ142" i="2" s="1"/>
  <c r="IR44" i="2"/>
  <c r="IR221" i="2" s="1"/>
  <c r="IS44" i="2"/>
  <c r="IV44" i="2"/>
  <c r="IW44" i="2"/>
  <c r="IX44" i="2"/>
  <c r="IX142" i="2" s="1"/>
  <c r="IY44" i="2"/>
  <c r="IY221" i="2" s="1"/>
  <c r="IZ44" i="2"/>
  <c r="JC44" i="2"/>
  <c r="JD44" i="2"/>
  <c r="JG44" i="2"/>
  <c r="JJ44" i="2"/>
  <c r="JK44" i="2"/>
  <c r="JL44" i="2"/>
  <c r="JL142" i="2" s="1"/>
  <c r="JM44" i="2"/>
  <c r="JM221" i="2" s="1"/>
  <c r="JN44" i="2"/>
  <c r="JQ44" i="2"/>
  <c r="JR44" i="2"/>
  <c r="JS44" i="2"/>
  <c r="JS142" i="2" s="1"/>
  <c r="JT44" i="2"/>
  <c r="JT221" i="2" s="1"/>
  <c r="JU44" i="2"/>
  <c r="JX44" i="2"/>
  <c r="JY44" i="2"/>
  <c r="JZ44" i="2"/>
  <c r="JZ142" i="2" s="1"/>
  <c r="KA44" i="2"/>
  <c r="KA221" i="2" s="1"/>
  <c r="KB44" i="2"/>
  <c r="KC44" i="2"/>
  <c r="KE44" i="2"/>
  <c r="KF44" i="2"/>
  <c r="KG44" i="2"/>
  <c r="KG142" i="2" s="1"/>
  <c r="KH44" i="2"/>
  <c r="KH221" i="2" s="1"/>
  <c r="KI44" i="2"/>
  <c r="KJ44" i="2"/>
  <c r="KL44" i="2"/>
  <c r="KM44" i="2"/>
  <c r="KN44" i="2"/>
  <c r="KN142" i="2" s="1"/>
  <c r="KO44" i="2"/>
  <c r="KO221" i="2" s="1"/>
  <c r="KP44" i="2"/>
  <c r="KS44" i="2"/>
  <c r="KT44" i="2"/>
  <c r="KU44" i="2"/>
  <c r="KU142" i="2" s="1"/>
  <c r="KV44" i="2"/>
  <c r="KV221" i="2" s="1"/>
  <c r="KW44" i="2"/>
  <c r="KZ44" i="2"/>
  <c r="LA44" i="2"/>
  <c r="LB44" i="2"/>
  <c r="LB142" i="2" s="1"/>
  <c r="LC44" i="2"/>
  <c r="LC221" i="2" s="1"/>
  <c r="LD44" i="2"/>
  <c r="LN44" i="2"/>
  <c r="LO44" i="2"/>
  <c r="LP44" i="2"/>
  <c r="LI142" i="2" s="1"/>
  <c r="LQ44" i="2"/>
  <c r="LJ221" i="2" s="1"/>
  <c r="LR44" i="2"/>
  <c r="MB44" i="2"/>
  <c r="MC44" i="2"/>
  <c r="MD44" i="2"/>
  <c r="LP142" i="2" s="1"/>
  <c r="ME44" i="2"/>
  <c r="LQ221" i="2" s="1"/>
  <c r="MF44" i="2"/>
  <c r="MG44" i="2"/>
  <c r="MI44" i="2"/>
  <c r="MJ44" i="2"/>
  <c r="MM44" i="2"/>
  <c r="MP44" i="2"/>
  <c r="MQ44" i="2"/>
  <c r="MS44" i="2"/>
  <c r="ME221" i="2" s="1"/>
  <c r="MT44" i="2"/>
  <c r="MW44" i="2"/>
  <c r="MX44" i="2"/>
  <c r="MY44" i="2"/>
  <c r="MK142" i="2" s="1"/>
  <c r="MZ44" i="2"/>
  <c r="ML221" i="2" s="1"/>
  <c r="NA44" i="2"/>
  <c r="NB44" i="2"/>
  <c r="ND44" i="2"/>
  <c r="NE44" i="2"/>
  <c r="NF44" i="2"/>
  <c r="MR142" i="2" s="1"/>
  <c r="NG44" i="2"/>
  <c r="MS221" i="2" s="1"/>
  <c r="NH44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L143" i="2"/>
  <c r="CM222" i="2"/>
  <c r="CS143" i="2"/>
  <c r="CT222" i="2"/>
  <c r="CZ143" i="2"/>
  <c r="DA222" i="2"/>
  <c r="X73" i="4"/>
  <c r="DG143" i="2"/>
  <c r="DH222" i="2"/>
  <c r="Y73" i="4"/>
  <c r="H73" i="4" s="1"/>
  <c r="DN143" i="2"/>
  <c r="DO222" i="2"/>
  <c r="Z73" i="4"/>
  <c r="DU143" i="2"/>
  <c r="DV222" i="2"/>
  <c r="AA73" i="4"/>
  <c r="EB143" i="2"/>
  <c r="EC222" i="2"/>
  <c r="AB73" i="4"/>
  <c r="EI143" i="2"/>
  <c r="EJ222" i="2"/>
  <c r="EP143" i="2"/>
  <c r="EQ222" i="2"/>
  <c r="EW143" i="2"/>
  <c r="EX222" i="2"/>
  <c r="AE73" i="4"/>
  <c r="FB45" i="2"/>
  <c r="FC45" i="2"/>
  <c r="FD45" i="2"/>
  <c r="FD143" i="2" s="1"/>
  <c r="FE45" i="2"/>
  <c r="FE222" i="2" s="1"/>
  <c r="FF45" i="2"/>
  <c r="FG45" i="2"/>
  <c r="FI45" i="2"/>
  <c r="FJ45" i="2"/>
  <c r="FK45" i="2"/>
  <c r="FK143" i="2" s="1"/>
  <c r="FL45" i="2"/>
  <c r="FL222" i="2" s="1"/>
  <c r="FM45" i="2"/>
  <c r="FN45" i="2"/>
  <c r="FP45" i="2"/>
  <c r="FQ45" i="2"/>
  <c r="FR45" i="2"/>
  <c r="FR143" i="2" s="1"/>
  <c r="FS45" i="2"/>
  <c r="FS222" i="2" s="1"/>
  <c r="FT45" i="2"/>
  <c r="FU45" i="2"/>
  <c r="FW45" i="2"/>
  <c r="FX45" i="2"/>
  <c r="FY45" i="2"/>
  <c r="FY143" i="2" s="1"/>
  <c r="FZ45" i="2"/>
  <c r="FZ222" i="2" s="1"/>
  <c r="GA45" i="2"/>
  <c r="GB45" i="2"/>
  <c r="GD45" i="2"/>
  <c r="GE45" i="2"/>
  <c r="GF45" i="2"/>
  <c r="GF143" i="2" s="1"/>
  <c r="GG45" i="2"/>
  <c r="GG222" i="2" s="1"/>
  <c r="GH45" i="2"/>
  <c r="GI45" i="2"/>
  <c r="GK45" i="2"/>
  <c r="GL45" i="2"/>
  <c r="GM45" i="2"/>
  <c r="GM143" i="2" s="1"/>
  <c r="GN45" i="2"/>
  <c r="GN222" i="2" s="1"/>
  <c r="GO45" i="2"/>
  <c r="GP45" i="2"/>
  <c r="GR45" i="2"/>
  <c r="GS45" i="2"/>
  <c r="GT45" i="2"/>
  <c r="GT143" i="2" s="1"/>
  <c r="GU45" i="2"/>
  <c r="GU222" i="2" s="1"/>
  <c r="GV45" i="2"/>
  <c r="GW45" i="2"/>
  <c r="GY45" i="2"/>
  <c r="GZ45" i="2"/>
  <c r="HA45" i="2"/>
  <c r="HA143" i="2" s="1"/>
  <c r="HB45" i="2"/>
  <c r="HB222" i="2" s="1"/>
  <c r="HC45" i="2"/>
  <c r="HD45" i="2"/>
  <c r="HF45" i="2"/>
  <c r="HG45" i="2"/>
  <c r="HH45" i="2"/>
  <c r="HH143" i="2" s="1"/>
  <c r="HI45" i="2"/>
  <c r="HI222" i="2" s="1"/>
  <c r="HJ45" i="2"/>
  <c r="HK45" i="2"/>
  <c r="HM45" i="2"/>
  <c r="HN45" i="2"/>
  <c r="HO45" i="2"/>
  <c r="HO143" i="2" s="1"/>
  <c r="HP45" i="2"/>
  <c r="HP222" i="2" s="1"/>
  <c r="HQ45" i="2"/>
  <c r="HR45" i="2"/>
  <c r="HT45" i="2"/>
  <c r="HU45" i="2"/>
  <c r="HV45" i="2"/>
  <c r="HV143" i="2" s="1"/>
  <c r="HW45" i="2"/>
  <c r="HW222" i="2" s="1"/>
  <c r="HX45" i="2"/>
  <c r="HY45" i="2"/>
  <c r="IA45" i="2"/>
  <c r="IB45" i="2"/>
  <c r="IC45" i="2"/>
  <c r="IC143" i="2" s="1"/>
  <c r="ID45" i="2"/>
  <c r="ID222" i="2" s="1"/>
  <c r="IE45" i="2"/>
  <c r="IF45" i="2"/>
  <c r="IH45" i="2"/>
  <c r="II45" i="2"/>
  <c r="IJ45" i="2"/>
  <c r="IJ143" i="2" s="1"/>
  <c r="IK45" i="2"/>
  <c r="IK222" i="2" s="1"/>
  <c r="IL45" i="2"/>
  <c r="IM45" i="2"/>
  <c r="IO45" i="2"/>
  <c r="IP45" i="2"/>
  <c r="IQ45" i="2"/>
  <c r="IQ143" i="2" s="1"/>
  <c r="IR45" i="2"/>
  <c r="IR222" i="2" s="1"/>
  <c r="IS45" i="2"/>
  <c r="IT45" i="2"/>
  <c r="IV45" i="2"/>
  <c r="IW45" i="2"/>
  <c r="IX45" i="2"/>
  <c r="IX143" i="2" s="1"/>
  <c r="IY45" i="2"/>
  <c r="IY222" i="2" s="1"/>
  <c r="IZ45" i="2"/>
  <c r="JA45" i="2"/>
  <c r="JC45" i="2"/>
  <c r="JD45" i="2"/>
  <c r="JG45" i="2"/>
  <c r="JH45" i="2"/>
  <c r="JJ45" i="2"/>
  <c r="JK45" i="2"/>
  <c r="JL45" i="2"/>
  <c r="JL143" i="2" s="1"/>
  <c r="JM45" i="2"/>
  <c r="JM222" i="2" s="1"/>
  <c r="JN45" i="2"/>
  <c r="JO45" i="2"/>
  <c r="JQ45" i="2"/>
  <c r="JR45" i="2"/>
  <c r="JS45" i="2"/>
  <c r="JS143" i="2" s="1"/>
  <c r="JT45" i="2"/>
  <c r="JT222" i="2" s="1"/>
  <c r="JU45" i="2"/>
  <c r="JV45" i="2"/>
  <c r="JX45" i="2"/>
  <c r="JY45" i="2"/>
  <c r="JZ45" i="2"/>
  <c r="JZ143" i="2" s="1"/>
  <c r="KA45" i="2"/>
  <c r="KA222" i="2" s="1"/>
  <c r="KB45" i="2"/>
  <c r="KC45" i="2"/>
  <c r="KE45" i="2"/>
  <c r="KF45" i="2"/>
  <c r="KG45" i="2"/>
  <c r="KG143" i="2" s="1"/>
  <c r="KH45" i="2"/>
  <c r="KH222" i="2" s="1"/>
  <c r="KI45" i="2"/>
  <c r="KJ45" i="2"/>
  <c r="KL45" i="2"/>
  <c r="KM45" i="2"/>
  <c r="KN45" i="2"/>
  <c r="KN143" i="2" s="1"/>
  <c r="KO45" i="2"/>
  <c r="KO222" i="2" s="1"/>
  <c r="KP45" i="2"/>
  <c r="KQ45" i="2"/>
  <c r="KS45" i="2"/>
  <c r="KT45" i="2"/>
  <c r="KU45" i="2"/>
  <c r="KU143" i="2" s="1"/>
  <c r="KV45" i="2"/>
  <c r="KV222" i="2" s="1"/>
  <c r="KW45" i="2"/>
  <c r="KX45" i="2"/>
  <c r="KZ45" i="2"/>
  <c r="LA45" i="2"/>
  <c r="LB45" i="2"/>
  <c r="LB143" i="2" s="1"/>
  <c r="LC45" i="2"/>
  <c r="LC222" i="2" s="1"/>
  <c r="LD45" i="2"/>
  <c r="LE45" i="2"/>
  <c r="LN45" i="2"/>
  <c r="LO45" i="2"/>
  <c r="LP45" i="2"/>
  <c r="LI143" i="2" s="1"/>
  <c r="LQ45" i="2"/>
  <c r="LJ222" i="2" s="1"/>
  <c r="LR45" i="2"/>
  <c r="MB45" i="2"/>
  <c r="MC45" i="2"/>
  <c r="MD45" i="2"/>
  <c r="LP143" i="2" s="1"/>
  <c r="ME45" i="2"/>
  <c r="LQ222" i="2" s="1"/>
  <c r="MF45" i="2"/>
  <c r="MG45" i="2"/>
  <c r="MI45" i="2"/>
  <c r="MJ45" i="2"/>
  <c r="MM45" i="2"/>
  <c r="MP45" i="2"/>
  <c r="MQ45" i="2"/>
  <c r="MS45" i="2"/>
  <c r="ME222" i="2" s="1"/>
  <c r="MT45" i="2"/>
  <c r="MU45" i="2"/>
  <c r="MW45" i="2"/>
  <c r="MX45" i="2"/>
  <c r="MY45" i="2"/>
  <c r="MK143" i="2" s="1"/>
  <c r="MZ45" i="2"/>
  <c r="ML222" i="2" s="1"/>
  <c r="NA45" i="2"/>
  <c r="NB45" i="2"/>
  <c r="ND45" i="2"/>
  <c r="NE45" i="2"/>
  <c r="NF45" i="2"/>
  <c r="MR143" i="2" s="1"/>
  <c r="NG45" i="2"/>
  <c r="MS222" i="2" s="1"/>
  <c r="NH45" i="2"/>
  <c r="NI45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29" i="4"/>
  <c r="BC144" i="2"/>
  <c r="BD223" i="2"/>
  <c r="BJ144" i="2"/>
  <c r="BK223" i="2"/>
  <c r="BQ144" i="2"/>
  <c r="BR223" i="2"/>
  <c r="BX144" i="2"/>
  <c r="BY223" i="2"/>
  <c r="T29" i="4"/>
  <c r="CE144" i="2"/>
  <c r="CF223" i="2"/>
  <c r="U29" i="4"/>
  <c r="CL144" i="2"/>
  <c r="CM223" i="2"/>
  <c r="CS144" i="2"/>
  <c r="CT223" i="2"/>
  <c r="CZ144" i="2"/>
  <c r="DA223" i="2"/>
  <c r="X29" i="4"/>
  <c r="DG144" i="2"/>
  <c r="DH223" i="2"/>
  <c r="DN144" i="2"/>
  <c r="DO223" i="2"/>
  <c r="DU144" i="2"/>
  <c r="DV223" i="2"/>
  <c r="EB144" i="2"/>
  <c r="EC223" i="2"/>
  <c r="AB29" i="4"/>
  <c r="EI144" i="2"/>
  <c r="EJ223" i="2"/>
  <c r="EP144" i="2"/>
  <c r="EQ223" i="2"/>
  <c r="EW144" i="2"/>
  <c r="EX223" i="2"/>
  <c r="AE29" i="4"/>
  <c r="FB46" i="2"/>
  <c r="FC46" i="2"/>
  <c r="FD46" i="2"/>
  <c r="FD144" i="2" s="1"/>
  <c r="FE46" i="2"/>
  <c r="FE223" i="2" s="1"/>
  <c r="FF46" i="2"/>
  <c r="FG46" i="2"/>
  <c r="FI46" i="2"/>
  <c r="FJ46" i="2"/>
  <c r="FK46" i="2"/>
  <c r="FK144" i="2" s="1"/>
  <c r="FL46" i="2"/>
  <c r="FL223" i="2" s="1"/>
  <c r="FM46" i="2"/>
  <c r="FN46" i="2"/>
  <c r="FP46" i="2"/>
  <c r="FQ46" i="2"/>
  <c r="FR46" i="2"/>
  <c r="FR144" i="2" s="1"/>
  <c r="FS46" i="2"/>
  <c r="FS223" i="2" s="1"/>
  <c r="FT46" i="2"/>
  <c r="FU46" i="2"/>
  <c r="FW46" i="2"/>
  <c r="FX46" i="2"/>
  <c r="FY46" i="2"/>
  <c r="FY144" i="2" s="1"/>
  <c r="FZ46" i="2"/>
  <c r="FZ223" i="2" s="1"/>
  <c r="GA46" i="2"/>
  <c r="GB46" i="2"/>
  <c r="GD46" i="2"/>
  <c r="GE46" i="2"/>
  <c r="GF46" i="2"/>
  <c r="GF144" i="2" s="1"/>
  <c r="GG46" i="2"/>
  <c r="GG223" i="2" s="1"/>
  <c r="GH46" i="2"/>
  <c r="GI46" i="2"/>
  <c r="GK46" i="2"/>
  <c r="GL46" i="2"/>
  <c r="GM46" i="2"/>
  <c r="GM144" i="2" s="1"/>
  <c r="GN46" i="2"/>
  <c r="GN223" i="2" s="1"/>
  <c r="GO46" i="2"/>
  <c r="GP46" i="2"/>
  <c r="GR46" i="2"/>
  <c r="GS46" i="2"/>
  <c r="GT46" i="2"/>
  <c r="GT144" i="2" s="1"/>
  <c r="GU46" i="2"/>
  <c r="GU223" i="2" s="1"/>
  <c r="GV46" i="2"/>
  <c r="GW46" i="2"/>
  <c r="GY46" i="2"/>
  <c r="GZ46" i="2"/>
  <c r="HA46" i="2"/>
  <c r="HA144" i="2" s="1"/>
  <c r="HB46" i="2"/>
  <c r="HB223" i="2" s="1"/>
  <c r="HC46" i="2"/>
  <c r="HD46" i="2"/>
  <c r="HF46" i="2"/>
  <c r="HG46" i="2"/>
  <c r="HH46" i="2"/>
  <c r="HH144" i="2" s="1"/>
  <c r="HI46" i="2"/>
  <c r="HI223" i="2" s="1"/>
  <c r="HJ46" i="2"/>
  <c r="HK46" i="2"/>
  <c r="HM46" i="2"/>
  <c r="HN46" i="2"/>
  <c r="HO46" i="2"/>
  <c r="HO144" i="2" s="1"/>
  <c r="HP46" i="2"/>
  <c r="HP223" i="2" s="1"/>
  <c r="HQ46" i="2"/>
  <c r="HR46" i="2"/>
  <c r="HT46" i="2"/>
  <c r="HU46" i="2"/>
  <c r="HV46" i="2"/>
  <c r="HV144" i="2" s="1"/>
  <c r="HW46" i="2"/>
  <c r="HW223" i="2" s="1"/>
  <c r="HX46" i="2"/>
  <c r="HY46" i="2"/>
  <c r="IA46" i="2"/>
  <c r="IB46" i="2"/>
  <c r="IC46" i="2"/>
  <c r="IC144" i="2" s="1"/>
  <c r="ID46" i="2"/>
  <c r="ID223" i="2" s="1"/>
  <c r="IE46" i="2"/>
  <c r="IF46" i="2"/>
  <c r="IH46" i="2"/>
  <c r="II46" i="2"/>
  <c r="IJ46" i="2"/>
  <c r="IJ144" i="2" s="1"/>
  <c r="IK46" i="2"/>
  <c r="IK223" i="2" s="1"/>
  <c r="IL46" i="2"/>
  <c r="IM46" i="2"/>
  <c r="IO46" i="2"/>
  <c r="IP46" i="2"/>
  <c r="IQ46" i="2"/>
  <c r="IQ144" i="2" s="1"/>
  <c r="IR46" i="2"/>
  <c r="IR223" i="2" s="1"/>
  <c r="IS46" i="2"/>
  <c r="IT46" i="2"/>
  <c r="IV46" i="2"/>
  <c r="IW46" i="2"/>
  <c r="IX46" i="2"/>
  <c r="IX144" i="2" s="1"/>
  <c r="IY46" i="2"/>
  <c r="IY223" i="2" s="1"/>
  <c r="IZ46" i="2"/>
  <c r="JA46" i="2"/>
  <c r="JC46" i="2"/>
  <c r="JD46" i="2"/>
  <c r="JG46" i="2"/>
  <c r="JH46" i="2"/>
  <c r="JJ46" i="2"/>
  <c r="JK46" i="2"/>
  <c r="JL46" i="2"/>
  <c r="JL144" i="2" s="1"/>
  <c r="JM46" i="2"/>
  <c r="JM223" i="2" s="1"/>
  <c r="JN46" i="2"/>
  <c r="JO46" i="2"/>
  <c r="JQ46" i="2"/>
  <c r="JR46" i="2"/>
  <c r="JS46" i="2"/>
  <c r="JS144" i="2" s="1"/>
  <c r="JT46" i="2"/>
  <c r="JT223" i="2" s="1"/>
  <c r="JU46" i="2"/>
  <c r="JV46" i="2"/>
  <c r="JX46" i="2"/>
  <c r="JY46" i="2"/>
  <c r="JZ46" i="2"/>
  <c r="JZ144" i="2" s="1"/>
  <c r="KA46" i="2"/>
  <c r="KA223" i="2" s="1"/>
  <c r="KB46" i="2"/>
  <c r="KC46" i="2"/>
  <c r="KE46" i="2"/>
  <c r="KF46" i="2"/>
  <c r="KG46" i="2"/>
  <c r="KG144" i="2" s="1"/>
  <c r="KH46" i="2"/>
  <c r="KH223" i="2" s="1"/>
  <c r="KI46" i="2"/>
  <c r="KJ46" i="2"/>
  <c r="KL46" i="2"/>
  <c r="KM46" i="2"/>
  <c r="KN46" i="2"/>
  <c r="KN144" i="2" s="1"/>
  <c r="KO46" i="2"/>
  <c r="KO223" i="2" s="1"/>
  <c r="KP46" i="2"/>
  <c r="KQ46" i="2"/>
  <c r="KS46" i="2"/>
  <c r="KT46" i="2"/>
  <c r="KU46" i="2"/>
  <c r="KU144" i="2" s="1"/>
  <c r="KV46" i="2"/>
  <c r="KV223" i="2" s="1"/>
  <c r="KW46" i="2"/>
  <c r="KX46" i="2"/>
  <c r="KZ46" i="2"/>
  <c r="LA46" i="2"/>
  <c r="LB46" i="2"/>
  <c r="LB144" i="2" s="1"/>
  <c r="LC46" i="2"/>
  <c r="LC223" i="2" s="1"/>
  <c r="LD46" i="2"/>
  <c r="LE46" i="2"/>
  <c r="LN46" i="2"/>
  <c r="LO46" i="2"/>
  <c r="LP46" i="2"/>
  <c r="LI144" i="2" s="1"/>
  <c r="LQ46" i="2"/>
  <c r="LJ223" i="2" s="1"/>
  <c r="LR46" i="2"/>
  <c r="LS46" i="2"/>
  <c r="MB46" i="2"/>
  <c r="MC46" i="2"/>
  <c r="MD46" i="2"/>
  <c r="LP144" i="2" s="1"/>
  <c r="ME46" i="2"/>
  <c r="LQ223" i="2" s="1"/>
  <c r="MF46" i="2"/>
  <c r="MG46" i="2"/>
  <c r="MI46" i="2"/>
  <c r="MJ46" i="2"/>
  <c r="MM46" i="2"/>
  <c r="MN46" i="2"/>
  <c r="MP46" i="2"/>
  <c r="MQ46" i="2"/>
  <c r="MS46" i="2"/>
  <c r="ME223" i="2" s="1"/>
  <c r="MT46" i="2"/>
  <c r="MU46" i="2"/>
  <c r="MW46" i="2"/>
  <c r="MX46" i="2"/>
  <c r="MY46" i="2"/>
  <c r="MK144" i="2" s="1"/>
  <c r="MZ46" i="2"/>
  <c r="ML223" i="2" s="1"/>
  <c r="NA46" i="2"/>
  <c r="NB46" i="2"/>
  <c r="ND46" i="2"/>
  <c r="NE46" i="2"/>
  <c r="NF46" i="2"/>
  <c r="MR144" i="2" s="1"/>
  <c r="NG46" i="2"/>
  <c r="MS223" i="2" s="1"/>
  <c r="NH46" i="2"/>
  <c r="NI46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40" i="4"/>
  <c r="BX145" i="2"/>
  <c r="BY224" i="2"/>
  <c r="T40" i="4"/>
  <c r="CE145" i="2"/>
  <c r="CF224" i="2"/>
  <c r="U40" i="4"/>
  <c r="CL145" i="2"/>
  <c r="CM224" i="2"/>
  <c r="CS145" i="2"/>
  <c r="CT224" i="2"/>
  <c r="CZ145" i="2"/>
  <c r="DA224" i="2"/>
  <c r="X40" i="4"/>
  <c r="DG145" i="2"/>
  <c r="DH224" i="2"/>
  <c r="Y40" i="4"/>
  <c r="H40" i="4" s="1"/>
  <c r="DN145" i="2"/>
  <c r="DO224" i="2"/>
  <c r="Z40" i="4"/>
  <c r="DU145" i="2"/>
  <c r="DV224" i="2"/>
  <c r="AA40" i="4"/>
  <c r="EB145" i="2"/>
  <c r="EC224" i="2"/>
  <c r="AB40" i="4"/>
  <c r="EI145" i="2"/>
  <c r="EJ224" i="2"/>
  <c r="EP145" i="2"/>
  <c r="EQ224" i="2"/>
  <c r="EW145" i="2"/>
  <c r="EX224" i="2"/>
  <c r="AE40" i="4"/>
  <c r="FB47" i="2"/>
  <c r="FC47" i="2"/>
  <c r="FD47" i="2"/>
  <c r="FD145" i="2" s="1"/>
  <c r="FE47" i="2"/>
  <c r="FE224" i="2" s="1"/>
  <c r="FF47" i="2"/>
  <c r="FG47" i="2"/>
  <c r="FI47" i="2"/>
  <c r="FJ47" i="2"/>
  <c r="FK47" i="2"/>
  <c r="FK145" i="2" s="1"/>
  <c r="FL47" i="2"/>
  <c r="FL224" i="2" s="1"/>
  <c r="FM47" i="2"/>
  <c r="FN47" i="2"/>
  <c r="FP47" i="2"/>
  <c r="FQ47" i="2"/>
  <c r="FR47" i="2"/>
  <c r="FR145" i="2" s="1"/>
  <c r="FS47" i="2"/>
  <c r="FS224" i="2" s="1"/>
  <c r="FT47" i="2"/>
  <c r="FU47" i="2"/>
  <c r="FW47" i="2"/>
  <c r="FX47" i="2"/>
  <c r="FY47" i="2"/>
  <c r="FY145" i="2" s="1"/>
  <c r="FZ47" i="2"/>
  <c r="FZ224" i="2" s="1"/>
  <c r="GA47" i="2"/>
  <c r="GB47" i="2"/>
  <c r="GD47" i="2"/>
  <c r="GE47" i="2"/>
  <c r="GF47" i="2"/>
  <c r="GF145" i="2" s="1"/>
  <c r="GG47" i="2"/>
  <c r="GG224" i="2" s="1"/>
  <c r="GH47" i="2"/>
  <c r="GI47" i="2"/>
  <c r="GK47" i="2"/>
  <c r="GL47" i="2"/>
  <c r="GM47" i="2"/>
  <c r="GM145" i="2" s="1"/>
  <c r="GN47" i="2"/>
  <c r="GN224" i="2" s="1"/>
  <c r="GO47" i="2"/>
  <c r="GP47" i="2"/>
  <c r="GR47" i="2"/>
  <c r="GS47" i="2"/>
  <c r="GT47" i="2"/>
  <c r="GT145" i="2" s="1"/>
  <c r="GU47" i="2"/>
  <c r="GU224" i="2" s="1"/>
  <c r="GV47" i="2"/>
  <c r="GW47" i="2"/>
  <c r="GY47" i="2"/>
  <c r="GZ47" i="2"/>
  <c r="HA47" i="2"/>
  <c r="HA145" i="2" s="1"/>
  <c r="HB47" i="2"/>
  <c r="HB224" i="2" s="1"/>
  <c r="HC47" i="2"/>
  <c r="HD47" i="2"/>
  <c r="HF47" i="2"/>
  <c r="HG47" i="2"/>
  <c r="HH47" i="2"/>
  <c r="HH145" i="2" s="1"/>
  <c r="HI47" i="2"/>
  <c r="HI224" i="2" s="1"/>
  <c r="HJ47" i="2"/>
  <c r="HK47" i="2"/>
  <c r="HM47" i="2"/>
  <c r="HN47" i="2"/>
  <c r="HO47" i="2"/>
  <c r="HO145" i="2" s="1"/>
  <c r="HP47" i="2"/>
  <c r="HP224" i="2" s="1"/>
  <c r="HQ47" i="2"/>
  <c r="HR47" i="2"/>
  <c r="HT47" i="2"/>
  <c r="HU47" i="2"/>
  <c r="HV47" i="2"/>
  <c r="HV145" i="2" s="1"/>
  <c r="HW47" i="2"/>
  <c r="HW224" i="2" s="1"/>
  <c r="HX47" i="2"/>
  <c r="HY47" i="2"/>
  <c r="IA47" i="2"/>
  <c r="IB47" i="2"/>
  <c r="IC47" i="2"/>
  <c r="IC145" i="2" s="1"/>
  <c r="ID47" i="2"/>
  <c r="ID224" i="2" s="1"/>
  <c r="IE47" i="2"/>
  <c r="IF47" i="2"/>
  <c r="IH47" i="2"/>
  <c r="II47" i="2"/>
  <c r="IJ47" i="2"/>
  <c r="IJ145" i="2" s="1"/>
  <c r="IK47" i="2"/>
  <c r="IK224" i="2" s="1"/>
  <c r="IL47" i="2"/>
  <c r="IM47" i="2"/>
  <c r="IO47" i="2"/>
  <c r="IP47" i="2"/>
  <c r="IQ47" i="2"/>
  <c r="IQ145" i="2" s="1"/>
  <c r="IR47" i="2"/>
  <c r="IR224" i="2" s="1"/>
  <c r="IS47" i="2"/>
  <c r="IT47" i="2"/>
  <c r="IV47" i="2"/>
  <c r="IW47" i="2"/>
  <c r="IX47" i="2"/>
  <c r="IX145" i="2" s="1"/>
  <c r="IY47" i="2"/>
  <c r="IY224" i="2" s="1"/>
  <c r="IZ47" i="2"/>
  <c r="JA47" i="2"/>
  <c r="JC47" i="2"/>
  <c r="JD47" i="2"/>
  <c r="JG47" i="2"/>
  <c r="JH47" i="2"/>
  <c r="JJ47" i="2"/>
  <c r="JK47" i="2"/>
  <c r="JL47" i="2"/>
  <c r="JL145" i="2" s="1"/>
  <c r="JM47" i="2"/>
  <c r="JM224" i="2" s="1"/>
  <c r="JN47" i="2"/>
  <c r="JO47" i="2"/>
  <c r="JQ47" i="2"/>
  <c r="JR47" i="2"/>
  <c r="JS47" i="2"/>
  <c r="JS145" i="2" s="1"/>
  <c r="JT47" i="2"/>
  <c r="JT224" i="2" s="1"/>
  <c r="JU47" i="2"/>
  <c r="JV47" i="2"/>
  <c r="JX47" i="2"/>
  <c r="JY47" i="2"/>
  <c r="JZ47" i="2"/>
  <c r="JZ145" i="2" s="1"/>
  <c r="KA47" i="2"/>
  <c r="KA224" i="2" s="1"/>
  <c r="KB47" i="2"/>
  <c r="KC47" i="2"/>
  <c r="KE47" i="2"/>
  <c r="KF47" i="2"/>
  <c r="KG47" i="2"/>
  <c r="KG145" i="2" s="1"/>
  <c r="KH47" i="2"/>
  <c r="KH224" i="2" s="1"/>
  <c r="KI47" i="2"/>
  <c r="KJ47" i="2"/>
  <c r="KL47" i="2"/>
  <c r="KM47" i="2"/>
  <c r="KN47" i="2"/>
  <c r="KN145" i="2" s="1"/>
  <c r="KO47" i="2"/>
  <c r="KO224" i="2" s="1"/>
  <c r="KP47" i="2"/>
  <c r="KQ47" i="2"/>
  <c r="KS47" i="2"/>
  <c r="KT47" i="2"/>
  <c r="KU47" i="2"/>
  <c r="KU145" i="2" s="1"/>
  <c r="KV47" i="2"/>
  <c r="KV224" i="2" s="1"/>
  <c r="KW47" i="2"/>
  <c r="KX47" i="2"/>
  <c r="KZ47" i="2"/>
  <c r="LA47" i="2"/>
  <c r="LB47" i="2"/>
  <c r="LB145" i="2" s="1"/>
  <c r="LC47" i="2"/>
  <c r="LC224" i="2" s="1"/>
  <c r="LD47" i="2"/>
  <c r="LE47" i="2"/>
  <c r="LN47" i="2"/>
  <c r="LO47" i="2"/>
  <c r="LP47" i="2"/>
  <c r="LI145" i="2" s="1"/>
  <c r="LQ47" i="2"/>
  <c r="LJ224" i="2" s="1"/>
  <c r="LR47" i="2"/>
  <c r="LS47" i="2"/>
  <c r="MB47" i="2"/>
  <c r="MC47" i="2"/>
  <c r="MD47" i="2"/>
  <c r="LP145" i="2" s="1"/>
  <c r="ME47" i="2"/>
  <c r="LQ224" i="2" s="1"/>
  <c r="MF47" i="2"/>
  <c r="MG47" i="2"/>
  <c r="MI47" i="2"/>
  <c r="MJ47" i="2"/>
  <c r="MM47" i="2"/>
  <c r="MN47" i="2"/>
  <c r="MP47" i="2"/>
  <c r="MQ47" i="2"/>
  <c r="MS47" i="2"/>
  <c r="ME224" i="2" s="1"/>
  <c r="MT47" i="2"/>
  <c r="MU47" i="2"/>
  <c r="MW47" i="2"/>
  <c r="MX47" i="2"/>
  <c r="MY47" i="2"/>
  <c r="MK145" i="2" s="1"/>
  <c r="MZ47" i="2"/>
  <c r="ML224" i="2" s="1"/>
  <c r="NA47" i="2"/>
  <c r="NB47" i="2"/>
  <c r="ND47" i="2"/>
  <c r="NE47" i="2"/>
  <c r="NF47" i="2"/>
  <c r="MR145" i="2" s="1"/>
  <c r="NG47" i="2"/>
  <c r="MS224" i="2" s="1"/>
  <c r="NH47" i="2"/>
  <c r="NI47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20" i="4"/>
  <c r="BC146" i="2"/>
  <c r="BD225" i="2"/>
  <c r="BJ146" i="2"/>
  <c r="BK225" i="2"/>
  <c r="BQ146" i="2"/>
  <c r="BR225" i="2"/>
  <c r="BX146" i="2"/>
  <c r="BY225" i="2"/>
  <c r="CE146" i="2"/>
  <c r="CF225" i="2"/>
  <c r="CL146" i="2"/>
  <c r="CM225" i="2"/>
  <c r="CS146" i="2"/>
  <c r="CT225" i="2"/>
  <c r="CZ146" i="2"/>
  <c r="DA225" i="2"/>
  <c r="DG146" i="2"/>
  <c r="DH225" i="2"/>
  <c r="DN146" i="2"/>
  <c r="DO225" i="2"/>
  <c r="DU146" i="2"/>
  <c r="DV225" i="2"/>
  <c r="EB146" i="2"/>
  <c r="EC225" i="2"/>
  <c r="EI146" i="2"/>
  <c r="EJ225" i="2"/>
  <c r="EP146" i="2"/>
  <c r="EQ225" i="2"/>
  <c r="EW146" i="2"/>
  <c r="EX225" i="2"/>
  <c r="FB48" i="2"/>
  <c r="FC48" i="2"/>
  <c r="FD48" i="2"/>
  <c r="FD146" i="2" s="1"/>
  <c r="FE48" i="2"/>
  <c r="FE225" i="2" s="1"/>
  <c r="FF48" i="2"/>
  <c r="FI48" i="2"/>
  <c r="FJ48" i="2"/>
  <c r="FK48" i="2"/>
  <c r="FK146" i="2" s="1"/>
  <c r="FL48" i="2"/>
  <c r="FL225" i="2" s="1"/>
  <c r="FM48" i="2"/>
  <c r="FP48" i="2"/>
  <c r="FQ48" i="2"/>
  <c r="FR48" i="2"/>
  <c r="FR146" i="2" s="1"/>
  <c r="FS48" i="2"/>
  <c r="FS225" i="2" s="1"/>
  <c r="FT48" i="2"/>
  <c r="FW48" i="2"/>
  <c r="FX48" i="2"/>
  <c r="FY48" i="2"/>
  <c r="FY146" i="2" s="1"/>
  <c r="FZ48" i="2"/>
  <c r="FZ225" i="2" s="1"/>
  <c r="GA48" i="2"/>
  <c r="GD48" i="2"/>
  <c r="GE48" i="2"/>
  <c r="GF48" i="2"/>
  <c r="GF146" i="2" s="1"/>
  <c r="GG48" i="2"/>
  <c r="GG225" i="2" s="1"/>
  <c r="GH48" i="2"/>
  <c r="GK48" i="2"/>
  <c r="GL48" i="2"/>
  <c r="GM48" i="2"/>
  <c r="GM146" i="2" s="1"/>
  <c r="GN48" i="2"/>
  <c r="GN225" i="2" s="1"/>
  <c r="GO48" i="2"/>
  <c r="GR48" i="2"/>
  <c r="GS48" i="2"/>
  <c r="GT48" i="2"/>
  <c r="GT146" i="2" s="1"/>
  <c r="GU48" i="2"/>
  <c r="GU225" i="2" s="1"/>
  <c r="GV48" i="2"/>
  <c r="GY48" i="2"/>
  <c r="GZ48" i="2"/>
  <c r="HA48" i="2"/>
  <c r="HA146" i="2" s="1"/>
  <c r="HB48" i="2"/>
  <c r="HB225" i="2" s="1"/>
  <c r="HC48" i="2"/>
  <c r="HF48" i="2"/>
  <c r="HG48" i="2"/>
  <c r="HH48" i="2"/>
  <c r="HH146" i="2" s="1"/>
  <c r="HI48" i="2"/>
  <c r="HI225" i="2" s="1"/>
  <c r="HJ48" i="2"/>
  <c r="HM48" i="2"/>
  <c r="HN48" i="2"/>
  <c r="HO48" i="2"/>
  <c r="HO146" i="2" s="1"/>
  <c r="HP48" i="2"/>
  <c r="HP225" i="2" s="1"/>
  <c r="HQ48" i="2"/>
  <c r="HT48" i="2"/>
  <c r="HU48" i="2"/>
  <c r="HV48" i="2"/>
  <c r="HV146" i="2" s="1"/>
  <c r="HW48" i="2"/>
  <c r="HW225" i="2" s="1"/>
  <c r="HX48" i="2"/>
  <c r="HY48" i="2"/>
  <c r="IA48" i="2"/>
  <c r="IB48" i="2"/>
  <c r="IC48" i="2"/>
  <c r="IC146" i="2" s="1"/>
  <c r="ID48" i="2"/>
  <c r="ID225" i="2" s="1"/>
  <c r="IE48" i="2"/>
  <c r="IH48" i="2"/>
  <c r="II48" i="2"/>
  <c r="IJ48" i="2"/>
  <c r="IJ146" i="2" s="1"/>
  <c r="IK48" i="2"/>
  <c r="IK225" i="2" s="1"/>
  <c r="IL48" i="2"/>
  <c r="IM48" i="2"/>
  <c r="IO48" i="2"/>
  <c r="IP48" i="2"/>
  <c r="IQ48" i="2"/>
  <c r="IQ146" i="2" s="1"/>
  <c r="IR48" i="2"/>
  <c r="IR225" i="2" s="1"/>
  <c r="IS48" i="2"/>
  <c r="IV48" i="2"/>
  <c r="IW48" i="2"/>
  <c r="IX48" i="2"/>
  <c r="IX146" i="2" s="1"/>
  <c r="IY48" i="2"/>
  <c r="IY225" i="2" s="1"/>
  <c r="IZ48" i="2"/>
  <c r="JC48" i="2"/>
  <c r="JD48" i="2"/>
  <c r="JG48" i="2"/>
  <c r="JJ48" i="2"/>
  <c r="JK48" i="2"/>
  <c r="JL48" i="2"/>
  <c r="JL146" i="2" s="1"/>
  <c r="JM48" i="2"/>
  <c r="JM225" i="2" s="1"/>
  <c r="JN48" i="2"/>
  <c r="JQ48" i="2"/>
  <c r="JR48" i="2"/>
  <c r="JS48" i="2"/>
  <c r="JS146" i="2" s="1"/>
  <c r="JT48" i="2"/>
  <c r="JT225" i="2" s="1"/>
  <c r="JU48" i="2"/>
  <c r="JX48" i="2"/>
  <c r="JY48" i="2"/>
  <c r="JZ48" i="2"/>
  <c r="JZ146" i="2" s="1"/>
  <c r="KA48" i="2"/>
  <c r="KA225" i="2" s="1"/>
  <c r="KB48" i="2"/>
  <c r="KC48" i="2"/>
  <c r="KE48" i="2"/>
  <c r="KF48" i="2"/>
  <c r="KG48" i="2"/>
  <c r="KG146" i="2" s="1"/>
  <c r="KH48" i="2"/>
  <c r="KH225" i="2" s="1"/>
  <c r="KI48" i="2"/>
  <c r="KJ48" i="2"/>
  <c r="KL48" i="2"/>
  <c r="KM48" i="2"/>
  <c r="KN48" i="2"/>
  <c r="KN146" i="2" s="1"/>
  <c r="KO48" i="2"/>
  <c r="KO225" i="2" s="1"/>
  <c r="KP48" i="2"/>
  <c r="KS48" i="2"/>
  <c r="KT48" i="2"/>
  <c r="KU48" i="2"/>
  <c r="KU146" i="2" s="1"/>
  <c r="KV48" i="2"/>
  <c r="KV225" i="2" s="1"/>
  <c r="KW48" i="2"/>
  <c r="KZ48" i="2"/>
  <c r="LA48" i="2"/>
  <c r="LB48" i="2"/>
  <c r="LB146" i="2" s="1"/>
  <c r="LC48" i="2"/>
  <c r="LC225" i="2" s="1"/>
  <c r="LD48" i="2"/>
  <c r="LN48" i="2"/>
  <c r="LO48" i="2"/>
  <c r="LP48" i="2"/>
  <c r="LI146" i="2" s="1"/>
  <c r="LQ48" i="2"/>
  <c r="LJ225" i="2" s="1"/>
  <c r="LR48" i="2"/>
  <c r="MB48" i="2"/>
  <c r="MC48" i="2"/>
  <c r="MD48" i="2"/>
  <c r="LP146" i="2" s="1"/>
  <c r="ME48" i="2"/>
  <c r="LQ225" i="2" s="1"/>
  <c r="MF48" i="2"/>
  <c r="MG48" i="2"/>
  <c r="MI48" i="2"/>
  <c r="MJ48" i="2"/>
  <c r="MM48" i="2"/>
  <c r="MP48" i="2"/>
  <c r="MQ48" i="2"/>
  <c r="MS48" i="2"/>
  <c r="ME225" i="2" s="1"/>
  <c r="MT48" i="2"/>
  <c r="MW48" i="2"/>
  <c r="MX48" i="2"/>
  <c r="MY48" i="2"/>
  <c r="MK146" i="2" s="1"/>
  <c r="MZ48" i="2"/>
  <c r="ML225" i="2" s="1"/>
  <c r="NA48" i="2"/>
  <c r="NB48" i="2"/>
  <c r="ND48" i="2"/>
  <c r="NE48" i="2"/>
  <c r="NF48" i="2"/>
  <c r="MR146" i="2" s="1"/>
  <c r="NG48" i="2"/>
  <c r="MS225" i="2" s="1"/>
  <c r="NH48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L147" i="2"/>
  <c r="CM226" i="2"/>
  <c r="CS147" i="2"/>
  <c r="CT226" i="2"/>
  <c r="CZ147" i="2"/>
  <c r="DA226" i="2"/>
  <c r="X70" i="4"/>
  <c r="DG147" i="2"/>
  <c r="DH226" i="2"/>
  <c r="Y70" i="4"/>
  <c r="H70" i="4" s="1"/>
  <c r="DN147" i="2"/>
  <c r="DO226" i="2"/>
  <c r="Z70" i="4"/>
  <c r="DU147" i="2"/>
  <c r="DV226" i="2"/>
  <c r="AA70" i="4"/>
  <c r="EB147" i="2"/>
  <c r="EC226" i="2"/>
  <c r="AB70" i="4"/>
  <c r="EI147" i="2"/>
  <c r="EJ226" i="2"/>
  <c r="EP147" i="2"/>
  <c r="EQ226" i="2"/>
  <c r="EW147" i="2"/>
  <c r="EX226" i="2"/>
  <c r="AE70" i="4"/>
  <c r="FB49" i="2"/>
  <c r="FC49" i="2"/>
  <c r="FD49" i="2"/>
  <c r="FD147" i="2" s="1"/>
  <c r="FE49" i="2"/>
  <c r="FE226" i="2" s="1"/>
  <c r="FF49" i="2"/>
  <c r="FG49" i="2"/>
  <c r="FI49" i="2"/>
  <c r="FJ49" i="2"/>
  <c r="FK49" i="2"/>
  <c r="FK147" i="2" s="1"/>
  <c r="FL49" i="2"/>
  <c r="FL226" i="2" s="1"/>
  <c r="FM49" i="2"/>
  <c r="FN49" i="2"/>
  <c r="FP49" i="2"/>
  <c r="FQ49" i="2"/>
  <c r="FR49" i="2"/>
  <c r="FR147" i="2" s="1"/>
  <c r="FS49" i="2"/>
  <c r="FS226" i="2" s="1"/>
  <c r="FT49" i="2"/>
  <c r="FU49" i="2"/>
  <c r="FW49" i="2"/>
  <c r="FX49" i="2"/>
  <c r="FY49" i="2"/>
  <c r="FY147" i="2" s="1"/>
  <c r="FZ49" i="2"/>
  <c r="FZ226" i="2" s="1"/>
  <c r="GA49" i="2"/>
  <c r="GB49" i="2"/>
  <c r="GD49" i="2"/>
  <c r="GE49" i="2"/>
  <c r="GF49" i="2"/>
  <c r="GF147" i="2" s="1"/>
  <c r="GG49" i="2"/>
  <c r="GG226" i="2" s="1"/>
  <c r="GH49" i="2"/>
  <c r="GI49" i="2"/>
  <c r="GK49" i="2"/>
  <c r="GL49" i="2"/>
  <c r="GM49" i="2"/>
  <c r="GM147" i="2" s="1"/>
  <c r="GN49" i="2"/>
  <c r="GN226" i="2" s="1"/>
  <c r="GO49" i="2"/>
  <c r="GP49" i="2"/>
  <c r="GR49" i="2"/>
  <c r="GS49" i="2"/>
  <c r="GT49" i="2"/>
  <c r="GT147" i="2" s="1"/>
  <c r="GU49" i="2"/>
  <c r="GU226" i="2" s="1"/>
  <c r="GV49" i="2"/>
  <c r="GW49" i="2"/>
  <c r="GY49" i="2"/>
  <c r="GZ49" i="2"/>
  <c r="HA49" i="2"/>
  <c r="HA147" i="2" s="1"/>
  <c r="HB49" i="2"/>
  <c r="HB226" i="2" s="1"/>
  <c r="HC49" i="2"/>
  <c r="HD49" i="2"/>
  <c r="HF49" i="2"/>
  <c r="HG49" i="2"/>
  <c r="HH49" i="2"/>
  <c r="HH147" i="2" s="1"/>
  <c r="HI49" i="2"/>
  <c r="HI226" i="2" s="1"/>
  <c r="HJ49" i="2"/>
  <c r="HK49" i="2"/>
  <c r="HM49" i="2"/>
  <c r="HN49" i="2"/>
  <c r="HO49" i="2"/>
  <c r="HO147" i="2" s="1"/>
  <c r="HP49" i="2"/>
  <c r="HP226" i="2" s="1"/>
  <c r="HQ49" i="2"/>
  <c r="HR49" i="2"/>
  <c r="HT49" i="2"/>
  <c r="HU49" i="2"/>
  <c r="HV49" i="2"/>
  <c r="HV147" i="2" s="1"/>
  <c r="HW49" i="2"/>
  <c r="HW226" i="2" s="1"/>
  <c r="HX49" i="2"/>
  <c r="HY49" i="2"/>
  <c r="IA49" i="2"/>
  <c r="IB49" i="2"/>
  <c r="IC49" i="2"/>
  <c r="IC147" i="2" s="1"/>
  <c r="ID49" i="2"/>
  <c r="ID226" i="2" s="1"/>
  <c r="IE49" i="2"/>
  <c r="IF49" i="2"/>
  <c r="IH49" i="2"/>
  <c r="II49" i="2"/>
  <c r="IJ49" i="2"/>
  <c r="IJ147" i="2" s="1"/>
  <c r="IK49" i="2"/>
  <c r="IK226" i="2" s="1"/>
  <c r="IL49" i="2"/>
  <c r="IM49" i="2"/>
  <c r="IO49" i="2"/>
  <c r="IP49" i="2"/>
  <c r="IQ49" i="2"/>
  <c r="IQ147" i="2" s="1"/>
  <c r="IR49" i="2"/>
  <c r="IR226" i="2" s="1"/>
  <c r="IS49" i="2"/>
  <c r="IT49" i="2"/>
  <c r="IV49" i="2"/>
  <c r="IW49" i="2"/>
  <c r="IX49" i="2"/>
  <c r="IX147" i="2" s="1"/>
  <c r="IY49" i="2"/>
  <c r="IY226" i="2" s="1"/>
  <c r="IZ49" i="2"/>
  <c r="JA49" i="2"/>
  <c r="JC49" i="2"/>
  <c r="JD49" i="2"/>
  <c r="JG49" i="2"/>
  <c r="JH49" i="2"/>
  <c r="JJ49" i="2"/>
  <c r="JK49" i="2"/>
  <c r="JL49" i="2"/>
  <c r="JL147" i="2" s="1"/>
  <c r="JM49" i="2"/>
  <c r="JM226" i="2" s="1"/>
  <c r="JN49" i="2"/>
  <c r="JO49" i="2"/>
  <c r="JQ49" i="2"/>
  <c r="JR49" i="2"/>
  <c r="JS49" i="2"/>
  <c r="JS147" i="2" s="1"/>
  <c r="JT49" i="2"/>
  <c r="JT226" i="2" s="1"/>
  <c r="JU49" i="2"/>
  <c r="JV49" i="2"/>
  <c r="JX49" i="2"/>
  <c r="JY49" i="2"/>
  <c r="JZ49" i="2"/>
  <c r="JZ147" i="2" s="1"/>
  <c r="KA49" i="2"/>
  <c r="KA226" i="2" s="1"/>
  <c r="KB49" i="2"/>
  <c r="KC49" i="2"/>
  <c r="KE49" i="2"/>
  <c r="KF49" i="2"/>
  <c r="KG49" i="2"/>
  <c r="KG147" i="2" s="1"/>
  <c r="KH49" i="2"/>
  <c r="KH226" i="2" s="1"/>
  <c r="KI49" i="2"/>
  <c r="KJ49" i="2"/>
  <c r="KL49" i="2"/>
  <c r="KM49" i="2"/>
  <c r="KN49" i="2"/>
  <c r="KN147" i="2" s="1"/>
  <c r="KO49" i="2"/>
  <c r="KO226" i="2" s="1"/>
  <c r="KP49" i="2"/>
  <c r="KQ49" i="2"/>
  <c r="KS49" i="2"/>
  <c r="KT49" i="2"/>
  <c r="KU49" i="2"/>
  <c r="KU147" i="2" s="1"/>
  <c r="KV49" i="2"/>
  <c r="KV226" i="2" s="1"/>
  <c r="KW49" i="2"/>
  <c r="KX49" i="2"/>
  <c r="KZ49" i="2"/>
  <c r="LA49" i="2"/>
  <c r="LB49" i="2"/>
  <c r="LB147" i="2" s="1"/>
  <c r="LC49" i="2"/>
  <c r="LC226" i="2" s="1"/>
  <c r="LD49" i="2"/>
  <c r="LE49" i="2"/>
  <c r="LN49" i="2"/>
  <c r="LO49" i="2"/>
  <c r="LP49" i="2"/>
  <c r="LI147" i="2" s="1"/>
  <c r="LQ49" i="2"/>
  <c r="LJ226" i="2" s="1"/>
  <c r="LR49" i="2"/>
  <c r="LS49" i="2"/>
  <c r="MB49" i="2"/>
  <c r="MC49" i="2"/>
  <c r="MD49" i="2"/>
  <c r="LP147" i="2" s="1"/>
  <c r="ME49" i="2"/>
  <c r="LQ226" i="2" s="1"/>
  <c r="MF49" i="2"/>
  <c r="MG49" i="2"/>
  <c r="MI49" i="2"/>
  <c r="MJ49" i="2"/>
  <c r="MM49" i="2"/>
  <c r="MN49" i="2"/>
  <c r="MP49" i="2"/>
  <c r="MQ49" i="2"/>
  <c r="MS49" i="2"/>
  <c r="ME226" i="2" s="1"/>
  <c r="MT49" i="2"/>
  <c r="MU49" i="2"/>
  <c r="MW49" i="2"/>
  <c r="MX49" i="2"/>
  <c r="MY49" i="2"/>
  <c r="MK147" i="2" s="1"/>
  <c r="MZ49" i="2"/>
  <c r="ML226" i="2" s="1"/>
  <c r="NA49" i="2"/>
  <c r="NB49" i="2"/>
  <c r="ND49" i="2"/>
  <c r="NE49" i="2"/>
  <c r="NF49" i="2"/>
  <c r="MR147" i="2" s="1"/>
  <c r="NG49" i="2"/>
  <c r="MS226" i="2" s="1"/>
  <c r="NH49" i="2"/>
  <c r="NI49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24" i="4"/>
  <c r="CE148" i="2"/>
  <c r="CF227" i="2"/>
  <c r="CL148" i="2"/>
  <c r="CM227" i="2"/>
  <c r="CS148" i="2"/>
  <c r="CT227" i="2"/>
  <c r="CZ148" i="2"/>
  <c r="DA227" i="2"/>
  <c r="X24" i="4"/>
  <c r="DG148" i="2"/>
  <c r="DH227" i="2"/>
  <c r="DN148" i="2"/>
  <c r="DO227" i="2"/>
  <c r="DU148" i="2"/>
  <c r="DV227" i="2"/>
  <c r="EB148" i="2"/>
  <c r="EC227" i="2"/>
  <c r="AB24" i="4"/>
  <c r="EI148" i="2"/>
  <c r="EJ227" i="2"/>
  <c r="EP148" i="2"/>
  <c r="EQ227" i="2"/>
  <c r="EW148" i="2"/>
  <c r="EX227" i="2"/>
  <c r="FB50" i="2"/>
  <c r="FC50" i="2"/>
  <c r="FD50" i="2"/>
  <c r="FD148" i="2" s="1"/>
  <c r="FE50" i="2"/>
  <c r="FE227" i="2" s="1"/>
  <c r="FF50" i="2"/>
  <c r="FI50" i="2"/>
  <c r="FJ50" i="2"/>
  <c r="FK50" i="2"/>
  <c r="FK148" i="2" s="1"/>
  <c r="FL50" i="2"/>
  <c r="FL227" i="2" s="1"/>
  <c r="FM50" i="2"/>
  <c r="FN50" i="2"/>
  <c r="FP50" i="2"/>
  <c r="FQ50" i="2"/>
  <c r="FR50" i="2"/>
  <c r="FR148" i="2" s="1"/>
  <c r="FS50" i="2"/>
  <c r="FS227" i="2" s="1"/>
  <c r="FT50" i="2"/>
  <c r="FW50" i="2"/>
  <c r="FX50" i="2"/>
  <c r="FY50" i="2"/>
  <c r="FY148" i="2" s="1"/>
  <c r="FZ50" i="2"/>
  <c r="FZ227" i="2" s="1"/>
  <c r="GA50" i="2"/>
  <c r="GD50" i="2"/>
  <c r="GE50" i="2"/>
  <c r="GF50" i="2"/>
  <c r="GF148" i="2" s="1"/>
  <c r="GG50" i="2"/>
  <c r="GG227" i="2" s="1"/>
  <c r="GH50" i="2"/>
  <c r="GK50" i="2"/>
  <c r="GL50" i="2"/>
  <c r="GM50" i="2"/>
  <c r="GM148" i="2" s="1"/>
  <c r="GN50" i="2"/>
  <c r="GN227" i="2" s="1"/>
  <c r="GO50" i="2"/>
  <c r="GR50" i="2"/>
  <c r="GS50" i="2"/>
  <c r="GT50" i="2"/>
  <c r="GT148" i="2" s="1"/>
  <c r="GU50" i="2"/>
  <c r="GU227" i="2" s="1"/>
  <c r="GV50" i="2"/>
  <c r="GY50" i="2"/>
  <c r="GZ50" i="2"/>
  <c r="HA50" i="2"/>
  <c r="HA148" i="2" s="1"/>
  <c r="HB50" i="2"/>
  <c r="HB227" i="2" s="1"/>
  <c r="HC50" i="2"/>
  <c r="HF50" i="2"/>
  <c r="HG50" i="2"/>
  <c r="HH50" i="2"/>
  <c r="HH148" i="2" s="1"/>
  <c r="HI50" i="2"/>
  <c r="HI227" i="2" s="1"/>
  <c r="HJ50" i="2"/>
  <c r="HK50" i="2"/>
  <c r="HM50" i="2"/>
  <c r="HN50" i="2"/>
  <c r="HO50" i="2"/>
  <c r="HO148" i="2" s="1"/>
  <c r="HP50" i="2"/>
  <c r="HP227" i="2" s="1"/>
  <c r="HQ50" i="2"/>
  <c r="HT50" i="2"/>
  <c r="HU50" i="2"/>
  <c r="HV50" i="2"/>
  <c r="HV148" i="2" s="1"/>
  <c r="HW50" i="2"/>
  <c r="HW227" i="2" s="1"/>
  <c r="HX50" i="2"/>
  <c r="HY50" i="2"/>
  <c r="IA50" i="2"/>
  <c r="IB50" i="2"/>
  <c r="IC50" i="2"/>
  <c r="IC148" i="2" s="1"/>
  <c r="ID50" i="2"/>
  <c r="ID227" i="2" s="1"/>
  <c r="IE50" i="2"/>
  <c r="IF50" i="2"/>
  <c r="IH50" i="2"/>
  <c r="II50" i="2"/>
  <c r="IJ50" i="2"/>
  <c r="IJ148" i="2" s="1"/>
  <c r="IK50" i="2"/>
  <c r="IK227" i="2" s="1"/>
  <c r="IL50" i="2"/>
  <c r="IM50" i="2"/>
  <c r="IO50" i="2"/>
  <c r="IP50" i="2"/>
  <c r="IQ50" i="2"/>
  <c r="IQ148" i="2" s="1"/>
  <c r="IR50" i="2"/>
  <c r="IR227" i="2" s="1"/>
  <c r="IS50" i="2"/>
  <c r="IT50" i="2"/>
  <c r="IV50" i="2"/>
  <c r="IW50" i="2"/>
  <c r="IX50" i="2"/>
  <c r="IX148" i="2" s="1"/>
  <c r="IY50" i="2"/>
  <c r="IY227" i="2" s="1"/>
  <c r="IZ50" i="2"/>
  <c r="JC50" i="2"/>
  <c r="JD50" i="2"/>
  <c r="JG50" i="2"/>
  <c r="JJ50" i="2"/>
  <c r="JK50" i="2"/>
  <c r="JL50" i="2"/>
  <c r="JL148" i="2" s="1"/>
  <c r="JM50" i="2"/>
  <c r="JM227" i="2" s="1"/>
  <c r="JN50" i="2"/>
  <c r="JO50" i="2"/>
  <c r="JQ50" i="2"/>
  <c r="JR50" i="2"/>
  <c r="JS50" i="2"/>
  <c r="JS148" i="2" s="1"/>
  <c r="JT50" i="2"/>
  <c r="JT227" i="2" s="1"/>
  <c r="JU50" i="2"/>
  <c r="JV50" i="2"/>
  <c r="JX50" i="2"/>
  <c r="JY50" i="2"/>
  <c r="JZ50" i="2"/>
  <c r="JZ148" i="2" s="1"/>
  <c r="KA50" i="2"/>
  <c r="KA227" i="2" s="1"/>
  <c r="KB50" i="2"/>
  <c r="KC50" i="2"/>
  <c r="KE50" i="2"/>
  <c r="KF50" i="2"/>
  <c r="KG50" i="2"/>
  <c r="KG148" i="2" s="1"/>
  <c r="KH50" i="2"/>
  <c r="KH227" i="2" s="1"/>
  <c r="KI50" i="2"/>
  <c r="KJ50" i="2"/>
  <c r="KL50" i="2"/>
  <c r="KM50" i="2"/>
  <c r="KN50" i="2"/>
  <c r="KN148" i="2" s="1"/>
  <c r="KO50" i="2"/>
  <c r="KO227" i="2" s="1"/>
  <c r="KP50" i="2"/>
  <c r="KQ50" i="2"/>
  <c r="KS50" i="2"/>
  <c r="KT50" i="2"/>
  <c r="KU50" i="2"/>
  <c r="KU148" i="2" s="1"/>
  <c r="KV50" i="2"/>
  <c r="KV227" i="2" s="1"/>
  <c r="KW50" i="2"/>
  <c r="KX50" i="2"/>
  <c r="KZ50" i="2"/>
  <c r="LA50" i="2"/>
  <c r="LB50" i="2"/>
  <c r="LB148" i="2" s="1"/>
  <c r="LC50" i="2"/>
  <c r="LC227" i="2" s="1"/>
  <c r="LD50" i="2"/>
  <c r="LE50" i="2"/>
  <c r="LN50" i="2"/>
  <c r="LO50" i="2"/>
  <c r="LP50" i="2"/>
  <c r="LI148" i="2" s="1"/>
  <c r="LQ50" i="2"/>
  <c r="LJ227" i="2" s="1"/>
  <c r="LR50" i="2"/>
  <c r="LS50" i="2"/>
  <c r="MB50" i="2"/>
  <c r="MC50" i="2"/>
  <c r="MD50" i="2"/>
  <c r="LP148" i="2" s="1"/>
  <c r="ME50" i="2"/>
  <c r="LQ227" i="2" s="1"/>
  <c r="MF50" i="2"/>
  <c r="MG50" i="2"/>
  <c r="MI50" i="2"/>
  <c r="MJ50" i="2"/>
  <c r="MM50" i="2"/>
  <c r="MN50" i="2"/>
  <c r="MP50" i="2"/>
  <c r="MQ50" i="2"/>
  <c r="MS50" i="2"/>
  <c r="ME227" i="2" s="1"/>
  <c r="MT50" i="2"/>
  <c r="MU50" i="2"/>
  <c r="MW50" i="2"/>
  <c r="MX50" i="2"/>
  <c r="MY50" i="2"/>
  <c r="MK148" i="2" s="1"/>
  <c r="MZ50" i="2"/>
  <c r="ML227" i="2" s="1"/>
  <c r="NA50" i="2"/>
  <c r="NB50" i="2"/>
  <c r="ND50" i="2"/>
  <c r="NE50" i="2"/>
  <c r="NF50" i="2"/>
  <c r="MR148" i="2" s="1"/>
  <c r="NG50" i="2"/>
  <c r="MS227" i="2" s="1"/>
  <c r="NH50" i="2"/>
  <c r="NI50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L149" i="2"/>
  <c r="CM228" i="2"/>
  <c r="CS149" i="2"/>
  <c r="CT228" i="2"/>
  <c r="CZ149" i="2"/>
  <c r="DA228" i="2"/>
  <c r="X72" i="4"/>
  <c r="DG149" i="2"/>
  <c r="DH228" i="2"/>
  <c r="Y72" i="4"/>
  <c r="H72" i="4" s="1"/>
  <c r="DN149" i="2"/>
  <c r="DO228" i="2"/>
  <c r="Z72" i="4"/>
  <c r="DU149" i="2"/>
  <c r="DV228" i="2"/>
  <c r="AA72" i="4"/>
  <c r="EB149" i="2"/>
  <c r="EC228" i="2"/>
  <c r="AB72" i="4"/>
  <c r="EI149" i="2"/>
  <c r="EJ228" i="2"/>
  <c r="EP149" i="2"/>
  <c r="EQ228" i="2"/>
  <c r="EW149" i="2"/>
  <c r="EX228" i="2"/>
  <c r="AE72" i="4"/>
  <c r="FB51" i="2"/>
  <c r="FC51" i="2"/>
  <c r="FD51" i="2"/>
  <c r="FD149" i="2" s="1"/>
  <c r="FE51" i="2"/>
  <c r="FE228" i="2" s="1"/>
  <c r="FF51" i="2"/>
  <c r="FG51" i="2"/>
  <c r="FI51" i="2"/>
  <c r="FJ51" i="2"/>
  <c r="FK51" i="2"/>
  <c r="FK149" i="2" s="1"/>
  <c r="FL51" i="2"/>
  <c r="FL228" i="2" s="1"/>
  <c r="FM51" i="2"/>
  <c r="FN51" i="2"/>
  <c r="FP51" i="2"/>
  <c r="FQ51" i="2"/>
  <c r="FR51" i="2"/>
  <c r="FR149" i="2" s="1"/>
  <c r="FS51" i="2"/>
  <c r="FS228" i="2" s="1"/>
  <c r="FT51" i="2"/>
  <c r="FU51" i="2"/>
  <c r="FW51" i="2"/>
  <c r="FX51" i="2"/>
  <c r="FY51" i="2"/>
  <c r="FY149" i="2" s="1"/>
  <c r="FZ51" i="2"/>
  <c r="FZ228" i="2" s="1"/>
  <c r="GA51" i="2"/>
  <c r="GB51" i="2"/>
  <c r="GD51" i="2"/>
  <c r="GE51" i="2"/>
  <c r="GF51" i="2"/>
  <c r="GF149" i="2" s="1"/>
  <c r="GG51" i="2"/>
  <c r="GG228" i="2" s="1"/>
  <c r="GH51" i="2"/>
  <c r="GI51" i="2"/>
  <c r="GK51" i="2"/>
  <c r="GL51" i="2"/>
  <c r="GM51" i="2"/>
  <c r="GM149" i="2" s="1"/>
  <c r="GN51" i="2"/>
  <c r="GN228" i="2" s="1"/>
  <c r="GO51" i="2"/>
  <c r="GP51" i="2"/>
  <c r="GR51" i="2"/>
  <c r="GS51" i="2"/>
  <c r="GT51" i="2"/>
  <c r="GT149" i="2" s="1"/>
  <c r="GU51" i="2"/>
  <c r="GU228" i="2" s="1"/>
  <c r="GV51" i="2"/>
  <c r="GW51" i="2"/>
  <c r="GY51" i="2"/>
  <c r="GZ51" i="2"/>
  <c r="HA51" i="2"/>
  <c r="HA149" i="2" s="1"/>
  <c r="HB51" i="2"/>
  <c r="HB228" i="2" s="1"/>
  <c r="HC51" i="2"/>
  <c r="HD51" i="2"/>
  <c r="HF51" i="2"/>
  <c r="HG51" i="2"/>
  <c r="HH51" i="2"/>
  <c r="HH149" i="2" s="1"/>
  <c r="HI51" i="2"/>
  <c r="HI228" i="2" s="1"/>
  <c r="HJ51" i="2"/>
  <c r="HK51" i="2"/>
  <c r="HM51" i="2"/>
  <c r="HN51" i="2"/>
  <c r="HO51" i="2"/>
  <c r="HO149" i="2" s="1"/>
  <c r="HP51" i="2"/>
  <c r="HP228" i="2" s="1"/>
  <c r="HQ51" i="2"/>
  <c r="HR51" i="2"/>
  <c r="HT51" i="2"/>
  <c r="HU51" i="2"/>
  <c r="HV51" i="2"/>
  <c r="HV149" i="2" s="1"/>
  <c r="HW51" i="2"/>
  <c r="HW228" i="2" s="1"/>
  <c r="HX51" i="2"/>
  <c r="HY51" i="2"/>
  <c r="IA51" i="2"/>
  <c r="IB51" i="2"/>
  <c r="IC51" i="2"/>
  <c r="IC149" i="2" s="1"/>
  <c r="ID51" i="2"/>
  <c r="ID228" i="2" s="1"/>
  <c r="IE51" i="2"/>
  <c r="IF51" i="2"/>
  <c r="IH51" i="2"/>
  <c r="II51" i="2"/>
  <c r="IJ51" i="2"/>
  <c r="IJ149" i="2" s="1"/>
  <c r="IK51" i="2"/>
  <c r="IK228" i="2" s="1"/>
  <c r="IL51" i="2"/>
  <c r="IM51" i="2"/>
  <c r="IO51" i="2"/>
  <c r="IP51" i="2"/>
  <c r="IQ51" i="2"/>
  <c r="IQ149" i="2" s="1"/>
  <c r="IR51" i="2"/>
  <c r="IR228" i="2" s="1"/>
  <c r="IS51" i="2"/>
  <c r="IT51" i="2"/>
  <c r="IV51" i="2"/>
  <c r="IW51" i="2"/>
  <c r="IX51" i="2"/>
  <c r="IX149" i="2" s="1"/>
  <c r="IY51" i="2"/>
  <c r="IY228" i="2" s="1"/>
  <c r="IZ51" i="2"/>
  <c r="JA51" i="2"/>
  <c r="JC51" i="2"/>
  <c r="JD51" i="2"/>
  <c r="JG51" i="2"/>
  <c r="JH51" i="2"/>
  <c r="JJ51" i="2"/>
  <c r="JK51" i="2"/>
  <c r="JL51" i="2"/>
  <c r="JL149" i="2" s="1"/>
  <c r="JM51" i="2"/>
  <c r="JM228" i="2" s="1"/>
  <c r="JN51" i="2"/>
  <c r="JO51" i="2"/>
  <c r="JQ51" i="2"/>
  <c r="JR51" i="2"/>
  <c r="JS51" i="2"/>
  <c r="JS149" i="2" s="1"/>
  <c r="JT51" i="2"/>
  <c r="JT228" i="2" s="1"/>
  <c r="JU51" i="2"/>
  <c r="JV51" i="2"/>
  <c r="JX51" i="2"/>
  <c r="JY51" i="2"/>
  <c r="JZ51" i="2"/>
  <c r="JZ149" i="2" s="1"/>
  <c r="KA51" i="2"/>
  <c r="KA228" i="2" s="1"/>
  <c r="KB51" i="2"/>
  <c r="KC51" i="2"/>
  <c r="KE51" i="2"/>
  <c r="KF51" i="2"/>
  <c r="KG51" i="2"/>
  <c r="KG149" i="2" s="1"/>
  <c r="KH51" i="2"/>
  <c r="KH228" i="2" s="1"/>
  <c r="KI51" i="2"/>
  <c r="KJ51" i="2"/>
  <c r="KL51" i="2"/>
  <c r="KM51" i="2"/>
  <c r="KN51" i="2"/>
  <c r="KN149" i="2" s="1"/>
  <c r="KO51" i="2"/>
  <c r="KO228" i="2" s="1"/>
  <c r="KP51" i="2"/>
  <c r="KQ51" i="2"/>
  <c r="KS51" i="2"/>
  <c r="KT51" i="2"/>
  <c r="KU51" i="2"/>
  <c r="KU149" i="2" s="1"/>
  <c r="KV51" i="2"/>
  <c r="KV228" i="2" s="1"/>
  <c r="KW51" i="2"/>
  <c r="KX51" i="2"/>
  <c r="KZ51" i="2"/>
  <c r="LA51" i="2"/>
  <c r="LB51" i="2"/>
  <c r="LB149" i="2" s="1"/>
  <c r="LC51" i="2"/>
  <c r="LC228" i="2" s="1"/>
  <c r="LD51" i="2"/>
  <c r="LE51" i="2"/>
  <c r="LN51" i="2"/>
  <c r="LO51" i="2"/>
  <c r="LP51" i="2"/>
  <c r="LI149" i="2" s="1"/>
  <c r="LQ51" i="2"/>
  <c r="LJ228" i="2" s="1"/>
  <c r="LR51" i="2"/>
  <c r="LS51" i="2"/>
  <c r="MB51" i="2"/>
  <c r="MC51" i="2"/>
  <c r="MD51" i="2"/>
  <c r="LP149" i="2" s="1"/>
  <c r="ME51" i="2"/>
  <c r="LQ228" i="2" s="1"/>
  <c r="MF51" i="2"/>
  <c r="MG51" i="2"/>
  <c r="MI51" i="2"/>
  <c r="MJ51" i="2"/>
  <c r="MM51" i="2"/>
  <c r="MN51" i="2"/>
  <c r="MP51" i="2"/>
  <c r="MQ51" i="2"/>
  <c r="MS51" i="2"/>
  <c r="ME228" i="2" s="1"/>
  <c r="MT51" i="2"/>
  <c r="MU51" i="2"/>
  <c r="MW51" i="2"/>
  <c r="MX51" i="2"/>
  <c r="MY51" i="2"/>
  <c r="MK149" i="2" s="1"/>
  <c r="MZ51" i="2"/>
  <c r="ML228" i="2" s="1"/>
  <c r="NA51" i="2"/>
  <c r="NB51" i="2"/>
  <c r="ND51" i="2"/>
  <c r="NE51" i="2"/>
  <c r="NF51" i="2"/>
  <c r="MR149" i="2" s="1"/>
  <c r="NG51" i="2"/>
  <c r="MS228" i="2" s="1"/>
  <c r="NH51" i="2"/>
  <c r="NI51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6" i="4"/>
  <c r="CE150" i="2"/>
  <c r="CF229" i="2"/>
  <c r="CL150" i="2"/>
  <c r="CM229" i="2"/>
  <c r="CS150" i="2"/>
  <c r="CT229" i="2"/>
  <c r="CZ150" i="2"/>
  <c r="DA229" i="2"/>
  <c r="DG150" i="2"/>
  <c r="DH229" i="2"/>
  <c r="DN150" i="2"/>
  <c r="DO229" i="2"/>
  <c r="DU150" i="2"/>
  <c r="DV229" i="2"/>
  <c r="EB150" i="2"/>
  <c r="EC229" i="2"/>
  <c r="EI150" i="2"/>
  <c r="EJ229" i="2"/>
  <c r="EP150" i="2"/>
  <c r="EQ229" i="2"/>
  <c r="EX229" i="2"/>
  <c r="FB52" i="2"/>
  <c r="FC52" i="2"/>
  <c r="FD52" i="2"/>
  <c r="FD150" i="2" s="1"/>
  <c r="FE52" i="2"/>
  <c r="FE229" i="2" s="1"/>
  <c r="FF52" i="2"/>
  <c r="FG52" i="2"/>
  <c r="FI52" i="2"/>
  <c r="FJ52" i="2"/>
  <c r="FK52" i="2"/>
  <c r="FK150" i="2" s="1"/>
  <c r="FL52" i="2"/>
  <c r="FL229" i="2" s="1"/>
  <c r="FM52" i="2"/>
  <c r="FP52" i="2"/>
  <c r="FQ52" i="2"/>
  <c r="FR52" i="2"/>
  <c r="FR150" i="2" s="1"/>
  <c r="FS52" i="2"/>
  <c r="FS229" i="2" s="1"/>
  <c r="FT52" i="2"/>
  <c r="FU52" i="2"/>
  <c r="FW52" i="2"/>
  <c r="FX52" i="2"/>
  <c r="FY52" i="2"/>
  <c r="FY150" i="2" s="1"/>
  <c r="FZ52" i="2"/>
  <c r="FZ229" i="2" s="1"/>
  <c r="GA52" i="2"/>
  <c r="GB52" i="2"/>
  <c r="GD52" i="2"/>
  <c r="GE52" i="2"/>
  <c r="GF52" i="2"/>
  <c r="GF150" i="2" s="1"/>
  <c r="GG52" i="2"/>
  <c r="GG229" i="2" s="1"/>
  <c r="GH52" i="2"/>
  <c r="GI52" i="2"/>
  <c r="GK52" i="2"/>
  <c r="GL52" i="2"/>
  <c r="GM52" i="2"/>
  <c r="GM150" i="2" s="1"/>
  <c r="GN52" i="2"/>
  <c r="GN229" i="2" s="1"/>
  <c r="GO52" i="2"/>
  <c r="GP52" i="2"/>
  <c r="GR52" i="2"/>
  <c r="GS52" i="2"/>
  <c r="GT52" i="2"/>
  <c r="GT150" i="2" s="1"/>
  <c r="GU52" i="2"/>
  <c r="GU229" i="2" s="1"/>
  <c r="GV52" i="2"/>
  <c r="GW52" i="2"/>
  <c r="GY52" i="2"/>
  <c r="GZ52" i="2"/>
  <c r="HA52" i="2"/>
  <c r="HA150" i="2" s="1"/>
  <c r="HB52" i="2"/>
  <c r="HB229" i="2" s="1"/>
  <c r="HC52" i="2"/>
  <c r="HD52" i="2"/>
  <c r="HF52" i="2"/>
  <c r="HG52" i="2"/>
  <c r="HH52" i="2"/>
  <c r="HH150" i="2" s="1"/>
  <c r="HI52" i="2"/>
  <c r="HI229" i="2" s="1"/>
  <c r="HJ52" i="2"/>
  <c r="HM52" i="2"/>
  <c r="HN52" i="2"/>
  <c r="HO52" i="2"/>
  <c r="HO150" i="2" s="1"/>
  <c r="HP52" i="2"/>
  <c r="HP229" i="2" s="1"/>
  <c r="HQ52" i="2"/>
  <c r="HR52" i="2"/>
  <c r="HT52" i="2"/>
  <c r="HU52" i="2"/>
  <c r="HV52" i="2"/>
  <c r="HV150" i="2" s="1"/>
  <c r="HW52" i="2"/>
  <c r="HW229" i="2" s="1"/>
  <c r="HX52" i="2"/>
  <c r="HY52" i="2"/>
  <c r="IA52" i="2"/>
  <c r="IB52" i="2"/>
  <c r="IC52" i="2"/>
  <c r="IC150" i="2" s="1"/>
  <c r="ID52" i="2"/>
  <c r="ID229" i="2" s="1"/>
  <c r="IE52" i="2"/>
  <c r="IF52" i="2"/>
  <c r="IH52" i="2"/>
  <c r="II52" i="2"/>
  <c r="IJ52" i="2"/>
  <c r="IJ150" i="2" s="1"/>
  <c r="IK52" i="2"/>
  <c r="IK229" i="2" s="1"/>
  <c r="IL52" i="2"/>
  <c r="IM52" i="2"/>
  <c r="IO52" i="2"/>
  <c r="IP52" i="2"/>
  <c r="IQ52" i="2"/>
  <c r="IQ150" i="2" s="1"/>
  <c r="IR52" i="2"/>
  <c r="IR229" i="2" s="1"/>
  <c r="IS52" i="2"/>
  <c r="IV52" i="2"/>
  <c r="IW52" i="2"/>
  <c r="IX52" i="2"/>
  <c r="IX150" i="2" s="1"/>
  <c r="IY52" i="2"/>
  <c r="IY229" i="2" s="1"/>
  <c r="IZ52" i="2"/>
  <c r="JC52" i="2"/>
  <c r="JD52" i="2"/>
  <c r="JG52" i="2"/>
  <c r="JH52" i="2"/>
  <c r="JJ52" i="2"/>
  <c r="JK52" i="2"/>
  <c r="JL52" i="2"/>
  <c r="JL150" i="2" s="1"/>
  <c r="JM52" i="2"/>
  <c r="JM229" i="2" s="1"/>
  <c r="JN52" i="2"/>
  <c r="JQ52" i="2"/>
  <c r="JR52" i="2"/>
  <c r="JS52" i="2"/>
  <c r="JS150" i="2" s="1"/>
  <c r="JT52" i="2"/>
  <c r="JT229" i="2" s="1"/>
  <c r="JU52" i="2"/>
  <c r="JX52" i="2"/>
  <c r="JY52" i="2"/>
  <c r="JZ52" i="2"/>
  <c r="JZ150" i="2" s="1"/>
  <c r="KA52" i="2"/>
  <c r="KA229" i="2" s="1"/>
  <c r="KB52" i="2"/>
  <c r="KC52" i="2"/>
  <c r="KE52" i="2"/>
  <c r="KF52" i="2"/>
  <c r="KG52" i="2"/>
  <c r="KG150" i="2" s="1"/>
  <c r="KH52" i="2"/>
  <c r="KH229" i="2" s="1"/>
  <c r="KI52" i="2"/>
  <c r="KJ52" i="2"/>
  <c r="KL52" i="2"/>
  <c r="KM52" i="2"/>
  <c r="KN52" i="2"/>
  <c r="KN150" i="2" s="1"/>
  <c r="KO52" i="2"/>
  <c r="KO229" i="2" s="1"/>
  <c r="KP52" i="2"/>
  <c r="KS52" i="2"/>
  <c r="KT52" i="2"/>
  <c r="KU52" i="2"/>
  <c r="KU150" i="2" s="1"/>
  <c r="KV52" i="2"/>
  <c r="KV229" i="2" s="1"/>
  <c r="KW52" i="2"/>
  <c r="KX52" i="2"/>
  <c r="KZ52" i="2"/>
  <c r="LA52" i="2"/>
  <c r="LB52" i="2"/>
  <c r="LB150" i="2" s="1"/>
  <c r="LC52" i="2"/>
  <c r="LC229" i="2" s="1"/>
  <c r="LD52" i="2"/>
  <c r="LN52" i="2"/>
  <c r="LO52" i="2"/>
  <c r="LP52" i="2"/>
  <c r="LI150" i="2" s="1"/>
  <c r="LQ52" i="2"/>
  <c r="LJ229" i="2" s="1"/>
  <c r="LR52" i="2"/>
  <c r="LS52" i="2"/>
  <c r="MB52" i="2"/>
  <c r="MC52" i="2"/>
  <c r="MD52" i="2"/>
  <c r="LP150" i="2" s="1"/>
  <c r="ME52" i="2"/>
  <c r="LQ229" i="2" s="1"/>
  <c r="MF52" i="2"/>
  <c r="MG52" i="2"/>
  <c r="MI52" i="2"/>
  <c r="MJ52" i="2"/>
  <c r="MM52" i="2"/>
  <c r="MP52" i="2"/>
  <c r="MQ52" i="2"/>
  <c r="MS52" i="2"/>
  <c r="ME229" i="2" s="1"/>
  <c r="MT52" i="2"/>
  <c r="MU52" i="2"/>
  <c r="MW52" i="2"/>
  <c r="MX52" i="2"/>
  <c r="MY52" i="2"/>
  <c r="MK150" i="2" s="1"/>
  <c r="MZ52" i="2"/>
  <c r="ML229" i="2" s="1"/>
  <c r="NA52" i="2"/>
  <c r="NB52" i="2"/>
  <c r="ND52" i="2"/>
  <c r="NE52" i="2"/>
  <c r="NF52" i="2"/>
  <c r="MR150" i="2" s="1"/>
  <c r="NG52" i="2"/>
  <c r="MS229" i="2" s="1"/>
  <c r="NH52" i="2"/>
  <c r="NI52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L151" i="2"/>
  <c r="CM230" i="2"/>
  <c r="CS151" i="2"/>
  <c r="CT230" i="2"/>
  <c r="CZ151" i="2"/>
  <c r="DA230" i="2"/>
  <c r="DG151" i="2"/>
  <c r="DH230" i="2"/>
  <c r="DN151" i="2"/>
  <c r="DO230" i="2"/>
  <c r="DU151" i="2"/>
  <c r="DV230" i="2"/>
  <c r="EB151" i="2"/>
  <c r="EC230" i="2"/>
  <c r="EI151" i="2"/>
  <c r="EJ230" i="2"/>
  <c r="EP151" i="2"/>
  <c r="EQ230" i="2"/>
  <c r="EW151" i="2"/>
  <c r="EX230" i="2"/>
  <c r="FB53" i="2"/>
  <c r="FC53" i="2"/>
  <c r="FD53" i="2"/>
  <c r="FD151" i="2" s="1"/>
  <c r="FE53" i="2"/>
  <c r="FE230" i="2" s="1"/>
  <c r="FF53" i="2"/>
  <c r="FI53" i="2"/>
  <c r="FJ53" i="2"/>
  <c r="FK53" i="2"/>
  <c r="FK151" i="2" s="1"/>
  <c r="FL53" i="2"/>
  <c r="FL230" i="2" s="1"/>
  <c r="FM53" i="2"/>
  <c r="FP53" i="2"/>
  <c r="FQ53" i="2"/>
  <c r="FR53" i="2"/>
  <c r="FR151" i="2" s="1"/>
  <c r="FS53" i="2"/>
  <c r="FS230" i="2" s="1"/>
  <c r="FT53" i="2"/>
  <c r="FU53" i="2"/>
  <c r="FW53" i="2"/>
  <c r="FX53" i="2"/>
  <c r="FY53" i="2"/>
  <c r="FY151" i="2" s="1"/>
  <c r="FZ53" i="2"/>
  <c r="FZ230" i="2" s="1"/>
  <c r="GA53" i="2"/>
  <c r="GD53" i="2"/>
  <c r="GE53" i="2"/>
  <c r="GF53" i="2"/>
  <c r="GF151" i="2" s="1"/>
  <c r="GG53" i="2"/>
  <c r="GG230" i="2" s="1"/>
  <c r="GH53" i="2"/>
  <c r="GK53" i="2"/>
  <c r="GL53" i="2"/>
  <c r="GM53" i="2"/>
  <c r="GM151" i="2" s="1"/>
  <c r="GN53" i="2"/>
  <c r="GN230" i="2" s="1"/>
  <c r="GO53" i="2"/>
  <c r="GR53" i="2"/>
  <c r="GS53" i="2"/>
  <c r="GT53" i="2"/>
  <c r="GT151" i="2" s="1"/>
  <c r="GU53" i="2"/>
  <c r="GU230" i="2" s="1"/>
  <c r="GV53" i="2"/>
  <c r="GY53" i="2"/>
  <c r="GZ53" i="2"/>
  <c r="HA53" i="2"/>
  <c r="HA151" i="2" s="1"/>
  <c r="HB53" i="2"/>
  <c r="HB230" i="2" s="1"/>
  <c r="HC53" i="2"/>
  <c r="HD53" i="2"/>
  <c r="HF53" i="2"/>
  <c r="HG53" i="2"/>
  <c r="HH53" i="2"/>
  <c r="HH151" i="2" s="1"/>
  <c r="HI53" i="2"/>
  <c r="HI230" i="2" s="1"/>
  <c r="HJ53" i="2"/>
  <c r="HM53" i="2"/>
  <c r="HN53" i="2"/>
  <c r="HO53" i="2"/>
  <c r="HO151" i="2" s="1"/>
  <c r="HP53" i="2"/>
  <c r="HP230" i="2" s="1"/>
  <c r="HQ53" i="2"/>
  <c r="HT53" i="2"/>
  <c r="HU53" i="2"/>
  <c r="HV53" i="2"/>
  <c r="HV151" i="2" s="1"/>
  <c r="HW53" i="2"/>
  <c r="HW230" i="2" s="1"/>
  <c r="HX53" i="2"/>
  <c r="HY53" i="2"/>
  <c r="IA53" i="2"/>
  <c r="IB53" i="2"/>
  <c r="IC53" i="2"/>
  <c r="IC151" i="2" s="1"/>
  <c r="ID53" i="2"/>
  <c r="ID230" i="2" s="1"/>
  <c r="IE53" i="2"/>
  <c r="IF53" i="2"/>
  <c r="IH53" i="2"/>
  <c r="II53" i="2"/>
  <c r="IJ53" i="2"/>
  <c r="IJ151" i="2" s="1"/>
  <c r="IK53" i="2"/>
  <c r="IK230" i="2" s="1"/>
  <c r="IL53" i="2"/>
  <c r="IM53" i="2"/>
  <c r="IO53" i="2"/>
  <c r="IP53" i="2"/>
  <c r="IQ53" i="2"/>
  <c r="IQ151" i="2" s="1"/>
  <c r="IR53" i="2"/>
  <c r="IR230" i="2" s="1"/>
  <c r="IS53" i="2"/>
  <c r="IV53" i="2"/>
  <c r="IW53" i="2"/>
  <c r="IX53" i="2"/>
  <c r="IX151" i="2" s="1"/>
  <c r="IY53" i="2"/>
  <c r="IY230" i="2" s="1"/>
  <c r="IZ53" i="2"/>
  <c r="JC53" i="2"/>
  <c r="JD53" i="2"/>
  <c r="JG53" i="2"/>
  <c r="JJ53" i="2"/>
  <c r="JK53" i="2"/>
  <c r="JL53" i="2"/>
  <c r="JL151" i="2" s="1"/>
  <c r="JM53" i="2"/>
  <c r="JM230" i="2" s="1"/>
  <c r="JN53" i="2"/>
  <c r="JQ53" i="2"/>
  <c r="JR53" i="2"/>
  <c r="JS53" i="2"/>
  <c r="JS151" i="2" s="1"/>
  <c r="JT53" i="2"/>
  <c r="JT230" i="2" s="1"/>
  <c r="JU53" i="2"/>
  <c r="JX53" i="2"/>
  <c r="JY53" i="2"/>
  <c r="JZ53" i="2"/>
  <c r="JZ151" i="2" s="1"/>
  <c r="KA53" i="2"/>
  <c r="KA230" i="2" s="1"/>
  <c r="KB53" i="2"/>
  <c r="KC53" i="2"/>
  <c r="KE53" i="2"/>
  <c r="KF53" i="2"/>
  <c r="KG53" i="2"/>
  <c r="KG151" i="2" s="1"/>
  <c r="KH53" i="2"/>
  <c r="KH230" i="2" s="1"/>
  <c r="KI53" i="2"/>
  <c r="KJ53" i="2"/>
  <c r="KL53" i="2"/>
  <c r="KM53" i="2"/>
  <c r="KN53" i="2"/>
  <c r="KN151" i="2" s="1"/>
  <c r="KO53" i="2"/>
  <c r="KO230" i="2" s="1"/>
  <c r="KP53" i="2"/>
  <c r="KS53" i="2"/>
  <c r="KT53" i="2"/>
  <c r="KW53" i="2"/>
  <c r="KZ53" i="2"/>
  <c r="LA53" i="2"/>
  <c r="LB53" i="2"/>
  <c r="LB151" i="2" s="1"/>
  <c r="LC53" i="2"/>
  <c r="LC230" i="2" s="1"/>
  <c r="LD53" i="2"/>
  <c r="LN53" i="2"/>
  <c r="LO53" i="2"/>
  <c r="LP53" i="2"/>
  <c r="LI151" i="2" s="1"/>
  <c r="LQ53" i="2"/>
  <c r="LJ230" i="2" s="1"/>
  <c r="LR53" i="2"/>
  <c r="MB53" i="2"/>
  <c r="MC53" i="2"/>
  <c r="MD53" i="2"/>
  <c r="LP151" i="2" s="1"/>
  <c r="ME53" i="2"/>
  <c r="LQ230" i="2" s="1"/>
  <c r="MF53" i="2"/>
  <c r="MG53" i="2"/>
  <c r="MI53" i="2"/>
  <c r="MJ53" i="2"/>
  <c r="MM53" i="2"/>
  <c r="MP53" i="2"/>
  <c r="MQ53" i="2"/>
  <c r="MS53" i="2"/>
  <c r="ME230" i="2" s="1"/>
  <c r="MT53" i="2"/>
  <c r="MW53" i="2"/>
  <c r="MX53" i="2"/>
  <c r="MY53" i="2"/>
  <c r="MK151" i="2" s="1"/>
  <c r="MZ53" i="2"/>
  <c r="ML230" i="2" s="1"/>
  <c r="NA53" i="2"/>
  <c r="NB53" i="2"/>
  <c r="ND53" i="2"/>
  <c r="NE53" i="2"/>
  <c r="NF53" i="2"/>
  <c r="MR151" i="2" s="1"/>
  <c r="NG53" i="2"/>
  <c r="MS230" i="2" s="1"/>
  <c r="NH53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36" i="4" s="1"/>
  <c r="AM54" i="2"/>
  <c r="AN54" i="2"/>
  <c r="AO152" i="2"/>
  <c r="AP231" i="2"/>
  <c r="AQ54" i="2"/>
  <c r="AV152" i="2"/>
  <c r="AW231" i="2"/>
  <c r="P36" i="4"/>
  <c r="BC152" i="2"/>
  <c r="BD231" i="2"/>
  <c r="BJ152" i="2"/>
  <c r="BK231" i="2"/>
  <c r="BQ152" i="2"/>
  <c r="BR231" i="2"/>
  <c r="S36" i="4"/>
  <c r="BX152" i="2"/>
  <c r="BY231" i="2"/>
  <c r="T36" i="4"/>
  <c r="CE152" i="2"/>
  <c r="CF231" i="2"/>
  <c r="U36" i="4"/>
  <c r="CL152" i="2"/>
  <c r="CM231" i="2"/>
  <c r="CS152" i="2"/>
  <c r="CT231" i="2"/>
  <c r="CZ152" i="2"/>
  <c r="DA231" i="2"/>
  <c r="X36" i="4"/>
  <c r="DG152" i="2"/>
  <c r="DH231" i="2"/>
  <c r="Y36" i="4"/>
  <c r="H36" i="4" s="1"/>
  <c r="DN152" i="2"/>
  <c r="DO231" i="2"/>
  <c r="Z36" i="4"/>
  <c r="DU152" i="2"/>
  <c r="DV231" i="2"/>
  <c r="AA36" i="4"/>
  <c r="EB152" i="2"/>
  <c r="EC231" i="2"/>
  <c r="AB36" i="4"/>
  <c r="EI152" i="2"/>
  <c r="EJ231" i="2"/>
  <c r="EP152" i="2"/>
  <c r="EQ231" i="2"/>
  <c r="EW152" i="2"/>
  <c r="EX231" i="2"/>
  <c r="AE36" i="4"/>
  <c r="FB54" i="2"/>
  <c r="FC54" i="2"/>
  <c r="FD54" i="2"/>
  <c r="FD152" i="2" s="1"/>
  <c r="FE54" i="2"/>
  <c r="FE231" i="2" s="1"/>
  <c r="FF54" i="2"/>
  <c r="FG54" i="2"/>
  <c r="FI54" i="2"/>
  <c r="FJ54" i="2"/>
  <c r="FK54" i="2"/>
  <c r="FK152" i="2" s="1"/>
  <c r="FL54" i="2"/>
  <c r="FL231" i="2" s="1"/>
  <c r="FM54" i="2"/>
  <c r="FN54" i="2"/>
  <c r="FP54" i="2"/>
  <c r="FQ54" i="2"/>
  <c r="FR54" i="2"/>
  <c r="FR152" i="2" s="1"/>
  <c r="FS54" i="2"/>
  <c r="FS231" i="2" s="1"/>
  <c r="FT54" i="2"/>
  <c r="FU54" i="2"/>
  <c r="FW54" i="2"/>
  <c r="FX54" i="2"/>
  <c r="FY54" i="2"/>
  <c r="FY152" i="2" s="1"/>
  <c r="FZ54" i="2"/>
  <c r="FZ231" i="2" s="1"/>
  <c r="GA54" i="2"/>
  <c r="GB54" i="2"/>
  <c r="GD54" i="2"/>
  <c r="GE54" i="2"/>
  <c r="GF54" i="2"/>
  <c r="GF152" i="2" s="1"/>
  <c r="GG54" i="2"/>
  <c r="GG231" i="2" s="1"/>
  <c r="GH54" i="2"/>
  <c r="GI54" i="2"/>
  <c r="GK54" i="2"/>
  <c r="GL54" i="2"/>
  <c r="GM54" i="2"/>
  <c r="GM152" i="2" s="1"/>
  <c r="GN54" i="2"/>
  <c r="GN231" i="2" s="1"/>
  <c r="GO54" i="2"/>
  <c r="GP54" i="2"/>
  <c r="GR54" i="2"/>
  <c r="GS54" i="2"/>
  <c r="GT54" i="2"/>
  <c r="GT152" i="2" s="1"/>
  <c r="GU54" i="2"/>
  <c r="GU231" i="2" s="1"/>
  <c r="GV54" i="2"/>
  <c r="GW54" i="2"/>
  <c r="GY54" i="2"/>
  <c r="GZ54" i="2"/>
  <c r="HA54" i="2"/>
  <c r="HA152" i="2" s="1"/>
  <c r="HB54" i="2"/>
  <c r="HB231" i="2" s="1"/>
  <c r="HC54" i="2"/>
  <c r="HD54" i="2"/>
  <c r="HF54" i="2"/>
  <c r="HG54" i="2"/>
  <c r="HH54" i="2"/>
  <c r="HH152" i="2" s="1"/>
  <c r="HI54" i="2"/>
  <c r="HI231" i="2" s="1"/>
  <c r="HJ54" i="2"/>
  <c r="HK54" i="2"/>
  <c r="HM54" i="2"/>
  <c r="HN54" i="2"/>
  <c r="HO54" i="2"/>
  <c r="HO152" i="2" s="1"/>
  <c r="HP54" i="2"/>
  <c r="HP231" i="2" s="1"/>
  <c r="HQ54" i="2"/>
  <c r="HR54" i="2"/>
  <c r="HT54" i="2"/>
  <c r="HU54" i="2"/>
  <c r="HV54" i="2"/>
  <c r="HV152" i="2" s="1"/>
  <c r="HW54" i="2"/>
  <c r="HW231" i="2" s="1"/>
  <c r="HX54" i="2"/>
  <c r="HY54" i="2"/>
  <c r="IA54" i="2"/>
  <c r="IB54" i="2"/>
  <c r="IC54" i="2"/>
  <c r="IC152" i="2" s="1"/>
  <c r="ID54" i="2"/>
  <c r="ID231" i="2" s="1"/>
  <c r="IE54" i="2"/>
  <c r="IF54" i="2"/>
  <c r="IH54" i="2"/>
  <c r="II54" i="2"/>
  <c r="IJ54" i="2"/>
  <c r="IJ152" i="2" s="1"/>
  <c r="IK54" i="2"/>
  <c r="IK231" i="2" s="1"/>
  <c r="IL54" i="2"/>
  <c r="IM54" i="2"/>
  <c r="IO54" i="2"/>
  <c r="IP54" i="2"/>
  <c r="IQ54" i="2"/>
  <c r="IQ152" i="2" s="1"/>
  <c r="IR54" i="2"/>
  <c r="IR231" i="2" s="1"/>
  <c r="IS54" i="2"/>
  <c r="IT54" i="2"/>
  <c r="IV54" i="2"/>
  <c r="IW54" i="2"/>
  <c r="IX54" i="2"/>
  <c r="IX152" i="2" s="1"/>
  <c r="IY54" i="2"/>
  <c r="IY231" i="2" s="1"/>
  <c r="IZ54" i="2"/>
  <c r="JA54" i="2"/>
  <c r="JC54" i="2"/>
  <c r="JD54" i="2"/>
  <c r="JG54" i="2"/>
  <c r="JH54" i="2"/>
  <c r="JJ54" i="2"/>
  <c r="JK54" i="2"/>
  <c r="JL54" i="2"/>
  <c r="JL152" i="2" s="1"/>
  <c r="JM54" i="2"/>
  <c r="JM231" i="2" s="1"/>
  <c r="JN54" i="2"/>
  <c r="JO54" i="2"/>
  <c r="JQ54" i="2"/>
  <c r="JR54" i="2"/>
  <c r="JS54" i="2"/>
  <c r="JS152" i="2" s="1"/>
  <c r="JT54" i="2"/>
  <c r="JT231" i="2" s="1"/>
  <c r="JU54" i="2"/>
  <c r="JV54" i="2"/>
  <c r="JX54" i="2"/>
  <c r="JY54" i="2"/>
  <c r="JZ54" i="2"/>
  <c r="JZ152" i="2" s="1"/>
  <c r="KA54" i="2"/>
  <c r="KA231" i="2" s="1"/>
  <c r="KB54" i="2"/>
  <c r="KC54" i="2"/>
  <c r="KE54" i="2"/>
  <c r="KF54" i="2"/>
  <c r="KG54" i="2"/>
  <c r="KG152" i="2" s="1"/>
  <c r="KH54" i="2"/>
  <c r="KH231" i="2" s="1"/>
  <c r="KI54" i="2"/>
  <c r="KJ54" i="2"/>
  <c r="KL54" i="2"/>
  <c r="KM54" i="2"/>
  <c r="KN54" i="2"/>
  <c r="KN152" i="2" s="1"/>
  <c r="KO54" i="2"/>
  <c r="KO231" i="2" s="1"/>
  <c r="KP54" i="2"/>
  <c r="KQ54" i="2"/>
  <c r="KS54" i="2"/>
  <c r="KT54" i="2"/>
  <c r="KU54" i="2"/>
  <c r="KU152" i="2" s="1"/>
  <c r="KV54" i="2"/>
  <c r="KV231" i="2" s="1"/>
  <c r="KW54" i="2"/>
  <c r="KX54" i="2"/>
  <c r="KZ54" i="2"/>
  <c r="LA54" i="2"/>
  <c r="LB54" i="2"/>
  <c r="LB152" i="2" s="1"/>
  <c r="LC54" i="2"/>
  <c r="LC231" i="2" s="1"/>
  <c r="LD54" i="2"/>
  <c r="LE54" i="2"/>
  <c r="LN54" i="2"/>
  <c r="LO54" i="2"/>
  <c r="LP54" i="2"/>
  <c r="LI152" i="2" s="1"/>
  <c r="LQ54" i="2"/>
  <c r="LJ231" i="2" s="1"/>
  <c r="LR54" i="2"/>
  <c r="LS54" i="2"/>
  <c r="MB54" i="2"/>
  <c r="MC54" i="2"/>
  <c r="MD54" i="2"/>
  <c r="LP152" i="2" s="1"/>
  <c r="ME54" i="2"/>
  <c r="LQ231" i="2" s="1"/>
  <c r="MF54" i="2"/>
  <c r="MG54" i="2"/>
  <c r="MI54" i="2"/>
  <c r="MJ54" i="2"/>
  <c r="MM54" i="2"/>
  <c r="MN54" i="2"/>
  <c r="MP54" i="2"/>
  <c r="MQ54" i="2"/>
  <c r="MS54" i="2"/>
  <c r="ME231" i="2" s="1"/>
  <c r="MT54" i="2"/>
  <c r="MU54" i="2"/>
  <c r="MW54" i="2"/>
  <c r="MX54" i="2"/>
  <c r="MY54" i="2"/>
  <c r="MK152" i="2" s="1"/>
  <c r="MZ54" i="2"/>
  <c r="ML231" i="2" s="1"/>
  <c r="NA54" i="2"/>
  <c r="NB54" i="2"/>
  <c r="ND54" i="2"/>
  <c r="NE54" i="2"/>
  <c r="NF54" i="2"/>
  <c r="MR152" i="2" s="1"/>
  <c r="NG54" i="2"/>
  <c r="MS231" i="2" s="1"/>
  <c r="NH54" i="2"/>
  <c r="NI54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28" i="4" s="1"/>
  <c r="AM55" i="2"/>
  <c r="AN55" i="2"/>
  <c r="AO153" i="2"/>
  <c r="AP232" i="2"/>
  <c r="AQ55" i="2"/>
  <c r="AV153" i="2"/>
  <c r="AW232" i="2"/>
  <c r="P28" i="4"/>
  <c r="BC153" i="2"/>
  <c r="BD232" i="2"/>
  <c r="BJ153" i="2"/>
  <c r="BK232" i="2"/>
  <c r="BQ153" i="2"/>
  <c r="BR232" i="2"/>
  <c r="BX153" i="2"/>
  <c r="BY232" i="2"/>
  <c r="T28" i="4"/>
  <c r="CE153" i="2"/>
  <c r="CF232" i="2"/>
  <c r="U28" i="4"/>
  <c r="CL153" i="2"/>
  <c r="CM232" i="2"/>
  <c r="CS153" i="2"/>
  <c r="CT232" i="2"/>
  <c r="CZ153" i="2"/>
  <c r="DA232" i="2"/>
  <c r="X28" i="4"/>
  <c r="DG153" i="2"/>
  <c r="DH232" i="2"/>
  <c r="Y28" i="4"/>
  <c r="H28" i="4" s="1"/>
  <c r="DN153" i="2"/>
  <c r="DO232" i="2"/>
  <c r="Z28" i="4"/>
  <c r="DU153" i="2"/>
  <c r="DV232" i="2"/>
  <c r="AA28" i="4"/>
  <c r="EB153" i="2"/>
  <c r="EC232" i="2"/>
  <c r="AB28" i="4"/>
  <c r="EI153" i="2"/>
  <c r="EJ232" i="2"/>
  <c r="EP153" i="2"/>
  <c r="EQ232" i="2"/>
  <c r="EW153" i="2"/>
  <c r="EX232" i="2"/>
  <c r="AE28" i="4"/>
  <c r="FB55" i="2"/>
  <c r="FC55" i="2"/>
  <c r="FD55" i="2"/>
  <c r="FD153" i="2" s="1"/>
  <c r="FE55" i="2"/>
  <c r="FE232" i="2" s="1"/>
  <c r="FF55" i="2"/>
  <c r="FG55" i="2"/>
  <c r="FI55" i="2"/>
  <c r="FJ55" i="2"/>
  <c r="FK55" i="2"/>
  <c r="FK153" i="2" s="1"/>
  <c r="FL55" i="2"/>
  <c r="FL232" i="2" s="1"/>
  <c r="FM55" i="2"/>
  <c r="FN55" i="2"/>
  <c r="FP55" i="2"/>
  <c r="FQ55" i="2"/>
  <c r="FR55" i="2"/>
  <c r="FR153" i="2" s="1"/>
  <c r="FS55" i="2"/>
  <c r="FS232" i="2" s="1"/>
  <c r="FT55" i="2"/>
  <c r="FU55" i="2"/>
  <c r="FW55" i="2"/>
  <c r="FX55" i="2"/>
  <c r="FY55" i="2"/>
  <c r="FY153" i="2" s="1"/>
  <c r="FZ55" i="2"/>
  <c r="FZ232" i="2" s="1"/>
  <c r="GA55" i="2"/>
  <c r="GB55" i="2"/>
  <c r="GD55" i="2"/>
  <c r="GE55" i="2"/>
  <c r="GF55" i="2"/>
  <c r="GF153" i="2" s="1"/>
  <c r="GG55" i="2"/>
  <c r="GG232" i="2" s="1"/>
  <c r="GH55" i="2"/>
  <c r="GI55" i="2"/>
  <c r="GK55" i="2"/>
  <c r="GL55" i="2"/>
  <c r="GM55" i="2"/>
  <c r="GM153" i="2" s="1"/>
  <c r="GN55" i="2"/>
  <c r="GN232" i="2" s="1"/>
  <c r="GO55" i="2"/>
  <c r="GP55" i="2"/>
  <c r="GR55" i="2"/>
  <c r="GS55" i="2"/>
  <c r="GT55" i="2"/>
  <c r="GT153" i="2" s="1"/>
  <c r="GU55" i="2"/>
  <c r="GU232" i="2" s="1"/>
  <c r="GV55" i="2"/>
  <c r="GW55" i="2"/>
  <c r="GY55" i="2"/>
  <c r="GZ55" i="2"/>
  <c r="HA55" i="2"/>
  <c r="HA153" i="2" s="1"/>
  <c r="HB55" i="2"/>
  <c r="HB232" i="2" s="1"/>
  <c r="HC55" i="2"/>
  <c r="HD55" i="2"/>
  <c r="HF55" i="2"/>
  <c r="HG55" i="2"/>
  <c r="HH55" i="2"/>
  <c r="HH153" i="2" s="1"/>
  <c r="HI55" i="2"/>
  <c r="HI232" i="2" s="1"/>
  <c r="HJ55" i="2"/>
  <c r="HK55" i="2"/>
  <c r="HM55" i="2"/>
  <c r="HN55" i="2"/>
  <c r="HO55" i="2"/>
  <c r="HO153" i="2" s="1"/>
  <c r="HP55" i="2"/>
  <c r="HP232" i="2" s="1"/>
  <c r="HQ55" i="2"/>
  <c r="HR55" i="2"/>
  <c r="HT55" i="2"/>
  <c r="HU55" i="2"/>
  <c r="HV55" i="2"/>
  <c r="HV153" i="2" s="1"/>
  <c r="HW55" i="2"/>
  <c r="HW232" i="2" s="1"/>
  <c r="HX55" i="2"/>
  <c r="HY55" i="2"/>
  <c r="IA55" i="2"/>
  <c r="IB55" i="2"/>
  <c r="IC55" i="2"/>
  <c r="IC153" i="2" s="1"/>
  <c r="ID55" i="2"/>
  <c r="ID232" i="2" s="1"/>
  <c r="IE55" i="2"/>
  <c r="IF55" i="2"/>
  <c r="IH55" i="2"/>
  <c r="II55" i="2"/>
  <c r="IJ55" i="2"/>
  <c r="IJ153" i="2" s="1"/>
  <c r="IK55" i="2"/>
  <c r="IK232" i="2" s="1"/>
  <c r="IL55" i="2"/>
  <c r="IM55" i="2"/>
  <c r="IO55" i="2"/>
  <c r="IP55" i="2"/>
  <c r="IQ55" i="2"/>
  <c r="IQ153" i="2" s="1"/>
  <c r="IR55" i="2"/>
  <c r="IR232" i="2" s="1"/>
  <c r="IS55" i="2"/>
  <c r="IT55" i="2"/>
  <c r="IV55" i="2"/>
  <c r="IW55" i="2"/>
  <c r="IX55" i="2"/>
  <c r="IX153" i="2" s="1"/>
  <c r="IY55" i="2"/>
  <c r="IY232" i="2" s="1"/>
  <c r="IZ55" i="2"/>
  <c r="JA55" i="2"/>
  <c r="JC55" i="2"/>
  <c r="JD55" i="2"/>
  <c r="JG55" i="2"/>
  <c r="JH55" i="2"/>
  <c r="JJ55" i="2"/>
  <c r="JK55" i="2"/>
  <c r="JL55" i="2"/>
  <c r="JL153" i="2" s="1"/>
  <c r="JM55" i="2"/>
  <c r="JM232" i="2" s="1"/>
  <c r="JN55" i="2"/>
  <c r="JO55" i="2"/>
  <c r="JQ55" i="2"/>
  <c r="JR55" i="2"/>
  <c r="JS55" i="2"/>
  <c r="JS153" i="2" s="1"/>
  <c r="JT55" i="2"/>
  <c r="JT232" i="2" s="1"/>
  <c r="JU55" i="2"/>
  <c r="JV55" i="2"/>
  <c r="JX55" i="2"/>
  <c r="JY55" i="2"/>
  <c r="JZ55" i="2"/>
  <c r="JZ153" i="2" s="1"/>
  <c r="KA55" i="2"/>
  <c r="KA232" i="2" s="1"/>
  <c r="KB55" i="2"/>
  <c r="KC55" i="2"/>
  <c r="KE55" i="2"/>
  <c r="KF55" i="2"/>
  <c r="KG55" i="2"/>
  <c r="KG153" i="2" s="1"/>
  <c r="KH55" i="2"/>
  <c r="KH232" i="2" s="1"/>
  <c r="KI55" i="2"/>
  <c r="KJ55" i="2"/>
  <c r="KL55" i="2"/>
  <c r="KM55" i="2"/>
  <c r="KN55" i="2"/>
  <c r="KN153" i="2" s="1"/>
  <c r="KO55" i="2"/>
  <c r="KO232" i="2" s="1"/>
  <c r="KP55" i="2"/>
  <c r="KQ55" i="2"/>
  <c r="KS55" i="2"/>
  <c r="KT55" i="2"/>
  <c r="KU55" i="2"/>
  <c r="KU153" i="2" s="1"/>
  <c r="KV55" i="2"/>
  <c r="KV232" i="2" s="1"/>
  <c r="KW55" i="2"/>
  <c r="KX55" i="2"/>
  <c r="KZ55" i="2"/>
  <c r="LA55" i="2"/>
  <c r="LB55" i="2"/>
  <c r="LB153" i="2" s="1"/>
  <c r="LC55" i="2"/>
  <c r="LC232" i="2" s="1"/>
  <c r="LD55" i="2"/>
  <c r="LE55" i="2"/>
  <c r="LN55" i="2"/>
  <c r="LO55" i="2"/>
  <c r="LP55" i="2"/>
  <c r="LI153" i="2" s="1"/>
  <c r="LQ55" i="2"/>
  <c r="LJ232" i="2" s="1"/>
  <c r="LR55" i="2"/>
  <c r="LS55" i="2"/>
  <c r="MB55" i="2"/>
  <c r="MC55" i="2"/>
  <c r="MD55" i="2"/>
  <c r="LP153" i="2" s="1"/>
  <c r="ME55" i="2"/>
  <c r="LQ232" i="2" s="1"/>
  <c r="MF55" i="2"/>
  <c r="MG55" i="2"/>
  <c r="MI55" i="2"/>
  <c r="MJ55" i="2"/>
  <c r="MM55" i="2"/>
  <c r="MN55" i="2"/>
  <c r="MP55" i="2"/>
  <c r="MQ55" i="2"/>
  <c r="MS55" i="2"/>
  <c r="ME232" i="2" s="1"/>
  <c r="MT55" i="2"/>
  <c r="MU55" i="2"/>
  <c r="MW55" i="2"/>
  <c r="MX55" i="2"/>
  <c r="MY55" i="2"/>
  <c r="MK153" i="2" s="1"/>
  <c r="MZ55" i="2"/>
  <c r="ML232" i="2" s="1"/>
  <c r="NA55" i="2"/>
  <c r="NB55" i="2"/>
  <c r="ND55" i="2"/>
  <c r="NE55" i="2"/>
  <c r="NF55" i="2"/>
  <c r="MR153" i="2" s="1"/>
  <c r="NG55" i="2"/>
  <c r="MS232" i="2" s="1"/>
  <c r="NH55" i="2"/>
  <c r="NI55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5" i="4"/>
  <c r="BC154" i="2"/>
  <c r="BD233" i="2"/>
  <c r="BJ154" i="2"/>
  <c r="BK233" i="2"/>
  <c r="BQ154" i="2"/>
  <c r="BR233" i="2"/>
  <c r="BX154" i="2"/>
  <c r="BY233" i="2"/>
  <c r="CE154" i="2"/>
  <c r="CF233" i="2"/>
  <c r="CL154" i="2"/>
  <c r="CM233" i="2"/>
  <c r="CS154" i="2"/>
  <c r="CT233" i="2"/>
  <c r="CZ154" i="2"/>
  <c r="DA233" i="2"/>
  <c r="DG154" i="2"/>
  <c r="DH233" i="2"/>
  <c r="DN154" i="2"/>
  <c r="DO233" i="2"/>
  <c r="DU154" i="2"/>
  <c r="DV233" i="2"/>
  <c r="EB154" i="2"/>
  <c r="EC233" i="2"/>
  <c r="EI154" i="2"/>
  <c r="EJ233" i="2"/>
  <c r="EP154" i="2"/>
  <c r="EQ233" i="2"/>
  <c r="EW154" i="2"/>
  <c r="EX233" i="2"/>
  <c r="FB56" i="2"/>
  <c r="FC56" i="2"/>
  <c r="FD56" i="2"/>
  <c r="FD154" i="2" s="1"/>
  <c r="FE56" i="2"/>
  <c r="FE233" i="2" s="1"/>
  <c r="FF56" i="2"/>
  <c r="FI56" i="2"/>
  <c r="FJ56" i="2"/>
  <c r="FK56" i="2"/>
  <c r="FK154" i="2" s="1"/>
  <c r="FL56" i="2"/>
  <c r="FL233" i="2" s="1"/>
  <c r="FM56" i="2"/>
  <c r="FP56" i="2"/>
  <c r="FQ56" i="2"/>
  <c r="FR56" i="2"/>
  <c r="FR154" i="2" s="1"/>
  <c r="FS56" i="2"/>
  <c r="FS233" i="2" s="1"/>
  <c r="FT56" i="2"/>
  <c r="FW56" i="2"/>
  <c r="FX56" i="2"/>
  <c r="FY56" i="2"/>
  <c r="FY154" i="2" s="1"/>
  <c r="FZ56" i="2"/>
  <c r="FZ233" i="2" s="1"/>
  <c r="GA56" i="2"/>
  <c r="GD56" i="2"/>
  <c r="GE56" i="2"/>
  <c r="GF56" i="2"/>
  <c r="GF154" i="2" s="1"/>
  <c r="GG56" i="2"/>
  <c r="GG233" i="2" s="1"/>
  <c r="GH56" i="2"/>
  <c r="GK56" i="2"/>
  <c r="GL56" i="2"/>
  <c r="GM56" i="2"/>
  <c r="GM154" i="2" s="1"/>
  <c r="GN56" i="2"/>
  <c r="GN233" i="2" s="1"/>
  <c r="GO56" i="2"/>
  <c r="GR56" i="2"/>
  <c r="GS56" i="2"/>
  <c r="GT56" i="2"/>
  <c r="GT154" i="2" s="1"/>
  <c r="GU56" i="2"/>
  <c r="GU233" i="2" s="1"/>
  <c r="GV56" i="2"/>
  <c r="GY56" i="2"/>
  <c r="GZ56" i="2"/>
  <c r="HA56" i="2"/>
  <c r="HA154" i="2" s="1"/>
  <c r="HB56" i="2"/>
  <c r="HB233" i="2" s="1"/>
  <c r="HC56" i="2"/>
  <c r="HF56" i="2"/>
  <c r="HG56" i="2"/>
  <c r="HH56" i="2"/>
  <c r="HH154" i="2" s="1"/>
  <c r="HI56" i="2"/>
  <c r="HI233" i="2" s="1"/>
  <c r="HJ56" i="2"/>
  <c r="HM56" i="2"/>
  <c r="HN56" i="2"/>
  <c r="HO56" i="2"/>
  <c r="HO154" i="2" s="1"/>
  <c r="HP56" i="2"/>
  <c r="HP233" i="2" s="1"/>
  <c r="HQ56" i="2"/>
  <c r="HT56" i="2"/>
  <c r="HU56" i="2"/>
  <c r="HV56" i="2"/>
  <c r="HV154" i="2" s="1"/>
  <c r="HW56" i="2"/>
  <c r="HW233" i="2" s="1"/>
  <c r="HX56" i="2"/>
  <c r="HY56" i="2"/>
  <c r="IA56" i="2"/>
  <c r="IB56" i="2"/>
  <c r="IC56" i="2"/>
  <c r="IC154" i="2" s="1"/>
  <c r="ID56" i="2"/>
  <c r="ID233" i="2" s="1"/>
  <c r="IE56" i="2"/>
  <c r="IH56" i="2"/>
  <c r="II56" i="2"/>
  <c r="IJ56" i="2"/>
  <c r="IJ154" i="2" s="1"/>
  <c r="IK56" i="2"/>
  <c r="IK233" i="2" s="1"/>
  <c r="IL56" i="2"/>
  <c r="IM56" i="2"/>
  <c r="IO56" i="2"/>
  <c r="IP56" i="2"/>
  <c r="IQ56" i="2"/>
  <c r="IQ154" i="2" s="1"/>
  <c r="IR56" i="2"/>
  <c r="IR233" i="2" s="1"/>
  <c r="IS56" i="2"/>
  <c r="IV56" i="2"/>
  <c r="IW56" i="2"/>
  <c r="IX56" i="2"/>
  <c r="IX154" i="2" s="1"/>
  <c r="IY56" i="2"/>
  <c r="IY233" i="2" s="1"/>
  <c r="IZ56" i="2"/>
  <c r="JC56" i="2"/>
  <c r="JD56" i="2"/>
  <c r="JG56" i="2"/>
  <c r="JJ56" i="2"/>
  <c r="JK56" i="2"/>
  <c r="JL56" i="2"/>
  <c r="JL154" i="2" s="1"/>
  <c r="JM56" i="2"/>
  <c r="JM233" i="2" s="1"/>
  <c r="JN56" i="2"/>
  <c r="JQ56" i="2"/>
  <c r="JR56" i="2"/>
  <c r="JS56" i="2"/>
  <c r="JS154" i="2" s="1"/>
  <c r="JT56" i="2"/>
  <c r="JT233" i="2" s="1"/>
  <c r="JU56" i="2"/>
  <c r="JX56" i="2"/>
  <c r="JY56" i="2"/>
  <c r="JZ56" i="2"/>
  <c r="JZ154" i="2" s="1"/>
  <c r="KA56" i="2"/>
  <c r="KA233" i="2" s="1"/>
  <c r="KB56" i="2"/>
  <c r="KC56" i="2"/>
  <c r="KE56" i="2"/>
  <c r="KF56" i="2"/>
  <c r="KG56" i="2"/>
  <c r="KG154" i="2" s="1"/>
  <c r="KH56" i="2"/>
  <c r="KH233" i="2" s="1"/>
  <c r="KI56" i="2"/>
  <c r="KJ56" i="2"/>
  <c r="KL56" i="2"/>
  <c r="KM56" i="2"/>
  <c r="KN56" i="2"/>
  <c r="KN154" i="2" s="1"/>
  <c r="KO56" i="2"/>
  <c r="KO233" i="2" s="1"/>
  <c r="KP56" i="2"/>
  <c r="KS56" i="2"/>
  <c r="KT56" i="2"/>
  <c r="KU56" i="2"/>
  <c r="KU154" i="2" s="1"/>
  <c r="KV56" i="2"/>
  <c r="KV233" i="2" s="1"/>
  <c r="KW56" i="2"/>
  <c r="KZ56" i="2"/>
  <c r="LA56" i="2"/>
  <c r="LB56" i="2"/>
  <c r="LB154" i="2" s="1"/>
  <c r="LC56" i="2"/>
  <c r="LC233" i="2" s="1"/>
  <c r="LD56" i="2"/>
  <c r="LN56" i="2"/>
  <c r="LO56" i="2"/>
  <c r="LP56" i="2"/>
  <c r="LI154" i="2" s="1"/>
  <c r="LQ56" i="2"/>
  <c r="LJ233" i="2" s="1"/>
  <c r="LR56" i="2"/>
  <c r="MB56" i="2"/>
  <c r="MC56" i="2"/>
  <c r="MD56" i="2"/>
  <c r="LP154" i="2" s="1"/>
  <c r="ME56" i="2"/>
  <c r="LQ233" i="2" s="1"/>
  <c r="MF56" i="2"/>
  <c r="MG56" i="2"/>
  <c r="MI56" i="2"/>
  <c r="MJ56" i="2"/>
  <c r="MM56" i="2"/>
  <c r="MP56" i="2"/>
  <c r="MQ56" i="2"/>
  <c r="MS56" i="2"/>
  <c r="ME233" i="2" s="1"/>
  <c r="MT56" i="2"/>
  <c r="MW56" i="2"/>
  <c r="MX56" i="2"/>
  <c r="MY56" i="2"/>
  <c r="MK154" i="2" s="1"/>
  <c r="MZ56" i="2"/>
  <c r="ML233" i="2" s="1"/>
  <c r="NA56" i="2"/>
  <c r="NB56" i="2"/>
  <c r="ND56" i="2"/>
  <c r="NE56" i="2"/>
  <c r="NF56" i="2"/>
  <c r="MR154" i="2" s="1"/>
  <c r="NG56" i="2"/>
  <c r="MS233" i="2" s="1"/>
  <c r="NH56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17" i="4" s="1"/>
  <c r="AM57" i="2"/>
  <c r="AN57" i="2"/>
  <c r="AO155" i="2"/>
  <c r="AP234" i="2"/>
  <c r="AQ57" i="2"/>
  <c r="AV155" i="2"/>
  <c r="AW234" i="2"/>
  <c r="P17" i="4"/>
  <c r="BC155" i="2"/>
  <c r="BD234" i="2"/>
  <c r="BJ155" i="2"/>
  <c r="BK234" i="2"/>
  <c r="BQ155" i="2"/>
  <c r="BR234" i="2"/>
  <c r="S17" i="4"/>
  <c r="BX155" i="2"/>
  <c r="BY234" i="2"/>
  <c r="T17" i="4"/>
  <c r="CE155" i="2"/>
  <c r="CF234" i="2"/>
  <c r="U17" i="4"/>
  <c r="CL155" i="2"/>
  <c r="CM234" i="2"/>
  <c r="CS155" i="2"/>
  <c r="CT234" i="2"/>
  <c r="CZ155" i="2"/>
  <c r="DA234" i="2"/>
  <c r="X17" i="4"/>
  <c r="DG155" i="2"/>
  <c r="DH234" i="2"/>
  <c r="Y17" i="4"/>
  <c r="H17" i="4" s="1"/>
  <c r="DN155" i="2"/>
  <c r="DO234" i="2"/>
  <c r="Z17" i="4"/>
  <c r="DU155" i="2"/>
  <c r="DV234" i="2"/>
  <c r="AA17" i="4"/>
  <c r="EB155" i="2"/>
  <c r="EC234" i="2"/>
  <c r="AB17" i="4"/>
  <c r="EI155" i="2"/>
  <c r="EJ234" i="2"/>
  <c r="EP155" i="2"/>
  <c r="EQ234" i="2"/>
  <c r="EX234" i="2"/>
  <c r="AE17" i="4"/>
  <c r="FB57" i="2"/>
  <c r="FC57" i="2"/>
  <c r="FD57" i="2"/>
  <c r="FD155" i="2" s="1"/>
  <c r="FE57" i="2"/>
  <c r="FE234" i="2" s="1"/>
  <c r="FF57" i="2"/>
  <c r="FG57" i="2"/>
  <c r="FI57" i="2"/>
  <c r="FJ57" i="2"/>
  <c r="FK57" i="2"/>
  <c r="FK155" i="2" s="1"/>
  <c r="FL57" i="2"/>
  <c r="FL234" i="2" s="1"/>
  <c r="FM57" i="2"/>
  <c r="FN57" i="2"/>
  <c r="FP57" i="2"/>
  <c r="FQ57" i="2"/>
  <c r="FR57" i="2"/>
  <c r="FR155" i="2" s="1"/>
  <c r="FS57" i="2"/>
  <c r="FS234" i="2" s="1"/>
  <c r="FT57" i="2"/>
  <c r="FU57" i="2"/>
  <c r="FW57" i="2"/>
  <c r="FX57" i="2"/>
  <c r="FY57" i="2"/>
  <c r="FY155" i="2" s="1"/>
  <c r="FZ57" i="2"/>
  <c r="FZ234" i="2" s="1"/>
  <c r="GA57" i="2"/>
  <c r="GB57" i="2"/>
  <c r="GD57" i="2"/>
  <c r="GE57" i="2"/>
  <c r="GF57" i="2"/>
  <c r="GF155" i="2" s="1"/>
  <c r="GG57" i="2"/>
  <c r="GG234" i="2" s="1"/>
  <c r="GH57" i="2"/>
  <c r="GI57" i="2"/>
  <c r="GK57" i="2"/>
  <c r="GL57" i="2"/>
  <c r="GM57" i="2"/>
  <c r="GM155" i="2" s="1"/>
  <c r="GN57" i="2"/>
  <c r="GN234" i="2" s="1"/>
  <c r="GO57" i="2"/>
  <c r="GP57" i="2"/>
  <c r="GR57" i="2"/>
  <c r="GS57" i="2"/>
  <c r="GT57" i="2"/>
  <c r="GT155" i="2" s="1"/>
  <c r="GU57" i="2"/>
  <c r="GU234" i="2" s="1"/>
  <c r="GV57" i="2"/>
  <c r="GW57" i="2"/>
  <c r="GY57" i="2"/>
  <c r="GZ57" i="2"/>
  <c r="HA57" i="2"/>
  <c r="HA155" i="2" s="1"/>
  <c r="HB57" i="2"/>
  <c r="HB234" i="2" s="1"/>
  <c r="HC57" i="2"/>
  <c r="HD57" i="2"/>
  <c r="HF57" i="2"/>
  <c r="HG57" i="2"/>
  <c r="HH57" i="2"/>
  <c r="HH155" i="2" s="1"/>
  <c r="HI57" i="2"/>
  <c r="HI234" i="2" s="1"/>
  <c r="HJ57" i="2"/>
  <c r="HK57" i="2"/>
  <c r="HM57" i="2"/>
  <c r="HN57" i="2"/>
  <c r="HO57" i="2"/>
  <c r="HO155" i="2" s="1"/>
  <c r="HP57" i="2"/>
  <c r="HP234" i="2" s="1"/>
  <c r="HQ57" i="2"/>
  <c r="HR57" i="2"/>
  <c r="HT57" i="2"/>
  <c r="HU57" i="2"/>
  <c r="HV57" i="2"/>
  <c r="HV155" i="2" s="1"/>
  <c r="HW57" i="2"/>
  <c r="HW234" i="2" s="1"/>
  <c r="HX57" i="2"/>
  <c r="HY57" i="2"/>
  <c r="IA57" i="2"/>
  <c r="IB57" i="2"/>
  <c r="IC57" i="2"/>
  <c r="IC155" i="2" s="1"/>
  <c r="ID57" i="2"/>
  <c r="ID234" i="2" s="1"/>
  <c r="IE57" i="2"/>
  <c r="IF57" i="2"/>
  <c r="IH57" i="2"/>
  <c r="II57" i="2"/>
  <c r="IJ57" i="2"/>
  <c r="IJ155" i="2" s="1"/>
  <c r="IK57" i="2"/>
  <c r="IK234" i="2" s="1"/>
  <c r="IL57" i="2"/>
  <c r="IM57" i="2"/>
  <c r="IO57" i="2"/>
  <c r="IP57" i="2"/>
  <c r="IQ57" i="2"/>
  <c r="IQ155" i="2" s="1"/>
  <c r="IR57" i="2"/>
  <c r="IR234" i="2" s="1"/>
  <c r="IS57" i="2"/>
  <c r="IT57" i="2"/>
  <c r="IV57" i="2"/>
  <c r="IW57" i="2"/>
  <c r="IX57" i="2"/>
  <c r="IX155" i="2" s="1"/>
  <c r="IY57" i="2"/>
  <c r="IY234" i="2" s="1"/>
  <c r="IZ57" i="2"/>
  <c r="JA57" i="2"/>
  <c r="JC57" i="2"/>
  <c r="JD57" i="2"/>
  <c r="JG57" i="2"/>
  <c r="JH57" i="2"/>
  <c r="JJ57" i="2"/>
  <c r="JK57" i="2"/>
  <c r="JL57" i="2"/>
  <c r="JL155" i="2" s="1"/>
  <c r="JM57" i="2"/>
  <c r="JM234" i="2" s="1"/>
  <c r="JN57" i="2"/>
  <c r="JO57" i="2"/>
  <c r="JQ57" i="2"/>
  <c r="JR57" i="2"/>
  <c r="JS57" i="2"/>
  <c r="JS155" i="2" s="1"/>
  <c r="JT57" i="2"/>
  <c r="JT234" i="2" s="1"/>
  <c r="JU57" i="2"/>
  <c r="JV57" i="2"/>
  <c r="JX57" i="2"/>
  <c r="JY57" i="2"/>
  <c r="JZ57" i="2"/>
  <c r="JZ155" i="2" s="1"/>
  <c r="KA57" i="2"/>
  <c r="KA234" i="2" s="1"/>
  <c r="KB57" i="2"/>
  <c r="KC57" i="2"/>
  <c r="KE57" i="2"/>
  <c r="KF57" i="2"/>
  <c r="KG57" i="2"/>
  <c r="KG155" i="2" s="1"/>
  <c r="KH57" i="2"/>
  <c r="KH234" i="2" s="1"/>
  <c r="KI57" i="2"/>
  <c r="KJ57" i="2"/>
  <c r="KL57" i="2"/>
  <c r="KM57" i="2"/>
  <c r="KN57" i="2"/>
  <c r="KN155" i="2" s="1"/>
  <c r="KO57" i="2"/>
  <c r="KO234" i="2" s="1"/>
  <c r="KP57" i="2"/>
  <c r="KQ57" i="2"/>
  <c r="KS57" i="2"/>
  <c r="KT57" i="2"/>
  <c r="KU57" i="2"/>
  <c r="KU155" i="2" s="1"/>
  <c r="KV57" i="2"/>
  <c r="KV234" i="2" s="1"/>
  <c r="KW57" i="2"/>
  <c r="KX57" i="2"/>
  <c r="KZ57" i="2"/>
  <c r="LA57" i="2"/>
  <c r="LB57" i="2"/>
  <c r="LB155" i="2" s="1"/>
  <c r="LC57" i="2"/>
  <c r="LC234" i="2" s="1"/>
  <c r="LD57" i="2"/>
  <c r="LE57" i="2"/>
  <c r="LN57" i="2"/>
  <c r="LO57" i="2"/>
  <c r="LP57" i="2"/>
  <c r="LI155" i="2" s="1"/>
  <c r="LQ57" i="2"/>
  <c r="LJ234" i="2" s="1"/>
  <c r="LR57" i="2"/>
  <c r="LS57" i="2"/>
  <c r="MB57" i="2"/>
  <c r="MC57" i="2"/>
  <c r="MD57" i="2"/>
  <c r="LP155" i="2" s="1"/>
  <c r="ME57" i="2"/>
  <c r="LQ234" i="2" s="1"/>
  <c r="MF57" i="2"/>
  <c r="MG57" i="2"/>
  <c r="MI57" i="2"/>
  <c r="MJ57" i="2"/>
  <c r="MM57" i="2"/>
  <c r="MN57" i="2"/>
  <c r="MP57" i="2"/>
  <c r="MQ57" i="2"/>
  <c r="MS57" i="2"/>
  <c r="ME234" i="2" s="1"/>
  <c r="MT57" i="2"/>
  <c r="MU57" i="2"/>
  <c r="MW57" i="2"/>
  <c r="MX57" i="2"/>
  <c r="MY57" i="2"/>
  <c r="MK155" i="2" s="1"/>
  <c r="MZ57" i="2"/>
  <c r="ML234" i="2" s="1"/>
  <c r="NA57" i="2"/>
  <c r="NB57" i="2"/>
  <c r="ND57" i="2"/>
  <c r="NE57" i="2"/>
  <c r="NF57" i="2"/>
  <c r="MR155" i="2" s="1"/>
  <c r="NG57" i="2"/>
  <c r="MS234" i="2" s="1"/>
  <c r="NH57" i="2"/>
  <c r="NI57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9" i="4"/>
  <c r="CE156" i="2"/>
  <c r="CF235" i="2"/>
  <c r="CL156" i="2"/>
  <c r="CM235" i="2"/>
  <c r="CS156" i="2"/>
  <c r="CT235" i="2"/>
  <c r="CZ156" i="2"/>
  <c r="DA235" i="2"/>
  <c r="DG156" i="2"/>
  <c r="DH235" i="2"/>
  <c r="DN156" i="2"/>
  <c r="DO235" i="2"/>
  <c r="DU156" i="2"/>
  <c r="DV235" i="2"/>
  <c r="EB156" i="2"/>
  <c r="EC235" i="2"/>
  <c r="EI156" i="2"/>
  <c r="EJ235" i="2"/>
  <c r="EP156" i="2"/>
  <c r="EQ235" i="2"/>
  <c r="EX235" i="2"/>
  <c r="FB58" i="2"/>
  <c r="FC58" i="2"/>
  <c r="FD58" i="2"/>
  <c r="FD156" i="2" s="1"/>
  <c r="FE58" i="2"/>
  <c r="FE235" i="2" s="1"/>
  <c r="FF58" i="2"/>
  <c r="FI58" i="2"/>
  <c r="FJ58" i="2"/>
  <c r="FK58" i="2"/>
  <c r="FK156" i="2" s="1"/>
  <c r="FL58" i="2"/>
  <c r="FL235" i="2" s="1"/>
  <c r="FM58" i="2"/>
  <c r="FN58" i="2"/>
  <c r="FP58" i="2"/>
  <c r="FQ58" i="2"/>
  <c r="FR58" i="2"/>
  <c r="FR156" i="2" s="1"/>
  <c r="FS58" i="2"/>
  <c r="FS235" i="2" s="1"/>
  <c r="FT58" i="2"/>
  <c r="FW58" i="2"/>
  <c r="FX58" i="2"/>
  <c r="FY58" i="2"/>
  <c r="FY156" i="2" s="1"/>
  <c r="FZ58" i="2"/>
  <c r="FZ235" i="2" s="1"/>
  <c r="GA58" i="2"/>
  <c r="GD58" i="2"/>
  <c r="GE58" i="2"/>
  <c r="GF58" i="2"/>
  <c r="GF156" i="2" s="1"/>
  <c r="GG58" i="2"/>
  <c r="GG235" i="2" s="1"/>
  <c r="GH58" i="2"/>
  <c r="GK58" i="2"/>
  <c r="GL58" i="2"/>
  <c r="GM58" i="2"/>
  <c r="GM156" i="2" s="1"/>
  <c r="GN58" i="2"/>
  <c r="GN235" i="2" s="1"/>
  <c r="GO58" i="2"/>
  <c r="GR58" i="2"/>
  <c r="GS58" i="2"/>
  <c r="GT58" i="2"/>
  <c r="GT156" i="2" s="1"/>
  <c r="GU58" i="2"/>
  <c r="GU235" i="2" s="1"/>
  <c r="GV58" i="2"/>
  <c r="GY58" i="2"/>
  <c r="GZ58" i="2"/>
  <c r="HA58" i="2"/>
  <c r="HA156" i="2" s="1"/>
  <c r="HB58" i="2"/>
  <c r="HB235" i="2" s="1"/>
  <c r="HC58" i="2"/>
  <c r="HD58" i="2"/>
  <c r="HF58" i="2"/>
  <c r="HG58" i="2"/>
  <c r="HH58" i="2"/>
  <c r="HH156" i="2" s="1"/>
  <c r="HI58" i="2"/>
  <c r="HI235" i="2" s="1"/>
  <c r="HJ58" i="2"/>
  <c r="HM58" i="2"/>
  <c r="HN58" i="2"/>
  <c r="HO58" i="2"/>
  <c r="HO156" i="2" s="1"/>
  <c r="HP58" i="2"/>
  <c r="HP235" i="2" s="1"/>
  <c r="HQ58" i="2"/>
  <c r="HT58" i="2"/>
  <c r="HU58" i="2"/>
  <c r="HV58" i="2"/>
  <c r="HV156" i="2" s="1"/>
  <c r="HW58" i="2"/>
  <c r="HW235" i="2" s="1"/>
  <c r="HX58" i="2"/>
  <c r="HY58" i="2"/>
  <c r="IA58" i="2"/>
  <c r="IB58" i="2"/>
  <c r="IC58" i="2"/>
  <c r="IC156" i="2" s="1"/>
  <c r="ID58" i="2"/>
  <c r="ID235" i="2" s="1"/>
  <c r="IE58" i="2"/>
  <c r="IH58" i="2"/>
  <c r="II58" i="2"/>
  <c r="IJ58" i="2"/>
  <c r="IJ156" i="2" s="1"/>
  <c r="IK58" i="2"/>
  <c r="IK235" i="2" s="1"/>
  <c r="IL58" i="2"/>
  <c r="IM58" i="2"/>
  <c r="IO58" i="2"/>
  <c r="IP58" i="2"/>
  <c r="IQ58" i="2"/>
  <c r="IQ156" i="2" s="1"/>
  <c r="IR58" i="2"/>
  <c r="IR235" i="2" s="1"/>
  <c r="IS58" i="2"/>
  <c r="IV58" i="2"/>
  <c r="IW58" i="2"/>
  <c r="IX58" i="2"/>
  <c r="IX156" i="2" s="1"/>
  <c r="IY58" i="2"/>
  <c r="IY235" i="2" s="1"/>
  <c r="IZ58" i="2"/>
  <c r="JC58" i="2"/>
  <c r="JD58" i="2"/>
  <c r="JG58" i="2"/>
  <c r="JJ58" i="2"/>
  <c r="JK58" i="2"/>
  <c r="JL58" i="2"/>
  <c r="JL156" i="2" s="1"/>
  <c r="JM58" i="2"/>
  <c r="JM235" i="2" s="1"/>
  <c r="JN58" i="2"/>
  <c r="JQ58" i="2"/>
  <c r="JR58" i="2"/>
  <c r="JS58" i="2"/>
  <c r="JS156" i="2" s="1"/>
  <c r="JT58" i="2"/>
  <c r="JT235" i="2" s="1"/>
  <c r="JU58" i="2"/>
  <c r="JX58" i="2"/>
  <c r="JY58" i="2"/>
  <c r="JZ58" i="2"/>
  <c r="JZ156" i="2" s="1"/>
  <c r="KA58" i="2"/>
  <c r="KA235" i="2" s="1"/>
  <c r="KB58" i="2"/>
  <c r="KC58" i="2"/>
  <c r="KE58" i="2"/>
  <c r="KF58" i="2"/>
  <c r="KG58" i="2"/>
  <c r="KG156" i="2" s="1"/>
  <c r="KH58" i="2"/>
  <c r="KH235" i="2" s="1"/>
  <c r="KI58" i="2"/>
  <c r="KJ58" i="2"/>
  <c r="KL58" i="2"/>
  <c r="KM58" i="2"/>
  <c r="KN58" i="2"/>
  <c r="KN156" i="2" s="1"/>
  <c r="KO58" i="2"/>
  <c r="KO235" i="2" s="1"/>
  <c r="KP58" i="2"/>
  <c r="KS58" i="2"/>
  <c r="KT58" i="2"/>
  <c r="KU58" i="2"/>
  <c r="KU156" i="2" s="1"/>
  <c r="KV58" i="2"/>
  <c r="KV235" i="2" s="1"/>
  <c r="KW58" i="2"/>
  <c r="KZ58" i="2"/>
  <c r="LA58" i="2"/>
  <c r="LB58" i="2"/>
  <c r="LB156" i="2" s="1"/>
  <c r="LC58" i="2"/>
  <c r="LC235" i="2" s="1"/>
  <c r="LD58" i="2"/>
  <c r="LN58" i="2"/>
  <c r="LO58" i="2"/>
  <c r="LP58" i="2"/>
  <c r="LI156" i="2" s="1"/>
  <c r="LQ58" i="2"/>
  <c r="LJ235" i="2" s="1"/>
  <c r="LR58" i="2"/>
  <c r="MB58" i="2"/>
  <c r="MC58" i="2"/>
  <c r="MD58" i="2"/>
  <c r="LP156" i="2" s="1"/>
  <c r="ME58" i="2"/>
  <c r="LQ235" i="2" s="1"/>
  <c r="MF58" i="2"/>
  <c r="MG58" i="2"/>
  <c r="MI58" i="2"/>
  <c r="MJ58" i="2"/>
  <c r="MM58" i="2"/>
  <c r="MP58" i="2"/>
  <c r="MQ58" i="2"/>
  <c r="MS58" i="2"/>
  <c r="ME235" i="2" s="1"/>
  <c r="MT58" i="2"/>
  <c r="MW58" i="2"/>
  <c r="MX58" i="2"/>
  <c r="MY58" i="2"/>
  <c r="MK156" i="2" s="1"/>
  <c r="MZ58" i="2"/>
  <c r="ML235" i="2" s="1"/>
  <c r="NA58" i="2"/>
  <c r="NB58" i="2"/>
  <c r="ND58" i="2"/>
  <c r="NE58" i="2"/>
  <c r="NF58" i="2"/>
  <c r="MR156" i="2" s="1"/>
  <c r="NG58" i="2"/>
  <c r="MS235" i="2" s="1"/>
  <c r="NH58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L157" i="2"/>
  <c r="CM236" i="2"/>
  <c r="CS157" i="2"/>
  <c r="CT236" i="2"/>
  <c r="CZ157" i="2"/>
  <c r="DA236" i="2"/>
  <c r="DG157" i="2"/>
  <c r="DH236" i="2"/>
  <c r="DN157" i="2"/>
  <c r="DO236" i="2"/>
  <c r="DU157" i="2"/>
  <c r="DV236" i="2"/>
  <c r="EB157" i="2"/>
  <c r="EC236" i="2"/>
  <c r="EI157" i="2"/>
  <c r="EJ236" i="2"/>
  <c r="EP157" i="2"/>
  <c r="EQ236" i="2"/>
  <c r="EX236" i="2"/>
  <c r="FB59" i="2"/>
  <c r="FC59" i="2"/>
  <c r="FD59" i="2"/>
  <c r="FD157" i="2" s="1"/>
  <c r="FE59" i="2"/>
  <c r="FE236" i="2" s="1"/>
  <c r="FF59" i="2"/>
  <c r="FI59" i="2"/>
  <c r="FJ59" i="2"/>
  <c r="FK59" i="2"/>
  <c r="FK157" i="2" s="1"/>
  <c r="FL59" i="2"/>
  <c r="FL236" i="2" s="1"/>
  <c r="FM59" i="2"/>
  <c r="FP59" i="2"/>
  <c r="FQ59" i="2"/>
  <c r="FR59" i="2"/>
  <c r="FR157" i="2" s="1"/>
  <c r="FS59" i="2"/>
  <c r="FS236" i="2" s="1"/>
  <c r="FT59" i="2"/>
  <c r="FW59" i="2"/>
  <c r="FX59" i="2"/>
  <c r="FY59" i="2"/>
  <c r="FY157" i="2" s="1"/>
  <c r="FZ59" i="2"/>
  <c r="FZ236" i="2" s="1"/>
  <c r="GA59" i="2"/>
  <c r="GD59" i="2"/>
  <c r="GE59" i="2"/>
  <c r="GF59" i="2"/>
  <c r="GF157" i="2" s="1"/>
  <c r="GG59" i="2"/>
  <c r="GG236" i="2" s="1"/>
  <c r="GH59" i="2"/>
  <c r="GK59" i="2"/>
  <c r="GL59" i="2"/>
  <c r="GM59" i="2"/>
  <c r="GM157" i="2" s="1"/>
  <c r="GN59" i="2"/>
  <c r="GN236" i="2" s="1"/>
  <c r="GO59" i="2"/>
  <c r="GR59" i="2"/>
  <c r="GS59" i="2"/>
  <c r="GT59" i="2"/>
  <c r="GT157" i="2" s="1"/>
  <c r="GU59" i="2"/>
  <c r="GU236" i="2" s="1"/>
  <c r="GV59" i="2"/>
  <c r="GY59" i="2"/>
  <c r="GZ59" i="2"/>
  <c r="HA59" i="2"/>
  <c r="HA157" i="2" s="1"/>
  <c r="HB59" i="2"/>
  <c r="HB236" i="2" s="1"/>
  <c r="HC59" i="2"/>
  <c r="HF59" i="2"/>
  <c r="HG59" i="2"/>
  <c r="HH59" i="2"/>
  <c r="HH157" i="2" s="1"/>
  <c r="HI59" i="2"/>
  <c r="HI236" i="2" s="1"/>
  <c r="HJ59" i="2"/>
  <c r="HM59" i="2"/>
  <c r="HN59" i="2"/>
  <c r="HO59" i="2"/>
  <c r="HO157" i="2" s="1"/>
  <c r="HP59" i="2"/>
  <c r="HP236" i="2" s="1"/>
  <c r="HQ59" i="2"/>
  <c r="HT59" i="2"/>
  <c r="HU59" i="2"/>
  <c r="HV59" i="2"/>
  <c r="HV157" i="2" s="1"/>
  <c r="HW59" i="2"/>
  <c r="HW236" i="2" s="1"/>
  <c r="HX59" i="2"/>
  <c r="HY59" i="2"/>
  <c r="IA59" i="2"/>
  <c r="IB59" i="2"/>
  <c r="IC59" i="2"/>
  <c r="IC157" i="2" s="1"/>
  <c r="ID59" i="2"/>
  <c r="ID236" i="2" s="1"/>
  <c r="IE59" i="2"/>
  <c r="IH59" i="2"/>
  <c r="II59" i="2"/>
  <c r="IJ59" i="2"/>
  <c r="IJ157" i="2" s="1"/>
  <c r="IK59" i="2"/>
  <c r="IK236" i="2" s="1"/>
  <c r="IL59" i="2"/>
  <c r="IM59" i="2"/>
  <c r="IO59" i="2"/>
  <c r="IP59" i="2"/>
  <c r="IQ59" i="2"/>
  <c r="IQ157" i="2" s="1"/>
  <c r="IR59" i="2"/>
  <c r="IR236" i="2" s="1"/>
  <c r="IS59" i="2"/>
  <c r="IV59" i="2"/>
  <c r="IW59" i="2"/>
  <c r="IX59" i="2"/>
  <c r="IX157" i="2" s="1"/>
  <c r="IY59" i="2"/>
  <c r="IY236" i="2" s="1"/>
  <c r="IZ59" i="2"/>
  <c r="JC59" i="2"/>
  <c r="JD59" i="2"/>
  <c r="JG59" i="2"/>
  <c r="JJ59" i="2"/>
  <c r="JK59" i="2"/>
  <c r="JL59" i="2"/>
  <c r="JL157" i="2" s="1"/>
  <c r="JM59" i="2"/>
  <c r="JM236" i="2" s="1"/>
  <c r="JN59" i="2"/>
  <c r="JQ59" i="2"/>
  <c r="JR59" i="2"/>
  <c r="JS59" i="2"/>
  <c r="JS157" i="2" s="1"/>
  <c r="JT59" i="2"/>
  <c r="JT236" i="2" s="1"/>
  <c r="JU59" i="2"/>
  <c r="JV59" i="2"/>
  <c r="JX59" i="2"/>
  <c r="JY59" i="2"/>
  <c r="JZ59" i="2"/>
  <c r="JZ157" i="2" s="1"/>
  <c r="KA59" i="2"/>
  <c r="KA236" i="2" s="1"/>
  <c r="KB59" i="2"/>
  <c r="KC59" i="2"/>
  <c r="KE59" i="2"/>
  <c r="KF59" i="2"/>
  <c r="KG59" i="2"/>
  <c r="KG157" i="2" s="1"/>
  <c r="KH59" i="2"/>
  <c r="KH236" i="2" s="1"/>
  <c r="KI59" i="2"/>
  <c r="KJ59" i="2"/>
  <c r="KL59" i="2"/>
  <c r="KM59" i="2"/>
  <c r="KN59" i="2"/>
  <c r="KN157" i="2" s="1"/>
  <c r="KO59" i="2"/>
  <c r="KO236" i="2" s="1"/>
  <c r="KP59" i="2"/>
  <c r="KS59" i="2"/>
  <c r="KT59" i="2"/>
  <c r="KU59" i="2"/>
  <c r="KU157" i="2" s="1"/>
  <c r="KV59" i="2"/>
  <c r="KV236" i="2" s="1"/>
  <c r="KW59" i="2"/>
  <c r="KZ59" i="2"/>
  <c r="LA59" i="2"/>
  <c r="LB59" i="2"/>
  <c r="LB157" i="2" s="1"/>
  <c r="LC59" i="2"/>
  <c r="LC236" i="2" s="1"/>
  <c r="LD59" i="2"/>
  <c r="LN59" i="2"/>
  <c r="LO59" i="2"/>
  <c r="LP59" i="2"/>
  <c r="LI157" i="2" s="1"/>
  <c r="LQ59" i="2"/>
  <c r="LJ236" i="2" s="1"/>
  <c r="LR59" i="2"/>
  <c r="MB59" i="2"/>
  <c r="MC59" i="2"/>
  <c r="MD59" i="2"/>
  <c r="LP157" i="2" s="1"/>
  <c r="ME59" i="2"/>
  <c r="LQ236" i="2" s="1"/>
  <c r="MF59" i="2"/>
  <c r="MG59" i="2"/>
  <c r="MI59" i="2"/>
  <c r="MJ59" i="2"/>
  <c r="MM59" i="2"/>
  <c r="MN59" i="2"/>
  <c r="MP59" i="2"/>
  <c r="MQ59" i="2"/>
  <c r="MS59" i="2"/>
  <c r="ME236" i="2" s="1"/>
  <c r="MT59" i="2"/>
  <c r="MU59" i="2"/>
  <c r="MW59" i="2"/>
  <c r="MX59" i="2"/>
  <c r="MY59" i="2"/>
  <c r="MK157" i="2" s="1"/>
  <c r="MZ59" i="2"/>
  <c r="ML236" i="2" s="1"/>
  <c r="NA59" i="2"/>
  <c r="NB59" i="2"/>
  <c r="ND59" i="2"/>
  <c r="NE59" i="2"/>
  <c r="NF59" i="2"/>
  <c r="MR157" i="2" s="1"/>
  <c r="NG59" i="2"/>
  <c r="MS236" i="2" s="1"/>
  <c r="NH59" i="2"/>
  <c r="NI59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4" i="4" s="1"/>
  <c r="AM60" i="2"/>
  <c r="AN60" i="2"/>
  <c r="AO158" i="2"/>
  <c r="AP237" i="2"/>
  <c r="AQ60" i="2"/>
  <c r="AV158" i="2"/>
  <c r="AW237" i="2"/>
  <c r="P64" i="4"/>
  <c r="BC158" i="2"/>
  <c r="BD237" i="2"/>
  <c r="BJ158" i="2"/>
  <c r="BK237" i="2"/>
  <c r="BQ158" i="2"/>
  <c r="BR237" i="2"/>
  <c r="BX158" i="2"/>
  <c r="BY237" i="2"/>
  <c r="T64" i="4"/>
  <c r="CE158" i="2"/>
  <c r="CF237" i="2"/>
  <c r="U64" i="4"/>
  <c r="CL158" i="2"/>
  <c r="CM237" i="2"/>
  <c r="CS158" i="2"/>
  <c r="CT237" i="2"/>
  <c r="CZ158" i="2"/>
  <c r="DA237" i="2"/>
  <c r="X64" i="4"/>
  <c r="DG158" i="2"/>
  <c r="DH237" i="2"/>
  <c r="Y64" i="4"/>
  <c r="H64" i="4" s="1"/>
  <c r="DN158" i="2"/>
  <c r="DO237" i="2"/>
  <c r="Z64" i="4"/>
  <c r="DU158" i="2"/>
  <c r="DV237" i="2"/>
  <c r="AA64" i="4"/>
  <c r="EB158" i="2"/>
  <c r="EC237" i="2"/>
  <c r="AB64" i="4"/>
  <c r="EI158" i="2"/>
  <c r="EJ237" i="2"/>
  <c r="EP158" i="2"/>
  <c r="EQ237" i="2"/>
  <c r="EX237" i="2"/>
  <c r="AE64" i="4"/>
  <c r="FB60" i="2"/>
  <c r="FC60" i="2"/>
  <c r="FD60" i="2"/>
  <c r="FD158" i="2" s="1"/>
  <c r="FE60" i="2"/>
  <c r="FE237" i="2" s="1"/>
  <c r="FF60" i="2"/>
  <c r="FG60" i="2"/>
  <c r="FI60" i="2"/>
  <c r="FJ60" i="2"/>
  <c r="FK60" i="2"/>
  <c r="FK158" i="2" s="1"/>
  <c r="FL60" i="2"/>
  <c r="FL237" i="2" s="1"/>
  <c r="FM60" i="2"/>
  <c r="FN60" i="2"/>
  <c r="FP60" i="2"/>
  <c r="FQ60" i="2"/>
  <c r="FR60" i="2"/>
  <c r="FR158" i="2" s="1"/>
  <c r="FS60" i="2"/>
  <c r="FS237" i="2" s="1"/>
  <c r="FT60" i="2"/>
  <c r="FU60" i="2"/>
  <c r="FW60" i="2"/>
  <c r="FX60" i="2"/>
  <c r="FY60" i="2"/>
  <c r="FY158" i="2" s="1"/>
  <c r="FZ60" i="2"/>
  <c r="FZ237" i="2" s="1"/>
  <c r="GA60" i="2"/>
  <c r="GB60" i="2"/>
  <c r="GD60" i="2"/>
  <c r="GE60" i="2"/>
  <c r="GF60" i="2"/>
  <c r="GF158" i="2" s="1"/>
  <c r="GG60" i="2"/>
  <c r="GG237" i="2" s="1"/>
  <c r="GH60" i="2"/>
  <c r="GI60" i="2"/>
  <c r="GK60" i="2"/>
  <c r="GL60" i="2"/>
  <c r="GM60" i="2"/>
  <c r="GM158" i="2" s="1"/>
  <c r="GN60" i="2"/>
  <c r="GN237" i="2" s="1"/>
  <c r="GO60" i="2"/>
  <c r="GP60" i="2"/>
  <c r="GR60" i="2"/>
  <c r="GS60" i="2"/>
  <c r="GT60" i="2"/>
  <c r="GT158" i="2" s="1"/>
  <c r="GU60" i="2"/>
  <c r="GU237" i="2" s="1"/>
  <c r="GV60" i="2"/>
  <c r="GW60" i="2"/>
  <c r="GY60" i="2"/>
  <c r="GZ60" i="2"/>
  <c r="HA60" i="2"/>
  <c r="HA158" i="2" s="1"/>
  <c r="HB60" i="2"/>
  <c r="HB237" i="2" s="1"/>
  <c r="HC60" i="2"/>
  <c r="HD60" i="2"/>
  <c r="HF60" i="2"/>
  <c r="HG60" i="2"/>
  <c r="HH60" i="2"/>
  <c r="HH158" i="2" s="1"/>
  <c r="HI60" i="2"/>
  <c r="HI237" i="2" s="1"/>
  <c r="HJ60" i="2"/>
  <c r="HK60" i="2"/>
  <c r="HM60" i="2"/>
  <c r="HN60" i="2"/>
  <c r="HO60" i="2"/>
  <c r="HO158" i="2" s="1"/>
  <c r="HP60" i="2"/>
  <c r="HP237" i="2" s="1"/>
  <c r="HQ60" i="2"/>
  <c r="HR60" i="2"/>
  <c r="HT60" i="2"/>
  <c r="HU60" i="2"/>
  <c r="HV60" i="2"/>
  <c r="HV158" i="2" s="1"/>
  <c r="HW60" i="2"/>
  <c r="HW237" i="2" s="1"/>
  <c r="HX60" i="2"/>
  <c r="HY60" i="2"/>
  <c r="IA60" i="2"/>
  <c r="IB60" i="2"/>
  <c r="IC60" i="2"/>
  <c r="IC158" i="2" s="1"/>
  <c r="ID60" i="2"/>
  <c r="ID237" i="2" s="1"/>
  <c r="IE60" i="2"/>
  <c r="IF60" i="2"/>
  <c r="IH60" i="2"/>
  <c r="II60" i="2"/>
  <c r="IJ60" i="2"/>
  <c r="IJ158" i="2" s="1"/>
  <c r="IK60" i="2"/>
  <c r="IK237" i="2" s="1"/>
  <c r="IL60" i="2"/>
  <c r="IM60" i="2"/>
  <c r="IO60" i="2"/>
  <c r="IP60" i="2"/>
  <c r="IQ60" i="2"/>
  <c r="IQ158" i="2" s="1"/>
  <c r="IR60" i="2"/>
  <c r="IR237" i="2" s="1"/>
  <c r="IS60" i="2"/>
  <c r="IT60" i="2"/>
  <c r="IV60" i="2"/>
  <c r="IW60" i="2"/>
  <c r="IX60" i="2"/>
  <c r="IX158" i="2" s="1"/>
  <c r="IY60" i="2"/>
  <c r="IY237" i="2" s="1"/>
  <c r="IZ60" i="2"/>
  <c r="JA60" i="2"/>
  <c r="JC60" i="2"/>
  <c r="JD60" i="2"/>
  <c r="JG60" i="2"/>
  <c r="JH60" i="2"/>
  <c r="JJ60" i="2"/>
  <c r="JK60" i="2"/>
  <c r="JL60" i="2"/>
  <c r="JL158" i="2" s="1"/>
  <c r="JM60" i="2"/>
  <c r="JM237" i="2" s="1"/>
  <c r="JN60" i="2"/>
  <c r="JO60" i="2"/>
  <c r="JQ60" i="2"/>
  <c r="JR60" i="2"/>
  <c r="JS60" i="2"/>
  <c r="JS158" i="2" s="1"/>
  <c r="JT60" i="2"/>
  <c r="JT237" i="2" s="1"/>
  <c r="JU60" i="2"/>
  <c r="JV60" i="2"/>
  <c r="JX60" i="2"/>
  <c r="JY60" i="2"/>
  <c r="JZ60" i="2"/>
  <c r="JZ158" i="2" s="1"/>
  <c r="KA60" i="2"/>
  <c r="KA237" i="2" s="1"/>
  <c r="KB60" i="2"/>
  <c r="KC60" i="2"/>
  <c r="KE60" i="2"/>
  <c r="KF60" i="2"/>
  <c r="KG60" i="2"/>
  <c r="KG158" i="2" s="1"/>
  <c r="KH60" i="2"/>
  <c r="KH237" i="2" s="1"/>
  <c r="KI60" i="2"/>
  <c r="KJ60" i="2"/>
  <c r="KL60" i="2"/>
  <c r="KM60" i="2"/>
  <c r="KN60" i="2"/>
  <c r="KN158" i="2" s="1"/>
  <c r="KO60" i="2"/>
  <c r="KO237" i="2" s="1"/>
  <c r="KP60" i="2"/>
  <c r="KQ60" i="2"/>
  <c r="KS60" i="2"/>
  <c r="KT60" i="2"/>
  <c r="KU60" i="2"/>
  <c r="KU158" i="2" s="1"/>
  <c r="KV60" i="2"/>
  <c r="KV237" i="2" s="1"/>
  <c r="KW60" i="2"/>
  <c r="KX60" i="2"/>
  <c r="KZ60" i="2"/>
  <c r="LA60" i="2"/>
  <c r="LB60" i="2"/>
  <c r="LB158" i="2" s="1"/>
  <c r="LC60" i="2"/>
  <c r="LC237" i="2" s="1"/>
  <c r="LD60" i="2"/>
  <c r="LE60" i="2"/>
  <c r="LN60" i="2"/>
  <c r="LO60" i="2"/>
  <c r="LP60" i="2"/>
  <c r="LI158" i="2" s="1"/>
  <c r="LQ60" i="2"/>
  <c r="LJ237" i="2" s="1"/>
  <c r="LR60" i="2"/>
  <c r="LS60" i="2"/>
  <c r="MB60" i="2"/>
  <c r="MC60" i="2"/>
  <c r="MD60" i="2"/>
  <c r="LP158" i="2" s="1"/>
  <c r="ME60" i="2"/>
  <c r="LQ237" i="2" s="1"/>
  <c r="MF60" i="2"/>
  <c r="MG60" i="2"/>
  <c r="MI60" i="2"/>
  <c r="MJ60" i="2"/>
  <c r="MM60" i="2"/>
  <c r="MN60" i="2"/>
  <c r="MP60" i="2"/>
  <c r="MQ60" i="2"/>
  <c r="MS60" i="2"/>
  <c r="ME237" i="2" s="1"/>
  <c r="MT60" i="2"/>
  <c r="MU60" i="2"/>
  <c r="MW60" i="2"/>
  <c r="MX60" i="2"/>
  <c r="MY60" i="2"/>
  <c r="MK158" i="2" s="1"/>
  <c r="MZ60" i="2"/>
  <c r="ML237" i="2" s="1"/>
  <c r="NA60" i="2"/>
  <c r="NB60" i="2"/>
  <c r="ND60" i="2"/>
  <c r="NE60" i="2"/>
  <c r="NF60" i="2"/>
  <c r="MR158" i="2" s="1"/>
  <c r="NG60" i="2"/>
  <c r="MS237" i="2" s="1"/>
  <c r="NH60" i="2"/>
  <c r="NI60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L159" i="2"/>
  <c r="CM238" i="2"/>
  <c r="CS159" i="2"/>
  <c r="CT238" i="2"/>
  <c r="CZ159" i="2"/>
  <c r="DA238" i="2"/>
  <c r="DG159" i="2"/>
  <c r="DH238" i="2"/>
  <c r="DN159" i="2"/>
  <c r="DO238" i="2"/>
  <c r="DU159" i="2"/>
  <c r="DV238" i="2"/>
  <c r="EB159" i="2"/>
  <c r="EC238" i="2"/>
  <c r="EI159" i="2"/>
  <c r="EJ238" i="2"/>
  <c r="EP159" i="2"/>
  <c r="EQ238" i="2"/>
  <c r="EX238" i="2"/>
  <c r="FB61" i="2"/>
  <c r="FC61" i="2"/>
  <c r="FD61" i="2"/>
  <c r="FD159" i="2" s="1"/>
  <c r="FE61" i="2"/>
  <c r="FE238" i="2" s="1"/>
  <c r="FF61" i="2"/>
  <c r="FI61" i="2"/>
  <c r="FJ61" i="2"/>
  <c r="FK61" i="2"/>
  <c r="FK159" i="2" s="1"/>
  <c r="FL61" i="2"/>
  <c r="FL238" i="2" s="1"/>
  <c r="FM61" i="2"/>
  <c r="FP61" i="2"/>
  <c r="FQ61" i="2"/>
  <c r="FR61" i="2"/>
  <c r="FR159" i="2" s="1"/>
  <c r="FS61" i="2"/>
  <c r="FS238" i="2" s="1"/>
  <c r="FT61" i="2"/>
  <c r="FW61" i="2"/>
  <c r="FX61" i="2"/>
  <c r="FY61" i="2"/>
  <c r="FY159" i="2" s="1"/>
  <c r="FZ61" i="2"/>
  <c r="FZ238" i="2" s="1"/>
  <c r="GA61" i="2"/>
  <c r="GD61" i="2"/>
  <c r="GE61" i="2"/>
  <c r="GF61" i="2"/>
  <c r="GF159" i="2" s="1"/>
  <c r="GG61" i="2"/>
  <c r="GG238" i="2" s="1"/>
  <c r="GH61" i="2"/>
  <c r="GK61" i="2"/>
  <c r="GL61" i="2"/>
  <c r="GM61" i="2"/>
  <c r="GM159" i="2" s="1"/>
  <c r="GN61" i="2"/>
  <c r="GN238" i="2" s="1"/>
  <c r="GO61" i="2"/>
  <c r="GR61" i="2"/>
  <c r="GS61" i="2"/>
  <c r="GT61" i="2"/>
  <c r="GT159" i="2" s="1"/>
  <c r="GU61" i="2"/>
  <c r="GU238" i="2" s="1"/>
  <c r="GV61" i="2"/>
  <c r="GY61" i="2"/>
  <c r="GZ61" i="2"/>
  <c r="HA61" i="2"/>
  <c r="HA159" i="2" s="1"/>
  <c r="HB61" i="2"/>
  <c r="HB238" i="2" s="1"/>
  <c r="HC61" i="2"/>
  <c r="HF61" i="2"/>
  <c r="HG61" i="2"/>
  <c r="HH61" i="2"/>
  <c r="HH159" i="2" s="1"/>
  <c r="HI61" i="2"/>
  <c r="HI238" i="2" s="1"/>
  <c r="HJ61" i="2"/>
  <c r="HM61" i="2"/>
  <c r="HN61" i="2"/>
  <c r="HO61" i="2"/>
  <c r="HO159" i="2" s="1"/>
  <c r="HP61" i="2"/>
  <c r="HP238" i="2" s="1"/>
  <c r="HQ61" i="2"/>
  <c r="HT61" i="2"/>
  <c r="HU61" i="2"/>
  <c r="HV61" i="2"/>
  <c r="HV159" i="2" s="1"/>
  <c r="HW61" i="2"/>
  <c r="HW238" i="2" s="1"/>
  <c r="HX61" i="2"/>
  <c r="HY61" i="2"/>
  <c r="IA61" i="2"/>
  <c r="IB61" i="2"/>
  <c r="IC61" i="2"/>
  <c r="IC159" i="2" s="1"/>
  <c r="ID61" i="2"/>
  <c r="ID238" i="2" s="1"/>
  <c r="IE61" i="2"/>
  <c r="IH61" i="2"/>
  <c r="II61" i="2"/>
  <c r="IJ61" i="2"/>
  <c r="IJ159" i="2" s="1"/>
  <c r="IK61" i="2"/>
  <c r="IK238" i="2" s="1"/>
  <c r="IL61" i="2"/>
  <c r="IM61" i="2"/>
  <c r="IO61" i="2"/>
  <c r="IP61" i="2"/>
  <c r="IQ61" i="2"/>
  <c r="IQ159" i="2" s="1"/>
  <c r="IR61" i="2"/>
  <c r="IR238" i="2" s="1"/>
  <c r="IS61" i="2"/>
  <c r="IV61" i="2"/>
  <c r="IW61" i="2"/>
  <c r="IX61" i="2"/>
  <c r="IX159" i="2" s="1"/>
  <c r="IY61" i="2"/>
  <c r="IY238" i="2" s="1"/>
  <c r="IZ61" i="2"/>
  <c r="JC61" i="2"/>
  <c r="JD61" i="2"/>
  <c r="JG61" i="2"/>
  <c r="JJ61" i="2"/>
  <c r="JK61" i="2"/>
  <c r="JL61" i="2"/>
  <c r="JL159" i="2" s="1"/>
  <c r="JM61" i="2"/>
  <c r="JM238" i="2" s="1"/>
  <c r="JN61" i="2"/>
  <c r="JQ61" i="2"/>
  <c r="JR61" i="2"/>
  <c r="JS61" i="2"/>
  <c r="JS159" i="2" s="1"/>
  <c r="JT61" i="2"/>
  <c r="JT238" i="2" s="1"/>
  <c r="JU61" i="2"/>
  <c r="JX61" i="2"/>
  <c r="JY61" i="2"/>
  <c r="JZ61" i="2"/>
  <c r="JZ159" i="2" s="1"/>
  <c r="KA61" i="2"/>
  <c r="KA238" i="2" s="1"/>
  <c r="KB61" i="2"/>
  <c r="KC61" i="2"/>
  <c r="KE61" i="2"/>
  <c r="KF61" i="2"/>
  <c r="KG61" i="2"/>
  <c r="KG159" i="2" s="1"/>
  <c r="KH61" i="2"/>
  <c r="KH238" i="2" s="1"/>
  <c r="KI61" i="2"/>
  <c r="KJ61" i="2"/>
  <c r="KL61" i="2"/>
  <c r="KM61" i="2"/>
  <c r="KN61" i="2"/>
  <c r="KN159" i="2" s="1"/>
  <c r="KO61" i="2"/>
  <c r="KO238" i="2" s="1"/>
  <c r="KP61" i="2"/>
  <c r="KS61" i="2"/>
  <c r="KT61" i="2"/>
  <c r="KU61" i="2"/>
  <c r="KU159" i="2" s="1"/>
  <c r="KV61" i="2"/>
  <c r="KV238" i="2" s="1"/>
  <c r="KW61" i="2"/>
  <c r="KZ61" i="2"/>
  <c r="LA61" i="2"/>
  <c r="LB61" i="2"/>
  <c r="LB159" i="2" s="1"/>
  <c r="LC61" i="2"/>
  <c r="LC238" i="2" s="1"/>
  <c r="LD61" i="2"/>
  <c r="LN61" i="2"/>
  <c r="LO61" i="2"/>
  <c r="LP61" i="2"/>
  <c r="LI159" i="2" s="1"/>
  <c r="LQ61" i="2"/>
  <c r="LJ238" i="2" s="1"/>
  <c r="LR61" i="2"/>
  <c r="MB61" i="2"/>
  <c r="MC61" i="2"/>
  <c r="MD61" i="2"/>
  <c r="LP159" i="2" s="1"/>
  <c r="ME61" i="2"/>
  <c r="LQ238" i="2" s="1"/>
  <c r="MF61" i="2"/>
  <c r="MG61" i="2"/>
  <c r="MI61" i="2"/>
  <c r="MJ61" i="2"/>
  <c r="MM61" i="2"/>
  <c r="MP61" i="2"/>
  <c r="MQ61" i="2"/>
  <c r="MS61" i="2"/>
  <c r="ME238" i="2" s="1"/>
  <c r="MT61" i="2"/>
  <c r="MW61" i="2"/>
  <c r="MX61" i="2"/>
  <c r="MY61" i="2"/>
  <c r="MK159" i="2" s="1"/>
  <c r="MZ61" i="2"/>
  <c r="ML238" i="2" s="1"/>
  <c r="NA61" i="2"/>
  <c r="NB61" i="2"/>
  <c r="ND61" i="2"/>
  <c r="NE61" i="2"/>
  <c r="NF61" i="2"/>
  <c r="MR159" i="2" s="1"/>
  <c r="NG61" i="2"/>
  <c r="MS238" i="2" s="1"/>
  <c r="NH61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25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25" i="4"/>
  <c r="CE160" i="2"/>
  <c r="CF239" i="2"/>
  <c r="CL160" i="2"/>
  <c r="CM239" i="2"/>
  <c r="CS160" i="2"/>
  <c r="CT239" i="2"/>
  <c r="CZ160" i="2"/>
  <c r="DA239" i="2"/>
  <c r="X25" i="4"/>
  <c r="DG160" i="2"/>
  <c r="DH239" i="2"/>
  <c r="DN160" i="2"/>
  <c r="DO239" i="2"/>
  <c r="DU160" i="2"/>
  <c r="DV239" i="2"/>
  <c r="EB160" i="2"/>
  <c r="EC239" i="2"/>
  <c r="EI160" i="2"/>
  <c r="EJ239" i="2"/>
  <c r="EP160" i="2"/>
  <c r="EQ239" i="2"/>
  <c r="EX239" i="2"/>
  <c r="FB62" i="2"/>
  <c r="FC62" i="2"/>
  <c r="FD62" i="2"/>
  <c r="FD160" i="2" s="1"/>
  <c r="FE62" i="2"/>
  <c r="FE239" i="2" s="1"/>
  <c r="FF62" i="2"/>
  <c r="FI62" i="2"/>
  <c r="FJ62" i="2"/>
  <c r="FK62" i="2"/>
  <c r="FK160" i="2" s="1"/>
  <c r="FL62" i="2"/>
  <c r="FL239" i="2" s="1"/>
  <c r="FM62" i="2"/>
  <c r="FP62" i="2"/>
  <c r="FQ62" i="2"/>
  <c r="FR62" i="2"/>
  <c r="FR160" i="2" s="1"/>
  <c r="FS62" i="2"/>
  <c r="FS239" i="2" s="1"/>
  <c r="FT62" i="2"/>
  <c r="FW62" i="2"/>
  <c r="FX62" i="2"/>
  <c r="FY62" i="2"/>
  <c r="FY160" i="2" s="1"/>
  <c r="FZ62" i="2"/>
  <c r="FZ239" i="2" s="1"/>
  <c r="GA62" i="2"/>
  <c r="GD62" i="2"/>
  <c r="GE62" i="2"/>
  <c r="GF62" i="2"/>
  <c r="GF160" i="2" s="1"/>
  <c r="GG62" i="2"/>
  <c r="GG239" i="2" s="1"/>
  <c r="GH62" i="2"/>
  <c r="GK62" i="2"/>
  <c r="GL62" i="2"/>
  <c r="GM62" i="2"/>
  <c r="GM160" i="2" s="1"/>
  <c r="GN62" i="2"/>
  <c r="GN239" i="2" s="1"/>
  <c r="GO62" i="2"/>
  <c r="GR62" i="2"/>
  <c r="GS62" i="2"/>
  <c r="GT62" i="2"/>
  <c r="GT160" i="2" s="1"/>
  <c r="GU62" i="2"/>
  <c r="GU239" i="2" s="1"/>
  <c r="GV62" i="2"/>
  <c r="GW62" i="2"/>
  <c r="GY62" i="2"/>
  <c r="GZ62" i="2"/>
  <c r="HA62" i="2"/>
  <c r="HA160" i="2" s="1"/>
  <c r="HB62" i="2"/>
  <c r="HB239" i="2" s="1"/>
  <c r="HC62" i="2"/>
  <c r="HD62" i="2"/>
  <c r="HF62" i="2"/>
  <c r="HG62" i="2"/>
  <c r="HH62" i="2"/>
  <c r="HH160" i="2" s="1"/>
  <c r="HI62" i="2"/>
  <c r="HI239" i="2" s="1"/>
  <c r="HJ62" i="2"/>
  <c r="HK62" i="2"/>
  <c r="HM62" i="2"/>
  <c r="HN62" i="2"/>
  <c r="HO62" i="2"/>
  <c r="HO160" i="2" s="1"/>
  <c r="HP62" i="2"/>
  <c r="HP239" i="2" s="1"/>
  <c r="HQ62" i="2"/>
  <c r="HR62" i="2"/>
  <c r="HT62" i="2"/>
  <c r="HU62" i="2"/>
  <c r="HV62" i="2"/>
  <c r="HV160" i="2" s="1"/>
  <c r="HW62" i="2"/>
  <c r="HW239" i="2" s="1"/>
  <c r="HX62" i="2"/>
  <c r="HY62" i="2"/>
  <c r="IA62" i="2"/>
  <c r="IB62" i="2"/>
  <c r="IC62" i="2"/>
  <c r="IC160" i="2" s="1"/>
  <c r="ID62" i="2"/>
  <c r="ID239" i="2" s="1"/>
  <c r="IE62" i="2"/>
  <c r="IF62" i="2"/>
  <c r="IH62" i="2"/>
  <c r="II62" i="2"/>
  <c r="IJ62" i="2"/>
  <c r="IJ160" i="2" s="1"/>
  <c r="IK62" i="2"/>
  <c r="IK239" i="2" s="1"/>
  <c r="IL62" i="2"/>
  <c r="IM62" i="2"/>
  <c r="IO62" i="2"/>
  <c r="IP62" i="2"/>
  <c r="IQ62" i="2"/>
  <c r="IQ160" i="2" s="1"/>
  <c r="IR62" i="2"/>
  <c r="IR239" i="2" s="1"/>
  <c r="IS62" i="2"/>
  <c r="IT62" i="2"/>
  <c r="IV62" i="2"/>
  <c r="IW62" i="2"/>
  <c r="IX62" i="2"/>
  <c r="IX160" i="2" s="1"/>
  <c r="IY62" i="2"/>
  <c r="IY239" i="2" s="1"/>
  <c r="IZ62" i="2"/>
  <c r="JA62" i="2"/>
  <c r="JC62" i="2"/>
  <c r="JD62" i="2"/>
  <c r="JG62" i="2"/>
  <c r="JH62" i="2"/>
  <c r="JJ62" i="2"/>
  <c r="JK62" i="2"/>
  <c r="JL62" i="2"/>
  <c r="JL160" i="2" s="1"/>
  <c r="JM62" i="2"/>
  <c r="JM239" i="2" s="1"/>
  <c r="JN62" i="2"/>
  <c r="JO62" i="2"/>
  <c r="JQ62" i="2"/>
  <c r="JR62" i="2"/>
  <c r="JS62" i="2"/>
  <c r="JS160" i="2" s="1"/>
  <c r="JT62" i="2"/>
  <c r="JT239" i="2" s="1"/>
  <c r="JU62" i="2"/>
  <c r="JV62" i="2"/>
  <c r="JX62" i="2"/>
  <c r="JY62" i="2"/>
  <c r="JZ62" i="2"/>
  <c r="JZ160" i="2" s="1"/>
  <c r="KA62" i="2"/>
  <c r="KA239" i="2" s="1"/>
  <c r="KB62" i="2"/>
  <c r="KC62" i="2"/>
  <c r="KE62" i="2"/>
  <c r="KF62" i="2"/>
  <c r="KG62" i="2"/>
  <c r="KG160" i="2" s="1"/>
  <c r="KH62" i="2"/>
  <c r="KH239" i="2" s="1"/>
  <c r="KI62" i="2"/>
  <c r="KJ62" i="2"/>
  <c r="KL62" i="2"/>
  <c r="KM62" i="2"/>
  <c r="KN62" i="2"/>
  <c r="KN160" i="2" s="1"/>
  <c r="KO62" i="2"/>
  <c r="KO239" i="2" s="1"/>
  <c r="KP62" i="2"/>
  <c r="KQ62" i="2"/>
  <c r="KS62" i="2"/>
  <c r="KT62" i="2"/>
  <c r="KU62" i="2"/>
  <c r="KU160" i="2" s="1"/>
  <c r="KV62" i="2"/>
  <c r="KV239" i="2" s="1"/>
  <c r="KW62" i="2"/>
  <c r="KX62" i="2"/>
  <c r="KZ62" i="2"/>
  <c r="LA62" i="2"/>
  <c r="LB62" i="2"/>
  <c r="LB160" i="2" s="1"/>
  <c r="LC62" i="2"/>
  <c r="LC239" i="2" s="1"/>
  <c r="LD62" i="2"/>
  <c r="LE62" i="2"/>
  <c r="LN62" i="2"/>
  <c r="LO62" i="2"/>
  <c r="LP62" i="2"/>
  <c r="LI160" i="2" s="1"/>
  <c r="LQ62" i="2"/>
  <c r="LJ239" i="2" s="1"/>
  <c r="LR62" i="2"/>
  <c r="MB62" i="2"/>
  <c r="MC62" i="2"/>
  <c r="MD62" i="2"/>
  <c r="LP160" i="2" s="1"/>
  <c r="ME62" i="2"/>
  <c r="LQ239" i="2" s="1"/>
  <c r="MF62" i="2"/>
  <c r="MG62" i="2"/>
  <c r="MI62" i="2"/>
  <c r="MJ62" i="2"/>
  <c r="MM62" i="2"/>
  <c r="MN62" i="2"/>
  <c r="MP62" i="2"/>
  <c r="MQ62" i="2"/>
  <c r="MS62" i="2"/>
  <c r="ME239" i="2" s="1"/>
  <c r="MT62" i="2"/>
  <c r="MU62" i="2"/>
  <c r="MW62" i="2"/>
  <c r="MX62" i="2"/>
  <c r="MY62" i="2"/>
  <c r="MK160" i="2" s="1"/>
  <c r="MZ62" i="2"/>
  <c r="ML239" i="2" s="1"/>
  <c r="NA62" i="2"/>
  <c r="NB62" i="2"/>
  <c r="ND62" i="2"/>
  <c r="NE62" i="2"/>
  <c r="NF62" i="2"/>
  <c r="MR160" i="2" s="1"/>
  <c r="NG62" i="2"/>
  <c r="MS239" i="2" s="1"/>
  <c r="NH62" i="2"/>
  <c r="NI62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L161" i="2"/>
  <c r="CM240" i="2"/>
  <c r="CS161" i="2"/>
  <c r="CT240" i="2"/>
  <c r="CZ161" i="2"/>
  <c r="DA240" i="2"/>
  <c r="X60" i="4"/>
  <c r="DG161" i="2"/>
  <c r="DH240" i="2"/>
  <c r="DN161" i="2"/>
  <c r="DO240" i="2"/>
  <c r="DU161" i="2"/>
  <c r="DV240" i="2"/>
  <c r="AA60" i="4"/>
  <c r="EB161" i="2"/>
  <c r="EC240" i="2"/>
  <c r="EI161" i="2"/>
  <c r="EJ240" i="2"/>
  <c r="EP161" i="2"/>
  <c r="EQ240" i="2"/>
  <c r="EX240" i="2"/>
  <c r="AE60" i="4"/>
  <c r="FB63" i="2"/>
  <c r="FC63" i="2"/>
  <c r="FD63" i="2"/>
  <c r="FD161" i="2" s="1"/>
  <c r="FE63" i="2"/>
  <c r="FE240" i="2" s="1"/>
  <c r="FF63" i="2"/>
  <c r="FI63" i="2"/>
  <c r="FJ63" i="2"/>
  <c r="FK63" i="2"/>
  <c r="FK161" i="2" s="1"/>
  <c r="FL63" i="2"/>
  <c r="FL240" i="2" s="1"/>
  <c r="FM63" i="2"/>
  <c r="FP63" i="2"/>
  <c r="FQ63" i="2"/>
  <c r="FR63" i="2"/>
  <c r="FR161" i="2" s="1"/>
  <c r="FS63" i="2"/>
  <c r="FS240" i="2" s="1"/>
  <c r="FT63" i="2"/>
  <c r="FU63" i="2"/>
  <c r="FW63" i="2"/>
  <c r="FX63" i="2"/>
  <c r="FY63" i="2"/>
  <c r="FY161" i="2" s="1"/>
  <c r="FZ63" i="2"/>
  <c r="FZ240" i="2" s="1"/>
  <c r="GA63" i="2"/>
  <c r="GB63" i="2"/>
  <c r="GD63" i="2"/>
  <c r="GE63" i="2"/>
  <c r="GF63" i="2"/>
  <c r="GF161" i="2" s="1"/>
  <c r="GG63" i="2"/>
  <c r="GG240" i="2" s="1"/>
  <c r="GH63" i="2"/>
  <c r="GK63" i="2"/>
  <c r="GL63" i="2"/>
  <c r="GM63" i="2"/>
  <c r="GM161" i="2" s="1"/>
  <c r="GN63" i="2"/>
  <c r="GN240" i="2" s="1"/>
  <c r="GO63" i="2"/>
  <c r="GR63" i="2"/>
  <c r="GS63" i="2"/>
  <c r="GW63" i="2" s="1"/>
  <c r="GT63" i="2"/>
  <c r="GT161" i="2" s="1"/>
  <c r="GU63" i="2"/>
  <c r="GU240" i="2" s="1"/>
  <c r="GV63" i="2"/>
  <c r="GY63" i="2"/>
  <c r="GZ63" i="2"/>
  <c r="HA63" i="2"/>
  <c r="HA161" i="2" s="1"/>
  <c r="HB63" i="2"/>
  <c r="HB240" i="2" s="1"/>
  <c r="HC63" i="2"/>
  <c r="HF63" i="2"/>
  <c r="HG63" i="2"/>
  <c r="HH63" i="2"/>
  <c r="HH161" i="2" s="1"/>
  <c r="HI63" i="2"/>
  <c r="HI240" i="2" s="1"/>
  <c r="HJ63" i="2"/>
  <c r="HM63" i="2"/>
  <c r="HN63" i="2"/>
  <c r="HO63" i="2"/>
  <c r="HO161" i="2" s="1"/>
  <c r="HP63" i="2"/>
  <c r="HP240" i="2" s="1"/>
  <c r="HQ63" i="2"/>
  <c r="HT63" i="2"/>
  <c r="HU63" i="2"/>
  <c r="HV63" i="2"/>
  <c r="HV161" i="2" s="1"/>
  <c r="HW63" i="2"/>
  <c r="HW240" i="2" s="1"/>
  <c r="HX63" i="2"/>
  <c r="HY63" i="2"/>
  <c r="IA63" i="2"/>
  <c r="IB63" i="2"/>
  <c r="IC63" i="2"/>
  <c r="IC161" i="2" s="1"/>
  <c r="ID63" i="2"/>
  <c r="ID240" i="2" s="1"/>
  <c r="IE63" i="2"/>
  <c r="IH63" i="2"/>
  <c r="II63" i="2"/>
  <c r="IJ63" i="2"/>
  <c r="IJ161" i="2" s="1"/>
  <c r="IK63" i="2"/>
  <c r="IK240" i="2" s="1"/>
  <c r="IL63" i="2"/>
  <c r="IM63" i="2"/>
  <c r="IO63" i="2"/>
  <c r="IP63" i="2"/>
  <c r="IQ63" i="2"/>
  <c r="IQ161" i="2" s="1"/>
  <c r="IR63" i="2"/>
  <c r="IR240" i="2" s="1"/>
  <c r="IS63" i="2"/>
  <c r="IV63" i="2"/>
  <c r="IW63" i="2"/>
  <c r="IX63" i="2"/>
  <c r="IX161" i="2" s="1"/>
  <c r="IY63" i="2"/>
  <c r="IY240" i="2" s="1"/>
  <c r="IZ63" i="2"/>
  <c r="JA63" i="2"/>
  <c r="JC63" i="2"/>
  <c r="JD63" i="2"/>
  <c r="JG63" i="2"/>
  <c r="JJ63" i="2"/>
  <c r="JK63" i="2"/>
  <c r="JL63" i="2"/>
  <c r="JL161" i="2" s="1"/>
  <c r="JM63" i="2"/>
  <c r="JM240" i="2" s="1"/>
  <c r="JN63" i="2"/>
  <c r="JQ63" i="2"/>
  <c r="JR63" i="2"/>
  <c r="JS63" i="2"/>
  <c r="JS161" i="2" s="1"/>
  <c r="JT63" i="2"/>
  <c r="JT240" i="2" s="1"/>
  <c r="JU63" i="2"/>
  <c r="JX63" i="2"/>
  <c r="JY63" i="2"/>
  <c r="JZ63" i="2"/>
  <c r="JZ161" i="2" s="1"/>
  <c r="KA63" i="2"/>
  <c r="KA240" i="2" s="1"/>
  <c r="KB63" i="2"/>
  <c r="KC63" i="2"/>
  <c r="KE63" i="2"/>
  <c r="KF63" i="2"/>
  <c r="KG63" i="2"/>
  <c r="KG161" i="2" s="1"/>
  <c r="KH63" i="2"/>
  <c r="KH240" i="2" s="1"/>
  <c r="KI63" i="2"/>
  <c r="KJ63" i="2"/>
  <c r="KL63" i="2"/>
  <c r="KM63" i="2"/>
  <c r="KN63" i="2"/>
  <c r="KN161" i="2" s="1"/>
  <c r="KO63" i="2"/>
  <c r="KO240" i="2" s="1"/>
  <c r="KP63" i="2"/>
  <c r="KS63" i="2"/>
  <c r="KT63" i="2"/>
  <c r="KV63" i="2"/>
  <c r="KV240" i="2" s="1"/>
  <c r="KW63" i="2"/>
  <c r="KZ63" i="2"/>
  <c r="LA63" i="2"/>
  <c r="LB63" i="2"/>
  <c r="LB161" i="2" s="1"/>
  <c r="LC63" i="2"/>
  <c r="LC240" i="2" s="1"/>
  <c r="LD63" i="2"/>
  <c r="LN63" i="2"/>
  <c r="LO63" i="2"/>
  <c r="LP63" i="2"/>
  <c r="LI161" i="2" s="1"/>
  <c r="LQ63" i="2"/>
  <c r="LJ240" i="2" s="1"/>
  <c r="LR63" i="2"/>
  <c r="MB63" i="2"/>
  <c r="MC63" i="2"/>
  <c r="MD63" i="2"/>
  <c r="LP161" i="2" s="1"/>
  <c r="ME63" i="2"/>
  <c r="LQ240" i="2" s="1"/>
  <c r="MF63" i="2"/>
  <c r="MG63" i="2"/>
  <c r="MI63" i="2"/>
  <c r="MJ63" i="2"/>
  <c r="MM63" i="2"/>
  <c r="MN63" i="2"/>
  <c r="MP63" i="2"/>
  <c r="MQ63" i="2"/>
  <c r="MS63" i="2"/>
  <c r="ME240" i="2" s="1"/>
  <c r="MT63" i="2"/>
  <c r="MW63" i="2"/>
  <c r="MX63" i="2"/>
  <c r="MY63" i="2"/>
  <c r="MK161" i="2" s="1"/>
  <c r="MZ63" i="2"/>
  <c r="ML240" i="2" s="1"/>
  <c r="NA63" i="2"/>
  <c r="NB63" i="2"/>
  <c r="ND63" i="2"/>
  <c r="NE63" i="2"/>
  <c r="NF63" i="2"/>
  <c r="MR161" i="2" s="1"/>
  <c r="NG63" i="2"/>
  <c r="MS240" i="2" s="1"/>
  <c r="NH63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L162" i="2"/>
  <c r="CM241" i="2"/>
  <c r="CS162" i="2"/>
  <c r="CT241" i="2"/>
  <c r="CZ162" i="2"/>
  <c r="DA241" i="2"/>
  <c r="DG162" i="2"/>
  <c r="DH241" i="2"/>
  <c r="DN162" i="2"/>
  <c r="DO241" i="2"/>
  <c r="DU162" i="2"/>
  <c r="DV241" i="2"/>
  <c r="EB162" i="2"/>
  <c r="EC241" i="2"/>
  <c r="EI162" i="2"/>
  <c r="EJ241" i="2"/>
  <c r="EP162" i="2"/>
  <c r="EQ241" i="2"/>
  <c r="EX241" i="2"/>
  <c r="FB64" i="2"/>
  <c r="FC64" i="2"/>
  <c r="FD64" i="2"/>
  <c r="FD162" i="2" s="1"/>
  <c r="FE64" i="2"/>
  <c r="FE241" i="2" s="1"/>
  <c r="FF64" i="2"/>
  <c r="FI64" i="2"/>
  <c r="FJ64" i="2"/>
  <c r="FK64" i="2"/>
  <c r="FK162" i="2" s="1"/>
  <c r="FL64" i="2"/>
  <c r="FL241" i="2" s="1"/>
  <c r="FM64" i="2"/>
  <c r="FP64" i="2"/>
  <c r="FQ64" i="2"/>
  <c r="FR64" i="2"/>
  <c r="FR162" i="2" s="1"/>
  <c r="FS64" i="2"/>
  <c r="FS241" i="2" s="1"/>
  <c r="FT64" i="2"/>
  <c r="FW64" i="2"/>
  <c r="FX64" i="2"/>
  <c r="FY64" i="2"/>
  <c r="FY162" i="2" s="1"/>
  <c r="FZ64" i="2"/>
  <c r="FZ241" i="2" s="1"/>
  <c r="GA64" i="2"/>
  <c r="GD64" i="2"/>
  <c r="GE64" i="2"/>
  <c r="GF64" i="2"/>
  <c r="GF162" i="2" s="1"/>
  <c r="GG64" i="2"/>
  <c r="GG241" i="2" s="1"/>
  <c r="GH64" i="2"/>
  <c r="GK64" i="2"/>
  <c r="GL64" i="2"/>
  <c r="GM64" i="2"/>
  <c r="GM162" i="2" s="1"/>
  <c r="GN64" i="2"/>
  <c r="GN241" i="2" s="1"/>
  <c r="GO64" i="2"/>
  <c r="GR64" i="2"/>
  <c r="GS64" i="2"/>
  <c r="GT64" i="2"/>
  <c r="GT162" i="2" s="1"/>
  <c r="GU64" i="2"/>
  <c r="GU241" i="2" s="1"/>
  <c r="GV64" i="2"/>
  <c r="GY64" i="2"/>
  <c r="GZ64" i="2"/>
  <c r="HA64" i="2"/>
  <c r="HA162" i="2" s="1"/>
  <c r="HB64" i="2"/>
  <c r="HB241" i="2" s="1"/>
  <c r="HC64" i="2"/>
  <c r="HF64" i="2"/>
  <c r="HG64" i="2"/>
  <c r="HH64" i="2"/>
  <c r="HH162" i="2" s="1"/>
  <c r="HI64" i="2"/>
  <c r="HI241" i="2" s="1"/>
  <c r="HJ64" i="2"/>
  <c r="HM64" i="2"/>
  <c r="HN64" i="2"/>
  <c r="HO64" i="2"/>
  <c r="HO162" i="2" s="1"/>
  <c r="HP64" i="2"/>
  <c r="HP241" i="2" s="1"/>
  <c r="HQ64" i="2"/>
  <c r="HT64" i="2"/>
  <c r="HU64" i="2"/>
  <c r="HV64" i="2"/>
  <c r="HV162" i="2" s="1"/>
  <c r="HW64" i="2"/>
  <c r="HW241" i="2" s="1"/>
  <c r="HX64" i="2"/>
  <c r="HY64" i="2"/>
  <c r="IA64" i="2"/>
  <c r="IB64" i="2"/>
  <c r="IC64" i="2"/>
  <c r="IC162" i="2" s="1"/>
  <c r="ID64" i="2"/>
  <c r="ID241" i="2" s="1"/>
  <c r="IE64" i="2"/>
  <c r="IH64" i="2"/>
  <c r="II64" i="2"/>
  <c r="IJ64" i="2"/>
  <c r="IJ162" i="2" s="1"/>
  <c r="IK64" i="2"/>
  <c r="IK241" i="2" s="1"/>
  <c r="IL64" i="2"/>
  <c r="IM64" i="2"/>
  <c r="IO64" i="2"/>
  <c r="IP64" i="2"/>
  <c r="IQ64" i="2"/>
  <c r="IQ162" i="2" s="1"/>
  <c r="IR64" i="2"/>
  <c r="IR241" i="2" s="1"/>
  <c r="IS64" i="2"/>
  <c r="IV64" i="2"/>
  <c r="IW64" i="2"/>
  <c r="IX64" i="2"/>
  <c r="IX162" i="2" s="1"/>
  <c r="IY64" i="2"/>
  <c r="IY241" i="2" s="1"/>
  <c r="IZ64" i="2"/>
  <c r="JC64" i="2"/>
  <c r="JD64" i="2"/>
  <c r="JG64" i="2"/>
  <c r="JJ64" i="2"/>
  <c r="JK64" i="2"/>
  <c r="JL64" i="2"/>
  <c r="JL162" i="2" s="1"/>
  <c r="JM64" i="2"/>
  <c r="JM241" i="2" s="1"/>
  <c r="JN64" i="2"/>
  <c r="JQ64" i="2"/>
  <c r="JR64" i="2"/>
  <c r="JS64" i="2"/>
  <c r="JS162" i="2" s="1"/>
  <c r="JT64" i="2"/>
  <c r="JT241" i="2" s="1"/>
  <c r="JU64" i="2"/>
  <c r="JX64" i="2"/>
  <c r="JY64" i="2"/>
  <c r="JZ64" i="2"/>
  <c r="JZ162" i="2" s="1"/>
  <c r="KA64" i="2"/>
  <c r="KA241" i="2" s="1"/>
  <c r="KB64" i="2"/>
  <c r="KC64" i="2"/>
  <c r="KE64" i="2"/>
  <c r="KF64" i="2"/>
  <c r="KG64" i="2"/>
  <c r="KG162" i="2" s="1"/>
  <c r="KH64" i="2"/>
  <c r="KH241" i="2" s="1"/>
  <c r="KI64" i="2"/>
  <c r="KJ64" i="2"/>
  <c r="KL64" i="2"/>
  <c r="KM64" i="2"/>
  <c r="KN64" i="2"/>
  <c r="KN162" i="2" s="1"/>
  <c r="KO64" i="2"/>
  <c r="KO241" i="2" s="1"/>
  <c r="KP64" i="2"/>
  <c r="KS64" i="2"/>
  <c r="KT64" i="2"/>
  <c r="KU64" i="2"/>
  <c r="KU162" i="2" s="1"/>
  <c r="KV64" i="2"/>
  <c r="KV241" i="2" s="1"/>
  <c r="KW64" i="2"/>
  <c r="KZ64" i="2"/>
  <c r="LA64" i="2"/>
  <c r="LB64" i="2"/>
  <c r="LB162" i="2" s="1"/>
  <c r="LC64" i="2"/>
  <c r="LC241" i="2" s="1"/>
  <c r="LD64" i="2"/>
  <c r="LN64" i="2"/>
  <c r="LO64" i="2"/>
  <c r="LP64" i="2"/>
  <c r="LI162" i="2" s="1"/>
  <c r="LQ64" i="2"/>
  <c r="LJ241" i="2" s="1"/>
  <c r="LR64" i="2"/>
  <c r="MB64" i="2"/>
  <c r="MC64" i="2"/>
  <c r="MD64" i="2"/>
  <c r="LP162" i="2" s="1"/>
  <c r="ME64" i="2"/>
  <c r="LQ241" i="2" s="1"/>
  <c r="MF64" i="2"/>
  <c r="MG64" i="2"/>
  <c r="MI64" i="2"/>
  <c r="MJ64" i="2"/>
  <c r="MM64" i="2"/>
  <c r="MP64" i="2"/>
  <c r="MQ64" i="2"/>
  <c r="MS64" i="2"/>
  <c r="ME241" i="2" s="1"/>
  <c r="MT64" i="2"/>
  <c r="MW64" i="2"/>
  <c r="MX64" i="2"/>
  <c r="MY64" i="2"/>
  <c r="MK162" i="2" s="1"/>
  <c r="MZ64" i="2"/>
  <c r="ML241" i="2" s="1"/>
  <c r="NA64" i="2"/>
  <c r="NB64" i="2"/>
  <c r="ND64" i="2"/>
  <c r="NE64" i="2"/>
  <c r="NF64" i="2"/>
  <c r="MR162" i="2" s="1"/>
  <c r="NG64" i="2"/>
  <c r="MS241" i="2" s="1"/>
  <c r="NH64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5" i="4"/>
  <c r="CE163" i="2"/>
  <c r="CF242" i="2"/>
  <c r="CL163" i="2"/>
  <c r="CM242" i="2"/>
  <c r="CS163" i="2"/>
  <c r="CT242" i="2"/>
  <c r="CZ163" i="2"/>
  <c r="DA242" i="2"/>
  <c r="DG163" i="2"/>
  <c r="DH242" i="2"/>
  <c r="DN163" i="2"/>
  <c r="DO242" i="2"/>
  <c r="DU163" i="2"/>
  <c r="DV242" i="2"/>
  <c r="EB163" i="2"/>
  <c r="EC242" i="2"/>
  <c r="EI163" i="2"/>
  <c r="EJ242" i="2"/>
  <c r="EP163" i="2"/>
  <c r="EQ242" i="2"/>
  <c r="EX242" i="2"/>
  <c r="FB65" i="2"/>
  <c r="FC65" i="2"/>
  <c r="FD65" i="2"/>
  <c r="FD163" i="2" s="1"/>
  <c r="FE65" i="2"/>
  <c r="FE242" i="2" s="1"/>
  <c r="FF65" i="2"/>
  <c r="FI65" i="2"/>
  <c r="FJ65" i="2"/>
  <c r="FK65" i="2"/>
  <c r="FK163" i="2" s="1"/>
  <c r="FL65" i="2"/>
  <c r="FL242" i="2" s="1"/>
  <c r="FM65" i="2"/>
  <c r="FP65" i="2"/>
  <c r="FQ65" i="2"/>
  <c r="FR65" i="2"/>
  <c r="FR163" i="2" s="1"/>
  <c r="FS65" i="2"/>
  <c r="FS242" i="2" s="1"/>
  <c r="FT65" i="2"/>
  <c r="FW65" i="2"/>
  <c r="FX65" i="2"/>
  <c r="FY65" i="2"/>
  <c r="FY163" i="2" s="1"/>
  <c r="FZ65" i="2"/>
  <c r="FZ242" i="2" s="1"/>
  <c r="GA65" i="2"/>
  <c r="GB65" i="2"/>
  <c r="GD65" i="2"/>
  <c r="GE65" i="2"/>
  <c r="GF65" i="2"/>
  <c r="GF163" i="2" s="1"/>
  <c r="GG65" i="2"/>
  <c r="GG242" i="2" s="1"/>
  <c r="GH65" i="2"/>
  <c r="GI65" i="2"/>
  <c r="GK65" i="2"/>
  <c r="GL65" i="2"/>
  <c r="GM65" i="2"/>
  <c r="GM163" i="2" s="1"/>
  <c r="GN65" i="2"/>
  <c r="GN242" i="2" s="1"/>
  <c r="GO65" i="2"/>
  <c r="GP65" i="2"/>
  <c r="GR65" i="2"/>
  <c r="GS65" i="2"/>
  <c r="GT65" i="2"/>
  <c r="GT163" i="2" s="1"/>
  <c r="GU65" i="2"/>
  <c r="GU242" i="2" s="1"/>
  <c r="GV65" i="2"/>
  <c r="GW65" i="2"/>
  <c r="GY65" i="2"/>
  <c r="GZ65" i="2"/>
  <c r="HA65" i="2"/>
  <c r="HA163" i="2" s="1"/>
  <c r="HB65" i="2"/>
  <c r="HB242" i="2" s="1"/>
  <c r="HC65" i="2"/>
  <c r="HD65" i="2"/>
  <c r="HF65" i="2"/>
  <c r="HG65" i="2"/>
  <c r="HH65" i="2"/>
  <c r="HH163" i="2" s="1"/>
  <c r="HI65" i="2"/>
  <c r="HI242" i="2" s="1"/>
  <c r="HJ65" i="2"/>
  <c r="HK65" i="2"/>
  <c r="HM65" i="2"/>
  <c r="HN65" i="2"/>
  <c r="HO65" i="2"/>
  <c r="HO163" i="2" s="1"/>
  <c r="HP65" i="2"/>
  <c r="HP242" i="2" s="1"/>
  <c r="HQ65" i="2"/>
  <c r="HR65" i="2"/>
  <c r="HT65" i="2"/>
  <c r="HU65" i="2"/>
  <c r="HV65" i="2"/>
  <c r="HV163" i="2" s="1"/>
  <c r="HW65" i="2"/>
  <c r="HW242" i="2" s="1"/>
  <c r="HX65" i="2"/>
  <c r="HY65" i="2"/>
  <c r="IA65" i="2"/>
  <c r="IB65" i="2"/>
  <c r="IC65" i="2"/>
  <c r="IC163" i="2" s="1"/>
  <c r="ID65" i="2"/>
  <c r="ID242" i="2" s="1"/>
  <c r="IE65" i="2"/>
  <c r="IF65" i="2"/>
  <c r="IH65" i="2"/>
  <c r="II65" i="2"/>
  <c r="IJ65" i="2"/>
  <c r="IJ163" i="2" s="1"/>
  <c r="IK65" i="2"/>
  <c r="IK242" i="2" s="1"/>
  <c r="IL65" i="2"/>
  <c r="IM65" i="2"/>
  <c r="IO65" i="2"/>
  <c r="IP65" i="2"/>
  <c r="IQ65" i="2"/>
  <c r="IQ163" i="2" s="1"/>
  <c r="IR65" i="2"/>
  <c r="IR242" i="2" s="1"/>
  <c r="IS65" i="2"/>
  <c r="IT65" i="2"/>
  <c r="IV65" i="2"/>
  <c r="IW65" i="2"/>
  <c r="IX65" i="2"/>
  <c r="IX163" i="2" s="1"/>
  <c r="IY65" i="2"/>
  <c r="IY242" i="2" s="1"/>
  <c r="IZ65" i="2"/>
  <c r="JA65" i="2"/>
  <c r="JC65" i="2"/>
  <c r="JD65" i="2"/>
  <c r="JG65" i="2"/>
  <c r="JH65" i="2"/>
  <c r="JJ65" i="2"/>
  <c r="JK65" i="2"/>
  <c r="JL65" i="2"/>
  <c r="JL163" i="2" s="1"/>
  <c r="JM65" i="2"/>
  <c r="JM242" i="2" s="1"/>
  <c r="JN65" i="2"/>
  <c r="JO65" i="2"/>
  <c r="JQ65" i="2"/>
  <c r="JR65" i="2"/>
  <c r="JS65" i="2"/>
  <c r="JS163" i="2" s="1"/>
  <c r="JT65" i="2"/>
  <c r="JT242" i="2" s="1"/>
  <c r="JU65" i="2"/>
  <c r="JV65" i="2"/>
  <c r="JX65" i="2"/>
  <c r="JY65" i="2"/>
  <c r="JZ65" i="2"/>
  <c r="JZ163" i="2" s="1"/>
  <c r="KA65" i="2"/>
  <c r="KA242" i="2" s="1"/>
  <c r="KB65" i="2"/>
  <c r="KC65" i="2"/>
  <c r="KE65" i="2"/>
  <c r="KF65" i="2"/>
  <c r="KG65" i="2"/>
  <c r="KG163" i="2" s="1"/>
  <c r="KH65" i="2"/>
  <c r="KH242" i="2" s="1"/>
  <c r="KI65" i="2"/>
  <c r="KJ65" i="2"/>
  <c r="KL65" i="2"/>
  <c r="KM65" i="2"/>
  <c r="KN65" i="2"/>
  <c r="KN163" i="2" s="1"/>
  <c r="KO65" i="2"/>
  <c r="KO242" i="2" s="1"/>
  <c r="KP65" i="2"/>
  <c r="KQ65" i="2"/>
  <c r="KS65" i="2"/>
  <c r="KT65" i="2"/>
  <c r="KU65" i="2"/>
  <c r="KU163" i="2" s="1"/>
  <c r="KV65" i="2"/>
  <c r="KV242" i="2" s="1"/>
  <c r="KW65" i="2"/>
  <c r="KX65" i="2"/>
  <c r="KZ65" i="2"/>
  <c r="LA65" i="2"/>
  <c r="LB65" i="2"/>
  <c r="LB163" i="2" s="1"/>
  <c r="LC65" i="2"/>
  <c r="LC242" i="2" s="1"/>
  <c r="LD65" i="2"/>
  <c r="LE65" i="2"/>
  <c r="LN65" i="2"/>
  <c r="LO65" i="2"/>
  <c r="LP65" i="2"/>
  <c r="LI163" i="2" s="1"/>
  <c r="LQ65" i="2"/>
  <c r="LJ242" i="2" s="1"/>
  <c r="LR65" i="2"/>
  <c r="LS65" i="2"/>
  <c r="MB65" i="2"/>
  <c r="MC65" i="2"/>
  <c r="MD65" i="2"/>
  <c r="LP163" i="2" s="1"/>
  <c r="ME65" i="2"/>
  <c r="LQ242" i="2" s="1"/>
  <c r="MF65" i="2"/>
  <c r="MG65" i="2"/>
  <c r="MI65" i="2"/>
  <c r="MJ65" i="2"/>
  <c r="MM65" i="2"/>
  <c r="MN65" i="2"/>
  <c r="MP65" i="2"/>
  <c r="MQ65" i="2"/>
  <c r="MS65" i="2"/>
  <c r="ME242" i="2" s="1"/>
  <c r="MT65" i="2"/>
  <c r="MU65" i="2"/>
  <c r="MW65" i="2"/>
  <c r="MX65" i="2"/>
  <c r="MY65" i="2"/>
  <c r="MK163" i="2" s="1"/>
  <c r="MZ65" i="2"/>
  <c r="ML242" i="2" s="1"/>
  <c r="NA65" i="2"/>
  <c r="NB65" i="2"/>
  <c r="ND65" i="2"/>
  <c r="NE65" i="2"/>
  <c r="NF65" i="2"/>
  <c r="MR163" i="2" s="1"/>
  <c r="NG65" i="2"/>
  <c r="MS242" i="2" s="1"/>
  <c r="NH65" i="2"/>
  <c r="NI65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42" i="4"/>
  <c r="BC164" i="2"/>
  <c r="BD243" i="2"/>
  <c r="BJ164" i="2"/>
  <c r="BK243" i="2"/>
  <c r="BQ164" i="2"/>
  <c r="BR243" i="2"/>
  <c r="S42" i="4"/>
  <c r="BX164" i="2"/>
  <c r="BY243" i="2"/>
  <c r="T42" i="4"/>
  <c r="CE164" i="2"/>
  <c r="CF243" i="2"/>
  <c r="CL164" i="2"/>
  <c r="CM243" i="2"/>
  <c r="CS164" i="2"/>
  <c r="CT243" i="2"/>
  <c r="CZ164" i="2"/>
  <c r="DA243" i="2"/>
  <c r="DG164" i="2"/>
  <c r="DH243" i="2"/>
  <c r="Y42" i="4"/>
  <c r="H42" i="4" s="1"/>
  <c r="DN164" i="2"/>
  <c r="DO243" i="2"/>
  <c r="Z42" i="4"/>
  <c r="DU164" i="2"/>
  <c r="DV243" i="2"/>
  <c r="AA42" i="4"/>
  <c r="EB164" i="2"/>
  <c r="EC243" i="2"/>
  <c r="AB42" i="4"/>
  <c r="EI164" i="2"/>
  <c r="EJ243" i="2"/>
  <c r="EP164" i="2"/>
  <c r="EQ243" i="2"/>
  <c r="EW164" i="2"/>
  <c r="EX243" i="2"/>
  <c r="FB66" i="2"/>
  <c r="FC66" i="2"/>
  <c r="FD66" i="2"/>
  <c r="FD164" i="2" s="1"/>
  <c r="FE66" i="2"/>
  <c r="FE243" i="2" s="1"/>
  <c r="FF66" i="2"/>
  <c r="FG66" i="2"/>
  <c r="FI66" i="2"/>
  <c r="FJ66" i="2"/>
  <c r="FK66" i="2"/>
  <c r="FK164" i="2" s="1"/>
  <c r="FL66" i="2"/>
  <c r="FL243" i="2" s="1"/>
  <c r="FM66" i="2"/>
  <c r="FN66" i="2"/>
  <c r="FP66" i="2"/>
  <c r="FQ66" i="2"/>
  <c r="FR66" i="2"/>
  <c r="FR164" i="2" s="1"/>
  <c r="FS66" i="2"/>
  <c r="FS243" i="2" s="1"/>
  <c r="FT66" i="2"/>
  <c r="FU66" i="2"/>
  <c r="FW66" i="2"/>
  <c r="FX66" i="2"/>
  <c r="FY66" i="2"/>
  <c r="FY164" i="2" s="1"/>
  <c r="FZ66" i="2"/>
  <c r="FZ243" i="2" s="1"/>
  <c r="GA66" i="2"/>
  <c r="GB66" i="2"/>
  <c r="GD66" i="2"/>
  <c r="GE66" i="2"/>
  <c r="GF66" i="2"/>
  <c r="GF164" i="2" s="1"/>
  <c r="GG66" i="2"/>
  <c r="GG243" i="2" s="1"/>
  <c r="GH66" i="2"/>
  <c r="GI66" i="2"/>
  <c r="GK66" i="2"/>
  <c r="GL66" i="2"/>
  <c r="GM66" i="2"/>
  <c r="GM164" i="2" s="1"/>
  <c r="GN66" i="2"/>
  <c r="GN243" i="2" s="1"/>
  <c r="GO66" i="2"/>
  <c r="GP66" i="2"/>
  <c r="GR66" i="2"/>
  <c r="GS66" i="2"/>
  <c r="GT66" i="2"/>
  <c r="GT164" i="2" s="1"/>
  <c r="GU66" i="2"/>
  <c r="GU243" i="2" s="1"/>
  <c r="GV66" i="2"/>
  <c r="GW66" i="2"/>
  <c r="GY66" i="2"/>
  <c r="GZ66" i="2"/>
  <c r="HA66" i="2"/>
  <c r="HA164" i="2" s="1"/>
  <c r="HB66" i="2"/>
  <c r="HB243" i="2" s="1"/>
  <c r="HC66" i="2"/>
  <c r="HD66" i="2"/>
  <c r="HF66" i="2"/>
  <c r="HG66" i="2"/>
  <c r="HH66" i="2"/>
  <c r="HH164" i="2" s="1"/>
  <c r="HI66" i="2"/>
  <c r="HI243" i="2" s="1"/>
  <c r="HJ66" i="2"/>
  <c r="HK66" i="2"/>
  <c r="HM66" i="2"/>
  <c r="HN66" i="2"/>
  <c r="HO66" i="2"/>
  <c r="HO164" i="2" s="1"/>
  <c r="HP66" i="2"/>
  <c r="HP243" i="2" s="1"/>
  <c r="HQ66" i="2"/>
  <c r="HR66" i="2"/>
  <c r="HT66" i="2"/>
  <c r="HU66" i="2"/>
  <c r="HV66" i="2"/>
  <c r="HV164" i="2" s="1"/>
  <c r="HW66" i="2"/>
  <c r="HW243" i="2" s="1"/>
  <c r="HX66" i="2"/>
  <c r="HY66" i="2"/>
  <c r="IA66" i="2"/>
  <c r="IB66" i="2"/>
  <c r="IC66" i="2"/>
  <c r="IC164" i="2" s="1"/>
  <c r="ID66" i="2"/>
  <c r="ID243" i="2" s="1"/>
  <c r="IE66" i="2"/>
  <c r="IF66" i="2"/>
  <c r="IH66" i="2"/>
  <c r="II66" i="2"/>
  <c r="IJ66" i="2"/>
  <c r="IJ164" i="2" s="1"/>
  <c r="IK66" i="2"/>
  <c r="IK243" i="2" s="1"/>
  <c r="IL66" i="2"/>
  <c r="IM66" i="2"/>
  <c r="IO66" i="2"/>
  <c r="IP66" i="2"/>
  <c r="IQ66" i="2"/>
  <c r="IQ164" i="2" s="1"/>
  <c r="IR66" i="2"/>
  <c r="IR243" i="2" s="1"/>
  <c r="IS66" i="2"/>
  <c r="IT66" i="2"/>
  <c r="IV66" i="2"/>
  <c r="IW66" i="2"/>
  <c r="IX66" i="2"/>
  <c r="IX164" i="2" s="1"/>
  <c r="IY66" i="2"/>
  <c r="IY243" i="2" s="1"/>
  <c r="IZ66" i="2"/>
  <c r="JA66" i="2"/>
  <c r="JC66" i="2"/>
  <c r="JD66" i="2"/>
  <c r="JG66" i="2"/>
  <c r="JH66" i="2"/>
  <c r="JJ66" i="2"/>
  <c r="JK66" i="2"/>
  <c r="JL66" i="2"/>
  <c r="JL164" i="2" s="1"/>
  <c r="JM66" i="2"/>
  <c r="JM243" i="2" s="1"/>
  <c r="JN66" i="2"/>
  <c r="JO66" i="2"/>
  <c r="JQ66" i="2"/>
  <c r="JR66" i="2"/>
  <c r="JS66" i="2"/>
  <c r="JS164" i="2" s="1"/>
  <c r="JT66" i="2"/>
  <c r="JT243" i="2" s="1"/>
  <c r="JU66" i="2"/>
  <c r="JV66" i="2"/>
  <c r="JX66" i="2"/>
  <c r="JY66" i="2"/>
  <c r="JZ66" i="2"/>
  <c r="JZ164" i="2" s="1"/>
  <c r="KA66" i="2"/>
  <c r="KA243" i="2" s="1"/>
  <c r="KB66" i="2"/>
  <c r="KC66" i="2"/>
  <c r="KE66" i="2"/>
  <c r="KF66" i="2"/>
  <c r="KG66" i="2"/>
  <c r="KG164" i="2" s="1"/>
  <c r="KH66" i="2"/>
  <c r="KH243" i="2" s="1"/>
  <c r="KI66" i="2"/>
  <c r="KJ66" i="2"/>
  <c r="KL66" i="2"/>
  <c r="KM66" i="2"/>
  <c r="KN66" i="2"/>
  <c r="KN164" i="2" s="1"/>
  <c r="KO66" i="2"/>
  <c r="KO243" i="2" s="1"/>
  <c r="KP66" i="2"/>
  <c r="KQ66" i="2"/>
  <c r="KS66" i="2"/>
  <c r="KT66" i="2"/>
  <c r="KU66" i="2"/>
  <c r="KU164" i="2" s="1"/>
  <c r="KV66" i="2"/>
  <c r="KV243" i="2" s="1"/>
  <c r="KW66" i="2"/>
  <c r="KX66" i="2"/>
  <c r="KZ66" i="2"/>
  <c r="LA66" i="2"/>
  <c r="LB66" i="2"/>
  <c r="LB164" i="2" s="1"/>
  <c r="LC66" i="2"/>
  <c r="LC243" i="2" s="1"/>
  <c r="LD66" i="2"/>
  <c r="LE66" i="2"/>
  <c r="LN66" i="2"/>
  <c r="LO66" i="2"/>
  <c r="LP66" i="2"/>
  <c r="LI164" i="2" s="1"/>
  <c r="LQ66" i="2"/>
  <c r="LJ243" i="2" s="1"/>
  <c r="LR66" i="2"/>
  <c r="LS66" i="2"/>
  <c r="MB66" i="2"/>
  <c r="MC66" i="2"/>
  <c r="MD66" i="2"/>
  <c r="LP164" i="2" s="1"/>
  <c r="ME66" i="2"/>
  <c r="LQ243" i="2" s="1"/>
  <c r="MF66" i="2"/>
  <c r="MG66" i="2"/>
  <c r="MI66" i="2"/>
  <c r="MJ66" i="2"/>
  <c r="MM66" i="2"/>
  <c r="MN66" i="2"/>
  <c r="MP66" i="2"/>
  <c r="MQ66" i="2"/>
  <c r="MS66" i="2"/>
  <c r="ME243" i="2" s="1"/>
  <c r="MT66" i="2"/>
  <c r="MU66" i="2"/>
  <c r="MW66" i="2"/>
  <c r="MX66" i="2"/>
  <c r="MY66" i="2"/>
  <c r="MK164" i="2" s="1"/>
  <c r="MZ66" i="2"/>
  <c r="ML243" i="2" s="1"/>
  <c r="NA66" i="2"/>
  <c r="NB66" i="2"/>
  <c r="ND66" i="2"/>
  <c r="NE66" i="2"/>
  <c r="NF66" i="2"/>
  <c r="MR164" i="2" s="1"/>
  <c r="NG66" i="2"/>
  <c r="MS243" i="2" s="1"/>
  <c r="NH66" i="2"/>
  <c r="NI66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L165" i="2"/>
  <c r="CM244" i="2"/>
  <c r="CS165" i="2"/>
  <c r="CT244" i="2"/>
  <c r="CZ165" i="2"/>
  <c r="DA244" i="2"/>
  <c r="DG165" i="2"/>
  <c r="DH244" i="2"/>
  <c r="DN165" i="2"/>
  <c r="DO244" i="2"/>
  <c r="DU165" i="2"/>
  <c r="DV244" i="2"/>
  <c r="EB165" i="2"/>
  <c r="EC244" i="2"/>
  <c r="EI165" i="2"/>
  <c r="EJ244" i="2"/>
  <c r="EP165" i="2"/>
  <c r="EQ244" i="2"/>
  <c r="EW165" i="2"/>
  <c r="EX244" i="2"/>
  <c r="FB67" i="2"/>
  <c r="FC67" i="2"/>
  <c r="FD67" i="2"/>
  <c r="FD165" i="2" s="1"/>
  <c r="FE67" i="2"/>
  <c r="FE244" i="2" s="1"/>
  <c r="FF67" i="2"/>
  <c r="FI67" i="2"/>
  <c r="FJ67" i="2"/>
  <c r="FK67" i="2"/>
  <c r="FK165" i="2" s="1"/>
  <c r="FL67" i="2"/>
  <c r="FL244" i="2" s="1"/>
  <c r="FM67" i="2"/>
  <c r="FN67" i="2"/>
  <c r="FP67" i="2"/>
  <c r="FQ67" i="2"/>
  <c r="FR67" i="2"/>
  <c r="FR165" i="2" s="1"/>
  <c r="FS67" i="2"/>
  <c r="FS244" i="2" s="1"/>
  <c r="FT67" i="2"/>
  <c r="FW67" i="2"/>
  <c r="FX67" i="2"/>
  <c r="FY67" i="2"/>
  <c r="FY165" i="2" s="1"/>
  <c r="FZ67" i="2"/>
  <c r="FZ244" i="2" s="1"/>
  <c r="GA67" i="2"/>
  <c r="GD67" i="2"/>
  <c r="GE67" i="2"/>
  <c r="GF67" i="2"/>
  <c r="GF165" i="2" s="1"/>
  <c r="GG67" i="2"/>
  <c r="GG244" i="2" s="1"/>
  <c r="GH67" i="2"/>
  <c r="GK67" i="2"/>
  <c r="GL67" i="2"/>
  <c r="GM67" i="2"/>
  <c r="GM165" i="2" s="1"/>
  <c r="GN67" i="2"/>
  <c r="GN244" i="2" s="1"/>
  <c r="GO67" i="2"/>
  <c r="GR67" i="2"/>
  <c r="GS67" i="2"/>
  <c r="GT67" i="2"/>
  <c r="GT165" i="2" s="1"/>
  <c r="GU67" i="2"/>
  <c r="GU244" i="2" s="1"/>
  <c r="GV67" i="2"/>
  <c r="GY67" i="2"/>
  <c r="GZ67" i="2"/>
  <c r="HA67" i="2"/>
  <c r="HA165" i="2" s="1"/>
  <c r="HB67" i="2"/>
  <c r="HB244" i="2" s="1"/>
  <c r="HC67" i="2"/>
  <c r="HF67" i="2"/>
  <c r="HG67" i="2"/>
  <c r="HH67" i="2"/>
  <c r="HH165" i="2" s="1"/>
  <c r="HI67" i="2"/>
  <c r="HI244" i="2" s="1"/>
  <c r="HJ67" i="2"/>
  <c r="HM67" i="2"/>
  <c r="HN67" i="2"/>
  <c r="HO67" i="2"/>
  <c r="HO165" i="2" s="1"/>
  <c r="HP67" i="2"/>
  <c r="HP244" i="2" s="1"/>
  <c r="HQ67" i="2"/>
  <c r="HT67" i="2"/>
  <c r="HU67" i="2"/>
  <c r="HV67" i="2"/>
  <c r="HV165" i="2" s="1"/>
  <c r="HW67" i="2"/>
  <c r="HW244" i="2" s="1"/>
  <c r="HX67" i="2"/>
  <c r="HY67" i="2"/>
  <c r="IA67" i="2"/>
  <c r="IB67" i="2"/>
  <c r="IC67" i="2"/>
  <c r="IC165" i="2" s="1"/>
  <c r="ID67" i="2"/>
  <c r="ID244" i="2" s="1"/>
  <c r="IE67" i="2"/>
  <c r="IH67" i="2"/>
  <c r="II67" i="2"/>
  <c r="IJ67" i="2"/>
  <c r="IJ165" i="2" s="1"/>
  <c r="IK67" i="2"/>
  <c r="IK244" i="2" s="1"/>
  <c r="IL67" i="2"/>
  <c r="IM67" i="2"/>
  <c r="IO67" i="2"/>
  <c r="IP67" i="2"/>
  <c r="IQ67" i="2"/>
  <c r="IQ165" i="2" s="1"/>
  <c r="IR67" i="2"/>
  <c r="IR244" i="2" s="1"/>
  <c r="IS67" i="2"/>
  <c r="IV67" i="2"/>
  <c r="IW67" i="2"/>
  <c r="IX67" i="2"/>
  <c r="IX165" i="2" s="1"/>
  <c r="IY67" i="2"/>
  <c r="IY244" i="2" s="1"/>
  <c r="IZ67" i="2"/>
  <c r="JC67" i="2"/>
  <c r="JD67" i="2"/>
  <c r="JG67" i="2"/>
  <c r="JH67" i="2"/>
  <c r="JJ67" i="2"/>
  <c r="JK67" i="2"/>
  <c r="JL67" i="2"/>
  <c r="JL165" i="2" s="1"/>
  <c r="JM67" i="2"/>
  <c r="JM244" i="2" s="1"/>
  <c r="JN67" i="2"/>
  <c r="JQ67" i="2"/>
  <c r="JR67" i="2"/>
  <c r="JS67" i="2"/>
  <c r="JS165" i="2" s="1"/>
  <c r="JT67" i="2"/>
  <c r="JT244" i="2" s="1"/>
  <c r="JU67" i="2"/>
  <c r="JX67" i="2"/>
  <c r="JY67" i="2"/>
  <c r="JZ67" i="2"/>
  <c r="JZ165" i="2" s="1"/>
  <c r="KA67" i="2"/>
  <c r="KA244" i="2" s="1"/>
  <c r="KB67" i="2"/>
  <c r="KC67" i="2"/>
  <c r="KE67" i="2"/>
  <c r="KF67" i="2"/>
  <c r="KG67" i="2"/>
  <c r="KG165" i="2" s="1"/>
  <c r="KH67" i="2"/>
  <c r="KH244" i="2" s="1"/>
  <c r="KI67" i="2"/>
  <c r="KJ67" i="2"/>
  <c r="KL67" i="2"/>
  <c r="KM67" i="2"/>
  <c r="KN67" i="2"/>
  <c r="KN165" i="2" s="1"/>
  <c r="KO67" i="2"/>
  <c r="KO244" i="2" s="1"/>
  <c r="KP67" i="2"/>
  <c r="KS67" i="2"/>
  <c r="KT67" i="2"/>
  <c r="KU67" i="2"/>
  <c r="KU165" i="2" s="1"/>
  <c r="KV67" i="2"/>
  <c r="KV244" i="2" s="1"/>
  <c r="KW67" i="2"/>
  <c r="KZ67" i="2"/>
  <c r="LA67" i="2"/>
  <c r="LB67" i="2"/>
  <c r="LB165" i="2" s="1"/>
  <c r="LC67" i="2"/>
  <c r="LC244" i="2" s="1"/>
  <c r="LD67" i="2"/>
  <c r="LN67" i="2"/>
  <c r="LO67" i="2"/>
  <c r="LP67" i="2"/>
  <c r="LI165" i="2" s="1"/>
  <c r="LQ67" i="2"/>
  <c r="LJ244" i="2" s="1"/>
  <c r="LR67" i="2"/>
  <c r="MB67" i="2"/>
  <c r="MC67" i="2"/>
  <c r="MD67" i="2"/>
  <c r="LP165" i="2" s="1"/>
  <c r="ME67" i="2"/>
  <c r="LQ244" i="2" s="1"/>
  <c r="MF67" i="2"/>
  <c r="MG67" i="2"/>
  <c r="MI67" i="2"/>
  <c r="MJ67" i="2"/>
  <c r="MM67" i="2"/>
  <c r="MN67" i="2"/>
  <c r="MP67" i="2"/>
  <c r="MQ67" i="2"/>
  <c r="MS67" i="2"/>
  <c r="ME244" i="2" s="1"/>
  <c r="MT67" i="2"/>
  <c r="MW67" i="2"/>
  <c r="MX67" i="2"/>
  <c r="MY67" i="2"/>
  <c r="MK165" i="2" s="1"/>
  <c r="MZ67" i="2"/>
  <c r="ML244" i="2" s="1"/>
  <c r="NA67" i="2"/>
  <c r="NB67" i="2"/>
  <c r="ND67" i="2"/>
  <c r="NE67" i="2"/>
  <c r="NF67" i="2"/>
  <c r="MR165" i="2" s="1"/>
  <c r="NG67" i="2"/>
  <c r="MS244" i="2" s="1"/>
  <c r="NH67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L166" i="2"/>
  <c r="CM245" i="2"/>
  <c r="CS166" i="2"/>
  <c r="CT245" i="2"/>
  <c r="CZ166" i="2"/>
  <c r="DA245" i="2"/>
  <c r="DG166" i="2"/>
  <c r="DH245" i="2"/>
  <c r="DN166" i="2"/>
  <c r="DO245" i="2"/>
  <c r="DU166" i="2"/>
  <c r="DV245" i="2"/>
  <c r="EB166" i="2"/>
  <c r="EC245" i="2"/>
  <c r="EI166" i="2"/>
  <c r="EJ245" i="2"/>
  <c r="EP166" i="2"/>
  <c r="EQ245" i="2"/>
  <c r="EW166" i="2"/>
  <c r="EX245" i="2"/>
  <c r="FB68" i="2"/>
  <c r="FC68" i="2"/>
  <c r="FD68" i="2"/>
  <c r="FD166" i="2" s="1"/>
  <c r="FE68" i="2"/>
  <c r="FE245" i="2" s="1"/>
  <c r="FF68" i="2"/>
  <c r="FI68" i="2"/>
  <c r="FJ68" i="2"/>
  <c r="FK68" i="2"/>
  <c r="FK166" i="2" s="1"/>
  <c r="FL68" i="2"/>
  <c r="FL245" i="2" s="1"/>
  <c r="FM68" i="2"/>
  <c r="FP68" i="2"/>
  <c r="FQ68" i="2"/>
  <c r="FS68" i="2"/>
  <c r="FS245" i="2" s="1"/>
  <c r="FT68" i="2"/>
  <c r="FW68" i="2"/>
  <c r="FX68" i="2"/>
  <c r="FY68" i="2"/>
  <c r="FY166" i="2" s="1"/>
  <c r="FZ68" i="2"/>
  <c r="FZ245" i="2" s="1"/>
  <c r="GA68" i="2"/>
  <c r="GD68" i="2"/>
  <c r="GE68" i="2"/>
  <c r="GF68" i="2"/>
  <c r="GF166" i="2" s="1"/>
  <c r="GG68" i="2"/>
  <c r="GG245" i="2" s="1"/>
  <c r="GH68" i="2"/>
  <c r="GK68" i="2"/>
  <c r="GL68" i="2"/>
  <c r="GM68" i="2"/>
  <c r="GM166" i="2" s="1"/>
  <c r="GN68" i="2"/>
  <c r="GN245" i="2" s="1"/>
  <c r="GO68" i="2"/>
  <c r="GR68" i="2"/>
  <c r="GS68" i="2"/>
  <c r="GT68" i="2"/>
  <c r="GT166" i="2" s="1"/>
  <c r="GU68" i="2"/>
  <c r="GU245" i="2" s="1"/>
  <c r="GV68" i="2"/>
  <c r="GY68" i="2"/>
  <c r="GZ68" i="2"/>
  <c r="HA68" i="2"/>
  <c r="HA166" i="2" s="1"/>
  <c r="HB68" i="2"/>
  <c r="HB245" i="2" s="1"/>
  <c r="HC68" i="2"/>
  <c r="HF68" i="2"/>
  <c r="HG68" i="2"/>
  <c r="HH68" i="2"/>
  <c r="HH166" i="2" s="1"/>
  <c r="HI68" i="2"/>
  <c r="HI245" i="2" s="1"/>
  <c r="HJ68" i="2"/>
  <c r="HM68" i="2"/>
  <c r="HN68" i="2"/>
  <c r="HO68" i="2"/>
  <c r="HO166" i="2" s="1"/>
  <c r="HP68" i="2"/>
  <c r="HP245" i="2" s="1"/>
  <c r="HQ68" i="2"/>
  <c r="HT68" i="2"/>
  <c r="HU68" i="2"/>
  <c r="HV68" i="2"/>
  <c r="HV166" i="2" s="1"/>
  <c r="HW68" i="2"/>
  <c r="HW245" i="2" s="1"/>
  <c r="HX68" i="2"/>
  <c r="HY68" i="2"/>
  <c r="IA68" i="2"/>
  <c r="IB68" i="2"/>
  <c r="IC68" i="2"/>
  <c r="IC166" i="2" s="1"/>
  <c r="ID68" i="2"/>
  <c r="ID245" i="2" s="1"/>
  <c r="IE68" i="2"/>
  <c r="IH68" i="2"/>
  <c r="II68" i="2"/>
  <c r="IJ68" i="2"/>
  <c r="IJ166" i="2" s="1"/>
  <c r="IK68" i="2"/>
  <c r="IK245" i="2" s="1"/>
  <c r="IL68" i="2"/>
  <c r="IM68" i="2"/>
  <c r="IO68" i="2"/>
  <c r="IP68" i="2"/>
  <c r="IQ68" i="2"/>
  <c r="IQ166" i="2" s="1"/>
  <c r="IR68" i="2"/>
  <c r="IR245" i="2" s="1"/>
  <c r="IS68" i="2"/>
  <c r="IV68" i="2"/>
  <c r="IW68" i="2"/>
  <c r="IX68" i="2"/>
  <c r="IX166" i="2" s="1"/>
  <c r="IY68" i="2"/>
  <c r="IY245" i="2" s="1"/>
  <c r="IZ68" i="2"/>
  <c r="JC68" i="2"/>
  <c r="JD68" i="2"/>
  <c r="JG68" i="2"/>
  <c r="JJ68" i="2"/>
  <c r="JK68" i="2"/>
  <c r="JL68" i="2"/>
  <c r="JL166" i="2" s="1"/>
  <c r="JM68" i="2"/>
  <c r="JM245" i="2" s="1"/>
  <c r="JN68" i="2"/>
  <c r="JQ68" i="2"/>
  <c r="JR68" i="2"/>
  <c r="JS68" i="2"/>
  <c r="JS166" i="2" s="1"/>
  <c r="JT68" i="2"/>
  <c r="JT245" i="2" s="1"/>
  <c r="JU68" i="2"/>
  <c r="JX68" i="2"/>
  <c r="JY68" i="2"/>
  <c r="JZ68" i="2"/>
  <c r="JZ166" i="2" s="1"/>
  <c r="KA68" i="2"/>
  <c r="KA245" i="2" s="1"/>
  <c r="KB68" i="2"/>
  <c r="KC68" i="2"/>
  <c r="KE68" i="2"/>
  <c r="KF68" i="2"/>
  <c r="KG68" i="2"/>
  <c r="KG166" i="2" s="1"/>
  <c r="KH68" i="2"/>
  <c r="KH245" i="2" s="1"/>
  <c r="KI68" i="2"/>
  <c r="KJ68" i="2"/>
  <c r="KL68" i="2"/>
  <c r="KM68" i="2"/>
  <c r="KN68" i="2"/>
  <c r="KN166" i="2" s="1"/>
  <c r="KO68" i="2"/>
  <c r="KO245" i="2" s="1"/>
  <c r="KP68" i="2"/>
  <c r="KS68" i="2"/>
  <c r="KT68" i="2"/>
  <c r="KU68" i="2"/>
  <c r="KU166" i="2" s="1"/>
  <c r="KV68" i="2"/>
  <c r="KV245" i="2" s="1"/>
  <c r="KW68" i="2"/>
  <c r="KZ68" i="2"/>
  <c r="LA68" i="2"/>
  <c r="LB68" i="2"/>
  <c r="LB166" i="2" s="1"/>
  <c r="LC68" i="2"/>
  <c r="LC245" i="2" s="1"/>
  <c r="LD68" i="2"/>
  <c r="LN68" i="2"/>
  <c r="LO68" i="2"/>
  <c r="LP68" i="2"/>
  <c r="LI166" i="2" s="1"/>
  <c r="LQ68" i="2"/>
  <c r="LJ245" i="2" s="1"/>
  <c r="LR68" i="2"/>
  <c r="MB68" i="2"/>
  <c r="MC68" i="2"/>
  <c r="MD68" i="2"/>
  <c r="LP166" i="2" s="1"/>
  <c r="ME68" i="2"/>
  <c r="LQ245" i="2" s="1"/>
  <c r="MF68" i="2"/>
  <c r="MG68" i="2"/>
  <c r="MI68" i="2"/>
  <c r="MJ68" i="2"/>
  <c r="MM68" i="2"/>
  <c r="MP68" i="2"/>
  <c r="MQ68" i="2"/>
  <c r="MS68" i="2"/>
  <c r="ME245" i="2" s="1"/>
  <c r="MT68" i="2"/>
  <c r="MW68" i="2"/>
  <c r="MX68" i="2"/>
  <c r="MY68" i="2"/>
  <c r="MK166" i="2" s="1"/>
  <c r="MZ68" i="2"/>
  <c r="ML245" i="2" s="1"/>
  <c r="NA68" i="2"/>
  <c r="NB68" i="2"/>
  <c r="ND68" i="2"/>
  <c r="NE68" i="2"/>
  <c r="NF68" i="2"/>
  <c r="MR166" i="2" s="1"/>
  <c r="NG68" i="2"/>
  <c r="MS245" i="2" s="1"/>
  <c r="NH68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L167" i="2"/>
  <c r="CM246" i="2"/>
  <c r="CZ167" i="2"/>
  <c r="DA246" i="2"/>
  <c r="DG167" i="2"/>
  <c r="DH246" i="2"/>
  <c r="DN167" i="2"/>
  <c r="DO246" i="2"/>
  <c r="DU167" i="2"/>
  <c r="DV246" i="2"/>
  <c r="EB167" i="2"/>
  <c r="EC246" i="2"/>
  <c r="EI167" i="2"/>
  <c r="EJ246" i="2"/>
  <c r="EP167" i="2"/>
  <c r="EQ246" i="2"/>
  <c r="EX246" i="2"/>
  <c r="FB69" i="2"/>
  <c r="FC69" i="2"/>
  <c r="FD69" i="2"/>
  <c r="FD167" i="2" s="1"/>
  <c r="FE69" i="2"/>
  <c r="FE246" i="2" s="1"/>
  <c r="FF69" i="2"/>
  <c r="FI69" i="2"/>
  <c r="FJ69" i="2"/>
  <c r="FK69" i="2"/>
  <c r="FK167" i="2" s="1"/>
  <c r="FL69" i="2"/>
  <c r="FL246" i="2" s="1"/>
  <c r="FM69" i="2"/>
  <c r="FP69" i="2"/>
  <c r="FQ69" i="2"/>
  <c r="FR69" i="2"/>
  <c r="FR167" i="2" s="1"/>
  <c r="FS69" i="2"/>
  <c r="FS246" i="2" s="1"/>
  <c r="FT69" i="2"/>
  <c r="FU69" i="2"/>
  <c r="FW69" i="2"/>
  <c r="FX69" i="2"/>
  <c r="FY69" i="2"/>
  <c r="FY167" i="2" s="1"/>
  <c r="FZ69" i="2"/>
  <c r="FZ246" i="2" s="1"/>
  <c r="GA69" i="2"/>
  <c r="GD69" i="2"/>
  <c r="GE69" i="2"/>
  <c r="GF69" i="2"/>
  <c r="GF167" i="2" s="1"/>
  <c r="GG69" i="2"/>
  <c r="GG246" i="2" s="1"/>
  <c r="GH69" i="2"/>
  <c r="GI69" i="2"/>
  <c r="GK69" i="2"/>
  <c r="GL69" i="2"/>
  <c r="GM69" i="2"/>
  <c r="GM167" i="2" s="1"/>
  <c r="GN69" i="2"/>
  <c r="GN246" i="2" s="1"/>
  <c r="GO69" i="2"/>
  <c r="GR69" i="2"/>
  <c r="GS69" i="2"/>
  <c r="GT69" i="2"/>
  <c r="GT167" i="2" s="1"/>
  <c r="GU69" i="2"/>
  <c r="GU246" i="2" s="1"/>
  <c r="GV69" i="2"/>
  <c r="GY69" i="2"/>
  <c r="GZ69" i="2"/>
  <c r="HA69" i="2"/>
  <c r="HA167" i="2" s="1"/>
  <c r="HB69" i="2"/>
  <c r="HB246" i="2" s="1"/>
  <c r="HC69" i="2"/>
  <c r="HF69" i="2"/>
  <c r="HG69" i="2"/>
  <c r="HH69" i="2"/>
  <c r="HH167" i="2" s="1"/>
  <c r="HI69" i="2"/>
  <c r="HI246" i="2" s="1"/>
  <c r="HJ69" i="2"/>
  <c r="HM69" i="2"/>
  <c r="HN69" i="2"/>
  <c r="HO69" i="2"/>
  <c r="HO167" i="2" s="1"/>
  <c r="HP69" i="2"/>
  <c r="HP246" i="2" s="1"/>
  <c r="HQ69" i="2"/>
  <c r="HR69" i="2"/>
  <c r="HT69" i="2"/>
  <c r="HU69" i="2"/>
  <c r="HV69" i="2"/>
  <c r="HV167" i="2" s="1"/>
  <c r="HW69" i="2"/>
  <c r="HW246" i="2" s="1"/>
  <c r="HX69" i="2"/>
  <c r="HY69" i="2"/>
  <c r="IA69" i="2"/>
  <c r="IB69" i="2"/>
  <c r="IC69" i="2"/>
  <c r="IC167" i="2" s="1"/>
  <c r="ID69" i="2"/>
  <c r="ID246" i="2" s="1"/>
  <c r="IE69" i="2"/>
  <c r="IF69" i="2"/>
  <c r="IH69" i="2"/>
  <c r="II69" i="2"/>
  <c r="IJ69" i="2"/>
  <c r="IJ167" i="2" s="1"/>
  <c r="IK69" i="2"/>
  <c r="IK246" i="2" s="1"/>
  <c r="IL69" i="2"/>
  <c r="IM69" i="2"/>
  <c r="IO69" i="2"/>
  <c r="IP69" i="2"/>
  <c r="IQ69" i="2"/>
  <c r="IQ167" i="2" s="1"/>
  <c r="IR69" i="2"/>
  <c r="IR246" i="2" s="1"/>
  <c r="IS69" i="2"/>
  <c r="IV69" i="2"/>
  <c r="IW69" i="2"/>
  <c r="IX69" i="2"/>
  <c r="IX167" i="2" s="1"/>
  <c r="IY69" i="2"/>
  <c r="IY246" i="2" s="1"/>
  <c r="IZ69" i="2"/>
  <c r="JC69" i="2"/>
  <c r="JD69" i="2"/>
  <c r="JG69" i="2"/>
  <c r="JJ69" i="2"/>
  <c r="JK69" i="2"/>
  <c r="JL69" i="2"/>
  <c r="JL167" i="2" s="1"/>
  <c r="JM69" i="2"/>
  <c r="JM246" i="2" s="1"/>
  <c r="JN69" i="2"/>
  <c r="JQ69" i="2"/>
  <c r="JR69" i="2"/>
  <c r="JS69" i="2"/>
  <c r="JS167" i="2" s="1"/>
  <c r="JT69" i="2"/>
  <c r="JT246" i="2" s="1"/>
  <c r="JU69" i="2"/>
  <c r="JX69" i="2"/>
  <c r="JY69" i="2"/>
  <c r="JZ69" i="2"/>
  <c r="JZ167" i="2" s="1"/>
  <c r="KA69" i="2"/>
  <c r="KA246" i="2" s="1"/>
  <c r="KB69" i="2"/>
  <c r="KC69" i="2"/>
  <c r="KE69" i="2"/>
  <c r="KF69" i="2"/>
  <c r="KG69" i="2"/>
  <c r="KG167" i="2" s="1"/>
  <c r="KH69" i="2"/>
  <c r="KH246" i="2" s="1"/>
  <c r="KI69" i="2"/>
  <c r="KJ69" i="2"/>
  <c r="KL69" i="2"/>
  <c r="KM69" i="2"/>
  <c r="KN69" i="2"/>
  <c r="KN167" i="2" s="1"/>
  <c r="KO69" i="2"/>
  <c r="KO246" i="2" s="1"/>
  <c r="KP69" i="2"/>
  <c r="KS69" i="2"/>
  <c r="KT69" i="2"/>
  <c r="KV69" i="2"/>
  <c r="KV246" i="2" s="1"/>
  <c r="KW69" i="2"/>
  <c r="KZ69" i="2"/>
  <c r="LA69" i="2"/>
  <c r="LB69" i="2"/>
  <c r="LB167" i="2" s="1"/>
  <c r="LC69" i="2"/>
  <c r="LC246" i="2" s="1"/>
  <c r="LD69" i="2"/>
  <c r="LN69" i="2"/>
  <c r="LO69" i="2"/>
  <c r="LP69" i="2"/>
  <c r="LI167" i="2" s="1"/>
  <c r="LQ69" i="2"/>
  <c r="LJ246" i="2" s="1"/>
  <c r="LR69" i="2"/>
  <c r="MB69" i="2"/>
  <c r="MC69" i="2"/>
  <c r="MD69" i="2"/>
  <c r="LP167" i="2" s="1"/>
  <c r="ME69" i="2"/>
  <c r="LQ246" i="2" s="1"/>
  <c r="MF69" i="2"/>
  <c r="MG69" i="2"/>
  <c r="MI69" i="2"/>
  <c r="MJ69" i="2"/>
  <c r="MM69" i="2"/>
  <c r="MP69" i="2"/>
  <c r="MQ69" i="2"/>
  <c r="MS69" i="2"/>
  <c r="ME246" i="2" s="1"/>
  <c r="MT69" i="2"/>
  <c r="MW69" i="2"/>
  <c r="MX69" i="2"/>
  <c r="MY69" i="2"/>
  <c r="MK167" i="2" s="1"/>
  <c r="MZ69" i="2"/>
  <c r="ML246" i="2" s="1"/>
  <c r="NA69" i="2"/>
  <c r="NB69" i="2"/>
  <c r="ND69" i="2"/>
  <c r="NE69" i="2"/>
  <c r="NF69" i="2"/>
  <c r="MR167" i="2" s="1"/>
  <c r="NG69" i="2"/>
  <c r="MS246" i="2" s="1"/>
  <c r="NH69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38" i="4"/>
  <c r="CE168" i="2"/>
  <c r="CF247" i="2"/>
  <c r="CL168" i="2"/>
  <c r="CM247" i="2"/>
  <c r="CS168" i="2"/>
  <c r="CT247" i="2"/>
  <c r="CZ168" i="2"/>
  <c r="DA247" i="2"/>
  <c r="DG168" i="2"/>
  <c r="DH247" i="2"/>
  <c r="DN168" i="2"/>
  <c r="DO247" i="2"/>
  <c r="DU168" i="2"/>
  <c r="DV247" i="2"/>
  <c r="EB168" i="2"/>
  <c r="EC247" i="2"/>
  <c r="EI168" i="2"/>
  <c r="EJ247" i="2"/>
  <c r="EP168" i="2"/>
  <c r="EQ247" i="2"/>
  <c r="EW168" i="2"/>
  <c r="EX247" i="2"/>
  <c r="FB70" i="2"/>
  <c r="FC70" i="2"/>
  <c r="FD70" i="2"/>
  <c r="FD168" i="2" s="1"/>
  <c r="FE70" i="2"/>
  <c r="FE247" i="2" s="1"/>
  <c r="FF70" i="2"/>
  <c r="FI70" i="2"/>
  <c r="FJ70" i="2"/>
  <c r="FK70" i="2"/>
  <c r="FK168" i="2" s="1"/>
  <c r="FL70" i="2"/>
  <c r="FL247" i="2" s="1"/>
  <c r="FM70" i="2"/>
  <c r="FP70" i="2"/>
  <c r="FQ70" i="2"/>
  <c r="FR70" i="2"/>
  <c r="FR168" i="2" s="1"/>
  <c r="FS70" i="2"/>
  <c r="FS247" i="2" s="1"/>
  <c r="FT70" i="2"/>
  <c r="FW70" i="2"/>
  <c r="FX70" i="2"/>
  <c r="FY70" i="2"/>
  <c r="FY168" i="2" s="1"/>
  <c r="FZ70" i="2"/>
  <c r="FZ247" i="2" s="1"/>
  <c r="GA70" i="2"/>
  <c r="GD70" i="2"/>
  <c r="GE70" i="2"/>
  <c r="GF70" i="2"/>
  <c r="GF168" i="2" s="1"/>
  <c r="GG70" i="2"/>
  <c r="GG247" i="2" s="1"/>
  <c r="GH70" i="2"/>
  <c r="GK70" i="2"/>
  <c r="GL70" i="2"/>
  <c r="GM70" i="2"/>
  <c r="GM168" i="2" s="1"/>
  <c r="GN70" i="2"/>
  <c r="GN247" i="2" s="1"/>
  <c r="GO70" i="2"/>
  <c r="GR70" i="2"/>
  <c r="GS70" i="2"/>
  <c r="GT70" i="2"/>
  <c r="GT168" i="2" s="1"/>
  <c r="GU70" i="2"/>
  <c r="GU247" i="2" s="1"/>
  <c r="GV70" i="2"/>
  <c r="GY70" i="2"/>
  <c r="GZ70" i="2"/>
  <c r="HA70" i="2"/>
  <c r="HA168" i="2" s="1"/>
  <c r="HB70" i="2"/>
  <c r="HB247" i="2" s="1"/>
  <c r="HC70" i="2"/>
  <c r="HF70" i="2"/>
  <c r="HG70" i="2"/>
  <c r="HH70" i="2"/>
  <c r="HH168" i="2" s="1"/>
  <c r="HI70" i="2"/>
  <c r="HI247" i="2" s="1"/>
  <c r="HJ70" i="2"/>
  <c r="HM70" i="2"/>
  <c r="HN70" i="2"/>
  <c r="HO70" i="2"/>
  <c r="HO168" i="2" s="1"/>
  <c r="HP70" i="2"/>
  <c r="HP247" i="2" s="1"/>
  <c r="HQ70" i="2"/>
  <c r="HT70" i="2"/>
  <c r="HU70" i="2"/>
  <c r="HV70" i="2"/>
  <c r="HV168" i="2" s="1"/>
  <c r="HW70" i="2"/>
  <c r="HW247" i="2" s="1"/>
  <c r="HX70" i="2"/>
  <c r="HY70" i="2"/>
  <c r="IA70" i="2"/>
  <c r="IB70" i="2"/>
  <c r="IC70" i="2"/>
  <c r="IC168" i="2" s="1"/>
  <c r="ID70" i="2"/>
  <c r="ID247" i="2" s="1"/>
  <c r="IE70" i="2"/>
  <c r="IF70" i="2"/>
  <c r="IH70" i="2"/>
  <c r="II70" i="2"/>
  <c r="IJ70" i="2"/>
  <c r="IJ168" i="2" s="1"/>
  <c r="IK70" i="2"/>
  <c r="IK247" i="2" s="1"/>
  <c r="IL70" i="2"/>
  <c r="IM70" i="2"/>
  <c r="IO70" i="2"/>
  <c r="IP70" i="2"/>
  <c r="IQ70" i="2"/>
  <c r="IQ168" i="2" s="1"/>
  <c r="IR70" i="2"/>
  <c r="IR247" i="2" s="1"/>
  <c r="IS70" i="2"/>
  <c r="IV70" i="2"/>
  <c r="IW70" i="2"/>
  <c r="IX70" i="2"/>
  <c r="IX168" i="2" s="1"/>
  <c r="IY70" i="2"/>
  <c r="IY247" i="2" s="1"/>
  <c r="IZ70" i="2"/>
  <c r="JC70" i="2"/>
  <c r="JD70" i="2"/>
  <c r="JG70" i="2"/>
  <c r="JH70" i="2"/>
  <c r="JJ70" i="2"/>
  <c r="JK70" i="2"/>
  <c r="JL70" i="2"/>
  <c r="JL168" i="2" s="1"/>
  <c r="JM70" i="2"/>
  <c r="JM247" i="2" s="1"/>
  <c r="JN70" i="2"/>
  <c r="JQ70" i="2"/>
  <c r="JR70" i="2"/>
  <c r="JS70" i="2"/>
  <c r="JS168" i="2" s="1"/>
  <c r="JT70" i="2"/>
  <c r="JT247" i="2" s="1"/>
  <c r="JU70" i="2"/>
  <c r="JX70" i="2"/>
  <c r="JY70" i="2"/>
  <c r="JZ70" i="2"/>
  <c r="JZ168" i="2" s="1"/>
  <c r="KA70" i="2"/>
  <c r="KA247" i="2" s="1"/>
  <c r="KB70" i="2"/>
  <c r="KC70" i="2"/>
  <c r="KE70" i="2"/>
  <c r="KF70" i="2"/>
  <c r="KG70" i="2"/>
  <c r="KG168" i="2" s="1"/>
  <c r="KH70" i="2"/>
  <c r="KH247" i="2" s="1"/>
  <c r="KI70" i="2"/>
  <c r="KJ70" i="2"/>
  <c r="KL70" i="2"/>
  <c r="KM70" i="2"/>
  <c r="KN70" i="2"/>
  <c r="KN168" i="2" s="1"/>
  <c r="KO70" i="2"/>
  <c r="KO247" i="2" s="1"/>
  <c r="KP70" i="2"/>
  <c r="KS70" i="2"/>
  <c r="KT70" i="2"/>
  <c r="KU70" i="2"/>
  <c r="KU168" i="2" s="1"/>
  <c r="KV70" i="2"/>
  <c r="KV247" i="2" s="1"/>
  <c r="KW70" i="2"/>
  <c r="KZ70" i="2"/>
  <c r="LA70" i="2"/>
  <c r="LB70" i="2"/>
  <c r="LB168" i="2" s="1"/>
  <c r="LC70" i="2"/>
  <c r="LC247" i="2" s="1"/>
  <c r="LD70" i="2"/>
  <c r="LN70" i="2"/>
  <c r="LO70" i="2"/>
  <c r="LP70" i="2"/>
  <c r="LI168" i="2" s="1"/>
  <c r="LQ70" i="2"/>
  <c r="LJ247" i="2" s="1"/>
  <c r="LR70" i="2"/>
  <c r="LS70" i="2"/>
  <c r="MB70" i="2"/>
  <c r="MC70" i="2"/>
  <c r="MD70" i="2"/>
  <c r="LP168" i="2" s="1"/>
  <c r="ME70" i="2"/>
  <c r="LQ247" i="2" s="1"/>
  <c r="MF70" i="2"/>
  <c r="MG70" i="2"/>
  <c r="MI70" i="2"/>
  <c r="MJ70" i="2"/>
  <c r="MM70" i="2"/>
  <c r="MP70" i="2"/>
  <c r="MQ70" i="2"/>
  <c r="MS70" i="2"/>
  <c r="ME247" i="2" s="1"/>
  <c r="MT70" i="2"/>
  <c r="MW70" i="2"/>
  <c r="MX70" i="2"/>
  <c r="MY70" i="2"/>
  <c r="MK168" i="2" s="1"/>
  <c r="MZ70" i="2"/>
  <c r="ML247" i="2" s="1"/>
  <c r="NA70" i="2"/>
  <c r="NB70" i="2"/>
  <c r="ND70" i="2"/>
  <c r="NE70" i="2"/>
  <c r="NF70" i="2"/>
  <c r="MR168" i="2" s="1"/>
  <c r="NG70" i="2"/>
  <c r="MS247" i="2" s="1"/>
  <c r="NH70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3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3" i="4"/>
  <c r="BX169" i="2"/>
  <c r="BY248" i="2"/>
  <c r="T3" i="4"/>
  <c r="CE169" i="2"/>
  <c r="CF248" i="2"/>
  <c r="U3" i="4"/>
  <c r="CL169" i="2"/>
  <c r="CM248" i="2"/>
  <c r="CS169" i="2"/>
  <c r="CT248" i="2"/>
  <c r="CZ169" i="2"/>
  <c r="DA248" i="2"/>
  <c r="X3" i="4"/>
  <c r="DG169" i="2"/>
  <c r="DH248" i="2"/>
  <c r="Y3" i="4"/>
  <c r="H3" i="4" s="1"/>
  <c r="DN169" i="2"/>
  <c r="DO248" i="2"/>
  <c r="Z3" i="4"/>
  <c r="DU169" i="2"/>
  <c r="DV248" i="2"/>
  <c r="AA3" i="4"/>
  <c r="EB169" i="2"/>
  <c r="EC248" i="2"/>
  <c r="AB3" i="4"/>
  <c r="EI169" i="2"/>
  <c r="EJ248" i="2"/>
  <c r="EP169" i="2"/>
  <c r="EQ248" i="2"/>
  <c r="EW169" i="2"/>
  <c r="EX248" i="2"/>
  <c r="AE3" i="4"/>
  <c r="FB71" i="2"/>
  <c r="FC71" i="2"/>
  <c r="FD71" i="2"/>
  <c r="FD169" i="2" s="1"/>
  <c r="FE71" i="2"/>
  <c r="FE248" i="2" s="1"/>
  <c r="FF71" i="2"/>
  <c r="FG71" i="2"/>
  <c r="FI71" i="2"/>
  <c r="FJ71" i="2"/>
  <c r="FK71" i="2"/>
  <c r="FK169" i="2" s="1"/>
  <c r="FL71" i="2"/>
  <c r="FL248" i="2" s="1"/>
  <c r="FM71" i="2"/>
  <c r="FN71" i="2"/>
  <c r="FP71" i="2"/>
  <c r="FQ71" i="2"/>
  <c r="FR71" i="2"/>
  <c r="FR169" i="2" s="1"/>
  <c r="FS71" i="2"/>
  <c r="FS248" i="2" s="1"/>
  <c r="FT71" i="2"/>
  <c r="FU71" i="2"/>
  <c r="FW71" i="2"/>
  <c r="FX71" i="2"/>
  <c r="FY71" i="2"/>
  <c r="FY169" i="2" s="1"/>
  <c r="FZ71" i="2"/>
  <c r="FZ248" i="2" s="1"/>
  <c r="GA71" i="2"/>
  <c r="GB71" i="2"/>
  <c r="GD71" i="2"/>
  <c r="GE71" i="2"/>
  <c r="GF71" i="2"/>
  <c r="GF169" i="2" s="1"/>
  <c r="GG71" i="2"/>
  <c r="GG248" i="2" s="1"/>
  <c r="GH71" i="2"/>
  <c r="GI71" i="2"/>
  <c r="GK71" i="2"/>
  <c r="GL71" i="2"/>
  <c r="GM71" i="2"/>
  <c r="GM169" i="2" s="1"/>
  <c r="GN71" i="2"/>
  <c r="GN248" i="2" s="1"/>
  <c r="GO71" i="2"/>
  <c r="GP71" i="2"/>
  <c r="GR71" i="2"/>
  <c r="GS71" i="2"/>
  <c r="GT71" i="2"/>
  <c r="GT169" i="2" s="1"/>
  <c r="GU71" i="2"/>
  <c r="GU248" i="2" s="1"/>
  <c r="GV71" i="2"/>
  <c r="GW71" i="2"/>
  <c r="GY71" i="2"/>
  <c r="GZ71" i="2"/>
  <c r="HA71" i="2"/>
  <c r="HA169" i="2" s="1"/>
  <c r="HB71" i="2"/>
  <c r="HB248" i="2" s="1"/>
  <c r="HC71" i="2"/>
  <c r="HD71" i="2"/>
  <c r="HF71" i="2"/>
  <c r="HG71" i="2"/>
  <c r="HH71" i="2"/>
  <c r="HH169" i="2" s="1"/>
  <c r="HI71" i="2"/>
  <c r="HI248" i="2" s="1"/>
  <c r="HJ71" i="2"/>
  <c r="HK71" i="2"/>
  <c r="HM71" i="2"/>
  <c r="HN71" i="2"/>
  <c r="HO71" i="2"/>
  <c r="HO169" i="2" s="1"/>
  <c r="HP71" i="2"/>
  <c r="HP248" i="2" s="1"/>
  <c r="HQ71" i="2"/>
  <c r="HR71" i="2"/>
  <c r="HT71" i="2"/>
  <c r="HU71" i="2"/>
  <c r="HV71" i="2"/>
  <c r="HV169" i="2" s="1"/>
  <c r="HW71" i="2"/>
  <c r="HW248" i="2" s="1"/>
  <c r="HX71" i="2"/>
  <c r="HY71" i="2"/>
  <c r="IA71" i="2"/>
  <c r="IB71" i="2"/>
  <c r="IC71" i="2"/>
  <c r="IC169" i="2" s="1"/>
  <c r="ID71" i="2"/>
  <c r="ID248" i="2" s="1"/>
  <c r="IE71" i="2"/>
  <c r="IF71" i="2"/>
  <c r="IH71" i="2"/>
  <c r="II71" i="2"/>
  <c r="IJ71" i="2"/>
  <c r="IJ169" i="2" s="1"/>
  <c r="IK71" i="2"/>
  <c r="IK248" i="2" s="1"/>
  <c r="IL71" i="2"/>
  <c r="IM71" i="2"/>
  <c r="IO71" i="2"/>
  <c r="IP71" i="2"/>
  <c r="IQ71" i="2"/>
  <c r="IQ169" i="2" s="1"/>
  <c r="IR71" i="2"/>
  <c r="IR248" i="2" s="1"/>
  <c r="IS71" i="2"/>
  <c r="IT71" i="2"/>
  <c r="IV71" i="2"/>
  <c r="IW71" i="2"/>
  <c r="IX71" i="2"/>
  <c r="IX169" i="2" s="1"/>
  <c r="IY71" i="2"/>
  <c r="IY248" i="2" s="1"/>
  <c r="IZ71" i="2"/>
  <c r="JA71" i="2"/>
  <c r="JC71" i="2"/>
  <c r="JD71" i="2"/>
  <c r="JG71" i="2"/>
  <c r="JH71" i="2"/>
  <c r="JJ71" i="2"/>
  <c r="JK71" i="2"/>
  <c r="JL71" i="2"/>
  <c r="JL169" i="2" s="1"/>
  <c r="JM71" i="2"/>
  <c r="JM248" i="2" s="1"/>
  <c r="JN71" i="2"/>
  <c r="JO71" i="2"/>
  <c r="JQ71" i="2"/>
  <c r="JR71" i="2"/>
  <c r="JS71" i="2"/>
  <c r="JS169" i="2" s="1"/>
  <c r="JT71" i="2"/>
  <c r="JT248" i="2" s="1"/>
  <c r="JU71" i="2"/>
  <c r="JV71" i="2"/>
  <c r="JX71" i="2"/>
  <c r="JY71" i="2"/>
  <c r="JZ71" i="2"/>
  <c r="JZ169" i="2" s="1"/>
  <c r="KA71" i="2"/>
  <c r="KA248" i="2" s="1"/>
  <c r="KB71" i="2"/>
  <c r="KC71" i="2"/>
  <c r="KE71" i="2"/>
  <c r="KF71" i="2"/>
  <c r="KG71" i="2"/>
  <c r="KG169" i="2" s="1"/>
  <c r="KH71" i="2"/>
  <c r="KH248" i="2" s="1"/>
  <c r="KI71" i="2"/>
  <c r="KJ71" i="2"/>
  <c r="KL71" i="2"/>
  <c r="KM71" i="2"/>
  <c r="KN71" i="2"/>
  <c r="KN169" i="2" s="1"/>
  <c r="KO71" i="2"/>
  <c r="KO248" i="2" s="1"/>
  <c r="KP71" i="2"/>
  <c r="KQ71" i="2"/>
  <c r="KS71" i="2"/>
  <c r="KT71" i="2"/>
  <c r="KU71" i="2"/>
  <c r="KU169" i="2" s="1"/>
  <c r="KV71" i="2"/>
  <c r="KV248" i="2" s="1"/>
  <c r="KW71" i="2"/>
  <c r="KX71" i="2"/>
  <c r="KZ71" i="2"/>
  <c r="LA71" i="2"/>
  <c r="LB71" i="2"/>
  <c r="LB169" i="2" s="1"/>
  <c r="LC71" i="2"/>
  <c r="LC248" i="2" s="1"/>
  <c r="LD71" i="2"/>
  <c r="LE71" i="2"/>
  <c r="LN71" i="2"/>
  <c r="LO71" i="2"/>
  <c r="LP71" i="2"/>
  <c r="LI169" i="2" s="1"/>
  <c r="LQ71" i="2"/>
  <c r="LJ248" i="2" s="1"/>
  <c r="LR71" i="2"/>
  <c r="LS71" i="2"/>
  <c r="MB71" i="2"/>
  <c r="MC71" i="2"/>
  <c r="MD71" i="2"/>
  <c r="LP169" i="2" s="1"/>
  <c r="ME71" i="2"/>
  <c r="LQ248" i="2" s="1"/>
  <c r="MF71" i="2"/>
  <c r="MG71" i="2"/>
  <c r="MI71" i="2"/>
  <c r="MJ71" i="2"/>
  <c r="MM71" i="2"/>
  <c r="MN71" i="2"/>
  <c r="MP71" i="2"/>
  <c r="MQ71" i="2"/>
  <c r="MS71" i="2"/>
  <c r="ME248" i="2" s="1"/>
  <c r="MT71" i="2"/>
  <c r="MU71" i="2"/>
  <c r="MW71" i="2"/>
  <c r="MX71" i="2"/>
  <c r="MY71" i="2"/>
  <c r="MK169" i="2" s="1"/>
  <c r="MZ71" i="2"/>
  <c r="ML248" i="2" s="1"/>
  <c r="NA71" i="2"/>
  <c r="NB71" i="2"/>
  <c r="ND71" i="2"/>
  <c r="NE71" i="2"/>
  <c r="NF71" i="2"/>
  <c r="MR169" i="2" s="1"/>
  <c r="NG71" i="2"/>
  <c r="MS248" i="2" s="1"/>
  <c r="NH71" i="2"/>
  <c r="NI71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L170" i="2"/>
  <c r="CM249" i="2"/>
  <c r="CS170" i="2"/>
  <c r="CT249" i="2"/>
  <c r="CZ170" i="2"/>
  <c r="DA249" i="2"/>
  <c r="X68" i="4"/>
  <c r="DG170" i="2"/>
  <c r="DH249" i="2"/>
  <c r="Y68" i="4"/>
  <c r="H68" i="4" s="1"/>
  <c r="DN170" i="2"/>
  <c r="DO249" i="2"/>
  <c r="Z68" i="4"/>
  <c r="DU170" i="2"/>
  <c r="DV249" i="2"/>
  <c r="AA68" i="4"/>
  <c r="EB170" i="2"/>
  <c r="EC249" i="2"/>
  <c r="AB68" i="4"/>
  <c r="EI170" i="2"/>
  <c r="EJ249" i="2"/>
  <c r="EP170" i="2"/>
  <c r="EQ249" i="2"/>
  <c r="EW170" i="2"/>
  <c r="EX249" i="2"/>
  <c r="AE68" i="4"/>
  <c r="FB72" i="2"/>
  <c r="FC72" i="2"/>
  <c r="FD72" i="2"/>
  <c r="FD170" i="2" s="1"/>
  <c r="FE72" i="2"/>
  <c r="FE249" i="2" s="1"/>
  <c r="FF72" i="2"/>
  <c r="FG72" i="2"/>
  <c r="FI72" i="2"/>
  <c r="FJ72" i="2"/>
  <c r="FK72" i="2"/>
  <c r="FK170" i="2" s="1"/>
  <c r="FL72" i="2"/>
  <c r="FL249" i="2" s="1"/>
  <c r="FM72" i="2"/>
  <c r="FN72" i="2"/>
  <c r="FP72" i="2"/>
  <c r="FQ72" i="2"/>
  <c r="FR72" i="2"/>
  <c r="FR170" i="2" s="1"/>
  <c r="FS72" i="2"/>
  <c r="FS249" i="2" s="1"/>
  <c r="FT72" i="2"/>
  <c r="FU72" i="2"/>
  <c r="FW72" i="2"/>
  <c r="FX72" i="2"/>
  <c r="FY72" i="2"/>
  <c r="FY170" i="2" s="1"/>
  <c r="FZ72" i="2"/>
  <c r="FZ249" i="2" s="1"/>
  <c r="GA72" i="2"/>
  <c r="GB72" i="2"/>
  <c r="GD72" i="2"/>
  <c r="GE72" i="2"/>
  <c r="GF72" i="2"/>
  <c r="GF170" i="2" s="1"/>
  <c r="GG72" i="2"/>
  <c r="GG249" i="2" s="1"/>
  <c r="GH72" i="2"/>
  <c r="GI72" i="2"/>
  <c r="GK72" i="2"/>
  <c r="GL72" i="2"/>
  <c r="GM72" i="2"/>
  <c r="GM170" i="2" s="1"/>
  <c r="GN72" i="2"/>
  <c r="GN249" i="2" s="1"/>
  <c r="GO72" i="2"/>
  <c r="GP72" i="2"/>
  <c r="GR72" i="2"/>
  <c r="GS72" i="2"/>
  <c r="GT72" i="2"/>
  <c r="GT170" i="2" s="1"/>
  <c r="GU72" i="2"/>
  <c r="GU249" i="2" s="1"/>
  <c r="GV72" i="2"/>
  <c r="GW72" i="2"/>
  <c r="GY72" i="2"/>
  <c r="GZ72" i="2"/>
  <c r="HA72" i="2"/>
  <c r="HA170" i="2" s="1"/>
  <c r="HB72" i="2"/>
  <c r="HB249" i="2" s="1"/>
  <c r="HC72" i="2"/>
  <c r="HD72" i="2"/>
  <c r="HF72" i="2"/>
  <c r="HG72" i="2"/>
  <c r="HH72" i="2"/>
  <c r="HH170" i="2" s="1"/>
  <c r="HI72" i="2"/>
  <c r="HI249" i="2" s="1"/>
  <c r="HJ72" i="2"/>
  <c r="HK72" i="2"/>
  <c r="HM72" i="2"/>
  <c r="HN72" i="2"/>
  <c r="HO72" i="2"/>
  <c r="HO170" i="2" s="1"/>
  <c r="HP72" i="2"/>
  <c r="HP249" i="2" s="1"/>
  <c r="HQ72" i="2"/>
  <c r="HR72" i="2"/>
  <c r="HT72" i="2"/>
  <c r="HU72" i="2"/>
  <c r="HV72" i="2"/>
  <c r="HV170" i="2" s="1"/>
  <c r="HW72" i="2"/>
  <c r="HW249" i="2" s="1"/>
  <c r="HX72" i="2"/>
  <c r="HY72" i="2"/>
  <c r="IA72" i="2"/>
  <c r="IB72" i="2"/>
  <c r="IC72" i="2"/>
  <c r="IC170" i="2" s="1"/>
  <c r="ID72" i="2"/>
  <c r="ID249" i="2" s="1"/>
  <c r="IE72" i="2"/>
  <c r="IF72" i="2"/>
  <c r="IH72" i="2"/>
  <c r="II72" i="2"/>
  <c r="IJ72" i="2"/>
  <c r="IJ170" i="2" s="1"/>
  <c r="IK72" i="2"/>
  <c r="IK249" i="2" s="1"/>
  <c r="IL72" i="2"/>
  <c r="IM72" i="2"/>
  <c r="IO72" i="2"/>
  <c r="IP72" i="2"/>
  <c r="IQ72" i="2"/>
  <c r="IQ170" i="2" s="1"/>
  <c r="IR72" i="2"/>
  <c r="IR249" i="2" s="1"/>
  <c r="IS72" i="2"/>
  <c r="IT72" i="2"/>
  <c r="IV72" i="2"/>
  <c r="IW72" i="2"/>
  <c r="IX72" i="2"/>
  <c r="IX170" i="2" s="1"/>
  <c r="IY72" i="2"/>
  <c r="IY249" i="2" s="1"/>
  <c r="IZ72" i="2"/>
  <c r="JA72" i="2"/>
  <c r="JC72" i="2"/>
  <c r="JD72" i="2"/>
  <c r="JG72" i="2"/>
  <c r="JH72" i="2"/>
  <c r="JJ72" i="2"/>
  <c r="JK72" i="2"/>
  <c r="JL72" i="2"/>
  <c r="JL170" i="2" s="1"/>
  <c r="JM72" i="2"/>
  <c r="JM249" i="2" s="1"/>
  <c r="JN72" i="2"/>
  <c r="JO72" i="2"/>
  <c r="JQ72" i="2"/>
  <c r="JR72" i="2"/>
  <c r="JS72" i="2"/>
  <c r="JS170" i="2" s="1"/>
  <c r="JT72" i="2"/>
  <c r="JT249" i="2" s="1"/>
  <c r="JU72" i="2"/>
  <c r="JV72" i="2"/>
  <c r="JX72" i="2"/>
  <c r="JY72" i="2"/>
  <c r="JZ72" i="2"/>
  <c r="JZ170" i="2" s="1"/>
  <c r="KA72" i="2"/>
  <c r="KA249" i="2" s="1"/>
  <c r="KB72" i="2"/>
  <c r="KC72" i="2"/>
  <c r="KE72" i="2"/>
  <c r="KF72" i="2"/>
  <c r="KG72" i="2"/>
  <c r="KG170" i="2" s="1"/>
  <c r="KH72" i="2"/>
  <c r="KH249" i="2" s="1"/>
  <c r="KI72" i="2"/>
  <c r="KJ72" i="2"/>
  <c r="KL72" i="2"/>
  <c r="KM72" i="2"/>
  <c r="KN72" i="2"/>
  <c r="KN170" i="2" s="1"/>
  <c r="KO72" i="2"/>
  <c r="KO249" i="2" s="1"/>
  <c r="KP72" i="2"/>
  <c r="KQ72" i="2"/>
  <c r="KS72" i="2"/>
  <c r="KT72" i="2"/>
  <c r="KU72" i="2"/>
  <c r="KU170" i="2" s="1"/>
  <c r="KV72" i="2"/>
  <c r="KV249" i="2" s="1"/>
  <c r="KW72" i="2"/>
  <c r="KX72" i="2"/>
  <c r="KZ72" i="2"/>
  <c r="LA72" i="2"/>
  <c r="LB72" i="2"/>
  <c r="LB170" i="2" s="1"/>
  <c r="LC72" i="2"/>
  <c r="LC249" i="2" s="1"/>
  <c r="LD72" i="2"/>
  <c r="LE72" i="2"/>
  <c r="LN72" i="2"/>
  <c r="LO72" i="2"/>
  <c r="LP72" i="2"/>
  <c r="LI170" i="2" s="1"/>
  <c r="LQ72" i="2"/>
  <c r="LJ249" i="2" s="1"/>
  <c r="LR72" i="2"/>
  <c r="LS72" i="2"/>
  <c r="MB72" i="2"/>
  <c r="MC72" i="2"/>
  <c r="MD72" i="2"/>
  <c r="LP170" i="2" s="1"/>
  <c r="ME72" i="2"/>
  <c r="LQ249" i="2" s="1"/>
  <c r="MF72" i="2"/>
  <c r="MG72" i="2"/>
  <c r="MI72" i="2"/>
  <c r="MJ72" i="2"/>
  <c r="MM72" i="2"/>
  <c r="MN72" i="2"/>
  <c r="MP72" i="2"/>
  <c r="MQ72" i="2"/>
  <c r="MS72" i="2"/>
  <c r="ME249" i="2" s="1"/>
  <c r="MT72" i="2"/>
  <c r="MU72" i="2"/>
  <c r="MW72" i="2"/>
  <c r="MX72" i="2"/>
  <c r="MY72" i="2"/>
  <c r="MK170" i="2" s="1"/>
  <c r="MZ72" i="2"/>
  <c r="ML249" i="2" s="1"/>
  <c r="NA72" i="2"/>
  <c r="NB72" i="2"/>
  <c r="ND72" i="2"/>
  <c r="NE72" i="2"/>
  <c r="NF72" i="2"/>
  <c r="MR170" i="2" s="1"/>
  <c r="NG72" i="2"/>
  <c r="MS249" i="2" s="1"/>
  <c r="NH72" i="2"/>
  <c r="NI72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L171" i="2"/>
  <c r="CM250" i="2"/>
  <c r="CS171" i="2"/>
  <c r="CT250" i="2"/>
  <c r="CZ171" i="2"/>
  <c r="DA250" i="2"/>
  <c r="DG171" i="2"/>
  <c r="DH250" i="2"/>
  <c r="DN171" i="2"/>
  <c r="DO250" i="2"/>
  <c r="DU171" i="2"/>
  <c r="DV250" i="2"/>
  <c r="EB171" i="2"/>
  <c r="EC250" i="2"/>
  <c r="EI171" i="2"/>
  <c r="EJ250" i="2"/>
  <c r="EP171" i="2"/>
  <c r="EQ250" i="2"/>
  <c r="EW171" i="2"/>
  <c r="EX250" i="2"/>
  <c r="FB73" i="2"/>
  <c r="FC73" i="2"/>
  <c r="FD73" i="2"/>
  <c r="FD171" i="2" s="1"/>
  <c r="FE73" i="2"/>
  <c r="FE250" i="2" s="1"/>
  <c r="FF73" i="2"/>
  <c r="FI73" i="2"/>
  <c r="FJ73" i="2"/>
  <c r="FK73" i="2"/>
  <c r="FK171" i="2" s="1"/>
  <c r="FL73" i="2"/>
  <c r="FL250" i="2" s="1"/>
  <c r="FM73" i="2"/>
  <c r="FN73" i="2"/>
  <c r="FP73" i="2"/>
  <c r="FQ73" i="2"/>
  <c r="FS73" i="2"/>
  <c r="FS250" i="2" s="1"/>
  <c r="FT73" i="2"/>
  <c r="FW73" i="2"/>
  <c r="FX73" i="2"/>
  <c r="FY73" i="2"/>
  <c r="FY171" i="2" s="1"/>
  <c r="FZ73" i="2"/>
  <c r="FZ250" i="2" s="1"/>
  <c r="GA73" i="2"/>
  <c r="GD73" i="2"/>
  <c r="GE73" i="2"/>
  <c r="GF73" i="2"/>
  <c r="GF171" i="2" s="1"/>
  <c r="GG73" i="2"/>
  <c r="GG250" i="2" s="1"/>
  <c r="GH73" i="2"/>
  <c r="GK73" i="2"/>
  <c r="GL73" i="2"/>
  <c r="GM73" i="2"/>
  <c r="GM171" i="2" s="1"/>
  <c r="GN73" i="2"/>
  <c r="GN250" i="2" s="1"/>
  <c r="GO73" i="2"/>
  <c r="GR73" i="2"/>
  <c r="GS73" i="2"/>
  <c r="GT73" i="2"/>
  <c r="GT171" i="2" s="1"/>
  <c r="GU73" i="2"/>
  <c r="GU250" i="2" s="1"/>
  <c r="GV73" i="2"/>
  <c r="GY73" i="2"/>
  <c r="GZ73" i="2"/>
  <c r="HA73" i="2"/>
  <c r="HA171" i="2" s="1"/>
  <c r="HB73" i="2"/>
  <c r="HB250" i="2" s="1"/>
  <c r="HC73" i="2"/>
  <c r="HF73" i="2"/>
  <c r="HG73" i="2"/>
  <c r="HH73" i="2"/>
  <c r="HH171" i="2" s="1"/>
  <c r="HI73" i="2"/>
  <c r="HI250" i="2" s="1"/>
  <c r="HJ73" i="2"/>
  <c r="HM73" i="2"/>
  <c r="HN73" i="2"/>
  <c r="HO73" i="2"/>
  <c r="HO171" i="2" s="1"/>
  <c r="HP73" i="2"/>
  <c r="HP250" i="2" s="1"/>
  <c r="HQ73" i="2"/>
  <c r="HT73" i="2"/>
  <c r="HU73" i="2"/>
  <c r="HV73" i="2"/>
  <c r="HV171" i="2" s="1"/>
  <c r="HW73" i="2"/>
  <c r="HW250" i="2" s="1"/>
  <c r="HX73" i="2"/>
  <c r="HY73" i="2"/>
  <c r="IA73" i="2"/>
  <c r="IB73" i="2"/>
  <c r="IC73" i="2"/>
  <c r="IC171" i="2" s="1"/>
  <c r="ID73" i="2"/>
  <c r="ID250" i="2" s="1"/>
  <c r="IE73" i="2"/>
  <c r="IH73" i="2"/>
  <c r="II73" i="2"/>
  <c r="IJ73" i="2"/>
  <c r="IJ171" i="2" s="1"/>
  <c r="IK73" i="2"/>
  <c r="IK250" i="2" s="1"/>
  <c r="IL73" i="2"/>
  <c r="IM73" i="2"/>
  <c r="IO73" i="2"/>
  <c r="IP73" i="2"/>
  <c r="IQ73" i="2"/>
  <c r="IQ171" i="2" s="1"/>
  <c r="IR73" i="2"/>
  <c r="IR250" i="2" s="1"/>
  <c r="IS73" i="2"/>
  <c r="IV73" i="2"/>
  <c r="IW73" i="2"/>
  <c r="IX73" i="2"/>
  <c r="IX171" i="2" s="1"/>
  <c r="IY73" i="2"/>
  <c r="IY250" i="2" s="1"/>
  <c r="IZ73" i="2"/>
  <c r="JC73" i="2"/>
  <c r="JD73" i="2"/>
  <c r="JG73" i="2"/>
  <c r="JJ73" i="2"/>
  <c r="JK73" i="2"/>
  <c r="JL73" i="2"/>
  <c r="JL171" i="2" s="1"/>
  <c r="JM73" i="2"/>
  <c r="JM250" i="2" s="1"/>
  <c r="JN73" i="2"/>
  <c r="JO73" i="2"/>
  <c r="JQ73" i="2"/>
  <c r="JR73" i="2"/>
  <c r="JS73" i="2"/>
  <c r="JS171" i="2" s="1"/>
  <c r="JT73" i="2"/>
  <c r="JT250" i="2" s="1"/>
  <c r="JU73" i="2"/>
  <c r="JX73" i="2"/>
  <c r="JY73" i="2"/>
  <c r="JZ73" i="2"/>
  <c r="JZ171" i="2" s="1"/>
  <c r="KA73" i="2"/>
  <c r="KA250" i="2" s="1"/>
  <c r="KB73" i="2"/>
  <c r="KC73" i="2"/>
  <c r="KE73" i="2"/>
  <c r="KF73" i="2"/>
  <c r="KG73" i="2"/>
  <c r="KG171" i="2" s="1"/>
  <c r="KH73" i="2"/>
  <c r="KH250" i="2" s="1"/>
  <c r="KI73" i="2"/>
  <c r="KJ73" i="2"/>
  <c r="KL73" i="2"/>
  <c r="KM73" i="2"/>
  <c r="KN73" i="2"/>
  <c r="KN171" i="2" s="1"/>
  <c r="KO73" i="2"/>
  <c r="KO250" i="2" s="1"/>
  <c r="KP73" i="2"/>
  <c r="KS73" i="2"/>
  <c r="KT73" i="2"/>
  <c r="KU73" i="2"/>
  <c r="KU171" i="2" s="1"/>
  <c r="KV73" i="2"/>
  <c r="KV250" i="2" s="1"/>
  <c r="KW73" i="2"/>
  <c r="KZ73" i="2"/>
  <c r="LA73" i="2"/>
  <c r="LB73" i="2"/>
  <c r="LB171" i="2" s="1"/>
  <c r="LC73" i="2"/>
  <c r="LC250" i="2" s="1"/>
  <c r="LD73" i="2"/>
  <c r="LN73" i="2"/>
  <c r="LO73" i="2"/>
  <c r="LP73" i="2"/>
  <c r="LI171" i="2" s="1"/>
  <c r="LQ73" i="2"/>
  <c r="LJ250" i="2" s="1"/>
  <c r="LR73" i="2"/>
  <c r="LS73" i="2"/>
  <c r="MB73" i="2"/>
  <c r="MC73" i="2"/>
  <c r="MD73" i="2"/>
  <c r="LP171" i="2" s="1"/>
  <c r="ME73" i="2"/>
  <c r="LQ250" i="2" s="1"/>
  <c r="MF73" i="2"/>
  <c r="MG73" i="2"/>
  <c r="MI73" i="2"/>
  <c r="MJ73" i="2"/>
  <c r="MM73" i="2"/>
  <c r="MP73" i="2"/>
  <c r="MQ73" i="2"/>
  <c r="MS73" i="2"/>
  <c r="ME250" i="2" s="1"/>
  <c r="MT73" i="2"/>
  <c r="MU73" i="2"/>
  <c r="MW73" i="2"/>
  <c r="MX73" i="2"/>
  <c r="MY73" i="2"/>
  <c r="MK171" i="2" s="1"/>
  <c r="MZ73" i="2"/>
  <c r="ML250" i="2" s="1"/>
  <c r="NA73" i="2"/>
  <c r="NB73" i="2"/>
  <c r="ND73" i="2"/>
  <c r="NE73" i="2"/>
  <c r="NF73" i="2"/>
  <c r="MR171" i="2" s="1"/>
  <c r="NG73" i="2"/>
  <c r="MS250" i="2" s="1"/>
  <c r="NH73" i="2"/>
  <c r="NI73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27" i="4"/>
  <c r="BC172" i="2"/>
  <c r="BD251" i="2"/>
  <c r="BJ172" i="2"/>
  <c r="BK251" i="2"/>
  <c r="BQ172" i="2"/>
  <c r="BR251" i="2"/>
  <c r="S27" i="4"/>
  <c r="BX172" i="2"/>
  <c r="BY251" i="2"/>
  <c r="T27" i="4"/>
  <c r="CE172" i="2"/>
  <c r="CF251" i="2"/>
  <c r="U27" i="4"/>
  <c r="CL172" i="2"/>
  <c r="CM251" i="2"/>
  <c r="CS172" i="2"/>
  <c r="CT251" i="2"/>
  <c r="CZ172" i="2"/>
  <c r="DA251" i="2"/>
  <c r="X27" i="4"/>
  <c r="DG172" i="2"/>
  <c r="DH251" i="2"/>
  <c r="Y27" i="4"/>
  <c r="H27" i="4" s="1"/>
  <c r="DN172" i="2"/>
  <c r="DO251" i="2"/>
  <c r="Z27" i="4"/>
  <c r="DU172" i="2"/>
  <c r="DV251" i="2"/>
  <c r="AA27" i="4"/>
  <c r="EB172" i="2"/>
  <c r="EC251" i="2"/>
  <c r="AB27" i="4"/>
  <c r="EI172" i="2"/>
  <c r="EJ251" i="2"/>
  <c r="EP172" i="2"/>
  <c r="EQ251" i="2"/>
  <c r="EW172" i="2"/>
  <c r="EX251" i="2"/>
  <c r="AE27" i="4"/>
  <c r="FB74" i="2"/>
  <c r="FC74" i="2"/>
  <c r="FD74" i="2"/>
  <c r="FD172" i="2" s="1"/>
  <c r="FE74" i="2"/>
  <c r="FE251" i="2" s="1"/>
  <c r="FF74" i="2"/>
  <c r="FG74" i="2"/>
  <c r="FI74" i="2"/>
  <c r="FJ74" i="2"/>
  <c r="FK74" i="2"/>
  <c r="FK172" i="2" s="1"/>
  <c r="FL74" i="2"/>
  <c r="FL251" i="2" s="1"/>
  <c r="FM74" i="2"/>
  <c r="FN74" i="2"/>
  <c r="FP74" i="2"/>
  <c r="FQ74" i="2"/>
  <c r="FR74" i="2"/>
  <c r="FR172" i="2" s="1"/>
  <c r="FS74" i="2"/>
  <c r="FS251" i="2" s="1"/>
  <c r="FT74" i="2"/>
  <c r="FU74" i="2"/>
  <c r="FW74" i="2"/>
  <c r="FX74" i="2"/>
  <c r="FY74" i="2"/>
  <c r="FY172" i="2" s="1"/>
  <c r="FZ74" i="2"/>
  <c r="FZ251" i="2" s="1"/>
  <c r="GA74" i="2"/>
  <c r="GB74" i="2"/>
  <c r="GD74" i="2"/>
  <c r="GE74" i="2"/>
  <c r="GF74" i="2"/>
  <c r="GF172" i="2" s="1"/>
  <c r="GG74" i="2"/>
  <c r="GG251" i="2" s="1"/>
  <c r="GH74" i="2"/>
  <c r="GI74" i="2"/>
  <c r="GK74" i="2"/>
  <c r="GL74" i="2"/>
  <c r="GM74" i="2"/>
  <c r="GM172" i="2" s="1"/>
  <c r="GN74" i="2"/>
  <c r="GN251" i="2" s="1"/>
  <c r="GO74" i="2"/>
  <c r="GP74" i="2"/>
  <c r="GR74" i="2"/>
  <c r="GS74" i="2"/>
  <c r="GT74" i="2"/>
  <c r="GT172" i="2" s="1"/>
  <c r="GU74" i="2"/>
  <c r="GU251" i="2" s="1"/>
  <c r="GV74" i="2"/>
  <c r="GW74" i="2"/>
  <c r="GY74" i="2"/>
  <c r="GZ74" i="2"/>
  <c r="HA74" i="2"/>
  <c r="HA172" i="2" s="1"/>
  <c r="HB74" i="2"/>
  <c r="HB251" i="2" s="1"/>
  <c r="HC74" i="2"/>
  <c r="HD74" i="2"/>
  <c r="HF74" i="2"/>
  <c r="HG74" i="2"/>
  <c r="HH74" i="2"/>
  <c r="HH172" i="2" s="1"/>
  <c r="HI74" i="2"/>
  <c r="HI251" i="2" s="1"/>
  <c r="HJ74" i="2"/>
  <c r="HK74" i="2"/>
  <c r="HM74" i="2"/>
  <c r="HN74" i="2"/>
  <c r="HO74" i="2"/>
  <c r="HO172" i="2" s="1"/>
  <c r="HP74" i="2"/>
  <c r="HP251" i="2" s="1"/>
  <c r="HQ74" i="2"/>
  <c r="HR74" i="2"/>
  <c r="HT74" i="2"/>
  <c r="HU74" i="2"/>
  <c r="HV74" i="2"/>
  <c r="HV172" i="2" s="1"/>
  <c r="HW74" i="2"/>
  <c r="HW251" i="2" s="1"/>
  <c r="HX74" i="2"/>
  <c r="HY74" i="2"/>
  <c r="IA74" i="2"/>
  <c r="IB74" i="2"/>
  <c r="IC74" i="2"/>
  <c r="IC172" i="2" s="1"/>
  <c r="ID74" i="2"/>
  <c r="ID251" i="2" s="1"/>
  <c r="IE74" i="2"/>
  <c r="IF74" i="2"/>
  <c r="IH74" i="2"/>
  <c r="II74" i="2"/>
  <c r="IJ74" i="2"/>
  <c r="IJ172" i="2" s="1"/>
  <c r="IK74" i="2"/>
  <c r="IK251" i="2" s="1"/>
  <c r="IL74" i="2"/>
  <c r="IM74" i="2"/>
  <c r="IO74" i="2"/>
  <c r="IP74" i="2"/>
  <c r="IQ74" i="2"/>
  <c r="IQ172" i="2" s="1"/>
  <c r="IR74" i="2"/>
  <c r="IR251" i="2" s="1"/>
  <c r="IS74" i="2"/>
  <c r="IT74" i="2"/>
  <c r="IV74" i="2"/>
  <c r="IW74" i="2"/>
  <c r="IX74" i="2"/>
  <c r="IX172" i="2" s="1"/>
  <c r="IY74" i="2"/>
  <c r="IY251" i="2" s="1"/>
  <c r="IZ74" i="2"/>
  <c r="JA74" i="2"/>
  <c r="JC74" i="2"/>
  <c r="JD74" i="2"/>
  <c r="JG74" i="2"/>
  <c r="JH74" i="2"/>
  <c r="JJ74" i="2"/>
  <c r="JK74" i="2"/>
  <c r="JL74" i="2"/>
  <c r="JL172" i="2" s="1"/>
  <c r="JM74" i="2"/>
  <c r="JM251" i="2" s="1"/>
  <c r="JN74" i="2"/>
  <c r="JO74" i="2"/>
  <c r="JQ74" i="2"/>
  <c r="JR74" i="2"/>
  <c r="JS74" i="2"/>
  <c r="JS172" i="2" s="1"/>
  <c r="JT74" i="2"/>
  <c r="JT251" i="2" s="1"/>
  <c r="JU74" i="2"/>
  <c r="JV74" i="2"/>
  <c r="JX74" i="2"/>
  <c r="JY74" i="2"/>
  <c r="JZ74" i="2"/>
  <c r="JZ172" i="2" s="1"/>
  <c r="KA74" i="2"/>
  <c r="KA251" i="2" s="1"/>
  <c r="KB74" i="2"/>
  <c r="KC74" i="2"/>
  <c r="KE74" i="2"/>
  <c r="KF74" i="2"/>
  <c r="KG74" i="2"/>
  <c r="KG172" i="2" s="1"/>
  <c r="KH74" i="2"/>
  <c r="KH251" i="2" s="1"/>
  <c r="KI74" i="2"/>
  <c r="KJ74" i="2"/>
  <c r="KL74" i="2"/>
  <c r="KM74" i="2"/>
  <c r="KN74" i="2"/>
  <c r="KN172" i="2" s="1"/>
  <c r="KO74" i="2"/>
  <c r="KO251" i="2" s="1"/>
  <c r="KP74" i="2"/>
  <c r="KQ74" i="2"/>
  <c r="KS74" i="2"/>
  <c r="KT74" i="2"/>
  <c r="KU74" i="2"/>
  <c r="KU172" i="2" s="1"/>
  <c r="KV74" i="2"/>
  <c r="KV251" i="2" s="1"/>
  <c r="KW74" i="2"/>
  <c r="KX74" i="2"/>
  <c r="KZ74" i="2"/>
  <c r="LA74" i="2"/>
  <c r="LB74" i="2"/>
  <c r="LB172" i="2" s="1"/>
  <c r="LC74" i="2"/>
  <c r="LC251" i="2" s="1"/>
  <c r="LD74" i="2"/>
  <c r="LE74" i="2"/>
  <c r="LN74" i="2"/>
  <c r="LO74" i="2"/>
  <c r="LP74" i="2"/>
  <c r="LI172" i="2" s="1"/>
  <c r="LQ74" i="2"/>
  <c r="LJ251" i="2" s="1"/>
  <c r="LR74" i="2"/>
  <c r="LS74" i="2"/>
  <c r="MB74" i="2"/>
  <c r="MC74" i="2"/>
  <c r="MD74" i="2"/>
  <c r="LP172" i="2" s="1"/>
  <c r="ME74" i="2"/>
  <c r="LQ251" i="2" s="1"/>
  <c r="MF74" i="2"/>
  <c r="MG74" i="2"/>
  <c r="MI74" i="2"/>
  <c r="MJ74" i="2"/>
  <c r="MM74" i="2"/>
  <c r="MN74" i="2"/>
  <c r="MP74" i="2"/>
  <c r="MQ74" i="2"/>
  <c r="MS74" i="2"/>
  <c r="ME251" i="2" s="1"/>
  <c r="MT74" i="2"/>
  <c r="MU74" i="2"/>
  <c r="MW74" i="2"/>
  <c r="MX74" i="2"/>
  <c r="MY74" i="2"/>
  <c r="MK172" i="2" s="1"/>
  <c r="MZ74" i="2"/>
  <c r="ML251" i="2" s="1"/>
  <c r="NA74" i="2"/>
  <c r="NB74" i="2"/>
  <c r="ND74" i="2"/>
  <c r="NE74" i="2"/>
  <c r="NF74" i="2"/>
  <c r="MR172" i="2" s="1"/>
  <c r="NG74" i="2"/>
  <c r="MS251" i="2" s="1"/>
  <c r="NH74" i="2"/>
  <c r="NI74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59" i="4" s="1"/>
  <c r="AM75" i="2"/>
  <c r="AN75" i="2"/>
  <c r="AO173" i="2"/>
  <c r="AP252" i="2"/>
  <c r="AQ75" i="2"/>
  <c r="AV173" i="2"/>
  <c r="AW252" i="2"/>
  <c r="P59" i="4"/>
  <c r="BC173" i="2"/>
  <c r="BD252" i="2"/>
  <c r="BJ173" i="2"/>
  <c r="BK252" i="2"/>
  <c r="BQ173" i="2"/>
  <c r="BR252" i="2"/>
  <c r="S59" i="4"/>
  <c r="BX173" i="2"/>
  <c r="BY252" i="2"/>
  <c r="T59" i="4"/>
  <c r="CE173" i="2"/>
  <c r="CF252" i="2"/>
  <c r="U59" i="4"/>
  <c r="CL173" i="2"/>
  <c r="CM252" i="2"/>
  <c r="CS173" i="2"/>
  <c r="CT252" i="2"/>
  <c r="CZ173" i="2"/>
  <c r="DA252" i="2"/>
  <c r="X59" i="4"/>
  <c r="DG173" i="2"/>
  <c r="DH252" i="2"/>
  <c r="Y59" i="4"/>
  <c r="H59" i="4" s="1"/>
  <c r="DN173" i="2"/>
  <c r="DO252" i="2"/>
  <c r="Z59" i="4"/>
  <c r="DU173" i="2"/>
  <c r="DV252" i="2"/>
  <c r="AA59" i="4"/>
  <c r="EB173" i="2"/>
  <c r="EC252" i="2"/>
  <c r="AB59" i="4"/>
  <c r="EI173" i="2"/>
  <c r="EJ252" i="2"/>
  <c r="EP173" i="2"/>
  <c r="EQ252" i="2"/>
  <c r="EW173" i="2"/>
  <c r="EX252" i="2"/>
  <c r="AE59" i="4"/>
  <c r="FB75" i="2"/>
  <c r="FC75" i="2"/>
  <c r="FD75" i="2"/>
  <c r="FD173" i="2" s="1"/>
  <c r="FE75" i="2"/>
  <c r="FE252" i="2" s="1"/>
  <c r="FF75" i="2"/>
  <c r="FG75" i="2"/>
  <c r="FI75" i="2"/>
  <c r="FJ75" i="2"/>
  <c r="FK75" i="2"/>
  <c r="FK173" i="2" s="1"/>
  <c r="FL75" i="2"/>
  <c r="FL252" i="2" s="1"/>
  <c r="FM75" i="2"/>
  <c r="FN75" i="2"/>
  <c r="FP75" i="2"/>
  <c r="FQ75" i="2"/>
  <c r="FR75" i="2"/>
  <c r="FR173" i="2" s="1"/>
  <c r="FS75" i="2"/>
  <c r="FS252" i="2" s="1"/>
  <c r="FT75" i="2"/>
  <c r="FU75" i="2"/>
  <c r="FW75" i="2"/>
  <c r="FX75" i="2"/>
  <c r="FY75" i="2"/>
  <c r="FY173" i="2" s="1"/>
  <c r="FZ75" i="2"/>
  <c r="FZ252" i="2" s="1"/>
  <c r="GA75" i="2"/>
  <c r="GB75" i="2"/>
  <c r="GD75" i="2"/>
  <c r="GE75" i="2"/>
  <c r="GF75" i="2"/>
  <c r="GF173" i="2" s="1"/>
  <c r="GG75" i="2"/>
  <c r="GG252" i="2" s="1"/>
  <c r="GH75" i="2"/>
  <c r="GI75" i="2"/>
  <c r="GK75" i="2"/>
  <c r="GL75" i="2"/>
  <c r="GM75" i="2"/>
  <c r="GM173" i="2" s="1"/>
  <c r="GN75" i="2"/>
  <c r="GN252" i="2" s="1"/>
  <c r="GO75" i="2"/>
  <c r="GP75" i="2"/>
  <c r="GR75" i="2"/>
  <c r="GS75" i="2"/>
  <c r="GT75" i="2"/>
  <c r="GT173" i="2" s="1"/>
  <c r="GU75" i="2"/>
  <c r="GU252" i="2" s="1"/>
  <c r="GV75" i="2"/>
  <c r="GW75" i="2"/>
  <c r="GY75" i="2"/>
  <c r="GZ75" i="2"/>
  <c r="HA75" i="2"/>
  <c r="HA173" i="2" s="1"/>
  <c r="HB75" i="2"/>
  <c r="HB252" i="2" s="1"/>
  <c r="HC75" i="2"/>
  <c r="HD75" i="2"/>
  <c r="HF75" i="2"/>
  <c r="HG75" i="2"/>
  <c r="HH75" i="2"/>
  <c r="HH173" i="2" s="1"/>
  <c r="HI75" i="2"/>
  <c r="HI252" i="2" s="1"/>
  <c r="HJ75" i="2"/>
  <c r="HK75" i="2"/>
  <c r="HM75" i="2"/>
  <c r="HN75" i="2"/>
  <c r="HO75" i="2"/>
  <c r="HO173" i="2" s="1"/>
  <c r="HP75" i="2"/>
  <c r="HP252" i="2" s="1"/>
  <c r="HQ75" i="2"/>
  <c r="HR75" i="2"/>
  <c r="HT75" i="2"/>
  <c r="HU75" i="2"/>
  <c r="HV75" i="2"/>
  <c r="HV173" i="2" s="1"/>
  <c r="HW75" i="2"/>
  <c r="HW252" i="2" s="1"/>
  <c r="HX75" i="2"/>
  <c r="HY75" i="2"/>
  <c r="IA75" i="2"/>
  <c r="IB75" i="2"/>
  <c r="IC75" i="2"/>
  <c r="IC173" i="2" s="1"/>
  <c r="ID75" i="2"/>
  <c r="ID252" i="2" s="1"/>
  <c r="IE75" i="2"/>
  <c r="IF75" i="2"/>
  <c r="IH75" i="2"/>
  <c r="II75" i="2"/>
  <c r="IJ75" i="2"/>
  <c r="IJ173" i="2" s="1"/>
  <c r="IK75" i="2"/>
  <c r="IK252" i="2" s="1"/>
  <c r="IL75" i="2"/>
  <c r="IM75" i="2"/>
  <c r="IO75" i="2"/>
  <c r="IP75" i="2"/>
  <c r="IQ75" i="2"/>
  <c r="IQ173" i="2" s="1"/>
  <c r="IR75" i="2"/>
  <c r="IR252" i="2" s="1"/>
  <c r="IS75" i="2"/>
  <c r="IT75" i="2"/>
  <c r="IV75" i="2"/>
  <c r="IW75" i="2"/>
  <c r="IX75" i="2"/>
  <c r="IX173" i="2" s="1"/>
  <c r="IY75" i="2"/>
  <c r="IY252" i="2" s="1"/>
  <c r="IZ75" i="2"/>
  <c r="JA75" i="2"/>
  <c r="JC75" i="2"/>
  <c r="JD75" i="2"/>
  <c r="JG75" i="2"/>
  <c r="JH75" i="2"/>
  <c r="JJ75" i="2"/>
  <c r="JK75" i="2"/>
  <c r="JL75" i="2"/>
  <c r="JL173" i="2" s="1"/>
  <c r="JM75" i="2"/>
  <c r="JM252" i="2" s="1"/>
  <c r="JN75" i="2"/>
  <c r="JO75" i="2"/>
  <c r="JQ75" i="2"/>
  <c r="JR75" i="2"/>
  <c r="JS75" i="2"/>
  <c r="JS173" i="2" s="1"/>
  <c r="JT75" i="2"/>
  <c r="JT252" i="2" s="1"/>
  <c r="JU75" i="2"/>
  <c r="JV75" i="2"/>
  <c r="JX75" i="2"/>
  <c r="JY75" i="2"/>
  <c r="JZ75" i="2"/>
  <c r="JZ173" i="2" s="1"/>
  <c r="KA75" i="2"/>
  <c r="KA252" i="2" s="1"/>
  <c r="KB75" i="2"/>
  <c r="KC75" i="2"/>
  <c r="KE75" i="2"/>
  <c r="KF75" i="2"/>
  <c r="KG75" i="2"/>
  <c r="KG173" i="2" s="1"/>
  <c r="KH75" i="2"/>
  <c r="KH252" i="2" s="1"/>
  <c r="KI75" i="2"/>
  <c r="KJ75" i="2"/>
  <c r="KL75" i="2"/>
  <c r="KM75" i="2"/>
  <c r="KN75" i="2"/>
  <c r="KN173" i="2" s="1"/>
  <c r="KO75" i="2"/>
  <c r="KO252" i="2" s="1"/>
  <c r="KP75" i="2"/>
  <c r="KQ75" i="2"/>
  <c r="KS75" i="2"/>
  <c r="KT75" i="2"/>
  <c r="KU75" i="2"/>
  <c r="KU173" i="2" s="1"/>
  <c r="KV75" i="2"/>
  <c r="KV252" i="2" s="1"/>
  <c r="KW75" i="2"/>
  <c r="KX75" i="2"/>
  <c r="KZ75" i="2"/>
  <c r="LA75" i="2"/>
  <c r="LB75" i="2"/>
  <c r="LB173" i="2" s="1"/>
  <c r="LC75" i="2"/>
  <c r="LC252" i="2" s="1"/>
  <c r="LD75" i="2"/>
  <c r="LE75" i="2"/>
  <c r="LN75" i="2"/>
  <c r="LO75" i="2"/>
  <c r="LP75" i="2"/>
  <c r="LI173" i="2" s="1"/>
  <c r="LQ75" i="2"/>
  <c r="LJ252" i="2" s="1"/>
  <c r="LR75" i="2"/>
  <c r="LS75" i="2"/>
  <c r="MB75" i="2"/>
  <c r="MC75" i="2"/>
  <c r="MD75" i="2"/>
  <c r="LP173" i="2" s="1"/>
  <c r="ME75" i="2"/>
  <c r="LQ252" i="2" s="1"/>
  <c r="MF75" i="2"/>
  <c r="MG75" i="2"/>
  <c r="MI75" i="2"/>
  <c r="MJ75" i="2"/>
  <c r="MM75" i="2"/>
  <c r="MN75" i="2"/>
  <c r="MP75" i="2"/>
  <c r="MQ75" i="2"/>
  <c r="MS75" i="2"/>
  <c r="ME252" i="2" s="1"/>
  <c r="MT75" i="2"/>
  <c r="MU75" i="2"/>
  <c r="MW75" i="2"/>
  <c r="MX75" i="2"/>
  <c r="MY75" i="2"/>
  <c r="MK173" i="2" s="1"/>
  <c r="MZ75" i="2"/>
  <c r="ML252" i="2" s="1"/>
  <c r="NA75" i="2"/>
  <c r="NB75" i="2"/>
  <c r="ND75" i="2"/>
  <c r="NE75" i="2"/>
  <c r="NF75" i="2"/>
  <c r="MR173" i="2" s="1"/>
  <c r="NG75" i="2"/>
  <c r="MS252" i="2" s="1"/>
  <c r="NH75" i="2"/>
  <c r="NI75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6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55" i="4" s="1"/>
  <c r="AV174" i="2"/>
  <c r="AW253" i="2"/>
  <c r="P55" i="4"/>
  <c r="BC174" i="2"/>
  <c r="BD253" i="2"/>
  <c r="BJ174" i="2"/>
  <c r="BK253" i="2"/>
  <c r="BQ174" i="2"/>
  <c r="BR253" i="2"/>
  <c r="BX174" i="2"/>
  <c r="BY253" i="2"/>
  <c r="T55" i="4"/>
  <c r="CE174" i="2"/>
  <c r="CF253" i="2"/>
  <c r="U55" i="4"/>
  <c r="CL174" i="2"/>
  <c r="CM253" i="2"/>
  <c r="CS174" i="2"/>
  <c r="CT253" i="2"/>
  <c r="CZ174" i="2"/>
  <c r="DA253" i="2"/>
  <c r="X55" i="4"/>
  <c r="DG174" i="2"/>
  <c r="DH253" i="2"/>
  <c r="Y55" i="4"/>
  <c r="H55" i="4" s="1"/>
  <c r="DN174" i="2"/>
  <c r="DO253" i="2"/>
  <c r="DU174" i="2"/>
  <c r="DV253" i="2"/>
  <c r="EB174" i="2"/>
  <c r="EC253" i="2"/>
  <c r="EI174" i="2"/>
  <c r="EJ253" i="2"/>
  <c r="EP174" i="2"/>
  <c r="EQ253" i="2"/>
  <c r="EW174" i="2"/>
  <c r="EX253" i="2"/>
  <c r="AE55" i="4"/>
  <c r="FB76" i="2"/>
  <c r="FC76" i="2"/>
  <c r="FD76" i="2"/>
  <c r="FD174" i="2" s="1"/>
  <c r="FE76" i="2"/>
  <c r="FE253" i="2" s="1"/>
  <c r="FF76" i="2"/>
  <c r="FG76" i="2"/>
  <c r="FI76" i="2"/>
  <c r="FJ76" i="2"/>
  <c r="FK76" i="2"/>
  <c r="FK174" i="2" s="1"/>
  <c r="FL76" i="2"/>
  <c r="FL253" i="2" s="1"/>
  <c r="FM76" i="2"/>
  <c r="FN76" i="2"/>
  <c r="FP76" i="2"/>
  <c r="FQ76" i="2"/>
  <c r="FR76" i="2"/>
  <c r="FR174" i="2" s="1"/>
  <c r="FS76" i="2"/>
  <c r="FS253" i="2" s="1"/>
  <c r="FT76" i="2"/>
  <c r="FU76" i="2"/>
  <c r="FW76" i="2"/>
  <c r="FX76" i="2"/>
  <c r="FY76" i="2"/>
  <c r="FY174" i="2" s="1"/>
  <c r="FZ76" i="2"/>
  <c r="FZ253" i="2" s="1"/>
  <c r="GA76" i="2"/>
  <c r="GB76" i="2"/>
  <c r="GD76" i="2"/>
  <c r="GE76" i="2"/>
  <c r="GF76" i="2"/>
  <c r="GF174" i="2" s="1"/>
  <c r="GG76" i="2"/>
  <c r="GG253" i="2" s="1"/>
  <c r="GH76" i="2"/>
  <c r="GI76" i="2"/>
  <c r="GK76" i="2"/>
  <c r="GL76" i="2"/>
  <c r="GM76" i="2"/>
  <c r="GM174" i="2" s="1"/>
  <c r="GN76" i="2"/>
  <c r="GN253" i="2" s="1"/>
  <c r="GO76" i="2"/>
  <c r="GP76" i="2"/>
  <c r="GR76" i="2"/>
  <c r="GS76" i="2"/>
  <c r="GT76" i="2"/>
  <c r="GT174" i="2" s="1"/>
  <c r="GU76" i="2"/>
  <c r="GU253" i="2" s="1"/>
  <c r="GV76" i="2"/>
  <c r="GW76" i="2"/>
  <c r="GY76" i="2"/>
  <c r="GZ76" i="2"/>
  <c r="HA76" i="2"/>
  <c r="HA174" i="2" s="1"/>
  <c r="HB76" i="2"/>
  <c r="HB253" i="2" s="1"/>
  <c r="HC76" i="2"/>
  <c r="HD76" i="2"/>
  <c r="HF76" i="2"/>
  <c r="HG76" i="2"/>
  <c r="HH76" i="2"/>
  <c r="HH174" i="2" s="1"/>
  <c r="HI76" i="2"/>
  <c r="HI253" i="2" s="1"/>
  <c r="HJ76" i="2"/>
  <c r="HK76" i="2"/>
  <c r="HM76" i="2"/>
  <c r="HN76" i="2"/>
  <c r="HO76" i="2"/>
  <c r="HO174" i="2" s="1"/>
  <c r="HP76" i="2"/>
  <c r="HP253" i="2" s="1"/>
  <c r="HQ76" i="2"/>
  <c r="HR76" i="2"/>
  <c r="HT76" i="2"/>
  <c r="HU76" i="2"/>
  <c r="HV76" i="2"/>
  <c r="HV174" i="2" s="1"/>
  <c r="HW76" i="2"/>
  <c r="HW253" i="2" s="1"/>
  <c r="HX76" i="2"/>
  <c r="HY76" i="2"/>
  <c r="IA76" i="2"/>
  <c r="IB76" i="2"/>
  <c r="IC76" i="2"/>
  <c r="IC174" i="2" s="1"/>
  <c r="ID76" i="2"/>
  <c r="ID253" i="2" s="1"/>
  <c r="IE76" i="2"/>
  <c r="IF76" i="2"/>
  <c r="IH76" i="2"/>
  <c r="II76" i="2"/>
  <c r="IJ76" i="2"/>
  <c r="IJ174" i="2" s="1"/>
  <c r="IK76" i="2"/>
  <c r="IK253" i="2" s="1"/>
  <c r="IL76" i="2"/>
  <c r="IM76" i="2"/>
  <c r="IO76" i="2"/>
  <c r="IP76" i="2"/>
  <c r="IQ76" i="2"/>
  <c r="IQ174" i="2" s="1"/>
  <c r="IR76" i="2"/>
  <c r="IR253" i="2" s="1"/>
  <c r="IS76" i="2"/>
  <c r="IT76" i="2"/>
  <c r="IV76" i="2"/>
  <c r="IW76" i="2"/>
  <c r="IX76" i="2"/>
  <c r="IX174" i="2" s="1"/>
  <c r="IY76" i="2"/>
  <c r="IY253" i="2" s="1"/>
  <c r="IZ76" i="2"/>
  <c r="JA76" i="2"/>
  <c r="JC76" i="2"/>
  <c r="JD76" i="2"/>
  <c r="JG76" i="2"/>
  <c r="JJ76" i="2"/>
  <c r="JK76" i="2"/>
  <c r="JL76" i="2"/>
  <c r="JL174" i="2" s="1"/>
  <c r="JM76" i="2"/>
  <c r="JM253" i="2" s="1"/>
  <c r="JN76" i="2"/>
  <c r="JO76" i="2"/>
  <c r="JQ76" i="2"/>
  <c r="JR76" i="2"/>
  <c r="JS76" i="2"/>
  <c r="JS174" i="2" s="1"/>
  <c r="JT76" i="2"/>
  <c r="JT253" i="2" s="1"/>
  <c r="JU76" i="2"/>
  <c r="JV76" i="2"/>
  <c r="JX76" i="2"/>
  <c r="JY76" i="2"/>
  <c r="JZ76" i="2"/>
  <c r="JZ174" i="2" s="1"/>
  <c r="KA76" i="2"/>
  <c r="KA253" i="2" s="1"/>
  <c r="KB76" i="2"/>
  <c r="KC76" i="2"/>
  <c r="KE76" i="2"/>
  <c r="KF76" i="2"/>
  <c r="KG76" i="2"/>
  <c r="KG174" i="2" s="1"/>
  <c r="KH76" i="2"/>
  <c r="KH253" i="2" s="1"/>
  <c r="KI76" i="2"/>
  <c r="KJ76" i="2"/>
  <c r="KL76" i="2"/>
  <c r="KM76" i="2"/>
  <c r="KN76" i="2"/>
  <c r="KN174" i="2" s="1"/>
  <c r="KO76" i="2"/>
  <c r="KO253" i="2" s="1"/>
  <c r="KP76" i="2"/>
  <c r="KQ76" i="2"/>
  <c r="KS76" i="2"/>
  <c r="KT76" i="2"/>
  <c r="KU76" i="2"/>
  <c r="KU174" i="2" s="1"/>
  <c r="KV76" i="2"/>
  <c r="KV253" i="2" s="1"/>
  <c r="KW76" i="2"/>
  <c r="KX76" i="2"/>
  <c r="KZ76" i="2"/>
  <c r="LA76" i="2"/>
  <c r="LB76" i="2"/>
  <c r="LB174" i="2" s="1"/>
  <c r="LC76" i="2"/>
  <c r="LC253" i="2" s="1"/>
  <c r="LD76" i="2"/>
  <c r="LE76" i="2"/>
  <c r="LN76" i="2"/>
  <c r="LO76" i="2"/>
  <c r="LP76" i="2"/>
  <c r="LI174" i="2" s="1"/>
  <c r="LQ76" i="2"/>
  <c r="LJ253" i="2" s="1"/>
  <c r="LR76" i="2"/>
  <c r="LS76" i="2"/>
  <c r="MB76" i="2"/>
  <c r="MC76" i="2"/>
  <c r="MD76" i="2"/>
  <c r="LP174" i="2" s="1"/>
  <c r="ME76" i="2"/>
  <c r="LQ253" i="2" s="1"/>
  <c r="MF76" i="2"/>
  <c r="MG76" i="2"/>
  <c r="MI76" i="2"/>
  <c r="MJ76" i="2"/>
  <c r="MM76" i="2"/>
  <c r="MN76" i="2"/>
  <c r="MP76" i="2"/>
  <c r="MQ76" i="2"/>
  <c r="MS76" i="2"/>
  <c r="ME253" i="2" s="1"/>
  <c r="MT76" i="2"/>
  <c r="MU76" i="2"/>
  <c r="MW76" i="2"/>
  <c r="MX76" i="2"/>
  <c r="MY76" i="2"/>
  <c r="MK174" i="2" s="1"/>
  <c r="MZ76" i="2"/>
  <c r="ML253" i="2" s="1"/>
  <c r="NA76" i="2"/>
  <c r="NB76" i="2"/>
  <c r="ND76" i="2"/>
  <c r="NE76" i="2"/>
  <c r="NF76" i="2"/>
  <c r="MR174" i="2" s="1"/>
  <c r="NG76" i="2"/>
  <c r="MS253" i="2" s="1"/>
  <c r="NH76" i="2"/>
  <c r="NI76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L175" i="2"/>
  <c r="CM254" i="2"/>
  <c r="CS175" i="2"/>
  <c r="CT254" i="2"/>
  <c r="CZ175" i="2"/>
  <c r="DA254" i="2"/>
  <c r="DG175" i="2"/>
  <c r="DH254" i="2"/>
  <c r="DN175" i="2"/>
  <c r="DO254" i="2"/>
  <c r="DU175" i="2"/>
  <c r="DV254" i="2"/>
  <c r="EB175" i="2"/>
  <c r="EC254" i="2"/>
  <c r="EI175" i="2"/>
  <c r="EJ254" i="2"/>
  <c r="EP175" i="2"/>
  <c r="EQ254" i="2"/>
  <c r="EW175" i="2"/>
  <c r="EX254" i="2"/>
  <c r="FB77" i="2"/>
  <c r="FC77" i="2"/>
  <c r="FD77" i="2"/>
  <c r="FD175" i="2" s="1"/>
  <c r="FE77" i="2"/>
  <c r="FE254" i="2" s="1"/>
  <c r="FF77" i="2"/>
  <c r="FI77" i="2"/>
  <c r="FJ77" i="2"/>
  <c r="FK77" i="2"/>
  <c r="FK175" i="2" s="1"/>
  <c r="FL77" i="2"/>
  <c r="FL254" i="2" s="1"/>
  <c r="FM77" i="2"/>
  <c r="FP77" i="2"/>
  <c r="FQ77" i="2"/>
  <c r="FR77" i="2"/>
  <c r="FR175" i="2" s="1"/>
  <c r="FS77" i="2"/>
  <c r="FS254" i="2" s="1"/>
  <c r="FT77" i="2"/>
  <c r="FW77" i="2"/>
  <c r="FX77" i="2"/>
  <c r="FY77" i="2"/>
  <c r="FY175" i="2" s="1"/>
  <c r="FZ77" i="2"/>
  <c r="FZ254" i="2" s="1"/>
  <c r="GA77" i="2"/>
  <c r="GD77" i="2"/>
  <c r="GE77" i="2"/>
  <c r="GF77" i="2"/>
  <c r="GF175" i="2" s="1"/>
  <c r="GG77" i="2"/>
  <c r="GG254" i="2" s="1"/>
  <c r="GH77" i="2"/>
  <c r="GK77" i="2"/>
  <c r="GL77" i="2"/>
  <c r="GM77" i="2"/>
  <c r="GM175" i="2" s="1"/>
  <c r="GN77" i="2"/>
  <c r="GN254" i="2" s="1"/>
  <c r="GO77" i="2"/>
  <c r="GR77" i="2"/>
  <c r="GS77" i="2"/>
  <c r="GT77" i="2"/>
  <c r="GT175" i="2" s="1"/>
  <c r="GU77" i="2"/>
  <c r="GU254" i="2" s="1"/>
  <c r="GV77" i="2"/>
  <c r="GW77" i="2"/>
  <c r="GY77" i="2"/>
  <c r="GZ77" i="2"/>
  <c r="HA77" i="2"/>
  <c r="HA175" i="2" s="1"/>
  <c r="HB77" i="2"/>
  <c r="HB254" i="2" s="1"/>
  <c r="HC77" i="2"/>
  <c r="HF77" i="2"/>
  <c r="HG77" i="2"/>
  <c r="HH77" i="2"/>
  <c r="HH175" i="2" s="1"/>
  <c r="HI77" i="2"/>
  <c r="HI254" i="2" s="1"/>
  <c r="HJ77" i="2"/>
  <c r="HK77" i="2"/>
  <c r="HM77" i="2"/>
  <c r="HN77" i="2"/>
  <c r="HO77" i="2"/>
  <c r="HO175" i="2" s="1"/>
  <c r="HP77" i="2"/>
  <c r="HP254" i="2" s="1"/>
  <c r="HQ77" i="2"/>
  <c r="HT77" i="2"/>
  <c r="HU77" i="2"/>
  <c r="HV77" i="2"/>
  <c r="HV175" i="2" s="1"/>
  <c r="HW77" i="2"/>
  <c r="HW254" i="2" s="1"/>
  <c r="HX77" i="2"/>
  <c r="HY77" i="2"/>
  <c r="IA77" i="2"/>
  <c r="IB77" i="2"/>
  <c r="IC77" i="2"/>
  <c r="IC175" i="2" s="1"/>
  <c r="ID77" i="2"/>
  <c r="ID254" i="2" s="1"/>
  <c r="IE77" i="2"/>
  <c r="IH77" i="2"/>
  <c r="II77" i="2"/>
  <c r="IJ77" i="2"/>
  <c r="IJ175" i="2" s="1"/>
  <c r="IK77" i="2"/>
  <c r="IK254" i="2" s="1"/>
  <c r="IL77" i="2"/>
  <c r="IM77" i="2"/>
  <c r="IO77" i="2"/>
  <c r="IP77" i="2"/>
  <c r="IQ77" i="2"/>
  <c r="IQ175" i="2" s="1"/>
  <c r="IR77" i="2"/>
  <c r="IR254" i="2" s="1"/>
  <c r="IS77" i="2"/>
  <c r="IV77" i="2"/>
  <c r="IW77" i="2"/>
  <c r="IX77" i="2"/>
  <c r="IX175" i="2" s="1"/>
  <c r="IY77" i="2"/>
  <c r="IY254" i="2" s="1"/>
  <c r="IZ77" i="2"/>
  <c r="JC77" i="2"/>
  <c r="JD77" i="2"/>
  <c r="JG77" i="2"/>
  <c r="JJ77" i="2"/>
  <c r="JK77" i="2"/>
  <c r="JL77" i="2"/>
  <c r="JL175" i="2" s="1"/>
  <c r="JM77" i="2"/>
  <c r="JM254" i="2" s="1"/>
  <c r="JN77" i="2"/>
  <c r="JQ77" i="2"/>
  <c r="JR77" i="2"/>
  <c r="JS77" i="2"/>
  <c r="JS175" i="2" s="1"/>
  <c r="JT77" i="2"/>
  <c r="JT254" i="2" s="1"/>
  <c r="JU77" i="2"/>
  <c r="JX77" i="2"/>
  <c r="JY77" i="2"/>
  <c r="JZ77" i="2"/>
  <c r="JZ175" i="2" s="1"/>
  <c r="KA77" i="2"/>
  <c r="KA254" i="2" s="1"/>
  <c r="KB77" i="2"/>
  <c r="KC77" i="2"/>
  <c r="KE77" i="2"/>
  <c r="KF77" i="2"/>
  <c r="KG77" i="2"/>
  <c r="KG175" i="2" s="1"/>
  <c r="KH77" i="2"/>
  <c r="KH254" i="2" s="1"/>
  <c r="KI77" i="2"/>
  <c r="KJ77" i="2"/>
  <c r="KL77" i="2"/>
  <c r="KM77" i="2"/>
  <c r="KN77" i="2"/>
  <c r="KN175" i="2" s="1"/>
  <c r="KO77" i="2"/>
  <c r="KO254" i="2" s="1"/>
  <c r="KP77" i="2"/>
  <c r="KQ77" i="2"/>
  <c r="KS77" i="2"/>
  <c r="KT77" i="2"/>
  <c r="KU77" i="2"/>
  <c r="KU175" i="2" s="1"/>
  <c r="KV77" i="2"/>
  <c r="KV254" i="2" s="1"/>
  <c r="KW77" i="2"/>
  <c r="KZ77" i="2"/>
  <c r="LA77" i="2"/>
  <c r="LB77" i="2"/>
  <c r="LB175" i="2" s="1"/>
  <c r="LC77" i="2"/>
  <c r="LC254" i="2" s="1"/>
  <c r="LD77" i="2"/>
  <c r="LE77" i="2"/>
  <c r="LN77" i="2"/>
  <c r="LO77" i="2"/>
  <c r="LP77" i="2"/>
  <c r="LI175" i="2" s="1"/>
  <c r="LQ77" i="2"/>
  <c r="LJ254" i="2" s="1"/>
  <c r="LR77" i="2"/>
  <c r="MB77" i="2"/>
  <c r="MC77" i="2"/>
  <c r="MD77" i="2"/>
  <c r="LP175" i="2" s="1"/>
  <c r="ME77" i="2"/>
  <c r="LQ254" i="2" s="1"/>
  <c r="MF77" i="2"/>
  <c r="MG77" i="2"/>
  <c r="MI77" i="2"/>
  <c r="MJ77" i="2"/>
  <c r="MM77" i="2"/>
  <c r="MP77" i="2"/>
  <c r="MQ77" i="2"/>
  <c r="MS77" i="2"/>
  <c r="ME254" i="2" s="1"/>
  <c r="MT77" i="2"/>
  <c r="MW77" i="2"/>
  <c r="MX77" i="2"/>
  <c r="MY77" i="2"/>
  <c r="MK175" i="2" s="1"/>
  <c r="MZ77" i="2"/>
  <c r="ML254" i="2" s="1"/>
  <c r="NA77" i="2"/>
  <c r="NB77" i="2"/>
  <c r="ND77" i="2"/>
  <c r="NE77" i="2"/>
  <c r="NF77" i="2"/>
  <c r="MR175" i="2" s="1"/>
  <c r="NG77" i="2"/>
  <c r="MS254" i="2" s="1"/>
  <c r="NH77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L176" i="2"/>
  <c r="CM255" i="2"/>
  <c r="CS176" i="2"/>
  <c r="CT255" i="2"/>
  <c r="CZ176" i="2"/>
  <c r="DA255" i="2"/>
  <c r="DG176" i="2"/>
  <c r="DH255" i="2"/>
  <c r="DN176" i="2"/>
  <c r="DO255" i="2"/>
  <c r="DU176" i="2"/>
  <c r="DV255" i="2"/>
  <c r="EB176" i="2"/>
  <c r="EC255" i="2"/>
  <c r="EI176" i="2"/>
  <c r="EJ255" i="2"/>
  <c r="EP176" i="2"/>
  <c r="EQ255" i="2"/>
  <c r="EW176" i="2"/>
  <c r="EX255" i="2"/>
  <c r="FB78" i="2"/>
  <c r="FC78" i="2"/>
  <c r="FD78" i="2"/>
  <c r="FD176" i="2" s="1"/>
  <c r="FE78" i="2"/>
  <c r="FE255" i="2" s="1"/>
  <c r="FF78" i="2"/>
  <c r="FI78" i="2"/>
  <c r="FJ78" i="2"/>
  <c r="FK78" i="2"/>
  <c r="FK176" i="2" s="1"/>
  <c r="FL78" i="2"/>
  <c r="FL255" i="2" s="1"/>
  <c r="FM78" i="2"/>
  <c r="FP78" i="2"/>
  <c r="FQ78" i="2"/>
  <c r="FR78" i="2"/>
  <c r="FR176" i="2" s="1"/>
  <c r="FS78" i="2"/>
  <c r="FS255" i="2" s="1"/>
  <c r="FT78" i="2"/>
  <c r="FW78" i="2"/>
  <c r="FX78" i="2"/>
  <c r="FY78" i="2"/>
  <c r="FY176" i="2" s="1"/>
  <c r="FZ78" i="2"/>
  <c r="FZ255" i="2" s="1"/>
  <c r="GA78" i="2"/>
  <c r="GD78" i="2"/>
  <c r="GE78" i="2"/>
  <c r="GF78" i="2"/>
  <c r="GF176" i="2" s="1"/>
  <c r="GG78" i="2"/>
  <c r="GG255" i="2" s="1"/>
  <c r="GH78" i="2"/>
  <c r="GK78" i="2"/>
  <c r="GL78" i="2"/>
  <c r="GM78" i="2"/>
  <c r="GM176" i="2" s="1"/>
  <c r="GN78" i="2"/>
  <c r="GN255" i="2" s="1"/>
  <c r="GO78" i="2"/>
  <c r="GR78" i="2"/>
  <c r="GS78" i="2"/>
  <c r="GT78" i="2"/>
  <c r="GT176" i="2" s="1"/>
  <c r="GU78" i="2"/>
  <c r="GU255" i="2" s="1"/>
  <c r="GV78" i="2"/>
  <c r="GY78" i="2"/>
  <c r="GZ78" i="2"/>
  <c r="HA78" i="2"/>
  <c r="HA176" i="2" s="1"/>
  <c r="HB78" i="2"/>
  <c r="HB255" i="2" s="1"/>
  <c r="HC78" i="2"/>
  <c r="HF78" i="2"/>
  <c r="HG78" i="2"/>
  <c r="HH78" i="2"/>
  <c r="HH176" i="2" s="1"/>
  <c r="HI78" i="2"/>
  <c r="HI255" i="2" s="1"/>
  <c r="HJ78" i="2"/>
  <c r="HM78" i="2"/>
  <c r="HN78" i="2"/>
  <c r="HO78" i="2"/>
  <c r="HO176" i="2" s="1"/>
  <c r="HP78" i="2"/>
  <c r="HP255" i="2" s="1"/>
  <c r="HQ78" i="2"/>
  <c r="HT78" i="2"/>
  <c r="HU78" i="2"/>
  <c r="HV78" i="2"/>
  <c r="HV176" i="2" s="1"/>
  <c r="HW78" i="2"/>
  <c r="HW255" i="2" s="1"/>
  <c r="HX78" i="2"/>
  <c r="HY78" i="2"/>
  <c r="IA78" i="2"/>
  <c r="IB78" i="2"/>
  <c r="IC78" i="2"/>
  <c r="IC176" i="2" s="1"/>
  <c r="ID78" i="2"/>
  <c r="ID255" i="2" s="1"/>
  <c r="IE78" i="2"/>
  <c r="IH78" i="2"/>
  <c r="II78" i="2"/>
  <c r="IJ78" i="2"/>
  <c r="IJ176" i="2" s="1"/>
  <c r="IK78" i="2"/>
  <c r="IK255" i="2" s="1"/>
  <c r="IL78" i="2"/>
  <c r="IM78" i="2"/>
  <c r="IO78" i="2"/>
  <c r="IP78" i="2"/>
  <c r="IQ78" i="2"/>
  <c r="IQ176" i="2" s="1"/>
  <c r="IR78" i="2"/>
  <c r="IR255" i="2" s="1"/>
  <c r="IS78" i="2"/>
  <c r="IV78" i="2"/>
  <c r="IW78" i="2"/>
  <c r="IX78" i="2"/>
  <c r="IX176" i="2" s="1"/>
  <c r="IY78" i="2"/>
  <c r="IY255" i="2" s="1"/>
  <c r="IZ78" i="2"/>
  <c r="JC78" i="2"/>
  <c r="JD78" i="2"/>
  <c r="JG78" i="2"/>
  <c r="JJ78" i="2"/>
  <c r="JK78" i="2"/>
  <c r="JL78" i="2"/>
  <c r="JL176" i="2" s="1"/>
  <c r="JM78" i="2"/>
  <c r="JM255" i="2" s="1"/>
  <c r="JN78" i="2"/>
  <c r="JQ78" i="2"/>
  <c r="JR78" i="2"/>
  <c r="JS78" i="2"/>
  <c r="JS176" i="2" s="1"/>
  <c r="JT78" i="2"/>
  <c r="JT255" i="2" s="1"/>
  <c r="JU78" i="2"/>
  <c r="JX78" i="2"/>
  <c r="JY78" i="2"/>
  <c r="JZ78" i="2"/>
  <c r="JZ176" i="2" s="1"/>
  <c r="KA78" i="2"/>
  <c r="KA255" i="2" s="1"/>
  <c r="KB78" i="2"/>
  <c r="KC78" i="2"/>
  <c r="KE78" i="2"/>
  <c r="KF78" i="2"/>
  <c r="KG78" i="2"/>
  <c r="KG176" i="2" s="1"/>
  <c r="KH78" i="2"/>
  <c r="KH255" i="2" s="1"/>
  <c r="KI78" i="2"/>
  <c r="KJ78" i="2"/>
  <c r="KL78" i="2"/>
  <c r="KM78" i="2"/>
  <c r="KN78" i="2"/>
  <c r="KN176" i="2" s="1"/>
  <c r="KO78" i="2"/>
  <c r="KO255" i="2" s="1"/>
  <c r="KP78" i="2"/>
  <c r="KS78" i="2"/>
  <c r="KT78" i="2"/>
  <c r="KU78" i="2"/>
  <c r="KU176" i="2" s="1"/>
  <c r="KV78" i="2"/>
  <c r="KV255" i="2" s="1"/>
  <c r="KW78" i="2"/>
  <c r="KZ78" i="2"/>
  <c r="LA78" i="2"/>
  <c r="LB78" i="2"/>
  <c r="LB176" i="2" s="1"/>
  <c r="LC78" i="2"/>
  <c r="LC255" i="2" s="1"/>
  <c r="LD78" i="2"/>
  <c r="LN78" i="2"/>
  <c r="LO78" i="2"/>
  <c r="LP78" i="2"/>
  <c r="LI176" i="2" s="1"/>
  <c r="LQ78" i="2"/>
  <c r="LJ255" i="2" s="1"/>
  <c r="LR78" i="2"/>
  <c r="MB78" i="2"/>
  <c r="MC78" i="2"/>
  <c r="MD78" i="2"/>
  <c r="LP176" i="2" s="1"/>
  <c r="ME78" i="2"/>
  <c r="LQ255" i="2" s="1"/>
  <c r="MF78" i="2"/>
  <c r="MG78" i="2"/>
  <c r="MI78" i="2"/>
  <c r="MJ78" i="2"/>
  <c r="MM78" i="2"/>
  <c r="MP78" i="2"/>
  <c r="MQ78" i="2"/>
  <c r="MS78" i="2"/>
  <c r="ME255" i="2" s="1"/>
  <c r="MT78" i="2"/>
  <c r="MW78" i="2"/>
  <c r="MX78" i="2"/>
  <c r="MY78" i="2"/>
  <c r="MK176" i="2" s="1"/>
  <c r="MZ78" i="2"/>
  <c r="ML255" i="2" s="1"/>
  <c r="NA78" i="2"/>
  <c r="NB78" i="2"/>
  <c r="ND78" i="2"/>
  <c r="NE78" i="2"/>
  <c r="NF78" i="2"/>
  <c r="MR176" i="2" s="1"/>
  <c r="NG78" i="2"/>
  <c r="MS255" i="2" s="1"/>
  <c r="NH78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56" i="4"/>
  <c r="BC177" i="2"/>
  <c r="BD256" i="2"/>
  <c r="BJ177" i="2"/>
  <c r="BK256" i="2"/>
  <c r="BR256" i="2"/>
  <c r="BX177" i="2"/>
  <c r="BY256" i="2"/>
  <c r="T56" i="4"/>
  <c r="CE177" i="2"/>
  <c r="CF256" i="2"/>
  <c r="CL177" i="2"/>
  <c r="CM256" i="2"/>
  <c r="CS177" i="2"/>
  <c r="CT256" i="2"/>
  <c r="CZ177" i="2"/>
  <c r="DA256" i="2"/>
  <c r="DG177" i="2"/>
  <c r="DH256" i="2"/>
  <c r="DN177" i="2"/>
  <c r="DO256" i="2"/>
  <c r="DU177" i="2"/>
  <c r="DV256" i="2"/>
  <c r="EB177" i="2"/>
  <c r="EC256" i="2"/>
  <c r="EI177" i="2"/>
  <c r="EJ256" i="2"/>
  <c r="EP177" i="2"/>
  <c r="EQ256" i="2"/>
  <c r="EW177" i="2"/>
  <c r="EX256" i="2"/>
  <c r="FB79" i="2"/>
  <c r="FC79" i="2"/>
  <c r="FD79" i="2"/>
  <c r="FD177" i="2" s="1"/>
  <c r="FE79" i="2"/>
  <c r="FE256" i="2" s="1"/>
  <c r="FF79" i="2"/>
  <c r="FG79" i="2"/>
  <c r="FI79" i="2"/>
  <c r="FJ79" i="2"/>
  <c r="FK79" i="2"/>
  <c r="FK177" i="2" s="1"/>
  <c r="FL79" i="2"/>
  <c r="FL256" i="2" s="1"/>
  <c r="FM79" i="2"/>
  <c r="FN79" i="2"/>
  <c r="FP79" i="2"/>
  <c r="FQ79" i="2"/>
  <c r="FR79" i="2"/>
  <c r="FR177" i="2" s="1"/>
  <c r="FS79" i="2"/>
  <c r="FS256" i="2" s="1"/>
  <c r="FT79" i="2"/>
  <c r="FU79" i="2"/>
  <c r="FW79" i="2"/>
  <c r="FX79" i="2"/>
  <c r="FY79" i="2"/>
  <c r="FY177" i="2" s="1"/>
  <c r="FZ79" i="2"/>
  <c r="FZ256" i="2" s="1"/>
  <c r="GA79" i="2"/>
  <c r="GB79" i="2"/>
  <c r="GD79" i="2"/>
  <c r="GE79" i="2"/>
  <c r="GF79" i="2"/>
  <c r="GF177" i="2" s="1"/>
  <c r="GG79" i="2"/>
  <c r="GG256" i="2" s="1"/>
  <c r="GH79" i="2"/>
  <c r="GI79" i="2"/>
  <c r="GK79" i="2"/>
  <c r="GL79" i="2"/>
  <c r="GM79" i="2"/>
  <c r="GM177" i="2" s="1"/>
  <c r="GN79" i="2"/>
  <c r="GN256" i="2" s="1"/>
  <c r="GO79" i="2"/>
  <c r="GP79" i="2"/>
  <c r="GR79" i="2"/>
  <c r="GS79" i="2"/>
  <c r="GT79" i="2"/>
  <c r="GT177" i="2" s="1"/>
  <c r="GU79" i="2"/>
  <c r="GU256" i="2" s="1"/>
  <c r="GV79" i="2"/>
  <c r="GW79" i="2"/>
  <c r="GY79" i="2"/>
  <c r="GZ79" i="2"/>
  <c r="HA79" i="2"/>
  <c r="HA177" i="2" s="1"/>
  <c r="HB79" i="2"/>
  <c r="HB256" i="2" s="1"/>
  <c r="HC79" i="2"/>
  <c r="HD79" i="2"/>
  <c r="HF79" i="2"/>
  <c r="HG79" i="2"/>
  <c r="HH79" i="2"/>
  <c r="HH177" i="2" s="1"/>
  <c r="HI79" i="2"/>
  <c r="HI256" i="2" s="1"/>
  <c r="HJ79" i="2"/>
  <c r="HK79" i="2"/>
  <c r="HM79" i="2"/>
  <c r="HN79" i="2"/>
  <c r="HO79" i="2"/>
  <c r="HO177" i="2" s="1"/>
  <c r="HP79" i="2"/>
  <c r="HP256" i="2" s="1"/>
  <c r="HQ79" i="2"/>
  <c r="HR79" i="2"/>
  <c r="HT79" i="2"/>
  <c r="HU79" i="2"/>
  <c r="HV79" i="2"/>
  <c r="HV177" i="2" s="1"/>
  <c r="HW79" i="2"/>
  <c r="HW256" i="2" s="1"/>
  <c r="HX79" i="2"/>
  <c r="HY79" i="2"/>
  <c r="IA79" i="2"/>
  <c r="IB79" i="2"/>
  <c r="IC79" i="2"/>
  <c r="IC177" i="2" s="1"/>
  <c r="ID79" i="2"/>
  <c r="ID256" i="2" s="1"/>
  <c r="IE79" i="2"/>
  <c r="IF79" i="2"/>
  <c r="IH79" i="2"/>
  <c r="II79" i="2"/>
  <c r="IJ79" i="2"/>
  <c r="IJ177" i="2" s="1"/>
  <c r="IK79" i="2"/>
  <c r="IK256" i="2" s="1"/>
  <c r="IL79" i="2"/>
  <c r="IM79" i="2"/>
  <c r="IO79" i="2"/>
  <c r="IP79" i="2"/>
  <c r="IQ79" i="2"/>
  <c r="IQ177" i="2" s="1"/>
  <c r="IR79" i="2"/>
  <c r="IR256" i="2" s="1"/>
  <c r="IS79" i="2"/>
  <c r="IT79" i="2"/>
  <c r="IV79" i="2"/>
  <c r="IW79" i="2"/>
  <c r="IX79" i="2"/>
  <c r="IX177" i="2" s="1"/>
  <c r="IY79" i="2"/>
  <c r="IY256" i="2" s="1"/>
  <c r="IZ79" i="2"/>
  <c r="JA79" i="2"/>
  <c r="JC79" i="2"/>
  <c r="JD79" i="2"/>
  <c r="JG79" i="2"/>
  <c r="JH79" i="2"/>
  <c r="JJ79" i="2"/>
  <c r="JK79" i="2"/>
  <c r="JL79" i="2"/>
  <c r="JL177" i="2" s="1"/>
  <c r="JM79" i="2"/>
  <c r="JM256" i="2" s="1"/>
  <c r="JN79" i="2"/>
  <c r="JO79" i="2"/>
  <c r="JQ79" i="2"/>
  <c r="JR79" i="2"/>
  <c r="JS79" i="2"/>
  <c r="JS177" i="2" s="1"/>
  <c r="JT79" i="2"/>
  <c r="JT256" i="2" s="1"/>
  <c r="JU79" i="2"/>
  <c r="JV79" i="2"/>
  <c r="JX79" i="2"/>
  <c r="JY79" i="2"/>
  <c r="JZ79" i="2"/>
  <c r="JZ177" i="2" s="1"/>
  <c r="KA79" i="2"/>
  <c r="KA256" i="2" s="1"/>
  <c r="KB79" i="2"/>
  <c r="KC79" i="2"/>
  <c r="KE79" i="2"/>
  <c r="KF79" i="2"/>
  <c r="KG79" i="2"/>
  <c r="KG177" i="2" s="1"/>
  <c r="KH79" i="2"/>
  <c r="KH256" i="2" s="1"/>
  <c r="KI79" i="2"/>
  <c r="KJ79" i="2"/>
  <c r="KL79" i="2"/>
  <c r="KM79" i="2"/>
  <c r="KN79" i="2"/>
  <c r="KN177" i="2" s="1"/>
  <c r="KO79" i="2"/>
  <c r="KO256" i="2" s="1"/>
  <c r="KP79" i="2"/>
  <c r="KQ79" i="2"/>
  <c r="KS79" i="2"/>
  <c r="KT79" i="2"/>
  <c r="KU79" i="2"/>
  <c r="KU177" i="2" s="1"/>
  <c r="KV79" i="2"/>
  <c r="KV256" i="2" s="1"/>
  <c r="KW79" i="2"/>
  <c r="KX79" i="2"/>
  <c r="KZ79" i="2"/>
  <c r="LA79" i="2"/>
  <c r="LB79" i="2"/>
  <c r="LB177" i="2" s="1"/>
  <c r="LC79" i="2"/>
  <c r="LC256" i="2" s="1"/>
  <c r="LD79" i="2"/>
  <c r="LE79" i="2"/>
  <c r="LN79" i="2"/>
  <c r="LO79" i="2"/>
  <c r="LP79" i="2"/>
  <c r="LI177" i="2" s="1"/>
  <c r="LQ79" i="2"/>
  <c r="LJ256" i="2" s="1"/>
  <c r="LR79" i="2"/>
  <c r="LS79" i="2"/>
  <c r="MB79" i="2"/>
  <c r="MC79" i="2"/>
  <c r="MD79" i="2"/>
  <c r="LP177" i="2" s="1"/>
  <c r="ME79" i="2"/>
  <c r="LQ256" i="2" s="1"/>
  <c r="MF79" i="2"/>
  <c r="MG79" i="2"/>
  <c r="MI79" i="2"/>
  <c r="MJ79" i="2"/>
  <c r="MM79" i="2"/>
  <c r="MN79" i="2"/>
  <c r="MP79" i="2"/>
  <c r="MQ79" i="2"/>
  <c r="MS79" i="2"/>
  <c r="ME256" i="2" s="1"/>
  <c r="MT79" i="2"/>
  <c r="MU79" i="2"/>
  <c r="MW79" i="2"/>
  <c r="MX79" i="2"/>
  <c r="MY79" i="2"/>
  <c r="MK177" i="2" s="1"/>
  <c r="MZ79" i="2"/>
  <c r="ML256" i="2" s="1"/>
  <c r="NA79" i="2"/>
  <c r="NB79" i="2"/>
  <c r="ND79" i="2"/>
  <c r="NE79" i="2"/>
  <c r="NF79" i="2"/>
  <c r="MR177" i="2" s="1"/>
  <c r="NG79" i="2"/>
  <c r="MS256" i="2" s="1"/>
  <c r="NH79" i="2"/>
  <c r="NI79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50" i="4"/>
  <c r="CE178" i="2"/>
  <c r="CF257" i="2"/>
  <c r="CL178" i="2"/>
  <c r="CM257" i="2"/>
  <c r="CS178" i="2"/>
  <c r="CT257" i="2"/>
  <c r="CZ178" i="2"/>
  <c r="DA257" i="2"/>
  <c r="DG178" i="2"/>
  <c r="DH257" i="2"/>
  <c r="DN178" i="2"/>
  <c r="DO257" i="2"/>
  <c r="DU178" i="2"/>
  <c r="DV257" i="2"/>
  <c r="EB178" i="2"/>
  <c r="EC257" i="2"/>
  <c r="EI178" i="2"/>
  <c r="EJ257" i="2"/>
  <c r="EP178" i="2"/>
  <c r="EQ257" i="2"/>
  <c r="EW178" i="2"/>
  <c r="EX257" i="2"/>
  <c r="FB80" i="2"/>
  <c r="FC80" i="2"/>
  <c r="FD80" i="2"/>
  <c r="FD178" i="2" s="1"/>
  <c r="FE80" i="2"/>
  <c r="FE257" i="2" s="1"/>
  <c r="FF80" i="2"/>
  <c r="FI80" i="2"/>
  <c r="FJ80" i="2"/>
  <c r="FK80" i="2"/>
  <c r="FK178" i="2" s="1"/>
  <c r="FL80" i="2"/>
  <c r="FL257" i="2" s="1"/>
  <c r="FM80" i="2"/>
  <c r="FN80" i="2"/>
  <c r="FP80" i="2"/>
  <c r="FQ80" i="2"/>
  <c r="FR80" i="2"/>
  <c r="FR178" i="2" s="1"/>
  <c r="FS80" i="2"/>
  <c r="FS257" i="2" s="1"/>
  <c r="FT80" i="2"/>
  <c r="FU80" i="2"/>
  <c r="FW80" i="2"/>
  <c r="FX80" i="2"/>
  <c r="FY80" i="2"/>
  <c r="FY178" i="2" s="1"/>
  <c r="FZ80" i="2"/>
  <c r="FZ257" i="2" s="1"/>
  <c r="GA80" i="2"/>
  <c r="GD80" i="2"/>
  <c r="GE80" i="2"/>
  <c r="GF80" i="2"/>
  <c r="GF178" i="2" s="1"/>
  <c r="GG80" i="2"/>
  <c r="GG257" i="2" s="1"/>
  <c r="GH80" i="2"/>
  <c r="GK80" i="2"/>
  <c r="GL80" i="2"/>
  <c r="GM80" i="2"/>
  <c r="GM178" i="2" s="1"/>
  <c r="GN80" i="2"/>
  <c r="GN257" i="2" s="1"/>
  <c r="GO80" i="2"/>
  <c r="GR80" i="2"/>
  <c r="GS80" i="2"/>
  <c r="GT80" i="2"/>
  <c r="GT178" i="2" s="1"/>
  <c r="GU80" i="2"/>
  <c r="GU257" i="2" s="1"/>
  <c r="GV80" i="2"/>
  <c r="GY80" i="2"/>
  <c r="GZ80" i="2"/>
  <c r="HA80" i="2"/>
  <c r="HA178" i="2" s="1"/>
  <c r="HB80" i="2"/>
  <c r="HB257" i="2" s="1"/>
  <c r="HC80" i="2"/>
  <c r="HF80" i="2"/>
  <c r="HG80" i="2"/>
  <c r="HH80" i="2"/>
  <c r="HH178" i="2" s="1"/>
  <c r="HI80" i="2"/>
  <c r="HI257" i="2" s="1"/>
  <c r="HJ80" i="2"/>
  <c r="HM80" i="2"/>
  <c r="HN80" i="2"/>
  <c r="HO80" i="2"/>
  <c r="HO178" i="2" s="1"/>
  <c r="HP80" i="2"/>
  <c r="HP257" i="2" s="1"/>
  <c r="HQ80" i="2"/>
  <c r="HR80" i="2"/>
  <c r="HT80" i="2"/>
  <c r="HU80" i="2"/>
  <c r="HV80" i="2"/>
  <c r="HV178" i="2" s="1"/>
  <c r="HW80" i="2"/>
  <c r="HW257" i="2" s="1"/>
  <c r="HX80" i="2"/>
  <c r="HY80" i="2"/>
  <c r="IA80" i="2"/>
  <c r="IB80" i="2"/>
  <c r="IC80" i="2"/>
  <c r="IC178" i="2" s="1"/>
  <c r="ID80" i="2"/>
  <c r="ID257" i="2" s="1"/>
  <c r="IE80" i="2"/>
  <c r="IH80" i="2"/>
  <c r="II80" i="2"/>
  <c r="IJ80" i="2"/>
  <c r="IJ178" i="2" s="1"/>
  <c r="IK80" i="2"/>
  <c r="IK257" i="2" s="1"/>
  <c r="IL80" i="2"/>
  <c r="IM80" i="2"/>
  <c r="IO80" i="2"/>
  <c r="IP80" i="2"/>
  <c r="IQ80" i="2"/>
  <c r="IQ178" i="2" s="1"/>
  <c r="IR80" i="2"/>
  <c r="IR257" i="2" s="1"/>
  <c r="IS80" i="2"/>
  <c r="IT80" i="2"/>
  <c r="IV80" i="2"/>
  <c r="IW80" i="2"/>
  <c r="IX80" i="2"/>
  <c r="IX178" i="2" s="1"/>
  <c r="IY80" i="2"/>
  <c r="IY257" i="2" s="1"/>
  <c r="IZ80" i="2"/>
  <c r="JA80" i="2"/>
  <c r="JC80" i="2"/>
  <c r="JD80" i="2"/>
  <c r="JG80" i="2"/>
  <c r="JH80" i="2"/>
  <c r="JJ80" i="2"/>
  <c r="JK80" i="2"/>
  <c r="JL80" i="2"/>
  <c r="JL178" i="2" s="1"/>
  <c r="JM80" i="2"/>
  <c r="JM257" i="2" s="1"/>
  <c r="JN80" i="2"/>
  <c r="JO80" i="2"/>
  <c r="JQ80" i="2"/>
  <c r="JR80" i="2"/>
  <c r="JS80" i="2"/>
  <c r="JS178" i="2" s="1"/>
  <c r="JT80" i="2"/>
  <c r="JT257" i="2" s="1"/>
  <c r="JU80" i="2"/>
  <c r="JV80" i="2"/>
  <c r="JX80" i="2"/>
  <c r="JY80" i="2"/>
  <c r="JZ80" i="2"/>
  <c r="JZ178" i="2" s="1"/>
  <c r="KA80" i="2"/>
  <c r="KA257" i="2" s="1"/>
  <c r="KB80" i="2"/>
  <c r="KC80" i="2"/>
  <c r="KE80" i="2"/>
  <c r="KF80" i="2"/>
  <c r="KG80" i="2"/>
  <c r="KG178" i="2" s="1"/>
  <c r="KH80" i="2"/>
  <c r="KH257" i="2" s="1"/>
  <c r="KI80" i="2"/>
  <c r="KJ80" i="2"/>
  <c r="KL80" i="2"/>
  <c r="KM80" i="2"/>
  <c r="KN80" i="2"/>
  <c r="KN178" i="2" s="1"/>
  <c r="KO80" i="2"/>
  <c r="KO257" i="2" s="1"/>
  <c r="KP80" i="2"/>
  <c r="KQ80" i="2"/>
  <c r="KS80" i="2"/>
  <c r="KT80" i="2"/>
  <c r="KU80" i="2"/>
  <c r="KU178" i="2" s="1"/>
  <c r="KV80" i="2"/>
  <c r="KV257" i="2" s="1"/>
  <c r="KW80" i="2"/>
  <c r="KX80" i="2"/>
  <c r="KZ80" i="2"/>
  <c r="LA80" i="2"/>
  <c r="LB80" i="2"/>
  <c r="LB178" i="2" s="1"/>
  <c r="LC80" i="2"/>
  <c r="LC257" i="2" s="1"/>
  <c r="LD80" i="2"/>
  <c r="LE80" i="2"/>
  <c r="LN80" i="2"/>
  <c r="LO80" i="2"/>
  <c r="LP80" i="2"/>
  <c r="LI178" i="2" s="1"/>
  <c r="LQ80" i="2"/>
  <c r="LJ257" i="2" s="1"/>
  <c r="LR80" i="2"/>
  <c r="LS80" i="2"/>
  <c r="MB80" i="2"/>
  <c r="MC80" i="2"/>
  <c r="MD80" i="2"/>
  <c r="LP178" i="2" s="1"/>
  <c r="ME80" i="2"/>
  <c r="LQ257" i="2" s="1"/>
  <c r="MF80" i="2"/>
  <c r="MG80" i="2"/>
  <c r="MI80" i="2"/>
  <c r="MJ80" i="2"/>
  <c r="MM80" i="2"/>
  <c r="MN80" i="2"/>
  <c r="MP80" i="2"/>
  <c r="MQ80" i="2"/>
  <c r="MS80" i="2"/>
  <c r="ME257" i="2" s="1"/>
  <c r="MT80" i="2"/>
  <c r="MU80" i="2"/>
  <c r="MW80" i="2"/>
  <c r="MX80" i="2"/>
  <c r="MY80" i="2"/>
  <c r="MK178" i="2" s="1"/>
  <c r="MZ80" i="2"/>
  <c r="ML257" i="2" s="1"/>
  <c r="NA80" i="2"/>
  <c r="NB80" i="2"/>
  <c r="ND80" i="2"/>
  <c r="NE80" i="2"/>
  <c r="NF80" i="2"/>
  <c r="MR178" i="2" s="1"/>
  <c r="NG80" i="2"/>
  <c r="MS257" i="2" s="1"/>
  <c r="NH80" i="2"/>
  <c r="NI80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32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32" i="4"/>
  <c r="BX179" i="2"/>
  <c r="BY258" i="2"/>
  <c r="CE179" i="2"/>
  <c r="CF258" i="2"/>
  <c r="U32" i="4"/>
  <c r="CL179" i="2"/>
  <c r="CM258" i="2"/>
  <c r="CS179" i="2"/>
  <c r="CT258" i="2"/>
  <c r="CZ179" i="2"/>
  <c r="DA258" i="2"/>
  <c r="DG179" i="2"/>
  <c r="DH258" i="2"/>
  <c r="Y32" i="4"/>
  <c r="H32" i="4" s="1"/>
  <c r="DN179" i="2"/>
  <c r="DO258" i="2"/>
  <c r="DU179" i="2"/>
  <c r="DV258" i="2"/>
  <c r="EB179" i="2"/>
  <c r="EC258" i="2"/>
  <c r="AB32" i="4"/>
  <c r="EI179" i="2"/>
  <c r="EJ258" i="2"/>
  <c r="EP179" i="2"/>
  <c r="EQ258" i="2"/>
  <c r="EW179" i="2"/>
  <c r="EX258" i="2"/>
  <c r="FB81" i="2"/>
  <c r="FC81" i="2"/>
  <c r="FD81" i="2"/>
  <c r="FD179" i="2" s="1"/>
  <c r="FE81" i="2"/>
  <c r="FE258" i="2" s="1"/>
  <c r="FF81" i="2"/>
  <c r="FI81" i="2"/>
  <c r="FJ81" i="2"/>
  <c r="FK81" i="2"/>
  <c r="FK179" i="2" s="1"/>
  <c r="FL81" i="2"/>
  <c r="FL258" i="2" s="1"/>
  <c r="FM81" i="2"/>
  <c r="FP81" i="2"/>
  <c r="FQ81" i="2"/>
  <c r="FR81" i="2"/>
  <c r="FR179" i="2" s="1"/>
  <c r="FS81" i="2"/>
  <c r="FS258" i="2" s="1"/>
  <c r="FT81" i="2"/>
  <c r="FW81" i="2"/>
  <c r="FX81" i="2"/>
  <c r="FY81" i="2"/>
  <c r="FY179" i="2" s="1"/>
  <c r="FZ81" i="2"/>
  <c r="FZ258" i="2" s="1"/>
  <c r="GA81" i="2"/>
  <c r="GD81" i="2"/>
  <c r="GE81" i="2"/>
  <c r="GF81" i="2"/>
  <c r="GF179" i="2" s="1"/>
  <c r="GG81" i="2"/>
  <c r="GG258" i="2" s="1"/>
  <c r="GH81" i="2"/>
  <c r="GK81" i="2"/>
  <c r="GL81" i="2"/>
  <c r="GM81" i="2"/>
  <c r="GM179" i="2" s="1"/>
  <c r="GN81" i="2"/>
  <c r="GN258" i="2" s="1"/>
  <c r="GO81" i="2"/>
  <c r="GR81" i="2"/>
  <c r="GS81" i="2"/>
  <c r="GT81" i="2"/>
  <c r="GT179" i="2" s="1"/>
  <c r="GU81" i="2"/>
  <c r="GU258" i="2" s="1"/>
  <c r="GV81" i="2"/>
  <c r="GY81" i="2"/>
  <c r="GZ81" i="2"/>
  <c r="HA81" i="2"/>
  <c r="HA179" i="2" s="1"/>
  <c r="HB81" i="2"/>
  <c r="HB258" i="2" s="1"/>
  <c r="HC81" i="2"/>
  <c r="HF81" i="2"/>
  <c r="HG81" i="2"/>
  <c r="HH81" i="2"/>
  <c r="HH179" i="2" s="1"/>
  <c r="HI81" i="2"/>
  <c r="HI258" i="2" s="1"/>
  <c r="HJ81" i="2"/>
  <c r="HM81" i="2"/>
  <c r="HN81" i="2"/>
  <c r="HO81" i="2"/>
  <c r="HO179" i="2" s="1"/>
  <c r="HP81" i="2"/>
  <c r="HP258" i="2" s="1"/>
  <c r="HQ81" i="2"/>
  <c r="HR81" i="2"/>
  <c r="HT81" i="2"/>
  <c r="HU81" i="2"/>
  <c r="HV81" i="2"/>
  <c r="HV179" i="2" s="1"/>
  <c r="HW81" i="2"/>
  <c r="HW258" i="2" s="1"/>
  <c r="HX81" i="2"/>
  <c r="HY81" i="2"/>
  <c r="IA81" i="2"/>
  <c r="IB81" i="2"/>
  <c r="IC81" i="2"/>
  <c r="IC179" i="2" s="1"/>
  <c r="ID81" i="2"/>
  <c r="ID258" i="2" s="1"/>
  <c r="IE81" i="2"/>
  <c r="IH81" i="2"/>
  <c r="II81" i="2"/>
  <c r="IJ81" i="2"/>
  <c r="IJ179" i="2" s="1"/>
  <c r="IK81" i="2"/>
  <c r="IK258" i="2" s="1"/>
  <c r="IL81" i="2"/>
  <c r="IM81" i="2"/>
  <c r="IO81" i="2"/>
  <c r="IP81" i="2"/>
  <c r="IQ81" i="2"/>
  <c r="IQ179" i="2" s="1"/>
  <c r="IR81" i="2"/>
  <c r="IR258" i="2" s="1"/>
  <c r="IS81" i="2"/>
  <c r="IT81" i="2"/>
  <c r="IV81" i="2"/>
  <c r="IW81" i="2"/>
  <c r="IX81" i="2"/>
  <c r="IX179" i="2" s="1"/>
  <c r="IY81" i="2"/>
  <c r="IY258" i="2" s="1"/>
  <c r="IZ81" i="2"/>
  <c r="JC81" i="2"/>
  <c r="JD81" i="2"/>
  <c r="JG81" i="2"/>
  <c r="JJ81" i="2"/>
  <c r="JK81" i="2"/>
  <c r="JL81" i="2"/>
  <c r="JL179" i="2" s="1"/>
  <c r="JM81" i="2"/>
  <c r="JM258" i="2" s="1"/>
  <c r="JN81" i="2"/>
  <c r="JQ81" i="2"/>
  <c r="JR81" i="2"/>
  <c r="JS81" i="2"/>
  <c r="JS179" i="2" s="1"/>
  <c r="JT81" i="2"/>
  <c r="JT258" i="2" s="1"/>
  <c r="JU81" i="2"/>
  <c r="JX81" i="2"/>
  <c r="JY81" i="2"/>
  <c r="JZ81" i="2"/>
  <c r="JZ179" i="2" s="1"/>
  <c r="KA81" i="2"/>
  <c r="KA258" i="2" s="1"/>
  <c r="KB81" i="2"/>
  <c r="KC81" i="2"/>
  <c r="KE81" i="2"/>
  <c r="KF81" i="2"/>
  <c r="KG81" i="2"/>
  <c r="KG179" i="2" s="1"/>
  <c r="KH81" i="2"/>
  <c r="KH258" i="2" s="1"/>
  <c r="KI81" i="2"/>
  <c r="KJ81" i="2"/>
  <c r="KL81" i="2"/>
  <c r="KM81" i="2"/>
  <c r="KN81" i="2"/>
  <c r="KN179" i="2" s="1"/>
  <c r="KO81" i="2"/>
  <c r="KO258" i="2" s="1"/>
  <c r="KP81" i="2"/>
  <c r="KS81" i="2"/>
  <c r="KT81" i="2"/>
  <c r="KU81" i="2"/>
  <c r="KU179" i="2" s="1"/>
  <c r="KV81" i="2"/>
  <c r="KV258" i="2" s="1"/>
  <c r="KW81" i="2"/>
  <c r="KX81" i="2"/>
  <c r="KZ81" i="2"/>
  <c r="LA81" i="2"/>
  <c r="LB81" i="2"/>
  <c r="LB179" i="2" s="1"/>
  <c r="LC81" i="2"/>
  <c r="LC258" i="2" s="1"/>
  <c r="LD81" i="2"/>
  <c r="LN81" i="2"/>
  <c r="LO81" i="2"/>
  <c r="LP81" i="2"/>
  <c r="LI179" i="2" s="1"/>
  <c r="LQ81" i="2"/>
  <c r="LJ258" i="2" s="1"/>
  <c r="LR81" i="2"/>
  <c r="MB81" i="2"/>
  <c r="MC81" i="2"/>
  <c r="MD81" i="2"/>
  <c r="LP179" i="2" s="1"/>
  <c r="ME81" i="2"/>
  <c r="LQ258" i="2" s="1"/>
  <c r="MF81" i="2"/>
  <c r="MG81" i="2"/>
  <c r="MI81" i="2"/>
  <c r="MJ81" i="2"/>
  <c r="MM81" i="2"/>
  <c r="MN81" i="2"/>
  <c r="MP81" i="2"/>
  <c r="MQ81" i="2"/>
  <c r="MS81" i="2"/>
  <c r="ME258" i="2" s="1"/>
  <c r="MT81" i="2"/>
  <c r="MW81" i="2"/>
  <c r="MX81" i="2"/>
  <c r="MY81" i="2"/>
  <c r="MK179" i="2" s="1"/>
  <c r="MZ81" i="2"/>
  <c r="ML258" i="2" s="1"/>
  <c r="NA81" i="2"/>
  <c r="NB81" i="2"/>
  <c r="ND81" i="2"/>
  <c r="NE81" i="2"/>
  <c r="NF81" i="2"/>
  <c r="MR179" i="2" s="1"/>
  <c r="NG81" i="2"/>
  <c r="MS258" i="2" s="1"/>
  <c r="NH81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34" i="4" s="1"/>
  <c r="AM82" i="2"/>
  <c r="AN82" i="2"/>
  <c r="AO180" i="2"/>
  <c r="AP259" i="2"/>
  <c r="AQ82" i="2"/>
  <c r="AV180" i="2"/>
  <c r="AW259" i="2"/>
  <c r="P34" i="4"/>
  <c r="BC180" i="2"/>
  <c r="BD259" i="2"/>
  <c r="BJ180" i="2"/>
  <c r="BK259" i="2"/>
  <c r="BQ180" i="2"/>
  <c r="BR259" i="2"/>
  <c r="S34" i="4"/>
  <c r="BX180" i="2"/>
  <c r="BY259" i="2"/>
  <c r="T34" i="4"/>
  <c r="CE180" i="2"/>
  <c r="CF259" i="2"/>
  <c r="U34" i="4"/>
  <c r="CL180" i="2"/>
  <c r="CM259" i="2"/>
  <c r="CS180" i="2"/>
  <c r="CT259" i="2"/>
  <c r="CZ180" i="2"/>
  <c r="DA259" i="2"/>
  <c r="X34" i="4"/>
  <c r="DG180" i="2"/>
  <c r="DH259" i="2"/>
  <c r="Y34" i="4"/>
  <c r="H34" i="4" s="1"/>
  <c r="DN180" i="2"/>
  <c r="DO259" i="2"/>
  <c r="Z34" i="4"/>
  <c r="DU180" i="2"/>
  <c r="DV259" i="2"/>
  <c r="AA34" i="4"/>
  <c r="EB180" i="2"/>
  <c r="EC259" i="2"/>
  <c r="AB34" i="4"/>
  <c r="EI180" i="2"/>
  <c r="EJ259" i="2"/>
  <c r="EP180" i="2"/>
  <c r="EQ259" i="2"/>
  <c r="EW180" i="2"/>
  <c r="EX259" i="2"/>
  <c r="AE34" i="4"/>
  <c r="FB82" i="2"/>
  <c r="FC82" i="2"/>
  <c r="FD82" i="2"/>
  <c r="FD180" i="2" s="1"/>
  <c r="FE82" i="2"/>
  <c r="FE259" i="2" s="1"/>
  <c r="FF82" i="2"/>
  <c r="FG82" i="2"/>
  <c r="FI82" i="2"/>
  <c r="FJ82" i="2"/>
  <c r="FK82" i="2"/>
  <c r="FK180" i="2" s="1"/>
  <c r="FL82" i="2"/>
  <c r="FL259" i="2" s="1"/>
  <c r="FM82" i="2"/>
  <c r="FN82" i="2"/>
  <c r="FP82" i="2"/>
  <c r="FQ82" i="2"/>
  <c r="FR82" i="2"/>
  <c r="FR180" i="2" s="1"/>
  <c r="FS82" i="2"/>
  <c r="FS259" i="2" s="1"/>
  <c r="FT82" i="2"/>
  <c r="FU82" i="2"/>
  <c r="FW82" i="2"/>
  <c r="FX82" i="2"/>
  <c r="FY82" i="2"/>
  <c r="FY180" i="2" s="1"/>
  <c r="FZ82" i="2"/>
  <c r="FZ259" i="2" s="1"/>
  <c r="GA82" i="2"/>
  <c r="GB82" i="2"/>
  <c r="GD82" i="2"/>
  <c r="GE82" i="2"/>
  <c r="GF82" i="2"/>
  <c r="GF180" i="2" s="1"/>
  <c r="GG82" i="2"/>
  <c r="GG259" i="2" s="1"/>
  <c r="GH82" i="2"/>
  <c r="GI82" i="2"/>
  <c r="GK82" i="2"/>
  <c r="GL82" i="2"/>
  <c r="GM82" i="2"/>
  <c r="GM180" i="2" s="1"/>
  <c r="GN82" i="2"/>
  <c r="GN259" i="2" s="1"/>
  <c r="GO82" i="2"/>
  <c r="GP82" i="2"/>
  <c r="GR82" i="2"/>
  <c r="GS82" i="2"/>
  <c r="GT82" i="2"/>
  <c r="GT180" i="2" s="1"/>
  <c r="GU82" i="2"/>
  <c r="GU259" i="2" s="1"/>
  <c r="GV82" i="2"/>
  <c r="GW82" i="2"/>
  <c r="GY82" i="2"/>
  <c r="GZ82" i="2"/>
  <c r="HA82" i="2"/>
  <c r="HA180" i="2" s="1"/>
  <c r="HB82" i="2"/>
  <c r="HB259" i="2" s="1"/>
  <c r="HC82" i="2"/>
  <c r="HD82" i="2"/>
  <c r="HF82" i="2"/>
  <c r="HG82" i="2"/>
  <c r="HH82" i="2"/>
  <c r="HH180" i="2" s="1"/>
  <c r="HI82" i="2"/>
  <c r="HI259" i="2" s="1"/>
  <c r="HJ82" i="2"/>
  <c r="HK82" i="2"/>
  <c r="HM82" i="2"/>
  <c r="HN82" i="2"/>
  <c r="HO82" i="2"/>
  <c r="HO180" i="2" s="1"/>
  <c r="HP82" i="2"/>
  <c r="HP259" i="2" s="1"/>
  <c r="HQ82" i="2"/>
  <c r="HR82" i="2"/>
  <c r="HT82" i="2"/>
  <c r="HU82" i="2"/>
  <c r="HV82" i="2"/>
  <c r="HV180" i="2" s="1"/>
  <c r="HW82" i="2"/>
  <c r="HW259" i="2" s="1"/>
  <c r="HX82" i="2"/>
  <c r="HY82" i="2"/>
  <c r="IA82" i="2"/>
  <c r="IB82" i="2"/>
  <c r="IC82" i="2"/>
  <c r="IC180" i="2" s="1"/>
  <c r="ID82" i="2"/>
  <c r="ID259" i="2" s="1"/>
  <c r="IE82" i="2"/>
  <c r="IF82" i="2"/>
  <c r="IH82" i="2"/>
  <c r="II82" i="2"/>
  <c r="IJ82" i="2"/>
  <c r="IJ180" i="2" s="1"/>
  <c r="IK82" i="2"/>
  <c r="IK259" i="2" s="1"/>
  <c r="IL82" i="2"/>
  <c r="IM82" i="2"/>
  <c r="IO82" i="2"/>
  <c r="IP82" i="2"/>
  <c r="IQ82" i="2"/>
  <c r="IQ180" i="2" s="1"/>
  <c r="IR82" i="2"/>
  <c r="IR259" i="2" s="1"/>
  <c r="IS82" i="2"/>
  <c r="IT82" i="2"/>
  <c r="IV82" i="2"/>
  <c r="IW82" i="2"/>
  <c r="IX82" i="2"/>
  <c r="IX180" i="2" s="1"/>
  <c r="IY82" i="2"/>
  <c r="IY259" i="2" s="1"/>
  <c r="IZ82" i="2"/>
  <c r="JA82" i="2"/>
  <c r="JC82" i="2"/>
  <c r="JD82" i="2"/>
  <c r="JG82" i="2"/>
  <c r="JH82" i="2"/>
  <c r="JJ82" i="2"/>
  <c r="JK82" i="2"/>
  <c r="JL82" i="2"/>
  <c r="JL180" i="2" s="1"/>
  <c r="JM82" i="2"/>
  <c r="JM259" i="2" s="1"/>
  <c r="JN82" i="2"/>
  <c r="JO82" i="2"/>
  <c r="JQ82" i="2"/>
  <c r="JR82" i="2"/>
  <c r="JS82" i="2"/>
  <c r="JS180" i="2" s="1"/>
  <c r="JT82" i="2"/>
  <c r="JT259" i="2" s="1"/>
  <c r="JU82" i="2"/>
  <c r="JV82" i="2"/>
  <c r="JX82" i="2"/>
  <c r="JY82" i="2"/>
  <c r="JZ82" i="2"/>
  <c r="JZ180" i="2" s="1"/>
  <c r="KA82" i="2"/>
  <c r="KA259" i="2" s="1"/>
  <c r="KB82" i="2"/>
  <c r="KC82" i="2"/>
  <c r="KE82" i="2"/>
  <c r="KF82" i="2"/>
  <c r="KG82" i="2"/>
  <c r="KG180" i="2" s="1"/>
  <c r="KH82" i="2"/>
  <c r="KH259" i="2" s="1"/>
  <c r="KI82" i="2"/>
  <c r="KJ82" i="2"/>
  <c r="KL82" i="2"/>
  <c r="KM82" i="2"/>
  <c r="KN82" i="2"/>
  <c r="KN180" i="2" s="1"/>
  <c r="KO82" i="2"/>
  <c r="KO259" i="2" s="1"/>
  <c r="KP82" i="2"/>
  <c r="KQ82" i="2"/>
  <c r="KS82" i="2"/>
  <c r="KT82" i="2"/>
  <c r="KU82" i="2"/>
  <c r="KU180" i="2" s="1"/>
  <c r="KV82" i="2"/>
  <c r="KV259" i="2" s="1"/>
  <c r="KW82" i="2"/>
  <c r="KX82" i="2"/>
  <c r="KZ82" i="2"/>
  <c r="LA82" i="2"/>
  <c r="LB82" i="2"/>
  <c r="LB180" i="2" s="1"/>
  <c r="LC82" i="2"/>
  <c r="LC259" i="2" s="1"/>
  <c r="LD82" i="2"/>
  <c r="LE82" i="2"/>
  <c r="LN82" i="2"/>
  <c r="LO82" i="2"/>
  <c r="LP82" i="2"/>
  <c r="LI180" i="2" s="1"/>
  <c r="LQ82" i="2"/>
  <c r="LJ259" i="2" s="1"/>
  <c r="LR82" i="2"/>
  <c r="LS82" i="2"/>
  <c r="MB82" i="2"/>
  <c r="MC82" i="2"/>
  <c r="MD82" i="2"/>
  <c r="LP180" i="2" s="1"/>
  <c r="ME82" i="2"/>
  <c r="LQ259" i="2" s="1"/>
  <c r="MF82" i="2"/>
  <c r="MG82" i="2"/>
  <c r="MI82" i="2"/>
  <c r="MJ82" i="2"/>
  <c r="MM82" i="2"/>
  <c r="MN82" i="2"/>
  <c r="MP82" i="2"/>
  <c r="MQ82" i="2"/>
  <c r="MS82" i="2"/>
  <c r="ME259" i="2" s="1"/>
  <c r="MT82" i="2"/>
  <c r="MU82" i="2"/>
  <c r="MW82" i="2"/>
  <c r="MX82" i="2"/>
  <c r="MY82" i="2"/>
  <c r="MK180" i="2" s="1"/>
  <c r="MZ82" i="2"/>
  <c r="ML259" i="2" s="1"/>
  <c r="NA82" i="2"/>
  <c r="NB82" i="2"/>
  <c r="ND82" i="2"/>
  <c r="NE82" i="2"/>
  <c r="NF82" i="2"/>
  <c r="MR180" i="2" s="1"/>
  <c r="NG82" i="2"/>
  <c r="MS259" i="2" s="1"/>
  <c r="NH82" i="2"/>
  <c r="NI82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L181" i="2"/>
  <c r="CM260" i="2"/>
  <c r="CS181" i="2"/>
  <c r="CT260" i="2"/>
  <c r="CZ181" i="2"/>
  <c r="DA260" i="2"/>
  <c r="DG181" i="2"/>
  <c r="DH260" i="2"/>
  <c r="DN181" i="2"/>
  <c r="DO260" i="2"/>
  <c r="DU181" i="2"/>
  <c r="DV260" i="2"/>
  <c r="EB181" i="2"/>
  <c r="EC260" i="2"/>
  <c r="EI181" i="2"/>
  <c r="EJ260" i="2"/>
  <c r="EP181" i="2"/>
  <c r="EQ260" i="2"/>
  <c r="EW181" i="2"/>
  <c r="EX260" i="2"/>
  <c r="FB83" i="2"/>
  <c r="FC83" i="2"/>
  <c r="FD83" i="2"/>
  <c r="FD181" i="2" s="1"/>
  <c r="FE83" i="2"/>
  <c r="FE260" i="2" s="1"/>
  <c r="FF83" i="2"/>
  <c r="FI83" i="2"/>
  <c r="FJ83" i="2"/>
  <c r="FK83" i="2"/>
  <c r="FK181" i="2" s="1"/>
  <c r="FL83" i="2"/>
  <c r="FL260" i="2" s="1"/>
  <c r="FM83" i="2"/>
  <c r="FP83" i="2"/>
  <c r="FQ83" i="2"/>
  <c r="FR83" i="2"/>
  <c r="FR181" i="2" s="1"/>
  <c r="FS83" i="2"/>
  <c r="FS260" i="2" s="1"/>
  <c r="FT83" i="2"/>
  <c r="FU83" i="2"/>
  <c r="FW83" i="2"/>
  <c r="FX83" i="2"/>
  <c r="FY83" i="2"/>
  <c r="FY181" i="2" s="1"/>
  <c r="FZ83" i="2"/>
  <c r="FZ260" i="2" s="1"/>
  <c r="GA83" i="2"/>
  <c r="GD83" i="2"/>
  <c r="GE83" i="2"/>
  <c r="GF83" i="2"/>
  <c r="GF181" i="2" s="1"/>
  <c r="GG83" i="2"/>
  <c r="GG260" i="2" s="1"/>
  <c r="GH83" i="2"/>
  <c r="GK83" i="2"/>
  <c r="GL83" i="2"/>
  <c r="GM83" i="2"/>
  <c r="GM181" i="2" s="1"/>
  <c r="GN83" i="2"/>
  <c r="GN260" i="2" s="1"/>
  <c r="GO83" i="2"/>
  <c r="GR83" i="2"/>
  <c r="GS83" i="2"/>
  <c r="GT83" i="2"/>
  <c r="GT181" i="2" s="1"/>
  <c r="GU83" i="2"/>
  <c r="GU260" i="2" s="1"/>
  <c r="GV83" i="2"/>
  <c r="GY83" i="2"/>
  <c r="GZ83" i="2"/>
  <c r="HA83" i="2"/>
  <c r="HA181" i="2" s="1"/>
  <c r="HB83" i="2"/>
  <c r="HB260" i="2" s="1"/>
  <c r="HC83" i="2"/>
  <c r="HF83" i="2"/>
  <c r="HG83" i="2"/>
  <c r="HH83" i="2"/>
  <c r="HH181" i="2" s="1"/>
  <c r="HI83" i="2"/>
  <c r="HI260" i="2" s="1"/>
  <c r="HJ83" i="2"/>
  <c r="HM83" i="2"/>
  <c r="HN83" i="2"/>
  <c r="HO83" i="2"/>
  <c r="HO181" i="2" s="1"/>
  <c r="HP83" i="2"/>
  <c r="HP260" i="2" s="1"/>
  <c r="HQ83" i="2"/>
  <c r="HT83" i="2"/>
  <c r="HU83" i="2"/>
  <c r="HV83" i="2"/>
  <c r="HV181" i="2" s="1"/>
  <c r="HW83" i="2"/>
  <c r="HW260" i="2" s="1"/>
  <c r="HX83" i="2"/>
  <c r="HY83" i="2"/>
  <c r="IA83" i="2"/>
  <c r="IB83" i="2"/>
  <c r="IC83" i="2"/>
  <c r="IC181" i="2" s="1"/>
  <c r="ID83" i="2"/>
  <c r="ID260" i="2" s="1"/>
  <c r="IE83" i="2"/>
  <c r="IH83" i="2"/>
  <c r="II83" i="2"/>
  <c r="IJ83" i="2"/>
  <c r="IJ181" i="2" s="1"/>
  <c r="IK83" i="2"/>
  <c r="IK260" i="2" s="1"/>
  <c r="IL83" i="2"/>
  <c r="IM83" i="2"/>
  <c r="IO83" i="2"/>
  <c r="IP83" i="2"/>
  <c r="IQ83" i="2"/>
  <c r="IQ181" i="2" s="1"/>
  <c r="IR83" i="2"/>
  <c r="IR260" i="2" s="1"/>
  <c r="IS83" i="2"/>
  <c r="IV83" i="2"/>
  <c r="IW83" i="2"/>
  <c r="IX83" i="2"/>
  <c r="IX181" i="2" s="1"/>
  <c r="IY83" i="2"/>
  <c r="IY260" i="2" s="1"/>
  <c r="IZ83" i="2"/>
  <c r="JC83" i="2"/>
  <c r="JD83" i="2"/>
  <c r="JG83" i="2"/>
  <c r="JJ83" i="2"/>
  <c r="JK83" i="2"/>
  <c r="JL83" i="2"/>
  <c r="JL181" i="2" s="1"/>
  <c r="JM83" i="2"/>
  <c r="JM260" i="2" s="1"/>
  <c r="JN83" i="2"/>
  <c r="JQ83" i="2"/>
  <c r="JR83" i="2"/>
  <c r="JS83" i="2"/>
  <c r="JS181" i="2" s="1"/>
  <c r="JT83" i="2"/>
  <c r="JT260" i="2" s="1"/>
  <c r="JU83" i="2"/>
  <c r="JX83" i="2"/>
  <c r="JY83" i="2"/>
  <c r="JZ83" i="2"/>
  <c r="JZ181" i="2" s="1"/>
  <c r="KA83" i="2"/>
  <c r="KA260" i="2" s="1"/>
  <c r="KB83" i="2"/>
  <c r="KC83" i="2"/>
  <c r="KE83" i="2"/>
  <c r="KF83" i="2"/>
  <c r="KG83" i="2"/>
  <c r="KG181" i="2" s="1"/>
  <c r="KH83" i="2"/>
  <c r="KH260" i="2" s="1"/>
  <c r="KI83" i="2"/>
  <c r="KJ83" i="2"/>
  <c r="KL83" i="2"/>
  <c r="KM83" i="2"/>
  <c r="KN83" i="2"/>
  <c r="KN181" i="2" s="1"/>
  <c r="KO83" i="2"/>
  <c r="KO260" i="2" s="1"/>
  <c r="KP83" i="2"/>
  <c r="KS83" i="2"/>
  <c r="KT83" i="2"/>
  <c r="KU83" i="2"/>
  <c r="KU181" i="2" s="1"/>
  <c r="KV83" i="2"/>
  <c r="KV260" i="2" s="1"/>
  <c r="KW83" i="2"/>
  <c r="KX83" i="2"/>
  <c r="KZ83" i="2"/>
  <c r="LA83" i="2"/>
  <c r="LB83" i="2"/>
  <c r="LB181" i="2" s="1"/>
  <c r="LC83" i="2"/>
  <c r="LC260" i="2" s="1"/>
  <c r="LD83" i="2"/>
  <c r="LN83" i="2"/>
  <c r="LO83" i="2"/>
  <c r="LP83" i="2"/>
  <c r="LI181" i="2" s="1"/>
  <c r="LQ83" i="2"/>
  <c r="LJ260" i="2" s="1"/>
  <c r="LR83" i="2"/>
  <c r="MB83" i="2"/>
  <c r="MC83" i="2"/>
  <c r="MD83" i="2"/>
  <c r="LP181" i="2" s="1"/>
  <c r="ME83" i="2"/>
  <c r="LQ260" i="2" s="1"/>
  <c r="MF83" i="2"/>
  <c r="MG83" i="2"/>
  <c r="MI83" i="2"/>
  <c r="MJ83" i="2"/>
  <c r="MM83" i="2"/>
  <c r="MP83" i="2"/>
  <c r="MQ83" i="2"/>
  <c r="MS83" i="2"/>
  <c r="ME260" i="2" s="1"/>
  <c r="MT83" i="2"/>
  <c r="MW83" i="2"/>
  <c r="MX83" i="2"/>
  <c r="MY83" i="2"/>
  <c r="MK181" i="2" s="1"/>
  <c r="MZ83" i="2"/>
  <c r="ML260" i="2" s="1"/>
  <c r="NA83" i="2"/>
  <c r="NB83" i="2"/>
  <c r="ND83" i="2"/>
  <c r="NE83" i="2"/>
  <c r="NF83" i="2"/>
  <c r="MR181" i="2" s="1"/>
  <c r="NG83" i="2"/>
  <c r="MS260" i="2" s="1"/>
  <c r="NH83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6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L182" i="2"/>
  <c r="CM261" i="2"/>
  <c r="CS182" i="2"/>
  <c r="CT261" i="2"/>
  <c r="CZ182" i="2"/>
  <c r="DA261" i="2"/>
  <c r="DG182" i="2"/>
  <c r="DH261" i="2"/>
  <c r="DN182" i="2"/>
  <c r="DO261" i="2"/>
  <c r="DU182" i="2"/>
  <c r="DV261" i="2"/>
  <c r="EB182" i="2"/>
  <c r="EC261" i="2"/>
  <c r="EI182" i="2"/>
  <c r="EJ261" i="2"/>
  <c r="EP182" i="2"/>
  <c r="EQ261" i="2"/>
  <c r="EW182" i="2"/>
  <c r="EX261" i="2"/>
  <c r="FB84" i="2"/>
  <c r="FC84" i="2"/>
  <c r="FD84" i="2"/>
  <c r="FD182" i="2" s="1"/>
  <c r="FE84" i="2"/>
  <c r="FE261" i="2" s="1"/>
  <c r="FF84" i="2"/>
  <c r="FI84" i="2"/>
  <c r="FJ84" i="2"/>
  <c r="FK84" i="2"/>
  <c r="FK182" i="2" s="1"/>
  <c r="FL84" i="2"/>
  <c r="FL261" i="2" s="1"/>
  <c r="FM84" i="2"/>
  <c r="FP84" i="2"/>
  <c r="FQ84" i="2"/>
  <c r="FR84" i="2"/>
  <c r="FR182" i="2" s="1"/>
  <c r="FS84" i="2"/>
  <c r="FS261" i="2" s="1"/>
  <c r="FT84" i="2"/>
  <c r="FW84" i="2"/>
  <c r="FX84" i="2"/>
  <c r="FY84" i="2"/>
  <c r="FY182" i="2" s="1"/>
  <c r="FZ84" i="2"/>
  <c r="FZ261" i="2" s="1"/>
  <c r="GA84" i="2"/>
  <c r="GD84" i="2"/>
  <c r="GE84" i="2"/>
  <c r="GF84" i="2"/>
  <c r="GF182" i="2" s="1"/>
  <c r="GG84" i="2"/>
  <c r="GG261" i="2" s="1"/>
  <c r="GH84" i="2"/>
  <c r="GK84" i="2"/>
  <c r="GL84" i="2"/>
  <c r="GM84" i="2"/>
  <c r="GM182" i="2" s="1"/>
  <c r="GN84" i="2"/>
  <c r="GN261" i="2" s="1"/>
  <c r="GO84" i="2"/>
  <c r="GR84" i="2"/>
  <c r="GS84" i="2"/>
  <c r="GT84" i="2"/>
  <c r="GT182" i="2" s="1"/>
  <c r="GU84" i="2"/>
  <c r="GU261" i="2" s="1"/>
  <c r="GV84" i="2"/>
  <c r="GY84" i="2"/>
  <c r="GZ84" i="2"/>
  <c r="HA84" i="2"/>
  <c r="HA182" i="2" s="1"/>
  <c r="HB84" i="2"/>
  <c r="HB261" i="2" s="1"/>
  <c r="HC84" i="2"/>
  <c r="HF84" i="2"/>
  <c r="HG84" i="2"/>
  <c r="HH84" i="2"/>
  <c r="HH182" i="2" s="1"/>
  <c r="HI84" i="2"/>
  <c r="HI261" i="2" s="1"/>
  <c r="HJ84" i="2"/>
  <c r="HM84" i="2"/>
  <c r="HN84" i="2"/>
  <c r="HO84" i="2"/>
  <c r="HO182" i="2" s="1"/>
  <c r="HP84" i="2"/>
  <c r="HP261" i="2" s="1"/>
  <c r="HQ84" i="2"/>
  <c r="HT84" i="2"/>
  <c r="HU84" i="2"/>
  <c r="HV84" i="2"/>
  <c r="HV182" i="2" s="1"/>
  <c r="HW84" i="2"/>
  <c r="HW261" i="2" s="1"/>
  <c r="HX84" i="2"/>
  <c r="HY84" i="2"/>
  <c r="IA84" i="2"/>
  <c r="IB84" i="2"/>
  <c r="IC84" i="2"/>
  <c r="IC182" i="2" s="1"/>
  <c r="ID84" i="2"/>
  <c r="ID261" i="2" s="1"/>
  <c r="IE84" i="2"/>
  <c r="IH84" i="2"/>
  <c r="II84" i="2"/>
  <c r="IJ84" i="2"/>
  <c r="IJ182" i="2" s="1"/>
  <c r="IK84" i="2"/>
  <c r="IK261" i="2" s="1"/>
  <c r="IL84" i="2"/>
  <c r="IM84" i="2"/>
  <c r="IO84" i="2"/>
  <c r="IP84" i="2"/>
  <c r="IQ84" i="2"/>
  <c r="IQ182" i="2" s="1"/>
  <c r="IR84" i="2"/>
  <c r="IR261" i="2" s="1"/>
  <c r="IS84" i="2"/>
  <c r="IV84" i="2"/>
  <c r="IW84" i="2"/>
  <c r="IX84" i="2"/>
  <c r="IX182" i="2" s="1"/>
  <c r="IY84" i="2"/>
  <c r="IY261" i="2" s="1"/>
  <c r="IZ84" i="2"/>
  <c r="JA84" i="2"/>
  <c r="JC84" i="2"/>
  <c r="JD84" i="2"/>
  <c r="JG84" i="2"/>
  <c r="JJ84" i="2"/>
  <c r="JK84" i="2"/>
  <c r="JL84" i="2"/>
  <c r="JL182" i="2" s="1"/>
  <c r="JM84" i="2"/>
  <c r="JM261" i="2" s="1"/>
  <c r="JN84" i="2"/>
  <c r="JQ84" i="2"/>
  <c r="JR84" i="2"/>
  <c r="JS84" i="2"/>
  <c r="JS182" i="2" s="1"/>
  <c r="JT84" i="2"/>
  <c r="JT261" i="2" s="1"/>
  <c r="JU84" i="2"/>
  <c r="JX84" i="2"/>
  <c r="JY84" i="2"/>
  <c r="JZ84" i="2"/>
  <c r="JZ182" i="2" s="1"/>
  <c r="KA84" i="2"/>
  <c r="KA261" i="2" s="1"/>
  <c r="KB84" i="2"/>
  <c r="KC84" i="2"/>
  <c r="KE84" i="2"/>
  <c r="KF84" i="2"/>
  <c r="KG84" i="2"/>
  <c r="KG182" i="2" s="1"/>
  <c r="KH84" i="2"/>
  <c r="KH261" i="2" s="1"/>
  <c r="KI84" i="2"/>
  <c r="KJ84" i="2"/>
  <c r="KL84" i="2"/>
  <c r="KM84" i="2"/>
  <c r="KN84" i="2"/>
  <c r="KN182" i="2" s="1"/>
  <c r="KO84" i="2"/>
  <c r="KO261" i="2" s="1"/>
  <c r="KP84" i="2"/>
  <c r="KS84" i="2"/>
  <c r="KT84" i="2"/>
  <c r="KU84" i="2"/>
  <c r="KU182" i="2" s="1"/>
  <c r="KW84" i="2"/>
  <c r="KZ84" i="2"/>
  <c r="LA84" i="2"/>
  <c r="LB84" i="2"/>
  <c r="LB182" i="2" s="1"/>
  <c r="LC84" i="2"/>
  <c r="LC261" i="2" s="1"/>
  <c r="LD84" i="2"/>
  <c r="LN84" i="2"/>
  <c r="LO84" i="2"/>
  <c r="LP84" i="2"/>
  <c r="LI182" i="2" s="1"/>
  <c r="LQ84" i="2"/>
  <c r="LJ261" i="2" s="1"/>
  <c r="LR84" i="2"/>
  <c r="MB84" i="2"/>
  <c r="MC84" i="2"/>
  <c r="MD84" i="2"/>
  <c r="LP182" i="2" s="1"/>
  <c r="ME84" i="2"/>
  <c r="LQ261" i="2" s="1"/>
  <c r="MF84" i="2"/>
  <c r="MG84" i="2"/>
  <c r="MI84" i="2"/>
  <c r="MJ84" i="2"/>
  <c r="MM84" i="2"/>
  <c r="MP84" i="2"/>
  <c r="MQ84" i="2"/>
  <c r="MS84" i="2"/>
  <c r="ME261" i="2" s="1"/>
  <c r="MT84" i="2"/>
  <c r="MU84" i="2"/>
  <c r="MW84" i="2"/>
  <c r="MX84" i="2"/>
  <c r="MY84" i="2"/>
  <c r="MK182" i="2" s="1"/>
  <c r="MZ84" i="2"/>
  <c r="ML261" i="2" s="1"/>
  <c r="NA84" i="2"/>
  <c r="NB84" i="2"/>
  <c r="ND84" i="2"/>
  <c r="NE84" i="2"/>
  <c r="NF84" i="2"/>
  <c r="MR182" i="2" s="1"/>
  <c r="NG84" i="2"/>
  <c r="MS261" i="2" s="1"/>
  <c r="NH84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NG12" i="2"/>
  <c r="MS189" i="2" s="1"/>
  <c r="NF12" i="2"/>
  <c r="MR110" i="2" s="1"/>
  <c r="MZ12" i="2"/>
  <c r="ML189" i="2" s="1"/>
  <c r="MY12" i="2"/>
  <c r="MK110" i="2" s="1"/>
  <c r="MS12" i="2"/>
  <c r="ME189" i="2" s="1"/>
  <c r="MR12" i="2"/>
  <c r="MD110" i="2" s="1"/>
  <c r="ME12" i="2"/>
  <c r="LQ189" i="2" s="1"/>
  <c r="MD12" i="2"/>
  <c r="LP110" i="2" s="1"/>
  <c r="LQ12" i="2"/>
  <c r="LJ189" i="2" s="1"/>
  <c r="LP12" i="2"/>
  <c r="LI110" i="2" s="1"/>
  <c r="LC12" i="2"/>
  <c r="LC189" i="2" s="1"/>
  <c r="LB12" i="2"/>
  <c r="LB110" i="2" s="1"/>
  <c r="KV12" i="2"/>
  <c r="KV189" i="2" s="1"/>
  <c r="KU12" i="2"/>
  <c r="KU110" i="2" s="1"/>
  <c r="KO12" i="2"/>
  <c r="KO189" i="2" s="1"/>
  <c r="KN12" i="2"/>
  <c r="KN110" i="2" s="1"/>
  <c r="KH12" i="2"/>
  <c r="KH189" i="2" s="1"/>
  <c r="KG12" i="2"/>
  <c r="KG110" i="2" s="1"/>
  <c r="KA12" i="2"/>
  <c r="KA189" i="2" s="1"/>
  <c r="JZ12" i="2"/>
  <c r="JZ110" i="2" s="1"/>
  <c r="JT12" i="2"/>
  <c r="JT189" i="2" s="1"/>
  <c r="JS12" i="2"/>
  <c r="JS110" i="2" s="1"/>
  <c r="JM12" i="2"/>
  <c r="JM189" i="2" s="1"/>
  <c r="JL12" i="2"/>
  <c r="JL110" i="2" s="1"/>
  <c r="JF12" i="2"/>
  <c r="JF189" i="2" s="1"/>
  <c r="JE12" i="2"/>
  <c r="JE110" i="2" s="1"/>
  <c r="IY12" i="2"/>
  <c r="IY189" i="2" s="1"/>
  <c r="IX12" i="2"/>
  <c r="IX110" i="2" s="1"/>
  <c r="IR12" i="2"/>
  <c r="IR189" i="2" s="1"/>
  <c r="IQ12" i="2"/>
  <c r="IQ110" i="2" s="1"/>
  <c r="IK12" i="2"/>
  <c r="IK189" i="2" s="1"/>
  <c r="IJ12" i="2"/>
  <c r="IJ110" i="2" s="1"/>
  <c r="ID12" i="2"/>
  <c r="ID189" i="2" s="1"/>
  <c r="IC12" i="2"/>
  <c r="IC110" i="2" s="1"/>
  <c r="HW12" i="2"/>
  <c r="HW189" i="2" s="1"/>
  <c r="HV12" i="2"/>
  <c r="HV110" i="2" s="1"/>
  <c r="HP12" i="2"/>
  <c r="HP189" i="2" s="1"/>
  <c r="HO12" i="2"/>
  <c r="HO110" i="2" s="1"/>
  <c r="HI12" i="2"/>
  <c r="HI189" i="2" s="1"/>
  <c r="HH12" i="2"/>
  <c r="HH110" i="2" s="1"/>
  <c r="HB12" i="2"/>
  <c r="HB189" i="2" s="1"/>
  <c r="HA12" i="2"/>
  <c r="HA110" i="2" s="1"/>
  <c r="GU12" i="2"/>
  <c r="GU189" i="2" s="1"/>
  <c r="GT12" i="2"/>
  <c r="GT110" i="2" s="1"/>
  <c r="GN12" i="2"/>
  <c r="GN189" i="2" s="1"/>
  <c r="GM12" i="2"/>
  <c r="GM110" i="2" s="1"/>
  <c r="GG12" i="2"/>
  <c r="GG189" i="2" s="1"/>
  <c r="GF12" i="2"/>
  <c r="GF110" i="2" s="1"/>
  <c r="FZ12" i="2"/>
  <c r="FZ189" i="2" s="1"/>
  <c r="FY12" i="2"/>
  <c r="FY110" i="2" s="1"/>
  <c r="FS12" i="2"/>
  <c r="FS189" i="2" s="1"/>
  <c r="FR12" i="2"/>
  <c r="FR110" i="2" s="1"/>
  <c r="FL12" i="2"/>
  <c r="FL189" i="2" s="1"/>
  <c r="FK12" i="2"/>
  <c r="FK110" i="2" s="1"/>
  <c r="FE12" i="2"/>
  <c r="FE189" i="2" s="1"/>
  <c r="FD12" i="2"/>
  <c r="FD110" i="2" s="1"/>
  <c r="EX189" i="2"/>
  <c r="EW110" i="2"/>
  <c r="EQ189" i="2"/>
  <c r="EP110" i="2"/>
  <c r="EJ189" i="2"/>
  <c r="EI110" i="2"/>
  <c r="EC189" i="2"/>
  <c r="EB110" i="2"/>
  <c r="DV189" i="2"/>
  <c r="DU110" i="2"/>
  <c r="DO189" i="2"/>
  <c r="DN110" i="2"/>
  <c r="DH189" i="2"/>
  <c r="DG110" i="2"/>
  <c r="DA189" i="2"/>
  <c r="CZ110" i="2"/>
  <c r="CT189" i="2"/>
  <c r="CS110" i="2"/>
  <c r="CM189" i="2"/>
  <c r="CL110" i="2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N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AR25" i="2" l="1"/>
  <c r="O67" i="4" s="1"/>
  <c r="G42" i="4"/>
  <c r="G68" i="4"/>
  <c r="G17" i="4"/>
  <c r="G67" i="4"/>
  <c r="G47" i="4"/>
  <c r="G34" i="4"/>
  <c r="G59" i="4"/>
  <c r="G28" i="4"/>
  <c r="G36" i="4"/>
  <c r="G74" i="4"/>
  <c r="G46" i="4"/>
  <c r="G27" i="4"/>
  <c r="G64" i="4"/>
  <c r="G21" i="4"/>
  <c r="S55" i="4"/>
  <c r="S21" i="4"/>
  <c r="S47" i="4"/>
  <c r="S64" i="4"/>
  <c r="S28" i="4"/>
  <c r="F68" i="4"/>
  <c r="AR82" i="2"/>
  <c r="O34" i="4" s="1"/>
  <c r="F34" i="4" s="1"/>
  <c r="AR79" i="2"/>
  <c r="O56" i="4" s="1"/>
  <c r="AR77" i="2"/>
  <c r="O37" i="4" s="1"/>
  <c r="AR75" i="2"/>
  <c r="O59" i="4" s="1"/>
  <c r="F59" i="4" s="1"/>
  <c r="AR74" i="2"/>
  <c r="O27" i="4" s="1"/>
  <c r="AR71" i="2"/>
  <c r="O3" i="4" s="1"/>
  <c r="F3" i="4" s="1"/>
  <c r="AR60" i="2"/>
  <c r="O64" i="4" s="1"/>
  <c r="AR57" i="2"/>
  <c r="O17" i="4" s="1"/>
  <c r="F17" i="4" s="1"/>
  <c r="AR55" i="2"/>
  <c r="AR54" i="2"/>
  <c r="O36" i="4" s="1"/>
  <c r="F36" i="4" s="1"/>
  <c r="AR52" i="2"/>
  <c r="O66" i="4" s="1"/>
  <c r="AR38" i="2"/>
  <c r="O7" i="4" s="1"/>
  <c r="AR35" i="2"/>
  <c r="O21" i="4" s="1"/>
  <c r="AR16" i="2"/>
  <c r="O46" i="4" s="1"/>
  <c r="F46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A60" i="11"/>
  <c r="Y60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Y31" i="11"/>
  <c r="AA31" i="11"/>
  <c r="AA26" i="11"/>
  <c r="Y26" i="11"/>
  <c r="Y24" i="11"/>
  <c r="AA24" i="11"/>
  <c r="AE21" i="11"/>
  <c r="AG21" i="11"/>
  <c r="R15" i="11"/>
  <c r="Q15" i="11"/>
  <c r="Y13" i="11"/>
  <c r="AA13" i="11"/>
  <c r="Y7" i="11"/>
  <c r="AA7" i="11"/>
  <c r="Y6" i="11"/>
  <c r="AA6" i="11"/>
  <c r="AE63" i="11"/>
  <c r="AG63" i="11"/>
  <c r="AA83" i="11"/>
  <c r="Y83" i="11"/>
  <c r="R80" i="11"/>
  <c r="Q80" i="11"/>
  <c r="O80" i="11"/>
  <c r="N80" i="11"/>
  <c r="Y69" i="11"/>
  <c r="AA69" i="11"/>
  <c r="Y75" i="11"/>
  <c r="AA75" i="11"/>
  <c r="AA49" i="11"/>
  <c r="Y49" i="11"/>
  <c r="AE46" i="11"/>
  <c r="AG46" i="11"/>
  <c r="AE45" i="11"/>
  <c r="AG45" i="11"/>
  <c r="Y44" i="11"/>
  <c r="AA44" i="11"/>
  <c r="AE42" i="11"/>
  <c r="AG42" i="11"/>
  <c r="AA36" i="11"/>
  <c r="Y36" i="11"/>
  <c r="Y32" i="11"/>
  <c r="AA32" i="11"/>
  <c r="Y21" i="11"/>
  <c r="AA21" i="11"/>
  <c r="AE17" i="11"/>
  <c r="AG17" i="11"/>
  <c r="AE11" i="11"/>
  <c r="AG11" i="11"/>
  <c r="QC95" i="2"/>
  <c r="PQ110" i="2"/>
  <c r="AA5" i="11" s="1"/>
  <c r="Y63" i="11"/>
  <c r="AA63" i="11"/>
  <c r="Q55" i="11"/>
  <c r="R55" i="11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Y17" i="11"/>
  <c r="AA17" i="11"/>
  <c r="Y11" i="11"/>
  <c r="AA11" i="11"/>
  <c r="R7" i="11"/>
  <c r="Q7" i="11"/>
  <c r="N7" i="11"/>
  <c r="O7" i="11"/>
  <c r="QC100" i="2"/>
  <c r="PR189" i="2"/>
  <c r="AE77" i="11"/>
  <c r="AG77" i="11"/>
  <c r="AE79" i="11"/>
  <c r="AG79" i="11"/>
  <c r="AA39" i="11"/>
  <c r="Y39" i="11"/>
  <c r="OY43" i="2"/>
  <c r="AE35" i="11"/>
  <c r="AG35" i="11"/>
  <c r="Y33" i="11"/>
  <c r="AA33" i="11"/>
  <c r="AE29" i="11"/>
  <c r="AG29" i="11"/>
  <c r="R26" i="11"/>
  <c r="Q26" i="11"/>
  <c r="O26" i="11"/>
  <c r="N26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A35" i="11"/>
  <c r="Y35" i="11"/>
  <c r="AE34" i="11"/>
  <c r="AG34" i="11"/>
  <c r="Y29" i="11"/>
  <c r="AA29" i="11"/>
  <c r="R25" i="11"/>
  <c r="Q25" i="11"/>
  <c r="O25" i="11"/>
  <c r="N25" i="11"/>
  <c r="AA23" i="11"/>
  <c r="Y23" i="11"/>
  <c r="R20" i="11"/>
  <c r="Q20" i="11"/>
  <c r="AG12" i="11"/>
  <c r="AE12" i="11"/>
  <c r="N189" i="2"/>
  <c r="K100" i="2"/>
  <c r="AA70" i="11"/>
  <c r="Y70" i="11"/>
  <c r="AE76" i="11"/>
  <c r="AG76" i="11"/>
  <c r="R79" i="11"/>
  <c r="Q79" i="11"/>
  <c r="O79" i="11"/>
  <c r="N79" i="11"/>
  <c r="AE81" i="11"/>
  <c r="AG81" i="11"/>
  <c r="AA66" i="11"/>
  <c r="Y66" i="11"/>
  <c r="AE62" i="11"/>
  <c r="AG62" i="11"/>
  <c r="Q72" i="11"/>
  <c r="R72" i="11"/>
  <c r="Y55" i="11"/>
  <c r="AA55" i="11"/>
  <c r="Y51" i="11"/>
  <c r="AA51" i="11"/>
  <c r="R48" i="11"/>
  <c r="Q48" i="11"/>
  <c r="O48" i="11"/>
  <c r="N48" i="11"/>
  <c r="AG48" i="11"/>
  <c r="AE48" i="11"/>
  <c r="Y43" i="11"/>
  <c r="AA43" i="11"/>
  <c r="AE41" i="11"/>
  <c r="AG41" i="11"/>
  <c r="AE40" i="11"/>
  <c r="AG40" i="11"/>
  <c r="Y34" i="11"/>
  <c r="AA34" i="11"/>
  <c r="AE30" i="11"/>
  <c r="AG30" i="11"/>
  <c r="AE14" i="11"/>
  <c r="AG14" i="11"/>
  <c r="Y12" i="11"/>
  <c r="AA12" i="11"/>
  <c r="AE10" i="11"/>
  <c r="AG10" i="11"/>
  <c r="AE61" i="11"/>
  <c r="AG61" i="11"/>
  <c r="Y76" i="11"/>
  <c r="AA76" i="11"/>
  <c r="Y81" i="11"/>
  <c r="AA81" i="11"/>
  <c r="AA62" i="11"/>
  <c r="Y62" i="11"/>
  <c r="AE54" i="11"/>
  <c r="AG54" i="11"/>
  <c r="AA48" i="11"/>
  <c r="Y48" i="11"/>
  <c r="R44" i="11"/>
  <c r="Q44" i="11"/>
  <c r="O44" i="11"/>
  <c r="N44" i="11"/>
  <c r="Y41" i="11"/>
  <c r="AA41" i="11"/>
  <c r="Y40" i="11"/>
  <c r="AA40" i="11"/>
  <c r="Y30" i="11"/>
  <c r="AA30" i="11"/>
  <c r="AE22" i="11"/>
  <c r="AG22" i="11"/>
  <c r="AE20" i="11"/>
  <c r="AG20" i="11"/>
  <c r="Y14" i="11"/>
  <c r="AA14" i="11"/>
  <c r="Y10" i="11"/>
  <c r="AA10" i="11"/>
  <c r="AE74" i="11"/>
  <c r="AG74" i="11"/>
  <c r="Y78" i="11"/>
  <c r="AA78" i="11"/>
  <c r="AA74" i="11"/>
  <c r="Y74" i="11"/>
  <c r="AA64" i="11"/>
  <c r="Y64" i="11"/>
  <c r="Y61" i="11"/>
  <c r="AA61" i="11"/>
  <c r="AE71" i="11"/>
  <c r="AG71" i="11"/>
  <c r="Y54" i="11"/>
  <c r="AA54" i="11"/>
  <c r="O45" i="11"/>
  <c r="N45" i="11"/>
  <c r="AE38" i="11"/>
  <c r="AG38" i="11"/>
  <c r="AG25" i="11"/>
  <c r="AE25" i="11"/>
  <c r="AA22" i="11"/>
  <c r="Y22" i="11"/>
  <c r="Y20" i="11"/>
  <c r="AA20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R81" i="11"/>
  <c r="Q81" i="11"/>
  <c r="O81" i="11"/>
  <c r="N81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30" i="11"/>
  <c r="Q30" i="11"/>
  <c r="R28" i="11"/>
  <c r="Q28" i="11"/>
  <c r="O28" i="11"/>
  <c r="N28" i="11"/>
  <c r="AG28" i="11"/>
  <c r="AE28" i="11"/>
  <c r="Y25" i="11"/>
  <c r="AA25" i="11"/>
  <c r="Y16" i="11"/>
  <c r="AA16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A73" i="11"/>
  <c r="Y73" i="11"/>
  <c r="AE82" i="11"/>
  <c r="AG82" i="11"/>
  <c r="AE65" i="11"/>
  <c r="AG65" i="11"/>
  <c r="Y72" i="11"/>
  <c r="AA72" i="11"/>
  <c r="AG52" i="11"/>
  <c r="AE52" i="11"/>
  <c r="R50" i="11"/>
  <c r="Q50" i="11"/>
  <c r="O50" i="11"/>
  <c r="N50" i="11"/>
  <c r="Y50" i="11"/>
  <c r="AA50" i="11"/>
  <c r="Y47" i="11"/>
  <c r="AA47" i="11"/>
  <c r="R42" i="11"/>
  <c r="Q42" i="11"/>
  <c r="O42" i="11"/>
  <c r="N42" i="11"/>
  <c r="Y37" i="11"/>
  <c r="AA37" i="11"/>
  <c r="Y28" i="11"/>
  <c r="AA28" i="11"/>
  <c r="AA15" i="11"/>
  <c r="Y15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AA65" i="11"/>
  <c r="Y65" i="11"/>
  <c r="R75" i="11"/>
  <c r="Q75" i="11"/>
  <c r="O75" i="11"/>
  <c r="N75" i="11"/>
  <c r="AE58" i="11"/>
  <c r="AG58" i="11"/>
  <c r="AE53" i="11"/>
  <c r="AG53" i="11"/>
  <c r="Y52" i="11"/>
  <c r="AA52" i="11"/>
  <c r="R47" i="11"/>
  <c r="Q47" i="11"/>
  <c r="O47" i="11"/>
  <c r="N47" i="11"/>
  <c r="Q40" i="11"/>
  <c r="R40" i="11"/>
  <c r="O40" i="11"/>
  <c r="N40" i="11"/>
  <c r="R39" i="11"/>
  <c r="Q39" i="11"/>
  <c r="O39" i="11"/>
  <c r="N39" i="11"/>
  <c r="R29" i="11"/>
  <c r="Q29" i="11"/>
  <c r="O29" i="11"/>
  <c r="N29" i="11"/>
  <c r="AG27" i="11"/>
  <c r="AE27" i="11"/>
  <c r="AE19" i="11"/>
  <c r="AG19" i="11"/>
  <c r="AE18" i="11"/>
  <c r="AG18" i="11"/>
  <c r="Y9" i="11"/>
  <c r="AA9" i="11"/>
  <c r="AE57" i="11"/>
  <c r="AG57" i="11"/>
  <c r="Q83" i="11"/>
  <c r="R83" i="11"/>
  <c r="O83" i="11"/>
  <c r="N83" i="11"/>
  <c r="AE59" i="11"/>
  <c r="AG59" i="11"/>
  <c r="Y67" i="11"/>
  <c r="AA67" i="11"/>
  <c r="Y80" i="11"/>
  <c r="AA80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Y27" i="11"/>
  <c r="AA27" i="11"/>
  <c r="AE26" i="11"/>
  <c r="AG26" i="11"/>
  <c r="AE24" i="11"/>
  <c r="AG24" i="11"/>
  <c r="AA19" i="11"/>
  <c r="Y19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I83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T48" i="4"/>
  <c r="QA44" i="2"/>
  <c r="QA18" i="2"/>
  <c r="LS18" i="2"/>
  <c r="EA90" i="4"/>
  <c r="QA30" i="2"/>
  <c r="DX90" i="4"/>
  <c r="EB90" i="4"/>
  <c r="LS26" i="2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LS62" i="2"/>
  <c r="LS61" i="2"/>
  <c r="LS56" i="2"/>
  <c r="LS40" i="2"/>
  <c r="LS39" i="2"/>
  <c r="LS68" i="2"/>
  <c r="LS44" i="2"/>
  <c r="LS63" i="2"/>
  <c r="LS84" i="2"/>
  <c r="LS83" i="2"/>
  <c r="LS59" i="2"/>
  <c r="LS69" i="2"/>
  <c r="LS58" i="2"/>
  <c r="LS45" i="2"/>
  <c r="LS42" i="2"/>
  <c r="LS53" i="2"/>
  <c r="LS48" i="2"/>
  <c r="LS24" i="2"/>
  <c r="LS81" i="2"/>
  <c r="LS28" i="2"/>
  <c r="LS19" i="2"/>
  <c r="LS43" i="2"/>
  <c r="LS37" i="2"/>
  <c r="LS31" i="2"/>
  <c r="LS77" i="2"/>
  <c r="LS64" i="2"/>
  <c r="LS38" i="2"/>
  <c r="LS78" i="2"/>
  <c r="LS67" i="2"/>
  <c r="LS34" i="2"/>
  <c r="LS29" i="2"/>
  <c r="LS30" i="2"/>
  <c r="LS23" i="2"/>
  <c r="LS17" i="2"/>
  <c r="LN93" i="2"/>
  <c r="LN95" i="2"/>
  <c r="LN100" i="2"/>
  <c r="OR31" i="2"/>
  <c r="T12" i="4"/>
  <c r="EJ88" i="4"/>
  <c r="T11" i="4"/>
  <c r="T65" i="4"/>
  <c r="T6" i="4"/>
  <c r="MN28" i="2"/>
  <c r="NI61" i="2"/>
  <c r="T10" i="4"/>
  <c r="NW23" i="2"/>
  <c r="T13" i="4"/>
  <c r="NW30" i="2"/>
  <c r="MN52" i="2"/>
  <c r="KQ44" i="2"/>
  <c r="T19" i="4"/>
  <c r="T7" i="4"/>
  <c r="MU18" i="2"/>
  <c r="T62" i="4"/>
  <c r="NI83" i="2"/>
  <c r="OK84" i="2"/>
  <c r="OM93" i="2"/>
  <c r="MU70" i="2"/>
  <c r="OR64" i="2"/>
  <c r="T63" i="4"/>
  <c r="NI63" i="2"/>
  <c r="T20" i="4"/>
  <c r="T73" i="4"/>
  <c r="NI43" i="2"/>
  <c r="T49" i="4"/>
  <c r="OR24" i="2"/>
  <c r="OR23" i="2"/>
  <c r="NI1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NI31" i="2"/>
  <c r="NI81" i="2"/>
  <c r="NI78" i="2"/>
  <c r="NI84" i="2"/>
  <c r="NI77" i="2"/>
  <c r="NI70" i="2"/>
  <c r="NI69" i="2"/>
  <c r="NI67" i="2"/>
  <c r="NI68" i="2"/>
  <c r="NI64" i="2"/>
  <c r="NI58" i="2"/>
  <c r="NI56" i="2"/>
  <c r="NI53" i="2"/>
  <c r="NI48" i="2"/>
  <c r="NI44" i="2"/>
  <c r="NI42" i="2"/>
  <c r="NI40" i="2"/>
  <c r="NI39" i="2"/>
  <c r="NI38" i="2"/>
  <c r="NI37" i="2"/>
  <c r="NI30" i="2"/>
  <c r="NI29" i="2"/>
  <c r="NI28" i="2"/>
  <c r="NI26" i="2"/>
  <c r="NI24" i="2"/>
  <c r="NI23" i="2"/>
  <c r="NI19" i="2"/>
  <c r="NI18" i="2"/>
  <c r="NI17" i="2"/>
  <c r="ND93" i="2"/>
  <c r="ND100" i="2"/>
  <c r="ND95" i="2"/>
  <c r="MU53" i="2"/>
  <c r="MU43" i="2"/>
  <c r="MU56" i="2"/>
  <c r="MU83" i="2"/>
  <c r="MU81" i="2"/>
  <c r="MU78" i="2"/>
  <c r="MU77" i="2"/>
  <c r="MU69" i="2"/>
  <c r="MU68" i="2"/>
  <c r="MU67" i="2"/>
  <c r="MU64" i="2"/>
  <c r="MU63" i="2"/>
  <c r="MU61" i="2"/>
  <c r="MU58" i="2"/>
  <c r="MU48" i="2"/>
  <c r="MU44" i="2"/>
  <c r="MU42" i="2"/>
  <c r="MU40" i="2"/>
  <c r="MU39" i="2"/>
  <c r="MU31" i="2"/>
  <c r="MU30" i="2"/>
  <c r="MU29" i="2"/>
  <c r="MU28" i="2"/>
  <c r="MU26" i="2"/>
  <c r="MU24" i="2"/>
  <c r="MU23" i="2"/>
  <c r="MU19" i="2"/>
  <c r="MU17" i="2"/>
  <c r="MU13" i="2"/>
  <c r="MP93" i="2"/>
  <c r="MP95" i="2"/>
  <c r="MP100" i="2"/>
  <c r="T32" i="4"/>
  <c r="MN64" i="2"/>
  <c r="KX63" i="2"/>
  <c r="T60" i="4"/>
  <c r="T35" i="4"/>
  <c r="KX67" i="2"/>
  <c r="MN78" i="2"/>
  <c r="T37" i="4"/>
  <c r="KX37" i="2"/>
  <c r="T30" i="4"/>
  <c r="T31" i="4"/>
  <c r="MN40" i="2"/>
  <c r="MN37" i="2"/>
  <c r="MN77" i="2"/>
  <c r="T23" i="4"/>
  <c r="T4" i="4"/>
  <c r="T8" i="4"/>
  <c r="T57" i="4"/>
  <c r="KX44" i="2"/>
  <c r="T15" i="4"/>
  <c r="T54" i="4"/>
  <c r="T26" i="4"/>
  <c r="T71" i="4"/>
  <c r="T53" i="4"/>
  <c r="T61" i="4"/>
  <c r="T44" i="4"/>
  <c r="T43" i="4"/>
  <c r="T52" i="4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KX43" i="2"/>
  <c r="LE26" i="2"/>
  <c r="KX61" i="2"/>
  <c r="MN58" i="2"/>
  <c r="KX31" i="2"/>
  <c r="MN23" i="2"/>
  <c r="KX24" i="2"/>
  <c r="KX69" i="2"/>
  <c r="LE48" i="2"/>
  <c r="MN29" i="2"/>
  <c r="KX29" i="2"/>
  <c r="KX28" i="2"/>
  <c r="KX13" i="2"/>
  <c r="MN83" i="2"/>
  <c r="MN44" i="2"/>
  <c r="MN43" i="2"/>
  <c r="MN39" i="2"/>
  <c r="MN38" i="2"/>
  <c r="MN31" i="2"/>
  <c r="MN24" i="2"/>
  <c r="MN20" i="2"/>
  <c r="MN13" i="2"/>
  <c r="MI95" i="2"/>
  <c r="MI100" i="2"/>
  <c r="MI93" i="2"/>
  <c r="KX59" i="2"/>
  <c r="KX18" i="2"/>
  <c r="KX17" i="2"/>
  <c r="KX42" i="2"/>
  <c r="KX73" i="2"/>
  <c r="KX39" i="2"/>
  <c r="KX38" i="2"/>
  <c r="KX30" i="2"/>
  <c r="KX19" i="2"/>
  <c r="KX77" i="2"/>
  <c r="KX40" i="2"/>
  <c r="KX48" i="2"/>
  <c r="KX84" i="2"/>
  <c r="KX53" i="2"/>
  <c r="KX58" i="2"/>
  <c r="KX34" i="2"/>
  <c r="KX23" i="2"/>
  <c r="KX78" i="2"/>
  <c r="KX70" i="2"/>
  <c r="KX56" i="2"/>
  <c r="KX64" i="2"/>
  <c r="KX26" i="2"/>
  <c r="KX68" i="2"/>
  <c r="KS93" i="2"/>
  <c r="KS95" i="2"/>
  <c r="KS100" i="2"/>
  <c r="KZ95" i="2"/>
  <c r="KQ58" i="2"/>
  <c r="KQ13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V67" i="2"/>
  <c r="JV23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JV77" i="2"/>
  <c r="JV73" i="2"/>
  <c r="JV69" i="2"/>
  <c r="JH59" i="2"/>
  <c r="JV56" i="2"/>
  <c r="JV53" i="2"/>
  <c r="JV43" i="2"/>
  <c r="JV38" i="2"/>
  <c r="JV30" i="2"/>
  <c r="JV17" i="2"/>
  <c r="JV84" i="2"/>
  <c r="JV81" i="2"/>
  <c r="JV78" i="2"/>
  <c r="JV48" i="2"/>
  <c r="JV42" i="2"/>
  <c r="JV40" i="2"/>
  <c r="JV34" i="2"/>
  <c r="JV27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HF93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HR68" i="2"/>
  <c r="HK73" i="2"/>
  <c r="HK20" i="2"/>
  <c r="HK69" i="2"/>
  <c r="HK68" i="2"/>
  <c r="GI31" i="2"/>
  <c r="JA58" i="2"/>
  <c r="JA43" i="2"/>
  <c r="JA40" i="2"/>
  <c r="HR78" i="2"/>
  <c r="JA69" i="2"/>
  <c r="HK52" i="2"/>
  <c r="HD40" i="2"/>
  <c r="HK83" i="2"/>
  <c r="HK80" i="2"/>
  <c r="HK67" i="2"/>
  <c r="HK81" i="2"/>
  <c r="HK56" i="2"/>
  <c r="HF95" i="2"/>
  <c r="HD19" i="2"/>
  <c r="HK44" i="2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HD84" i="2"/>
  <c r="HD77" i="2"/>
  <c r="R67" i="11" s="1"/>
  <c r="HR63" i="2"/>
  <c r="HK61" i="2"/>
  <c r="HR59" i="2"/>
  <c r="HK53" i="2"/>
  <c r="HD50" i="2"/>
  <c r="HK38" i="2"/>
  <c r="HK37" i="2"/>
  <c r="HK13" i="2"/>
  <c r="HD25" i="2"/>
  <c r="R18" i="11" s="1"/>
  <c r="HK23" i="2"/>
  <c r="HD70" i="2"/>
  <c r="HK63" i="2"/>
  <c r="HK59" i="2"/>
  <c r="HK43" i="2"/>
  <c r="HD29" i="2"/>
  <c r="HK28" i="2"/>
  <c r="HK84" i="2"/>
  <c r="HK39" i="2"/>
  <c r="HK31" i="2"/>
  <c r="GI24" i="2"/>
  <c r="HK19" i="2"/>
  <c r="HK17" i="2"/>
  <c r="HK48" i="2"/>
  <c r="HK29" i="2"/>
  <c r="HF100" i="2"/>
  <c r="HK58" i="2"/>
  <c r="HK42" i="2"/>
  <c r="GI34" i="2"/>
  <c r="HD30" i="2"/>
  <c r="HK26" i="2"/>
  <c r="HK24" i="2"/>
  <c r="HK18" i="2"/>
  <c r="HK15" i="2"/>
  <c r="HR34" i="2"/>
  <c r="HR30" i="2"/>
  <c r="GI28" i="2"/>
  <c r="HK21" i="2"/>
  <c r="HK70" i="2"/>
  <c r="HK64" i="2"/>
  <c r="HD83" i="2"/>
  <c r="HK78" i="2"/>
  <c r="HK34" i="2"/>
  <c r="HK30" i="2"/>
  <c r="HR70" i="2"/>
  <c r="HR23" i="2"/>
  <c r="HR19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I68" i="2"/>
  <c r="GP43" i="2"/>
  <c r="GI43" i="2"/>
  <c r="GK93" i="2"/>
  <c r="FU68" i="2"/>
  <c r="GP23" i="2"/>
  <c r="FU23" i="2"/>
  <c r="GP21" i="2"/>
  <c r="GP20" i="2"/>
  <c r="GP68" i="2"/>
  <c r="GP62" i="2"/>
  <c r="GP61" i="2"/>
  <c r="GI53" i="2"/>
  <c r="GI37" i="2"/>
  <c r="GP30" i="2"/>
  <c r="GI30" i="2"/>
  <c r="GI26" i="2"/>
  <c r="GI18" i="2"/>
  <c r="GI59" i="2"/>
  <c r="GI56" i="2"/>
  <c r="GI42" i="2"/>
  <c r="GI40" i="2"/>
  <c r="GP37" i="2"/>
  <c r="GI29" i="2"/>
  <c r="GI21" i="2"/>
  <c r="FU21" i="2"/>
  <c r="GP70" i="2"/>
  <c r="GP29" i="2"/>
  <c r="GP13" i="2"/>
  <c r="GP63" i="2"/>
  <c r="GP56" i="2"/>
  <c r="GP67" i="2"/>
  <c r="GP64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GI62" i="2"/>
  <c r="GI73" i="2"/>
  <c r="GI67" i="2"/>
  <c r="GI58" i="2"/>
  <c r="GI80" i="2"/>
  <c r="GI23" i="2"/>
  <c r="GD93" i="2"/>
  <c r="GI77" i="2"/>
  <c r="GI70" i="2"/>
  <c r="GI83" i="2"/>
  <c r="GI50" i="2"/>
  <c r="GI84" i="2"/>
  <c r="GI78" i="2"/>
  <c r="GI64" i="2"/>
  <c r="GI63" i="2"/>
  <c r="GI61" i="2"/>
  <c r="GI81" i="2"/>
  <c r="GI17" i="2"/>
  <c r="GI20" i="2"/>
  <c r="GI15" i="2"/>
  <c r="GI48" i="2"/>
  <c r="GD95" i="2"/>
  <c r="GI39" i="2"/>
  <c r="GD100" i="2"/>
  <c r="GI38" i="2"/>
  <c r="FI93" i="2"/>
  <c r="FG38" i="2"/>
  <c r="FG23" i="2"/>
  <c r="AE45" i="4"/>
  <c r="FU61" i="2"/>
  <c r="FU40" i="2"/>
  <c r="FG73" i="2"/>
  <c r="GB84" i="2"/>
  <c r="GB73" i="2"/>
  <c r="FG63" i="2"/>
  <c r="FG44" i="2"/>
  <c r="AE35" i="4"/>
  <c r="AE49" i="4"/>
  <c r="FG18" i="2"/>
  <c r="FG26" i="2"/>
  <c r="FU13" i="2"/>
  <c r="GB78" i="2"/>
  <c r="GB61" i="2"/>
  <c r="GB59" i="2"/>
  <c r="GB31" i="2"/>
  <c r="GB29" i="2"/>
  <c r="GB28" i="2"/>
  <c r="GB21" i="2"/>
  <c r="FW93" i="2"/>
  <c r="GB83" i="2"/>
  <c r="GB81" i="2"/>
  <c r="GB80" i="2"/>
  <c r="GB77" i="2"/>
  <c r="GB70" i="2"/>
  <c r="GB69" i="2"/>
  <c r="GB68" i="2"/>
  <c r="GB67" i="2"/>
  <c r="GB64" i="2"/>
  <c r="GB62" i="2"/>
  <c r="GB58" i="2"/>
  <c r="GB56" i="2"/>
  <c r="GB53" i="2"/>
  <c r="GB50" i="2"/>
  <c r="GB48" i="2"/>
  <c r="GB43" i="2"/>
  <c r="GB42" i="2"/>
  <c r="GB40" i="2"/>
  <c r="GB39" i="2"/>
  <c r="GB37" i="2"/>
  <c r="GB34" i="2"/>
  <c r="GB30" i="2"/>
  <c r="GB27" i="2"/>
  <c r="GB24" i="2"/>
  <c r="GB23" i="2"/>
  <c r="GB18" i="2"/>
  <c r="GB17" i="2"/>
  <c r="GB15" i="2"/>
  <c r="FW100" i="2"/>
  <c r="GB13" i="2"/>
  <c r="FN70" i="2"/>
  <c r="FN64" i="2"/>
  <c r="FN39" i="2"/>
  <c r="FG27" i="2"/>
  <c r="FG15" i="2"/>
  <c r="FG83" i="2"/>
  <c r="FG78" i="2"/>
  <c r="FG20" i="2"/>
  <c r="FG68" i="2"/>
  <c r="AE19" i="4"/>
  <c r="AE12" i="4"/>
  <c r="FG22" i="2"/>
  <c r="FN13" i="2"/>
  <c r="AE75" i="4"/>
  <c r="FW95" i="2"/>
  <c r="FU77" i="2"/>
  <c r="FU44" i="2"/>
  <c r="FU62" i="2"/>
  <c r="FU39" i="2"/>
  <c r="FU34" i="2"/>
  <c r="FU28" i="2"/>
  <c r="FU18" i="2"/>
  <c r="FU17" i="2"/>
  <c r="FP100" i="2"/>
  <c r="FU84" i="2"/>
  <c r="FU42" i="2"/>
  <c r="FU19" i="2"/>
  <c r="FU81" i="2"/>
  <c r="FU70" i="2"/>
  <c r="FU64" i="2"/>
  <c r="FU58" i="2"/>
  <c r="O74" i="11"/>
  <c r="FU73" i="2"/>
  <c r="FU65" i="2"/>
  <c r="FU59" i="2"/>
  <c r="FU48" i="2"/>
  <c r="FU29" i="2"/>
  <c r="FU30" i="2"/>
  <c r="FU24" i="2"/>
  <c r="FU67" i="2"/>
  <c r="FU50" i="2"/>
  <c r="FU26" i="2"/>
  <c r="FU78" i="2"/>
  <c r="FU56" i="2"/>
  <c r="FU43" i="2"/>
  <c r="FU27" i="2"/>
  <c r="FU20" i="2"/>
  <c r="FP93" i="2"/>
  <c r="FP95" i="2"/>
  <c r="FN42" i="2"/>
  <c r="FN56" i="2"/>
  <c r="FI100" i="2"/>
  <c r="FN84" i="2"/>
  <c r="FN77" i="2"/>
  <c r="FN61" i="2"/>
  <c r="FN37" i="2"/>
  <c r="FN31" i="2"/>
  <c r="FN22" i="2"/>
  <c r="FN17" i="2"/>
  <c r="FN15" i="2"/>
  <c r="FN43" i="2"/>
  <c r="FN29" i="2"/>
  <c r="FN24" i="2"/>
  <c r="FN81" i="2"/>
  <c r="FN48" i="2"/>
  <c r="FN30" i="2"/>
  <c r="FN69" i="2"/>
  <c r="FN63" i="2"/>
  <c r="FN44" i="2"/>
  <c r="FN28" i="2"/>
  <c r="FN23" i="2"/>
  <c r="FN83" i="2"/>
  <c r="FN59" i="2"/>
  <c r="FN65" i="2"/>
  <c r="FN52" i="2"/>
  <c r="FN38" i="2"/>
  <c r="FN26" i="2"/>
  <c r="FN19" i="2"/>
  <c r="FN78" i="2"/>
  <c r="FN68" i="2"/>
  <c r="FN62" i="2"/>
  <c r="FN53" i="2"/>
  <c r="FN27" i="2"/>
  <c r="FN20" i="2"/>
  <c r="FI95" i="2"/>
  <c r="FG84" i="2"/>
  <c r="FG81" i="2"/>
  <c r="FG80" i="2"/>
  <c r="FG77" i="2"/>
  <c r="FG70" i="2"/>
  <c r="FG69" i="2"/>
  <c r="FG67" i="2"/>
  <c r="FG65" i="2"/>
  <c r="FG64" i="2"/>
  <c r="FG62" i="2"/>
  <c r="FG61" i="2"/>
  <c r="FG59" i="2"/>
  <c r="FG58" i="2"/>
  <c r="FG56" i="2"/>
  <c r="FG53" i="2"/>
  <c r="FG50" i="2"/>
  <c r="FG48" i="2"/>
  <c r="FG43" i="2"/>
  <c r="FG42" i="2"/>
  <c r="FG40" i="2"/>
  <c r="FG39" i="2"/>
  <c r="FG37" i="2"/>
  <c r="FG34" i="2"/>
  <c r="FG31" i="2"/>
  <c r="FG30" i="2"/>
  <c r="FG29" i="2"/>
  <c r="FG28" i="2"/>
  <c r="FG25" i="2"/>
  <c r="FG24" i="2"/>
  <c r="FG19" i="2"/>
  <c r="FG17" i="2"/>
  <c r="FG13" i="2"/>
  <c r="FB93" i="2"/>
  <c r="FB100" i="2"/>
  <c r="FB95" i="2"/>
  <c r="AE37" i="4"/>
  <c r="AE66" i="4"/>
  <c r="AE63" i="4"/>
  <c r="AE5" i="4"/>
  <c r="AE7" i="4"/>
  <c r="AE23" i="4"/>
  <c r="AE42" i="4"/>
  <c r="AE65" i="4"/>
  <c r="AE8" i="4"/>
  <c r="AE32" i="4"/>
  <c r="AE56" i="4"/>
  <c r="AE48" i="4"/>
  <c r="AE25" i="4"/>
  <c r="AE6" i="4"/>
  <c r="AE50" i="4"/>
  <c r="AE71" i="4"/>
  <c r="AE38" i="4"/>
  <c r="AE11" i="4"/>
  <c r="AE43" i="4"/>
  <c r="AE53" i="4"/>
  <c r="AE10" i="4"/>
  <c r="AE9" i="4"/>
  <c r="AE57" i="4"/>
  <c r="AE24" i="4"/>
  <c r="AE20" i="4"/>
  <c r="AE69" i="4"/>
  <c r="AE31" i="4"/>
  <c r="AE4" i="4"/>
  <c r="AE61" i="4"/>
  <c r="AE54" i="4"/>
  <c r="AE39" i="4"/>
  <c r="AE30" i="4"/>
  <c r="AE22" i="4"/>
  <c r="AE14" i="4"/>
  <c r="AE15" i="4"/>
  <c r="AE44" i="4"/>
  <c r="AE51" i="4"/>
  <c r="AE26" i="4"/>
  <c r="AE52" i="4"/>
  <c r="AE62" i="4"/>
  <c r="AA30" i="4"/>
  <c r="Y20" i="4"/>
  <c r="H20" i="4" s="1"/>
  <c r="Z44" i="4"/>
  <c r="Y11" i="4"/>
  <c r="H11" i="4" s="1"/>
  <c r="Y63" i="4"/>
  <c r="H63" i="4" s="1"/>
  <c r="Y45" i="4"/>
  <c r="H45" i="4" s="1"/>
  <c r="AA52" i="4"/>
  <c r="AB50" i="4"/>
  <c r="AB71" i="4"/>
  <c r="AB23" i="4"/>
  <c r="AB5" i="4"/>
  <c r="AB53" i="4"/>
  <c r="Y9" i="4"/>
  <c r="H9" i="4" s="1"/>
  <c r="Z65" i="4"/>
  <c r="Y66" i="4"/>
  <c r="H66" i="4" s="1"/>
  <c r="Y4" i="4"/>
  <c r="H4" i="4" s="1"/>
  <c r="Z19" i="4"/>
  <c r="Z7" i="4"/>
  <c r="AA35" i="4"/>
  <c r="AA14" i="4"/>
  <c r="Y44" i="4"/>
  <c r="H44" i="4" s="1"/>
  <c r="AB41" i="4"/>
  <c r="Z13" i="4"/>
  <c r="Z32" i="4"/>
  <c r="Z29" i="4"/>
  <c r="Z61" i="4"/>
  <c r="Z35" i="4"/>
  <c r="AA49" i="4"/>
  <c r="Z14" i="4"/>
  <c r="Y14" i="4"/>
  <c r="H14" i="4" s="1"/>
  <c r="AA45" i="4"/>
  <c r="Z45" i="4"/>
  <c r="AA62" i="4"/>
  <c r="AB6" i="4"/>
  <c r="Z60" i="4"/>
  <c r="Z57" i="4"/>
  <c r="Y24" i="4"/>
  <c r="H24" i="4" s="1"/>
  <c r="Z20" i="4"/>
  <c r="Y16" i="4"/>
  <c r="H16" i="4" s="1"/>
  <c r="AA22" i="4"/>
  <c r="AA13" i="4"/>
  <c r="Z52" i="4"/>
  <c r="AA75" i="4"/>
  <c r="Y75" i="4"/>
  <c r="H75" i="4" s="1"/>
  <c r="AB43" i="4"/>
  <c r="AB8" i="4"/>
  <c r="AB56" i="4"/>
  <c r="AB37" i="4"/>
  <c r="AB55" i="4"/>
  <c r="AB48" i="4"/>
  <c r="AB38" i="4"/>
  <c r="AB11" i="4"/>
  <c r="AB63" i="4"/>
  <c r="AB60" i="4"/>
  <c r="AB25" i="4"/>
  <c r="AB10" i="4"/>
  <c r="AB9" i="4"/>
  <c r="AB65" i="4"/>
  <c r="AB57" i="4"/>
  <c r="AB66" i="4"/>
  <c r="AB20" i="4"/>
  <c r="AB69" i="4"/>
  <c r="AB31" i="4"/>
  <c r="AB4" i="4"/>
  <c r="AB19" i="4"/>
  <c r="AB61" i="4"/>
  <c r="AB7" i="4"/>
  <c r="AB54" i="4"/>
  <c r="AB39" i="4"/>
  <c r="AB35" i="4"/>
  <c r="AB30" i="4"/>
  <c r="AB49" i="4"/>
  <c r="AB22" i="4"/>
  <c r="AB14" i="4"/>
  <c r="AB15" i="4"/>
  <c r="AB44" i="4"/>
  <c r="AB12" i="4"/>
  <c r="AB51" i="4"/>
  <c r="AB45" i="4"/>
  <c r="AB13" i="4"/>
  <c r="AB26" i="4"/>
  <c r="AB52" i="4"/>
  <c r="AB62" i="4"/>
  <c r="AB75" i="4"/>
  <c r="AA38" i="4"/>
  <c r="AA11" i="4"/>
  <c r="AA5" i="4"/>
  <c r="AA53" i="4"/>
  <c r="AA31" i="4"/>
  <c r="AA4" i="4"/>
  <c r="AA54" i="4"/>
  <c r="AA6" i="4"/>
  <c r="AA29" i="4"/>
  <c r="G29" i="4" s="1"/>
  <c r="AA51" i="4"/>
  <c r="AA8" i="4"/>
  <c r="AA32" i="4"/>
  <c r="AA50" i="4"/>
  <c r="AA56" i="4"/>
  <c r="G56" i="4" s="1"/>
  <c r="AA71" i="4"/>
  <c r="AA37" i="4"/>
  <c r="AA55" i="4"/>
  <c r="AA48" i="4"/>
  <c r="AA23" i="4"/>
  <c r="AA43" i="4"/>
  <c r="AA63" i="4"/>
  <c r="AA25" i="4"/>
  <c r="AA10" i="4"/>
  <c r="AA9" i="4"/>
  <c r="AA65" i="4"/>
  <c r="AA57" i="4"/>
  <c r="AA66" i="4"/>
  <c r="AA24" i="4"/>
  <c r="AA20" i="4"/>
  <c r="AA69" i="4"/>
  <c r="AA61" i="4"/>
  <c r="AA7" i="4"/>
  <c r="AA39" i="4"/>
  <c r="AA15" i="4"/>
  <c r="AA44" i="4"/>
  <c r="AA12" i="4"/>
  <c r="AA41" i="4"/>
  <c r="G41" i="4" s="1"/>
  <c r="Z6" i="4"/>
  <c r="Z25" i="4"/>
  <c r="Z30" i="4"/>
  <c r="Z10" i="4"/>
  <c r="Z26" i="4"/>
  <c r="Z50" i="4"/>
  <c r="Z71" i="4"/>
  <c r="Z55" i="4"/>
  <c r="Z38" i="4"/>
  <c r="Z23" i="4"/>
  <c r="Z5" i="4"/>
  <c r="Z9" i="4"/>
  <c r="Z24" i="4"/>
  <c r="Z39" i="4"/>
  <c r="Z49" i="4"/>
  <c r="Z41" i="4"/>
  <c r="Z62" i="4"/>
  <c r="Z56" i="4"/>
  <c r="Z37" i="4"/>
  <c r="Z48" i="4"/>
  <c r="Z11" i="4"/>
  <c r="Z43" i="4"/>
  <c r="Z63" i="4"/>
  <c r="Z66" i="4"/>
  <c r="Z31" i="4"/>
  <c r="Z54" i="4"/>
  <c r="Z16" i="4"/>
  <c r="Z22" i="4"/>
  <c r="Z15" i="4"/>
  <c r="Z75" i="4"/>
  <c r="Z8" i="4"/>
  <c r="Z53" i="4"/>
  <c r="Y50" i="4"/>
  <c r="H50" i="4" s="1"/>
  <c r="Y57" i="4"/>
  <c r="H57" i="4" s="1"/>
  <c r="Y35" i="4"/>
  <c r="H35" i="4" s="1"/>
  <c r="Y22" i="4"/>
  <c r="H22" i="4" s="1"/>
  <c r="Y52" i="4"/>
  <c r="H52" i="4" s="1"/>
  <c r="Y62" i="4"/>
  <c r="H62" i="4" s="1"/>
  <c r="Y8" i="4"/>
  <c r="H8" i="4" s="1"/>
  <c r="Y25" i="4"/>
  <c r="H25" i="4" s="1"/>
  <c r="Y65" i="4"/>
  <c r="H65" i="4" s="1"/>
  <c r="Y29" i="4"/>
  <c r="H29" i="4" s="1"/>
  <c r="Y19" i="4"/>
  <c r="H19" i="4" s="1"/>
  <c r="Y54" i="4"/>
  <c r="H54" i="4" s="1"/>
  <c r="Y39" i="4"/>
  <c r="H39" i="4" s="1"/>
  <c r="Y12" i="4"/>
  <c r="H12" i="4" s="1"/>
  <c r="Y71" i="4"/>
  <c r="H71" i="4" s="1"/>
  <c r="Y37" i="4"/>
  <c r="H37" i="4" s="1"/>
  <c r="Y23" i="4"/>
  <c r="H23" i="4" s="1"/>
  <c r="Y60" i="4"/>
  <c r="H60" i="4" s="1"/>
  <c r="Y49" i="4"/>
  <c r="H49" i="4" s="1"/>
  <c r="Y15" i="4"/>
  <c r="H15" i="4" s="1"/>
  <c r="Y13" i="4"/>
  <c r="H13" i="4" s="1"/>
  <c r="Y26" i="4"/>
  <c r="H26" i="4" s="1"/>
  <c r="Y56" i="4"/>
  <c r="H56" i="4" s="1"/>
  <c r="Y10" i="4"/>
  <c r="H10" i="4" s="1"/>
  <c r="Y31" i="4"/>
  <c r="H31" i="4" s="1"/>
  <c r="Y7" i="4"/>
  <c r="H7" i="4" s="1"/>
  <c r="Y6" i="4"/>
  <c r="H6" i="4" s="1"/>
  <c r="Y38" i="4"/>
  <c r="H38" i="4" s="1"/>
  <c r="Y5" i="4"/>
  <c r="H5" i="4" s="1"/>
  <c r="Y53" i="4"/>
  <c r="H53" i="4" s="1"/>
  <c r="Y69" i="4"/>
  <c r="H69" i="4" s="1"/>
  <c r="Y61" i="4"/>
  <c r="H61" i="4" s="1"/>
  <c r="Y30" i="4"/>
  <c r="H30" i="4" s="1"/>
  <c r="Y48" i="4"/>
  <c r="H48" i="4" s="1"/>
  <c r="Y43" i="4"/>
  <c r="H43" i="4" s="1"/>
  <c r="X15" i="4"/>
  <c r="X13" i="4"/>
  <c r="X48" i="4"/>
  <c r="X63" i="4"/>
  <c r="X53" i="4"/>
  <c r="X12" i="4"/>
  <c r="X23" i="4"/>
  <c r="U66" i="4"/>
  <c r="X7" i="4"/>
  <c r="X37" i="4"/>
  <c r="X43" i="4"/>
  <c r="X62" i="4"/>
  <c r="X54" i="4"/>
  <c r="X20" i="4"/>
  <c r="X44" i="4"/>
  <c r="X32" i="4"/>
  <c r="X8" i="4"/>
  <c r="X19" i="4"/>
  <c r="X52" i="4"/>
  <c r="X10" i="4"/>
  <c r="X42" i="4"/>
  <c r="X71" i="4"/>
  <c r="X6" i="4"/>
  <c r="X22" i="4"/>
  <c r="X50" i="4"/>
  <c r="X56" i="4"/>
  <c r="X69" i="4"/>
  <c r="X66" i="4"/>
  <c r="X9" i="4"/>
  <c r="X49" i="4"/>
  <c r="X5" i="4"/>
  <c r="X65" i="4"/>
  <c r="X41" i="4"/>
  <c r="X26" i="4"/>
  <c r="X51" i="4"/>
  <c r="X4" i="4"/>
  <c r="X11" i="4"/>
  <c r="X57" i="4"/>
  <c r="X31" i="4"/>
  <c r="X38" i="4"/>
  <c r="X30" i="4"/>
  <c r="X45" i="4"/>
  <c r="X75" i="4"/>
  <c r="X35" i="4"/>
  <c r="X14" i="4"/>
  <c r="U19" i="4"/>
  <c r="D93" i="2"/>
  <c r="U4" i="4"/>
  <c r="S14" i="4"/>
  <c r="S25" i="4"/>
  <c r="S53" i="4"/>
  <c r="U15" i="4"/>
  <c r="U5" i="4"/>
  <c r="D94" i="2"/>
  <c r="U56" i="4"/>
  <c r="D105" i="2"/>
  <c r="D95" i="2"/>
  <c r="S49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23" i="4"/>
  <c r="S65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37" i="4"/>
  <c r="S48" i="4"/>
  <c r="S4" i="4"/>
  <c r="U7" i="4"/>
  <c r="U14" i="4"/>
  <c r="U13" i="4"/>
  <c r="S75" i="4"/>
  <c r="S5" i="4"/>
  <c r="U57" i="4"/>
  <c r="U24" i="4"/>
  <c r="U35" i="4"/>
  <c r="S44" i="4"/>
  <c r="U51" i="4"/>
  <c r="U70" i="4"/>
  <c r="U25" i="4"/>
  <c r="U52" i="4"/>
  <c r="U16" i="4"/>
  <c r="U71" i="4"/>
  <c r="U23" i="4"/>
  <c r="U50" i="4"/>
  <c r="U61" i="4"/>
  <c r="U30" i="4"/>
  <c r="U62" i="4"/>
  <c r="U22" i="4"/>
  <c r="U6" i="4"/>
  <c r="U8" i="4"/>
  <c r="U48" i="4"/>
  <c r="U58" i="4"/>
  <c r="U26" i="4"/>
  <c r="U45" i="4"/>
  <c r="U75" i="4"/>
  <c r="U9" i="4"/>
  <c r="U11" i="4"/>
  <c r="U63" i="4"/>
  <c r="U43" i="4"/>
  <c r="U65" i="4"/>
  <c r="U42" i="4"/>
  <c r="U38" i="4"/>
  <c r="U60" i="4"/>
  <c r="U49" i="4"/>
  <c r="U69" i="4"/>
  <c r="U53" i="4"/>
  <c r="U31" i="4"/>
  <c r="U20" i="4"/>
  <c r="U10" i="4"/>
  <c r="U39" i="4"/>
  <c r="U44" i="4"/>
  <c r="S35" i="4"/>
  <c r="S72" i="4"/>
  <c r="S22" i="4"/>
  <c r="S8" i="4"/>
  <c r="S30" i="4"/>
  <c r="S31" i="4"/>
  <c r="S13" i="4"/>
  <c r="S73" i="4"/>
  <c r="S39" i="4"/>
  <c r="S60" i="4"/>
  <c r="S15" i="4"/>
  <c r="S6" i="4"/>
  <c r="S11" i="4"/>
  <c r="S50" i="4"/>
  <c r="S63" i="4"/>
  <c r="S26" i="4"/>
  <c r="S9" i="4"/>
  <c r="S20" i="4"/>
  <c r="S10" i="4"/>
  <c r="S38" i="4"/>
  <c r="S56" i="4"/>
  <c r="S37" i="4"/>
  <c r="S61" i="4"/>
  <c r="S62" i="4"/>
  <c r="S54" i="4"/>
  <c r="S70" i="4"/>
  <c r="S45" i="4"/>
  <c r="S52" i="4"/>
  <c r="S43" i="4"/>
  <c r="S71" i="4"/>
  <c r="S57" i="4"/>
  <c r="S7" i="4"/>
  <c r="S51" i="4"/>
  <c r="S19" i="4"/>
  <c r="S29" i="4"/>
  <c r="S66" i="4"/>
  <c r="S24" i="4"/>
  <c r="S41" i="4"/>
  <c r="L81" i="11"/>
  <c r="L29" i="11"/>
  <c r="L18" i="11"/>
  <c r="P30" i="4"/>
  <c r="P63" i="4"/>
  <c r="P16" i="4"/>
  <c r="G16" i="4" s="1"/>
  <c r="P73" i="4"/>
  <c r="AM95" i="2"/>
  <c r="P38" i="4"/>
  <c r="P39" i="4"/>
  <c r="P45" i="4"/>
  <c r="AM93" i="2"/>
  <c r="P50" i="4"/>
  <c r="P3" i="4"/>
  <c r="G3" i="4" s="1"/>
  <c r="P25" i="4"/>
  <c r="P58" i="4"/>
  <c r="G58" i="4" s="1"/>
  <c r="P35" i="4"/>
  <c r="P44" i="4"/>
  <c r="P51" i="4"/>
  <c r="P10" i="4"/>
  <c r="P57" i="4"/>
  <c r="P7" i="4"/>
  <c r="P24" i="4"/>
  <c r="P54" i="4"/>
  <c r="P71" i="4"/>
  <c r="P48" i="4"/>
  <c r="P11" i="4"/>
  <c r="P70" i="4"/>
  <c r="G70" i="4" s="1"/>
  <c r="P66" i="4"/>
  <c r="P52" i="4"/>
  <c r="P22" i="4"/>
  <c r="P32" i="4"/>
  <c r="P33" i="4"/>
  <c r="G33" i="4" s="1"/>
  <c r="P6" i="4"/>
  <c r="P61" i="4"/>
  <c r="P75" i="4"/>
  <c r="P5" i="4"/>
  <c r="P69" i="4"/>
  <c r="P8" i="4"/>
  <c r="P4" i="4"/>
  <c r="P60" i="4"/>
  <c r="P49" i="4"/>
  <c r="P40" i="4"/>
  <c r="G40" i="4" s="1"/>
  <c r="P62" i="4"/>
  <c r="P14" i="4"/>
  <c r="P26" i="4"/>
  <c r="P53" i="4"/>
  <c r="P43" i="4"/>
  <c r="P15" i="4"/>
  <c r="P23" i="4"/>
  <c r="P9" i="4"/>
  <c r="P31" i="4"/>
  <c r="P72" i="4"/>
  <c r="G72" i="4" s="1"/>
  <c r="P37" i="4"/>
  <c r="AK77" i="2"/>
  <c r="N37" i="4" s="1"/>
  <c r="AK15" i="2"/>
  <c r="N62" i="4" s="1"/>
  <c r="AK44" i="2"/>
  <c r="AK80" i="2"/>
  <c r="N50" i="4" s="1"/>
  <c r="AK68" i="2"/>
  <c r="N23" i="4" s="1"/>
  <c r="AK66" i="2"/>
  <c r="N42" i="4" s="1"/>
  <c r="AK73" i="2"/>
  <c r="N48" i="4" s="1"/>
  <c r="AR81" i="2"/>
  <c r="O32" i="4" s="1"/>
  <c r="AR78" i="2"/>
  <c r="O71" i="4" s="1"/>
  <c r="AR58" i="2"/>
  <c r="O9" i="4" s="1"/>
  <c r="AR80" i="2"/>
  <c r="O50" i="4" s="1"/>
  <c r="AR64" i="2"/>
  <c r="O63" i="4" s="1"/>
  <c r="AR59" i="2"/>
  <c r="O10" i="4" s="1"/>
  <c r="AR17" i="2"/>
  <c r="O52" i="4" s="1"/>
  <c r="AR84" i="2"/>
  <c r="O6" i="4" s="1"/>
  <c r="AR14" i="2"/>
  <c r="O47" i="4" s="1"/>
  <c r="AR20" i="2"/>
  <c r="O45" i="4" s="1"/>
  <c r="AR83" i="2"/>
  <c r="O8" i="4" s="1"/>
  <c r="AR67" i="2"/>
  <c r="O43" i="4" s="1"/>
  <c r="AR65" i="2"/>
  <c r="O5" i="4" s="1"/>
  <c r="AR40" i="2"/>
  <c r="O19" i="4" s="1"/>
  <c r="AR32" i="2"/>
  <c r="O16" i="4" s="1"/>
  <c r="AR19" i="2"/>
  <c r="O13" i="4" s="1"/>
  <c r="AR15" i="2"/>
  <c r="O62" i="4" s="1"/>
  <c r="AM100" i="2"/>
  <c r="AK78" i="2"/>
  <c r="N71" i="4" s="1"/>
  <c r="AK59" i="2"/>
  <c r="N10" i="4" s="1"/>
  <c r="AR56" i="2"/>
  <c r="O65" i="4" s="1"/>
  <c r="AR53" i="2"/>
  <c r="O57" i="4" s="1"/>
  <c r="AR49" i="2"/>
  <c r="O70" i="4" s="1"/>
  <c r="AR47" i="2"/>
  <c r="O40" i="4" s="1"/>
  <c r="AR36" i="2"/>
  <c r="O58" i="4" s="1"/>
  <c r="AR34" i="2"/>
  <c r="O39" i="4" s="1"/>
  <c r="AR31" i="2"/>
  <c r="O35" i="4" s="1"/>
  <c r="AR29" i="2"/>
  <c r="O49" i="4" s="1"/>
  <c r="AR27" i="2"/>
  <c r="O14" i="4" s="1"/>
  <c r="AR21" i="2"/>
  <c r="O41" i="4" s="1"/>
  <c r="AK19" i="2"/>
  <c r="N13" i="4" s="1"/>
  <c r="AR73" i="2"/>
  <c r="O48" i="4" s="1"/>
  <c r="AR70" i="2"/>
  <c r="O38" i="4" s="1"/>
  <c r="AR68" i="2"/>
  <c r="O23" i="4" s="1"/>
  <c r="AR66" i="2"/>
  <c r="O42" i="4" s="1"/>
  <c r="AR62" i="2"/>
  <c r="O25" i="4" s="1"/>
  <c r="AK58" i="2"/>
  <c r="N9" i="4" s="1"/>
  <c r="AR51" i="2"/>
  <c r="O72" i="4" s="1"/>
  <c r="AR43" i="2"/>
  <c r="O31" i="4" s="1"/>
  <c r="AR41" i="2"/>
  <c r="O74" i="4" s="1"/>
  <c r="AR39" i="2"/>
  <c r="O61" i="4" s="1"/>
  <c r="AR26" i="2"/>
  <c r="O15" i="4" s="1"/>
  <c r="AR23" i="2"/>
  <c r="O12" i="4" s="1"/>
  <c r="AK22" i="2"/>
  <c r="N51" i="4" s="1"/>
  <c r="AR61" i="2"/>
  <c r="O53" i="4" s="1"/>
  <c r="AR50" i="2"/>
  <c r="O24" i="4" s="1"/>
  <c r="AR48" i="2"/>
  <c r="O20" i="4" s="1"/>
  <c r="AR46" i="2"/>
  <c r="O29" i="4" s="1"/>
  <c r="AR45" i="2"/>
  <c r="O73" i="4" s="1"/>
  <c r="AR37" i="2"/>
  <c r="O54" i="4" s="1"/>
  <c r="AR33" i="2"/>
  <c r="O33" i="4" s="1"/>
  <c r="F33" i="4" s="1"/>
  <c r="AR30" i="2"/>
  <c r="O30" i="4" s="1"/>
  <c r="AR28" i="2"/>
  <c r="O22" i="4" s="1"/>
  <c r="AK24" i="2"/>
  <c r="N44" i="4" s="1"/>
  <c r="AR22" i="2"/>
  <c r="O51" i="4" s="1"/>
  <c r="AR69" i="2"/>
  <c r="O11" i="4" s="1"/>
  <c r="AR63" i="2"/>
  <c r="O60" i="4" s="1"/>
  <c r="AK53" i="2"/>
  <c r="AR44" i="2"/>
  <c r="O69" i="4" s="1"/>
  <c r="AR42" i="2"/>
  <c r="O4" i="4" s="1"/>
  <c r="AK29" i="2"/>
  <c r="N49" i="4" s="1"/>
  <c r="AK27" i="2"/>
  <c r="N14" i="4" s="1"/>
  <c r="AR24" i="2"/>
  <c r="O44" i="4" s="1"/>
  <c r="AK21" i="2"/>
  <c r="N41" i="4" s="1"/>
  <c r="AR18" i="2"/>
  <c r="O26" i="4" s="1"/>
  <c r="AR13" i="2"/>
  <c r="O75" i="4" s="1"/>
  <c r="AK74" i="2"/>
  <c r="N27" i="4" s="1"/>
  <c r="AK70" i="2"/>
  <c r="N38" i="4" s="1"/>
  <c r="AK51" i="2"/>
  <c r="AK49" i="2"/>
  <c r="AK36" i="2"/>
  <c r="AK32" i="2"/>
  <c r="N16" i="4" s="1"/>
  <c r="AK79" i="2"/>
  <c r="N56" i="4" s="1"/>
  <c r="AK34" i="2"/>
  <c r="N39" i="4" s="1"/>
  <c r="AK17" i="2"/>
  <c r="N52" i="4" s="1"/>
  <c r="AK47" i="2"/>
  <c r="AK40" i="2"/>
  <c r="AK26" i="2"/>
  <c r="N15" i="4" s="1"/>
  <c r="AK69" i="2"/>
  <c r="N11" i="4" s="1"/>
  <c r="AK13" i="2"/>
  <c r="N75" i="4" s="1"/>
  <c r="AK43" i="2"/>
  <c r="AK56" i="2"/>
  <c r="AK61" i="2"/>
  <c r="N53" i="4" s="1"/>
  <c r="AK64" i="2"/>
  <c r="N63" i="4" s="1"/>
  <c r="AK65" i="2"/>
  <c r="N5" i="4" s="1"/>
  <c r="AK31" i="2"/>
  <c r="N35" i="4" s="1"/>
  <c r="AK20" i="2"/>
  <c r="N45" i="4" s="1"/>
  <c r="AK63" i="2"/>
  <c r="N60" i="4" s="1"/>
  <c r="AK28" i="2"/>
  <c r="N22" i="4" s="1"/>
  <c r="AF93" i="2"/>
  <c r="AK52" i="2"/>
  <c r="AK41" i="2"/>
  <c r="AK76" i="2"/>
  <c r="N55" i="4" s="1"/>
  <c r="AK83" i="2"/>
  <c r="N8" i="4" s="1"/>
  <c r="AK18" i="2"/>
  <c r="N26" i="4" s="1"/>
  <c r="AK42" i="2"/>
  <c r="AK25" i="2"/>
  <c r="N67" i="4" s="1"/>
  <c r="F67" i="4" s="1"/>
  <c r="AK48" i="2"/>
  <c r="AK50" i="2"/>
  <c r="AK67" i="2"/>
  <c r="N43" i="4" s="1"/>
  <c r="AK37" i="2"/>
  <c r="AF100" i="2"/>
  <c r="AK30" i="2"/>
  <c r="N30" i="4" s="1"/>
  <c r="AK46" i="2"/>
  <c r="AK38" i="2"/>
  <c r="AF95" i="2"/>
  <c r="Y100" i="2"/>
  <c r="Y95" i="2"/>
  <c r="Y93" i="2"/>
  <c r="R93" i="2"/>
  <c r="R95" i="2"/>
  <c r="R100" i="2"/>
  <c r="J16" i="4"/>
  <c r="J59" i="4"/>
  <c r="J68" i="4"/>
  <c r="K95" i="2"/>
  <c r="J27" i="4"/>
  <c r="J11" i="4"/>
  <c r="J42" i="4"/>
  <c r="J22" i="4"/>
  <c r="J35" i="4"/>
  <c r="J58" i="4"/>
  <c r="I75" i="2"/>
  <c r="J55" i="4" s="1"/>
  <c r="J5" i="4"/>
  <c r="J3" i="4"/>
  <c r="I76" i="2"/>
  <c r="J71" i="4" s="1"/>
  <c r="I79" i="2"/>
  <c r="J34" i="4" s="1"/>
  <c r="J43" i="4"/>
  <c r="J33" i="4"/>
  <c r="J49" i="4"/>
  <c r="I80" i="2"/>
  <c r="J8" i="4" s="1"/>
  <c r="J12" i="4"/>
  <c r="J23" i="4"/>
  <c r="J14" i="4"/>
  <c r="J51" i="4"/>
  <c r="I82" i="2"/>
  <c r="J6" i="4" s="1"/>
  <c r="J54" i="4"/>
  <c r="I78" i="2"/>
  <c r="J50" i="4" s="1"/>
  <c r="J38" i="4"/>
  <c r="J7" i="4"/>
  <c r="J44" i="4"/>
  <c r="J39" i="4"/>
  <c r="J30" i="4"/>
  <c r="J15" i="4"/>
  <c r="J45" i="4"/>
  <c r="J62" i="4"/>
  <c r="J75" i="4"/>
  <c r="I12" i="2"/>
  <c r="K94" i="2"/>
  <c r="K93" i="2"/>
  <c r="J52" i="4"/>
  <c r="J26" i="4"/>
  <c r="J13" i="4"/>
  <c r="J56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G19" i="4" l="1"/>
  <c r="G55" i="4"/>
  <c r="W78" i="11"/>
  <c r="G69" i="4"/>
  <c r="G75" i="4"/>
  <c r="G39" i="4"/>
  <c r="G22" i="4"/>
  <c r="G65" i="4"/>
  <c r="G66" i="4"/>
  <c r="G20" i="4"/>
  <c r="G50" i="4"/>
  <c r="G38" i="4"/>
  <c r="G5" i="4"/>
  <c r="G25" i="4"/>
  <c r="G9" i="4"/>
  <c r="G24" i="4"/>
  <c r="G14" i="4"/>
  <c r="G12" i="4"/>
  <c r="G51" i="4"/>
  <c r="G45" i="4"/>
  <c r="G13" i="4"/>
  <c r="G11" i="4"/>
  <c r="F12" i="4"/>
  <c r="F32" i="4"/>
  <c r="G30" i="4"/>
  <c r="F55" i="4"/>
  <c r="G8" i="4"/>
  <c r="G7" i="4"/>
  <c r="G37" i="4"/>
  <c r="G44" i="4"/>
  <c r="G61" i="4"/>
  <c r="G23" i="4"/>
  <c r="G26" i="4"/>
  <c r="G57" i="4"/>
  <c r="G62" i="4"/>
  <c r="G52" i="4"/>
  <c r="G53" i="4"/>
  <c r="G71" i="4"/>
  <c r="F61" i="4"/>
  <c r="F27" i="4"/>
  <c r="G35" i="4"/>
  <c r="F47" i="4"/>
  <c r="G49" i="4"/>
  <c r="G6" i="4"/>
  <c r="G48" i="4"/>
  <c r="G73" i="4"/>
  <c r="G31" i="4"/>
  <c r="G43" i="4"/>
  <c r="G32" i="4"/>
  <c r="G54" i="4"/>
  <c r="G10" i="4"/>
  <c r="G4" i="4"/>
  <c r="G15" i="4"/>
  <c r="G60" i="4"/>
  <c r="G63" i="4"/>
  <c r="F25" i="4"/>
  <c r="F6" i="4"/>
  <c r="F64" i="4"/>
  <c r="E64" i="4" s="1"/>
  <c r="F39" i="4"/>
  <c r="F73" i="4"/>
  <c r="L28" i="11"/>
  <c r="F5" i="4"/>
  <c r="F15" i="4"/>
  <c r="F21" i="4"/>
  <c r="F22" i="4"/>
  <c r="F75" i="4"/>
  <c r="F41" i="4"/>
  <c r="F45" i="4"/>
  <c r="F37" i="4"/>
  <c r="F56" i="4"/>
  <c r="F8" i="4"/>
  <c r="F43" i="4"/>
  <c r="F63" i="4"/>
  <c r="F26" i="4"/>
  <c r="F10" i="4"/>
  <c r="F30" i="4"/>
  <c r="F11" i="4"/>
  <c r="F13" i="4"/>
  <c r="F71" i="4"/>
  <c r="F62" i="4"/>
  <c r="F38" i="4"/>
  <c r="F60" i="4"/>
  <c r="F53" i="4"/>
  <c r="F44" i="4"/>
  <c r="F52" i="4"/>
  <c r="F35" i="4"/>
  <c r="F14" i="4"/>
  <c r="F49" i="4"/>
  <c r="F9" i="4"/>
  <c r="F16" i="4"/>
  <c r="F48" i="4"/>
  <c r="F42" i="4"/>
  <c r="F23" i="4"/>
  <c r="F50" i="4"/>
  <c r="F51" i="4"/>
  <c r="O28" i="4"/>
  <c r="AV102" i="2"/>
  <c r="AV97" i="2"/>
  <c r="N40" i="4"/>
  <c r="E17" i="4"/>
  <c r="N66" i="4"/>
  <c r="N54" i="4"/>
  <c r="F54" i="4" s="1"/>
  <c r="E36" i="4"/>
  <c r="N24" i="4"/>
  <c r="N20" i="4"/>
  <c r="N4" i="4"/>
  <c r="N65" i="4"/>
  <c r="F65" i="4" s="1"/>
  <c r="N70" i="4"/>
  <c r="N57" i="4"/>
  <c r="N19" i="4"/>
  <c r="N58" i="4"/>
  <c r="F58" i="4" s="1"/>
  <c r="N7" i="4"/>
  <c r="F7" i="4" s="1"/>
  <c r="N31" i="4"/>
  <c r="N72" i="4"/>
  <c r="N29" i="4"/>
  <c r="N74" i="4"/>
  <c r="N69" i="4"/>
  <c r="W64" i="11"/>
  <c r="W61" i="11"/>
  <c r="X61" i="11" s="1"/>
  <c r="H50" i="11"/>
  <c r="H28" i="11"/>
  <c r="H48" i="11"/>
  <c r="H53" i="11"/>
  <c r="J21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C66" i="11"/>
  <c r="AD66" i="11" s="1"/>
  <c r="AI77" i="11"/>
  <c r="L42" i="11"/>
  <c r="AE5" i="11"/>
  <c r="AG5" i="11"/>
  <c r="AI6" i="11"/>
  <c r="AJ6" i="11" s="1"/>
  <c r="AC67" i="11"/>
  <c r="AD67" i="11" s="1"/>
  <c r="AI33" i="11"/>
  <c r="AJ33" i="11" s="1"/>
  <c r="Y5" i="11"/>
  <c r="AC5" i="11" s="1"/>
  <c r="AC22" i="11"/>
  <c r="AD22" i="11" s="1"/>
  <c r="AI79" i="11"/>
  <c r="AJ79" i="11" s="1"/>
  <c r="AC17" i="11"/>
  <c r="AD17" i="11" s="1"/>
  <c r="AI17" i="11"/>
  <c r="AJ17" i="11" s="1"/>
  <c r="AI45" i="11"/>
  <c r="AJ45" i="11" s="1"/>
  <c r="AC46" i="11"/>
  <c r="AD46" i="11" s="1"/>
  <c r="AC21" i="11"/>
  <c r="AD21" i="11" s="1"/>
  <c r="AI46" i="11"/>
  <c r="AJ46" i="11" s="1"/>
  <c r="H40" i="11"/>
  <c r="I70" i="11"/>
  <c r="AC62" i="11"/>
  <c r="AD62" i="11" s="1"/>
  <c r="AI48" i="11"/>
  <c r="AJ48" i="11" s="1"/>
  <c r="AI32" i="11"/>
  <c r="AJ32" i="11" s="1"/>
  <c r="AC60" i="11"/>
  <c r="AD60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28" i="11"/>
  <c r="AD28" i="11" s="1"/>
  <c r="AC38" i="11"/>
  <c r="AD38" i="11" s="1"/>
  <c r="AC70" i="11"/>
  <c r="AD70" i="11" s="1"/>
  <c r="AI55" i="11"/>
  <c r="AJ55" i="11" s="1"/>
  <c r="I7" i="11"/>
  <c r="H39" i="11"/>
  <c r="AC11" i="11"/>
  <c r="AD11" i="11" s="1"/>
  <c r="I81" i="11"/>
  <c r="AC42" i="11"/>
  <c r="AD42" i="11" s="1"/>
  <c r="AI11" i="11"/>
  <c r="AJ11" i="11" s="1"/>
  <c r="AC74" i="11"/>
  <c r="AD74" i="11" s="1"/>
  <c r="AC35" i="11"/>
  <c r="AD35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C54" i="11"/>
  <c r="AD54" i="11" s="1"/>
  <c r="AI67" i="11"/>
  <c r="AJ67" i="11" s="1"/>
  <c r="AC36" i="11"/>
  <c r="AD36" i="11" s="1"/>
  <c r="AC26" i="11"/>
  <c r="AD26" i="11" s="1"/>
  <c r="AC56" i="11"/>
  <c r="AD56" i="11" s="1"/>
  <c r="AI19" i="11"/>
  <c r="AJ19" i="11" s="1"/>
  <c r="AI58" i="11"/>
  <c r="AJ58" i="11" s="1"/>
  <c r="AC50" i="11"/>
  <c r="AD50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73" i="11"/>
  <c r="AD73" i="11" s="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C69" i="11"/>
  <c r="AD69" i="11" s="1"/>
  <c r="AC7" i="11"/>
  <c r="AD7" i="11" s="1"/>
  <c r="AC31" i="11"/>
  <c r="AD31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63" i="11"/>
  <c r="AD63" i="11" s="1"/>
  <c r="AC75" i="11"/>
  <c r="AD75" i="11" s="1"/>
  <c r="AC59" i="11"/>
  <c r="AD59" i="11" s="1"/>
  <c r="I64" i="11"/>
  <c r="I77" i="11"/>
  <c r="L72" i="11"/>
  <c r="AC55" i="11"/>
  <c r="AD55" i="11" s="1"/>
  <c r="AI43" i="11"/>
  <c r="AJ43" i="11" s="1"/>
  <c r="AC77" i="11"/>
  <c r="BH7" i="11"/>
  <c r="H20" i="11"/>
  <c r="I71" i="11"/>
  <c r="L66" i="11"/>
  <c r="H56" i="11"/>
  <c r="L45" i="11"/>
  <c r="L71" i="11"/>
  <c r="AC30" i="11"/>
  <c r="AD30" i="11" s="1"/>
  <c r="AI54" i="11"/>
  <c r="AJ54" i="11" s="1"/>
  <c r="AC12" i="11"/>
  <c r="AD12" i="11" s="1"/>
  <c r="AC43" i="11"/>
  <c r="AD43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C20" i="11"/>
  <c r="AD20" i="11" s="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Z83" i="11"/>
  <c r="AP83" i="11"/>
  <c r="I28" i="11"/>
  <c r="T29" i="11"/>
  <c r="AL29" i="11"/>
  <c r="Z39" i="11"/>
  <c r="AN39" i="11"/>
  <c r="AB40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Z81" i="11"/>
  <c r="AL81" i="11"/>
  <c r="E81" i="11"/>
  <c r="AZ74" i="11"/>
  <c r="K74" i="11"/>
  <c r="I72" i="11"/>
  <c r="AN44" i="11"/>
  <c r="AT44" i="11"/>
  <c r="I18" i="11"/>
  <c r="Z48" i="11"/>
  <c r="BB48" i="11"/>
  <c r="AL72" i="11"/>
  <c r="AB79" i="11"/>
  <c r="AR79" i="11"/>
  <c r="T20" i="11"/>
  <c r="K20" i="11"/>
  <c r="AB25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C80" i="11"/>
  <c r="AD80" i="11" s="1"/>
  <c r="AI57" i="11"/>
  <c r="AJ57" i="11" s="1"/>
  <c r="AC65" i="11"/>
  <c r="AD65" i="11" s="1"/>
  <c r="AI52" i="11"/>
  <c r="AJ52" i="11" s="1"/>
  <c r="N74" i="11"/>
  <c r="AI51" i="11"/>
  <c r="AJ51" i="11" s="1"/>
  <c r="R56" i="11"/>
  <c r="AC24" i="11"/>
  <c r="AD24" i="11" s="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Z62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AB66" i="11"/>
  <c r="AB8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AB81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AC19" i="11"/>
  <c r="AD19" i="11" s="1"/>
  <c r="AC39" i="11"/>
  <c r="AD39" i="11" s="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AB80" i="11"/>
  <c r="T80" i="11"/>
  <c r="Z15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AB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Z20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Z47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AB20" i="11"/>
  <c r="BD20" i="11"/>
  <c r="BF25" i="11"/>
  <c r="Z7" i="11"/>
  <c r="BD7" i="11"/>
  <c r="AH18" i="11"/>
  <c r="BB18" i="11"/>
  <c r="E18" i="11"/>
  <c r="BL26" i="11"/>
  <c r="Q67" i="11"/>
  <c r="AC9" i="11"/>
  <c r="AD9" i="11" s="1"/>
  <c r="AC52" i="11"/>
  <c r="AD52" i="11" s="1"/>
  <c r="AI80" i="11"/>
  <c r="AJ80" i="11" s="1"/>
  <c r="AC72" i="11"/>
  <c r="AD72" i="11" s="1"/>
  <c r="AC16" i="11"/>
  <c r="AD16" i="11" s="1"/>
  <c r="AI47" i="11"/>
  <c r="AJ47" i="11" s="1"/>
  <c r="AC71" i="11"/>
  <c r="AD71" i="11" s="1"/>
  <c r="AC61" i="11"/>
  <c r="AD61" i="11" s="1"/>
  <c r="AC40" i="11"/>
  <c r="AD40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Z80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AB47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B48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Z25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C47" i="11"/>
  <c r="AD47" i="11" s="1"/>
  <c r="AI65" i="11"/>
  <c r="AJ65" i="11" s="1"/>
  <c r="AI64" i="11"/>
  <c r="AJ64" i="11" s="1"/>
  <c r="AC25" i="11"/>
  <c r="AD25" i="11" s="1"/>
  <c r="AI68" i="11"/>
  <c r="AJ68" i="11" s="1"/>
  <c r="AC10" i="11"/>
  <c r="AD10" i="11" s="1"/>
  <c r="AC41" i="11"/>
  <c r="AD41" i="11" s="1"/>
  <c r="AC81" i="11"/>
  <c r="AD81" i="11" s="1"/>
  <c r="AI30" i="11"/>
  <c r="AJ30" i="11" s="1"/>
  <c r="AC29" i="11"/>
  <c r="AD29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Z29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AC15" i="11"/>
  <c r="AD15" i="11" s="1"/>
  <c r="Q27" i="11"/>
  <c r="AC13" i="11"/>
  <c r="AD13" i="11" s="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B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Z75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Z72" i="11"/>
  <c r="AZ72" i="11"/>
  <c r="F72" i="11"/>
  <c r="BB79" i="11"/>
  <c r="V20" i="11"/>
  <c r="BJ20" i="11"/>
  <c r="AP25" i="11"/>
  <c r="AL7" i="11"/>
  <c r="BJ18" i="11"/>
  <c r="BH18" i="11"/>
  <c r="AB26" i="11"/>
  <c r="AX26" i="11"/>
  <c r="AC27" i="11"/>
  <c r="AD27" i="11" s="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AB72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51" i="11"/>
  <c r="AD51" i="11" s="1"/>
  <c r="AC33" i="11"/>
  <c r="AD33" i="11" s="1"/>
  <c r="AC49" i="11"/>
  <c r="AD49" i="11" s="1"/>
  <c r="AC83" i="11"/>
  <c r="AD83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B62" i="11"/>
  <c r="AX62" i="11"/>
  <c r="E62" i="11"/>
  <c r="AZ80" i="11"/>
  <c r="AB15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AC48" i="11"/>
  <c r="AD48" i="11" s="1"/>
  <c r="AC23" i="11"/>
  <c r="AD23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B29" i="11"/>
  <c r="AX29" i="11"/>
  <c r="AB39" i="11"/>
  <c r="BD39" i="11"/>
  <c r="AT40" i="11"/>
  <c r="E40" i="11"/>
  <c r="AH47" i="11"/>
  <c r="AL47" i="11"/>
  <c r="AB75" i="11"/>
  <c r="AZ75" i="11"/>
  <c r="AH82" i="11"/>
  <c r="AX82" i="11"/>
  <c r="E82" i="11"/>
  <c r="T78" i="11"/>
  <c r="BL78" i="11"/>
  <c r="AB42" i="11"/>
  <c r="AT42" i="11"/>
  <c r="E42" i="11"/>
  <c r="Z50" i="11"/>
  <c r="BF71" i="11"/>
  <c r="AH28" i="11"/>
  <c r="Z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AB7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AB70" i="11"/>
  <c r="Z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Z16" i="11"/>
  <c r="AB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B67" i="11"/>
  <c r="AH67" i="11"/>
  <c r="Z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B61" i="11"/>
  <c r="AH61" i="11"/>
  <c r="Z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B19" i="11"/>
  <c r="AF19" i="11"/>
  <c r="Z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Z6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AB51" i="11"/>
  <c r="Z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AB55" i="11"/>
  <c r="Z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B12" i="11"/>
  <c r="AL12" i="11"/>
  <c r="BB12" i="11"/>
  <c r="AX12" i="11"/>
  <c r="AT12" i="11"/>
  <c r="Z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B21" i="11"/>
  <c r="AX21" i="11"/>
  <c r="AZ21" i="11"/>
  <c r="T21" i="11"/>
  <c r="AV21" i="11"/>
  <c r="Z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Z31" i="11"/>
  <c r="AB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Z27" i="11"/>
  <c r="BB27" i="11"/>
  <c r="AF27" i="11"/>
  <c r="AB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Z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Z63" i="11"/>
  <c r="AB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Z69" i="11"/>
  <c r="AB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Z11" i="11"/>
  <c r="AX11" i="11"/>
  <c r="BF11" i="11"/>
  <c r="T11" i="11"/>
  <c r="AV11" i="11"/>
  <c r="AT11" i="11"/>
  <c r="AR11" i="11"/>
  <c r="AP11" i="11"/>
  <c r="AB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B13" i="11"/>
  <c r="AF13" i="11"/>
  <c r="Z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Z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Z73" i="11"/>
  <c r="AB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Z33" i="11"/>
  <c r="AZ33" i="11"/>
  <c r="AX33" i="11"/>
  <c r="BD33" i="11"/>
  <c r="V33" i="11"/>
  <c r="T33" i="11"/>
  <c r="BB33" i="11"/>
  <c r="AF33" i="11"/>
  <c r="AH33" i="11"/>
  <c r="AB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Z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Z30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AB65" i="11"/>
  <c r="V65" i="11"/>
  <c r="Z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Z23" i="11"/>
  <c r="AT23" i="11"/>
  <c r="AP23" i="11"/>
  <c r="BL23" i="11"/>
  <c r="AV23" i="11"/>
  <c r="AR23" i="11"/>
  <c r="AN23" i="11"/>
  <c r="AB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Z43" i="11"/>
  <c r="AF43" i="11"/>
  <c r="AB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Z52" i="11"/>
  <c r="AF52" i="11"/>
  <c r="AR52" i="11"/>
  <c r="AP52" i="11"/>
  <c r="BJ52" i="11"/>
  <c r="BH52" i="11"/>
  <c r="AL52" i="11"/>
  <c r="AB52" i="11"/>
  <c r="AH52" i="11"/>
  <c r="I37" i="11"/>
  <c r="H37" i="11"/>
  <c r="I66" i="11"/>
  <c r="H66" i="11"/>
  <c r="AT66" i="11"/>
  <c r="AR38" i="11"/>
  <c r="BD38" i="11"/>
  <c r="AB77" i="11"/>
  <c r="BF77" i="11"/>
  <c r="AB30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B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AB24" i="11"/>
  <c r="Z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AB17" i="11"/>
  <c r="V17" i="11"/>
  <c r="BB17" i="11"/>
  <c r="Z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Z35" i="11"/>
  <c r="AB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B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B54" i="11"/>
  <c r="Z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18" i="4"/>
  <c r="J47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E25" i="4" l="1"/>
  <c r="E9" i="4"/>
  <c r="E10" i="4"/>
  <c r="E53" i="4"/>
  <c r="E73" i="4"/>
  <c r="F72" i="4"/>
  <c r="E72" i="4" s="1"/>
  <c r="F24" i="4"/>
  <c r="E24" i="4" s="1"/>
  <c r="F31" i="4"/>
  <c r="E31" i="4" s="1"/>
  <c r="F66" i="4"/>
  <c r="E66" i="4" s="1"/>
  <c r="F19" i="4"/>
  <c r="E19" i="4" s="1"/>
  <c r="F57" i="4"/>
  <c r="E57" i="4" s="1"/>
  <c r="F40" i="4"/>
  <c r="E40" i="4" s="1"/>
  <c r="F70" i="4"/>
  <c r="E70" i="4" s="1"/>
  <c r="F69" i="4"/>
  <c r="E69" i="4" s="1"/>
  <c r="F74" i="4"/>
  <c r="E74" i="4" s="1"/>
  <c r="F28" i="4"/>
  <c r="E28" i="4" s="1"/>
  <c r="F4" i="4"/>
  <c r="E4" i="4" s="1"/>
  <c r="F29" i="4"/>
  <c r="E29" i="4" s="1"/>
  <c r="F20" i="4"/>
  <c r="E20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NH12" i="2"/>
  <c r="NE12" i="2"/>
  <c r="NA12" i="2"/>
  <c r="MX12" i="2"/>
  <c r="NI12" i="2" l="1"/>
  <c r="ND106" i="2" s="1"/>
  <c r="NB12" i="2"/>
  <c r="MT12" i="2" l="1"/>
  <c r="MQ12" i="2"/>
  <c r="MM12" i="2"/>
  <c r="MJ12" i="2"/>
  <c r="MF12" i="2"/>
  <c r="MC12" i="2"/>
  <c r="LR12" i="2"/>
  <c r="LO12" i="2"/>
  <c r="LS12" i="2" s="1"/>
  <c r="LN106" i="2" s="1"/>
  <c r="LD12" i="2"/>
  <c r="LA12" i="2"/>
  <c r="LE12" i="2" l="1"/>
  <c r="KZ106" i="2" s="1"/>
  <c r="MU12" i="2"/>
  <c r="MP106" i="2" s="1"/>
  <c r="MN12" i="2"/>
  <c r="MG12" i="2"/>
  <c r="KI12" i="2"/>
  <c r="KF12" i="2"/>
  <c r="KW12" i="2"/>
  <c r="KT12" i="2"/>
  <c r="KP12" i="2"/>
  <c r="KM12" i="2"/>
  <c r="MI106" i="2" l="1"/>
  <c r="KQ12" i="2"/>
  <c r="KL106" i="2" s="1"/>
  <c r="KX12" i="2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X12" i="2"/>
  <c r="HU12" i="2"/>
  <c r="HQ12" i="2"/>
  <c r="HN12" i="2"/>
  <c r="HJ12" i="2"/>
  <c r="HG12" i="2"/>
  <c r="HC12" i="2"/>
  <c r="GZ12" i="2"/>
  <c r="GV12" i="2"/>
  <c r="GS12" i="2"/>
  <c r="GO12" i="2"/>
  <c r="GL12" i="2"/>
  <c r="GH12" i="2"/>
  <c r="GE12" i="2"/>
  <c r="GA12" i="2"/>
  <c r="FX12" i="2"/>
  <c r="FT12" i="2"/>
  <c r="FQ12" i="2"/>
  <c r="FM12" i="2"/>
  <c r="FJ12" i="2"/>
  <c r="IF12" i="2" l="1"/>
  <c r="IA106" i="2" s="1"/>
  <c r="HR12" i="2"/>
  <c r="HM106" i="2" s="1"/>
  <c r="HD12" i="2"/>
  <c r="GY106" i="2" s="1"/>
  <c r="GP12" i="2"/>
  <c r="GK106" i="2" s="1"/>
  <c r="FU12" i="2"/>
  <c r="FP106" i="2" s="1"/>
  <c r="HY12" i="2"/>
  <c r="GB12" i="2"/>
  <c r="FW106" i="2" s="1"/>
  <c r="GW12" i="2"/>
  <c r="HK12" i="2"/>
  <c r="HF106" i="2" s="1"/>
  <c r="GI12" i="2"/>
  <c r="GD106" i="2" s="1"/>
  <c r="FN12" i="2"/>
  <c r="FI106" i="2" s="1"/>
  <c r="GR106" i="2" l="1"/>
  <c r="R5" i="11"/>
  <c r="Q5" i="11"/>
  <c r="FF12" i="2"/>
  <c r="FC12" i="2"/>
  <c r="FG12" i="2" l="1"/>
  <c r="AE18" i="4" l="1"/>
  <c r="EN92" i="2"/>
  <c r="EN107" i="2"/>
  <c r="EP107" i="2" s="1"/>
  <c r="EN108" i="2"/>
  <c r="EN106" i="2"/>
  <c r="AB18" i="4"/>
  <c r="FB106" i="2"/>
  <c r="N5" i="11"/>
  <c r="O5" i="11"/>
  <c r="EP106" i="2" l="1"/>
  <c r="EP94" i="2"/>
  <c r="EP105" i="2"/>
  <c r="EP100" i="2"/>
  <c r="EP95" i="2"/>
  <c r="EP93" i="2"/>
  <c r="AA18" i="4"/>
  <c r="Z18" i="4"/>
  <c r="Y18" i="4"/>
  <c r="H18" i="4" s="1"/>
  <c r="X18" i="4"/>
  <c r="U18" i="4"/>
  <c r="BV92" i="2"/>
  <c r="S18" i="4"/>
  <c r="BX100" i="2" l="1"/>
  <c r="BX94" i="2"/>
  <c r="BX107" i="2"/>
  <c r="BX93" i="2"/>
  <c r="BX95" i="2"/>
  <c r="BX105" i="2"/>
  <c r="BX106" i="2"/>
  <c r="T18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2" i="2"/>
  <c r="MX103" i="2"/>
  <c r="MX104" i="2"/>
  <c r="MX98" i="2"/>
  <c r="MX99" i="2"/>
  <c r="MC102" i="2"/>
  <c r="MC103" i="2"/>
  <c r="MC104" i="2"/>
  <c r="MC98" i="2"/>
  <c r="MC99" i="2"/>
  <c r="LO102" i="2"/>
  <c r="LO103" i="2"/>
  <c r="LO104" i="2"/>
  <c r="LO101" i="2"/>
  <c r="LO97" i="2"/>
  <c r="LO98" i="2"/>
  <c r="LO99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F104" i="2"/>
  <c r="KF99" i="2"/>
  <c r="JY104" i="2"/>
  <c r="JY99" i="2"/>
  <c r="JR103" i="2"/>
  <c r="JR104" i="2"/>
  <c r="JR98" i="2"/>
  <c r="JR99" i="2"/>
  <c r="JK104" i="2"/>
  <c r="JK99" i="2"/>
  <c r="IW104" i="2"/>
  <c r="IW99" i="2"/>
  <c r="IP99" i="2"/>
  <c r="II104" i="2"/>
  <c r="II99" i="2"/>
  <c r="IB102" i="2"/>
  <c r="IB103" i="2"/>
  <c r="IB104" i="2"/>
  <c r="IB98" i="2"/>
  <c r="IB99" i="2"/>
  <c r="HN102" i="2"/>
  <c r="HN103" i="2"/>
  <c r="HN104" i="2"/>
  <c r="HN101" i="2"/>
  <c r="HN97" i="2"/>
  <c r="HN98" i="2"/>
  <c r="HN99" i="2"/>
  <c r="HN96" i="2"/>
  <c r="HG104" i="2"/>
  <c r="HG99" i="2"/>
  <c r="GZ102" i="2"/>
  <c r="GZ103" i="2"/>
  <c r="GZ104" i="2"/>
  <c r="GZ97" i="2"/>
  <c r="GZ98" i="2"/>
  <c r="GZ99" i="2"/>
  <c r="GL104" i="2"/>
  <c r="GE103" i="2"/>
  <c r="GE104" i="2"/>
  <c r="GE99" i="2"/>
  <c r="FX104" i="2"/>
  <c r="FX99" i="2"/>
  <c r="FQ104" i="2"/>
  <c r="FQ99" i="2"/>
  <c r="FJ104" i="2"/>
  <c r="FJ103" i="2"/>
  <c r="FJ98" i="2"/>
  <c r="FJ99" i="2"/>
  <c r="FC102" i="2"/>
  <c r="FC103" i="2"/>
  <c r="FC104" i="2"/>
  <c r="FC97" i="2"/>
  <c r="FC98" i="2"/>
  <c r="FC99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99" i="2"/>
  <c r="OA99" i="2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D108" i="2"/>
  <c r="ND107" i="2"/>
  <c r="ND105" i="2"/>
  <c r="NG104" i="2"/>
  <c r="NE104" i="2" s="1"/>
  <c r="NG99" i="2"/>
  <c r="NE99" i="2" s="1"/>
  <c r="ND94" i="2"/>
  <c r="ND92" i="2"/>
  <c r="MW108" i="2"/>
  <c r="MW107" i="2"/>
  <c r="MW105" i="2"/>
  <c r="MZ104" i="2"/>
  <c r="MY104" i="2"/>
  <c r="MZ103" i="2"/>
  <c r="MY103" i="2"/>
  <c r="MZ102" i="2"/>
  <c r="MY102" i="2"/>
  <c r="MZ101" i="2"/>
  <c r="MX101" i="2" s="1"/>
  <c r="MY101" i="2" s="1"/>
  <c r="MZ99" i="2"/>
  <c r="MY99" i="2"/>
  <c r="MZ98" i="2"/>
  <c r="MY98" i="2"/>
  <c r="MZ97" i="2"/>
  <c r="MX97" i="2" s="1"/>
  <c r="MZ96" i="2"/>
  <c r="MX96" i="2" s="1"/>
  <c r="MW94" i="2"/>
  <c r="MW92" i="2"/>
  <c r="MY97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C97" i="2" s="1"/>
  <c r="MD97" i="2"/>
  <c r="ME96" i="2"/>
  <c r="MC96" i="2" s="1"/>
  <c r="MB94" i="2"/>
  <c r="MD93" i="2"/>
  <c r="MB92" i="2"/>
  <c r="LN108" i="2"/>
  <c r="LN107" i="2"/>
  <c r="LN105" i="2"/>
  <c r="LQ104" i="2"/>
  <c r="LP104" i="2"/>
  <c r="LQ103" i="2"/>
  <c r="LP103" i="2"/>
  <c r="LQ102" i="2"/>
  <c r="LP102" i="2"/>
  <c r="LQ101" i="2"/>
  <c r="LP101" i="2"/>
  <c r="LQ99" i="2"/>
  <c r="LP99" i="2"/>
  <c r="LQ98" i="2"/>
  <c r="LP98" i="2"/>
  <c r="LQ97" i="2"/>
  <c r="LP97" i="2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99" i="2"/>
  <c r="KG99" i="2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99" i="2"/>
  <c r="IJ99" i="2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1" i="2"/>
  <c r="HU101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99" i="2"/>
  <c r="HH99" i="2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T104" i="2" s="1"/>
  <c r="GU99" i="2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X104" i="2"/>
  <c r="EW104" i="2"/>
  <c r="EX103" i="2"/>
  <c r="EV103" i="2" s="1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M104" i="2"/>
  <c r="CL104" i="2"/>
  <c r="CM103" i="2"/>
  <c r="CL103" i="2"/>
  <c r="CM102" i="2"/>
  <c r="CK102" i="2" s="1"/>
  <c r="CM101" i="2"/>
  <c r="CK101" i="2" s="1"/>
  <c r="CL97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EW103" i="2" l="1"/>
  <c r="DN101" i="2"/>
  <c r="DN96" i="2"/>
  <c r="BJ103" i="2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CZ103" i="2"/>
  <c r="CZ99" i="2"/>
  <c r="CZ104" i="2"/>
  <c r="CZ98" i="2"/>
  <c r="CZ102" i="2"/>
  <c r="CS99" i="2"/>
  <c r="CS102" i="2"/>
  <c r="CS97" i="2"/>
  <c r="HO93" i="2"/>
  <c r="HO105" i="2"/>
  <c r="LP93" i="2"/>
  <c r="MY93" i="2"/>
  <c r="HA106" i="2"/>
  <c r="JL93" i="2"/>
  <c r="JS94" i="2"/>
  <c r="KU93" i="2"/>
  <c r="MD106" i="2"/>
  <c r="HA100" i="2"/>
  <c r="MR106" i="2"/>
  <c r="OV93" i="2"/>
  <c r="QS94" i="2"/>
  <c r="QS106" i="2"/>
  <c r="QS105" i="2"/>
  <c r="MR93" i="2"/>
  <c r="MY106" i="2"/>
  <c r="KG93" i="2"/>
  <c r="KN93" i="2"/>
  <c r="KN105" i="2"/>
  <c r="JL106" i="2"/>
  <c r="IQ93" i="2"/>
  <c r="HO106" i="2"/>
  <c r="HA107" i="2"/>
  <c r="HC93" i="2"/>
  <c r="GM93" i="2"/>
  <c r="QE102" i="2"/>
  <c r="MR94" i="2"/>
  <c r="MY94" i="2"/>
  <c r="NM93" i="2"/>
  <c r="MY107" i="2"/>
  <c r="KN95" i="2"/>
  <c r="KN107" i="2"/>
  <c r="KP93" i="2"/>
  <c r="KN100" i="2"/>
  <c r="MD94" i="2"/>
  <c r="IX93" i="2"/>
  <c r="JS102" i="2"/>
  <c r="JZ102" i="2"/>
  <c r="HO94" i="2"/>
  <c r="HO95" i="2"/>
  <c r="HO107" i="2"/>
  <c r="HO100" i="2"/>
  <c r="HA94" i="2"/>
  <c r="HA105" i="2"/>
  <c r="FY102" i="2"/>
  <c r="HA95" i="2"/>
  <c r="FR96" i="2"/>
  <c r="FK102" i="2"/>
  <c r="DU103" i="2"/>
  <c r="CS103" i="2"/>
  <c r="CS104" i="2"/>
  <c r="CL102" i="2"/>
  <c r="BX101" i="2"/>
  <c r="BQ96" i="2"/>
  <c r="IQ101" i="2"/>
  <c r="IQ106" i="2"/>
  <c r="IQ97" i="2"/>
  <c r="NT93" i="2"/>
  <c r="NF94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E93" i="2"/>
  <c r="JG93" i="2"/>
  <c r="JE96" i="2"/>
  <c r="JE101" i="2"/>
  <c r="JE105" i="2"/>
  <c r="QS95" i="2"/>
  <c r="QS107" i="2"/>
  <c r="QU93" i="2"/>
  <c r="QS93" i="2"/>
  <c r="QE97" i="2"/>
  <c r="QL102" i="2"/>
  <c r="QL103" i="2"/>
  <c r="QE101" i="2"/>
  <c r="QN93" i="2"/>
  <c r="QE107" i="2"/>
  <c r="OC93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NF100" i="2"/>
  <c r="NH93" i="2"/>
  <c r="NF106" i="2"/>
  <c r="NF95" i="2"/>
  <c r="NF107" i="2"/>
  <c r="NF105" i="2"/>
  <c r="NF93" i="2"/>
  <c r="MY96" i="2"/>
  <c r="MY95" i="2"/>
  <c r="MY100" i="2"/>
  <c r="MY105" i="2"/>
  <c r="NA93" i="2"/>
  <c r="MR95" i="2"/>
  <c r="MR100" i="2"/>
  <c r="MR107" i="2"/>
  <c r="MR105" i="2"/>
  <c r="MT93" i="2"/>
  <c r="KG106" i="2"/>
  <c r="KG107" i="2"/>
  <c r="KG95" i="2"/>
  <c r="KI93" i="2"/>
  <c r="KG94" i="2"/>
  <c r="KG100" i="2"/>
  <c r="KG105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93" i="2"/>
  <c r="GT107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93" i="2"/>
  <c r="IL93" i="2"/>
  <c r="IJ95" i="2"/>
  <c r="IJ105" i="2"/>
  <c r="IJ107" i="2"/>
  <c r="IJ94" i="2"/>
  <c r="IJ100" i="2"/>
  <c r="IJ106" i="2"/>
  <c r="HQ93" i="2"/>
  <c r="HV101" i="2"/>
  <c r="HV96" i="2"/>
  <c r="HV106" i="2"/>
  <c r="HX93" i="2"/>
  <c r="HV100" i="2"/>
  <c r="HV94" i="2"/>
  <c r="HV93" i="2"/>
  <c r="HV95" i="2"/>
  <c r="HV105" i="2"/>
  <c r="HV107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6" i="2"/>
  <c r="EP98" i="2"/>
  <c r="EP102" i="2"/>
  <c r="EP103" i="2"/>
  <c r="EP101" i="2"/>
  <c r="EP97" i="2"/>
  <c r="EP96" i="2"/>
  <c r="EI97" i="2"/>
  <c r="EI101" i="2"/>
  <c r="EI96" i="2"/>
  <c r="EB98" i="2"/>
  <c r="EB97" i="2"/>
  <c r="EB101" i="2"/>
  <c r="EB96" i="2"/>
  <c r="DU102" i="2"/>
  <c r="DU97" i="2"/>
  <c r="DU101" i="2"/>
  <c r="DU96" i="2"/>
  <c r="DG102" i="2"/>
  <c r="DG97" i="2"/>
  <c r="DG96" i="2"/>
  <c r="CZ97" i="2"/>
  <c r="CZ101" i="2"/>
  <c r="CZ96" i="2"/>
  <c r="CS101" i="2"/>
  <c r="CS98" i="2"/>
  <c r="CS96" i="2"/>
  <c r="CL101" i="2"/>
  <c r="CL96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18" i="4" s="1"/>
  <c r="AK5" i="11"/>
  <c r="AD12" i="2"/>
  <c r="AR12" i="2"/>
  <c r="O18" i="4" s="1"/>
  <c r="R94" i="2"/>
  <c r="W12" i="2"/>
  <c r="L18" i="4" s="1"/>
  <c r="K105" i="2"/>
  <c r="AM94" i="2"/>
  <c r="Y94" i="2"/>
  <c r="P18" i="4"/>
  <c r="G18" i="4" s="1"/>
  <c r="K106" i="2" l="1"/>
  <c r="K108" i="2"/>
  <c r="K92" i="2"/>
  <c r="K107" i="2"/>
  <c r="AM106" i="2"/>
  <c r="Y106" i="2"/>
  <c r="M18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18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18" i="4" l="1"/>
  <c r="E18" i="4" s="1"/>
  <c r="E61" i="4"/>
  <c r="T101" i="2"/>
  <c r="T98" i="2"/>
  <c r="M107" i="2"/>
  <c r="E14" i="4"/>
  <c r="E33" i="4"/>
  <c r="E26" i="4"/>
  <c r="E55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3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3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EI92" i="2" l="1"/>
  <c r="EB92" i="2"/>
  <c r="DU92" i="2"/>
  <c r="DN92" i="2"/>
  <c r="DG92" i="2"/>
  <c r="EP92" i="2"/>
  <c r="CZ92" i="2"/>
  <c r="CS92" i="2"/>
  <c r="BQ92" i="2"/>
  <c r="CE92" i="2"/>
  <c r="CL92" i="2"/>
  <c r="BX92" i="2"/>
  <c r="AV92" i="2"/>
  <c r="BC92" i="2"/>
  <c r="BJ92" i="2"/>
  <c r="T92" i="2"/>
  <c r="M92" i="2"/>
  <c r="F92" i="2"/>
  <c r="GF92" i="2"/>
  <c r="JZ92" i="2"/>
  <c r="PX92" i="2"/>
  <c r="QS92" i="2"/>
  <c r="PJ92" i="2"/>
  <c r="PC92" i="2"/>
  <c r="NF92" i="2"/>
  <c r="KG92" i="2"/>
  <c r="LP92" i="2"/>
  <c r="IX92" i="2"/>
  <c r="FR92" i="2"/>
  <c r="JS92" i="2"/>
  <c r="KN92" i="2"/>
  <c r="HO92" i="2"/>
  <c r="HV92" i="2"/>
  <c r="IJ92" i="2"/>
  <c r="QL92" i="2"/>
  <c r="MK92" i="2"/>
  <c r="MD92" i="2"/>
  <c r="GT92" i="2"/>
  <c r="GM92" i="2"/>
  <c r="LB92" i="2"/>
  <c r="HH92" i="2"/>
  <c r="IQ92" i="2"/>
  <c r="OO92" i="2"/>
  <c r="JE92" i="2"/>
  <c r="MR92" i="2"/>
  <c r="OA92" i="2"/>
  <c r="OV92" i="2"/>
  <c r="NT92" i="2"/>
  <c r="MY92" i="2"/>
  <c r="KU92" i="2"/>
  <c r="OH92" i="2"/>
  <c r="IC92" i="2"/>
  <c r="QE92" i="2"/>
  <c r="HA92" i="2"/>
  <c r="PQ92" i="2"/>
  <c r="NM92" i="2"/>
  <c r="JL92" i="2"/>
  <c r="FY92" i="2"/>
  <c r="FK92" i="2"/>
  <c r="FD92" i="2"/>
  <c r="AO92" i="2"/>
  <c r="AH92" i="2"/>
  <c r="Y108" i="2" l="1"/>
  <c r="E65" i="4"/>
  <c r="E63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43" i="4"/>
  <c r="E35" i="4"/>
  <c r="E32" i="4"/>
  <c r="E21" i="4"/>
  <c r="E59" i="4"/>
  <c r="E48" i="4"/>
  <c r="E56" i="4"/>
  <c r="E34" i="4"/>
  <c r="E3" i="4"/>
  <c r="E30" i="4"/>
  <c r="E45" i="4"/>
  <c r="E39" i="4"/>
  <c r="E15" i="4"/>
  <c r="E62" i="4"/>
  <c r="E13" i="4"/>
  <c r="E47" i="4"/>
  <c r="E50" i="4"/>
  <c r="E38" i="4"/>
  <c r="E42" i="4"/>
  <c r="E7" i="4"/>
  <c r="E49" i="4"/>
  <c r="E44" i="4"/>
  <c r="E41" i="4"/>
  <c r="E6" i="4"/>
  <c r="E27" i="4"/>
  <c r="E11" i="4"/>
  <c r="E5" i="4"/>
  <c r="E54" i="4"/>
  <c r="E16" i="4"/>
  <c r="E22" i="4"/>
  <c r="E12" i="4"/>
  <c r="E46" i="4"/>
  <c r="E37" i="4"/>
  <c r="E8" i="4"/>
  <c r="E71" i="4"/>
  <c r="E68" i="4"/>
  <c r="E23" i="4"/>
  <c r="E60" i="4"/>
  <c r="E58" i="4"/>
  <c r="E51" i="4"/>
  <c r="E52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<sst xmlns="http://schemas.openxmlformats.org/spreadsheetml/2006/main" count="17010" uniqueCount="391">
  <si>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</si>
  <si>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</si>
  <si>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</si>
  <si>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</si>
  <si>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</si>
  <si>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</si>
  <si>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</si>
  <si>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</si>
  <si>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</si>
  <si>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</si>
  <si>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</si>
  <si>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</si>
  <si>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</si>
  <si>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</si>
  <si>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</si>
  <si>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</si>
  <si>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</si>
  <si>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</si>
  <si>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</si>
  <si>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</si>
  <si>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</si>
  <si>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</si>
  <si>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</si>
  <si>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</si>
  <si>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</si>
  <si>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</si>
  <si>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</si>
  <si>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</si>
  <si>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</si>
  <si>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</si>
  <si>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</si>
  <si>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</si>
  <si>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</si>
  <si>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</si>
  <si>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</si>
  <si>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</si>
  <si>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</si>
  <si>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</si>
  <si>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</si>
  <si>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</si>
  <si>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</si>
  <si>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</si>
  <si>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</si>
  <si>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</si>
  <si>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</si>
  <si>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</si>
  <si>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</si>
  <si>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</si>
  <si>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</si>
  <si>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</si>
  <si>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</si>
  <si>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</si>
  <si>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</si>
  <si>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</si>
  <si>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</si>
  <si>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</si>
  <si>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</si>
  <si>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</si>
  <si>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</si>
  <si>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</si>
  <si>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</si>
  <si>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</si>
  <si>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</si>
  <si>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</si>
  <si>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</si>
  <si>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</si>
  <si>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</si>
  <si>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</si>
  <si>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</si>
  <si>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</si>
  <si>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</si>
  <si>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</si>
  <si>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</si>
  <si>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</si>
  <si>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</si>
  <si>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</si>
  <si>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</si>
  <si>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</si>
  <si>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</si>
  <si>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</si>
  <si>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</si>
  <si>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</si>
  <si>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</si>
  <si>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</si>
  <si>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</si>
  <si>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</si>
  <si>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</si>
  <si>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</si>
  <si>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</si>
  <si>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</si>
  <si>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</si>
  <si>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</si>
  <si>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</si>
  <si>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</si>
  <si>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</si>
  <si>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</si>
  <si>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</si>
  <si>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</si>
  <si>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</si>
  <si>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</si>
  <si>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</si>
  <si>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</si>
  <si>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</si>
  <si>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</si>
  <si>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</si>
  <si>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</si>
  <si>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</si>
  <si>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</si>
  <si>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</si>
  <si>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</si>
  <si>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</si>
  <si>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</si>
  <si>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</si>
  <si>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</si>
  <si>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</si>
  <si>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</si>
  <si>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</si>
  <si>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</si>
  <si>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</si>
  <si>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</si>
  <si>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</si>
  <si>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</si>
  <si>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</si>
  <si>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</si>
  <si>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</si>
  <si>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</si>
  <si>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</si>
  <si>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</si>
  <si>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</si>
  <si>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</si>
  <si>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</si>
  <si>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</si>
  <si>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</si>
  <si>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</si>
  <si>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</si>
  <si>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</si>
  <si>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</si>
  <si>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</si>
  <si>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</si>
  <si>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</si>
  <si>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</si>
  <si>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</si>
  <si>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</si>
  <si>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</si>
  <si>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</si>
  <si>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</si>
  <si>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</si>
  <si>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</si>
  <si>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</si>
  <si>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</si>
  <si>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</si>
  <si>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</si>
  <si>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</si>
  <si>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</si>
  <si>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</si>
  <si>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</si>
  <si>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</si>
  <si>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</si>
  <si>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</si>
  <si>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</si>
  <si>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</si>
  <si>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</si>
  <si>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</si>
  <si>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</si>
  <si>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</si>
  <si>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</si>
  <si>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</si>
  <si>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</si>
  <si>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</si>
  <si>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</si>
  <si>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</si>
  <si>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</si>
  <si>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</si>
  <si>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</si>
  <si>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</si>
  <si>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</si>
  <si>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</si>
  <si>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</si>
  <si>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</si>
  <si>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</si>
  <si>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</si>
  <si>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</si>
  <si>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</si>
  <si>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</si>
  <si>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</si>
  <si>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</si>
  <si>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</si>
  <si>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</si>
  <si>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</si>
  <si>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</si>
  <si>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</si>
  <si>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</si>
  <si>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</si>
  <si>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</si>
  <si>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</si>
  <si>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</si>
  <si>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</si>
  <si>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</si>
  <si>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</si>
  <si>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</si>
  <si>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</si>
  <si>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</si>
  <si>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</si>
  <si>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</si>
  <si>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</si>
  <si>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</si>
  <si>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Adrian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</si>
  <si>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</si>
  <si>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</si>
  <si>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</si>
  <si>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</si>
  <si>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</si>
  <si>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</si>
  <si>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</si>
  <si>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</si>
  <si>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</si>
  <si>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</si>
  <si>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</si>
  <si>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</si>
  <si>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</si>
  <si>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</si>
  <si>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</si>
  <si>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</si>
  <si>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</si>
  <si>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</si>
  <si>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Adrian (Z)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</si>
  <si>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</si>
  <si>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</si>
  <si>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</si>
  <si>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</si>
  <si>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</si>
  <si>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</si>
  <si>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</si>
  <si>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</si>
  <si>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</si>
  <si>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</si>
  <si>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</si>
  <si>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</si>
  <si>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</si>
  <si>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</si>
  <si>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</si>
  <si>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</si>
  <si>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</si>
  <si>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</si>
  <si>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</si>
  <si>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</si>
  <si>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</si>
  <si>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</si>
  <si>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</si>
  <si>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</si>
  <si>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</si>
  <si>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</si>
  <si>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</si>
  <si>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</si>
  <si>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</si>
  <si>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</si>
  <si>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</si>
  <si>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</si>
  <si>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</si>
  <si>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</si>
  <si>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</si>
  <si>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</si>
  <si>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</si>
  <si>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</si>
  <si>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</si>
  <si>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</si>
  <si>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</si>
  <si>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</si>
  <si>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</si>
  <si>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</si>
  <si>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</si>
  <si>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</si>
  <si>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</si>
  <si>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</si>
  <si>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</si>
  <si>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</si>
  <si>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</si>
  <si>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</si>
  <si>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</si>
  <si>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</si>
  <si>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</si>
  <si>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</si>
  <si>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</si>
  <si>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</si>
  <si>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</si>
  <si>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</si>
  <si>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</si>
  <si>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</si>
  <si>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</si>
  <si>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</si>
  <si>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</si>
  <si>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</si>
  <si>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</si>
  <si>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</si>
  <si>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</si>
  <si>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</si>
  <si>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</si>
  <si>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</si>
  <si>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</si>
  <si>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</si>
  <si>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</si>
  <si>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</si>
  <si>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</si>
  <si>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</si>
  <si>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</si>
  <si>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</si>
  <si>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</si>
  <si>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</si>
  <si>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</si>
  <si>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</si>
  <si>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</si>
  <si>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</si>
  <si>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</si>
  <si>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</si>
  <si>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</si>
  <si>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</si>
  <si>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</si>
  <si>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</si>
  <si>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</si>
  <si>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</si>
  <si>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</si>
  <si>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</si>
  <si>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</si>
  <si>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</si>
  <si>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</si>
  <si>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</si>
  <si>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</si>
  <si>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</si>
  <si>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</si>
  <si>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</si>
  <si>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</si>
  <si>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</si>
  <si>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</si>
  <si>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</si>
  <si>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57.</t>
  </si>
  <si>
    <t>58.</t>
  </si>
  <si>
    <t>59.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</si>
  <si>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</si>
  <si>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</si>
  <si>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</si>
  <si>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</si>
  <si>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</si>
  <si>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</si>
  <si>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</si>
  <si>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</si>
  <si>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</si>
  <si>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</si>
  <si>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</si>
  <si>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</si>
  <si>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</si>
  <si>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</si>
  <si>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</si>
  <si>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</si>
  <si>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</si>
  <si>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</si>
  <si>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</si>
  <si>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</si>
  <si>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</si>
  <si>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</si>
  <si>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</si>
  <si>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</si>
  <si>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</si>
  <si>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</si>
  <si>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</si>
  <si>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</si>
  <si>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</si>
  <si>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</si>
  <si>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</si>
  <si>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</si>
  <si>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</si>
  <si>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</si>
  <si>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</si>
  <si>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</si>
  <si>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</si>
  <si>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</si>
  <si>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</si>
  <si>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</si>
  <si>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LASK Linz (D)</t>
  </si>
  <si>
    <t>Szalai</t>
  </si>
  <si>
    <t>Haaland</t>
  </si>
  <si>
    <t>Foden</t>
  </si>
  <si>
    <t>Doku</t>
  </si>
  <si>
    <t>Silva</t>
  </si>
  <si>
    <t>Grealish</t>
  </si>
  <si>
    <t>Rodri</t>
  </si>
  <si>
    <t>Union SG (V)</t>
  </si>
  <si>
    <t>74.</t>
  </si>
  <si>
    <t>75.</t>
  </si>
  <si>
    <t>76.</t>
  </si>
  <si>
    <t>77.</t>
  </si>
  <si>
    <t>78.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</si>
</sst>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5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5" xfId="0" applyBorder="1"/>
    <xf numFmtId="0" fontId="13" fillId="0" borderId="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49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1" xfId="0" applyFont="1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8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4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2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6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51" fillId="0" borderId="60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65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45" fillId="3" borderId="57" xfId="0" applyFont="1" applyFill="1" applyBorder="1" applyAlignment="1">
      <alignment horizontal="center" vertical="center" wrapText="1"/>
    </xf>
    <xf numFmtId="0" fontId="45" fillId="3" borderId="65" xfId="0" applyFont="1" applyFill="1" applyBorder="1" applyAlignment="1">
      <alignment horizontal="center" vertical="center" wrapText="1"/>
    </xf>
    <xf numFmtId="0" fontId="45" fillId="4" borderId="65" xfId="0" applyFont="1" applyFill="1" applyBorder="1" applyAlignment="1">
      <alignment horizontal="center" vertical="center" wrapText="1"/>
    </xf>
    <xf numFmtId="0" fontId="45" fillId="8" borderId="65" xfId="0" applyFont="1" applyFill="1" applyBorder="1" applyAlignment="1">
      <alignment horizontal="center" vertical="center" wrapText="1"/>
    </xf>
    <xf numFmtId="0" fontId="45" fillId="9" borderId="65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1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51" fillId="0" borderId="58" xfId="0" applyFont="1" applyFill="1" applyBorder="1" applyAlignment="1">
      <alignment horizontal="center" vertical="center"/>
    </xf>
    <xf numFmtId="0" fontId="46" fillId="0" borderId="61" xfId="0" applyFont="1" applyFill="1" applyBorder="1" applyAlignment="1">
      <alignment horizontal="center" vertical="center" wrapText="1"/>
    </xf>
    <xf numFmtId="0" fontId="34" fillId="0" borderId="62" xfId="0" applyFont="1" applyFill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6" fillId="2" borderId="0" xfId="0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69" xfId="0" applyFont="1" applyFill="1" applyBorder="1" applyAlignment="1">
      <alignment horizontal="center" vertical="center"/>
    </xf>
    <xf numFmtId="0" fontId="11" fillId="16" borderId="70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45" fillId="13" borderId="33" xfId="0" applyFont="1" applyFill="1" applyBorder="1" applyAlignment="1">
      <alignment horizontal="center" vertical="center" wrapText="1"/>
    </xf>
    <xf numFmtId="0" fontId="46" fillId="0" borderId="52" xfId="0" applyFont="1" applyFill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1" xfId="0" applyFont="1" applyFill="1" applyBorder="1" applyAlignment="1">
      <alignment horizontal="center" vertical="center" wrapText="1"/>
    </xf>
    <xf numFmtId="0" fontId="46" fillId="0" borderId="31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8" fillId="3" borderId="2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328512"/>
        <c:axId val="159354880"/>
      </c:lineChart>
      <c:catAx>
        <c:axId val="1593285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9354880"/>
        <c:crosses val="autoZero"/>
        <c:auto val="1"/>
        <c:lblAlgn val="ctr"/>
        <c:lblOffset val="100"/>
        <c:noMultiLvlLbl val="0"/>
      </c:catAx>
      <c:valAx>
        <c:axId val="159354880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59328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67081856"/>
        <c:axId val="167083392"/>
      </c:barChart>
      <c:catAx>
        <c:axId val="16708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7083392"/>
        <c:crosses val="autoZero"/>
        <c:auto val="1"/>
        <c:lblAlgn val="ctr"/>
        <c:lblOffset val="100"/>
        <c:noMultiLvlLbl val="0"/>
      </c:catAx>
      <c:valAx>
        <c:axId val="1670833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708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127</xdr:col>
      <xdr:colOff>678656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235</xdr:col>
      <xdr:colOff>80963</xdr:colOff>
      <xdr:row>0</xdr:row>
      <xdr:rowOff>69057</xdr:rowOff>
    </xdr:from>
    <xdr:to>
      <xdr:col>235</xdr:col>
      <xdr:colOff>676275</xdr:colOff>
      <xdr:row>2</xdr:row>
      <xdr:rowOff>152400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9776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247</xdr:col>
      <xdr:colOff>11906</xdr:colOff>
      <xdr:row>0</xdr:row>
      <xdr:rowOff>47625</xdr:rowOff>
    </xdr:from>
    <xdr:to>
      <xdr:col>247</xdr:col>
      <xdr:colOff>607218</xdr:colOff>
      <xdr:row>2</xdr:row>
      <xdr:rowOff>130968</xdr:rowOff>
    </xdr:to>
    <xdr:pic>
      <xdr:nvPicPr>
        <xdr:cNvPr id="67" name="Obrázok 6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0" y="47625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595313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273</xdr:col>
      <xdr:colOff>59531</xdr:colOff>
      <xdr:row>0</xdr:row>
      <xdr:rowOff>47625</xdr:rowOff>
    </xdr:from>
    <xdr:to>
      <xdr:col>274</xdr:col>
      <xdr:colOff>214312</xdr:colOff>
      <xdr:row>1</xdr:row>
      <xdr:rowOff>217884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8094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287</xdr:col>
      <xdr:colOff>71438</xdr:colOff>
      <xdr:row>0</xdr:row>
      <xdr:rowOff>35719</xdr:rowOff>
    </xdr:from>
    <xdr:to>
      <xdr:col>288</xdr:col>
      <xdr:colOff>226219</xdr:colOff>
      <xdr:row>1</xdr:row>
      <xdr:rowOff>205978</xdr:rowOff>
    </xdr:to>
    <xdr:pic>
      <xdr:nvPicPr>
        <xdr:cNvPr id="73" name="Obrázok 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6126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DV6" activePane="bottomRight" state="frozen"/>
      <selection pane="topRight" activeCell="D1" sqref="D1"/>
      <selection pane="bottomLeft" activeCell="A6" sqref="A6"/>
      <selection pane="bottomRight" activeCell="EE78" sqref="EE78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4" width="2.7109375" style="26" hidden="1" customWidth="1"/>
    <col min="5" max="5" width="1.7109375" style="26" hidden="1" customWidth="1"/>
    <col min="6" max="6" width="2.7109375" style="26" hidden="1" customWidth="1"/>
    <col min="7" max="8" width="11.28515625" style="26" hidden="1" customWidth="1"/>
    <col min="9" max="9" width="0.85546875" style="26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29" customWidth="1"/>
    <col min="34" max="34" width="2.7109375" style="29" customWidth="1"/>
    <col min="35" max="35" width="1.7109375" style="29" customWidth="1"/>
    <col min="36" max="36" width="2.7109375" style="29" customWidth="1"/>
    <col min="37" max="37" width="11.140625" style="29" customWidth="1"/>
    <col min="38" max="38" width="10.42578125" style="29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4" width="12.85546875" style="12" bestFit="1" customWidth="1"/>
    <col min="45" max="45" width="0.85546875" style="29" customWidth="1"/>
    <col min="46" max="46" width="2.7109375" style="29" customWidth="1"/>
    <col min="47" max="47" width="1.7109375" style="29" customWidth="1"/>
    <col min="48" max="48" width="2.7109375" style="29" customWidth="1"/>
    <col min="49" max="49" width="11" style="29" customWidth="1"/>
    <col min="50" max="50" width="10.85546875" style="29" bestFit="1" customWidth="1"/>
    <col min="51" max="51" width="0.85546875" style="29" customWidth="1"/>
    <col min="52" max="52" width="2.7109375" style="29" customWidth="1"/>
    <col min="53" max="53" width="1.7109375" style="29" customWidth="1"/>
    <col min="54" max="54" width="2.7109375" style="29" customWidth="1"/>
    <col min="55" max="55" width="12.85546875" style="29" bestFit="1" customWidth="1"/>
    <col min="56" max="56" width="12.85546875" style="12" bestFit="1" customWidth="1"/>
    <col min="57" max="57" width="0.85546875" style="29" customWidth="1"/>
    <col min="58" max="58" width="2.7109375" style="29" customWidth="1"/>
    <col min="59" max="59" width="1.7109375" style="29" customWidth="1"/>
    <col min="60" max="60" width="2.7109375" style="29" customWidth="1"/>
    <col min="61" max="61" width="9.42578125" style="29" bestFit="1" customWidth="1"/>
    <col min="62" max="62" width="10.85546875" style="29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12.42578125" style="12" customWidth="1"/>
    <col min="68" max="68" width="12.140625" style="12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4" width="11.140625" style="12" bestFit="1" customWidth="1"/>
    <col min="75" max="75" width="0.85546875" style="29" customWidth="1"/>
    <col min="76" max="76" width="2.7109375" style="29" customWidth="1"/>
    <col min="77" max="77" width="1.7109375" style="29" customWidth="1"/>
    <col min="78" max="78" width="2.7109375" style="29" customWidth="1"/>
    <col min="79" max="79" width="12.140625" style="29" customWidth="1"/>
    <col min="80" max="80" width="12" style="29" customWidth="1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12.28515625" style="12" customWidth="1"/>
    <col min="86" max="86" width="11.85546875" style="12" customWidth="1"/>
    <col min="87" max="87" width="0.85546875" style="29" customWidth="1"/>
    <col min="88" max="88" width="2.7109375" style="29" customWidth="1"/>
    <col min="89" max="89" width="1.7109375" style="29" customWidth="1"/>
    <col min="90" max="90" width="2.7109375" style="29" customWidth="1"/>
    <col min="91" max="91" width="12" style="29" customWidth="1"/>
    <col min="92" max="92" width="11.7109375" style="29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7" width="10.85546875" style="12" bestFit="1" customWidth="1"/>
    <col min="98" max="98" width="12.85546875" style="12" bestFit="1" customWidth="1"/>
    <col min="99" max="99" width="0.85546875" style="29" customWidth="1"/>
    <col min="100" max="100" width="2.7109375" style="29" customWidth="1"/>
    <col min="101" max="101" width="1.7109375" style="29" customWidth="1"/>
    <col min="102" max="102" width="2.7109375" style="29" customWidth="1"/>
    <col min="103" max="103" width="8.7109375" style="29" bestFit="1" customWidth="1"/>
    <col min="104" max="104" width="12" style="29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09" width="9.140625" style="12"/>
    <col min="110" max="110" width="12" style="12" customWidth="1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29" customWidth="1"/>
    <col min="118" max="118" width="2.7109375" style="29" customWidth="1"/>
    <col min="119" max="119" width="1.7109375" style="29" customWidth="1"/>
    <col min="120" max="120" width="2.7109375" style="29" customWidth="1"/>
    <col min="121" max="121" width="9" style="29" bestFit="1" customWidth="1"/>
    <col min="122" max="122" width="10.42578125" style="29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2.42578125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10" style="12" customWidth="1"/>
    <col min="134" max="134" width="12.5703125" style="12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9.42578125" style="12" bestFit="1" customWidth="1"/>
    <col min="141" max="141" width="0.85546875" style="29" customWidth="1"/>
    <col min="142" max="142" width="2.7109375" style="29" customWidth="1"/>
    <col min="143" max="143" width="1.7109375" style="29" customWidth="1"/>
    <col min="144" max="144" width="2.7109375" style="29" customWidth="1"/>
    <col min="145" max="145" width="9.5703125" style="29" customWidth="1"/>
    <col min="146" max="146" width="9.140625" style="29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9.140625" style="12"/>
    <col min="152" max="152" width="10.85546875" style="12" bestFit="1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0.42578125" style="12" bestFit="1" customWidth="1"/>
    <col min="165" max="165" width="0.85546875" style="29" customWidth="1"/>
    <col min="166" max="166" width="2.7109375" style="29" customWidth="1"/>
    <col min="167" max="167" width="1.7109375" style="29" customWidth="1"/>
    <col min="168" max="168" width="2.7109375" style="29" customWidth="1"/>
    <col min="169" max="170" width="9.140625" style="29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140625" style="12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14062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8" width="9.140625" style="12"/>
    <col min="189" max="189" width="0.85546875" style="29" customWidth="1"/>
    <col min="190" max="190" width="2.7109375" style="29" customWidth="1"/>
    <col min="191" max="191" width="1.7109375" style="29" customWidth="1"/>
    <col min="192" max="192" width="2.7109375" style="29" customWidth="1"/>
    <col min="193" max="193" width="9.5703125" style="29" customWidth="1"/>
    <col min="194" max="194" width="9.42578125" style="29" customWidth="1"/>
    <col min="195" max="195" width="0.85546875" style="29" customWidth="1"/>
    <col min="196" max="196" width="2.7109375" style="29" customWidth="1"/>
    <col min="197" max="197" width="1.7109375" style="29" customWidth="1"/>
    <col min="198" max="198" width="2.7109375" style="29" customWidth="1"/>
    <col min="199" max="200" width="9.140625" style="29" customWidth="1"/>
    <col min="201" max="201" width="0.85546875" style="29" customWidth="1"/>
    <col min="202" max="202" width="2.7109375" style="29" customWidth="1"/>
    <col min="203" max="203" width="1.7109375" style="29" customWidth="1"/>
    <col min="204" max="204" width="2.7109375" style="29" customWidth="1"/>
    <col min="205" max="205" width="11.5703125" style="29" bestFit="1" customWidth="1"/>
    <col min="206" max="206" width="8.28515625" style="29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2" width="9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140625" style="12"/>
    <col min="218" max="218" width="10.85546875" style="12" bestFit="1" customWidth="1"/>
    <col min="219" max="219" width="0.85546875" style="29" customWidth="1"/>
    <col min="220" max="220" width="2.7109375" style="29" customWidth="1"/>
    <col min="221" max="221" width="1.7109375" style="29" customWidth="1"/>
    <col min="222" max="222" width="2.7109375" style="29" customWidth="1"/>
    <col min="223" max="223" width="11.5703125" style="29" bestFit="1" customWidth="1"/>
    <col min="224" max="224" width="10.85546875" style="29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0.85546875" style="12" bestFit="1" customWidth="1"/>
    <col min="231" max="231" width="0.85546875" style="12" customWidth="1"/>
    <col min="232" max="232" width="2.7109375" style="12" customWidth="1"/>
    <col min="233" max="233" width="1.7109375" style="12" customWidth="1"/>
    <col min="234" max="234" width="2.7109375" style="12" customWidth="1"/>
    <col min="235" max="235" width="9.140625" style="12"/>
    <col min="236" max="236" width="12.7109375" style="12" customWidth="1"/>
    <col min="237" max="237" width="0.85546875" style="29" customWidth="1"/>
    <col min="238" max="238" width="2.7109375" style="29" customWidth="1"/>
    <col min="239" max="239" width="1.7109375" style="29" customWidth="1"/>
    <col min="240" max="240" width="2.7109375" style="29" customWidth="1"/>
    <col min="241" max="241" width="9.140625" style="29"/>
    <col min="242" max="242" width="10.85546875" style="29" bestFit="1" customWidth="1"/>
    <col min="243" max="243" width="0.85546875" style="12" customWidth="1"/>
    <col min="244" max="244" width="2.7109375" style="12" customWidth="1"/>
    <col min="245" max="245" width="1.7109375" style="12" customWidth="1"/>
    <col min="246" max="246" width="2.7109375" style="12" customWidth="1"/>
    <col min="247" max="247" width="9.140625" style="12" customWidth="1"/>
    <col min="248" max="248" width="10.42578125" style="12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4" width="9.140625" style="12" customWidth="1"/>
    <col min="255" max="255" width="0.85546875" style="29" customWidth="1"/>
    <col min="256" max="256" width="2.7109375" style="29" customWidth="1"/>
    <col min="257" max="257" width="1.7109375" style="29" customWidth="1"/>
    <col min="258" max="258" width="2.7109375" style="29" customWidth="1"/>
    <col min="259" max="259" width="9.140625" style="29"/>
    <col min="260" max="260" width="10.85546875" style="29" bestFit="1" customWidth="1"/>
    <col min="261" max="261" width="0.85546875" style="29" customWidth="1"/>
    <col min="262" max="262" width="2.7109375" style="29" customWidth="1"/>
    <col min="263" max="263" width="1.7109375" style="29" customWidth="1"/>
    <col min="264" max="264" width="2.7109375" style="29" customWidth="1"/>
    <col min="265" max="265" width="9.140625" style="29"/>
    <col min="266" max="266" width="10.85546875" style="29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2" width="9.140625" style="12"/>
    <col min="273" max="273" width="0.85546875" style="29" customWidth="1"/>
    <col min="274" max="274" width="2.7109375" style="29" customWidth="1"/>
    <col min="275" max="275" width="1.7109375" style="29" customWidth="1"/>
    <col min="276" max="276" width="2.7109375" style="29" customWidth="1"/>
    <col min="277" max="277" width="9.140625" style="29"/>
    <col min="278" max="278" width="10.85546875" style="29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9.140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29" customWidth="1"/>
    <col min="292" max="292" width="2.7109375" style="29" customWidth="1"/>
    <col min="293" max="293" width="1.7109375" style="29" customWidth="1"/>
    <col min="294" max="294" width="2.7109375" style="29" customWidth="1"/>
    <col min="295" max="295" width="10" style="29" bestFit="1" customWidth="1"/>
    <col min="296" max="296" width="10.5703125" style="29" bestFit="1" customWidth="1"/>
    <col min="297" max="297" width="0.85546875" style="12" customWidth="1"/>
    <col min="298" max="298" width="2.7109375" style="12" customWidth="1"/>
    <col min="299" max="299" width="1.7109375" style="12" customWidth="1"/>
    <col min="300" max="300" width="2.7109375" style="12" customWidth="1"/>
    <col min="301" max="301" width="9.140625" style="12" customWidth="1"/>
    <col min="302" max="302" width="10.28515625" style="12" customWidth="1"/>
    <col min="303" max="303" width="0.85546875" style="29" customWidth="1"/>
    <col min="304" max="304" width="2.7109375" style="29" customWidth="1"/>
    <col min="305" max="305" width="1.7109375" style="29" customWidth="1"/>
    <col min="306" max="306" width="2.7109375" style="29" customWidth="1"/>
    <col min="307" max="307" width="9.140625" style="29"/>
    <col min="308" max="308" width="11.5703125" style="29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9.140625" style="12" customWidth="1"/>
    <col min="314" max="314" width="10.28515625" style="12" customWidth="1"/>
    <col min="315" max="315" width="0.85546875" style="29" customWidth="1"/>
    <col min="316" max="316" width="2.7109375" style="29" customWidth="1"/>
    <col min="317" max="317" width="1.7109375" style="29" customWidth="1"/>
    <col min="318" max="318" width="2.7109375" style="29" customWidth="1"/>
    <col min="319" max="319" width="11.5703125" style="29" bestFit="1" customWidth="1"/>
    <col min="320" max="320" width="9" style="29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6" width="9.140625" style="12" customWidth="1"/>
    <col min="327" max="327" width="0.85546875" style="29" customWidth="1"/>
    <col min="328" max="328" width="2.7109375" style="29" customWidth="1"/>
    <col min="329" max="329" width="1.7109375" style="29" customWidth="1"/>
    <col min="330" max="330" width="2.7109375" style="29" customWidth="1"/>
    <col min="331" max="331" width="9.5703125" style="29" customWidth="1"/>
    <col min="332" max="332" width="10.85546875" style="29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9.140625" style="12"/>
    <col min="338" max="338" width="10.42578125" style="12" bestFit="1" customWidth="1"/>
    <col min="339" max="339" width="0.85546875" style="29" customWidth="1"/>
    <col min="340" max="340" width="2.7109375" style="29" customWidth="1"/>
    <col min="341" max="341" width="1.7109375" style="29" customWidth="1"/>
    <col min="342" max="342" width="2.7109375" style="29" customWidth="1"/>
    <col min="343" max="343" width="9.140625" style="29"/>
    <col min="344" max="344" width="10.85546875" style="29" bestFit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29" customWidth="1"/>
    <col min="352" max="352" width="2.7109375" style="29" customWidth="1"/>
    <col min="353" max="353" width="1.7109375" style="29" customWidth="1"/>
    <col min="354" max="354" width="2.7109375" style="29" customWidth="1"/>
    <col min="355" max="355" width="9.140625" style="29"/>
    <col min="356" max="356" width="10.85546875" style="29" bestFit="1" customWidth="1"/>
    <col min="357" max="357" width="0.85546875" style="12" customWidth="1"/>
    <col min="358" max="358" width="2.7109375" style="12" customWidth="1"/>
    <col min="359" max="359" width="1.7109375" style="12" customWidth="1"/>
    <col min="360" max="360" width="2.7109375" style="12" customWidth="1"/>
    <col min="361" max="361" width="9.140625" style="12" customWidth="1"/>
    <col min="362" max="362" width="10.7109375" style="12" customWidth="1"/>
    <col min="363" max="363" width="0.85546875" style="29" customWidth="1"/>
    <col min="364" max="364" width="2.7109375" style="29" customWidth="1"/>
    <col min="365" max="365" width="1.7109375" style="29" customWidth="1"/>
    <col min="366" max="366" width="2.7109375" style="29" customWidth="1"/>
    <col min="367" max="367" width="9.140625" style="29"/>
    <col min="368" max="368" width="13.28515625" style="29" bestFit="1" customWidth="1"/>
    <col min="369" max="369" width="0.85546875" style="12" customWidth="1"/>
    <col min="370" max="370" width="2.7109375" style="12" customWidth="1"/>
    <col min="371" max="371" width="1.7109375" style="12" customWidth="1"/>
    <col min="372" max="372" width="2.7109375" style="12" customWidth="1"/>
    <col min="373" max="373" width="9.140625" style="12"/>
    <col min="374" max="374" width="10.85546875" style="12" bestFit="1" customWidth="1"/>
    <col min="375" max="375" width="0.85546875" style="12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29" customWidth="1"/>
    <col min="382" max="382" width="2.7109375" style="29" customWidth="1"/>
    <col min="383" max="383" width="1.7109375" style="29" customWidth="1"/>
    <col min="384" max="384" width="2.7109375" style="29" customWidth="1"/>
    <col min="385" max="385" width="9.140625" style="29" customWidth="1"/>
    <col min="386" max="386" width="9.85546875" style="29" customWidth="1"/>
    <col min="387" max="387" width="0.85546875" style="12" customWidth="1"/>
    <col min="388" max="388" width="2.7109375" style="12" customWidth="1"/>
    <col min="389" max="389" width="1.7109375" style="12" customWidth="1"/>
    <col min="390" max="390" width="2.7109375" style="12" customWidth="1"/>
    <col min="391" max="391" width="9.140625" style="12" customWidth="1"/>
    <col min="392" max="392" width="9.85546875" style="12" customWidth="1"/>
    <col min="393" max="393" width="0.7109375" style="12" customWidth="1"/>
    <col min="394" max="394" width="2.7109375" style="12" customWidth="1"/>
    <col min="395" max="395" width="1.5703125" style="12" customWidth="1"/>
    <col min="396" max="396" width="2.7109375" style="12" customWidth="1"/>
    <col min="397" max="16384" width="9.140625" style="12"/>
  </cols>
  <sheetData>
    <row r="1" spans="1:398" ht="18" customHeight="1" x14ac:dyDescent="0.2">
      <c r="A1" s="444"/>
      <c r="B1" s="444"/>
      <c r="C1" s="444"/>
      <c r="D1" s="436"/>
      <c r="E1" s="437"/>
      <c r="F1" s="437"/>
      <c r="G1" s="437"/>
      <c r="H1" s="438"/>
      <c r="I1" s="21"/>
      <c r="J1" s="419" t="s">
        <v>45</v>
      </c>
      <c r="K1" s="420"/>
      <c r="L1" s="420"/>
      <c r="M1" s="420"/>
      <c r="N1" s="421"/>
      <c r="O1" s="23"/>
      <c r="P1" s="419" t="s">
        <v>51</v>
      </c>
      <c r="Q1" s="420"/>
      <c r="R1" s="420"/>
      <c r="S1" s="420"/>
      <c r="T1" s="421"/>
      <c r="U1" s="23"/>
      <c r="V1" s="419" t="s">
        <v>53</v>
      </c>
      <c r="W1" s="420"/>
      <c r="X1" s="420"/>
      <c r="Y1" s="420"/>
      <c r="Z1" s="421"/>
      <c r="AA1" s="23"/>
      <c r="AB1" s="419" t="s">
        <v>54</v>
      </c>
      <c r="AC1" s="420"/>
      <c r="AD1" s="420"/>
      <c r="AE1" s="420"/>
      <c r="AF1" s="421"/>
      <c r="AG1" s="30"/>
      <c r="AH1" s="419" t="s">
        <v>55</v>
      </c>
      <c r="AI1" s="420"/>
      <c r="AJ1" s="420"/>
      <c r="AK1" s="420"/>
      <c r="AL1" s="421"/>
      <c r="AM1" s="23"/>
      <c r="AN1" s="425" t="s">
        <v>170</v>
      </c>
      <c r="AO1" s="426"/>
      <c r="AP1" s="426"/>
      <c r="AQ1" s="426"/>
      <c r="AR1" s="427"/>
      <c r="AS1" s="30"/>
      <c r="AT1" s="419" t="s">
        <v>56</v>
      </c>
      <c r="AU1" s="420"/>
      <c r="AV1" s="420"/>
      <c r="AW1" s="420"/>
      <c r="AX1" s="421"/>
      <c r="AY1" s="23"/>
      <c r="AZ1" s="403" t="s">
        <v>53</v>
      </c>
      <c r="BA1" s="404"/>
      <c r="BB1" s="404"/>
      <c r="BC1" s="404"/>
      <c r="BD1" s="405"/>
      <c r="BE1" s="30"/>
      <c r="BF1" s="419" t="s">
        <v>59</v>
      </c>
      <c r="BG1" s="420"/>
      <c r="BH1" s="420"/>
      <c r="BI1" s="420"/>
      <c r="BJ1" s="421"/>
      <c r="BK1" s="23"/>
      <c r="BL1" s="425" t="s">
        <v>170</v>
      </c>
      <c r="BM1" s="426"/>
      <c r="BN1" s="426"/>
      <c r="BO1" s="426"/>
      <c r="BP1" s="427"/>
      <c r="BQ1" s="23"/>
      <c r="BR1" s="419" t="s">
        <v>60</v>
      </c>
      <c r="BS1" s="420"/>
      <c r="BT1" s="420"/>
      <c r="BU1" s="420"/>
      <c r="BV1" s="421"/>
      <c r="BW1" s="30"/>
      <c r="BX1" s="419" t="s">
        <v>61</v>
      </c>
      <c r="BY1" s="420"/>
      <c r="BZ1" s="420"/>
      <c r="CA1" s="420"/>
      <c r="CB1" s="421"/>
      <c r="CC1" s="23"/>
      <c r="CD1" s="425" t="s">
        <v>170</v>
      </c>
      <c r="CE1" s="426"/>
      <c r="CF1" s="426"/>
      <c r="CG1" s="426"/>
      <c r="CH1" s="427"/>
      <c r="CI1" s="30"/>
      <c r="CJ1" s="419" t="s">
        <v>62</v>
      </c>
      <c r="CK1" s="420"/>
      <c r="CL1" s="420"/>
      <c r="CM1" s="420"/>
      <c r="CN1" s="421"/>
      <c r="CO1" s="23"/>
      <c r="CP1" s="403" t="s">
        <v>54</v>
      </c>
      <c r="CQ1" s="404"/>
      <c r="CR1" s="404"/>
      <c r="CS1" s="404"/>
      <c r="CT1" s="405"/>
      <c r="CU1" s="30"/>
      <c r="CV1" s="419" t="s">
        <v>63</v>
      </c>
      <c r="CW1" s="420"/>
      <c r="CX1" s="420"/>
      <c r="CY1" s="420"/>
      <c r="CZ1" s="421"/>
      <c r="DA1" s="23"/>
      <c r="DB1" s="425" t="s">
        <v>170</v>
      </c>
      <c r="DC1" s="426"/>
      <c r="DD1" s="426"/>
      <c r="DE1" s="426"/>
      <c r="DF1" s="427"/>
      <c r="DG1" s="23"/>
      <c r="DH1" s="419" t="s">
        <v>64</v>
      </c>
      <c r="DI1" s="420"/>
      <c r="DJ1" s="420"/>
      <c r="DK1" s="420"/>
      <c r="DL1" s="421"/>
      <c r="DM1" s="30"/>
      <c r="DN1" s="419" t="s">
        <v>65</v>
      </c>
      <c r="DO1" s="420"/>
      <c r="DP1" s="420"/>
      <c r="DQ1" s="420"/>
      <c r="DR1" s="421"/>
      <c r="DS1" s="23"/>
      <c r="DT1" s="425" t="s">
        <v>170</v>
      </c>
      <c r="DU1" s="426"/>
      <c r="DV1" s="426"/>
      <c r="DW1" s="426"/>
      <c r="DX1" s="427"/>
      <c r="DY1" s="23"/>
      <c r="DZ1" s="419" t="s">
        <v>66</v>
      </c>
      <c r="EA1" s="420"/>
      <c r="EB1" s="420"/>
      <c r="EC1" s="420"/>
      <c r="ED1" s="421"/>
      <c r="EE1" s="23"/>
      <c r="EF1" s="419" t="s">
        <v>67</v>
      </c>
      <c r="EG1" s="420"/>
      <c r="EH1" s="420"/>
      <c r="EI1" s="420"/>
      <c r="EJ1" s="421"/>
      <c r="EK1" s="30"/>
      <c r="EL1" s="419" t="s">
        <v>68</v>
      </c>
      <c r="EM1" s="420"/>
      <c r="EN1" s="420"/>
      <c r="EO1" s="420"/>
      <c r="EP1" s="421"/>
      <c r="EQ1" s="23"/>
      <c r="ER1" s="425" t="s">
        <v>170</v>
      </c>
      <c r="ES1" s="426"/>
      <c r="ET1" s="426"/>
      <c r="EU1" s="426"/>
      <c r="EV1" s="427"/>
      <c r="EW1" s="23"/>
      <c r="EX1" s="419" t="s">
        <v>69</v>
      </c>
      <c r="EY1" s="420"/>
      <c r="EZ1" s="420"/>
      <c r="FA1" s="420"/>
      <c r="FB1" s="421"/>
      <c r="FC1" s="23"/>
      <c r="FD1" s="403" t="s">
        <v>177</v>
      </c>
      <c r="FE1" s="404"/>
      <c r="FF1" s="404"/>
      <c r="FG1" s="404"/>
      <c r="FH1" s="405"/>
      <c r="FI1" s="30"/>
      <c r="FJ1" s="419" t="s">
        <v>70</v>
      </c>
      <c r="FK1" s="420"/>
      <c r="FL1" s="420"/>
      <c r="FM1" s="420"/>
      <c r="FN1" s="421"/>
      <c r="FO1" s="23"/>
      <c r="FP1" s="419" t="s">
        <v>71</v>
      </c>
      <c r="FQ1" s="420"/>
      <c r="FR1" s="420"/>
      <c r="FS1" s="420"/>
      <c r="FT1" s="421"/>
      <c r="FU1" s="23"/>
      <c r="FV1" s="419" t="s">
        <v>72</v>
      </c>
      <c r="FW1" s="420"/>
      <c r="FX1" s="420"/>
      <c r="FY1" s="420"/>
      <c r="FZ1" s="421"/>
      <c r="GA1" s="23"/>
      <c r="GB1" s="411" t="s">
        <v>53</v>
      </c>
      <c r="GC1" s="412"/>
      <c r="GD1" s="412"/>
      <c r="GE1" s="412"/>
      <c r="GF1" s="413"/>
      <c r="GG1" s="30"/>
      <c r="GH1" s="403" t="s">
        <v>172</v>
      </c>
      <c r="GI1" s="404"/>
      <c r="GJ1" s="404"/>
      <c r="GK1" s="404"/>
      <c r="GL1" s="405"/>
      <c r="GM1" s="30"/>
      <c r="GN1" s="419" t="s">
        <v>73</v>
      </c>
      <c r="GO1" s="420"/>
      <c r="GP1" s="420"/>
      <c r="GQ1" s="420"/>
      <c r="GR1" s="421"/>
      <c r="GS1" s="30"/>
      <c r="GT1" s="403" t="s">
        <v>173</v>
      </c>
      <c r="GU1" s="404"/>
      <c r="GV1" s="404"/>
      <c r="GW1" s="404"/>
      <c r="GX1" s="405"/>
      <c r="GY1" s="23"/>
      <c r="GZ1" s="411" t="s">
        <v>54</v>
      </c>
      <c r="HA1" s="412"/>
      <c r="HB1" s="412"/>
      <c r="HC1" s="412"/>
      <c r="HD1" s="413"/>
      <c r="HE1" s="23"/>
      <c r="HF1" s="419" t="s">
        <v>74</v>
      </c>
      <c r="HG1" s="420"/>
      <c r="HH1" s="420"/>
      <c r="HI1" s="420"/>
      <c r="HJ1" s="421"/>
      <c r="HK1" s="30"/>
      <c r="HL1" s="419" t="s">
        <v>75</v>
      </c>
      <c r="HM1" s="420"/>
      <c r="HN1" s="420"/>
      <c r="HO1" s="420"/>
      <c r="HP1" s="421"/>
      <c r="HQ1" s="23"/>
      <c r="HR1" s="419" t="s">
        <v>76</v>
      </c>
      <c r="HS1" s="420"/>
      <c r="HT1" s="420"/>
      <c r="HU1" s="420"/>
      <c r="HV1" s="421"/>
      <c r="HW1" s="23"/>
      <c r="HX1" s="425" t="s">
        <v>316</v>
      </c>
      <c r="HY1" s="426"/>
      <c r="HZ1" s="426"/>
      <c r="IA1" s="426"/>
      <c r="IB1" s="427"/>
      <c r="IC1" s="30"/>
      <c r="ID1" s="419" t="s">
        <v>77</v>
      </c>
      <c r="IE1" s="420"/>
      <c r="IF1" s="420"/>
      <c r="IG1" s="420"/>
      <c r="IH1" s="421"/>
      <c r="II1" s="23"/>
      <c r="IJ1" s="425" t="s">
        <v>317</v>
      </c>
      <c r="IK1" s="426"/>
      <c r="IL1" s="426"/>
      <c r="IM1" s="426"/>
      <c r="IN1" s="427"/>
      <c r="IO1" s="23"/>
      <c r="IP1" s="419" t="s">
        <v>78</v>
      </c>
      <c r="IQ1" s="420"/>
      <c r="IR1" s="420"/>
      <c r="IS1" s="420"/>
      <c r="IT1" s="421"/>
      <c r="IU1" s="30"/>
      <c r="IV1" s="403" t="s">
        <v>175</v>
      </c>
      <c r="IW1" s="404"/>
      <c r="IX1" s="404"/>
      <c r="IY1" s="404"/>
      <c r="IZ1" s="405"/>
      <c r="JA1" s="30"/>
      <c r="JB1" s="411" t="s">
        <v>55</v>
      </c>
      <c r="JC1" s="412"/>
      <c r="JD1" s="412"/>
      <c r="JE1" s="412"/>
      <c r="JF1" s="413"/>
      <c r="JG1" s="23"/>
      <c r="JH1" s="419" t="s">
        <v>79</v>
      </c>
      <c r="JI1" s="420"/>
      <c r="JJ1" s="420"/>
      <c r="JK1" s="420"/>
      <c r="JL1" s="421"/>
      <c r="JM1" s="30"/>
      <c r="JN1" s="425" t="s">
        <v>174</v>
      </c>
      <c r="JO1" s="426"/>
      <c r="JP1" s="426"/>
      <c r="JQ1" s="426"/>
      <c r="JR1" s="427"/>
      <c r="JS1" s="23"/>
      <c r="JT1" s="419" t="s">
        <v>80</v>
      </c>
      <c r="JU1" s="420"/>
      <c r="JV1" s="420"/>
      <c r="JW1" s="420"/>
      <c r="JX1" s="421"/>
      <c r="JY1" s="23"/>
      <c r="JZ1" s="425" t="s">
        <v>176</v>
      </c>
      <c r="KA1" s="426"/>
      <c r="KB1" s="426"/>
      <c r="KC1" s="426"/>
      <c r="KD1" s="427"/>
      <c r="KE1" s="30"/>
      <c r="KF1" s="411" t="s">
        <v>171</v>
      </c>
      <c r="KG1" s="412"/>
      <c r="KH1" s="412"/>
      <c r="KI1" s="412"/>
      <c r="KJ1" s="413"/>
      <c r="KK1" s="23"/>
      <c r="KL1" s="419" t="s">
        <v>81</v>
      </c>
      <c r="KM1" s="420"/>
      <c r="KN1" s="420"/>
      <c r="KO1" s="420"/>
      <c r="KP1" s="421"/>
      <c r="KQ1" s="30"/>
      <c r="KR1" s="419" t="s">
        <v>82</v>
      </c>
      <c r="KS1" s="420"/>
      <c r="KT1" s="420"/>
      <c r="KU1" s="420"/>
      <c r="KV1" s="421"/>
      <c r="KW1" s="23"/>
      <c r="KX1" s="419" t="s">
        <v>83</v>
      </c>
      <c r="KY1" s="420"/>
      <c r="KZ1" s="420"/>
      <c r="LA1" s="420"/>
      <c r="LB1" s="421"/>
      <c r="LC1" s="30"/>
      <c r="LD1" s="419" t="s">
        <v>84</v>
      </c>
      <c r="LE1" s="420"/>
      <c r="LF1" s="420"/>
      <c r="LG1" s="420"/>
      <c r="LH1" s="421"/>
      <c r="LI1" s="23"/>
      <c r="LJ1" s="425" t="s">
        <v>177</v>
      </c>
      <c r="LK1" s="426"/>
      <c r="LL1" s="426"/>
      <c r="LM1" s="426"/>
      <c r="LN1" s="427"/>
      <c r="LO1" s="30"/>
      <c r="LP1" s="419" t="s">
        <v>85</v>
      </c>
      <c r="LQ1" s="420"/>
      <c r="LR1" s="420"/>
      <c r="LS1" s="420"/>
      <c r="LT1" s="421"/>
      <c r="LU1" s="23"/>
      <c r="LV1" s="425" t="s">
        <v>178</v>
      </c>
      <c r="LW1" s="426"/>
      <c r="LX1" s="426"/>
      <c r="LY1" s="426"/>
      <c r="LZ1" s="427"/>
      <c r="MA1" s="30"/>
      <c r="MB1" s="411" t="s">
        <v>179</v>
      </c>
      <c r="MC1" s="412"/>
      <c r="MD1" s="412"/>
      <c r="ME1" s="412"/>
      <c r="MF1" s="413"/>
      <c r="MG1" s="23"/>
      <c r="MH1" s="419" t="s">
        <v>86</v>
      </c>
      <c r="MI1" s="420"/>
      <c r="MJ1" s="420"/>
      <c r="MK1" s="420"/>
      <c r="ML1" s="421"/>
      <c r="MM1" s="30"/>
      <c r="MN1" s="419" t="s">
        <v>87</v>
      </c>
      <c r="MO1" s="420"/>
      <c r="MP1" s="420"/>
      <c r="MQ1" s="420"/>
      <c r="MR1" s="421"/>
      <c r="MS1" s="23"/>
      <c r="MT1" s="425" t="s">
        <v>172</v>
      </c>
      <c r="MU1" s="426"/>
      <c r="MV1" s="426"/>
      <c r="MW1" s="426"/>
      <c r="MX1" s="427"/>
      <c r="MY1" s="30"/>
      <c r="MZ1" s="419" t="s">
        <v>88</v>
      </c>
      <c r="NA1" s="420"/>
      <c r="NB1" s="420"/>
      <c r="NC1" s="420"/>
      <c r="ND1" s="421"/>
      <c r="NE1" s="23"/>
      <c r="NF1" s="425" t="s">
        <v>173</v>
      </c>
      <c r="NG1" s="426"/>
      <c r="NH1" s="426"/>
      <c r="NI1" s="426"/>
      <c r="NJ1" s="427"/>
      <c r="NK1" s="23"/>
      <c r="NL1" s="419" t="s">
        <v>89</v>
      </c>
      <c r="NM1" s="420"/>
      <c r="NN1" s="420"/>
      <c r="NO1" s="420"/>
      <c r="NP1" s="421"/>
      <c r="NQ1" s="30"/>
      <c r="NR1" s="419" t="s">
        <v>90</v>
      </c>
      <c r="NS1" s="420"/>
      <c r="NT1" s="420"/>
      <c r="NU1" s="420"/>
      <c r="NV1" s="421"/>
      <c r="NW1" s="32"/>
      <c r="NX1" s="425" t="s">
        <v>175</v>
      </c>
      <c r="NY1" s="426"/>
      <c r="NZ1" s="426"/>
      <c r="OA1" s="426"/>
      <c r="OB1" s="427"/>
      <c r="OD1" s="411" t="s">
        <v>175</v>
      </c>
      <c r="OE1" s="412"/>
      <c r="OF1" s="412"/>
      <c r="OG1" s="412"/>
      <c r="OH1" s="413"/>
    </row>
    <row r="2" spans="1:398" ht="18" customHeight="1" x14ac:dyDescent="0.2">
      <c r="A2" s="444"/>
      <c r="B2" s="444"/>
      <c r="C2" s="444"/>
      <c r="D2" s="440"/>
      <c r="E2" s="441"/>
      <c r="F2" s="441"/>
      <c r="G2" s="441"/>
      <c r="H2" s="438"/>
      <c r="I2" s="21"/>
      <c r="J2" s="423">
        <v>45151.729166666664</v>
      </c>
      <c r="K2" s="424"/>
      <c r="L2" s="424"/>
      <c r="M2" s="424"/>
      <c r="N2" s="421"/>
      <c r="O2" s="23"/>
      <c r="P2" s="423">
        <v>45157.666666666664</v>
      </c>
      <c r="Q2" s="424"/>
      <c r="R2" s="424"/>
      <c r="S2" s="424"/>
      <c r="T2" s="421"/>
      <c r="U2" s="23"/>
      <c r="V2" s="423">
        <v>45165.729166666664</v>
      </c>
      <c r="W2" s="424"/>
      <c r="X2" s="424"/>
      <c r="Y2" s="424"/>
      <c r="Z2" s="421"/>
      <c r="AA2" s="23"/>
      <c r="AB2" s="423">
        <v>45172.625</v>
      </c>
      <c r="AC2" s="424"/>
      <c r="AD2" s="424"/>
      <c r="AE2" s="424"/>
      <c r="AF2" s="421"/>
      <c r="AG2" s="31"/>
      <c r="AH2" s="423">
        <v>45185.5625</v>
      </c>
      <c r="AI2" s="424"/>
      <c r="AJ2" s="424"/>
      <c r="AK2" s="424"/>
      <c r="AL2" s="421"/>
      <c r="AM2" s="23"/>
      <c r="AN2" s="429">
        <v>44825.78125</v>
      </c>
      <c r="AO2" s="430"/>
      <c r="AP2" s="430"/>
      <c r="AQ2" s="430"/>
      <c r="AR2" s="427"/>
      <c r="AS2" s="31"/>
      <c r="AT2" s="423">
        <v>45193.625</v>
      </c>
      <c r="AU2" s="424"/>
      <c r="AV2" s="424"/>
      <c r="AW2" s="424"/>
      <c r="AX2" s="421"/>
      <c r="AY2" s="23"/>
      <c r="AZ2" s="407">
        <v>45196.864583333336</v>
      </c>
      <c r="BA2" s="408"/>
      <c r="BB2" s="408"/>
      <c r="BC2" s="408"/>
      <c r="BD2" s="405"/>
      <c r="BE2" s="31"/>
      <c r="BF2" s="423">
        <v>45199.770833333336</v>
      </c>
      <c r="BG2" s="424"/>
      <c r="BH2" s="424"/>
      <c r="BI2" s="424"/>
      <c r="BJ2" s="421"/>
      <c r="BK2" s="23"/>
      <c r="BL2" s="429">
        <v>45204.875</v>
      </c>
      <c r="BM2" s="430"/>
      <c r="BN2" s="430"/>
      <c r="BO2" s="430"/>
      <c r="BP2" s="427"/>
      <c r="BQ2" s="23"/>
      <c r="BR2" s="423">
        <v>45207.625</v>
      </c>
      <c r="BS2" s="424"/>
      <c r="BT2" s="424"/>
      <c r="BU2" s="424"/>
      <c r="BV2" s="421"/>
      <c r="BW2" s="31"/>
      <c r="BX2" s="423">
        <v>45220.5625</v>
      </c>
      <c r="BY2" s="424"/>
      <c r="BZ2" s="424"/>
      <c r="CA2" s="424"/>
      <c r="CB2" s="421"/>
      <c r="CC2" s="23"/>
      <c r="CD2" s="429">
        <v>45225.875</v>
      </c>
      <c r="CE2" s="430"/>
      <c r="CF2" s="430"/>
      <c r="CG2" s="430"/>
      <c r="CH2" s="427"/>
      <c r="CI2" s="31"/>
      <c r="CJ2" s="423">
        <v>45228.625</v>
      </c>
      <c r="CK2" s="424"/>
      <c r="CL2" s="424"/>
      <c r="CM2" s="424"/>
      <c r="CN2" s="421"/>
      <c r="CO2" s="23"/>
      <c r="CP2" s="407">
        <v>45231.864583333336</v>
      </c>
      <c r="CQ2" s="408"/>
      <c r="CR2" s="408"/>
      <c r="CS2" s="408"/>
      <c r="CT2" s="405"/>
      <c r="CU2" s="31"/>
      <c r="CV2" s="423">
        <v>45235.729166666664</v>
      </c>
      <c r="CW2" s="424"/>
      <c r="CX2" s="424"/>
      <c r="CY2" s="424"/>
      <c r="CZ2" s="421"/>
      <c r="DA2" s="23"/>
      <c r="DB2" s="429">
        <v>45239.78125</v>
      </c>
      <c r="DC2" s="430"/>
      <c r="DD2" s="430"/>
      <c r="DE2" s="430"/>
      <c r="DF2" s="427"/>
      <c r="DG2" s="23"/>
      <c r="DH2" s="423">
        <v>45242.625</v>
      </c>
      <c r="DI2" s="424"/>
      <c r="DJ2" s="424"/>
      <c r="DK2" s="424"/>
      <c r="DL2" s="421"/>
      <c r="DM2" s="31"/>
      <c r="DN2" s="423">
        <v>45255.5625</v>
      </c>
      <c r="DO2" s="424"/>
      <c r="DP2" s="424"/>
      <c r="DQ2" s="424"/>
      <c r="DR2" s="421"/>
      <c r="DS2" s="23"/>
      <c r="DT2" s="429">
        <v>45260.875</v>
      </c>
      <c r="DU2" s="430"/>
      <c r="DV2" s="430"/>
      <c r="DW2" s="430"/>
      <c r="DX2" s="427"/>
      <c r="DY2" s="23"/>
      <c r="DZ2" s="423">
        <v>45262.666666666664</v>
      </c>
      <c r="EA2" s="424"/>
      <c r="EB2" s="424"/>
      <c r="EC2" s="424"/>
      <c r="ED2" s="421"/>
      <c r="EE2" s="23"/>
      <c r="EF2" s="423">
        <v>45265.864583333336</v>
      </c>
      <c r="EG2" s="424"/>
      <c r="EH2" s="424"/>
      <c r="EI2" s="424"/>
      <c r="EJ2" s="421"/>
      <c r="EK2" s="31"/>
      <c r="EL2" s="423">
        <v>45269.666666666664</v>
      </c>
      <c r="EM2" s="424"/>
      <c r="EN2" s="424"/>
      <c r="EO2" s="424"/>
      <c r="EP2" s="421"/>
      <c r="EQ2" s="23"/>
      <c r="ER2" s="429">
        <v>45274.875</v>
      </c>
      <c r="ES2" s="430"/>
      <c r="ET2" s="430"/>
      <c r="EU2" s="430"/>
      <c r="EV2" s="427"/>
      <c r="EW2" s="23"/>
      <c r="EX2" s="423">
        <v>45276.666666666664</v>
      </c>
      <c r="EY2" s="424"/>
      <c r="EZ2" s="424"/>
      <c r="FA2" s="424"/>
      <c r="FB2" s="421"/>
      <c r="FC2" s="23"/>
      <c r="FD2" s="407">
        <v>45279.666666666664</v>
      </c>
      <c r="FE2" s="408"/>
      <c r="FF2" s="408"/>
      <c r="FG2" s="408"/>
      <c r="FH2" s="405"/>
      <c r="FI2" s="31"/>
      <c r="FJ2" s="423">
        <v>45283.666666666664</v>
      </c>
      <c r="FK2" s="424"/>
      <c r="FL2" s="424"/>
      <c r="FM2" s="424"/>
      <c r="FN2" s="421"/>
      <c r="FO2" s="23"/>
      <c r="FP2" s="423">
        <v>45286.666666666664</v>
      </c>
      <c r="FQ2" s="424"/>
      <c r="FR2" s="424"/>
      <c r="FS2" s="424"/>
      <c r="FT2" s="421"/>
      <c r="FU2" s="23"/>
      <c r="FV2" s="423">
        <v>45290.666666666664</v>
      </c>
      <c r="FW2" s="424"/>
      <c r="FX2" s="424"/>
      <c r="FY2" s="424"/>
      <c r="FZ2" s="421"/>
      <c r="GA2" s="23"/>
      <c r="GB2" s="415">
        <v>44932.864583333336</v>
      </c>
      <c r="GC2" s="416"/>
      <c r="GD2" s="416"/>
      <c r="GE2" s="416"/>
      <c r="GF2" s="413"/>
      <c r="GG2" s="31"/>
      <c r="GH2" s="407">
        <v>44935.666666666664</v>
      </c>
      <c r="GI2" s="408"/>
      <c r="GJ2" s="408"/>
      <c r="GK2" s="408"/>
      <c r="GL2" s="405"/>
      <c r="GM2" s="31"/>
      <c r="GN2" s="423">
        <v>44939.666666666664</v>
      </c>
      <c r="GO2" s="424"/>
      <c r="GP2" s="424"/>
      <c r="GQ2" s="424"/>
      <c r="GR2" s="421"/>
      <c r="GS2" s="31"/>
      <c r="GT2" s="407">
        <v>44949.666666666664</v>
      </c>
      <c r="GU2" s="408"/>
      <c r="GV2" s="408"/>
      <c r="GW2" s="408"/>
      <c r="GX2" s="405"/>
      <c r="GY2" s="23"/>
      <c r="GZ2" s="415">
        <v>44953.604166666664</v>
      </c>
      <c r="HA2" s="416"/>
      <c r="HB2" s="416"/>
      <c r="HC2" s="416"/>
      <c r="HD2" s="413"/>
      <c r="HE2" s="23"/>
      <c r="HF2" s="423">
        <v>44957.666666666664</v>
      </c>
      <c r="HG2" s="424"/>
      <c r="HH2" s="424"/>
      <c r="HI2" s="424"/>
      <c r="HJ2" s="421"/>
      <c r="HK2" s="31"/>
      <c r="HL2" s="423">
        <v>44960.666666666664</v>
      </c>
      <c r="HM2" s="424"/>
      <c r="HN2" s="424"/>
      <c r="HO2" s="424"/>
      <c r="HP2" s="421"/>
      <c r="HQ2" s="23"/>
      <c r="HR2" s="423">
        <v>44967.666666666664</v>
      </c>
      <c r="HS2" s="424"/>
      <c r="HT2" s="424"/>
      <c r="HU2" s="424"/>
      <c r="HV2" s="421"/>
      <c r="HW2" s="23"/>
      <c r="HX2" s="429">
        <v>44972.875</v>
      </c>
      <c r="HY2" s="430"/>
      <c r="HZ2" s="430"/>
      <c r="IA2" s="430"/>
      <c r="IB2" s="427"/>
      <c r="IC2" s="31"/>
      <c r="ID2" s="423">
        <v>44974.666666666664</v>
      </c>
      <c r="IE2" s="424"/>
      <c r="IF2" s="424"/>
      <c r="IG2" s="424"/>
      <c r="IH2" s="421"/>
      <c r="II2" s="23"/>
      <c r="IJ2" s="429">
        <v>44979.875</v>
      </c>
      <c r="IK2" s="430"/>
      <c r="IL2" s="430"/>
      <c r="IM2" s="430"/>
      <c r="IN2" s="427"/>
      <c r="IO2" s="23"/>
      <c r="IP2" s="423">
        <v>44981.666666666664</v>
      </c>
      <c r="IQ2" s="424"/>
      <c r="IR2" s="424"/>
      <c r="IS2" s="424"/>
      <c r="IT2" s="421"/>
      <c r="IU2" s="31"/>
      <c r="IV2" s="407">
        <v>44982.666666666664</v>
      </c>
      <c r="IW2" s="408"/>
      <c r="IX2" s="408"/>
      <c r="IY2" s="408"/>
      <c r="IZ2" s="405"/>
      <c r="JA2" s="31"/>
      <c r="JB2" s="415">
        <v>44985.666666666664</v>
      </c>
      <c r="JC2" s="416"/>
      <c r="JD2" s="416"/>
      <c r="JE2" s="416"/>
      <c r="JF2" s="413"/>
      <c r="JG2" s="23"/>
      <c r="JH2" s="423">
        <v>44987.666666666664</v>
      </c>
      <c r="JI2" s="424"/>
      <c r="JJ2" s="424"/>
      <c r="JK2" s="424"/>
      <c r="JL2" s="421"/>
      <c r="JM2" s="31"/>
      <c r="JN2" s="429">
        <v>44992.875</v>
      </c>
      <c r="JO2" s="430"/>
      <c r="JP2" s="430"/>
      <c r="JQ2" s="430"/>
      <c r="JR2" s="427"/>
      <c r="JS2" s="23"/>
      <c r="JT2" s="423">
        <v>44994.666666666664</v>
      </c>
      <c r="JU2" s="424"/>
      <c r="JV2" s="424"/>
      <c r="JW2" s="424"/>
      <c r="JX2" s="421"/>
      <c r="JY2" s="23"/>
      <c r="JZ2" s="429">
        <v>44999.875</v>
      </c>
      <c r="KA2" s="430"/>
      <c r="KB2" s="430"/>
      <c r="KC2" s="430"/>
      <c r="KD2" s="427"/>
      <c r="KE2" s="31"/>
      <c r="KF2" s="415">
        <v>45001.666666666664</v>
      </c>
      <c r="KG2" s="416"/>
      <c r="KH2" s="416"/>
      <c r="KI2" s="416"/>
      <c r="KJ2" s="413"/>
      <c r="KK2" s="23"/>
      <c r="KL2" s="423">
        <v>45001.666666666664</v>
      </c>
      <c r="KM2" s="424"/>
      <c r="KN2" s="424"/>
      <c r="KO2" s="424"/>
      <c r="KP2" s="421"/>
      <c r="KQ2" s="31"/>
      <c r="KR2" s="423">
        <v>45015.666666666664</v>
      </c>
      <c r="KS2" s="424"/>
      <c r="KT2" s="424"/>
      <c r="KU2" s="424"/>
      <c r="KV2" s="421"/>
      <c r="KW2" s="23"/>
      <c r="KX2" s="423">
        <v>45019.875</v>
      </c>
      <c r="KY2" s="424"/>
      <c r="KZ2" s="424"/>
      <c r="LA2" s="424"/>
      <c r="LB2" s="421"/>
      <c r="LC2" s="31"/>
      <c r="LD2" s="423">
        <v>45022.666666666664</v>
      </c>
      <c r="LE2" s="424"/>
      <c r="LF2" s="424"/>
      <c r="LG2" s="424"/>
      <c r="LH2" s="421"/>
      <c r="LI2" s="23"/>
      <c r="LJ2" s="429">
        <v>45027.875</v>
      </c>
      <c r="LK2" s="430"/>
      <c r="LL2" s="430"/>
      <c r="LM2" s="430"/>
      <c r="LN2" s="427"/>
      <c r="LO2" s="31"/>
      <c r="LP2" s="423">
        <v>45029.666666666664</v>
      </c>
      <c r="LQ2" s="424"/>
      <c r="LR2" s="424"/>
      <c r="LS2" s="424"/>
      <c r="LT2" s="421"/>
      <c r="LU2" s="23"/>
      <c r="LV2" s="429">
        <v>45034.875</v>
      </c>
      <c r="LW2" s="430"/>
      <c r="LX2" s="430"/>
      <c r="LY2" s="430"/>
      <c r="LZ2" s="427"/>
      <c r="MA2" s="31"/>
      <c r="MB2" s="415">
        <v>45036.666666666664</v>
      </c>
      <c r="MC2" s="416"/>
      <c r="MD2" s="416"/>
      <c r="ME2" s="416"/>
      <c r="MF2" s="413"/>
      <c r="MG2" s="23"/>
      <c r="MH2" s="423">
        <v>45036.666666666664</v>
      </c>
      <c r="MI2" s="424"/>
      <c r="MJ2" s="424"/>
      <c r="MK2" s="424"/>
      <c r="ML2" s="421"/>
      <c r="MM2" s="31"/>
      <c r="MN2" s="423">
        <v>45043.666666666664</v>
      </c>
      <c r="MO2" s="424"/>
      <c r="MP2" s="424"/>
      <c r="MQ2" s="424"/>
      <c r="MR2" s="421"/>
      <c r="MS2" s="23"/>
      <c r="MT2" s="429">
        <v>45048.875</v>
      </c>
      <c r="MU2" s="430"/>
      <c r="MV2" s="430"/>
      <c r="MW2" s="430"/>
      <c r="MX2" s="427"/>
      <c r="MY2" s="31"/>
      <c r="MZ2" s="423">
        <v>45050.666666666664</v>
      </c>
      <c r="NA2" s="424"/>
      <c r="NB2" s="424"/>
      <c r="NC2" s="424"/>
      <c r="ND2" s="421"/>
      <c r="NE2" s="23"/>
      <c r="NF2" s="429">
        <v>45055.875</v>
      </c>
      <c r="NG2" s="430"/>
      <c r="NH2" s="430"/>
      <c r="NI2" s="430"/>
      <c r="NJ2" s="427"/>
      <c r="NK2" s="23"/>
      <c r="NL2" s="423">
        <v>45057.666666666664</v>
      </c>
      <c r="NM2" s="424"/>
      <c r="NN2" s="424"/>
      <c r="NO2" s="424"/>
      <c r="NP2" s="421"/>
      <c r="NQ2" s="31"/>
      <c r="NR2" s="423">
        <v>45065.708333333336</v>
      </c>
      <c r="NS2" s="424"/>
      <c r="NT2" s="424"/>
      <c r="NU2" s="424"/>
      <c r="NV2" s="421"/>
      <c r="NW2" s="32"/>
      <c r="NX2" s="429">
        <v>45068.875</v>
      </c>
      <c r="NY2" s="430"/>
      <c r="NZ2" s="430"/>
      <c r="OA2" s="430"/>
      <c r="OB2" s="427"/>
      <c r="OD2" s="415">
        <v>45071.666666666664</v>
      </c>
      <c r="OE2" s="416"/>
      <c r="OF2" s="416"/>
      <c r="OG2" s="416"/>
      <c r="OH2" s="413"/>
    </row>
    <row r="3" spans="1:398" ht="18" customHeight="1" thickBot="1" x14ac:dyDescent="0.25">
      <c r="A3" s="444"/>
      <c r="B3" s="444"/>
      <c r="C3" s="444"/>
      <c r="D3" s="442"/>
      <c r="E3" s="443"/>
      <c r="F3" s="443"/>
      <c r="G3" s="443"/>
      <c r="H3" s="439"/>
      <c r="I3" s="21"/>
      <c r="J3" s="401" t="s">
        <v>160</v>
      </c>
      <c r="K3" s="402"/>
      <c r="L3" s="402"/>
      <c r="M3" s="402"/>
      <c r="N3" s="422"/>
      <c r="O3" s="23"/>
      <c r="P3" s="401" t="s">
        <v>302</v>
      </c>
      <c r="Q3" s="402"/>
      <c r="R3" s="402"/>
      <c r="S3" s="402"/>
      <c r="T3" s="422"/>
      <c r="U3" s="23"/>
      <c r="V3" s="401" t="s">
        <v>165</v>
      </c>
      <c r="W3" s="402"/>
      <c r="X3" s="402"/>
      <c r="Y3" s="402"/>
      <c r="Z3" s="422"/>
      <c r="AA3" s="23"/>
      <c r="AB3" s="401" t="s">
        <v>303</v>
      </c>
      <c r="AC3" s="402"/>
      <c r="AD3" s="402"/>
      <c r="AE3" s="402"/>
      <c r="AF3" s="422"/>
      <c r="AG3" s="30"/>
      <c r="AH3" s="401" t="s">
        <v>159</v>
      </c>
      <c r="AI3" s="402"/>
      <c r="AJ3" s="402"/>
      <c r="AK3" s="402"/>
      <c r="AL3" s="422"/>
      <c r="AM3" s="23"/>
      <c r="AN3" s="431" t="s">
        <v>373</v>
      </c>
      <c r="AO3" s="432"/>
      <c r="AP3" s="432"/>
      <c r="AQ3" s="432"/>
      <c r="AR3" s="428"/>
      <c r="AS3" s="30"/>
      <c r="AT3" s="401" t="s">
        <v>168</v>
      </c>
      <c r="AU3" s="402"/>
      <c r="AV3" s="402"/>
      <c r="AW3" s="402"/>
      <c r="AX3" s="422"/>
      <c r="AY3" s="23"/>
      <c r="AZ3" s="409" t="s">
        <v>370</v>
      </c>
      <c r="BA3" s="410"/>
      <c r="BB3" s="410"/>
      <c r="BC3" s="410"/>
      <c r="BD3" s="406"/>
      <c r="BE3" s="30"/>
      <c r="BF3" s="401" t="s">
        <v>264</v>
      </c>
      <c r="BG3" s="402"/>
      <c r="BH3" s="402"/>
      <c r="BI3" s="402"/>
      <c r="BJ3" s="422"/>
      <c r="BK3" s="23"/>
      <c r="BL3" s="431" t="s">
        <v>374</v>
      </c>
      <c r="BM3" s="432"/>
      <c r="BN3" s="432"/>
      <c r="BO3" s="432"/>
      <c r="BP3" s="428"/>
      <c r="BQ3" s="23"/>
      <c r="BR3" s="401" t="s">
        <v>163</v>
      </c>
      <c r="BS3" s="402"/>
      <c r="BT3" s="402"/>
      <c r="BU3" s="402"/>
      <c r="BV3" s="422"/>
      <c r="BW3" s="30"/>
      <c r="BX3" s="401" t="s">
        <v>164</v>
      </c>
      <c r="BY3" s="402"/>
      <c r="BZ3" s="402"/>
      <c r="CA3" s="402"/>
      <c r="CB3" s="422"/>
      <c r="CC3" s="23"/>
      <c r="CD3" s="431" t="s">
        <v>372</v>
      </c>
      <c r="CE3" s="432"/>
      <c r="CF3" s="432"/>
      <c r="CG3" s="432"/>
      <c r="CH3" s="428"/>
      <c r="CI3" s="30"/>
      <c r="CJ3" s="401" t="s">
        <v>304</v>
      </c>
      <c r="CK3" s="402"/>
      <c r="CL3" s="402"/>
      <c r="CM3" s="402"/>
      <c r="CN3" s="422"/>
      <c r="CO3" s="23"/>
      <c r="CP3" s="409" t="s">
        <v>309</v>
      </c>
      <c r="CQ3" s="410"/>
      <c r="CR3" s="410"/>
      <c r="CS3" s="410"/>
      <c r="CT3" s="406"/>
      <c r="CU3" s="30"/>
      <c r="CV3" s="401" t="s">
        <v>305</v>
      </c>
      <c r="CW3" s="402"/>
      <c r="CX3" s="402"/>
      <c r="CY3" s="402"/>
      <c r="CZ3" s="422"/>
      <c r="DA3" s="23"/>
      <c r="DB3" s="431" t="s">
        <v>376</v>
      </c>
      <c r="DC3" s="432"/>
      <c r="DD3" s="432"/>
      <c r="DE3" s="432"/>
      <c r="DF3" s="428"/>
      <c r="DG3" s="23"/>
      <c r="DH3" s="401" t="s">
        <v>161</v>
      </c>
      <c r="DI3" s="402"/>
      <c r="DJ3" s="402"/>
      <c r="DK3" s="402"/>
      <c r="DL3" s="422"/>
      <c r="DM3" s="30"/>
      <c r="DN3" s="401" t="s">
        <v>266</v>
      </c>
      <c r="DO3" s="402"/>
      <c r="DP3" s="402"/>
      <c r="DQ3" s="402"/>
      <c r="DR3" s="422"/>
      <c r="DS3" s="23"/>
      <c r="DT3" s="431" t="s">
        <v>377</v>
      </c>
      <c r="DU3" s="432"/>
      <c r="DV3" s="432"/>
      <c r="DW3" s="432"/>
      <c r="DX3" s="428"/>
      <c r="DY3" s="23"/>
      <c r="DZ3" s="401" t="s">
        <v>186</v>
      </c>
      <c r="EA3" s="402"/>
      <c r="EB3" s="402"/>
      <c r="EC3" s="402"/>
      <c r="ED3" s="422"/>
      <c r="EE3" s="23"/>
      <c r="EF3" s="401" t="s">
        <v>306</v>
      </c>
      <c r="EG3" s="402"/>
      <c r="EH3" s="402"/>
      <c r="EI3" s="402"/>
      <c r="EJ3" s="422"/>
      <c r="EK3" s="30"/>
      <c r="EL3" s="401" t="s">
        <v>307</v>
      </c>
      <c r="EM3" s="402"/>
      <c r="EN3" s="402"/>
      <c r="EO3" s="402"/>
      <c r="EP3" s="422"/>
      <c r="EQ3" s="23"/>
      <c r="ER3" s="431" t="s">
        <v>385</v>
      </c>
      <c r="ES3" s="432"/>
      <c r="ET3" s="432"/>
      <c r="EU3" s="432"/>
      <c r="EV3" s="428"/>
      <c r="EW3" s="23"/>
      <c r="EX3" s="401" t="s">
        <v>270</v>
      </c>
      <c r="EY3" s="402"/>
      <c r="EZ3" s="402"/>
      <c r="FA3" s="402"/>
      <c r="FB3" s="422"/>
      <c r="FC3" s="23"/>
      <c r="FD3" s="409"/>
      <c r="FE3" s="410"/>
      <c r="FF3" s="410"/>
      <c r="FG3" s="410"/>
      <c r="FH3" s="406"/>
      <c r="FI3" s="30"/>
      <c r="FJ3" s="401" t="s">
        <v>157</v>
      </c>
      <c r="FK3" s="402"/>
      <c r="FL3" s="402"/>
      <c r="FM3" s="402"/>
      <c r="FN3" s="422"/>
      <c r="FO3" s="23"/>
      <c r="FP3" s="401" t="s">
        <v>308</v>
      </c>
      <c r="FQ3" s="402"/>
      <c r="FR3" s="402"/>
      <c r="FS3" s="402"/>
      <c r="FT3" s="422"/>
      <c r="FU3" s="23"/>
      <c r="FV3" s="401" t="s">
        <v>167</v>
      </c>
      <c r="FW3" s="402"/>
      <c r="FX3" s="402"/>
      <c r="FY3" s="402"/>
      <c r="FZ3" s="422"/>
      <c r="GA3" s="23"/>
      <c r="GB3" s="417"/>
      <c r="GC3" s="418"/>
      <c r="GD3" s="418"/>
      <c r="GE3" s="418"/>
      <c r="GF3" s="414"/>
      <c r="GG3" s="30"/>
      <c r="GH3" s="409"/>
      <c r="GI3" s="410"/>
      <c r="GJ3" s="410"/>
      <c r="GK3" s="410"/>
      <c r="GL3" s="406"/>
      <c r="GM3" s="30"/>
      <c r="GN3" s="401" t="s">
        <v>309</v>
      </c>
      <c r="GO3" s="402"/>
      <c r="GP3" s="402"/>
      <c r="GQ3" s="402"/>
      <c r="GR3" s="422"/>
      <c r="GS3" s="30"/>
      <c r="GT3" s="409"/>
      <c r="GU3" s="410"/>
      <c r="GV3" s="410"/>
      <c r="GW3" s="410"/>
      <c r="GX3" s="406"/>
      <c r="GY3" s="23"/>
      <c r="GZ3" s="417"/>
      <c r="HA3" s="418"/>
      <c r="HB3" s="418"/>
      <c r="HC3" s="418"/>
      <c r="HD3" s="414"/>
      <c r="HE3" s="23"/>
      <c r="HF3" s="401" t="s">
        <v>57</v>
      </c>
      <c r="HG3" s="402"/>
      <c r="HH3" s="402"/>
      <c r="HI3" s="402"/>
      <c r="HJ3" s="422"/>
      <c r="HK3" s="30"/>
      <c r="HL3" s="401" t="s">
        <v>162</v>
      </c>
      <c r="HM3" s="402"/>
      <c r="HN3" s="402"/>
      <c r="HO3" s="402"/>
      <c r="HP3" s="422"/>
      <c r="HQ3" s="23"/>
      <c r="HR3" s="401" t="s">
        <v>310</v>
      </c>
      <c r="HS3" s="402"/>
      <c r="HT3" s="402"/>
      <c r="HU3" s="402"/>
      <c r="HV3" s="422"/>
      <c r="HW3" s="23"/>
      <c r="HX3" s="431"/>
      <c r="HY3" s="432"/>
      <c r="HZ3" s="432"/>
      <c r="IA3" s="432"/>
      <c r="IB3" s="428"/>
      <c r="IC3" s="30"/>
      <c r="ID3" s="401" t="s">
        <v>58</v>
      </c>
      <c r="IE3" s="402"/>
      <c r="IF3" s="402"/>
      <c r="IG3" s="402"/>
      <c r="IH3" s="422"/>
      <c r="II3" s="23"/>
      <c r="IJ3" s="431"/>
      <c r="IK3" s="432"/>
      <c r="IL3" s="432"/>
      <c r="IM3" s="432"/>
      <c r="IN3" s="428"/>
      <c r="IO3" s="23"/>
      <c r="IP3" s="401" t="s">
        <v>311</v>
      </c>
      <c r="IQ3" s="402"/>
      <c r="IR3" s="402"/>
      <c r="IS3" s="402"/>
      <c r="IT3" s="422"/>
      <c r="IU3" s="30"/>
      <c r="IV3" s="409"/>
      <c r="IW3" s="410"/>
      <c r="IX3" s="410"/>
      <c r="IY3" s="410"/>
      <c r="IZ3" s="406"/>
      <c r="JA3" s="30"/>
      <c r="JB3" s="417"/>
      <c r="JC3" s="418"/>
      <c r="JD3" s="418"/>
      <c r="JE3" s="418"/>
      <c r="JF3" s="414"/>
      <c r="JG3" s="23"/>
      <c r="JH3" s="401" t="s">
        <v>263</v>
      </c>
      <c r="JI3" s="402"/>
      <c r="JJ3" s="402"/>
      <c r="JK3" s="402"/>
      <c r="JL3" s="422"/>
      <c r="JM3" s="30"/>
      <c r="JN3" s="431"/>
      <c r="JO3" s="432"/>
      <c r="JP3" s="432"/>
      <c r="JQ3" s="432"/>
      <c r="JR3" s="428"/>
      <c r="JS3" s="23"/>
      <c r="JT3" s="401" t="s">
        <v>312</v>
      </c>
      <c r="JU3" s="402"/>
      <c r="JV3" s="402"/>
      <c r="JW3" s="402"/>
      <c r="JX3" s="422"/>
      <c r="JY3" s="23"/>
      <c r="JZ3" s="431"/>
      <c r="KA3" s="432"/>
      <c r="KB3" s="432"/>
      <c r="KC3" s="432"/>
      <c r="KD3" s="428"/>
      <c r="KE3" s="30"/>
      <c r="KF3" s="417"/>
      <c r="KG3" s="418"/>
      <c r="KH3" s="418"/>
      <c r="KI3" s="418"/>
      <c r="KJ3" s="414"/>
      <c r="KK3" s="23"/>
      <c r="KL3" s="401" t="s">
        <v>158</v>
      </c>
      <c r="KM3" s="402"/>
      <c r="KN3" s="402"/>
      <c r="KO3" s="402"/>
      <c r="KP3" s="422"/>
      <c r="KQ3" s="30"/>
      <c r="KR3" s="401" t="s">
        <v>156</v>
      </c>
      <c r="KS3" s="402"/>
      <c r="KT3" s="402"/>
      <c r="KU3" s="402"/>
      <c r="KV3" s="422"/>
      <c r="KW3" s="23"/>
      <c r="KX3" s="401" t="s">
        <v>313</v>
      </c>
      <c r="KY3" s="402"/>
      <c r="KZ3" s="402"/>
      <c r="LA3" s="402"/>
      <c r="LB3" s="422"/>
      <c r="LC3" s="30"/>
      <c r="LD3" s="401" t="s">
        <v>314</v>
      </c>
      <c r="LE3" s="402"/>
      <c r="LF3" s="402"/>
      <c r="LG3" s="402"/>
      <c r="LH3" s="422"/>
      <c r="LI3" s="23"/>
      <c r="LJ3" s="431"/>
      <c r="LK3" s="432"/>
      <c r="LL3" s="432"/>
      <c r="LM3" s="432"/>
      <c r="LN3" s="428"/>
      <c r="LO3" s="30"/>
      <c r="LP3" s="401" t="s">
        <v>315</v>
      </c>
      <c r="LQ3" s="402"/>
      <c r="LR3" s="402"/>
      <c r="LS3" s="402"/>
      <c r="LT3" s="422"/>
      <c r="LU3" s="23"/>
      <c r="LV3" s="431"/>
      <c r="LW3" s="432"/>
      <c r="LX3" s="432"/>
      <c r="LY3" s="432"/>
      <c r="LZ3" s="428"/>
      <c r="MA3" s="30"/>
      <c r="MB3" s="417"/>
      <c r="MC3" s="418"/>
      <c r="MD3" s="418"/>
      <c r="ME3" s="418"/>
      <c r="MF3" s="414"/>
      <c r="MG3" s="23"/>
      <c r="MH3" s="401" t="s">
        <v>185</v>
      </c>
      <c r="MI3" s="402"/>
      <c r="MJ3" s="402"/>
      <c r="MK3" s="402"/>
      <c r="ML3" s="422"/>
      <c r="MM3" s="30"/>
      <c r="MN3" s="401" t="s">
        <v>169</v>
      </c>
      <c r="MO3" s="402"/>
      <c r="MP3" s="402"/>
      <c r="MQ3" s="402"/>
      <c r="MR3" s="422"/>
      <c r="MS3" s="23"/>
      <c r="MT3" s="431"/>
      <c r="MU3" s="432"/>
      <c r="MV3" s="432"/>
      <c r="MW3" s="432"/>
      <c r="MX3" s="428"/>
      <c r="MY3" s="30"/>
      <c r="MZ3" s="401" t="s">
        <v>271</v>
      </c>
      <c r="NA3" s="402"/>
      <c r="NB3" s="402"/>
      <c r="NC3" s="402"/>
      <c r="ND3" s="422"/>
      <c r="NE3" s="23"/>
      <c r="NF3" s="431"/>
      <c r="NG3" s="432"/>
      <c r="NH3" s="432"/>
      <c r="NI3" s="432"/>
      <c r="NJ3" s="428"/>
      <c r="NK3" s="23"/>
      <c r="NL3" s="401" t="s">
        <v>267</v>
      </c>
      <c r="NM3" s="402"/>
      <c r="NN3" s="402"/>
      <c r="NO3" s="402"/>
      <c r="NP3" s="422"/>
      <c r="NQ3" s="30"/>
      <c r="NR3" s="401" t="s">
        <v>166</v>
      </c>
      <c r="NS3" s="402"/>
      <c r="NT3" s="402"/>
      <c r="NU3" s="402"/>
      <c r="NV3" s="422"/>
      <c r="NW3" s="32"/>
      <c r="NX3" s="431"/>
      <c r="NY3" s="432"/>
      <c r="NZ3" s="432"/>
      <c r="OA3" s="432"/>
      <c r="OB3" s="428"/>
      <c r="OD3" s="417"/>
      <c r="OE3" s="418"/>
      <c r="OF3" s="418"/>
      <c r="OG3" s="418"/>
      <c r="OH3" s="414"/>
    </row>
    <row r="4" spans="1:398" ht="5.0999999999999996" customHeight="1" thickBot="1" x14ac:dyDescent="0.25">
      <c r="A4" s="444"/>
      <c r="B4" s="444"/>
      <c r="C4" s="444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 x14ac:dyDescent="0.25">
      <c r="A5" s="433" t="s">
        <v>152</v>
      </c>
      <c r="B5" s="435"/>
      <c r="C5" s="229"/>
      <c r="D5" s="433" t="s">
        <v>42</v>
      </c>
      <c r="E5" s="433"/>
      <c r="F5" s="433"/>
      <c r="G5" s="230" t="s">
        <v>43</v>
      </c>
      <c r="H5" s="231" t="s">
        <v>44</v>
      </c>
      <c r="I5" s="232"/>
      <c r="J5" s="433" t="s">
        <v>42</v>
      </c>
      <c r="K5" s="433"/>
      <c r="L5" s="433"/>
      <c r="M5" s="230" t="s">
        <v>43</v>
      </c>
      <c r="N5" s="231" t="s">
        <v>44</v>
      </c>
      <c r="O5" s="232"/>
      <c r="P5" s="433" t="s">
        <v>42</v>
      </c>
      <c r="Q5" s="433"/>
      <c r="R5" s="433"/>
      <c r="S5" s="230" t="s">
        <v>43</v>
      </c>
      <c r="T5" s="231" t="s">
        <v>44</v>
      </c>
      <c r="U5" s="232"/>
      <c r="V5" s="433" t="s">
        <v>42</v>
      </c>
      <c r="W5" s="433"/>
      <c r="X5" s="433"/>
      <c r="Y5" s="230" t="s">
        <v>43</v>
      </c>
      <c r="Z5" s="231" t="s">
        <v>44</v>
      </c>
      <c r="AA5" s="232"/>
      <c r="AB5" s="433" t="s">
        <v>42</v>
      </c>
      <c r="AC5" s="433"/>
      <c r="AD5" s="433"/>
      <c r="AE5" s="230" t="s">
        <v>43</v>
      </c>
      <c r="AF5" s="231" t="s">
        <v>44</v>
      </c>
      <c r="AG5" s="229"/>
      <c r="AH5" s="433" t="s">
        <v>42</v>
      </c>
      <c r="AI5" s="433"/>
      <c r="AJ5" s="433"/>
      <c r="AK5" s="230" t="s">
        <v>43</v>
      </c>
      <c r="AL5" s="231" t="s">
        <v>44</v>
      </c>
      <c r="AM5" s="232"/>
      <c r="AN5" s="433" t="s">
        <v>42</v>
      </c>
      <c r="AO5" s="433"/>
      <c r="AP5" s="433"/>
      <c r="AQ5" s="230" t="s">
        <v>43</v>
      </c>
      <c r="AR5" s="231" t="s">
        <v>44</v>
      </c>
      <c r="AS5" s="229"/>
      <c r="AT5" s="433" t="s">
        <v>42</v>
      </c>
      <c r="AU5" s="433"/>
      <c r="AV5" s="433"/>
      <c r="AW5" s="230" t="s">
        <v>43</v>
      </c>
      <c r="AX5" s="231" t="s">
        <v>44</v>
      </c>
      <c r="AY5" s="232"/>
      <c r="AZ5" s="434" t="s">
        <v>42</v>
      </c>
      <c r="BA5" s="433"/>
      <c r="BB5" s="433"/>
      <c r="BC5" s="230" t="s">
        <v>43</v>
      </c>
      <c r="BD5" s="231" t="s">
        <v>44</v>
      </c>
      <c r="BE5" s="229"/>
      <c r="BF5" s="433" t="s">
        <v>42</v>
      </c>
      <c r="BG5" s="433"/>
      <c r="BH5" s="433"/>
      <c r="BI5" s="230" t="s">
        <v>43</v>
      </c>
      <c r="BJ5" s="231" t="s">
        <v>44</v>
      </c>
      <c r="BK5" s="232"/>
      <c r="BL5" s="433" t="s">
        <v>42</v>
      </c>
      <c r="BM5" s="433"/>
      <c r="BN5" s="433"/>
      <c r="BO5" s="230" t="s">
        <v>43</v>
      </c>
      <c r="BP5" s="231" t="s">
        <v>44</v>
      </c>
      <c r="BQ5" s="232"/>
      <c r="BR5" s="433" t="s">
        <v>42</v>
      </c>
      <c r="BS5" s="433"/>
      <c r="BT5" s="433"/>
      <c r="BU5" s="230" t="s">
        <v>43</v>
      </c>
      <c r="BV5" s="231" t="s">
        <v>44</v>
      </c>
      <c r="BW5" s="229"/>
      <c r="BX5" s="433" t="s">
        <v>42</v>
      </c>
      <c r="BY5" s="433"/>
      <c r="BZ5" s="433"/>
      <c r="CA5" s="230" t="s">
        <v>43</v>
      </c>
      <c r="CB5" s="231" t="s">
        <v>44</v>
      </c>
      <c r="CC5" s="232"/>
      <c r="CD5" s="433" t="s">
        <v>42</v>
      </c>
      <c r="CE5" s="433"/>
      <c r="CF5" s="433"/>
      <c r="CG5" s="230" t="s">
        <v>43</v>
      </c>
      <c r="CH5" s="231" t="s">
        <v>44</v>
      </c>
      <c r="CI5" s="229"/>
      <c r="CJ5" s="433" t="s">
        <v>42</v>
      </c>
      <c r="CK5" s="433"/>
      <c r="CL5" s="433"/>
      <c r="CM5" s="230" t="s">
        <v>43</v>
      </c>
      <c r="CN5" s="231" t="s">
        <v>44</v>
      </c>
      <c r="CO5" s="232"/>
      <c r="CP5" s="433" t="s">
        <v>42</v>
      </c>
      <c r="CQ5" s="433"/>
      <c r="CR5" s="433"/>
      <c r="CS5" s="230" t="s">
        <v>43</v>
      </c>
      <c r="CT5" s="231" t="s">
        <v>44</v>
      </c>
      <c r="CU5" s="229"/>
      <c r="CV5" s="433" t="s">
        <v>42</v>
      </c>
      <c r="CW5" s="433"/>
      <c r="CX5" s="433"/>
      <c r="CY5" s="230" t="s">
        <v>43</v>
      </c>
      <c r="CZ5" s="231" t="s">
        <v>44</v>
      </c>
      <c r="DA5" s="232"/>
      <c r="DB5" s="433" t="s">
        <v>42</v>
      </c>
      <c r="DC5" s="433"/>
      <c r="DD5" s="433"/>
      <c r="DE5" s="230" t="s">
        <v>43</v>
      </c>
      <c r="DF5" s="231" t="s">
        <v>44</v>
      </c>
      <c r="DG5" s="232"/>
      <c r="DH5" s="433" t="s">
        <v>42</v>
      </c>
      <c r="DI5" s="433"/>
      <c r="DJ5" s="433"/>
      <c r="DK5" s="230" t="s">
        <v>43</v>
      </c>
      <c r="DL5" s="231" t="s">
        <v>44</v>
      </c>
      <c r="DM5" s="229"/>
      <c r="DN5" s="433" t="s">
        <v>42</v>
      </c>
      <c r="DO5" s="433"/>
      <c r="DP5" s="433"/>
      <c r="DQ5" s="230" t="s">
        <v>43</v>
      </c>
      <c r="DR5" s="231" t="s">
        <v>44</v>
      </c>
      <c r="DS5" s="232"/>
      <c r="DT5" s="433" t="s">
        <v>42</v>
      </c>
      <c r="DU5" s="433"/>
      <c r="DV5" s="433"/>
      <c r="DW5" s="230" t="s">
        <v>43</v>
      </c>
      <c r="DX5" s="231" t="s">
        <v>44</v>
      </c>
      <c r="DY5" s="232"/>
      <c r="DZ5" s="433" t="s">
        <v>42</v>
      </c>
      <c r="EA5" s="433"/>
      <c r="EB5" s="433"/>
      <c r="EC5" s="230" t="s">
        <v>43</v>
      </c>
      <c r="ED5" s="231" t="s">
        <v>44</v>
      </c>
      <c r="EE5" s="232"/>
      <c r="EF5" s="433" t="s">
        <v>42</v>
      </c>
      <c r="EG5" s="433"/>
      <c r="EH5" s="433"/>
      <c r="EI5" s="230" t="s">
        <v>43</v>
      </c>
      <c r="EJ5" s="231" t="s">
        <v>44</v>
      </c>
      <c r="EK5" s="229"/>
      <c r="EL5" s="433" t="s">
        <v>42</v>
      </c>
      <c r="EM5" s="433"/>
      <c r="EN5" s="433"/>
      <c r="EO5" s="230" t="s">
        <v>43</v>
      </c>
      <c r="EP5" s="231" t="s">
        <v>44</v>
      </c>
      <c r="EQ5" s="232"/>
      <c r="ER5" s="433" t="s">
        <v>42</v>
      </c>
      <c r="ES5" s="433"/>
      <c r="ET5" s="433"/>
      <c r="EU5" s="230" t="s">
        <v>43</v>
      </c>
      <c r="EV5" s="231" t="s">
        <v>44</v>
      </c>
      <c r="EW5" s="232"/>
      <c r="EX5" s="433" t="s">
        <v>42</v>
      </c>
      <c r="EY5" s="433"/>
      <c r="EZ5" s="433"/>
      <c r="FA5" s="230" t="s">
        <v>43</v>
      </c>
      <c r="FB5" s="231" t="s">
        <v>44</v>
      </c>
      <c r="FC5" s="232"/>
      <c r="FD5" s="433" t="s">
        <v>42</v>
      </c>
      <c r="FE5" s="433"/>
      <c r="FF5" s="433"/>
      <c r="FG5" s="230" t="s">
        <v>43</v>
      </c>
      <c r="FH5" s="231" t="s">
        <v>44</v>
      </c>
      <c r="FI5" s="229"/>
      <c r="FJ5" s="433" t="s">
        <v>42</v>
      </c>
      <c r="FK5" s="433"/>
      <c r="FL5" s="433"/>
      <c r="FM5" s="230" t="s">
        <v>43</v>
      </c>
      <c r="FN5" s="231" t="s">
        <v>44</v>
      </c>
      <c r="FO5" s="232"/>
      <c r="FP5" s="433" t="s">
        <v>42</v>
      </c>
      <c r="FQ5" s="433"/>
      <c r="FR5" s="433"/>
      <c r="FS5" s="230" t="s">
        <v>43</v>
      </c>
      <c r="FT5" s="231" t="s">
        <v>44</v>
      </c>
      <c r="FU5" s="232"/>
      <c r="FV5" s="433" t="s">
        <v>42</v>
      </c>
      <c r="FW5" s="433"/>
      <c r="FX5" s="433"/>
      <c r="FY5" s="230" t="s">
        <v>43</v>
      </c>
      <c r="FZ5" s="231" t="s">
        <v>44</v>
      </c>
      <c r="GA5" s="232"/>
      <c r="GB5" s="433" t="s">
        <v>42</v>
      </c>
      <c r="GC5" s="433"/>
      <c r="GD5" s="433"/>
      <c r="GE5" s="230" t="s">
        <v>43</v>
      </c>
      <c r="GF5" s="231" t="s">
        <v>44</v>
      </c>
      <c r="GG5" s="229"/>
      <c r="GH5" s="433" t="s">
        <v>42</v>
      </c>
      <c r="GI5" s="433"/>
      <c r="GJ5" s="433"/>
      <c r="GK5" s="230" t="s">
        <v>43</v>
      </c>
      <c r="GL5" s="231" t="s">
        <v>44</v>
      </c>
      <c r="GM5" s="229"/>
      <c r="GN5" s="433" t="s">
        <v>42</v>
      </c>
      <c r="GO5" s="433"/>
      <c r="GP5" s="433"/>
      <c r="GQ5" s="230" t="s">
        <v>43</v>
      </c>
      <c r="GR5" s="231" t="s">
        <v>44</v>
      </c>
      <c r="GS5" s="229"/>
      <c r="GT5" s="433" t="s">
        <v>42</v>
      </c>
      <c r="GU5" s="433"/>
      <c r="GV5" s="433"/>
      <c r="GW5" s="230" t="s">
        <v>43</v>
      </c>
      <c r="GX5" s="231" t="s">
        <v>44</v>
      </c>
      <c r="GY5" s="232"/>
      <c r="GZ5" s="433" t="s">
        <v>42</v>
      </c>
      <c r="HA5" s="433"/>
      <c r="HB5" s="433"/>
      <c r="HC5" s="230" t="s">
        <v>43</v>
      </c>
      <c r="HD5" s="231" t="s">
        <v>44</v>
      </c>
      <c r="HE5" s="232"/>
      <c r="HF5" s="433" t="s">
        <v>42</v>
      </c>
      <c r="HG5" s="433"/>
      <c r="HH5" s="433"/>
      <c r="HI5" s="230" t="s">
        <v>43</v>
      </c>
      <c r="HJ5" s="231" t="s">
        <v>44</v>
      </c>
      <c r="HK5" s="229"/>
      <c r="HL5" s="433" t="s">
        <v>42</v>
      </c>
      <c r="HM5" s="433"/>
      <c r="HN5" s="433"/>
      <c r="HO5" s="230" t="s">
        <v>43</v>
      </c>
      <c r="HP5" s="231" t="s">
        <v>44</v>
      </c>
      <c r="HQ5" s="232"/>
      <c r="HR5" s="433" t="s">
        <v>42</v>
      </c>
      <c r="HS5" s="433"/>
      <c r="HT5" s="433"/>
      <c r="HU5" s="230" t="s">
        <v>43</v>
      </c>
      <c r="HV5" s="231" t="s">
        <v>44</v>
      </c>
      <c r="HW5" s="232"/>
      <c r="HX5" s="433" t="s">
        <v>42</v>
      </c>
      <c r="HY5" s="433"/>
      <c r="HZ5" s="433"/>
      <c r="IA5" s="230" t="s">
        <v>43</v>
      </c>
      <c r="IB5" s="231" t="s">
        <v>44</v>
      </c>
      <c r="IC5" s="229"/>
      <c r="ID5" s="433" t="s">
        <v>42</v>
      </c>
      <c r="IE5" s="433"/>
      <c r="IF5" s="433"/>
      <c r="IG5" s="230" t="s">
        <v>43</v>
      </c>
      <c r="IH5" s="231" t="s">
        <v>44</v>
      </c>
      <c r="II5" s="232"/>
      <c r="IJ5" s="433" t="s">
        <v>42</v>
      </c>
      <c r="IK5" s="433"/>
      <c r="IL5" s="433"/>
      <c r="IM5" s="230" t="s">
        <v>43</v>
      </c>
      <c r="IN5" s="231" t="s">
        <v>44</v>
      </c>
      <c r="IO5" s="232"/>
      <c r="IP5" s="433" t="s">
        <v>42</v>
      </c>
      <c r="IQ5" s="433"/>
      <c r="IR5" s="433"/>
      <c r="IS5" s="230" t="s">
        <v>43</v>
      </c>
      <c r="IT5" s="231" t="s">
        <v>44</v>
      </c>
      <c r="IU5" s="229"/>
      <c r="IV5" s="433" t="s">
        <v>42</v>
      </c>
      <c r="IW5" s="433"/>
      <c r="IX5" s="433"/>
      <c r="IY5" s="230" t="s">
        <v>43</v>
      </c>
      <c r="IZ5" s="231" t="s">
        <v>44</v>
      </c>
      <c r="JA5" s="229"/>
      <c r="JB5" s="433" t="s">
        <v>42</v>
      </c>
      <c r="JC5" s="433"/>
      <c r="JD5" s="433"/>
      <c r="JE5" s="230" t="s">
        <v>43</v>
      </c>
      <c r="JF5" s="231" t="s">
        <v>44</v>
      </c>
      <c r="JG5" s="232"/>
      <c r="JH5" s="433" t="s">
        <v>42</v>
      </c>
      <c r="JI5" s="433"/>
      <c r="JJ5" s="433"/>
      <c r="JK5" s="230" t="s">
        <v>43</v>
      </c>
      <c r="JL5" s="231" t="s">
        <v>44</v>
      </c>
      <c r="JM5" s="229"/>
      <c r="JN5" s="433" t="s">
        <v>42</v>
      </c>
      <c r="JO5" s="433"/>
      <c r="JP5" s="433"/>
      <c r="JQ5" s="230" t="s">
        <v>43</v>
      </c>
      <c r="JR5" s="231" t="s">
        <v>44</v>
      </c>
      <c r="JS5" s="232"/>
      <c r="JT5" s="433" t="s">
        <v>42</v>
      </c>
      <c r="JU5" s="433"/>
      <c r="JV5" s="433"/>
      <c r="JW5" s="230" t="s">
        <v>43</v>
      </c>
      <c r="JX5" s="231" t="s">
        <v>44</v>
      </c>
      <c r="JY5" s="232"/>
      <c r="JZ5" s="434" t="s">
        <v>42</v>
      </c>
      <c r="KA5" s="433"/>
      <c r="KB5" s="433"/>
      <c r="KC5" s="230" t="s">
        <v>43</v>
      </c>
      <c r="KD5" s="231" t="s">
        <v>44</v>
      </c>
      <c r="KE5" s="229"/>
      <c r="KF5" s="433" t="s">
        <v>42</v>
      </c>
      <c r="KG5" s="433"/>
      <c r="KH5" s="433"/>
      <c r="KI5" s="230" t="s">
        <v>43</v>
      </c>
      <c r="KJ5" s="231" t="s">
        <v>44</v>
      </c>
      <c r="KK5" s="232"/>
      <c r="KL5" s="434" t="s">
        <v>42</v>
      </c>
      <c r="KM5" s="433"/>
      <c r="KN5" s="433"/>
      <c r="KO5" s="230" t="s">
        <v>43</v>
      </c>
      <c r="KP5" s="231" t="s">
        <v>44</v>
      </c>
      <c r="KQ5" s="229"/>
      <c r="KR5" s="434" t="s">
        <v>42</v>
      </c>
      <c r="KS5" s="433"/>
      <c r="KT5" s="433"/>
      <c r="KU5" s="230" t="s">
        <v>43</v>
      </c>
      <c r="KV5" s="231" t="s">
        <v>44</v>
      </c>
      <c r="KW5" s="232"/>
      <c r="KX5" s="434" t="s">
        <v>42</v>
      </c>
      <c r="KY5" s="433"/>
      <c r="KZ5" s="433"/>
      <c r="LA5" s="230" t="s">
        <v>43</v>
      </c>
      <c r="LB5" s="231" t="s">
        <v>44</v>
      </c>
      <c r="LC5" s="229"/>
      <c r="LD5" s="434" t="s">
        <v>42</v>
      </c>
      <c r="LE5" s="433"/>
      <c r="LF5" s="433"/>
      <c r="LG5" s="230" t="s">
        <v>43</v>
      </c>
      <c r="LH5" s="231" t="s">
        <v>44</v>
      </c>
      <c r="LI5" s="232"/>
      <c r="LJ5" s="434" t="s">
        <v>42</v>
      </c>
      <c r="LK5" s="433"/>
      <c r="LL5" s="433"/>
      <c r="LM5" s="230" t="s">
        <v>43</v>
      </c>
      <c r="LN5" s="231" t="s">
        <v>44</v>
      </c>
      <c r="LO5" s="229"/>
      <c r="LP5" s="434" t="s">
        <v>42</v>
      </c>
      <c r="LQ5" s="433"/>
      <c r="LR5" s="433"/>
      <c r="LS5" s="230" t="s">
        <v>43</v>
      </c>
      <c r="LT5" s="231" t="s">
        <v>44</v>
      </c>
      <c r="LU5" s="232"/>
      <c r="LV5" s="434" t="s">
        <v>42</v>
      </c>
      <c r="LW5" s="433"/>
      <c r="LX5" s="433"/>
      <c r="LY5" s="230" t="s">
        <v>43</v>
      </c>
      <c r="LZ5" s="231" t="s">
        <v>44</v>
      </c>
      <c r="MA5" s="229"/>
      <c r="MB5" s="434" t="s">
        <v>42</v>
      </c>
      <c r="MC5" s="433"/>
      <c r="MD5" s="433"/>
      <c r="ME5" s="230" t="s">
        <v>43</v>
      </c>
      <c r="MF5" s="231" t="s">
        <v>44</v>
      </c>
      <c r="MG5" s="232"/>
      <c r="MH5" s="434" t="s">
        <v>42</v>
      </c>
      <c r="MI5" s="433"/>
      <c r="MJ5" s="433"/>
      <c r="MK5" s="230" t="s">
        <v>43</v>
      </c>
      <c r="ML5" s="231" t="s">
        <v>44</v>
      </c>
      <c r="MM5" s="229"/>
      <c r="MN5" s="434" t="s">
        <v>42</v>
      </c>
      <c r="MO5" s="433"/>
      <c r="MP5" s="433"/>
      <c r="MQ5" s="230" t="s">
        <v>43</v>
      </c>
      <c r="MR5" s="231" t="s">
        <v>44</v>
      </c>
      <c r="MS5" s="232"/>
      <c r="MT5" s="434" t="s">
        <v>42</v>
      </c>
      <c r="MU5" s="433"/>
      <c r="MV5" s="433"/>
      <c r="MW5" s="230" t="s">
        <v>43</v>
      </c>
      <c r="MX5" s="231" t="s">
        <v>44</v>
      </c>
      <c r="MY5" s="229"/>
      <c r="MZ5" s="434" t="s">
        <v>42</v>
      </c>
      <c r="NA5" s="433"/>
      <c r="NB5" s="433"/>
      <c r="NC5" s="230" t="s">
        <v>43</v>
      </c>
      <c r="ND5" s="231" t="s">
        <v>44</v>
      </c>
      <c r="NE5" s="232"/>
      <c r="NF5" s="434" t="s">
        <v>42</v>
      </c>
      <c r="NG5" s="433"/>
      <c r="NH5" s="433"/>
      <c r="NI5" s="230" t="s">
        <v>43</v>
      </c>
      <c r="NJ5" s="231" t="s">
        <v>44</v>
      </c>
      <c r="NK5" s="232"/>
      <c r="NL5" s="434" t="s">
        <v>42</v>
      </c>
      <c r="NM5" s="433"/>
      <c r="NN5" s="433"/>
      <c r="NO5" s="230" t="s">
        <v>43</v>
      </c>
      <c r="NP5" s="231" t="s">
        <v>44</v>
      </c>
      <c r="NQ5" s="229"/>
      <c r="NR5" s="434" t="s">
        <v>42</v>
      </c>
      <c r="NS5" s="433"/>
      <c r="NT5" s="433"/>
      <c r="NU5" s="230" t="s">
        <v>43</v>
      </c>
      <c r="NV5" s="231" t="s">
        <v>44</v>
      </c>
      <c r="NW5" s="34"/>
      <c r="NX5" s="434" t="s">
        <v>42</v>
      </c>
      <c r="NY5" s="433"/>
      <c r="NZ5" s="433"/>
      <c r="OA5" s="230" t="s">
        <v>43</v>
      </c>
      <c r="OB5" s="231" t="s">
        <v>44</v>
      </c>
      <c r="OD5" s="434" t="s">
        <v>42</v>
      </c>
      <c r="OE5" s="433"/>
      <c r="OF5" s="433"/>
      <c r="OG5" s="230" t="s">
        <v>43</v>
      </c>
      <c r="OH5" s="231" t="s">
        <v>44</v>
      </c>
    </row>
    <row r="6" spans="1:398" ht="15" customHeight="1" x14ac:dyDescent="0.2">
      <c r="A6" s="282">
        <f>IF(B6="","",VLOOKUP(B6,'Registrovaní tipéri'!$A$2:$B$101,2,FALSE))</f>
        <v>30</v>
      </c>
      <c r="B6" s="286" t="s">
        <v>39</v>
      </c>
      <c r="C6" s="130">
        <v>30</v>
      </c>
      <c r="D6" s="105"/>
      <c r="E6" s="103" t="s">
        <v>0</v>
      </c>
      <c r="F6" s="106"/>
      <c r="G6" s="103"/>
      <c r="H6" s="107"/>
      <c r="I6" s="279"/>
      <c r="J6" s="250">
        <v>1</v>
      </c>
      <c r="K6" s="251" t="s">
        <v>0</v>
      </c>
      <c r="L6" s="251">
        <v>3</v>
      </c>
      <c r="M6" s="251" t="s">
        <v>218</v>
      </c>
      <c r="N6" s="252" t="s">
        <v>268</v>
      </c>
      <c r="O6" s="77"/>
      <c r="P6" s="105">
        <v>2</v>
      </c>
      <c r="Q6" s="103" t="s">
        <v>0</v>
      </c>
      <c r="R6" s="106">
        <v>0</v>
      </c>
      <c r="S6" s="251" t="s">
        <v>217</v>
      </c>
      <c r="T6" s="252" t="s">
        <v>268</v>
      </c>
      <c r="U6" s="77"/>
      <c r="V6" s="105">
        <v>2</v>
      </c>
      <c r="W6" s="103" t="s">
        <v>0</v>
      </c>
      <c r="X6" s="106">
        <v>4</v>
      </c>
      <c r="Y6" s="251" t="s">
        <v>219</v>
      </c>
      <c r="Z6" s="252" t="s">
        <v>213</v>
      </c>
      <c r="AA6" s="90"/>
      <c r="AB6" s="101">
        <v>5</v>
      </c>
      <c r="AC6" s="294" t="s">
        <v>0</v>
      </c>
      <c r="AD6" s="101">
        <v>2</v>
      </c>
      <c r="AE6" s="110" t="s">
        <v>219</v>
      </c>
      <c r="AF6" s="111" t="s">
        <v>218</v>
      </c>
      <c r="AG6" s="90"/>
      <c r="AH6" s="101">
        <v>1</v>
      </c>
      <c r="AI6" s="274" t="s">
        <v>0</v>
      </c>
      <c r="AJ6" s="101">
        <v>4</v>
      </c>
      <c r="AK6" s="110" t="s">
        <v>218</v>
      </c>
      <c r="AL6" s="111" t="s">
        <v>217</v>
      </c>
      <c r="AM6" s="90"/>
      <c r="AN6" s="105">
        <v>1</v>
      </c>
      <c r="AO6" s="103" t="s">
        <v>0</v>
      </c>
      <c r="AP6" s="106">
        <v>5</v>
      </c>
      <c r="AQ6" s="110" t="s">
        <v>219</v>
      </c>
      <c r="AR6" s="111" t="s">
        <v>216</v>
      </c>
      <c r="AS6" s="90"/>
      <c r="AT6" s="101">
        <v>2</v>
      </c>
      <c r="AU6" s="274" t="s">
        <v>0</v>
      </c>
      <c r="AV6" s="101">
        <v>1</v>
      </c>
      <c r="AW6" s="110" t="s">
        <v>217</v>
      </c>
      <c r="AX6" s="111" t="s">
        <v>218</v>
      </c>
      <c r="AY6" s="90"/>
      <c r="AZ6" s="105">
        <v>3</v>
      </c>
      <c r="BA6" s="103" t="s">
        <v>0</v>
      </c>
      <c r="BB6" s="106">
        <v>1</v>
      </c>
      <c r="BC6" s="110" t="s">
        <v>216</v>
      </c>
      <c r="BD6" s="111" t="s">
        <v>364</v>
      </c>
      <c r="BE6" s="90"/>
      <c r="BF6" s="101">
        <v>2</v>
      </c>
      <c r="BG6" s="274" t="s">
        <v>0</v>
      </c>
      <c r="BH6" s="101">
        <v>5</v>
      </c>
      <c r="BI6" s="110" t="s">
        <v>217</v>
      </c>
      <c r="BJ6" s="111" t="s">
        <v>217</v>
      </c>
      <c r="BK6" s="90"/>
      <c r="BL6" s="101">
        <v>5</v>
      </c>
      <c r="BM6" s="274" t="s">
        <v>0</v>
      </c>
      <c r="BN6" s="101">
        <v>1</v>
      </c>
      <c r="BO6" s="110" t="s">
        <v>219</v>
      </c>
      <c r="BP6" s="111" t="s">
        <v>218</v>
      </c>
      <c r="BQ6" s="90"/>
      <c r="BR6" s="101">
        <v>2</v>
      </c>
      <c r="BS6" s="274" t="s">
        <v>0</v>
      </c>
      <c r="BT6" s="101">
        <v>3</v>
      </c>
      <c r="BU6" s="110" t="s">
        <v>217</v>
      </c>
      <c r="BV6" s="111" t="s">
        <v>291</v>
      </c>
      <c r="BW6" s="90"/>
      <c r="BX6" s="101">
        <v>2</v>
      </c>
      <c r="BY6" s="274" t="s">
        <v>0</v>
      </c>
      <c r="BZ6" s="101">
        <v>0</v>
      </c>
      <c r="CA6" s="110" t="s">
        <v>217</v>
      </c>
      <c r="CB6" s="111" t="s">
        <v>291</v>
      </c>
      <c r="CC6" s="90"/>
      <c r="CD6" s="101">
        <v>4</v>
      </c>
      <c r="CE6" s="274" t="s">
        <v>0</v>
      </c>
      <c r="CF6" s="101">
        <v>1</v>
      </c>
      <c r="CG6" s="110" t="s">
        <v>218</v>
      </c>
      <c r="CH6" s="111" t="s">
        <v>220</v>
      </c>
      <c r="CI6" s="90"/>
      <c r="CJ6" s="105">
        <v>3</v>
      </c>
      <c r="CK6" s="103" t="s">
        <v>0</v>
      </c>
      <c r="CL6" s="106">
        <v>1</v>
      </c>
      <c r="CM6" s="110" t="s">
        <v>218</v>
      </c>
      <c r="CN6" s="111" t="s">
        <v>220</v>
      </c>
      <c r="CO6" s="90"/>
      <c r="CP6" s="105">
        <v>1</v>
      </c>
      <c r="CQ6" s="103" t="s">
        <v>0</v>
      </c>
      <c r="CR6" s="106">
        <v>4</v>
      </c>
      <c r="CS6" s="110" t="s">
        <v>219</v>
      </c>
      <c r="CT6" s="111" t="s">
        <v>216</v>
      </c>
      <c r="CU6" s="90"/>
      <c r="CV6" s="101">
        <v>1</v>
      </c>
      <c r="CW6" s="274" t="s">
        <v>0</v>
      </c>
      <c r="CX6" s="101">
        <v>3</v>
      </c>
      <c r="CY6" s="110" t="s">
        <v>219</v>
      </c>
      <c r="CZ6" s="111" t="s">
        <v>217</v>
      </c>
      <c r="DA6" s="90"/>
      <c r="DB6" s="101">
        <v>1</v>
      </c>
      <c r="DC6" s="274" t="s">
        <v>0</v>
      </c>
      <c r="DD6" s="101">
        <v>3</v>
      </c>
      <c r="DE6" s="110" t="s">
        <v>217</v>
      </c>
      <c r="DF6" s="111" t="s">
        <v>218</v>
      </c>
      <c r="DG6" s="90"/>
      <c r="DH6" s="101">
        <v>3</v>
      </c>
      <c r="DI6" s="274" t="s">
        <v>0</v>
      </c>
      <c r="DJ6" s="101">
        <v>0</v>
      </c>
      <c r="DK6" s="110" t="s">
        <v>219</v>
      </c>
      <c r="DL6" s="111" t="s">
        <v>217</v>
      </c>
      <c r="DM6" s="90"/>
      <c r="DN6" s="101">
        <v>1</v>
      </c>
      <c r="DO6" s="274" t="s">
        <v>0</v>
      </c>
      <c r="DP6" s="101">
        <v>2</v>
      </c>
      <c r="DQ6" s="110" t="s">
        <v>219</v>
      </c>
      <c r="DR6" s="111" t="s">
        <v>217</v>
      </c>
      <c r="DS6" s="90"/>
      <c r="DT6" s="101">
        <v>2</v>
      </c>
      <c r="DU6" s="274" t="s">
        <v>0</v>
      </c>
      <c r="DV6" s="101">
        <v>0</v>
      </c>
      <c r="DW6" s="110" t="s">
        <v>219</v>
      </c>
      <c r="DX6" s="111" t="s">
        <v>220</v>
      </c>
      <c r="DY6" s="90"/>
      <c r="DZ6" s="101">
        <v>3</v>
      </c>
      <c r="EA6" s="274" t="s">
        <v>0</v>
      </c>
      <c r="EB6" s="101">
        <v>0</v>
      </c>
      <c r="EC6" s="110" t="s">
        <v>213</v>
      </c>
      <c r="ED6" s="111" t="s">
        <v>217</v>
      </c>
      <c r="EE6" s="90"/>
      <c r="EF6" s="101"/>
      <c r="EG6" s="274" t="s">
        <v>0</v>
      </c>
      <c r="EH6" s="101"/>
      <c r="EI6" s="110" t="s">
        <v>328</v>
      </c>
      <c r="EJ6" s="111" t="s">
        <v>328</v>
      </c>
      <c r="EK6" s="90"/>
      <c r="EL6" s="101"/>
      <c r="EM6" s="274" t="s">
        <v>0</v>
      </c>
      <c r="EN6" s="101"/>
      <c r="EO6" s="110" t="s">
        <v>328</v>
      </c>
      <c r="EP6" s="111" t="s">
        <v>328</v>
      </c>
      <c r="EQ6" s="90"/>
      <c r="ER6" s="105"/>
      <c r="ES6" s="103" t="s">
        <v>0</v>
      </c>
      <c r="ET6" s="106"/>
      <c r="EU6" s="110" t="s">
        <v>328</v>
      </c>
      <c r="EV6" s="111" t="s">
        <v>328</v>
      </c>
      <c r="EW6" s="90"/>
      <c r="EX6" s="101"/>
      <c r="EY6" s="274" t="s">
        <v>0</v>
      </c>
      <c r="EZ6" s="101"/>
      <c r="FA6" s="110" t="s">
        <v>328</v>
      </c>
      <c r="FB6" s="111" t="s">
        <v>328</v>
      </c>
      <c r="FC6" s="90"/>
      <c r="FD6" s="105"/>
      <c r="FE6" s="103" t="s">
        <v>0</v>
      </c>
      <c r="FF6" s="106"/>
      <c r="FG6" s="110" t="s">
        <v>328</v>
      </c>
      <c r="FH6" s="111" t="s">
        <v>328</v>
      </c>
      <c r="FI6" s="90"/>
      <c r="FJ6" s="101"/>
      <c r="FK6" s="274" t="s">
        <v>0</v>
      </c>
      <c r="FL6" s="101"/>
      <c r="FM6" s="110" t="s">
        <v>328</v>
      </c>
      <c r="FN6" s="111" t="s">
        <v>328</v>
      </c>
      <c r="FO6" s="90"/>
      <c r="FP6" s="101"/>
      <c r="FQ6" s="274" t="s">
        <v>0</v>
      </c>
      <c r="FR6" s="101"/>
      <c r="FS6" s="110" t="s">
        <v>328</v>
      </c>
      <c r="FT6" s="111" t="s">
        <v>328</v>
      </c>
      <c r="FU6" s="90"/>
      <c r="FV6" s="101"/>
      <c r="FW6" s="274" t="s">
        <v>0</v>
      </c>
      <c r="FX6" s="101"/>
      <c r="FY6" s="110" t="s">
        <v>328</v>
      </c>
      <c r="FZ6" s="111" t="s">
        <v>328</v>
      </c>
      <c r="GA6" s="90"/>
      <c r="GB6" s="105"/>
      <c r="GC6" s="103" t="s">
        <v>0</v>
      </c>
      <c r="GD6" s="106"/>
      <c r="GE6" s="110" t="s">
        <v>328</v>
      </c>
      <c r="GF6" s="111" t="s">
        <v>328</v>
      </c>
      <c r="GG6" s="90"/>
      <c r="GH6" s="105"/>
      <c r="GI6" s="103" t="s">
        <v>0</v>
      </c>
      <c r="GJ6" s="106"/>
      <c r="GK6" s="110" t="s">
        <v>328</v>
      </c>
      <c r="GL6" s="111" t="s">
        <v>328</v>
      </c>
      <c r="GM6" s="90"/>
      <c r="GN6" s="101"/>
      <c r="GO6" s="274" t="s">
        <v>0</v>
      </c>
      <c r="GP6" s="101"/>
      <c r="GQ6" s="110" t="s">
        <v>328</v>
      </c>
      <c r="GR6" s="111" t="s">
        <v>328</v>
      </c>
      <c r="GS6" s="90"/>
      <c r="GT6" s="101"/>
      <c r="GU6" s="274" t="s">
        <v>0</v>
      </c>
      <c r="GV6" s="101"/>
      <c r="GW6" s="110" t="s">
        <v>328</v>
      </c>
      <c r="GX6" s="111" t="s">
        <v>328</v>
      </c>
      <c r="GY6" s="90"/>
      <c r="GZ6" s="105"/>
      <c r="HA6" s="103" t="s">
        <v>0</v>
      </c>
      <c r="HB6" s="106"/>
      <c r="HC6" s="110" t="s">
        <v>328</v>
      </c>
      <c r="HD6" s="111" t="s">
        <v>328</v>
      </c>
      <c r="HE6" s="90"/>
      <c r="HF6" s="101"/>
      <c r="HG6" s="274" t="s">
        <v>0</v>
      </c>
      <c r="HH6" s="101"/>
      <c r="HI6" s="110" t="s">
        <v>328</v>
      </c>
      <c r="HJ6" s="111" t="s">
        <v>328</v>
      </c>
      <c r="HK6" s="90"/>
      <c r="HL6" s="101"/>
      <c r="HM6" s="274" t="s">
        <v>0</v>
      </c>
      <c r="HN6" s="101"/>
      <c r="HO6" s="110" t="s">
        <v>328</v>
      </c>
      <c r="HP6" s="111" t="s">
        <v>328</v>
      </c>
      <c r="HQ6" s="90"/>
      <c r="HR6" s="101"/>
      <c r="HS6" s="274" t="s">
        <v>0</v>
      </c>
      <c r="HT6" s="101"/>
      <c r="HU6" s="110" t="s">
        <v>328</v>
      </c>
      <c r="HV6" s="111" t="s">
        <v>328</v>
      </c>
      <c r="HW6" s="90"/>
      <c r="HX6" s="105"/>
      <c r="HY6" s="103" t="s">
        <v>0</v>
      </c>
      <c r="HZ6" s="106"/>
      <c r="IA6" s="110" t="s">
        <v>328</v>
      </c>
      <c r="IB6" s="111" t="s">
        <v>328</v>
      </c>
      <c r="IC6" s="90"/>
      <c r="ID6" s="101"/>
      <c r="IE6" s="274" t="s">
        <v>0</v>
      </c>
      <c r="IF6" s="101"/>
      <c r="IG6" s="110" t="s">
        <v>328</v>
      </c>
      <c r="IH6" s="111" t="s">
        <v>328</v>
      </c>
      <c r="II6" s="90"/>
      <c r="IJ6" s="101"/>
      <c r="IK6" s="274" t="s">
        <v>0</v>
      </c>
      <c r="IL6" s="101"/>
      <c r="IM6" s="110" t="s">
        <v>328</v>
      </c>
      <c r="IN6" s="111" t="s">
        <v>328</v>
      </c>
      <c r="IO6" s="90"/>
      <c r="IP6" s="105"/>
      <c r="IQ6" s="103" t="s">
        <v>0</v>
      </c>
      <c r="IR6" s="106"/>
      <c r="IS6" s="110" t="s">
        <v>328</v>
      </c>
      <c r="IT6" s="111" t="s">
        <v>328</v>
      </c>
      <c r="IU6" s="90"/>
      <c r="IV6" s="101"/>
      <c r="IW6" s="274" t="s">
        <v>0</v>
      </c>
      <c r="IX6" s="101"/>
      <c r="IY6" s="110" t="s">
        <v>328</v>
      </c>
      <c r="IZ6" s="111" t="s">
        <v>328</v>
      </c>
      <c r="JA6" s="90"/>
      <c r="JB6" s="101"/>
      <c r="JC6" s="274" t="s">
        <v>0</v>
      </c>
      <c r="JD6" s="101"/>
      <c r="JE6" s="110" t="s">
        <v>328</v>
      </c>
      <c r="JF6" s="111" t="s">
        <v>328</v>
      </c>
      <c r="JG6" s="90"/>
      <c r="JH6" s="101"/>
      <c r="JI6" s="274" t="s">
        <v>0</v>
      </c>
      <c r="JJ6" s="101"/>
      <c r="JK6" s="110" t="s">
        <v>328</v>
      </c>
      <c r="JL6" s="111" t="s">
        <v>328</v>
      </c>
      <c r="JM6" s="90"/>
      <c r="JN6" s="101"/>
      <c r="JO6" s="274" t="s">
        <v>0</v>
      </c>
      <c r="JP6" s="101"/>
      <c r="JQ6" s="110" t="s">
        <v>328</v>
      </c>
      <c r="JR6" s="111" t="s">
        <v>328</v>
      </c>
      <c r="JS6" s="90"/>
      <c r="JT6" s="105"/>
      <c r="JU6" s="103" t="s">
        <v>0</v>
      </c>
      <c r="JV6" s="106"/>
      <c r="JW6" s="110" t="s">
        <v>328</v>
      </c>
      <c r="JX6" s="111" t="s">
        <v>328</v>
      </c>
      <c r="JY6" s="90"/>
      <c r="JZ6" s="105"/>
      <c r="KA6" s="103" t="s">
        <v>0</v>
      </c>
      <c r="KB6" s="106"/>
      <c r="KC6" s="110" t="s">
        <v>328</v>
      </c>
      <c r="KD6" s="111" t="s">
        <v>328</v>
      </c>
      <c r="KE6" s="90"/>
      <c r="KF6" s="105"/>
      <c r="KG6" s="103" t="s">
        <v>0</v>
      </c>
      <c r="KH6" s="106"/>
      <c r="KI6" s="110" t="s">
        <v>328</v>
      </c>
      <c r="KJ6" s="111" t="s">
        <v>328</v>
      </c>
      <c r="KK6" s="90"/>
      <c r="KL6" s="101"/>
      <c r="KM6" s="274" t="s">
        <v>0</v>
      </c>
      <c r="KN6" s="101"/>
      <c r="KO6" s="110" t="s">
        <v>328</v>
      </c>
      <c r="KP6" s="111" t="s">
        <v>328</v>
      </c>
      <c r="KQ6" s="90"/>
      <c r="KR6" s="101"/>
      <c r="KS6" s="274" t="s">
        <v>0</v>
      </c>
      <c r="KT6" s="101"/>
      <c r="KU6" s="110" t="s">
        <v>328</v>
      </c>
      <c r="KV6" s="111" t="s">
        <v>328</v>
      </c>
      <c r="KW6" s="90"/>
      <c r="KX6" s="101"/>
      <c r="KY6" s="274" t="s">
        <v>0</v>
      </c>
      <c r="KZ6" s="101"/>
      <c r="LA6" s="110" t="s">
        <v>328</v>
      </c>
      <c r="LB6" s="111" t="s">
        <v>328</v>
      </c>
      <c r="LC6" s="90"/>
      <c r="LD6" s="105"/>
      <c r="LE6" s="103" t="s">
        <v>0</v>
      </c>
      <c r="LF6" s="106"/>
      <c r="LG6" s="110" t="s">
        <v>328</v>
      </c>
      <c r="LH6" s="111" t="s">
        <v>328</v>
      </c>
      <c r="LI6" s="90"/>
      <c r="LJ6" s="101"/>
      <c r="LK6" s="274" t="s">
        <v>0</v>
      </c>
      <c r="LL6" s="101"/>
      <c r="LM6" s="110" t="s">
        <v>328</v>
      </c>
      <c r="LN6" s="111" t="s">
        <v>328</v>
      </c>
      <c r="LO6" s="90"/>
      <c r="LP6" s="101"/>
      <c r="LQ6" s="274" t="s">
        <v>0</v>
      </c>
      <c r="LR6" s="101"/>
      <c r="LS6" s="110" t="s">
        <v>328</v>
      </c>
      <c r="LT6" s="111" t="s">
        <v>328</v>
      </c>
      <c r="LU6" s="90"/>
      <c r="LV6" s="105"/>
      <c r="LW6" s="103" t="s">
        <v>0</v>
      </c>
      <c r="LX6" s="106"/>
      <c r="LY6" s="110" t="s">
        <v>328</v>
      </c>
      <c r="LZ6" s="111" t="s">
        <v>328</v>
      </c>
      <c r="MA6" s="90"/>
      <c r="MB6" s="101"/>
      <c r="MC6" s="274" t="s">
        <v>0</v>
      </c>
      <c r="MD6" s="101"/>
      <c r="ME6" s="110" t="s">
        <v>328</v>
      </c>
      <c r="MF6" s="111" t="s">
        <v>328</v>
      </c>
      <c r="MG6" s="90"/>
      <c r="MH6" s="101"/>
      <c r="MI6" s="274" t="s">
        <v>0</v>
      </c>
      <c r="MJ6" s="101"/>
      <c r="MK6" s="110" t="s">
        <v>328</v>
      </c>
      <c r="ML6" s="111" t="s">
        <v>328</v>
      </c>
      <c r="MM6" s="90"/>
      <c r="MN6" s="101"/>
      <c r="MO6" s="274" t="s">
        <v>0</v>
      </c>
      <c r="MP6" s="101"/>
      <c r="MQ6" s="110" t="s">
        <v>328</v>
      </c>
      <c r="MR6" s="111" t="s">
        <v>328</v>
      </c>
      <c r="MS6" s="90"/>
      <c r="MT6" s="105"/>
      <c r="MU6" s="103" t="s">
        <v>0</v>
      </c>
      <c r="MV6" s="106"/>
      <c r="MW6" s="110" t="s">
        <v>328</v>
      </c>
      <c r="MX6" s="111" t="s">
        <v>328</v>
      </c>
      <c r="MY6" s="90"/>
      <c r="MZ6" s="101"/>
      <c r="NA6" s="274" t="s">
        <v>0</v>
      </c>
      <c r="NB6" s="101"/>
      <c r="NC6" s="110" t="s">
        <v>328</v>
      </c>
      <c r="ND6" s="111" t="s">
        <v>328</v>
      </c>
      <c r="NE6" s="90"/>
      <c r="NF6" s="101"/>
      <c r="NG6" s="274" t="s">
        <v>0</v>
      </c>
      <c r="NH6" s="101"/>
      <c r="NI6" s="110" t="s">
        <v>328</v>
      </c>
      <c r="NJ6" s="111" t="s">
        <v>328</v>
      </c>
      <c r="NK6" s="90"/>
      <c r="NL6" s="101"/>
      <c r="NM6" s="274" t="s">
        <v>0</v>
      </c>
      <c r="NN6" s="101"/>
      <c r="NO6" s="110" t="s">
        <v>328</v>
      </c>
      <c r="NP6" s="111" t="s">
        <v>328</v>
      </c>
      <c r="NQ6" s="90"/>
      <c r="NR6" s="101"/>
      <c r="NS6" s="274" t="s">
        <v>0</v>
      </c>
      <c r="NT6" s="101"/>
      <c r="NU6" s="110" t="s">
        <v>328</v>
      </c>
      <c r="NV6" s="111" t="s">
        <v>328</v>
      </c>
      <c r="NW6" s="98"/>
      <c r="NX6" s="105"/>
      <c r="NY6" s="103" t="s">
        <v>0</v>
      </c>
      <c r="NZ6" s="106"/>
      <c r="OA6" s="110" t="s">
        <v>328</v>
      </c>
      <c r="OB6" s="111" t="s">
        <v>328</v>
      </c>
      <c r="OC6" s="117"/>
      <c r="OD6" s="250"/>
      <c r="OE6" s="251" t="s">
        <v>0</v>
      </c>
      <c r="OF6" s="251"/>
      <c r="OG6" s="110" t="s">
        <v>328</v>
      </c>
      <c r="OH6" s="111" t="s">
        <v>328</v>
      </c>
    </row>
    <row r="7" spans="1:398" ht="15" hidden="1" customHeight="1" x14ac:dyDescent="0.2">
      <c r="A7" s="283">
        <f>IF(B7="","",VLOOKUP(B7,'Registrovaní tipéri'!$A$2:$B$101,2,FALSE))</f>
        <v>23</v>
      </c>
      <c r="B7" s="277" t="s">
        <v>299</v>
      </c>
      <c r="C7" s="130">
        <v>23</v>
      </c>
      <c r="D7" s="102"/>
      <c r="E7" s="206" t="s">
        <v>0</v>
      </c>
      <c r="F7" s="101"/>
      <c r="G7" s="206"/>
      <c r="H7" s="207"/>
      <c r="I7" s="279"/>
      <c r="J7" s="253"/>
      <c r="K7" s="110" t="s">
        <v>0</v>
      </c>
      <c r="L7" s="110"/>
      <c r="M7" s="110" t="s">
        <v>328</v>
      </c>
      <c r="N7" s="111" t="s">
        <v>328</v>
      </c>
      <c r="O7" s="77"/>
      <c r="P7" s="102"/>
      <c r="Q7" s="311" t="s">
        <v>0</v>
      </c>
      <c r="R7" s="101"/>
      <c r="S7" s="110" t="s">
        <v>328</v>
      </c>
      <c r="T7" s="111" t="s">
        <v>328</v>
      </c>
      <c r="U7" s="77"/>
      <c r="V7" s="102"/>
      <c r="W7" s="311" t="s">
        <v>0</v>
      </c>
      <c r="X7" s="101"/>
      <c r="Y7" s="110" t="s">
        <v>328</v>
      </c>
      <c r="Z7" s="111" t="s">
        <v>328</v>
      </c>
      <c r="AA7" s="90"/>
      <c r="AB7" s="61"/>
      <c r="AC7" s="294" t="s">
        <v>0</v>
      </c>
      <c r="AD7" s="61"/>
      <c r="AE7" s="110" t="s">
        <v>328</v>
      </c>
      <c r="AF7" s="111" t="s">
        <v>328</v>
      </c>
      <c r="AG7" s="90"/>
      <c r="AH7" s="61"/>
      <c r="AI7" s="274" t="s">
        <v>0</v>
      </c>
      <c r="AJ7" s="61"/>
      <c r="AK7" s="110" t="s">
        <v>328</v>
      </c>
      <c r="AL7" s="111" t="s">
        <v>328</v>
      </c>
      <c r="AM7" s="90"/>
      <c r="AN7" s="102"/>
      <c r="AO7" s="274" t="s">
        <v>0</v>
      </c>
      <c r="AP7" s="101"/>
      <c r="AQ7" s="110" t="s">
        <v>328</v>
      </c>
      <c r="AR7" s="111" t="s">
        <v>328</v>
      </c>
      <c r="AS7" s="90"/>
      <c r="AT7" s="61"/>
      <c r="AU7" s="274" t="s">
        <v>0</v>
      </c>
      <c r="AV7" s="61"/>
      <c r="AW7" s="110" t="s">
        <v>328</v>
      </c>
      <c r="AX7" s="111" t="s">
        <v>328</v>
      </c>
      <c r="AY7" s="90"/>
      <c r="AZ7" s="102"/>
      <c r="BA7" s="274" t="s">
        <v>0</v>
      </c>
      <c r="BB7" s="101"/>
      <c r="BC7" s="110" t="s">
        <v>328</v>
      </c>
      <c r="BD7" s="111" t="s">
        <v>328</v>
      </c>
      <c r="BE7" s="90"/>
      <c r="BF7" s="61"/>
      <c r="BG7" s="274" t="s">
        <v>0</v>
      </c>
      <c r="BH7" s="61"/>
      <c r="BI7" s="110" t="s">
        <v>328</v>
      </c>
      <c r="BJ7" s="111" t="s">
        <v>328</v>
      </c>
      <c r="BK7" s="90"/>
      <c r="BL7" s="61"/>
      <c r="BM7" s="274" t="s">
        <v>0</v>
      </c>
      <c r="BN7" s="61"/>
      <c r="BO7" s="110" t="s">
        <v>328</v>
      </c>
      <c r="BP7" s="111" t="s">
        <v>328</v>
      </c>
      <c r="BQ7" s="90"/>
      <c r="BR7" s="61"/>
      <c r="BS7" s="274" t="s">
        <v>0</v>
      </c>
      <c r="BT7" s="61"/>
      <c r="BU7" s="110" t="s">
        <v>328</v>
      </c>
      <c r="BV7" s="111" t="s">
        <v>328</v>
      </c>
      <c r="BW7" s="90"/>
      <c r="BX7" s="61"/>
      <c r="BY7" s="274" t="s">
        <v>0</v>
      </c>
      <c r="BZ7" s="61"/>
      <c r="CA7" s="110" t="s">
        <v>328</v>
      </c>
      <c r="CB7" s="111" t="s">
        <v>328</v>
      </c>
      <c r="CC7" s="90"/>
      <c r="CD7" s="61"/>
      <c r="CE7" s="274" t="s">
        <v>0</v>
      </c>
      <c r="CF7" s="61"/>
      <c r="CG7" s="110" t="s">
        <v>328</v>
      </c>
      <c r="CH7" s="111" t="s">
        <v>328</v>
      </c>
      <c r="CI7" s="90"/>
      <c r="CJ7" s="102"/>
      <c r="CK7" s="274" t="s">
        <v>0</v>
      </c>
      <c r="CL7" s="101"/>
      <c r="CM7" s="110" t="s">
        <v>328</v>
      </c>
      <c r="CN7" s="111" t="s">
        <v>328</v>
      </c>
      <c r="CO7" s="90"/>
      <c r="CP7" s="102"/>
      <c r="CQ7" s="274" t="s">
        <v>0</v>
      </c>
      <c r="CR7" s="101"/>
      <c r="CS7" s="110" t="s">
        <v>328</v>
      </c>
      <c r="CT7" s="111" t="s">
        <v>328</v>
      </c>
      <c r="CU7" s="90"/>
      <c r="CV7" s="61"/>
      <c r="CW7" s="274" t="s">
        <v>0</v>
      </c>
      <c r="CX7" s="61"/>
      <c r="CY7" s="110" t="s">
        <v>328</v>
      </c>
      <c r="CZ7" s="111" t="s">
        <v>328</v>
      </c>
      <c r="DA7" s="90"/>
      <c r="DB7" s="61"/>
      <c r="DC7" s="274" t="s">
        <v>0</v>
      </c>
      <c r="DD7" s="61"/>
      <c r="DE7" s="110" t="s">
        <v>328</v>
      </c>
      <c r="DF7" s="111" t="s">
        <v>328</v>
      </c>
      <c r="DG7" s="90"/>
      <c r="DH7" s="61"/>
      <c r="DI7" s="274" t="s">
        <v>0</v>
      </c>
      <c r="DJ7" s="61"/>
      <c r="DK7" s="110" t="s">
        <v>328</v>
      </c>
      <c r="DL7" s="111" t="s">
        <v>328</v>
      </c>
      <c r="DM7" s="90"/>
      <c r="DN7" s="61"/>
      <c r="DO7" s="274" t="s">
        <v>0</v>
      </c>
      <c r="DP7" s="61"/>
      <c r="DQ7" s="110" t="s">
        <v>328</v>
      </c>
      <c r="DR7" s="111" t="s">
        <v>328</v>
      </c>
      <c r="DS7" s="90"/>
      <c r="DT7" s="61"/>
      <c r="DU7" s="274" t="s">
        <v>0</v>
      </c>
      <c r="DV7" s="61"/>
      <c r="DW7" s="110" t="s">
        <v>328</v>
      </c>
      <c r="DX7" s="111" t="s">
        <v>328</v>
      </c>
      <c r="DY7" s="90"/>
      <c r="DZ7" s="61"/>
      <c r="EA7" s="274" t="s">
        <v>0</v>
      </c>
      <c r="EB7" s="61"/>
      <c r="EC7" s="110" t="s">
        <v>328</v>
      </c>
      <c r="ED7" s="111" t="s">
        <v>328</v>
      </c>
      <c r="EE7" s="90"/>
      <c r="EF7" s="61"/>
      <c r="EG7" s="274" t="s">
        <v>0</v>
      </c>
      <c r="EH7" s="61"/>
      <c r="EI7" s="110" t="s">
        <v>328</v>
      </c>
      <c r="EJ7" s="111" t="s">
        <v>328</v>
      </c>
      <c r="EK7" s="90"/>
      <c r="EL7" s="61"/>
      <c r="EM7" s="274" t="s">
        <v>0</v>
      </c>
      <c r="EN7" s="61"/>
      <c r="EO7" s="110" t="s">
        <v>328</v>
      </c>
      <c r="EP7" s="111" t="s">
        <v>328</v>
      </c>
      <c r="EQ7" s="90"/>
      <c r="ER7" s="102"/>
      <c r="ES7" s="274" t="s">
        <v>0</v>
      </c>
      <c r="ET7" s="101"/>
      <c r="EU7" s="110" t="s">
        <v>328</v>
      </c>
      <c r="EV7" s="111" t="s">
        <v>328</v>
      </c>
      <c r="EW7" s="90"/>
      <c r="EX7" s="61"/>
      <c r="EY7" s="274" t="s">
        <v>0</v>
      </c>
      <c r="EZ7" s="61"/>
      <c r="FA7" s="110" t="s">
        <v>328</v>
      </c>
      <c r="FB7" s="111" t="s">
        <v>328</v>
      </c>
      <c r="FC7" s="90"/>
      <c r="FD7" s="273"/>
      <c r="FE7" s="274" t="s">
        <v>0</v>
      </c>
      <c r="FF7" s="274"/>
      <c r="FG7" s="110" t="s">
        <v>328</v>
      </c>
      <c r="FH7" s="111" t="s">
        <v>328</v>
      </c>
      <c r="FI7" s="90"/>
      <c r="FJ7" s="61"/>
      <c r="FK7" s="274" t="s">
        <v>0</v>
      </c>
      <c r="FL7" s="61"/>
      <c r="FM7" s="110" t="s">
        <v>328</v>
      </c>
      <c r="FN7" s="111" t="s">
        <v>328</v>
      </c>
      <c r="FO7" s="90"/>
      <c r="FP7" s="61"/>
      <c r="FQ7" s="274" t="s">
        <v>0</v>
      </c>
      <c r="FR7" s="61"/>
      <c r="FS7" s="110" t="s">
        <v>328</v>
      </c>
      <c r="FT7" s="111" t="s">
        <v>328</v>
      </c>
      <c r="FU7" s="90"/>
      <c r="FV7" s="61"/>
      <c r="FW7" s="274" t="s">
        <v>0</v>
      </c>
      <c r="FX7" s="61"/>
      <c r="FY7" s="110" t="s">
        <v>328</v>
      </c>
      <c r="FZ7" s="111" t="s">
        <v>328</v>
      </c>
      <c r="GA7" s="90"/>
      <c r="GB7" s="102"/>
      <c r="GC7" s="274" t="s">
        <v>0</v>
      </c>
      <c r="GD7" s="101"/>
      <c r="GE7" s="110" t="s">
        <v>328</v>
      </c>
      <c r="GF7" s="111" t="s">
        <v>328</v>
      </c>
      <c r="GG7" s="90"/>
      <c r="GH7" s="102"/>
      <c r="GI7" s="274" t="s">
        <v>0</v>
      </c>
      <c r="GJ7" s="101"/>
      <c r="GK7" s="110" t="s">
        <v>328</v>
      </c>
      <c r="GL7" s="111" t="s">
        <v>328</v>
      </c>
      <c r="GM7" s="90"/>
      <c r="GN7" s="61"/>
      <c r="GO7" s="274" t="s">
        <v>0</v>
      </c>
      <c r="GP7" s="61"/>
      <c r="GQ7" s="110" t="s">
        <v>328</v>
      </c>
      <c r="GR7" s="111" t="s">
        <v>328</v>
      </c>
      <c r="GS7" s="90"/>
      <c r="GT7" s="61"/>
      <c r="GU7" s="274" t="s">
        <v>0</v>
      </c>
      <c r="GV7" s="61"/>
      <c r="GW7" s="110" t="s">
        <v>328</v>
      </c>
      <c r="GX7" s="111" t="s">
        <v>328</v>
      </c>
      <c r="GY7" s="90"/>
      <c r="GZ7" s="102"/>
      <c r="HA7" s="274" t="s">
        <v>0</v>
      </c>
      <c r="HB7" s="101"/>
      <c r="HC7" s="110" t="s">
        <v>328</v>
      </c>
      <c r="HD7" s="111" t="s">
        <v>328</v>
      </c>
      <c r="HE7" s="90"/>
      <c r="HF7" s="61"/>
      <c r="HG7" s="274" t="s">
        <v>0</v>
      </c>
      <c r="HH7" s="61"/>
      <c r="HI7" s="110" t="s">
        <v>328</v>
      </c>
      <c r="HJ7" s="111" t="s">
        <v>328</v>
      </c>
      <c r="HK7" s="90"/>
      <c r="HL7" s="61"/>
      <c r="HM7" s="274" t="s">
        <v>0</v>
      </c>
      <c r="HN7" s="61"/>
      <c r="HO7" s="110" t="s">
        <v>328</v>
      </c>
      <c r="HP7" s="111" t="s">
        <v>328</v>
      </c>
      <c r="HQ7" s="90"/>
      <c r="HR7" s="61"/>
      <c r="HS7" s="274" t="s">
        <v>0</v>
      </c>
      <c r="HT7" s="61"/>
      <c r="HU7" s="110" t="s">
        <v>328</v>
      </c>
      <c r="HV7" s="111" t="s">
        <v>328</v>
      </c>
      <c r="HW7" s="90"/>
      <c r="HX7" s="102"/>
      <c r="HY7" s="274" t="s">
        <v>0</v>
      </c>
      <c r="HZ7" s="101"/>
      <c r="IA7" s="110" t="s">
        <v>328</v>
      </c>
      <c r="IB7" s="111" t="s">
        <v>328</v>
      </c>
      <c r="IC7" s="90"/>
      <c r="ID7" s="61"/>
      <c r="IE7" s="274" t="s">
        <v>0</v>
      </c>
      <c r="IF7" s="61"/>
      <c r="IG7" s="110" t="s">
        <v>328</v>
      </c>
      <c r="IH7" s="111" t="s">
        <v>328</v>
      </c>
      <c r="II7" s="90"/>
      <c r="IJ7" s="61"/>
      <c r="IK7" s="274" t="s">
        <v>0</v>
      </c>
      <c r="IL7" s="61"/>
      <c r="IM7" s="110" t="s">
        <v>328</v>
      </c>
      <c r="IN7" s="111" t="s">
        <v>328</v>
      </c>
      <c r="IO7" s="90"/>
      <c r="IP7" s="102"/>
      <c r="IQ7" s="274" t="s">
        <v>0</v>
      </c>
      <c r="IR7" s="101"/>
      <c r="IS7" s="110" t="s">
        <v>328</v>
      </c>
      <c r="IT7" s="111" t="s">
        <v>328</v>
      </c>
      <c r="IU7" s="90"/>
      <c r="IV7" s="61"/>
      <c r="IW7" s="274" t="s">
        <v>0</v>
      </c>
      <c r="IX7" s="61"/>
      <c r="IY7" s="110" t="s">
        <v>328</v>
      </c>
      <c r="IZ7" s="111" t="s">
        <v>328</v>
      </c>
      <c r="JA7" s="90"/>
      <c r="JB7" s="61"/>
      <c r="JC7" s="274" t="s">
        <v>0</v>
      </c>
      <c r="JD7" s="61"/>
      <c r="JE7" s="110" t="s">
        <v>328</v>
      </c>
      <c r="JF7" s="111" t="s">
        <v>328</v>
      </c>
      <c r="JG7" s="90"/>
      <c r="JH7" s="61"/>
      <c r="JI7" s="274" t="s">
        <v>0</v>
      </c>
      <c r="JJ7" s="61"/>
      <c r="JK7" s="110" t="s">
        <v>328</v>
      </c>
      <c r="JL7" s="111" t="s">
        <v>328</v>
      </c>
      <c r="JM7" s="90"/>
      <c r="JN7" s="61"/>
      <c r="JO7" s="274" t="s">
        <v>0</v>
      </c>
      <c r="JP7" s="61"/>
      <c r="JQ7" s="110" t="s">
        <v>328</v>
      </c>
      <c r="JR7" s="111" t="s">
        <v>328</v>
      </c>
      <c r="JS7" s="90"/>
      <c r="JT7" s="273"/>
      <c r="JU7" s="274" t="s">
        <v>0</v>
      </c>
      <c r="JV7" s="274"/>
      <c r="JW7" s="110" t="s">
        <v>328</v>
      </c>
      <c r="JX7" s="111" t="s">
        <v>328</v>
      </c>
      <c r="JY7" s="90"/>
      <c r="JZ7" s="273"/>
      <c r="KA7" s="274" t="s">
        <v>0</v>
      </c>
      <c r="KB7" s="274"/>
      <c r="KC7" s="110" t="s">
        <v>328</v>
      </c>
      <c r="KD7" s="111" t="s">
        <v>328</v>
      </c>
      <c r="KE7" s="90"/>
      <c r="KF7" s="102"/>
      <c r="KG7" s="274" t="s">
        <v>0</v>
      </c>
      <c r="KH7" s="101"/>
      <c r="KI7" s="110" t="s">
        <v>328</v>
      </c>
      <c r="KJ7" s="111" t="s">
        <v>328</v>
      </c>
      <c r="KK7" s="90"/>
      <c r="KL7" s="61"/>
      <c r="KM7" s="274" t="s">
        <v>0</v>
      </c>
      <c r="KN7" s="61"/>
      <c r="KO7" s="110" t="s">
        <v>328</v>
      </c>
      <c r="KP7" s="111" t="s">
        <v>328</v>
      </c>
      <c r="KQ7" s="90"/>
      <c r="KR7" s="61"/>
      <c r="KS7" s="274" t="s">
        <v>0</v>
      </c>
      <c r="KT7" s="61"/>
      <c r="KU7" s="110" t="s">
        <v>328</v>
      </c>
      <c r="KV7" s="111" t="s">
        <v>328</v>
      </c>
      <c r="KW7" s="90"/>
      <c r="KX7" s="61"/>
      <c r="KY7" s="274" t="s">
        <v>0</v>
      </c>
      <c r="KZ7" s="61"/>
      <c r="LA7" s="110" t="s">
        <v>328</v>
      </c>
      <c r="LB7" s="111" t="s">
        <v>328</v>
      </c>
      <c r="LC7" s="90"/>
      <c r="LD7" s="102"/>
      <c r="LE7" s="274" t="s">
        <v>0</v>
      </c>
      <c r="LF7" s="101"/>
      <c r="LG7" s="110" t="s">
        <v>328</v>
      </c>
      <c r="LH7" s="111" t="s">
        <v>328</v>
      </c>
      <c r="LI7" s="90"/>
      <c r="LJ7" s="61"/>
      <c r="LK7" s="274" t="s">
        <v>0</v>
      </c>
      <c r="LL7" s="61"/>
      <c r="LM7" s="110" t="s">
        <v>328</v>
      </c>
      <c r="LN7" s="111" t="s">
        <v>328</v>
      </c>
      <c r="LO7" s="90"/>
      <c r="LP7" s="61"/>
      <c r="LQ7" s="274" t="s">
        <v>0</v>
      </c>
      <c r="LR7" s="61"/>
      <c r="LS7" s="110" t="s">
        <v>328</v>
      </c>
      <c r="LT7" s="111" t="s">
        <v>328</v>
      </c>
      <c r="LU7" s="90"/>
      <c r="LV7" s="102"/>
      <c r="LW7" s="274" t="s">
        <v>0</v>
      </c>
      <c r="LX7" s="101"/>
      <c r="LY7" s="110" t="s">
        <v>328</v>
      </c>
      <c r="LZ7" s="111" t="s">
        <v>328</v>
      </c>
      <c r="MA7" s="90"/>
      <c r="MB7" s="61"/>
      <c r="MC7" s="274" t="s">
        <v>0</v>
      </c>
      <c r="MD7" s="61"/>
      <c r="ME7" s="110" t="s">
        <v>328</v>
      </c>
      <c r="MF7" s="111" t="s">
        <v>328</v>
      </c>
      <c r="MG7" s="90"/>
      <c r="MH7" s="61"/>
      <c r="MI7" s="274" t="s">
        <v>0</v>
      </c>
      <c r="MJ7" s="61"/>
      <c r="MK7" s="110" t="s">
        <v>328</v>
      </c>
      <c r="ML7" s="111" t="s">
        <v>328</v>
      </c>
      <c r="MM7" s="90"/>
      <c r="MN7" s="61"/>
      <c r="MO7" s="274" t="s">
        <v>0</v>
      </c>
      <c r="MP7" s="61"/>
      <c r="MQ7" s="110" t="s">
        <v>328</v>
      </c>
      <c r="MR7" s="111" t="s">
        <v>328</v>
      </c>
      <c r="MS7" s="90"/>
      <c r="MT7" s="102"/>
      <c r="MU7" s="274" t="s">
        <v>0</v>
      </c>
      <c r="MV7" s="101"/>
      <c r="MW7" s="110" t="s">
        <v>328</v>
      </c>
      <c r="MX7" s="111" t="s">
        <v>328</v>
      </c>
      <c r="MY7" s="90"/>
      <c r="MZ7" s="61"/>
      <c r="NA7" s="274" t="s">
        <v>0</v>
      </c>
      <c r="NB7" s="61"/>
      <c r="NC7" s="110" t="s">
        <v>328</v>
      </c>
      <c r="ND7" s="111" t="s">
        <v>328</v>
      </c>
      <c r="NE7" s="90"/>
      <c r="NF7" s="61"/>
      <c r="NG7" s="274" t="s">
        <v>0</v>
      </c>
      <c r="NH7" s="61"/>
      <c r="NI7" s="110" t="s">
        <v>328</v>
      </c>
      <c r="NJ7" s="111" t="s">
        <v>328</v>
      </c>
      <c r="NK7" s="90"/>
      <c r="NL7" s="61"/>
      <c r="NM7" s="274" t="s">
        <v>0</v>
      </c>
      <c r="NN7" s="61"/>
      <c r="NO7" s="110" t="s">
        <v>328</v>
      </c>
      <c r="NP7" s="111" t="s">
        <v>328</v>
      </c>
      <c r="NQ7" s="90"/>
      <c r="NR7" s="61"/>
      <c r="NS7" s="274" t="s">
        <v>0</v>
      </c>
      <c r="NT7" s="61"/>
      <c r="NU7" s="110" t="s">
        <v>328</v>
      </c>
      <c r="NV7" s="111" t="s">
        <v>328</v>
      </c>
      <c r="NW7" s="98"/>
      <c r="NX7" s="102"/>
      <c r="NY7" s="274" t="s">
        <v>0</v>
      </c>
      <c r="NZ7" s="101"/>
      <c r="OA7" s="110" t="s">
        <v>328</v>
      </c>
      <c r="OB7" s="111" t="s">
        <v>328</v>
      </c>
      <c r="OC7" s="117"/>
      <c r="OD7" s="253"/>
      <c r="OE7" s="110" t="s">
        <v>0</v>
      </c>
      <c r="OF7" s="110"/>
      <c r="OG7" s="110" t="s">
        <v>328</v>
      </c>
      <c r="OH7" s="111" t="s">
        <v>328</v>
      </c>
    </row>
    <row r="8" spans="1:398" ht="15" x14ac:dyDescent="0.2">
      <c r="A8" s="283">
        <f>IF(B8="","",VLOOKUP(B8,'Registrovaní tipéri'!$A$2:$B$101,2,FALSE))</f>
        <v>36</v>
      </c>
      <c r="B8" s="277" t="s">
        <v>7</v>
      </c>
      <c r="C8" s="130">
        <v>36</v>
      </c>
      <c r="D8" s="102"/>
      <c r="E8" s="206" t="s">
        <v>0</v>
      </c>
      <c r="F8" s="101"/>
      <c r="G8" s="206"/>
      <c r="H8" s="207"/>
      <c r="I8" s="279"/>
      <c r="J8" s="253">
        <v>1</v>
      </c>
      <c r="K8" s="110" t="s">
        <v>0</v>
      </c>
      <c r="L8" s="110">
        <v>3</v>
      </c>
      <c r="M8" s="110" t="s">
        <v>217</v>
      </c>
      <c r="N8" s="111" t="s">
        <v>329</v>
      </c>
      <c r="O8" s="77"/>
      <c r="P8" s="102">
        <v>3</v>
      </c>
      <c r="Q8" s="311" t="s">
        <v>0</v>
      </c>
      <c r="R8" s="101">
        <v>1</v>
      </c>
      <c r="S8" s="110" t="s">
        <v>217</v>
      </c>
      <c r="T8" s="111" t="s">
        <v>291</v>
      </c>
      <c r="U8" s="77"/>
      <c r="V8" s="102">
        <v>2</v>
      </c>
      <c r="W8" s="311" t="s">
        <v>0</v>
      </c>
      <c r="X8" s="101">
        <v>3</v>
      </c>
      <c r="Y8" s="110" t="s">
        <v>219</v>
      </c>
      <c r="Z8" s="111" t="s">
        <v>213</v>
      </c>
      <c r="AA8" s="90"/>
      <c r="AB8" s="101">
        <v>2</v>
      </c>
      <c r="AC8" s="294" t="s">
        <v>0</v>
      </c>
      <c r="AD8" s="61">
        <v>1</v>
      </c>
      <c r="AE8" s="110" t="s">
        <v>220</v>
      </c>
      <c r="AF8" s="111" t="s">
        <v>329</v>
      </c>
      <c r="AG8" s="90"/>
      <c r="AH8" s="101">
        <v>1</v>
      </c>
      <c r="AI8" s="274" t="s">
        <v>0</v>
      </c>
      <c r="AJ8" s="61">
        <v>2</v>
      </c>
      <c r="AK8" s="110" t="s">
        <v>218</v>
      </c>
      <c r="AL8" s="111" t="s">
        <v>217</v>
      </c>
      <c r="AM8" s="90"/>
      <c r="AN8" s="102">
        <v>1</v>
      </c>
      <c r="AO8" s="274" t="s">
        <v>0</v>
      </c>
      <c r="AP8" s="101">
        <v>3</v>
      </c>
      <c r="AQ8" s="110" t="s">
        <v>217</v>
      </c>
      <c r="AR8" s="111" t="s">
        <v>216</v>
      </c>
      <c r="AS8" s="90"/>
      <c r="AT8" s="101"/>
      <c r="AU8" s="274" t="s">
        <v>0</v>
      </c>
      <c r="AV8" s="61"/>
      <c r="AW8" s="110" t="s">
        <v>328</v>
      </c>
      <c r="AX8" s="111" t="s">
        <v>328</v>
      </c>
      <c r="AY8" s="90"/>
      <c r="AZ8" s="102">
        <v>3</v>
      </c>
      <c r="BA8" s="274" t="s">
        <v>0</v>
      </c>
      <c r="BB8" s="101">
        <v>0</v>
      </c>
      <c r="BC8" s="110" t="s">
        <v>268</v>
      </c>
      <c r="BD8" s="111" t="s">
        <v>218</v>
      </c>
      <c r="BE8" s="90"/>
      <c r="BF8" s="101">
        <v>1</v>
      </c>
      <c r="BG8" s="274" t="s">
        <v>0</v>
      </c>
      <c r="BH8" s="61">
        <v>2</v>
      </c>
      <c r="BI8" s="110" t="s">
        <v>217</v>
      </c>
      <c r="BJ8" s="111" t="s">
        <v>291</v>
      </c>
      <c r="BK8" s="90"/>
      <c r="BL8" s="101"/>
      <c r="BM8" s="274" t="s">
        <v>0</v>
      </c>
      <c r="BN8" s="61"/>
      <c r="BO8" s="110" t="s">
        <v>328</v>
      </c>
      <c r="BP8" s="111" t="s">
        <v>328</v>
      </c>
      <c r="BQ8" s="90"/>
      <c r="BR8" s="101">
        <v>1</v>
      </c>
      <c r="BS8" s="274" t="s">
        <v>0</v>
      </c>
      <c r="BT8" s="61">
        <v>2</v>
      </c>
      <c r="BU8" s="110" t="s">
        <v>217</v>
      </c>
      <c r="BV8" s="111" t="s">
        <v>291</v>
      </c>
      <c r="BW8" s="90"/>
      <c r="BX8" s="101">
        <v>1</v>
      </c>
      <c r="BY8" s="274" t="s">
        <v>0</v>
      </c>
      <c r="BZ8" s="61">
        <v>0</v>
      </c>
      <c r="CA8" s="110" t="s">
        <v>291</v>
      </c>
      <c r="CB8" s="111" t="s">
        <v>217</v>
      </c>
      <c r="CC8" s="90"/>
      <c r="CD8" s="101"/>
      <c r="CE8" s="274" t="s">
        <v>0</v>
      </c>
      <c r="CF8" s="61"/>
      <c r="CG8" s="110" t="s">
        <v>328</v>
      </c>
      <c r="CH8" s="111" t="s">
        <v>328</v>
      </c>
      <c r="CI8" s="90"/>
      <c r="CJ8" s="102"/>
      <c r="CK8" s="274" t="s">
        <v>0</v>
      </c>
      <c r="CL8" s="101"/>
      <c r="CM8" s="110" t="s">
        <v>328</v>
      </c>
      <c r="CN8" s="111" t="s">
        <v>328</v>
      </c>
      <c r="CO8" s="90"/>
      <c r="CP8" s="102">
        <v>1</v>
      </c>
      <c r="CQ8" s="274" t="s">
        <v>0</v>
      </c>
      <c r="CR8" s="101">
        <v>2</v>
      </c>
      <c r="CS8" s="110" t="s">
        <v>219</v>
      </c>
      <c r="CT8" s="111" t="s">
        <v>349</v>
      </c>
      <c r="CU8" s="90"/>
      <c r="CV8" s="101">
        <v>0</v>
      </c>
      <c r="CW8" s="274" t="s">
        <v>0</v>
      </c>
      <c r="CX8" s="61">
        <v>3</v>
      </c>
      <c r="CY8" s="110" t="s">
        <v>219</v>
      </c>
      <c r="CZ8" s="111" t="s">
        <v>217</v>
      </c>
      <c r="DA8" s="90"/>
      <c r="DB8" s="101">
        <v>1</v>
      </c>
      <c r="DC8" s="274" t="s">
        <v>0</v>
      </c>
      <c r="DD8" s="61">
        <v>2</v>
      </c>
      <c r="DE8" s="110" t="s">
        <v>268</v>
      </c>
      <c r="DF8" s="111" t="s">
        <v>378</v>
      </c>
      <c r="DG8" s="90"/>
      <c r="DH8" s="101">
        <v>1</v>
      </c>
      <c r="DI8" s="274" t="s">
        <v>0</v>
      </c>
      <c r="DJ8" s="61">
        <v>0</v>
      </c>
      <c r="DK8" s="110" t="s">
        <v>217</v>
      </c>
      <c r="DL8" s="111" t="s">
        <v>219</v>
      </c>
      <c r="DM8" s="90"/>
      <c r="DN8" s="101">
        <v>3</v>
      </c>
      <c r="DO8" s="274" t="s">
        <v>0</v>
      </c>
      <c r="DP8" s="61">
        <v>2</v>
      </c>
      <c r="DQ8" s="110" t="s">
        <v>217</v>
      </c>
      <c r="DR8" s="111" t="s">
        <v>213</v>
      </c>
      <c r="DS8" s="90"/>
      <c r="DT8" s="101">
        <v>2</v>
      </c>
      <c r="DU8" s="274" t="s">
        <v>0</v>
      </c>
      <c r="DV8" s="61">
        <v>1</v>
      </c>
      <c r="DW8" s="110" t="s">
        <v>364</v>
      </c>
      <c r="DX8" s="111" t="s">
        <v>215</v>
      </c>
      <c r="DY8" s="90"/>
      <c r="DZ8" s="101">
        <v>2</v>
      </c>
      <c r="EA8" s="274" t="s">
        <v>0</v>
      </c>
      <c r="EB8" s="61">
        <v>1</v>
      </c>
      <c r="EC8" s="110" t="s">
        <v>219</v>
      </c>
      <c r="ED8" s="111" t="s">
        <v>329</v>
      </c>
      <c r="EE8" s="90"/>
      <c r="EF8" s="101"/>
      <c r="EG8" s="274" t="s">
        <v>0</v>
      </c>
      <c r="EH8" s="61"/>
      <c r="EI8" s="110" t="s">
        <v>328</v>
      </c>
      <c r="EJ8" s="111" t="s">
        <v>328</v>
      </c>
      <c r="EK8" s="90"/>
      <c r="EL8" s="101"/>
      <c r="EM8" s="274" t="s">
        <v>0</v>
      </c>
      <c r="EN8" s="61"/>
      <c r="EO8" s="110" t="s">
        <v>328</v>
      </c>
      <c r="EP8" s="111" t="s">
        <v>328</v>
      </c>
      <c r="EQ8" s="90"/>
      <c r="ER8" s="102"/>
      <c r="ES8" s="274" t="s">
        <v>0</v>
      </c>
      <c r="ET8" s="101"/>
      <c r="EU8" s="110" t="s">
        <v>328</v>
      </c>
      <c r="EV8" s="111" t="s">
        <v>328</v>
      </c>
      <c r="EW8" s="90"/>
      <c r="EX8" s="101"/>
      <c r="EY8" s="274" t="s">
        <v>0</v>
      </c>
      <c r="EZ8" s="61"/>
      <c r="FA8" s="110" t="s">
        <v>328</v>
      </c>
      <c r="FB8" s="111" t="s">
        <v>328</v>
      </c>
      <c r="FC8" s="90"/>
      <c r="FD8" s="273"/>
      <c r="FE8" s="274" t="s">
        <v>0</v>
      </c>
      <c r="FF8" s="274"/>
      <c r="FG8" s="110" t="s">
        <v>328</v>
      </c>
      <c r="FH8" s="111" t="s">
        <v>328</v>
      </c>
      <c r="FI8" s="90"/>
      <c r="FJ8" s="101"/>
      <c r="FK8" s="274" t="s">
        <v>0</v>
      </c>
      <c r="FL8" s="61"/>
      <c r="FM8" s="110" t="s">
        <v>328</v>
      </c>
      <c r="FN8" s="111" t="s">
        <v>328</v>
      </c>
      <c r="FO8" s="90"/>
      <c r="FP8" s="101"/>
      <c r="FQ8" s="274" t="s">
        <v>0</v>
      </c>
      <c r="FR8" s="61"/>
      <c r="FS8" s="110" t="s">
        <v>328</v>
      </c>
      <c r="FT8" s="111" t="s">
        <v>328</v>
      </c>
      <c r="FU8" s="90"/>
      <c r="FV8" s="101"/>
      <c r="FW8" s="274" t="s">
        <v>0</v>
      </c>
      <c r="FX8" s="61"/>
      <c r="FY8" s="110" t="s">
        <v>328</v>
      </c>
      <c r="FZ8" s="111" t="s">
        <v>328</v>
      </c>
      <c r="GA8" s="90"/>
      <c r="GB8" s="102"/>
      <c r="GC8" s="274" t="s">
        <v>0</v>
      </c>
      <c r="GD8" s="101"/>
      <c r="GE8" s="110" t="s">
        <v>328</v>
      </c>
      <c r="GF8" s="111" t="s">
        <v>328</v>
      </c>
      <c r="GG8" s="90"/>
      <c r="GH8" s="102"/>
      <c r="GI8" s="274" t="s">
        <v>0</v>
      </c>
      <c r="GJ8" s="101"/>
      <c r="GK8" s="110" t="s">
        <v>328</v>
      </c>
      <c r="GL8" s="111" t="s">
        <v>328</v>
      </c>
      <c r="GM8" s="90"/>
      <c r="GN8" s="101"/>
      <c r="GO8" s="274" t="s">
        <v>0</v>
      </c>
      <c r="GP8" s="61"/>
      <c r="GQ8" s="110" t="s">
        <v>328</v>
      </c>
      <c r="GR8" s="111" t="s">
        <v>328</v>
      </c>
      <c r="GS8" s="90"/>
      <c r="GT8" s="101"/>
      <c r="GU8" s="274" t="s">
        <v>0</v>
      </c>
      <c r="GV8" s="61"/>
      <c r="GW8" s="110" t="s">
        <v>328</v>
      </c>
      <c r="GX8" s="111" t="s">
        <v>328</v>
      </c>
      <c r="GY8" s="90"/>
      <c r="GZ8" s="273"/>
      <c r="HA8" s="274" t="s">
        <v>0</v>
      </c>
      <c r="HB8" s="274"/>
      <c r="HC8" s="110" t="s">
        <v>328</v>
      </c>
      <c r="HD8" s="111" t="s">
        <v>328</v>
      </c>
      <c r="HE8" s="90"/>
      <c r="HF8" s="101"/>
      <c r="HG8" s="274" t="s">
        <v>0</v>
      </c>
      <c r="HH8" s="61"/>
      <c r="HI8" s="110" t="s">
        <v>328</v>
      </c>
      <c r="HJ8" s="111" t="s">
        <v>328</v>
      </c>
      <c r="HK8" s="90"/>
      <c r="HL8" s="101"/>
      <c r="HM8" s="274" t="s">
        <v>0</v>
      </c>
      <c r="HN8" s="61"/>
      <c r="HO8" s="110" t="s">
        <v>328</v>
      </c>
      <c r="HP8" s="111" t="s">
        <v>328</v>
      </c>
      <c r="HQ8" s="90"/>
      <c r="HR8" s="101"/>
      <c r="HS8" s="274" t="s">
        <v>0</v>
      </c>
      <c r="HT8" s="61"/>
      <c r="HU8" s="110" t="s">
        <v>328</v>
      </c>
      <c r="HV8" s="111" t="s">
        <v>328</v>
      </c>
      <c r="HW8" s="90"/>
      <c r="HX8" s="102"/>
      <c r="HY8" s="274" t="s">
        <v>0</v>
      </c>
      <c r="HZ8" s="101"/>
      <c r="IA8" s="110" t="s">
        <v>328</v>
      </c>
      <c r="IB8" s="111" t="s">
        <v>328</v>
      </c>
      <c r="IC8" s="90"/>
      <c r="ID8" s="101"/>
      <c r="IE8" s="274" t="s">
        <v>0</v>
      </c>
      <c r="IF8" s="61"/>
      <c r="IG8" s="110" t="s">
        <v>328</v>
      </c>
      <c r="IH8" s="111" t="s">
        <v>328</v>
      </c>
      <c r="II8" s="90"/>
      <c r="IJ8" s="101"/>
      <c r="IK8" s="274" t="s">
        <v>0</v>
      </c>
      <c r="IL8" s="61"/>
      <c r="IM8" s="110" t="s">
        <v>328</v>
      </c>
      <c r="IN8" s="111" t="s">
        <v>328</v>
      </c>
      <c r="IO8" s="90"/>
      <c r="IP8" s="273"/>
      <c r="IQ8" s="274" t="s">
        <v>0</v>
      </c>
      <c r="IR8" s="274"/>
      <c r="IS8" s="110" t="s">
        <v>328</v>
      </c>
      <c r="IT8" s="111" t="s">
        <v>328</v>
      </c>
      <c r="IU8" s="90"/>
      <c r="IV8" s="101"/>
      <c r="IW8" s="274" t="s">
        <v>0</v>
      </c>
      <c r="IX8" s="61"/>
      <c r="IY8" s="110" t="s">
        <v>328</v>
      </c>
      <c r="IZ8" s="111" t="s">
        <v>328</v>
      </c>
      <c r="JA8" s="90"/>
      <c r="JB8" s="101"/>
      <c r="JC8" s="274" t="s">
        <v>0</v>
      </c>
      <c r="JD8" s="61"/>
      <c r="JE8" s="110" t="s">
        <v>328</v>
      </c>
      <c r="JF8" s="111" t="s">
        <v>328</v>
      </c>
      <c r="JG8" s="90"/>
      <c r="JH8" s="101"/>
      <c r="JI8" s="274" t="s">
        <v>0</v>
      </c>
      <c r="JJ8" s="61"/>
      <c r="JK8" s="110" t="s">
        <v>328</v>
      </c>
      <c r="JL8" s="111" t="s">
        <v>328</v>
      </c>
      <c r="JM8" s="90"/>
      <c r="JN8" s="101"/>
      <c r="JO8" s="274" t="s">
        <v>0</v>
      </c>
      <c r="JP8" s="61"/>
      <c r="JQ8" s="110" t="s">
        <v>328</v>
      </c>
      <c r="JR8" s="111" t="s">
        <v>328</v>
      </c>
      <c r="JS8" s="90"/>
      <c r="JT8" s="273"/>
      <c r="JU8" s="274" t="s">
        <v>0</v>
      </c>
      <c r="JV8" s="274"/>
      <c r="JW8" s="110" t="s">
        <v>328</v>
      </c>
      <c r="JX8" s="111" t="s">
        <v>328</v>
      </c>
      <c r="JY8" s="90"/>
      <c r="JZ8" s="273"/>
      <c r="KA8" s="274" t="s">
        <v>0</v>
      </c>
      <c r="KB8" s="274"/>
      <c r="KC8" s="110" t="s">
        <v>328</v>
      </c>
      <c r="KD8" s="111" t="s">
        <v>328</v>
      </c>
      <c r="KE8" s="90"/>
      <c r="KF8" s="102"/>
      <c r="KG8" s="274" t="s">
        <v>0</v>
      </c>
      <c r="KH8" s="101"/>
      <c r="KI8" s="110" t="s">
        <v>328</v>
      </c>
      <c r="KJ8" s="111" t="s">
        <v>328</v>
      </c>
      <c r="KK8" s="90"/>
      <c r="KL8" s="101"/>
      <c r="KM8" s="274" t="s">
        <v>0</v>
      </c>
      <c r="KN8" s="61"/>
      <c r="KO8" s="110" t="s">
        <v>328</v>
      </c>
      <c r="KP8" s="111" t="s">
        <v>328</v>
      </c>
      <c r="KQ8" s="90"/>
      <c r="KR8" s="101"/>
      <c r="KS8" s="274" t="s">
        <v>0</v>
      </c>
      <c r="KT8" s="61"/>
      <c r="KU8" s="110" t="s">
        <v>328</v>
      </c>
      <c r="KV8" s="111" t="s">
        <v>328</v>
      </c>
      <c r="KW8" s="90"/>
      <c r="KX8" s="101"/>
      <c r="KY8" s="274" t="s">
        <v>0</v>
      </c>
      <c r="KZ8" s="61"/>
      <c r="LA8" s="110" t="s">
        <v>328</v>
      </c>
      <c r="LB8" s="111" t="s">
        <v>328</v>
      </c>
      <c r="LC8" s="90"/>
      <c r="LD8" s="273"/>
      <c r="LE8" s="274" t="s">
        <v>0</v>
      </c>
      <c r="LF8" s="274"/>
      <c r="LG8" s="110" t="s">
        <v>328</v>
      </c>
      <c r="LH8" s="111" t="s">
        <v>328</v>
      </c>
      <c r="LI8" s="90"/>
      <c r="LJ8" s="101"/>
      <c r="LK8" s="274" t="s">
        <v>0</v>
      </c>
      <c r="LL8" s="61"/>
      <c r="LM8" s="110" t="s">
        <v>328</v>
      </c>
      <c r="LN8" s="111" t="s">
        <v>328</v>
      </c>
      <c r="LO8" s="90"/>
      <c r="LP8" s="101"/>
      <c r="LQ8" s="274" t="s">
        <v>0</v>
      </c>
      <c r="LR8" s="61"/>
      <c r="LS8" s="110" t="s">
        <v>328</v>
      </c>
      <c r="LT8" s="111" t="s">
        <v>328</v>
      </c>
      <c r="LU8" s="90"/>
      <c r="LV8" s="102"/>
      <c r="LW8" s="274" t="s">
        <v>0</v>
      </c>
      <c r="LX8" s="101"/>
      <c r="LY8" s="110" t="s">
        <v>328</v>
      </c>
      <c r="LZ8" s="111" t="s">
        <v>328</v>
      </c>
      <c r="MA8" s="90"/>
      <c r="MB8" s="101"/>
      <c r="MC8" s="274" t="s">
        <v>0</v>
      </c>
      <c r="MD8" s="61"/>
      <c r="ME8" s="110" t="s">
        <v>328</v>
      </c>
      <c r="MF8" s="111" t="s">
        <v>328</v>
      </c>
      <c r="MG8" s="90"/>
      <c r="MH8" s="101"/>
      <c r="MI8" s="274" t="s">
        <v>0</v>
      </c>
      <c r="MJ8" s="61"/>
      <c r="MK8" s="110" t="s">
        <v>328</v>
      </c>
      <c r="ML8" s="111" t="s">
        <v>328</v>
      </c>
      <c r="MM8" s="90"/>
      <c r="MN8" s="101"/>
      <c r="MO8" s="274" t="s">
        <v>0</v>
      </c>
      <c r="MP8" s="61"/>
      <c r="MQ8" s="110" t="s">
        <v>328</v>
      </c>
      <c r="MR8" s="111" t="s">
        <v>328</v>
      </c>
      <c r="MS8" s="90"/>
      <c r="MT8" s="102"/>
      <c r="MU8" s="274" t="s">
        <v>0</v>
      </c>
      <c r="MV8" s="101"/>
      <c r="MW8" s="110" t="s">
        <v>328</v>
      </c>
      <c r="MX8" s="111" t="s">
        <v>328</v>
      </c>
      <c r="MY8" s="90"/>
      <c r="MZ8" s="101"/>
      <c r="NA8" s="274" t="s">
        <v>0</v>
      </c>
      <c r="NB8" s="61"/>
      <c r="NC8" s="110" t="s">
        <v>328</v>
      </c>
      <c r="ND8" s="111" t="s">
        <v>328</v>
      </c>
      <c r="NE8" s="90"/>
      <c r="NF8" s="101"/>
      <c r="NG8" s="274" t="s">
        <v>0</v>
      </c>
      <c r="NH8" s="61"/>
      <c r="NI8" s="110" t="s">
        <v>328</v>
      </c>
      <c r="NJ8" s="111" t="s">
        <v>328</v>
      </c>
      <c r="NK8" s="90"/>
      <c r="NL8" s="101"/>
      <c r="NM8" s="274" t="s">
        <v>0</v>
      </c>
      <c r="NN8" s="61"/>
      <c r="NO8" s="110" t="s">
        <v>328</v>
      </c>
      <c r="NP8" s="111" t="s">
        <v>328</v>
      </c>
      <c r="NQ8" s="90"/>
      <c r="NR8" s="101"/>
      <c r="NS8" s="274" t="s">
        <v>0</v>
      </c>
      <c r="NT8" s="61"/>
      <c r="NU8" s="110" t="s">
        <v>328</v>
      </c>
      <c r="NV8" s="111" t="s">
        <v>328</v>
      </c>
      <c r="NW8" s="98"/>
      <c r="NX8" s="102"/>
      <c r="NY8" s="274" t="s">
        <v>0</v>
      </c>
      <c r="NZ8" s="101"/>
      <c r="OA8" s="110" t="s">
        <v>328</v>
      </c>
      <c r="OB8" s="111" t="s">
        <v>328</v>
      </c>
      <c r="OC8" s="117"/>
      <c r="OD8" s="273"/>
      <c r="OE8" s="274" t="s">
        <v>0</v>
      </c>
      <c r="OF8" s="274"/>
      <c r="OG8" s="110" t="s">
        <v>328</v>
      </c>
      <c r="OH8" s="111" t="s">
        <v>328</v>
      </c>
    </row>
    <row r="9" spans="1:398" ht="15" x14ac:dyDescent="0.2">
      <c r="A9" s="283">
        <f>IF(B9="","",VLOOKUP(B9,'Registrovaní tipéri'!$A$2:$B$101,2,FALSE))</f>
        <v>46</v>
      </c>
      <c r="B9" s="277" t="s">
        <v>300</v>
      </c>
      <c r="C9" s="130">
        <v>46</v>
      </c>
      <c r="D9" s="102"/>
      <c r="E9" s="206" t="s">
        <v>0</v>
      </c>
      <c r="F9" s="101"/>
      <c r="G9" s="206"/>
      <c r="H9" s="207"/>
      <c r="I9" s="279"/>
      <c r="J9" s="253">
        <v>1</v>
      </c>
      <c r="K9" s="110" t="s">
        <v>0</v>
      </c>
      <c r="L9" s="110">
        <v>3</v>
      </c>
      <c r="M9" s="110" t="s">
        <v>217</v>
      </c>
      <c r="N9" s="111" t="s">
        <v>291</v>
      </c>
      <c r="O9" s="77"/>
      <c r="P9" s="102">
        <v>5</v>
      </c>
      <c r="Q9" s="311" t="s">
        <v>0</v>
      </c>
      <c r="R9" s="101">
        <v>0</v>
      </c>
      <c r="S9" s="110" t="s">
        <v>217</v>
      </c>
      <c r="T9" s="111" t="s">
        <v>213</v>
      </c>
      <c r="U9" s="77"/>
      <c r="V9" s="102"/>
      <c r="W9" s="311" t="s">
        <v>0</v>
      </c>
      <c r="X9" s="101"/>
      <c r="Y9" s="110" t="s">
        <v>328</v>
      </c>
      <c r="Z9" s="111" t="s">
        <v>328</v>
      </c>
      <c r="AA9" s="90"/>
      <c r="AB9" s="61">
        <v>4</v>
      </c>
      <c r="AC9" s="294" t="s">
        <v>0</v>
      </c>
      <c r="AD9" s="61">
        <v>1</v>
      </c>
      <c r="AE9" s="110" t="s">
        <v>219</v>
      </c>
      <c r="AF9" s="111" t="s">
        <v>291</v>
      </c>
      <c r="AG9" s="90"/>
      <c r="AH9" s="61">
        <v>0</v>
      </c>
      <c r="AI9" s="274" t="s">
        <v>0</v>
      </c>
      <c r="AJ9" s="61">
        <v>4</v>
      </c>
      <c r="AK9" s="110" t="s">
        <v>220</v>
      </c>
      <c r="AL9" s="111" t="s">
        <v>291</v>
      </c>
      <c r="AM9" s="90"/>
      <c r="AN9" s="102"/>
      <c r="AO9" s="274" t="s">
        <v>0</v>
      </c>
      <c r="AP9" s="101"/>
      <c r="AQ9" s="110" t="s">
        <v>328</v>
      </c>
      <c r="AR9" s="111" t="s">
        <v>328</v>
      </c>
      <c r="AS9" s="90"/>
      <c r="AT9" s="61">
        <v>4</v>
      </c>
      <c r="AU9" s="274" t="s">
        <v>0</v>
      </c>
      <c r="AV9" s="61">
        <v>0</v>
      </c>
      <c r="AW9" s="110" t="s">
        <v>217</v>
      </c>
      <c r="AX9" s="111" t="s">
        <v>268</v>
      </c>
      <c r="AY9" s="90"/>
      <c r="AZ9" s="273">
        <v>3</v>
      </c>
      <c r="BA9" s="274" t="s">
        <v>0</v>
      </c>
      <c r="BB9" s="274">
        <v>0</v>
      </c>
      <c r="BC9" s="110" t="s">
        <v>218</v>
      </c>
      <c r="BD9" s="111" t="s">
        <v>268</v>
      </c>
      <c r="BE9" s="90"/>
      <c r="BF9" s="61">
        <v>0</v>
      </c>
      <c r="BG9" s="274" t="s">
        <v>0</v>
      </c>
      <c r="BH9" s="61">
        <v>3</v>
      </c>
      <c r="BI9" s="110" t="s">
        <v>219</v>
      </c>
      <c r="BJ9" s="111" t="s">
        <v>217</v>
      </c>
      <c r="BK9" s="90"/>
      <c r="BL9" s="61"/>
      <c r="BM9" s="274" t="s">
        <v>0</v>
      </c>
      <c r="BN9" s="61"/>
      <c r="BO9" s="110" t="s">
        <v>328</v>
      </c>
      <c r="BP9" s="111" t="s">
        <v>328</v>
      </c>
      <c r="BQ9" s="90"/>
      <c r="BR9" s="61">
        <v>0</v>
      </c>
      <c r="BS9" s="274" t="s">
        <v>0</v>
      </c>
      <c r="BT9" s="61">
        <v>3</v>
      </c>
      <c r="BU9" s="110" t="s">
        <v>219</v>
      </c>
      <c r="BV9" s="111" t="s">
        <v>213</v>
      </c>
      <c r="BW9" s="90"/>
      <c r="BX9" s="61">
        <v>3</v>
      </c>
      <c r="BY9" s="274" t="s">
        <v>0</v>
      </c>
      <c r="BZ9" s="61">
        <v>0</v>
      </c>
      <c r="CA9" s="110" t="s">
        <v>219</v>
      </c>
      <c r="CB9" s="111" t="s">
        <v>217</v>
      </c>
      <c r="CC9" s="90"/>
      <c r="CD9" s="61"/>
      <c r="CE9" s="274" t="s">
        <v>0</v>
      </c>
      <c r="CF9" s="61"/>
      <c r="CG9" s="110" t="s">
        <v>328</v>
      </c>
      <c r="CH9" s="111" t="s">
        <v>328</v>
      </c>
      <c r="CI9" s="90"/>
      <c r="CJ9" s="102">
        <v>4</v>
      </c>
      <c r="CK9" s="274" t="s">
        <v>0</v>
      </c>
      <c r="CL9" s="101">
        <v>0</v>
      </c>
      <c r="CM9" s="110" t="s">
        <v>220</v>
      </c>
      <c r="CN9" s="111" t="s">
        <v>217</v>
      </c>
      <c r="CO9" s="90"/>
      <c r="CP9" s="102">
        <v>1</v>
      </c>
      <c r="CQ9" s="274" t="s">
        <v>0</v>
      </c>
      <c r="CR9" s="101">
        <v>3</v>
      </c>
      <c r="CS9" s="110" t="s">
        <v>268</v>
      </c>
      <c r="CT9" s="111" t="s">
        <v>217</v>
      </c>
      <c r="CU9" s="90"/>
      <c r="CV9" s="61"/>
      <c r="CW9" s="274" t="s">
        <v>0</v>
      </c>
      <c r="CX9" s="61"/>
      <c r="CY9" s="110" t="s">
        <v>328</v>
      </c>
      <c r="CZ9" s="111" t="s">
        <v>328</v>
      </c>
      <c r="DA9" s="90"/>
      <c r="DB9" s="61"/>
      <c r="DC9" s="274" t="s">
        <v>0</v>
      </c>
      <c r="DD9" s="61"/>
      <c r="DE9" s="110" t="s">
        <v>328</v>
      </c>
      <c r="DF9" s="111" t="s">
        <v>328</v>
      </c>
      <c r="DG9" s="90"/>
      <c r="DH9" s="61">
        <v>4</v>
      </c>
      <c r="DI9" s="274" t="s">
        <v>0</v>
      </c>
      <c r="DJ9" s="61">
        <v>0</v>
      </c>
      <c r="DK9" s="110" t="s">
        <v>219</v>
      </c>
      <c r="DL9" s="111" t="s">
        <v>291</v>
      </c>
      <c r="DM9" s="90"/>
      <c r="DN9" s="61">
        <v>1</v>
      </c>
      <c r="DO9" s="274" t="s">
        <v>0</v>
      </c>
      <c r="DP9" s="61">
        <v>3</v>
      </c>
      <c r="DQ9" s="110" t="s">
        <v>219</v>
      </c>
      <c r="DR9" s="111" t="s">
        <v>217</v>
      </c>
      <c r="DS9" s="90"/>
      <c r="DT9" s="61"/>
      <c r="DU9" s="274" t="s">
        <v>0</v>
      </c>
      <c r="DV9" s="61"/>
      <c r="DW9" s="110" t="s">
        <v>328</v>
      </c>
      <c r="DX9" s="111" t="s">
        <v>328</v>
      </c>
      <c r="DY9" s="90"/>
      <c r="DZ9" s="61"/>
      <c r="EA9" s="274" t="s">
        <v>0</v>
      </c>
      <c r="EB9" s="61"/>
      <c r="EC9" s="110" t="s">
        <v>328</v>
      </c>
      <c r="ED9" s="111" t="s">
        <v>328</v>
      </c>
      <c r="EE9" s="90"/>
      <c r="EF9" s="61"/>
      <c r="EG9" s="274" t="s">
        <v>0</v>
      </c>
      <c r="EH9" s="61"/>
      <c r="EI9" s="110" t="s">
        <v>328</v>
      </c>
      <c r="EJ9" s="111" t="s">
        <v>328</v>
      </c>
      <c r="EK9" s="90"/>
      <c r="EL9" s="61"/>
      <c r="EM9" s="274" t="s">
        <v>0</v>
      </c>
      <c r="EN9" s="61"/>
      <c r="EO9" s="110" t="s">
        <v>328</v>
      </c>
      <c r="EP9" s="111" t="s">
        <v>328</v>
      </c>
      <c r="EQ9" s="90"/>
      <c r="ER9" s="102"/>
      <c r="ES9" s="274" t="s">
        <v>0</v>
      </c>
      <c r="ET9" s="101"/>
      <c r="EU9" s="110" t="s">
        <v>328</v>
      </c>
      <c r="EV9" s="111" t="s">
        <v>328</v>
      </c>
      <c r="EW9" s="90"/>
      <c r="EX9" s="61"/>
      <c r="EY9" s="274" t="s">
        <v>0</v>
      </c>
      <c r="EZ9" s="61"/>
      <c r="FA9" s="110" t="s">
        <v>328</v>
      </c>
      <c r="FB9" s="111" t="s">
        <v>328</v>
      </c>
      <c r="FC9" s="90"/>
      <c r="FD9" s="273"/>
      <c r="FE9" s="274" t="s">
        <v>0</v>
      </c>
      <c r="FF9" s="274"/>
      <c r="FG9" s="110" t="s">
        <v>328</v>
      </c>
      <c r="FH9" s="111" t="s">
        <v>328</v>
      </c>
      <c r="FI9" s="90"/>
      <c r="FJ9" s="61"/>
      <c r="FK9" s="274" t="s">
        <v>0</v>
      </c>
      <c r="FL9" s="61"/>
      <c r="FM9" s="110" t="s">
        <v>328</v>
      </c>
      <c r="FN9" s="111" t="s">
        <v>328</v>
      </c>
      <c r="FO9" s="90"/>
      <c r="FP9" s="61"/>
      <c r="FQ9" s="274" t="s">
        <v>0</v>
      </c>
      <c r="FR9" s="61"/>
      <c r="FS9" s="110" t="s">
        <v>328</v>
      </c>
      <c r="FT9" s="111" t="s">
        <v>328</v>
      </c>
      <c r="FU9" s="90"/>
      <c r="FV9" s="61"/>
      <c r="FW9" s="274" t="s">
        <v>0</v>
      </c>
      <c r="FX9" s="61"/>
      <c r="FY9" s="110" t="s">
        <v>328</v>
      </c>
      <c r="FZ9" s="111" t="s">
        <v>328</v>
      </c>
      <c r="GA9" s="90"/>
      <c r="GB9" s="102"/>
      <c r="GC9" s="274" t="s">
        <v>0</v>
      </c>
      <c r="GD9" s="101"/>
      <c r="GE9" s="110" t="s">
        <v>328</v>
      </c>
      <c r="GF9" s="111" t="s">
        <v>328</v>
      </c>
      <c r="GG9" s="90"/>
      <c r="GH9" s="102"/>
      <c r="GI9" s="274" t="s">
        <v>0</v>
      </c>
      <c r="GJ9" s="101"/>
      <c r="GK9" s="110" t="s">
        <v>328</v>
      </c>
      <c r="GL9" s="111" t="s">
        <v>328</v>
      </c>
      <c r="GM9" s="90"/>
      <c r="GN9" s="61"/>
      <c r="GO9" s="274" t="s">
        <v>0</v>
      </c>
      <c r="GP9" s="61"/>
      <c r="GQ9" s="110" t="s">
        <v>328</v>
      </c>
      <c r="GR9" s="111" t="s">
        <v>328</v>
      </c>
      <c r="GS9" s="90"/>
      <c r="GT9" s="61"/>
      <c r="GU9" s="274" t="s">
        <v>0</v>
      </c>
      <c r="GV9" s="61"/>
      <c r="GW9" s="110" t="s">
        <v>328</v>
      </c>
      <c r="GX9" s="111" t="s">
        <v>328</v>
      </c>
      <c r="GY9" s="90"/>
      <c r="GZ9" s="273"/>
      <c r="HA9" s="274" t="s">
        <v>0</v>
      </c>
      <c r="HB9" s="274"/>
      <c r="HC9" s="110" t="s">
        <v>328</v>
      </c>
      <c r="HD9" s="111" t="s">
        <v>328</v>
      </c>
      <c r="HE9" s="90"/>
      <c r="HF9" s="61"/>
      <c r="HG9" s="274" t="s">
        <v>0</v>
      </c>
      <c r="HH9" s="61"/>
      <c r="HI9" s="110" t="s">
        <v>328</v>
      </c>
      <c r="HJ9" s="111" t="s">
        <v>328</v>
      </c>
      <c r="HK9" s="90"/>
      <c r="HL9" s="61"/>
      <c r="HM9" s="274" t="s">
        <v>0</v>
      </c>
      <c r="HN9" s="61"/>
      <c r="HO9" s="110" t="s">
        <v>328</v>
      </c>
      <c r="HP9" s="111" t="s">
        <v>328</v>
      </c>
      <c r="HQ9" s="90"/>
      <c r="HR9" s="61"/>
      <c r="HS9" s="274" t="s">
        <v>0</v>
      </c>
      <c r="HT9" s="61"/>
      <c r="HU9" s="110" t="s">
        <v>328</v>
      </c>
      <c r="HV9" s="111" t="s">
        <v>328</v>
      </c>
      <c r="HW9" s="90"/>
      <c r="HX9" s="273"/>
      <c r="HY9" s="274" t="s">
        <v>0</v>
      </c>
      <c r="HZ9" s="274"/>
      <c r="IA9" s="110" t="s">
        <v>328</v>
      </c>
      <c r="IB9" s="111" t="s">
        <v>328</v>
      </c>
      <c r="IC9" s="90"/>
      <c r="ID9" s="61"/>
      <c r="IE9" s="274" t="s">
        <v>0</v>
      </c>
      <c r="IF9" s="61"/>
      <c r="IG9" s="110" t="s">
        <v>328</v>
      </c>
      <c r="IH9" s="111" t="s">
        <v>328</v>
      </c>
      <c r="II9" s="90"/>
      <c r="IJ9" s="61"/>
      <c r="IK9" s="274" t="s">
        <v>0</v>
      </c>
      <c r="IL9" s="61"/>
      <c r="IM9" s="110" t="s">
        <v>328</v>
      </c>
      <c r="IN9" s="111" t="s">
        <v>328</v>
      </c>
      <c r="IO9" s="90"/>
      <c r="IP9" s="273"/>
      <c r="IQ9" s="274" t="s">
        <v>0</v>
      </c>
      <c r="IR9" s="274"/>
      <c r="IS9" s="110" t="s">
        <v>328</v>
      </c>
      <c r="IT9" s="111" t="s">
        <v>328</v>
      </c>
      <c r="IU9" s="90"/>
      <c r="IV9" s="61"/>
      <c r="IW9" s="274" t="s">
        <v>0</v>
      </c>
      <c r="IX9" s="61"/>
      <c r="IY9" s="110" t="s">
        <v>328</v>
      </c>
      <c r="IZ9" s="111" t="s">
        <v>328</v>
      </c>
      <c r="JA9" s="90"/>
      <c r="JB9" s="61"/>
      <c r="JC9" s="274" t="s">
        <v>0</v>
      </c>
      <c r="JD9" s="61"/>
      <c r="JE9" s="110" t="s">
        <v>328</v>
      </c>
      <c r="JF9" s="111" t="s">
        <v>328</v>
      </c>
      <c r="JG9" s="90"/>
      <c r="JH9" s="61"/>
      <c r="JI9" s="274" t="s">
        <v>0</v>
      </c>
      <c r="JJ9" s="61"/>
      <c r="JK9" s="110" t="s">
        <v>328</v>
      </c>
      <c r="JL9" s="111" t="s">
        <v>328</v>
      </c>
      <c r="JM9" s="90"/>
      <c r="JN9" s="61"/>
      <c r="JO9" s="274" t="s">
        <v>0</v>
      </c>
      <c r="JP9" s="61"/>
      <c r="JQ9" s="110" t="s">
        <v>328</v>
      </c>
      <c r="JR9" s="111" t="s">
        <v>328</v>
      </c>
      <c r="JS9" s="90"/>
      <c r="JT9" s="273"/>
      <c r="JU9" s="274" t="s">
        <v>0</v>
      </c>
      <c r="JV9" s="274"/>
      <c r="JW9" s="110" t="s">
        <v>328</v>
      </c>
      <c r="JX9" s="111" t="s">
        <v>328</v>
      </c>
      <c r="JY9" s="90"/>
      <c r="JZ9" s="273"/>
      <c r="KA9" s="274" t="s">
        <v>0</v>
      </c>
      <c r="KB9" s="274"/>
      <c r="KC9" s="110" t="s">
        <v>328</v>
      </c>
      <c r="KD9" s="111" t="s">
        <v>328</v>
      </c>
      <c r="KE9" s="90"/>
      <c r="KF9" s="273"/>
      <c r="KG9" s="274" t="s">
        <v>0</v>
      </c>
      <c r="KH9" s="274"/>
      <c r="KI9" s="110" t="s">
        <v>328</v>
      </c>
      <c r="KJ9" s="111" t="s">
        <v>328</v>
      </c>
      <c r="KK9" s="90"/>
      <c r="KL9" s="61"/>
      <c r="KM9" s="274" t="s">
        <v>0</v>
      </c>
      <c r="KN9" s="61"/>
      <c r="KO9" s="110" t="s">
        <v>328</v>
      </c>
      <c r="KP9" s="111" t="s">
        <v>328</v>
      </c>
      <c r="KQ9" s="90"/>
      <c r="KR9" s="61"/>
      <c r="KS9" s="274" t="s">
        <v>0</v>
      </c>
      <c r="KT9" s="61"/>
      <c r="KU9" s="110" t="s">
        <v>328</v>
      </c>
      <c r="KV9" s="111" t="s">
        <v>328</v>
      </c>
      <c r="KW9" s="90"/>
      <c r="KX9" s="61"/>
      <c r="KY9" s="274" t="s">
        <v>0</v>
      </c>
      <c r="KZ9" s="61"/>
      <c r="LA9" s="110" t="s">
        <v>328</v>
      </c>
      <c r="LB9" s="111" t="s">
        <v>328</v>
      </c>
      <c r="LC9" s="90"/>
      <c r="LD9" s="273"/>
      <c r="LE9" s="274" t="s">
        <v>0</v>
      </c>
      <c r="LF9" s="274"/>
      <c r="LG9" s="110" t="s">
        <v>328</v>
      </c>
      <c r="LH9" s="111" t="s">
        <v>328</v>
      </c>
      <c r="LI9" s="90"/>
      <c r="LJ9" s="61"/>
      <c r="LK9" s="274" t="s">
        <v>0</v>
      </c>
      <c r="LL9" s="61"/>
      <c r="LM9" s="110" t="s">
        <v>328</v>
      </c>
      <c r="LN9" s="111" t="s">
        <v>328</v>
      </c>
      <c r="LO9" s="90"/>
      <c r="LP9" s="61"/>
      <c r="LQ9" s="274" t="s">
        <v>0</v>
      </c>
      <c r="LR9" s="61"/>
      <c r="LS9" s="110" t="s">
        <v>328</v>
      </c>
      <c r="LT9" s="111" t="s">
        <v>328</v>
      </c>
      <c r="LU9" s="90"/>
      <c r="LV9" s="273"/>
      <c r="LW9" s="274" t="s">
        <v>0</v>
      </c>
      <c r="LX9" s="274"/>
      <c r="LY9" s="110" t="s">
        <v>328</v>
      </c>
      <c r="LZ9" s="111" t="s">
        <v>328</v>
      </c>
      <c r="MA9" s="90"/>
      <c r="MB9" s="61"/>
      <c r="MC9" s="274" t="s">
        <v>0</v>
      </c>
      <c r="MD9" s="61"/>
      <c r="ME9" s="110" t="s">
        <v>328</v>
      </c>
      <c r="MF9" s="111" t="s">
        <v>328</v>
      </c>
      <c r="MG9" s="90"/>
      <c r="MH9" s="61"/>
      <c r="MI9" s="274" t="s">
        <v>0</v>
      </c>
      <c r="MJ9" s="61"/>
      <c r="MK9" s="110" t="s">
        <v>328</v>
      </c>
      <c r="ML9" s="111" t="s">
        <v>328</v>
      </c>
      <c r="MM9" s="90"/>
      <c r="MN9" s="61"/>
      <c r="MO9" s="274" t="s">
        <v>0</v>
      </c>
      <c r="MP9" s="61"/>
      <c r="MQ9" s="110" t="s">
        <v>328</v>
      </c>
      <c r="MR9" s="111" t="s">
        <v>328</v>
      </c>
      <c r="MS9" s="90"/>
      <c r="MT9" s="102"/>
      <c r="MU9" s="274" t="s">
        <v>0</v>
      </c>
      <c r="MV9" s="101"/>
      <c r="MW9" s="110" t="s">
        <v>328</v>
      </c>
      <c r="MX9" s="111" t="s">
        <v>328</v>
      </c>
      <c r="MY9" s="90"/>
      <c r="MZ9" s="61"/>
      <c r="NA9" s="274" t="s">
        <v>0</v>
      </c>
      <c r="NB9" s="61"/>
      <c r="NC9" s="110" t="s">
        <v>328</v>
      </c>
      <c r="ND9" s="111" t="s">
        <v>328</v>
      </c>
      <c r="NE9" s="90"/>
      <c r="NF9" s="61"/>
      <c r="NG9" s="274" t="s">
        <v>0</v>
      </c>
      <c r="NH9" s="61"/>
      <c r="NI9" s="110" t="s">
        <v>328</v>
      </c>
      <c r="NJ9" s="111" t="s">
        <v>328</v>
      </c>
      <c r="NK9" s="90"/>
      <c r="NL9" s="61"/>
      <c r="NM9" s="274" t="s">
        <v>0</v>
      </c>
      <c r="NN9" s="61"/>
      <c r="NO9" s="110" t="s">
        <v>328</v>
      </c>
      <c r="NP9" s="111" t="s">
        <v>328</v>
      </c>
      <c r="NQ9" s="90"/>
      <c r="NR9" s="61"/>
      <c r="NS9" s="274" t="s">
        <v>0</v>
      </c>
      <c r="NT9" s="61"/>
      <c r="NU9" s="110" t="s">
        <v>328</v>
      </c>
      <c r="NV9" s="111" t="s">
        <v>328</v>
      </c>
      <c r="NW9" s="98"/>
      <c r="NX9" s="102"/>
      <c r="NY9" s="274" t="s">
        <v>0</v>
      </c>
      <c r="NZ9" s="101"/>
      <c r="OA9" s="110" t="s">
        <v>328</v>
      </c>
      <c r="OB9" s="111" t="s">
        <v>328</v>
      </c>
      <c r="OC9" s="117"/>
      <c r="OD9" s="273"/>
      <c r="OE9" s="274" t="s">
        <v>0</v>
      </c>
      <c r="OF9" s="274"/>
      <c r="OG9" s="110" t="s">
        <v>328</v>
      </c>
      <c r="OH9" s="111" t="s">
        <v>328</v>
      </c>
    </row>
    <row r="10" spans="1:398" ht="15" x14ac:dyDescent="0.2">
      <c r="A10" s="292">
        <f>IF(B10="","",VLOOKUP(B10,'Registrovaní tipéri'!$A$2:$B$101,2,FALSE))</f>
        <v>68</v>
      </c>
      <c r="B10" s="298" t="s">
        <v>8</v>
      </c>
      <c r="J10" s="310">
        <v>3</v>
      </c>
      <c r="K10" s="311" t="s">
        <v>0</v>
      </c>
      <c r="L10" s="311">
        <v>4</v>
      </c>
      <c r="M10" s="311" t="s">
        <v>218</v>
      </c>
      <c r="N10" s="312" t="s">
        <v>217</v>
      </c>
      <c r="O10" s="117"/>
      <c r="P10" s="310">
        <v>4</v>
      </c>
      <c r="Q10" s="311" t="s">
        <v>0</v>
      </c>
      <c r="R10" s="311">
        <v>1</v>
      </c>
      <c r="S10" s="311" t="s">
        <v>217</v>
      </c>
      <c r="T10" s="312" t="s">
        <v>213</v>
      </c>
      <c r="U10" s="77"/>
      <c r="V10" s="102"/>
      <c r="W10" s="311" t="s">
        <v>0</v>
      </c>
      <c r="X10" s="101"/>
      <c r="Y10" s="110" t="s">
        <v>328</v>
      </c>
      <c r="Z10" s="111" t="s">
        <v>328</v>
      </c>
      <c r="AA10" s="90"/>
      <c r="AB10" s="61">
        <v>3</v>
      </c>
      <c r="AC10" s="294" t="s">
        <v>0</v>
      </c>
      <c r="AD10" s="61">
        <v>2</v>
      </c>
      <c r="AE10" s="110" t="s">
        <v>217</v>
      </c>
      <c r="AF10" s="111" t="s">
        <v>291</v>
      </c>
      <c r="AG10" s="90"/>
      <c r="AH10" s="61">
        <v>1</v>
      </c>
      <c r="AI10" s="274" t="s">
        <v>0</v>
      </c>
      <c r="AJ10" s="61">
        <v>3</v>
      </c>
      <c r="AK10" s="110" t="s">
        <v>218</v>
      </c>
      <c r="AL10" s="111" t="s">
        <v>291</v>
      </c>
      <c r="AM10" s="90"/>
      <c r="AN10" s="273">
        <v>1</v>
      </c>
      <c r="AO10" s="274" t="s">
        <v>0</v>
      </c>
      <c r="AP10" s="274">
        <v>4</v>
      </c>
      <c r="AQ10" s="110" t="s">
        <v>219</v>
      </c>
      <c r="AR10" s="111" t="s">
        <v>364</v>
      </c>
      <c r="AS10" s="90"/>
      <c r="AT10" s="61">
        <v>4</v>
      </c>
      <c r="AU10" s="274" t="s">
        <v>0</v>
      </c>
      <c r="AV10" s="61">
        <v>1</v>
      </c>
      <c r="AW10" s="110" t="s">
        <v>217</v>
      </c>
      <c r="AX10" s="111" t="s">
        <v>291</v>
      </c>
      <c r="AY10" s="90"/>
      <c r="AZ10" s="273"/>
      <c r="BA10" s="274" t="s">
        <v>0</v>
      </c>
      <c r="BB10" s="274"/>
      <c r="BC10" s="110" t="s">
        <v>328</v>
      </c>
      <c r="BD10" s="111" t="s">
        <v>328</v>
      </c>
      <c r="BE10" s="90"/>
      <c r="BF10" s="61"/>
      <c r="BG10" s="274" t="s">
        <v>0</v>
      </c>
      <c r="BH10" s="61"/>
      <c r="BI10" s="110" t="s">
        <v>328</v>
      </c>
      <c r="BJ10" s="111" t="s">
        <v>328</v>
      </c>
      <c r="BK10" s="90"/>
      <c r="BL10" s="61">
        <v>4</v>
      </c>
      <c r="BM10" s="274" t="s">
        <v>0</v>
      </c>
      <c r="BN10" s="61">
        <v>1</v>
      </c>
      <c r="BO10" s="110" t="s">
        <v>218</v>
      </c>
      <c r="BP10" s="111" t="s">
        <v>210</v>
      </c>
      <c r="BQ10" s="90"/>
      <c r="BR10" s="61">
        <v>1</v>
      </c>
      <c r="BS10" s="274" t="s">
        <v>0</v>
      </c>
      <c r="BT10" s="61">
        <v>3</v>
      </c>
      <c r="BU10" s="110" t="s">
        <v>219</v>
      </c>
      <c r="BV10" s="111" t="s">
        <v>217</v>
      </c>
      <c r="BW10" s="90"/>
      <c r="BX10" s="61">
        <v>4</v>
      </c>
      <c r="BY10" s="274" t="s">
        <v>0</v>
      </c>
      <c r="BZ10" s="61">
        <v>1</v>
      </c>
      <c r="CA10" s="110" t="s">
        <v>217</v>
      </c>
      <c r="CB10" s="111" t="s">
        <v>291</v>
      </c>
      <c r="CC10" s="90"/>
      <c r="CD10" s="61"/>
      <c r="CE10" s="274" t="s">
        <v>0</v>
      </c>
      <c r="CF10" s="61"/>
      <c r="CG10" s="110" t="s">
        <v>328</v>
      </c>
      <c r="CH10" s="111" t="s">
        <v>328</v>
      </c>
      <c r="CI10" s="90"/>
      <c r="CJ10" s="102">
        <v>4</v>
      </c>
      <c r="CK10" s="274" t="s">
        <v>0</v>
      </c>
      <c r="CL10" s="101">
        <v>0</v>
      </c>
      <c r="CM10" s="110" t="s">
        <v>219</v>
      </c>
      <c r="CN10" s="111" t="s">
        <v>213</v>
      </c>
      <c r="CO10" s="90"/>
      <c r="CP10" s="102">
        <v>2</v>
      </c>
      <c r="CQ10" s="274" t="s">
        <v>0</v>
      </c>
      <c r="CR10" s="101">
        <v>3</v>
      </c>
      <c r="CS10" s="110" t="s">
        <v>268</v>
      </c>
      <c r="CT10" s="111" t="s">
        <v>218</v>
      </c>
      <c r="CU10" s="90"/>
      <c r="CV10" s="61">
        <v>0</v>
      </c>
      <c r="CW10" s="274" t="s">
        <v>0</v>
      </c>
      <c r="CX10" s="61">
        <v>5</v>
      </c>
      <c r="CY10" s="110" t="s">
        <v>219</v>
      </c>
      <c r="CZ10" s="111" t="s">
        <v>217</v>
      </c>
      <c r="DA10" s="90"/>
      <c r="DB10" s="61">
        <v>1</v>
      </c>
      <c r="DC10" s="274" t="s">
        <v>0</v>
      </c>
      <c r="DD10" s="61">
        <v>3</v>
      </c>
      <c r="DE10" s="110" t="s">
        <v>218</v>
      </c>
      <c r="DF10" s="111" t="s">
        <v>216</v>
      </c>
      <c r="DG10" s="90"/>
      <c r="DH10" s="61">
        <v>4</v>
      </c>
      <c r="DI10" s="274" t="s">
        <v>0</v>
      </c>
      <c r="DJ10" s="61">
        <v>1</v>
      </c>
      <c r="DK10" s="110" t="s">
        <v>217</v>
      </c>
      <c r="DL10" s="111" t="s">
        <v>291</v>
      </c>
      <c r="DM10" s="90"/>
      <c r="DN10" s="61">
        <v>2</v>
      </c>
      <c r="DO10" s="274" t="s">
        <v>0</v>
      </c>
      <c r="DP10" s="61">
        <v>3</v>
      </c>
      <c r="DQ10" s="110" t="s">
        <v>219</v>
      </c>
      <c r="DR10" s="111" t="s">
        <v>217</v>
      </c>
      <c r="DS10" s="90"/>
      <c r="DT10" s="61">
        <v>3</v>
      </c>
      <c r="DU10" s="274" t="s">
        <v>0</v>
      </c>
      <c r="DV10" s="61">
        <v>1</v>
      </c>
      <c r="DW10" s="110" t="s">
        <v>220</v>
      </c>
      <c r="DX10" s="111" t="s">
        <v>216</v>
      </c>
      <c r="DY10" s="90"/>
      <c r="DZ10" s="61"/>
      <c r="EA10" s="274" t="s">
        <v>0</v>
      </c>
      <c r="EB10" s="61"/>
      <c r="EC10" s="110" t="s">
        <v>328</v>
      </c>
      <c r="ED10" s="111" t="s">
        <v>328</v>
      </c>
      <c r="EE10" s="90"/>
      <c r="EF10" s="61"/>
      <c r="EG10" s="274" t="s">
        <v>0</v>
      </c>
      <c r="EH10" s="61"/>
      <c r="EI10" s="110" t="s">
        <v>328</v>
      </c>
      <c r="EJ10" s="111" t="s">
        <v>328</v>
      </c>
      <c r="EK10" s="90"/>
      <c r="EL10" s="61"/>
      <c r="EM10" s="274" t="s">
        <v>0</v>
      </c>
      <c r="EN10" s="61"/>
      <c r="EO10" s="110" t="s">
        <v>328</v>
      </c>
      <c r="EP10" s="111" t="s">
        <v>328</v>
      </c>
      <c r="EQ10" s="90"/>
      <c r="ER10" s="273"/>
      <c r="ES10" s="274" t="s">
        <v>0</v>
      </c>
      <c r="ET10" s="274"/>
      <c r="EU10" s="110" t="s">
        <v>328</v>
      </c>
      <c r="EV10" s="111" t="s">
        <v>328</v>
      </c>
      <c r="EW10" s="90"/>
      <c r="EX10" s="61"/>
      <c r="EY10" s="274" t="s">
        <v>0</v>
      </c>
      <c r="EZ10" s="61"/>
      <c r="FA10" s="110" t="s">
        <v>328</v>
      </c>
      <c r="FB10" s="111" t="s">
        <v>328</v>
      </c>
      <c r="FC10" s="90"/>
      <c r="FD10" s="102"/>
      <c r="FE10" s="274" t="s">
        <v>0</v>
      </c>
      <c r="FF10" s="101"/>
      <c r="FG10" s="110" t="s">
        <v>328</v>
      </c>
      <c r="FH10" s="111" t="s">
        <v>328</v>
      </c>
      <c r="FI10" s="90"/>
      <c r="FJ10" s="61"/>
      <c r="FK10" s="274" t="s">
        <v>0</v>
      </c>
      <c r="FL10" s="61"/>
      <c r="FM10" s="110" t="s">
        <v>328</v>
      </c>
      <c r="FN10" s="111" t="s">
        <v>328</v>
      </c>
      <c r="FO10" s="90"/>
      <c r="FP10" s="61"/>
      <c r="FQ10" s="274" t="s">
        <v>0</v>
      </c>
      <c r="FR10" s="61"/>
      <c r="FS10" s="110" t="s">
        <v>328</v>
      </c>
      <c r="FT10" s="111" t="s">
        <v>328</v>
      </c>
      <c r="FU10" s="90"/>
      <c r="FV10" s="61"/>
      <c r="FW10" s="274" t="s">
        <v>0</v>
      </c>
      <c r="FX10" s="61"/>
      <c r="FY10" s="110" t="s">
        <v>328</v>
      </c>
      <c r="FZ10" s="111" t="s">
        <v>328</v>
      </c>
      <c r="GA10" s="90"/>
      <c r="GB10" s="273"/>
      <c r="GC10" s="274" t="s">
        <v>0</v>
      </c>
      <c r="GD10" s="274"/>
      <c r="GE10" s="110" t="s">
        <v>328</v>
      </c>
      <c r="GF10" s="111" t="s">
        <v>328</v>
      </c>
      <c r="GG10" s="90"/>
      <c r="GH10" s="273"/>
      <c r="GI10" s="274" t="s">
        <v>0</v>
      </c>
      <c r="GJ10" s="274"/>
      <c r="GK10" s="110" t="s">
        <v>328</v>
      </c>
      <c r="GL10" s="111" t="s">
        <v>328</v>
      </c>
      <c r="GM10" s="90"/>
      <c r="GN10" s="61"/>
      <c r="GO10" s="274" t="s">
        <v>0</v>
      </c>
      <c r="GP10" s="61"/>
      <c r="GQ10" s="110" t="s">
        <v>328</v>
      </c>
      <c r="GR10" s="111" t="s">
        <v>328</v>
      </c>
      <c r="GS10" s="90"/>
      <c r="GT10" s="61"/>
      <c r="GU10" s="274" t="s">
        <v>0</v>
      </c>
      <c r="GV10" s="61"/>
      <c r="GW10" s="110" t="s">
        <v>328</v>
      </c>
      <c r="GX10" s="111" t="s">
        <v>328</v>
      </c>
      <c r="GY10" s="90"/>
      <c r="GZ10" s="273"/>
      <c r="HA10" s="274" t="s">
        <v>0</v>
      </c>
      <c r="HB10" s="274"/>
      <c r="HC10" s="110" t="s">
        <v>328</v>
      </c>
      <c r="HD10" s="111" t="s">
        <v>328</v>
      </c>
      <c r="HE10" s="90"/>
      <c r="HF10" s="61"/>
      <c r="HG10" s="274" t="s">
        <v>0</v>
      </c>
      <c r="HH10" s="61"/>
      <c r="HI10" s="110" t="s">
        <v>328</v>
      </c>
      <c r="HJ10" s="111" t="s">
        <v>328</v>
      </c>
      <c r="HK10" s="90"/>
      <c r="HL10" s="61"/>
      <c r="HM10" s="274" t="s">
        <v>0</v>
      </c>
      <c r="HN10" s="61"/>
      <c r="HO10" s="110" t="s">
        <v>328</v>
      </c>
      <c r="HP10" s="111" t="s">
        <v>328</v>
      </c>
      <c r="HQ10" s="90"/>
      <c r="HR10" s="61"/>
      <c r="HS10" s="274" t="s">
        <v>0</v>
      </c>
      <c r="HT10" s="61"/>
      <c r="HU10" s="110" t="s">
        <v>328</v>
      </c>
      <c r="HV10" s="111" t="s">
        <v>328</v>
      </c>
      <c r="HW10" s="90"/>
      <c r="HX10" s="273"/>
      <c r="HY10" s="274" t="s">
        <v>0</v>
      </c>
      <c r="HZ10" s="274"/>
      <c r="IA10" s="110" t="s">
        <v>328</v>
      </c>
      <c r="IB10" s="111" t="s">
        <v>328</v>
      </c>
      <c r="IC10" s="90"/>
      <c r="ID10" s="61"/>
      <c r="IE10" s="274" t="s">
        <v>0</v>
      </c>
      <c r="IF10" s="61"/>
      <c r="IG10" s="110" t="s">
        <v>328</v>
      </c>
      <c r="IH10" s="111" t="s">
        <v>328</v>
      </c>
      <c r="II10" s="90"/>
      <c r="IJ10" s="61"/>
      <c r="IK10" s="274" t="s">
        <v>0</v>
      </c>
      <c r="IL10" s="61"/>
      <c r="IM10" s="110" t="s">
        <v>328</v>
      </c>
      <c r="IN10" s="111" t="s">
        <v>328</v>
      </c>
      <c r="IO10" s="90"/>
      <c r="IP10" s="273"/>
      <c r="IQ10" s="274" t="s">
        <v>0</v>
      </c>
      <c r="IR10" s="274"/>
      <c r="IS10" s="110" t="s">
        <v>328</v>
      </c>
      <c r="IT10" s="111" t="s">
        <v>328</v>
      </c>
      <c r="IU10" s="90"/>
      <c r="IV10" s="61"/>
      <c r="IW10" s="274" t="s">
        <v>0</v>
      </c>
      <c r="IX10" s="61"/>
      <c r="IY10" s="110" t="s">
        <v>328</v>
      </c>
      <c r="IZ10" s="111" t="s">
        <v>328</v>
      </c>
      <c r="JA10" s="90"/>
      <c r="JB10" s="61"/>
      <c r="JC10" s="274" t="s">
        <v>0</v>
      </c>
      <c r="JD10" s="61"/>
      <c r="JE10" s="110" t="s">
        <v>328</v>
      </c>
      <c r="JF10" s="111" t="s">
        <v>328</v>
      </c>
      <c r="JG10" s="90"/>
      <c r="JH10" s="61"/>
      <c r="JI10" s="274" t="s">
        <v>0</v>
      </c>
      <c r="JJ10" s="61"/>
      <c r="JK10" s="110" t="s">
        <v>328</v>
      </c>
      <c r="JL10" s="111" t="s">
        <v>328</v>
      </c>
      <c r="JM10" s="90"/>
      <c r="JN10" s="61"/>
      <c r="JO10" s="274" t="s">
        <v>0</v>
      </c>
      <c r="JP10" s="61"/>
      <c r="JQ10" s="110" t="s">
        <v>328</v>
      </c>
      <c r="JR10" s="111" t="s">
        <v>328</v>
      </c>
      <c r="JS10" s="90"/>
      <c r="JT10" s="273"/>
      <c r="JU10" s="274" t="s">
        <v>0</v>
      </c>
      <c r="JV10" s="274"/>
      <c r="JW10" s="110" t="s">
        <v>328</v>
      </c>
      <c r="JX10" s="111" t="s">
        <v>328</v>
      </c>
      <c r="JY10" s="90"/>
      <c r="JZ10" s="102"/>
      <c r="KA10" s="274" t="s">
        <v>0</v>
      </c>
      <c r="KB10" s="101"/>
      <c r="KC10" s="110" t="s">
        <v>328</v>
      </c>
      <c r="KD10" s="111" t="s">
        <v>328</v>
      </c>
      <c r="KE10" s="90"/>
      <c r="KF10" s="273"/>
      <c r="KG10" s="274" t="s">
        <v>0</v>
      </c>
      <c r="KH10" s="274"/>
      <c r="KI10" s="110" t="s">
        <v>328</v>
      </c>
      <c r="KJ10" s="111" t="s">
        <v>328</v>
      </c>
      <c r="KK10" s="90"/>
      <c r="KL10" s="61"/>
      <c r="KM10" s="274" t="s">
        <v>0</v>
      </c>
      <c r="KN10" s="61"/>
      <c r="KO10" s="110" t="s">
        <v>328</v>
      </c>
      <c r="KP10" s="111" t="s">
        <v>328</v>
      </c>
      <c r="KQ10" s="90"/>
      <c r="KR10" s="61"/>
      <c r="KS10" s="274" t="s">
        <v>0</v>
      </c>
      <c r="KT10" s="61"/>
      <c r="KU10" s="110" t="s">
        <v>328</v>
      </c>
      <c r="KV10" s="111" t="s">
        <v>328</v>
      </c>
      <c r="KW10" s="90"/>
      <c r="KX10" s="61"/>
      <c r="KY10" s="274" t="s">
        <v>0</v>
      </c>
      <c r="KZ10" s="61"/>
      <c r="LA10" s="110" t="s">
        <v>328</v>
      </c>
      <c r="LB10" s="111" t="s">
        <v>328</v>
      </c>
      <c r="LC10" s="90"/>
      <c r="LD10" s="273"/>
      <c r="LE10" s="274" t="s">
        <v>0</v>
      </c>
      <c r="LF10" s="274"/>
      <c r="LG10" s="110" t="s">
        <v>328</v>
      </c>
      <c r="LH10" s="111" t="s">
        <v>328</v>
      </c>
      <c r="LI10" s="90"/>
      <c r="LJ10" s="61"/>
      <c r="LK10" s="274" t="s">
        <v>0</v>
      </c>
      <c r="LL10" s="61"/>
      <c r="LM10" s="110" t="s">
        <v>328</v>
      </c>
      <c r="LN10" s="111" t="s">
        <v>328</v>
      </c>
      <c r="LO10" s="90"/>
      <c r="LP10" s="61"/>
      <c r="LQ10" s="274" t="s">
        <v>0</v>
      </c>
      <c r="LR10" s="61"/>
      <c r="LS10" s="110" t="s">
        <v>328</v>
      </c>
      <c r="LT10" s="111" t="s">
        <v>328</v>
      </c>
      <c r="LU10" s="90"/>
      <c r="LV10" s="273"/>
      <c r="LW10" s="274" t="s">
        <v>0</v>
      </c>
      <c r="LX10" s="274"/>
      <c r="LY10" s="110" t="s">
        <v>328</v>
      </c>
      <c r="LZ10" s="111" t="s">
        <v>328</v>
      </c>
      <c r="MA10" s="90"/>
      <c r="MB10" s="61"/>
      <c r="MC10" s="274" t="s">
        <v>0</v>
      </c>
      <c r="MD10" s="61"/>
      <c r="ME10" s="110" t="s">
        <v>328</v>
      </c>
      <c r="MF10" s="111" t="s">
        <v>328</v>
      </c>
      <c r="MG10" s="90"/>
      <c r="MH10" s="61"/>
      <c r="MI10" s="274" t="s">
        <v>0</v>
      </c>
      <c r="MJ10" s="61"/>
      <c r="MK10" s="110" t="s">
        <v>328</v>
      </c>
      <c r="ML10" s="111" t="s">
        <v>328</v>
      </c>
      <c r="MM10" s="90"/>
      <c r="MN10" s="61"/>
      <c r="MO10" s="274" t="s">
        <v>0</v>
      </c>
      <c r="MP10" s="61"/>
      <c r="MQ10" s="110" t="s">
        <v>328</v>
      </c>
      <c r="MR10" s="111" t="s">
        <v>328</v>
      </c>
      <c r="MS10" s="90"/>
      <c r="MT10" s="102"/>
      <c r="MU10" s="274" t="s">
        <v>0</v>
      </c>
      <c r="MV10" s="101"/>
      <c r="MW10" s="110" t="s">
        <v>328</v>
      </c>
      <c r="MX10" s="111" t="s">
        <v>328</v>
      </c>
      <c r="MY10" s="90"/>
      <c r="MZ10" s="61"/>
      <c r="NA10" s="274" t="s">
        <v>0</v>
      </c>
      <c r="NB10" s="61"/>
      <c r="NC10" s="110" t="s">
        <v>328</v>
      </c>
      <c r="ND10" s="111" t="s">
        <v>328</v>
      </c>
      <c r="NE10" s="90"/>
      <c r="NF10" s="61"/>
      <c r="NG10" s="274" t="s">
        <v>0</v>
      </c>
      <c r="NH10" s="61"/>
      <c r="NI10" s="110" t="s">
        <v>328</v>
      </c>
      <c r="NJ10" s="111" t="s">
        <v>328</v>
      </c>
      <c r="NK10" s="90"/>
      <c r="NL10" s="61"/>
      <c r="NM10" s="274" t="s">
        <v>0</v>
      </c>
      <c r="NN10" s="61"/>
      <c r="NO10" s="110" t="s">
        <v>328</v>
      </c>
      <c r="NP10" s="111" t="s">
        <v>328</v>
      </c>
      <c r="NQ10" s="90"/>
      <c r="NR10" s="61"/>
      <c r="NS10" s="274" t="s">
        <v>0</v>
      </c>
      <c r="NT10" s="61"/>
      <c r="NU10" s="110" t="s">
        <v>328</v>
      </c>
      <c r="NV10" s="111" t="s">
        <v>328</v>
      </c>
      <c r="NW10" s="98"/>
      <c r="NX10" s="102"/>
      <c r="NY10" s="274" t="s">
        <v>0</v>
      </c>
      <c r="NZ10" s="101"/>
      <c r="OA10" s="110" t="s">
        <v>328</v>
      </c>
      <c r="OB10" s="111" t="s">
        <v>328</v>
      </c>
      <c r="OC10" s="117"/>
      <c r="OD10" s="273"/>
      <c r="OE10" s="274" t="s">
        <v>0</v>
      </c>
      <c r="OF10" s="274"/>
      <c r="OG10" s="110" t="s">
        <v>328</v>
      </c>
      <c r="OH10" s="111" t="s">
        <v>328</v>
      </c>
    </row>
    <row r="11" spans="1:398" ht="15" x14ac:dyDescent="0.2">
      <c r="A11" s="283">
        <f>IF(B11="","",VLOOKUP(B11,'Registrovaní tipéri'!$A$2:$B$101,2,FALSE))</f>
        <v>11</v>
      </c>
      <c r="B11" s="277" t="s">
        <v>296</v>
      </c>
      <c r="C11" s="130">
        <v>11</v>
      </c>
      <c r="D11" s="102"/>
      <c r="E11" s="206" t="s">
        <v>0</v>
      </c>
      <c r="F11" s="101"/>
      <c r="G11" s="108"/>
      <c r="H11" s="109"/>
      <c r="I11" s="279"/>
      <c r="J11" s="253">
        <v>2</v>
      </c>
      <c r="K11" s="110" t="s">
        <v>0</v>
      </c>
      <c r="L11" s="110">
        <v>3</v>
      </c>
      <c r="M11" s="110" t="s">
        <v>217</v>
      </c>
      <c r="N11" s="111" t="s">
        <v>329</v>
      </c>
      <c r="O11" s="77"/>
      <c r="P11" s="102">
        <v>4</v>
      </c>
      <c r="Q11" s="311" t="s">
        <v>0</v>
      </c>
      <c r="R11" s="101">
        <v>1</v>
      </c>
      <c r="S11" s="110" t="s">
        <v>291</v>
      </c>
      <c r="T11" s="111" t="s">
        <v>217</v>
      </c>
      <c r="U11" s="77"/>
      <c r="V11" s="102"/>
      <c r="W11" s="311" t="s">
        <v>0</v>
      </c>
      <c r="X11" s="101"/>
      <c r="Y11" s="110" t="s">
        <v>328</v>
      </c>
      <c r="Z11" s="111" t="s">
        <v>328</v>
      </c>
      <c r="AA11" s="90"/>
      <c r="AB11" s="61">
        <v>3</v>
      </c>
      <c r="AC11" s="294" t="s">
        <v>0</v>
      </c>
      <c r="AD11" s="61">
        <v>2</v>
      </c>
      <c r="AE11" s="110" t="s">
        <v>219</v>
      </c>
      <c r="AF11" s="111" t="s">
        <v>291</v>
      </c>
      <c r="AG11" s="90"/>
      <c r="AH11" s="61">
        <v>1</v>
      </c>
      <c r="AI11" s="274" t="s">
        <v>0</v>
      </c>
      <c r="AJ11" s="61">
        <v>4</v>
      </c>
      <c r="AK11" s="110" t="s">
        <v>369</v>
      </c>
      <c r="AL11" s="111" t="s">
        <v>218</v>
      </c>
      <c r="AM11" s="90"/>
      <c r="AN11" s="273">
        <v>2</v>
      </c>
      <c r="AO11" s="274" t="s">
        <v>0</v>
      </c>
      <c r="AP11" s="274">
        <v>4</v>
      </c>
      <c r="AQ11" s="110" t="s">
        <v>364</v>
      </c>
      <c r="AR11" s="111" t="s">
        <v>216</v>
      </c>
      <c r="AS11" s="90"/>
      <c r="AT11" s="61">
        <v>2</v>
      </c>
      <c r="AU11" s="274" t="s">
        <v>0</v>
      </c>
      <c r="AV11" s="61">
        <v>0</v>
      </c>
      <c r="AW11" s="110" t="s">
        <v>217</v>
      </c>
      <c r="AX11" s="111" t="s">
        <v>220</v>
      </c>
      <c r="AY11" s="90"/>
      <c r="AZ11" s="273">
        <v>2</v>
      </c>
      <c r="BA11" s="274" t="s">
        <v>0</v>
      </c>
      <c r="BB11" s="274">
        <v>0</v>
      </c>
      <c r="BC11" s="110" t="s">
        <v>218</v>
      </c>
      <c r="BD11" s="111" t="s">
        <v>364</v>
      </c>
      <c r="BE11" s="90"/>
      <c r="BF11" s="61">
        <v>2</v>
      </c>
      <c r="BG11" s="274" t="s">
        <v>0</v>
      </c>
      <c r="BH11" s="61">
        <v>3</v>
      </c>
      <c r="BI11" s="110" t="s">
        <v>291</v>
      </c>
      <c r="BJ11" s="111" t="s">
        <v>217</v>
      </c>
      <c r="BK11" s="90"/>
      <c r="BL11" s="61">
        <v>2</v>
      </c>
      <c r="BM11" s="274" t="s">
        <v>0</v>
      </c>
      <c r="BN11" s="61">
        <v>1</v>
      </c>
      <c r="BO11" s="110" t="s">
        <v>366</v>
      </c>
      <c r="BP11" s="111" t="s">
        <v>216</v>
      </c>
      <c r="BQ11" s="90"/>
      <c r="BR11" s="61">
        <v>1</v>
      </c>
      <c r="BS11" s="274" t="s">
        <v>0</v>
      </c>
      <c r="BT11" s="61">
        <v>4</v>
      </c>
      <c r="BU11" s="110" t="s">
        <v>217</v>
      </c>
      <c r="BV11" s="111" t="s">
        <v>220</v>
      </c>
      <c r="BW11" s="90"/>
      <c r="BX11" s="61">
        <v>1</v>
      </c>
      <c r="BY11" s="274" t="s">
        <v>0</v>
      </c>
      <c r="BZ11" s="61">
        <v>0</v>
      </c>
      <c r="CA11" s="110" t="s">
        <v>219</v>
      </c>
      <c r="CB11" s="111" t="s">
        <v>217</v>
      </c>
      <c r="CC11" s="90"/>
      <c r="CD11" s="61">
        <v>3</v>
      </c>
      <c r="CE11" s="274" t="s">
        <v>0</v>
      </c>
      <c r="CF11" s="61">
        <v>1</v>
      </c>
      <c r="CG11" s="110" t="s">
        <v>364</v>
      </c>
      <c r="CH11" s="111" t="s">
        <v>215</v>
      </c>
      <c r="CI11" s="90"/>
      <c r="CJ11" s="102">
        <v>4</v>
      </c>
      <c r="CK11" s="274" t="s">
        <v>0</v>
      </c>
      <c r="CL11" s="101">
        <v>1</v>
      </c>
      <c r="CM11" s="110" t="s">
        <v>217</v>
      </c>
      <c r="CN11" s="111" t="s">
        <v>219</v>
      </c>
      <c r="CO11" s="90"/>
      <c r="CP11" s="102">
        <v>0</v>
      </c>
      <c r="CQ11" s="274" t="s">
        <v>0</v>
      </c>
      <c r="CR11" s="101">
        <v>2</v>
      </c>
      <c r="CS11" s="110" t="s">
        <v>216</v>
      </c>
      <c r="CT11" s="111" t="s">
        <v>349</v>
      </c>
      <c r="CU11" s="90"/>
      <c r="CV11" s="61">
        <v>0</v>
      </c>
      <c r="CW11" s="274" t="s">
        <v>0</v>
      </c>
      <c r="CX11" s="61">
        <v>5</v>
      </c>
      <c r="CY11" s="110" t="s">
        <v>218</v>
      </c>
      <c r="CZ11" s="111" t="s">
        <v>217</v>
      </c>
      <c r="DA11" s="90"/>
      <c r="DB11" s="61"/>
      <c r="DC11" s="274" t="s">
        <v>0</v>
      </c>
      <c r="DD11" s="61"/>
      <c r="DE11" s="110" t="s">
        <v>328</v>
      </c>
      <c r="DF11" s="111" t="s">
        <v>328</v>
      </c>
      <c r="DG11" s="90"/>
      <c r="DH11" s="61"/>
      <c r="DI11" s="274" t="s">
        <v>0</v>
      </c>
      <c r="DJ11" s="61"/>
      <c r="DK11" s="110" t="s">
        <v>328</v>
      </c>
      <c r="DL11" s="111" t="s">
        <v>328</v>
      </c>
      <c r="DM11" s="90"/>
      <c r="DN11" s="61">
        <v>2</v>
      </c>
      <c r="DO11" s="274" t="s">
        <v>0</v>
      </c>
      <c r="DP11" s="61">
        <v>4</v>
      </c>
      <c r="DQ11" s="110" t="s">
        <v>217</v>
      </c>
      <c r="DR11" s="111" t="s">
        <v>291</v>
      </c>
      <c r="DS11" s="90"/>
      <c r="DT11" s="61">
        <v>3</v>
      </c>
      <c r="DU11" s="274" t="s">
        <v>0</v>
      </c>
      <c r="DV11" s="61">
        <v>0</v>
      </c>
      <c r="DW11" s="110" t="s">
        <v>216</v>
      </c>
      <c r="DX11" s="111" t="s">
        <v>349</v>
      </c>
      <c r="DY11" s="90"/>
      <c r="DZ11" s="61">
        <v>2</v>
      </c>
      <c r="EA11" s="274" t="s">
        <v>0</v>
      </c>
      <c r="EB11" s="61">
        <v>0</v>
      </c>
      <c r="EC11" s="110" t="s">
        <v>219</v>
      </c>
      <c r="ED11" s="111" t="s">
        <v>217</v>
      </c>
      <c r="EE11" s="90"/>
      <c r="EF11" s="61"/>
      <c r="EG11" s="274" t="s">
        <v>0</v>
      </c>
      <c r="EH11" s="61"/>
      <c r="EI11" s="110" t="s">
        <v>328</v>
      </c>
      <c r="EJ11" s="111" t="s">
        <v>328</v>
      </c>
      <c r="EK11" s="90"/>
      <c r="EL11" s="61"/>
      <c r="EM11" s="274" t="s">
        <v>0</v>
      </c>
      <c r="EN11" s="61"/>
      <c r="EO11" s="110" t="s">
        <v>328</v>
      </c>
      <c r="EP11" s="111" t="s">
        <v>328</v>
      </c>
      <c r="EQ11" s="90"/>
      <c r="ER11" s="273"/>
      <c r="ES11" s="274" t="s">
        <v>0</v>
      </c>
      <c r="ET11" s="274"/>
      <c r="EU11" s="110" t="s">
        <v>328</v>
      </c>
      <c r="EV11" s="111" t="s">
        <v>328</v>
      </c>
      <c r="EW11" s="90"/>
      <c r="EX11" s="61"/>
      <c r="EY11" s="274" t="s">
        <v>0</v>
      </c>
      <c r="EZ11" s="61"/>
      <c r="FA11" s="110" t="s">
        <v>328</v>
      </c>
      <c r="FB11" s="111" t="s">
        <v>328</v>
      </c>
      <c r="FC11" s="90"/>
      <c r="FD11" s="102"/>
      <c r="FE11" s="274" t="s">
        <v>0</v>
      </c>
      <c r="FF11" s="101"/>
      <c r="FG11" s="110" t="s">
        <v>328</v>
      </c>
      <c r="FH11" s="111" t="s">
        <v>328</v>
      </c>
      <c r="FI11" s="90"/>
      <c r="FJ11" s="61"/>
      <c r="FK11" s="274" t="s">
        <v>0</v>
      </c>
      <c r="FL11" s="61"/>
      <c r="FM11" s="110" t="s">
        <v>328</v>
      </c>
      <c r="FN11" s="111" t="s">
        <v>328</v>
      </c>
      <c r="FO11" s="90"/>
      <c r="FP11" s="61"/>
      <c r="FQ11" s="274" t="s">
        <v>0</v>
      </c>
      <c r="FR11" s="61"/>
      <c r="FS11" s="110" t="s">
        <v>328</v>
      </c>
      <c r="FT11" s="111" t="s">
        <v>328</v>
      </c>
      <c r="FU11" s="90"/>
      <c r="FV11" s="61"/>
      <c r="FW11" s="274" t="s">
        <v>0</v>
      </c>
      <c r="FX11" s="61"/>
      <c r="FY11" s="110" t="s">
        <v>328</v>
      </c>
      <c r="FZ11" s="111" t="s">
        <v>328</v>
      </c>
      <c r="GA11" s="90"/>
      <c r="GB11" s="273"/>
      <c r="GC11" s="274" t="s">
        <v>0</v>
      </c>
      <c r="GD11" s="274"/>
      <c r="GE11" s="110" t="s">
        <v>328</v>
      </c>
      <c r="GF11" s="111" t="s">
        <v>328</v>
      </c>
      <c r="GG11" s="90"/>
      <c r="GH11" s="273"/>
      <c r="GI11" s="274" t="s">
        <v>0</v>
      </c>
      <c r="GJ11" s="274"/>
      <c r="GK11" s="110" t="s">
        <v>328</v>
      </c>
      <c r="GL11" s="111" t="s">
        <v>328</v>
      </c>
      <c r="GM11" s="90"/>
      <c r="GN11" s="61"/>
      <c r="GO11" s="274" t="s">
        <v>0</v>
      </c>
      <c r="GP11" s="61"/>
      <c r="GQ11" s="110" t="s">
        <v>328</v>
      </c>
      <c r="GR11" s="111" t="s">
        <v>328</v>
      </c>
      <c r="GS11" s="90"/>
      <c r="GT11" s="61"/>
      <c r="GU11" s="274" t="s">
        <v>0</v>
      </c>
      <c r="GV11" s="61"/>
      <c r="GW11" s="110" t="s">
        <v>328</v>
      </c>
      <c r="GX11" s="111" t="s">
        <v>328</v>
      </c>
      <c r="GY11" s="90"/>
      <c r="GZ11" s="102"/>
      <c r="HA11" s="274" t="s">
        <v>0</v>
      </c>
      <c r="HB11" s="101"/>
      <c r="HC11" s="110" t="s">
        <v>328</v>
      </c>
      <c r="HD11" s="111" t="s">
        <v>328</v>
      </c>
      <c r="HE11" s="90"/>
      <c r="HF11" s="61"/>
      <c r="HG11" s="274" t="s">
        <v>0</v>
      </c>
      <c r="HH11" s="61"/>
      <c r="HI11" s="110" t="s">
        <v>328</v>
      </c>
      <c r="HJ11" s="111" t="s">
        <v>328</v>
      </c>
      <c r="HK11" s="90"/>
      <c r="HL11" s="61"/>
      <c r="HM11" s="274" t="s">
        <v>0</v>
      </c>
      <c r="HN11" s="61"/>
      <c r="HO11" s="110" t="s">
        <v>328</v>
      </c>
      <c r="HP11" s="111" t="s">
        <v>328</v>
      </c>
      <c r="HQ11" s="90"/>
      <c r="HR11" s="61"/>
      <c r="HS11" s="274" t="s">
        <v>0</v>
      </c>
      <c r="HT11" s="61"/>
      <c r="HU11" s="110" t="s">
        <v>328</v>
      </c>
      <c r="HV11" s="111" t="s">
        <v>328</v>
      </c>
      <c r="HW11" s="90"/>
      <c r="HX11" s="273"/>
      <c r="HY11" s="274" t="s">
        <v>0</v>
      </c>
      <c r="HZ11" s="274"/>
      <c r="IA11" s="110" t="s">
        <v>328</v>
      </c>
      <c r="IB11" s="111" t="s">
        <v>328</v>
      </c>
      <c r="IC11" s="90"/>
      <c r="ID11" s="61"/>
      <c r="IE11" s="274" t="s">
        <v>0</v>
      </c>
      <c r="IF11" s="61"/>
      <c r="IG11" s="110" t="s">
        <v>328</v>
      </c>
      <c r="IH11" s="111" t="s">
        <v>328</v>
      </c>
      <c r="II11" s="90"/>
      <c r="IJ11" s="61"/>
      <c r="IK11" s="274" t="s">
        <v>0</v>
      </c>
      <c r="IL11" s="61"/>
      <c r="IM11" s="110" t="s">
        <v>328</v>
      </c>
      <c r="IN11" s="111" t="s">
        <v>328</v>
      </c>
      <c r="IO11" s="90"/>
      <c r="IP11" s="102"/>
      <c r="IQ11" s="274" t="s">
        <v>0</v>
      </c>
      <c r="IR11" s="101"/>
      <c r="IS11" s="110" t="s">
        <v>328</v>
      </c>
      <c r="IT11" s="111" t="s">
        <v>328</v>
      </c>
      <c r="IU11" s="90"/>
      <c r="IV11" s="61"/>
      <c r="IW11" s="274" t="s">
        <v>0</v>
      </c>
      <c r="IX11" s="61"/>
      <c r="IY11" s="110" t="s">
        <v>328</v>
      </c>
      <c r="IZ11" s="111" t="s">
        <v>328</v>
      </c>
      <c r="JA11" s="90"/>
      <c r="JB11" s="61"/>
      <c r="JC11" s="274" t="s">
        <v>0</v>
      </c>
      <c r="JD11" s="61"/>
      <c r="JE11" s="110" t="s">
        <v>328</v>
      </c>
      <c r="JF11" s="111" t="s">
        <v>328</v>
      </c>
      <c r="JG11" s="90"/>
      <c r="JH11" s="61"/>
      <c r="JI11" s="274" t="s">
        <v>0</v>
      </c>
      <c r="JJ11" s="61"/>
      <c r="JK11" s="110" t="s">
        <v>328</v>
      </c>
      <c r="JL11" s="111" t="s">
        <v>328</v>
      </c>
      <c r="JM11" s="90"/>
      <c r="JN11" s="61"/>
      <c r="JO11" s="274" t="s">
        <v>0</v>
      </c>
      <c r="JP11" s="61"/>
      <c r="JQ11" s="110" t="s">
        <v>328</v>
      </c>
      <c r="JR11" s="111" t="s">
        <v>328</v>
      </c>
      <c r="JS11" s="90"/>
      <c r="JT11" s="273"/>
      <c r="JU11" s="274" t="s">
        <v>0</v>
      </c>
      <c r="JV11" s="274"/>
      <c r="JW11" s="110" t="s">
        <v>328</v>
      </c>
      <c r="JX11" s="111" t="s">
        <v>328</v>
      </c>
      <c r="JY11" s="90"/>
      <c r="JZ11" s="102"/>
      <c r="KA11" s="274" t="s">
        <v>0</v>
      </c>
      <c r="KB11" s="101"/>
      <c r="KC11" s="110" t="s">
        <v>328</v>
      </c>
      <c r="KD11" s="111" t="s">
        <v>328</v>
      </c>
      <c r="KE11" s="90"/>
      <c r="KF11" s="273"/>
      <c r="KG11" s="274" t="s">
        <v>0</v>
      </c>
      <c r="KH11" s="274"/>
      <c r="KI11" s="110" t="s">
        <v>328</v>
      </c>
      <c r="KJ11" s="111" t="s">
        <v>328</v>
      </c>
      <c r="KK11" s="90"/>
      <c r="KL11" s="61"/>
      <c r="KM11" s="274" t="s">
        <v>0</v>
      </c>
      <c r="KN11" s="61"/>
      <c r="KO11" s="110" t="s">
        <v>328</v>
      </c>
      <c r="KP11" s="111" t="s">
        <v>328</v>
      </c>
      <c r="KQ11" s="90"/>
      <c r="KR11" s="61"/>
      <c r="KS11" s="274" t="s">
        <v>0</v>
      </c>
      <c r="KT11" s="61"/>
      <c r="KU11" s="110" t="s">
        <v>328</v>
      </c>
      <c r="KV11" s="111" t="s">
        <v>328</v>
      </c>
      <c r="KW11" s="90"/>
      <c r="KX11" s="61"/>
      <c r="KY11" s="274" t="s">
        <v>0</v>
      </c>
      <c r="KZ11" s="61"/>
      <c r="LA11" s="110" t="s">
        <v>328</v>
      </c>
      <c r="LB11" s="111" t="s">
        <v>328</v>
      </c>
      <c r="LC11" s="90"/>
      <c r="LD11" s="102"/>
      <c r="LE11" s="274" t="s">
        <v>0</v>
      </c>
      <c r="LF11" s="101"/>
      <c r="LG11" s="110" t="s">
        <v>328</v>
      </c>
      <c r="LH11" s="111" t="s">
        <v>328</v>
      </c>
      <c r="LI11" s="90"/>
      <c r="LJ11" s="61"/>
      <c r="LK11" s="274" t="s">
        <v>0</v>
      </c>
      <c r="LL11" s="61"/>
      <c r="LM11" s="110" t="s">
        <v>328</v>
      </c>
      <c r="LN11" s="111" t="s">
        <v>328</v>
      </c>
      <c r="LO11" s="90"/>
      <c r="LP11" s="61"/>
      <c r="LQ11" s="274" t="s">
        <v>0</v>
      </c>
      <c r="LR11" s="61"/>
      <c r="LS11" s="110" t="s">
        <v>328</v>
      </c>
      <c r="LT11" s="111" t="s">
        <v>328</v>
      </c>
      <c r="LU11" s="90"/>
      <c r="LV11" s="273"/>
      <c r="LW11" s="274" t="s">
        <v>0</v>
      </c>
      <c r="LX11" s="274"/>
      <c r="LY11" s="110" t="s">
        <v>328</v>
      </c>
      <c r="LZ11" s="111" t="s">
        <v>328</v>
      </c>
      <c r="MA11" s="90"/>
      <c r="MB11" s="61"/>
      <c r="MC11" s="274" t="s">
        <v>0</v>
      </c>
      <c r="MD11" s="61"/>
      <c r="ME11" s="110" t="s">
        <v>328</v>
      </c>
      <c r="MF11" s="111" t="s">
        <v>328</v>
      </c>
      <c r="MG11" s="90"/>
      <c r="MH11" s="61"/>
      <c r="MI11" s="274" t="s">
        <v>0</v>
      </c>
      <c r="MJ11" s="61"/>
      <c r="MK11" s="110" t="s">
        <v>328</v>
      </c>
      <c r="ML11" s="111" t="s">
        <v>328</v>
      </c>
      <c r="MM11" s="90"/>
      <c r="MN11" s="61"/>
      <c r="MO11" s="274" t="s">
        <v>0</v>
      </c>
      <c r="MP11" s="61"/>
      <c r="MQ11" s="110" t="s">
        <v>328</v>
      </c>
      <c r="MR11" s="111" t="s">
        <v>328</v>
      </c>
      <c r="MS11" s="90"/>
      <c r="MT11" s="102"/>
      <c r="MU11" s="274" t="s">
        <v>0</v>
      </c>
      <c r="MV11" s="101"/>
      <c r="MW11" s="110" t="s">
        <v>328</v>
      </c>
      <c r="MX11" s="111" t="s">
        <v>328</v>
      </c>
      <c r="MY11" s="90"/>
      <c r="MZ11" s="61"/>
      <c r="NA11" s="274" t="s">
        <v>0</v>
      </c>
      <c r="NB11" s="61"/>
      <c r="NC11" s="110" t="s">
        <v>328</v>
      </c>
      <c r="ND11" s="111" t="s">
        <v>328</v>
      </c>
      <c r="NE11" s="90"/>
      <c r="NF11" s="61"/>
      <c r="NG11" s="274" t="s">
        <v>0</v>
      </c>
      <c r="NH11" s="61"/>
      <c r="NI11" s="110" t="s">
        <v>328</v>
      </c>
      <c r="NJ11" s="111" t="s">
        <v>328</v>
      </c>
      <c r="NK11" s="90"/>
      <c r="NL11" s="61"/>
      <c r="NM11" s="274" t="s">
        <v>0</v>
      </c>
      <c r="NN11" s="61"/>
      <c r="NO11" s="110" t="s">
        <v>328</v>
      </c>
      <c r="NP11" s="111" t="s">
        <v>328</v>
      </c>
      <c r="NQ11" s="90"/>
      <c r="NR11" s="61"/>
      <c r="NS11" s="274" t="s">
        <v>0</v>
      </c>
      <c r="NT11" s="61"/>
      <c r="NU11" s="110" t="s">
        <v>328</v>
      </c>
      <c r="NV11" s="111" t="s">
        <v>328</v>
      </c>
      <c r="NW11" s="98"/>
      <c r="NX11" s="102"/>
      <c r="NY11" s="274" t="s">
        <v>0</v>
      </c>
      <c r="NZ11" s="101"/>
      <c r="OA11" s="110" t="s">
        <v>328</v>
      </c>
      <c r="OB11" s="111" t="s">
        <v>328</v>
      </c>
      <c r="OC11" s="117"/>
      <c r="OD11" s="253"/>
      <c r="OE11" s="110" t="s">
        <v>0</v>
      </c>
      <c r="OF11" s="110"/>
      <c r="OG11" s="110" t="s">
        <v>328</v>
      </c>
      <c r="OH11" s="111" t="s">
        <v>328</v>
      </c>
    </row>
    <row r="12" spans="1:398" ht="15" x14ac:dyDescent="0.2">
      <c r="A12" s="283">
        <f>IF(B12="","",VLOOKUP(B12,'Registrovaní tipéri'!$A$2:$B$101,2,FALSE))</f>
        <v>48</v>
      </c>
      <c r="B12" s="277" t="s">
        <v>301</v>
      </c>
      <c r="C12" s="130">
        <v>48</v>
      </c>
      <c r="D12" s="102"/>
      <c r="E12" s="206" t="s">
        <v>0</v>
      </c>
      <c r="F12" s="101"/>
      <c r="G12" s="108"/>
      <c r="H12" s="109"/>
      <c r="I12" s="279"/>
      <c r="J12" s="253">
        <v>1</v>
      </c>
      <c r="K12" s="110" t="s">
        <v>0</v>
      </c>
      <c r="L12" s="110">
        <v>1</v>
      </c>
      <c r="M12" s="110" t="s">
        <v>218</v>
      </c>
      <c r="N12" s="111" t="s">
        <v>217</v>
      </c>
      <c r="O12" s="77"/>
      <c r="P12" s="102">
        <v>3</v>
      </c>
      <c r="Q12" s="311" t="s">
        <v>0</v>
      </c>
      <c r="R12" s="101">
        <v>1</v>
      </c>
      <c r="S12" s="110" t="s">
        <v>217</v>
      </c>
      <c r="T12" s="111" t="s">
        <v>291</v>
      </c>
      <c r="U12" s="77"/>
      <c r="V12" s="102">
        <v>1</v>
      </c>
      <c r="W12" s="311" t="s">
        <v>0</v>
      </c>
      <c r="X12" s="101">
        <v>2</v>
      </c>
      <c r="Y12" s="110" t="s">
        <v>217</v>
      </c>
      <c r="Z12" s="111" t="s">
        <v>291</v>
      </c>
      <c r="AA12" s="90"/>
      <c r="AB12" s="61">
        <v>2</v>
      </c>
      <c r="AC12" s="294" t="s">
        <v>0</v>
      </c>
      <c r="AD12" s="61">
        <v>1</v>
      </c>
      <c r="AE12" s="110" t="s">
        <v>220</v>
      </c>
      <c r="AF12" s="111" t="s">
        <v>217</v>
      </c>
      <c r="AG12" s="90"/>
      <c r="AH12" s="61">
        <v>1</v>
      </c>
      <c r="AI12" s="274" t="s">
        <v>0</v>
      </c>
      <c r="AJ12" s="61">
        <v>2</v>
      </c>
      <c r="AK12" s="110" t="s">
        <v>219</v>
      </c>
      <c r="AL12" s="111" t="s">
        <v>217</v>
      </c>
      <c r="AM12" s="90"/>
      <c r="AN12" s="273">
        <v>1</v>
      </c>
      <c r="AO12" s="274" t="s">
        <v>0</v>
      </c>
      <c r="AP12" s="274">
        <v>2</v>
      </c>
      <c r="AQ12" s="110" t="s">
        <v>218</v>
      </c>
      <c r="AR12" s="111" t="s">
        <v>216</v>
      </c>
      <c r="AS12" s="90"/>
      <c r="AT12" s="61"/>
      <c r="AU12" s="274" t="s">
        <v>0</v>
      </c>
      <c r="AV12" s="61"/>
      <c r="AW12" s="110" t="s">
        <v>328</v>
      </c>
      <c r="AX12" s="111" t="s">
        <v>328</v>
      </c>
      <c r="AY12" s="90"/>
      <c r="AZ12" s="102">
        <v>2</v>
      </c>
      <c r="BA12" s="274" t="s">
        <v>0</v>
      </c>
      <c r="BB12" s="101">
        <v>0</v>
      </c>
      <c r="BC12" s="110" t="s">
        <v>218</v>
      </c>
      <c r="BD12" s="111" t="s">
        <v>268</v>
      </c>
      <c r="BE12" s="90"/>
      <c r="BF12" s="61">
        <v>2</v>
      </c>
      <c r="BG12" s="274" t="s">
        <v>0</v>
      </c>
      <c r="BH12" s="61">
        <v>3</v>
      </c>
      <c r="BI12" s="110" t="s">
        <v>219</v>
      </c>
      <c r="BJ12" s="111" t="s">
        <v>217</v>
      </c>
      <c r="BK12" s="90"/>
      <c r="BL12" s="61">
        <v>3</v>
      </c>
      <c r="BM12" s="274" t="s">
        <v>0</v>
      </c>
      <c r="BN12" s="61">
        <v>1</v>
      </c>
      <c r="BO12" s="110" t="s">
        <v>219</v>
      </c>
      <c r="BP12" s="111" t="s">
        <v>216</v>
      </c>
      <c r="BQ12" s="90"/>
      <c r="BR12" s="61">
        <v>1</v>
      </c>
      <c r="BS12" s="274" t="s">
        <v>0</v>
      </c>
      <c r="BT12" s="61">
        <v>2</v>
      </c>
      <c r="BU12" s="110" t="s">
        <v>219</v>
      </c>
      <c r="BV12" s="111" t="s">
        <v>217</v>
      </c>
      <c r="BW12" s="90"/>
      <c r="BX12" s="61">
        <v>1</v>
      </c>
      <c r="BY12" s="274" t="s">
        <v>0</v>
      </c>
      <c r="BZ12" s="61">
        <v>1</v>
      </c>
      <c r="CA12" s="110" t="s">
        <v>217</v>
      </c>
      <c r="CB12" s="111" t="s">
        <v>213</v>
      </c>
      <c r="CC12" s="90"/>
      <c r="CD12" s="61">
        <v>2</v>
      </c>
      <c r="CE12" s="274" t="s">
        <v>0</v>
      </c>
      <c r="CF12" s="61">
        <v>1</v>
      </c>
      <c r="CG12" s="110" t="s">
        <v>219</v>
      </c>
      <c r="CH12" s="111" t="s">
        <v>216</v>
      </c>
      <c r="CI12" s="90"/>
      <c r="CJ12" s="102">
        <v>3</v>
      </c>
      <c r="CK12" s="274" t="s">
        <v>0</v>
      </c>
      <c r="CL12" s="101">
        <v>1</v>
      </c>
      <c r="CM12" s="110" t="s">
        <v>219</v>
      </c>
      <c r="CN12" s="111" t="s">
        <v>217</v>
      </c>
      <c r="CO12" s="90"/>
      <c r="CP12" s="102">
        <v>1</v>
      </c>
      <c r="CQ12" s="274" t="s">
        <v>0</v>
      </c>
      <c r="CR12" s="101">
        <v>4</v>
      </c>
      <c r="CS12" s="110" t="s">
        <v>268</v>
      </c>
      <c r="CT12" s="111" t="s">
        <v>216</v>
      </c>
      <c r="CU12" s="90"/>
      <c r="CV12" s="61">
        <v>0</v>
      </c>
      <c r="CW12" s="274" t="s">
        <v>0</v>
      </c>
      <c r="CX12" s="61">
        <v>4</v>
      </c>
      <c r="CY12" s="110" t="s">
        <v>219</v>
      </c>
      <c r="CZ12" s="111" t="s">
        <v>217</v>
      </c>
      <c r="DA12" s="90"/>
      <c r="DB12" s="61"/>
      <c r="DC12" s="274" t="s">
        <v>0</v>
      </c>
      <c r="DD12" s="61"/>
      <c r="DE12" s="110" t="s">
        <v>328</v>
      </c>
      <c r="DF12" s="111" t="s">
        <v>328</v>
      </c>
      <c r="DG12" s="90"/>
      <c r="DH12" s="61">
        <v>2</v>
      </c>
      <c r="DI12" s="274" t="s">
        <v>0</v>
      </c>
      <c r="DJ12" s="61">
        <v>2</v>
      </c>
      <c r="DK12" s="110" t="s">
        <v>219</v>
      </c>
      <c r="DL12" s="111" t="s">
        <v>217</v>
      </c>
      <c r="DM12" s="90"/>
      <c r="DN12" s="61">
        <v>1</v>
      </c>
      <c r="DO12" s="274" t="s">
        <v>0</v>
      </c>
      <c r="DP12" s="61">
        <v>1</v>
      </c>
      <c r="DQ12" s="110" t="s">
        <v>217</v>
      </c>
      <c r="DR12" s="111" t="s">
        <v>213</v>
      </c>
      <c r="DS12" s="90"/>
      <c r="DT12" s="61">
        <v>2</v>
      </c>
      <c r="DU12" s="274" t="s">
        <v>0</v>
      </c>
      <c r="DV12" s="61">
        <v>1</v>
      </c>
      <c r="DW12" s="110" t="s">
        <v>220</v>
      </c>
      <c r="DX12" s="111" t="s">
        <v>216</v>
      </c>
      <c r="DY12" s="90"/>
      <c r="DZ12" s="61">
        <v>3</v>
      </c>
      <c r="EA12" s="274" t="s">
        <v>0</v>
      </c>
      <c r="EB12" s="61">
        <v>1</v>
      </c>
      <c r="EC12" s="110" t="s">
        <v>219</v>
      </c>
      <c r="ED12" s="111" t="s">
        <v>217</v>
      </c>
      <c r="EE12" s="90"/>
      <c r="EF12" s="61"/>
      <c r="EG12" s="274" t="s">
        <v>0</v>
      </c>
      <c r="EH12" s="61"/>
      <c r="EI12" s="110" t="s">
        <v>328</v>
      </c>
      <c r="EJ12" s="111" t="s">
        <v>328</v>
      </c>
      <c r="EK12" s="90"/>
      <c r="EL12" s="61"/>
      <c r="EM12" s="274" t="s">
        <v>0</v>
      </c>
      <c r="EN12" s="61"/>
      <c r="EO12" s="110" t="s">
        <v>328</v>
      </c>
      <c r="EP12" s="111" t="s">
        <v>328</v>
      </c>
      <c r="EQ12" s="90"/>
      <c r="ER12" s="273"/>
      <c r="ES12" s="274" t="s">
        <v>0</v>
      </c>
      <c r="ET12" s="274"/>
      <c r="EU12" s="110" t="s">
        <v>328</v>
      </c>
      <c r="EV12" s="111" t="s">
        <v>328</v>
      </c>
      <c r="EW12" s="90"/>
      <c r="EX12" s="61"/>
      <c r="EY12" s="274" t="s">
        <v>0</v>
      </c>
      <c r="EZ12" s="61"/>
      <c r="FA12" s="110" t="s">
        <v>328</v>
      </c>
      <c r="FB12" s="111" t="s">
        <v>328</v>
      </c>
      <c r="FC12" s="90"/>
      <c r="FD12" s="102"/>
      <c r="FE12" s="274" t="s">
        <v>0</v>
      </c>
      <c r="FF12" s="101"/>
      <c r="FG12" s="110" t="s">
        <v>328</v>
      </c>
      <c r="FH12" s="111" t="s">
        <v>328</v>
      </c>
      <c r="FI12" s="90"/>
      <c r="FJ12" s="61"/>
      <c r="FK12" s="274" t="s">
        <v>0</v>
      </c>
      <c r="FL12" s="61"/>
      <c r="FM12" s="110" t="s">
        <v>328</v>
      </c>
      <c r="FN12" s="111" t="s">
        <v>328</v>
      </c>
      <c r="FO12" s="90"/>
      <c r="FP12" s="61"/>
      <c r="FQ12" s="274" t="s">
        <v>0</v>
      </c>
      <c r="FR12" s="61"/>
      <c r="FS12" s="110" t="s">
        <v>328</v>
      </c>
      <c r="FT12" s="111" t="s">
        <v>328</v>
      </c>
      <c r="FU12" s="90"/>
      <c r="FV12" s="61"/>
      <c r="FW12" s="274" t="s">
        <v>0</v>
      </c>
      <c r="FX12" s="61"/>
      <c r="FY12" s="110" t="s">
        <v>328</v>
      </c>
      <c r="FZ12" s="111" t="s">
        <v>328</v>
      </c>
      <c r="GA12" s="90"/>
      <c r="GB12" s="273"/>
      <c r="GC12" s="274" t="s">
        <v>0</v>
      </c>
      <c r="GD12" s="274"/>
      <c r="GE12" s="110" t="s">
        <v>328</v>
      </c>
      <c r="GF12" s="111" t="s">
        <v>328</v>
      </c>
      <c r="GG12" s="90"/>
      <c r="GH12" s="273"/>
      <c r="GI12" s="274" t="s">
        <v>0</v>
      </c>
      <c r="GJ12" s="274"/>
      <c r="GK12" s="110" t="s">
        <v>328</v>
      </c>
      <c r="GL12" s="111" t="s">
        <v>328</v>
      </c>
      <c r="GM12" s="90"/>
      <c r="GN12" s="61"/>
      <c r="GO12" s="274" t="s">
        <v>0</v>
      </c>
      <c r="GP12" s="61"/>
      <c r="GQ12" s="110" t="s">
        <v>328</v>
      </c>
      <c r="GR12" s="111" t="s">
        <v>328</v>
      </c>
      <c r="GS12" s="90"/>
      <c r="GT12" s="61"/>
      <c r="GU12" s="274" t="s">
        <v>0</v>
      </c>
      <c r="GV12" s="61"/>
      <c r="GW12" s="110" t="s">
        <v>328</v>
      </c>
      <c r="GX12" s="111" t="s">
        <v>328</v>
      </c>
      <c r="GY12" s="90"/>
      <c r="GZ12" s="102"/>
      <c r="HA12" s="274" t="s">
        <v>0</v>
      </c>
      <c r="HB12" s="101"/>
      <c r="HC12" s="110" t="s">
        <v>328</v>
      </c>
      <c r="HD12" s="111" t="s">
        <v>328</v>
      </c>
      <c r="HE12" s="90"/>
      <c r="HF12" s="61"/>
      <c r="HG12" s="274" t="s">
        <v>0</v>
      </c>
      <c r="HH12" s="61"/>
      <c r="HI12" s="110" t="s">
        <v>328</v>
      </c>
      <c r="HJ12" s="111" t="s">
        <v>328</v>
      </c>
      <c r="HK12" s="90"/>
      <c r="HL12" s="61"/>
      <c r="HM12" s="274" t="s">
        <v>0</v>
      </c>
      <c r="HN12" s="61"/>
      <c r="HO12" s="110" t="s">
        <v>328</v>
      </c>
      <c r="HP12" s="111" t="s">
        <v>328</v>
      </c>
      <c r="HQ12" s="90"/>
      <c r="HR12" s="61"/>
      <c r="HS12" s="274" t="s">
        <v>0</v>
      </c>
      <c r="HT12" s="61"/>
      <c r="HU12" s="110" t="s">
        <v>328</v>
      </c>
      <c r="HV12" s="111" t="s">
        <v>328</v>
      </c>
      <c r="HW12" s="90"/>
      <c r="HX12" s="102"/>
      <c r="HY12" s="274" t="s">
        <v>0</v>
      </c>
      <c r="HZ12" s="101"/>
      <c r="IA12" s="110" t="s">
        <v>328</v>
      </c>
      <c r="IB12" s="111" t="s">
        <v>328</v>
      </c>
      <c r="IC12" s="90"/>
      <c r="ID12" s="61"/>
      <c r="IE12" s="274" t="s">
        <v>0</v>
      </c>
      <c r="IF12" s="61"/>
      <c r="IG12" s="110" t="s">
        <v>328</v>
      </c>
      <c r="IH12" s="111" t="s">
        <v>328</v>
      </c>
      <c r="II12" s="90"/>
      <c r="IJ12" s="61"/>
      <c r="IK12" s="274" t="s">
        <v>0</v>
      </c>
      <c r="IL12" s="61"/>
      <c r="IM12" s="110" t="s">
        <v>328</v>
      </c>
      <c r="IN12" s="111" t="s">
        <v>328</v>
      </c>
      <c r="IO12" s="90"/>
      <c r="IP12" s="102"/>
      <c r="IQ12" s="274" t="s">
        <v>0</v>
      </c>
      <c r="IR12" s="101"/>
      <c r="IS12" s="110" t="s">
        <v>328</v>
      </c>
      <c r="IT12" s="111" t="s">
        <v>328</v>
      </c>
      <c r="IU12" s="90"/>
      <c r="IV12" s="61"/>
      <c r="IW12" s="274" t="s">
        <v>0</v>
      </c>
      <c r="IX12" s="61"/>
      <c r="IY12" s="110" t="s">
        <v>328</v>
      </c>
      <c r="IZ12" s="111" t="s">
        <v>328</v>
      </c>
      <c r="JA12" s="90"/>
      <c r="JB12" s="61"/>
      <c r="JC12" s="274" t="s">
        <v>0</v>
      </c>
      <c r="JD12" s="61"/>
      <c r="JE12" s="110" t="s">
        <v>328</v>
      </c>
      <c r="JF12" s="111" t="s">
        <v>328</v>
      </c>
      <c r="JG12" s="90"/>
      <c r="JH12" s="61"/>
      <c r="JI12" s="274" t="s">
        <v>0</v>
      </c>
      <c r="JJ12" s="61"/>
      <c r="JK12" s="110" t="s">
        <v>328</v>
      </c>
      <c r="JL12" s="111" t="s">
        <v>328</v>
      </c>
      <c r="JM12" s="90"/>
      <c r="JN12" s="61"/>
      <c r="JO12" s="274" t="s">
        <v>0</v>
      </c>
      <c r="JP12" s="61"/>
      <c r="JQ12" s="110" t="s">
        <v>328</v>
      </c>
      <c r="JR12" s="111" t="s">
        <v>328</v>
      </c>
      <c r="JS12" s="90"/>
      <c r="JT12" s="102"/>
      <c r="JU12" s="274" t="s">
        <v>0</v>
      </c>
      <c r="JV12" s="101"/>
      <c r="JW12" s="110" t="s">
        <v>328</v>
      </c>
      <c r="JX12" s="111" t="s">
        <v>328</v>
      </c>
      <c r="JY12" s="90"/>
      <c r="JZ12" s="102"/>
      <c r="KA12" s="274" t="s">
        <v>0</v>
      </c>
      <c r="KB12" s="101"/>
      <c r="KC12" s="110" t="s">
        <v>328</v>
      </c>
      <c r="KD12" s="111" t="s">
        <v>328</v>
      </c>
      <c r="KE12" s="90"/>
      <c r="KF12" s="102"/>
      <c r="KG12" s="274" t="s">
        <v>0</v>
      </c>
      <c r="KH12" s="101"/>
      <c r="KI12" s="110" t="s">
        <v>328</v>
      </c>
      <c r="KJ12" s="111" t="s">
        <v>328</v>
      </c>
      <c r="KK12" s="90"/>
      <c r="KL12" s="61"/>
      <c r="KM12" s="274" t="s">
        <v>0</v>
      </c>
      <c r="KN12" s="61"/>
      <c r="KO12" s="110" t="s">
        <v>328</v>
      </c>
      <c r="KP12" s="111" t="s">
        <v>328</v>
      </c>
      <c r="KQ12" s="90"/>
      <c r="KR12" s="61"/>
      <c r="KS12" s="274" t="s">
        <v>0</v>
      </c>
      <c r="KT12" s="61"/>
      <c r="KU12" s="110" t="s">
        <v>328</v>
      </c>
      <c r="KV12" s="111" t="s">
        <v>328</v>
      </c>
      <c r="KW12" s="90"/>
      <c r="KX12" s="61"/>
      <c r="KY12" s="274" t="s">
        <v>0</v>
      </c>
      <c r="KZ12" s="61"/>
      <c r="LA12" s="110" t="s">
        <v>328</v>
      </c>
      <c r="LB12" s="111" t="s">
        <v>328</v>
      </c>
      <c r="LC12" s="90"/>
      <c r="LD12" s="102"/>
      <c r="LE12" s="274" t="s">
        <v>0</v>
      </c>
      <c r="LF12" s="101"/>
      <c r="LG12" s="110" t="s">
        <v>328</v>
      </c>
      <c r="LH12" s="111" t="s">
        <v>328</v>
      </c>
      <c r="LI12" s="90"/>
      <c r="LJ12" s="61"/>
      <c r="LK12" s="274" t="s">
        <v>0</v>
      </c>
      <c r="LL12" s="61"/>
      <c r="LM12" s="110" t="s">
        <v>328</v>
      </c>
      <c r="LN12" s="111" t="s">
        <v>328</v>
      </c>
      <c r="LO12" s="90"/>
      <c r="LP12" s="61"/>
      <c r="LQ12" s="274" t="s">
        <v>0</v>
      </c>
      <c r="LR12" s="61"/>
      <c r="LS12" s="110" t="s">
        <v>328</v>
      </c>
      <c r="LT12" s="111" t="s">
        <v>328</v>
      </c>
      <c r="LU12" s="90"/>
      <c r="LV12" s="102"/>
      <c r="LW12" s="274" t="s">
        <v>0</v>
      </c>
      <c r="LX12" s="101"/>
      <c r="LY12" s="110" t="s">
        <v>328</v>
      </c>
      <c r="LZ12" s="111" t="s">
        <v>328</v>
      </c>
      <c r="MA12" s="90"/>
      <c r="MB12" s="61"/>
      <c r="MC12" s="274" t="s">
        <v>0</v>
      </c>
      <c r="MD12" s="61"/>
      <c r="ME12" s="110" t="s">
        <v>328</v>
      </c>
      <c r="MF12" s="111" t="s">
        <v>328</v>
      </c>
      <c r="MG12" s="90"/>
      <c r="MH12" s="61"/>
      <c r="MI12" s="274" t="s">
        <v>0</v>
      </c>
      <c r="MJ12" s="61"/>
      <c r="MK12" s="110" t="s">
        <v>328</v>
      </c>
      <c r="ML12" s="111" t="s">
        <v>328</v>
      </c>
      <c r="MM12" s="90"/>
      <c r="MN12" s="61"/>
      <c r="MO12" s="274" t="s">
        <v>0</v>
      </c>
      <c r="MP12" s="61"/>
      <c r="MQ12" s="110" t="s">
        <v>328</v>
      </c>
      <c r="MR12" s="111" t="s">
        <v>328</v>
      </c>
      <c r="MS12" s="90"/>
      <c r="MT12" s="102"/>
      <c r="MU12" s="274" t="s">
        <v>0</v>
      </c>
      <c r="MV12" s="101"/>
      <c r="MW12" s="110" t="s">
        <v>328</v>
      </c>
      <c r="MX12" s="111" t="s">
        <v>328</v>
      </c>
      <c r="MY12" s="90"/>
      <c r="MZ12" s="61"/>
      <c r="NA12" s="274" t="s">
        <v>0</v>
      </c>
      <c r="NB12" s="61"/>
      <c r="NC12" s="110" t="s">
        <v>328</v>
      </c>
      <c r="ND12" s="111" t="s">
        <v>328</v>
      </c>
      <c r="NE12" s="90"/>
      <c r="NF12" s="61"/>
      <c r="NG12" s="274" t="s">
        <v>0</v>
      </c>
      <c r="NH12" s="61"/>
      <c r="NI12" s="110" t="s">
        <v>328</v>
      </c>
      <c r="NJ12" s="111" t="s">
        <v>328</v>
      </c>
      <c r="NK12" s="90"/>
      <c r="NL12" s="61"/>
      <c r="NM12" s="274" t="s">
        <v>0</v>
      </c>
      <c r="NN12" s="61"/>
      <c r="NO12" s="110" t="s">
        <v>328</v>
      </c>
      <c r="NP12" s="111" t="s">
        <v>328</v>
      </c>
      <c r="NQ12" s="90"/>
      <c r="NR12" s="61"/>
      <c r="NS12" s="274" t="s">
        <v>0</v>
      </c>
      <c r="NT12" s="61"/>
      <c r="NU12" s="110" t="s">
        <v>328</v>
      </c>
      <c r="NV12" s="111" t="s">
        <v>328</v>
      </c>
      <c r="NW12" s="98"/>
      <c r="NX12" s="102"/>
      <c r="NY12" s="274" t="s">
        <v>0</v>
      </c>
      <c r="NZ12" s="101"/>
      <c r="OA12" s="110" t="s">
        <v>328</v>
      </c>
      <c r="OB12" s="111" t="s">
        <v>328</v>
      </c>
      <c r="OC12" s="117"/>
      <c r="OD12" s="253"/>
      <c r="OE12" s="110" t="s">
        <v>0</v>
      </c>
      <c r="OF12" s="110"/>
      <c r="OG12" s="110" t="s">
        <v>328</v>
      </c>
      <c r="OH12" s="111" t="s">
        <v>328</v>
      </c>
    </row>
    <row r="13" spans="1:398" ht="15" x14ac:dyDescent="0.2">
      <c r="A13" s="283">
        <f>IF(B13="","",VLOOKUP(B13,'Registrovaní tipéri'!$A$2:$B$101,2,FALSE))</f>
        <v>4</v>
      </c>
      <c r="B13" s="277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79"/>
      <c r="J13" s="253">
        <v>1</v>
      </c>
      <c r="K13" s="110" t="s">
        <v>0</v>
      </c>
      <c r="L13" s="110">
        <v>2</v>
      </c>
      <c r="M13" s="110" t="s">
        <v>217</v>
      </c>
      <c r="N13" s="111" t="s">
        <v>217</v>
      </c>
      <c r="O13" s="77"/>
      <c r="P13" s="102">
        <v>4</v>
      </c>
      <c r="Q13" s="311" t="s">
        <v>0</v>
      </c>
      <c r="R13" s="101">
        <v>0</v>
      </c>
      <c r="S13" s="110" t="s">
        <v>217</v>
      </c>
      <c r="T13" s="111" t="s">
        <v>217</v>
      </c>
      <c r="U13" s="77"/>
      <c r="V13" s="102">
        <v>1</v>
      </c>
      <c r="W13" s="311" t="s">
        <v>0</v>
      </c>
      <c r="X13" s="101">
        <v>2</v>
      </c>
      <c r="Y13" s="110" t="s">
        <v>217</v>
      </c>
      <c r="Z13" s="111" t="s">
        <v>291</v>
      </c>
      <c r="AA13" s="90"/>
      <c r="AB13" s="61">
        <v>3</v>
      </c>
      <c r="AC13" s="294" t="s">
        <v>0</v>
      </c>
      <c r="AD13" s="61">
        <v>1</v>
      </c>
      <c r="AE13" s="110" t="s">
        <v>217</v>
      </c>
      <c r="AF13" s="111" t="s">
        <v>217</v>
      </c>
      <c r="AG13" s="90"/>
      <c r="AH13" s="61">
        <v>0</v>
      </c>
      <c r="AI13" s="274" t="s">
        <v>0</v>
      </c>
      <c r="AJ13" s="61">
        <v>2</v>
      </c>
      <c r="AK13" s="110" t="s">
        <v>217</v>
      </c>
      <c r="AL13" s="111" t="s">
        <v>291</v>
      </c>
      <c r="AM13" s="90"/>
      <c r="AN13" s="102">
        <v>1</v>
      </c>
      <c r="AO13" s="274" t="s">
        <v>0</v>
      </c>
      <c r="AP13" s="101">
        <v>3</v>
      </c>
      <c r="AQ13" s="110" t="s">
        <v>219</v>
      </c>
      <c r="AR13" s="111" t="s">
        <v>210</v>
      </c>
      <c r="AS13" s="90"/>
      <c r="AT13" s="61">
        <v>2</v>
      </c>
      <c r="AU13" s="274" t="s">
        <v>0</v>
      </c>
      <c r="AV13" s="61">
        <v>0</v>
      </c>
      <c r="AW13" s="110" t="s">
        <v>217</v>
      </c>
      <c r="AX13" s="111" t="s">
        <v>219</v>
      </c>
      <c r="AY13" s="90"/>
      <c r="AZ13" s="102">
        <v>3</v>
      </c>
      <c r="BA13" s="274" t="s">
        <v>0</v>
      </c>
      <c r="BB13" s="101">
        <v>1</v>
      </c>
      <c r="BC13" s="110" t="s">
        <v>218</v>
      </c>
      <c r="BD13" s="111" t="s">
        <v>364</v>
      </c>
      <c r="BE13" s="90"/>
      <c r="BF13" s="61">
        <v>1</v>
      </c>
      <c r="BG13" s="274" t="s">
        <v>0</v>
      </c>
      <c r="BH13" s="61">
        <v>2</v>
      </c>
      <c r="BI13" s="110" t="s">
        <v>217</v>
      </c>
      <c r="BJ13" s="111" t="s">
        <v>291</v>
      </c>
      <c r="BK13" s="90"/>
      <c r="BL13" s="61">
        <v>3</v>
      </c>
      <c r="BM13" s="274" t="s">
        <v>0</v>
      </c>
      <c r="BN13" s="61">
        <v>1</v>
      </c>
      <c r="BO13" s="110" t="s">
        <v>219</v>
      </c>
      <c r="BP13" s="111" t="s">
        <v>364</v>
      </c>
      <c r="BQ13" s="90"/>
      <c r="BR13" s="61">
        <v>1</v>
      </c>
      <c r="BS13" s="274" t="s">
        <v>0</v>
      </c>
      <c r="BT13" s="61">
        <v>3</v>
      </c>
      <c r="BU13" s="110" t="s">
        <v>217</v>
      </c>
      <c r="BV13" s="111" t="s">
        <v>213</v>
      </c>
      <c r="BW13" s="90"/>
      <c r="BX13" s="61">
        <v>3</v>
      </c>
      <c r="BY13" s="274" t="s">
        <v>0</v>
      </c>
      <c r="BZ13" s="61">
        <v>0</v>
      </c>
      <c r="CA13" s="110" t="s">
        <v>217</v>
      </c>
      <c r="CB13" s="111" t="s">
        <v>210</v>
      </c>
      <c r="CC13" s="90"/>
      <c r="CD13" s="61">
        <v>3</v>
      </c>
      <c r="CE13" s="274" t="s">
        <v>0</v>
      </c>
      <c r="CF13" s="61">
        <v>0</v>
      </c>
      <c r="CG13" s="110" t="s">
        <v>219</v>
      </c>
      <c r="CH13" s="111" t="s">
        <v>364</v>
      </c>
      <c r="CI13" s="90"/>
      <c r="CJ13" s="102">
        <v>3</v>
      </c>
      <c r="CK13" s="274" t="s">
        <v>0</v>
      </c>
      <c r="CL13" s="101">
        <v>0</v>
      </c>
      <c r="CM13" s="110" t="s">
        <v>217</v>
      </c>
      <c r="CN13" s="111" t="s">
        <v>219</v>
      </c>
      <c r="CO13" s="90"/>
      <c r="CP13" s="102">
        <v>1</v>
      </c>
      <c r="CQ13" s="274" t="s">
        <v>0</v>
      </c>
      <c r="CR13" s="101">
        <v>3</v>
      </c>
      <c r="CS13" s="110" t="s">
        <v>268</v>
      </c>
      <c r="CT13" s="111" t="s">
        <v>364</v>
      </c>
      <c r="CU13" s="90"/>
      <c r="CV13" s="61">
        <v>0</v>
      </c>
      <c r="CW13" s="274" t="s">
        <v>0</v>
      </c>
      <c r="CX13" s="61">
        <v>4</v>
      </c>
      <c r="CY13" s="110" t="s">
        <v>217</v>
      </c>
      <c r="CZ13" s="111" t="s">
        <v>291</v>
      </c>
      <c r="DA13" s="90"/>
      <c r="DB13" s="61">
        <v>1</v>
      </c>
      <c r="DC13" s="274" t="s">
        <v>0</v>
      </c>
      <c r="DD13" s="61">
        <v>2</v>
      </c>
      <c r="DE13" s="110" t="s">
        <v>268</v>
      </c>
      <c r="DF13" s="111" t="s">
        <v>216</v>
      </c>
      <c r="DG13" s="90"/>
      <c r="DH13" s="61">
        <v>3</v>
      </c>
      <c r="DI13" s="274" t="s">
        <v>0</v>
      </c>
      <c r="DJ13" s="61">
        <v>1</v>
      </c>
      <c r="DK13" s="110" t="s">
        <v>217</v>
      </c>
      <c r="DL13" s="111" t="s">
        <v>291</v>
      </c>
      <c r="DM13" s="90"/>
      <c r="DN13" s="61">
        <v>2</v>
      </c>
      <c r="DO13" s="274" t="s">
        <v>0</v>
      </c>
      <c r="DP13" s="61">
        <v>3</v>
      </c>
      <c r="DQ13" s="110" t="s">
        <v>217</v>
      </c>
      <c r="DR13" s="111" t="s">
        <v>217</v>
      </c>
      <c r="DS13" s="90"/>
      <c r="DT13" s="61">
        <v>3</v>
      </c>
      <c r="DU13" s="274" t="s">
        <v>0</v>
      </c>
      <c r="DV13" s="61">
        <v>1</v>
      </c>
      <c r="DW13" s="110" t="s">
        <v>268</v>
      </c>
      <c r="DX13" s="111" t="s">
        <v>216</v>
      </c>
      <c r="DY13" s="90"/>
      <c r="DZ13" s="61">
        <v>3</v>
      </c>
      <c r="EA13" s="274" t="s">
        <v>0</v>
      </c>
      <c r="EB13" s="61">
        <v>0</v>
      </c>
      <c r="EC13" s="110" t="s">
        <v>217</v>
      </c>
      <c r="ED13" s="111" t="s">
        <v>219</v>
      </c>
      <c r="EE13" s="90"/>
      <c r="EF13" s="61"/>
      <c r="EG13" s="274" t="s">
        <v>0</v>
      </c>
      <c r="EH13" s="61"/>
      <c r="EI13" s="110" t="s">
        <v>328</v>
      </c>
      <c r="EJ13" s="111" t="s">
        <v>328</v>
      </c>
      <c r="EK13" s="90"/>
      <c r="EL13" s="61"/>
      <c r="EM13" s="274" t="s">
        <v>0</v>
      </c>
      <c r="EN13" s="61"/>
      <c r="EO13" s="110" t="s">
        <v>328</v>
      </c>
      <c r="EP13" s="111" t="s">
        <v>328</v>
      </c>
      <c r="EQ13" s="90"/>
      <c r="ER13" s="102"/>
      <c r="ES13" s="274" t="s">
        <v>0</v>
      </c>
      <c r="ET13" s="101"/>
      <c r="EU13" s="110" t="s">
        <v>328</v>
      </c>
      <c r="EV13" s="111" t="s">
        <v>328</v>
      </c>
      <c r="EW13" s="90"/>
      <c r="EX13" s="61"/>
      <c r="EY13" s="274" t="s">
        <v>0</v>
      </c>
      <c r="EZ13" s="61"/>
      <c r="FA13" s="110" t="s">
        <v>328</v>
      </c>
      <c r="FB13" s="111" t="s">
        <v>328</v>
      </c>
      <c r="FC13" s="90"/>
      <c r="FD13" s="102"/>
      <c r="FE13" s="274" t="s">
        <v>0</v>
      </c>
      <c r="FF13" s="101"/>
      <c r="FG13" s="110" t="s">
        <v>328</v>
      </c>
      <c r="FH13" s="111" t="s">
        <v>328</v>
      </c>
      <c r="FI13" s="90"/>
      <c r="FJ13" s="61"/>
      <c r="FK13" s="274" t="s">
        <v>0</v>
      </c>
      <c r="FL13" s="61"/>
      <c r="FM13" s="110" t="s">
        <v>328</v>
      </c>
      <c r="FN13" s="111" t="s">
        <v>328</v>
      </c>
      <c r="FO13" s="90"/>
      <c r="FP13" s="61"/>
      <c r="FQ13" s="274" t="s">
        <v>0</v>
      </c>
      <c r="FR13" s="61"/>
      <c r="FS13" s="110" t="s">
        <v>328</v>
      </c>
      <c r="FT13" s="111" t="s">
        <v>328</v>
      </c>
      <c r="FU13" s="90"/>
      <c r="FV13" s="61"/>
      <c r="FW13" s="274" t="s">
        <v>0</v>
      </c>
      <c r="FX13" s="61"/>
      <c r="FY13" s="110" t="s">
        <v>328</v>
      </c>
      <c r="FZ13" s="111" t="s">
        <v>328</v>
      </c>
      <c r="GA13" s="90"/>
      <c r="GB13" s="102"/>
      <c r="GC13" s="274" t="s">
        <v>0</v>
      </c>
      <c r="GD13" s="101"/>
      <c r="GE13" s="110" t="s">
        <v>328</v>
      </c>
      <c r="GF13" s="111" t="s">
        <v>328</v>
      </c>
      <c r="GG13" s="90"/>
      <c r="GH13" s="102"/>
      <c r="GI13" s="274" t="s">
        <v>0</v>
      </c>
      <c r="GJ13" s="101"/>
      <c r="GK13" s="110" t="s">
        <v>328</v>
      </c>
      <c r="GL13" s="111" t="s">
        <v>328</v>
      </c>
      <c r="GM13" s="90"/>
      <c r="GN13" s="61"/>
      <c r="GO13" s="274" t="s">
        <v>0</v>
      </c>
      <c r="GP13" s="61"/>
      <c r="GQ13" s="110" t="s">
        <v>328</v>
      </c>
      <c r="GR13" s="111" t="s">
        <v>328</v>
      </c>
      <c r="GS13" s="90"/>
      <c r="GT13" s="61"/>
      <c r="GU13" s="274" t="s">
        <v>0</v>
      </c>
      <c r="GV13" s="61"/>
      <c r="GW13" s="110" t="s">
        <v>328</v>
      </c>
      <c r="GX13" s="111" t="s">
        <v>328</v>
      </c>
      <c r="GY13" s="90"/>
      <c r="GZ13" s="102"/>
      <c r="HA13" s="274" t="s">
        <v>0</v>
      </c>
      <c r="HB13" s="101"/>
      <c r="HC13" s="110" t="s">
        <v>328</v>
      </c>
      <c r="HD13" s="111" t="s">
        <v>328</v>
      </c>
      <c r="HE13" s="90"/>
      <c r="HF13" s="61"/>
      <c r="HG13" s="274" t="s">
        <v>0</v>
      </c>
      <c r="HH13" s="61"/>
      <c r="HI13" s="110" t="s">
        <v>328</v>
      </c>
      <c r="HJ13" s="111" t="s">
        <v>328</v>
      </c>
      <c r="HK13" s="90"/>
      <c r="HL13" s="61"/>
      <c r="HM13" s="274" t="s">
        <v>0</v>
      </c>
      <c r="HN13" s="61"/>
      <c r="HO13" s="110" t="s">
        <v>328</v>
      </c>
      <c r="HP13" s="111" t="s">
        <v>328</v>
      </c>
      <c r="HQ13" s="90"/>
      <c r="HR13" s="61"/>
      <c r="HS13" s="274" t="s">
        <v>0</v>
      </c>
      <c r="HT13" s="61"/>
      <c r="HU13" s="110" t="s">
        <v>328</v>
      </c>
      <c r="HV13" s="111" t="s">
        <v>328</v>
      </c>
      <c r="HW13" s="90"/>
      <c r="HX13" s="102"/>
      <c r="HY13" s="274" t="s">
        <v>0</v>
      </c>
      <c r="HZ13" s="101"/>
      <c r="IA13" s="110" t="s">
        <v>328</v>
      </c>
      <c r="IB13" s="111" t="s">
        <v>328</v>
      </c>
      <c r="IC13" s="90"/>
      <c r="ID13" s="61"/>
      <c r="IE13" s="274" t="s">
        <v>0</v>
      </c>
      <c r="IF13" s="61"/>
      <c r="IG13" s="110" t="s">
        <v>328</v>
      </c>
      <c r="IH13" s="111" t="s">
        <v>328</v>
      </c>
      <c r="II13" s="90"/>
      <c r="IJ13" s="61"/>
      <c r="IK13" s="274" t="s">
        <v>0</v>
      </c>
      <c r="IL13" s="61"/>
      <c r="IM13" s="110" t="s">
        <v>328</v>
      </c>
      <c r="IN13" s="111" t="s">
        <v>328</v>
      </c>
      <c r="IO13" s="90"/>
      <c r="IP13" s="102"/>
      <c r="IQ13" s="274" t="s">
        <v>0</v>
      </c>
      <c r="IR13" s="101"/>
      <c r="IS13" s="110" t="s">
        <v>328</v>
      </c>
      <c r="IT13" s="111" t="s">
        <v>328</v>
      </c>
      <c r="IU13" s="90"/>
      <c r="IV13" s="61"/>
      <c r="IW13" s="274" t="s">
        <v>0</v>
      </c>
      <c r="IX13" s="61"/>
      <c r="IY13" s="110" t="s">
        <v>328</v>
      </c>
      <c r="IZ13" s="111" t="s">
        <v>328</v>
      </c>
      <c r="JA13" s="90"/>
      <c r="JB13" s="61"/>
      <c r="JC13" s="274" t="s">
        <v>0</v>
      </c>
      <c r="JD13" s="61"/>
      <c r="JE13" s="110" t="s">
        <v>328</v>
      </c>
      <c r="JF13" s="111" t="s">
        <v>328</v>
      </c>
      <c r="JG13" s="90"/>
      <c r="JH13" s="61"/>
      <c r="JI13" s="274" t="s">
        <v>0</v>
      </c>
      <c r="JJ13" s="61"/>
      <c r="JK13" s="110" t="s">
        <v>328</v>
      </c>
      <c r="JL13" s="111" t="s">
        <v>328</v>
      </c>
      <c r="JM13" s="90"/>
      <c r="JN13" s="61"/>
      <c r="JO13" s="274" t="s">
        <v>0</v>
      </c>
      <c r="JP13" s="61"/>
      <c r="JQ13" s="110" t="s">
        <v>328</v>
      </c>
      <c r="JR13" s="111" t="s">
        <v>328</v>
      </c>
      <c r="JS13" s="90"/>
      <c r="JT13" s="102"/>
      <c r="JU13" s="274" t="s">
        <v>0</v>
      </c>
      <c r="JV13" s="101"/>
      <c r="JW13" s="110" t="s">
        <v>328</v>
      </c>
      <c r="JX13" s="111" t="s">
        <v>328</v>
      </c>
      <c r="JY13" s="90"/>
      <c r="JZ13" s="102"/>
      <c r="KA13" s="274" t="s">
        <v>0</v>
      </c>
      <c r="KB13" s="101"/>
      <c r="KC13" s="110" t="s">
        <v>328</v>
      </c>
      <c r="KD13" s="111" t="s">
        <v>328</v>
      </c>
      <c r="KE13" s="90"/>
      <c r="KF13" s="102"/>
      <c r="KG13" s="274" t="s">
        <v>0</v>
      </c>
      <c r="KH13" s="101"/>
      <c r="KI13" s="110" t="s">
        <v>328</v>
      </c>
      <c r="KJ13" s="111" t="s">
        <v>328</v>
      </c>
      <c r="KK13" s="90"/>
      <c r="KL13" s="61"/>
      <c r="KM13" s="274" t="s">
        <v>0</v>
      </c>
      <c r="KN13" s="61"/>
      <c r="KO13" s="110" t="s">
        <v>328</v>
      </c>
      <c r="KP13" s="111" t="s">
        <v>328</v>
      </c>
      <c r="KQ13" s="90"/>
      <c r="KR13" s="61"/>
      <c r="KS13" s="274" t="s">
        <v>0</v>
      </c>
      <c r="KT13" s="61"/>
      <c r="KU13" s="110" t="s">
        <v>328</v>
      </c>
      <c r="KV13" s="111" t="s">
        <v>328</v>
      </c>
      <c r="KW13" s="90"/>
      <c r="KX13" s="61"/>
      <c r="KY13" s="274" t="s">
        <v>0</v>
      </c>
      <c r="KZ13" s="61"/>
      <c r="LA13" s="110" t="s">
        <v>328</v>
      </c>
      <c r="LB13" s="111" t="s">
        <v>328</v>
      </c>
      <c r="LC13" s="90"/>
      <c r="LD13" s="102"/>
      <c r="LE13" s="274" t="s">
        <v>0</v>
      </c>
      <c r="LF13" s="101"/>
      <c r="LG13" s="110" t="s">
        <v>328</v>
      </c>
      <c r="LH13" s="111" t="s">
        <v>328</v>
      </c>
      <c r="LI13" s="90"/>
      <c r="LJ13" s="61"/>
      <c r="LK13" s="274" t="s">
        <v>0</v>
      </c>
      <c r="LL13" s="61"/>
      <c r="LM13" s="110" t="s">
        <v>328</v>
      </c>
      <c r="LN13" s="111" t="s">
        <v>328</v>
      </c>
      <c r="LO13" s="90"/>
      <c r="LP13" s="61"/>
      <c r="LQ13" s="274" t="s">
        <v>0</v>
      </c>
      <c r="LR13" s="61"/>
      <c r="LS13" s="110" t="s">
        <v>328</v>
      </c>
      <c r="LT13" s="111" t="s">
        <v>328</v>
      </c>
      <c r="LU13" s="90"/>
      <c r="LV13" s="102"/>
      <c r="LW13" s="274" t="s">
        <v>0</v>
      </c>
      <c r="LX13" s="101"/>
      <c r="LY13" s="110" t="s">
        <v>328</v>
      </c>
      <c r="LZ13" s="111" t="s">
        <v>328</v>
      </c>
      <c r="MA13" s="90"/>
      <c r="MB13" s="61"/>
      <c r="MC13" s="274" t="s">
        <v>0</v>
      </c>
      <c r="MD13" s="61"/>
      <c r="ME13" s="110" t="s">
        <v>328</v>
      </c>
      <c r="MF13" s="111" t="s">
        <v>328</v>
      </c>
      <c r="MG13" s="90"/>
      <c r="MH13" s="61"/>
      <c r="MI13" s="274" t="s">
        <v>0</v>
      </c>
      <c r="MJ13" s="61"/>
      <c r="MK13" s="110" t="s">
        <v>328</v>
      </c>
      <c r="ML13" s="111" t="s">
        <v>328</v>
      </c>
      <c r="MM13" s="90"/>
      <c r="MN13" s="61"/>
      <c r="MO13" s="274" t="s">
        <v>0</v>
      </c>
      <c r="MP13" s="61"/>
      <c r="MQ13" s="110" t="s">
        <v>328</v>
      </c>
      <c r="MR13" s="111" t="s">
        <v>328</v>
      </c>
      <c r="MS13" s="90"/>
      <c r="MT13" s="102"/>
      <c r="MU13" s="274" t="s">
        <v>0</v>
      </c>
      <c r="MV13" s="101"/>
      <c r="MW13" s="110" t="s">
        <v>328</v>
      </c>
      <c r="MX13" s="111" t="s">
        <v>328</v>
      </c>
      <c r="MY13" s="90"/>
      <c r="MZ13" s="61"/>
      <c r="NA13" s="274" t="s">
        <v>0</v>
      </c>
      <c r="NB13" s="61"/>
      <c r="NC13" s="110" t="s">
        <v>328</v>
      </c>
      <c r="ND13" s="111" t="s">
        <v>328</v>
      </c>
      <c r="NE13" s="90"/>
      <c r="NF13" s="61"/>
      <c r="NG13" s="274" t="s">
        <v>0</v>
      </c>
      <c r="NH13" s="61"/>
      <c r="NI13" s="110" t="s">
        <v>328</v>
      </c>
      <c r="NJ13" s="111" t="s">
        <v>328</v>
      </c>
      <c r="NK13" s="90"/>
      <c r="NL13" s="61"/>
      <c r="NM13" s="274" t="s">
        <v>0</v>
      </c>
      <c r="NN13" s="61"/>
      <c r="NO13" s="110" t="s">
        <v>328</v>
      </c>
      <c r="NP13" s="111" t="s">
        <v>328</v>
      </c>
      <c r="NQ13" s="90"/>
      <c r="NR13" s="61"/>
      <c r="NS13" s="274" t="s">
        <v>0</v>
      </c>
      <c r="NT13" s="61"/>
      <c r="NU13" s="110" t="s">
        <v>328</v>
      </c>
      <c r="NV13" s="111" t="s">
        <v>328</v>
      </c>
      <c r="NW13" s="98"/>
      <c r="NX13" s="102"/>
      <c r="NY13" s="274" t="s">
        <v>0</v>
      </c>
      <c r="NZ13" s="101"/>
      <c r="OA13" s="110" t="s">
        <v>328</v>
      </c>
      <c r="OB13" s="111" t="s">
        <v>328</v>
      </c>
      <c r="OC13" s="117"/>
      <c r="OD13" s="253"/>
      <c r="OE13" s="110" t="s">
        <v>0</v>
      </c>
      <c r="OF13" s="110"/>
      <c r="OG13" s="110" t="s">
        <v>328</v>
      </c>
      <c r="OH13" s="111" t="s">
        <v>328</v>
      </c>
    </row>
    <row r="14" spans="1:398" ht="15" x14ac:dyDescent="0.2">
      <c r="A14" s="283">
        <f>IF(B14="","",VLOOKUP(B14,'Registrovaní tipéri'!$A$2:$B$101,2,FALSE))</f>
        <v>35</v>
      </c>
      <c r="B14" s="277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79"/>
      <c r="J14" s="253">
        <v>3</v>
      </c>
      <c r="K14" s="110" t="s">
        <v>0</v>
      </c>
      <c r="L14" s="110">
        <v>2</v>
      </c>
      <c r="M14" s="110" t="s">
        <v>220</v>
      </c>
      <c r="N14" s="111" t="s">
        <v>217</v>
      </c>
      <c r="O14" s="77"/>
      <c r="P14" s="102">
        <v>1</v>
      </c>
      <c r="Q14" s="311" t="s">
        <v>0</v>
      </c>
      <c r="R14" s="101">
        <v>0</v>
      </c>
      <c r="S14" s="110" t="s">
        <v>208</v>
      </c>
      <c r="T14" s="111" t="s">
        <v>213</v>
      </c>
      <c r="U14" s="77"/>
      <c r="V14" s="102"/>
      <c r="W14" s="311" t="s">
        <v>0</v>
      </c>
      <c r="X14" s="101"/>
      <c r="Y14" s="110" t="s">
        <v>328</v>
      </c>
      <c r="Z14" s="111" t="s">
        <v>328</v>
      </c>
      <c r="AA14" s="90"/>
      <c r="AB14" s="61">
        <v>1</v>
      </c>
      <c r="AC14" s="294" t="s">
        <v>0</v>
      </c>
      <c r="AD14" s="61">
        <v>0</v>
      </c>
      <c r="AE14" s="110" t="s">
        <v>291</v>
      </c>
      <c r="AF14" s="111" t="s">
        <v>216</v>
      </c>
      <c r="AG14" s="90"/>
      <c r="AH14" s="61">
        <v>3</v>
      </c>
      <c r="AI14" s="274" t="s">
        <v>0</v>
      </c>
      <c r="AJ14" s="61">
        <v>0</v>
      </c>
      <c r="AK14" s="110" t="s">
        <v>221</v>
      </c>
      <c r="AL14" s="111" t="s">
        <v>291</v>
      </c>
      <c r="AM14" s="90"/>
      <c r="AN14" s="102">
        <v>1</v>
      </c>
      <c r="AO14" s="274" t="s">
        <v>0</v>
      </c>
      <c r="AP14" s="101">
        <v>2</v>
      </c>
      <c r="AQ14" s="110" t="s">
        <v>219</v>
      </c>
      <c r="AR14" s="111" t="s">
        <v>210</v>
      </c>
      <c r="AS14" s="90"/>
      <c r="AT14" s="61">
        <v>3</v>
      </c>
      <c r="AU14" s="274" t="s">
        <v>0</v>
      </c>
      <c r="AV14" s="61">
        <v>1</v>
      </c>
      <c r="AW14" s="110" t="s">
        <v>217</v>
      </c>
      <c r="AX14" s="111" t="s">
        <v>217</v>
      </c>
      <c r="AY14" s="90"/>
      <c r="AZ14" s="102">
        <v>4</v>
      </c>
      <c r="BA14" s="274" t="s">
        <v>0</v>
      </c>
      <c r="BB14" s="101">
        <v>2</v>
      </c>
      <c r="BC14" s="110" t="s">
        <v>218</v>
      </c>
      <c r="BD14" s="111" t="s">
        <v>364</v>
      </c>
      <c r="BE14" s="90"/>
      <c r="BF14" s="61">
        <v>1</v>
      </c>
      <c r="BG14" s="274" t="s">
        <v>0</v>
      </c>
      <c r="BH14" s="61">
        <v>1</v>
      </c>
      <c r="BI14" s="110" t="s">
        <v>208</v>
      </c>
      <c r="BJ14" s="111" t="s">
        <v>217</v>
      </c>
      <c r="BK14" s="90"/>
      <c r="BL14" s="61">
        <v>5</v>
      </c>
      <c r="BM14" s="274" t="s">
        <v>0</v>
      </c>
      <c r="BN14" s="61">
        <v>0</v>
      </c>
      <c r="BO14" s="110" t="s">
        <v>219</v>
      </c>
      <c r="BP14" s="111" t="s">
        <v>265</v>
      </c>
      <c r="BQ14" s="90"/>
      <c r="BR14" s="61">
        <v>1</v>
      </c>
      <c r="BS14" s="274" t="s">
        <v>0</v>
      </c>
      <c r="BT14" s="61">
        <v>3</v>
      </c>
      <c r="BU14" s="110" t="s">
        <v>208</v>
      </c>
      <c r="BV14" s="111" t="s">
        <v>213</v>
      </c>
      <c r="BW14" s="90"/>
      <c r="BX14" s="61">
        <v>2</v>
      </c>
      <c r="BY14" s="274" t="s">
        <v>0</v>
      </c>
      <c r="BZ14" s="61">
        <v>0</v>
      </c>
      <c r="CA14" s="110" t="s">
        <v>219</v>
      </c>
      <c r="CB14" s="111" t="s">
        <v>217</v>
      </c>
      <c r="CC14" s="90"/>
      <c r="CD14" s="61">
        <v>3</v>
      </c>
      <c r="CE14" s="274" t="s">
        <v>0</v>
      </c>
      <c r="CF14" s="61">
        <v>2</v>
      </c>
      <c r="CG14" s="110" t="s">
        <v>219</v>
      </c>
      <c r="CH14" s="111" t="s">
        <v>216</v>
      </c>
      <c r="CI14" s="90"/>
      <c r="CJ14" s="102">
        <v>6</v>
      </c>
      <c r="CK14" s="274" t="s">
        <v>0</v>
      </c>
      <c r="CL14" s="101">
        <v>1</v>
      </c>
      <c r="CM14" s="110" t="s">
        <v>217</v>
      </c>
      <c r="CN14" s="111" t="s">
        <v>213</v>
      </c>
      <c r="CO14" s="90"/>
      <c r="CP14" s="102"/>
      <c r="CQ14" s="274" t="s">
        <v>0</v>
      </c>
      <c r="CR14" s="101"/>
      <c r="CS14" s="110" t="s">
        <v>328</v>
      </c>
      <c r="CT14" s="111" t="s">
        <v>328</v>
      </c>
      <c r="CU14" s="90"/>
      <c r="CV14" s="61">
        <v>0</v>
      </c>
      <c r="CW14" s="274" t="s">
        <v>0</v>
      </c>
      <c r="CX14" s="61">
        <v>5</v>
      </c>
      <c r="CY14" s="110" t="s">
        <v>217</v>
      </c>
      <c r="CZ14" s="111" t="s">
        <v>213</v>
      </c>
      <c r="DA14" s="90"/>
      <c r="DB14" s="61">
        <v>1</v>
      </c>
      <c r="DC14" s="274" t="s">
        <v>0</v>
      </c>
      <c r="DD14" s="61">
        <v>2</v>
      </c>
      <c r="DE14" s="110" t="s">
        <v>268</v>
      </c>
      <c r="DF14" s="111" t="s">
        <v>216</v>
      </c>
      <c r="DG14" s="90"/>
      <c r="DH14" s="61">
        <v>3</v>
      </c>
      <c r="DI14" s="274" t="s">
        <v>0</v>
      </c>
      <c r="DJ14" s="61">
        <v>1</v>
      </c>
      <c r="DK14" s="110" t="s">
        <v>219</v>
      </c>
      <c r="DL14" s="111" t="s">
        <v>291</v>
      </c>
      <c r="DM14" s="90"/>
      <c r="DN14" s="61">
        <v>2</v>
      </c>
      <c r="DO14" s="274" t="s">
        <v>0</v>
      </c>
      <c r="DP14" s="61">
        <v>3</v>
      </c>
      <c r="DQ14" s="110" t="s">
        <v>217</v>
      </c>
      <c r="DR14" s="111" t="s">
        <v>217</v>
      </c>
      <c r="DS14" s="90"/>
      <c r="DT14" s="61">
        <v>3</v>
      </c>
      <c r="DU14" s="274" t="s">
        <v>0</v>
      </c>
      <c r="DV14" s="61">
        <v>0</v>
      </c>
      <c r="DW14" s="110" t="s">
        <v>220</v>
      </c>
      <c r="DX14" s="111" t="s">
        <v>216</v>
      </c>
      <c r="DY14" s="90"/>
      <c r="DZ14" s="61">
        <v>1</v>
      </c>
      <c r="EA14" s="274" t="s">
        <v>0</v>
      </c>
      <c r="EB14" s="61">
        <v>0</v>
      </c>
      <c r="EC14" s="110" t="s">
        <v>291</v>
      </c>
      <c r="ED14" s="111" t="s">
        <v>213</v>
      </c>
      <c r="EE14" s="90"/>
      <c r="EF14" s="61"/>
      <c r="EG14" s="274" t="s">
        <v>0</v>
      </c>
      <c r="EH14" s="61"/>
      <c r="EI14" s="110" t="s">
        <v>328</v>
      </c>
      <c r="EJ14" s="111" t="s">
        <v>328</v>
      </c>
      <c r="EK14" s="90"/>
      <c r="EL14" s="61"/>
      <c r="EM14" s="274" t="s">
        <v>0</v>
      </c>
      <c r="EN14" s="61"/>
      <c r="EO14" s="110" t="s">
        <v>328</v>
      </c>
      <c r="EP14" s="111" t="s">
        <v>328</v>
      </c>
      <c r="EQ14" s="90"/>
      <c r="ER14" s="102"/>
      <c r="ES14" s="274" t="s">
        <v>0</v>
      </c>
      <c r="ET14" s="101"/>
      <c r="EU14" s="110" t="s">
        <v>328</v>
      </c>
      <c r="EV14" s="111" t="s">
        <v>328</v>
      </c>
      <c r="EW14" s="90"/>
      <c r="EX14" s="61"/>
      <c r="EY14" s="274" t="s">
        <v>0</v>
      </c>
      <c r="EZ14" s="61"/>
      <c r="FA14" s="110" t="s">
        <v>328</v>
      </c>
      <c r="FB14" s="111" t="s">
        <v>328</v>
      </c>
      <c r="FC14" s="90"/>
      <c r="FD14" s="102"/>
      <c r="FE14" s="274" t="s">
        <v>0</v>
      </c>
      <c r="FF14" s="101"/>
      <c r="FG14" s="110" t="s">
        <v>328</v>
      </c>
      <c r="FH14" s="111" t="s">
        <v>328</v>
      </c>
      <c r="FI14" s="90"/>
      <c r="FJ14" s="61"/>
      <c r="FK14" s="274" t="s">
        <v>0</v>
      </c>
      <c r="FL14" s="61"/>
      <c r="FM14" s="110" t="s">
        <v>328</v>
      </c>
      <c r="FN14" s="111" t="s">
        <v>328</v>
      </c>
      <c r="FO14" s="90"/>
      <c r="FP14" s="61"/>
      <c r="FQ14" s="274" t="s">
        <v>0</v>
      </c>
      <c r="FR14" s="61"/>
      <c r="FS14" s="110" t="s">
        <v>328</v>
      </c>
      <c r="FT14" s="111" t="s">
        <v>328</v>
      </c>
      <c r="FU14" s="90"/>
      <c r="FV14" s="61"/>
      <c r="FW14" s="274" t="s">
        <v>0</v>
      </c>
      <c r="FX14" s="61"/>
      <c r="FY14" s="110" t="s">
        <v>328</v>
      </c>
      <c r="FZ14" s="111" t="s">
        <v>328</v>
      </c>
      <c r="GA14" s="90"/>
      <c r="GB14" s="102"/>
      <c r="GC14" s="274" t="s">
        <v>0</v>
      </c>
      <c r="GD14" s="101"/>
      <c r="GE14" s="110" t="s">
        <v>328</v>
      </c>
      <c r="GF14" s="111" t="s">
        <v>328</v>
      </c>
      <c r="GG14" s="90"/>
      <c r="GH14" s="102"/>
      <c r="GI14" s="274" t="s">
        <v>0</v>
      </c>
      <c r="GJ14" s="101"/>
      <c r="GK14" s="110" t="s">
        <v>328</v>
      </c>
      <c r="GL14" s="111" t="s">
        <v>328</v>
      </c>
      <c r="GM14" s="90"/>
      <c r="GN14" s="61"/>
      <c r="GO14" s="274" t="s">
        <v>0</v>
      </c>
      <c r="GP14" s="61"/>
      <c r="GQ14" s="110" t="s">
        <v>328</v>
      </c>
      <c r="GR14" s="111" t="s">
        <v>328</v>
      </c>
      <c r="GS14" s="90"/>
      <c r="GT14" s="61"/>
      <c r="GU14" s="274" t="s">
        <v>0</v>
      </c>
      <c r="GV14" s="61"/>
      <c r="GW14" s="110" t="s">
        <v>328</v>
      </c>
      <c r="GX14" s="111" t="s">
        <v>328</v>
      </c>
      <c r="GY14" s="90"/>
      <c r="GZ14" s="102"/>
      <c r="HA14" s="274" t="s">
        <v>0</v>
      </c>
      <c r="HB14" s="101"/>
      <c r="HC14" s="110" t="s">
        <v>328</v>
      </c>
      <c r="HD14" s="111" t="s">
        <v>328</v>
      </c>
      <c r="HE14" s="90"/>
      <c r="HF14" s="61"/>
      <c r="HG14" s="274" t="s">
        <v>0</v>
      </c>
      <c r="HH14" s="61"/>
      <c r="HI14" s="110" t="s">
        <v>328</v>
      </c>
      <c r="HJ14" s="111" t="s">
        <v>328</v>
      </c>
      <c r="HK14" s="90"/>
      <c r="HL14" s="61"/>
      <c r="HM14" s="274" t="s">
        <v>0</v>
      </c>
      <c r="HN14" s="61"/>
      <c r="HO14" s="110" t="s">
        <v>328</v>
      </c>
      <c r="HP14" s="111" t="s">
        <v>328</v>
      </c>
      <c r="HQ14" s="90"/>
      <c r="HR14" s="61"/>
      <c r="HS14" s="274" t="s">
        <v>0</v>
      </c>
      <c r="HT14" s="61"/>
      <c r="HU14" s="110" t="s">
        <v>328</v>
      </c>
      <c r="HV14" s="111" t="s">
        <v>328</v>
      </c>
      <c r="HW14" s="90"/>
      <c r="HX14" s="102"/>
      <c r="HY14" s="274" t="s">
        <v>0</v>
      </c>
      <c r="HZ14" s="101"/>
      <c r="IA14" s="110" t="s">
        <v>328</v>
      </c>
      <c r="IB14" s="111" t="s">
        <v>328</v>
      </c>
      <c r="IC14" s="90"/>
      <c r="ID14" s="61"/>
      <c r="IE14" s="274" t="s">
        <v>0</v>
      </c>
      <c r="IF14" s="61"/>
      <c r="IG14" s="110" t="s">
        <v>328</v>
      </c>
      <c r="IH14" s="111" t="s">
        <v>328</v>
      </c>
      <c r="II14" s="90"/>
      <c r="IJ14" s="61"/>
      <c r="IK14" s="274" t="s">
        <v>0</v>
      </c>
      <c r="IL14" s="61"/>
      <c r="IM14" s="110" t="s">
        <v>328</v>
      </c>
      <c r="IN14" s="111" t="s">
        <v>328</v>
      </c>
      <c r="IO14" s="90"/>
      <c r="IP14" s="102"/>
      <c r="IQ14" s="274" t="s">
        <v>0</v>
      </c>
      <c r="IR14" s="101"/>
      <c r="IS14" s="110" t="s">
        <v>328</v>
      </c>
      <c r="IT14" s="111" t="s">
        <v>328</v>
      </c>
      <c r="IU14" s="90"/>
      <c r="IV14" s="61"/>
      <c r="IW14" s="274" t="s">
        <v>0</v>
      </c>
      <c r="IX14" s="61"/>
      <c r="IY14" s="110" t="s">
        <v>328</v>
      </c>
      <c r="IZ14" s="111" t="s">
        <v>328</v>
      </c>
      <c r="JA14" s="90"/>
      <c r="JB14" s="61"/>
      <c r="JC14" s="274" t="s">
        <v>0</v>
      </c>
      <c r="JD14" s="61"/>
      <c r="JE14" s="110" t="s">
        <v>328</v>
      </c>
      <c r="JF14" s="111" t="s">
        <v>328</v>
      </c>
      <c r="JG14" s="90"/>
      <c r="JH14" s="61"/>
      <c r="JI14" s="274" t="s">
        <v>0</v>
      </c>
      <c r="JJ14" s="61"/>
      <c r="JK14" s="110" t="s">
        <v>328</v>
      </c>
      <c r="JL14" s="111" t="s">
        <v>328</v>
      </c>
      <c r="JM14" s="90"/>
      <c r="JN14" s="61"/>
      <c r="JO14" s="274" t="s">
        <v>0</v>
      </c>
      <c r="JP14" s="61"/>
      <c r="JQ14" s="110" t="s">
        <v>328</v>
      </c>
      <c r="JR14" s="111" t="s">
        <v>328</v>
      </c>
      <c r="JS14" s="90"/>
      <c r="JT14" s="102"/>
      <c r="JU14" s="274" t="s">
        <v>0</v>
      </c>
      <c r="JV14" s="101"/>
      <c r="JW14" s="110" t="s">
        <v>328</v>
      </c>
      <c r="JX14" s="111" t="s">
        <v>328</v>
      </c>
      <c r="JY14" s="90"/>
      <c r="JZ14" s="102"/>
      <c r="KA14" s="274" t="s">
        <v>0</v>
      </c>
      <c r="KB14" s="101"/>
      <c r="KC14" s="110" t="s">
        <v>328</v>
      </c>
      <c r="KD14" s="111" t="s">
        <v>328</v>
      </c>
      <c r="KE14" s="90"/>
      <c r="KF14" s="102"/>
      <c r="KG14" s="274" t="s">
        <v>0</v>
      </c>
      <c r="KH14" s="101"/>
      <c r="KI14" s="110" t="s">
        <v>328</v>
      </c>
      <c r="KJ14" s="111" t="s">
        <v>328</v>
      </c>
      <c r="KK14" s="90"/>
      <c r="KL14" s="61"/>
      <c r="KM14" s="274" t="s">
        <v>0</v>
      </c>
      <c r="KN14" s="61"/>
      <c r="KO14" s="110" t="s">
        <v>328</v>
      </c>
      <c r="KP14" s="111" t="s">
        <v>328</v>
      </c>
      <c r="KQ14" s="90"/>
      <c r="KR14" s="61"/>
      <c r="KS14" s="274" t="s">
        <v>0</v>
      </c>
      <c r="KT14" s="61"/>
      <c r="KU14" s="110" t="s">
        <v>328</v>
      </c>
      <c r="KV14" s="111" t="s">
        <v>328</v>
      </c>
      <c r="KW14" s="90"/>
      <c r="KX14" s="61"/>
      <c r="KY14" s="274" t="s">
        <v>0</v>
      </c>
      <c r="KZ14" s="61"/>
      <c r="LA14" s="110" t="s">
        <v>328</v>
      </c>
      <c r="LB14" s="111" t="s">
        <v>328</v>
      </c>
      <c r="LC14" s="90"/>
      <c r="LD14" s="102"/>
      <c r="LE14" s="274" t="s">
        <v>0</v>
      </c>
      <c r="LF14" s="101"/>
      <c r="LG14" s="110" t="s">
        <v>328</v>
      </c>
      <c r="LH14" s="111" t="s">
        <v>328</v>
      </c>
      <c r="LI14" s="90"/>
      <c r="LJ14" s="61"/>
      <c r="LK14" s="274" t="s">
        <v>0</v>
      </c>
      <c r="LL14" s="61"/>
      <c r="LM14" s="110" t="s">
        <v>328</v>
      </c>
      <c r="LN14" s="111" t="s">
        <v>328</v>
      </c>
      <c r="LO14" s="90"/>
      <c r="LP14" s="61"/>
      <c r="LQ14" s="274" t="s">
        <v>0</v>
      </c>
      <c r="LR14" s="61"/>
      <c r="LS14" s="110" t="s">
        <v>328</v>
      </c>
      <c r="LT14" s="111" t="s">
        <v>328</v>
      </c>
      <c r="LU14" s="90"/>
      <c r="LV14" s="102"/>
      <c r="LW14" s="274" t="s">
        <v>0</v>
      </c>
      <c r="LX14" s="101"/>
      <c r="LY14" s="110" t="s">
        <v>328</v>
      </c>
      <c r="LZ14" s="111" t="s">
        <v>328</v>
      </c>
      <c r="MA14" s="90"/>
      <c r="MB14" s="61"/>
      <c r="MC14" s="274" t="s">
        <v>0</v>
      </c>
      <c r="MD14" s="61"/>
      <c r="ME14" s="110" t="s">
        <v>328</v>
      </c>
      <c r="MF14" s="111" t="s">
        <v>328</v>
      </c>
      <c r="MG14" s="90"/>
      <c r="MH14" s="61"/>
      <c r="MI14" s="274" t="s">
        <v>0</v>
      </c>
      <c r="MJ14" s="61"/>
      <c r="MK14" s="110" t="s">
        <v>328</v>
      </c>
      <c r="ML14" s="111" t="s">
        <v>328</v>
      </c>
      <c r="MM14" s="90"/>
      <c r="MN14" s="61"/>
      <c r="MO14" s="274" t="s">
        <v>0</v>
      </c>
      <c r="MP14" s="61"/>
      <c r="MQ14" s="110" t="s">
        <v>328</v>
      </c>
      <c r="MR14" s="111" t="s">
        <v>328</v>
      </c>
      <c r="MS14" s="90"/>
      <c r="MT14" s="102"/>
      <c r="MU14" s="274" t="s">
        <v>0</v>
      </c>
      <c r="MV14" s="101"/>
      <c r="MW14" s="110" t="s">
        <v>328</v>
      </c>
      <c r="MX14" s="111" t="s">
        <v>328</v>
      </c>
      <c r="MY14" s="90"/>
      <c r="MZ14" s="61"/>
      <c r="NA14" s="274" t="s">
        <v>0</v>
      </c>
      <c r="NB14" s="61"/>
      <c r="NC14" s="110" t="s">
        <v>328</v>
      </c>
      <c r="ND14" s="111" t="s">
        <v>328</v>
      </c>
      <c r="NE14" s="90"/>
      <c r="NF14" s="61"/>
      <c r="NG14" s="274" t="s">
        <v>0</v>
      </c>
      <c r="NH14" s="61"/>
      <c r="NI14" s="110" t="s">
        <v>328</v>
      </c>
      <c r="NJ14" s="111" t="s">
        <v>328</v>
      </c>
      <c r="NK14" s="90"/>
      <c r="NL14" s="61"/>
      <c r="NM14" s="274" t="s">
        <v>0</v>
      </c>
      <c r="NN14" s="61"/>
      <c r="NO14" s="110" t="s">
        <v>328</v>
      </c>
      <c r="NP14" s="111" t="s">
        <v>328</v>
      </c>
      <c r="NQ14" s="90"/>
      <c r="NR14" s="61"/>
      <c r="NS14" s="274" t="s">
        <v>0</v>
      </c>
      <c r="NT14" s="61"/>
      <c r="NU14" s="110" t="s">
        <v>328</v>
      </c>
      <c r="NV14" s="111" t="s">
        <v>328</v>
      </c>
      <c r="NW14" s="98"/>
      <c r="NX14" s="102"/>
      <c r="NY14" s="274" t="s">
        <v>0</v>
      </c>
      <c r="NZ14" s="101"/>
      <c r="OA14" s="110" t="s">
        <v>328</v>
      </c>
      <c r="OB14" s="111" t="s">
        <v>328</v>
      </c>
      <c r="OC14" s="117"/>
      <c r="OD14" s="253"/>
      <c r="OE14" s="110" t="s">
        <v>0</v>
      </c>
      <c r="OF14" s="110"/>
      <c r="OG14" s="110" t="s">
        <v>328</v>
      </c>
      <c r="OH14" s="111" t="s">
        <v>328</v>
      </c>
    </row>
    <row r="15" spans="1:398" ht="15" x14ac:dyDescent="0.2">
      <c r="A15" s="292">
        <f>IF(B15="","",VLOOKUP(B15,'Registrovaní tipéri'!$A$2:$B$101,2,FALSE))</f>
        <v>66</v>
      </c>
      <c r="B15" s="277" t="s">
        <v>29</v>
      </c>
      <c r="J15" s="310">
        <v>0</v>
      </c>
      <c r="K15" s="311"/>
      <c r="L15" s="311">
        <v>3</v>
      </c>
      <c r="M15" s="311" t="s">
        <v>220</v>
      </c>
      <c r="N15" s="312" t="s">
        <v>213</v>
      </c>
      <c r="O15" s="77"/>
      <c r="P15" s="102">
        <v>3</v>
      </c>
      <c r="Q15" s="311" t="s">
        <v>0</v>
      </c>
      <c r="R15" s="101">
        <v>1</v>
      </c>
      <c r="S15" s="110" t="s">
        <v>217</v>
      </c>
      <c r="T15" s="111" t="s">
        <v>268</v>
      </c>
      <c r="U15" s="77"/>
      <c r="V15" s="102">
        <v>1</v>
      </c>
      <c r="W15" s="311" t="s">
        <v>0</v>
      </c>
      <c r="X15" s="101">
        <v>3</v>
      </c>
      <c r="Y15" s="110" t="s">
        <v>268</v>
      </c>
      <c r="Z15" s="111" t="s">
        <v>217</v>
      </c>
      <c r="AA15" s="90"/>
      <c r="AB15" s="61">
        <v>2</v>
      </c>
      <c r="AC15" s="294" t="s">
        <v>0</v>
      </c>
      <c r="AD15" s="61">
        <v>0</v>
      </c>
      <c r="AE15" s="110" t="s">
        <v>212</v>
      </c>
      <c r="AF15" s="111" t="s">
        <v>213</v>
      </c>
      <c r="AG15" s="90"/>
      <c r="AH15" s="61"/>
      <c r="AI15" s="274" t="s">
        <v>0</v>
      </c>
      <c r="AJ15" s="61"/>
      <c r="AK15" s="110" t="s">
        <v>328</v>
      </c>
      <c r="AL15" s="111" t="s">
        <v>328</v>
      </c>
      <c r="AM15" s="90"/>
      <c r="AN15" s="102">
        <v>0</v>
      </c>
      <c r="AO15" s="274" t="s">
        <v>0</v>
      </c>
      <c r="AP15" s="101">
        <v>4</v>
      </c>
      <c r="AQ15" s="110" t="s">
        <v>218</v>
      </c>
      <c r="AR15" s="111" t="s">
        <v>210</v>
      </c>
      <c r="AS15" s="90"/>
      <c r="AT15" s="61"/>
      <c r="AU15" s="274" t="s">
        <v>0</v>
      </c>
      <c r="AV15" s="61"/>
      <c r="AW15" s="110" t="s">
        <v>328</v>
      </c>
      <c r="AX15" s="111" t="s">
        <v>328</v>
      </c>
      <c r="AY15" s="90"/>
      <c r="AZ15" s="102"/>
      <c r="BA15" s="274" t="s">
        <v>0</v>
      </c>
      <c r="BB15" s="101"/>
      <c r="BC15" s="110" t="s">
        <v>328</v>
      </c>
      <c r="BD15" s="111" t="s">
        <v>328</v>
      </c>
      <c r="BE15" s="90"/>
      <c r="BF15" s="61"/>
      <c r="BG15" s="274" t="s">
        <v>0</v>
      </c>
      <c r="BH15" s="61"/>
      <c r="BI15" s="110" t="s">
        <v>328</v>
      </c>
      <c r="BJ15" s="111" t="s">
        <v>328</v>
      </c>
      <c r="BK15" s="90"/>
      <c r="BL15" s="61">
        <v>3</v>
      </c>
      <c r="BM15" s="274" t="s">
        <v>0</v>
      </c>
      <c r="BN15" s="61">
        <v>0</v>
      </c>
      <c r="BO15" s="110" t="s">
        <v>219</v>
      </c>
      <c r="BP15" s="111" t="s">
        <v>213</v>
      </c>
      <c r="BQ15" s="90"/>
      <c r="BR15" s="61">
        <v>0</v>
      </c>
      <c r="BS15" s="274" t="s">
        <v>0</v>
      </c>
      <c r="BT15" s="61">
        <v>2</v>
      </c>
      <c r="BU15" s="110" t="s">
        <v>220</v>
      </c>
      <c r="BV15" s="111" t="s">
        <v>217</v>
      </c>
      <c r="BW15" s="90"/>
      <c r="BX15" s="61">
        <v>2</v>
      </c>
      <c r="BY15" s="274" t="s">
        <v>0</v>
      </c>
      <c r="BZ15" s="61">
        <v>1</v>
      </c>
      <c r="CA15" s="110" t="s">
        <v>218</v>
      </c>
      <c r="CB15" s="111" t="s">
        <v>213</v>
      </c>
      <c r="CC15" s="90"/>
      <c r="CD15" s="61">
        <v>2</v>
      </c>
      <c r="CE15" s="274" t="s">
        <v>0</v>
      </c>
      <c r="CF15" s="61">
        <v>0</v>
      </c>
      <c r="CG15" s="110" t="s">
        <v>220</v>
      </c>
      <c r="CH15" s="111" t="s">
        <v>215</v>
      </c>
      <c r="CI15" s="90"/>
      <c r="CJ15" s="273">
        <v>4</v>
      </c>
      <c r="CK15" s="274" t="s">
        <v>0</v>
      </c>
      <c r="CL15" s="274">
        <v>0</v>
      </c>
      <c r="CM15" s="110" t="s">
        <v>218</v>
      </c>
      <c r="CN15" s="111" t="s">
        <v>291</v>
      </c>
      <c r="CO15" s="90"/>
      <c r="CP15" s="273">
        <v>1</v>
      </c>
      <c r="CQ15" s="274" t="s">
        <v>0</v>
      </c>
      <c r="CR15" s="274">
        <v>2</v>
      </c>
      <c r="CS15" s="110" t="s">
        <v>219</v>
      </c>
      <c r="CT15" s="111" t="s">
        <v>215</v>
      </c>
      <c r="CU15" s="90"/>
      <c r="CV15" s="61">
        <v>0</v>
      </c>
      <c r="CW15" s="274" t="s">
        <v>0</v>
      </c>
      <c r="CX15" s="61">
        <v>4</v>
      </c>
      <c r="CY15" s="110" t="s">
        <v>218</v>
      </c>
      <c r="CZ15" s="111" t="s">
        <v>217</v>
      </c>
      <c r="DA15" s="90"/>
      <c r="DB15" s="61">
        <v>1</v>
      </c>
      <c r="DC15" s="274" t="s">
        <v>0</v>
      </c>
      <c r="DD15" s="61">
        <v>2</v>
      </c>
      <c r="DE15" s="110" t="s">
        <v>218</v>
      </c>
      <c r="DF15" s="111" t="s">
        <v>216</v>
      </c>
      <c r="DG15" s="90"/>
      <c r="DH15" s="61">
        <v>2</v>
      </c>
      <c r="DI15" s="274" t="s">
        <v>0</v>
      </c>
      <c r="DJ15" s="61">
        <v>1</v>
      </c>
      <c r="DK15" s="110" t="s">
        <v>268</v>
      </c>
      <c r="DL15" s="111" t="s">
        <v>213</v>
      </c>
      <c r="DM15" s="90"/>
      <c r="DN15" s="61"/>
      <c r="DO15" s="274" t="s">
        <v>0</v>
      </c>
      <c r="DP15" s="61"/>
      <c r="DQ15" s="110" t="s">
        <v>328</v>
      </c>
      <c r="DR15" s="111" t="s">
        <v>328</v>
      </c>
      <c r="DS15" s="90"/>
      <c r="DT15" s="61">
        <v>2</v>
      </c>
      <c r="DU15" s="274" t="s">
        <v>0</v>
      </c>
      <c r="DV15" s="61">
        <v>0</v>
      </c>
      <c r="DW15" s="110" t="s">
        <v>268</v>
      </c>
      <c r="DX15" s="111" t="s">
        <v>364</v>
      </c>
      <c r="DY15" s="90"/>
      <c r="DZ15" s="61">
        <v>2</v>
      </c>
      <c r="EA15" s="274" t="s">
        <v>0</v>
      </c>
      <c r="EB15" s="61">
        <v>1</v>
      </c>
      <c r="EC15" s="110" t="s">
        <v>217</v>
      </c>
      <c r="ED15" s="111" t="s">
        <v>219</v>
      </c>
      <c r="EE15" s="90"/>
      <c r="EF15" s="61"/>
      <c r="EG15" s="274" t="s">
        <v>0</v>
      </c>
      <c r="EH15" s="61"/>
      <c r="EI15" s="110" t="s">
        <v>328</v>
      </c>
      <c r="EJ15" s="111" t="s">
        <v>328</v>
      </c>
      <c r="EK15" s="90"/>
      <c r="EL15" s="61"/>
      <c r="EM15" s="274" t="s">
        <v>0</v>
      </c>
      <c r="EN15" s="61"/>
      <c r="EO15" s="110" t="s">
        <v>328</v>
      </c>
      <c r="EP15" s="111" t="s">
        <v>328</v>
      </c>
      <c r="EQ15" s="90"/>
      <c r="ER15" s="102"/>
      <c r="ES15" s="274" t="s">
        <v>0</v>
      </c>
      <c r="ET15" s="101"/>
      <c r="EU15" s="110" t="s">
        <v>328</v>
      </c>
      <c r="EV15" s="111" t="s">
        <v>328</v>
      </c>
      <c r="EW15" s="90"/>
      <c r="EX15" s="61"/>
      <c r="EY15" s="274" t="s">
        <v>0</v>
      </c>
      <c r="EZ15" s="61"/>
      <c r="FA15" s="110" t="s">
        <v>328</v>
      </c>
      <c r="FB15" s="111" t="s">
        <v>328</v>
      </c>
      <c r="FC15" s="90"/>
      <c r="FD15" s="102"/>
      <c r="FE15" s="274" t="s">
        <v>0</v>
      </c>
      <c r="FF15" s="101"/>
      <c r="FG15" s="110" t="s">
        <v>328</v>
      </c>
      <c r="FH15" s="111" t="s">
        <v>328</v>
      </c>
      <c r="FI15" s="90"/>
      <c r="FJ15" s="61"/>
      <c r="FK15" s="274" t="s">
        <v>0</v>
      </c>
      <c r="FL15" s="61"/>
      <c r="FM15" s="110" t="s">
        <v>328</v>
      </c>
      <c r="FN15" s="111" t="s">
        <v>328</v>
      </c>
      <c r="FO15" s="90"/>
      <c r="FP15" s="61"/>
      <c r="FQ15" s="274" t="s">
        <v>0</v>
      </c>
      <c r="FR15" s="61"/>
      <c r="FS15" s="110" t="s">
        <v>328</v>
      </c>
      <c r="FT15" s="111" t="s">
        <v>328</v>
      </c>
      <c r="FU15" s="90"/>
      <c r="FV15" s="61"/>
      <c r="FW15" s="274" t="s">
        <v>0</v>
      </c>
      <c r="FX15" s="61"/>
      <c r="FY15" s="110" t="s">
        <v>328</v>
      </c>
      <c r="FZ15" s="111" t="s">
        <v>328</v>
      </c>
      <c r="GA15" s="90"/>
      <c r="GB15" s="102"/>
      <c r="GC15" s="274" t="s">
        <v>0</v>
      </c>
      <c r="GD15" s="101"/>
      <c r="GE15" s="110" t="s">
        <v>328</v>
      </c>
      <c r="GF15" s="111" t="s">
        <v>328</v>
      </c>
      <c r="GG15" s="90"/>
      <c r="GH15" s="102"/>
      <c r="GI15" s="274" t="s">
        <v>0</v>
      </c>
      <c r="GJ15" s="101"/>
      <c r="GK15" s="110" t="s">
        <v>328</v>
      </c>
      <c r="GL15" s="111" t="s">
        <v>328</v>
      </c>
      <c r="GM15" s="90"/>
      <c r="GN15" s="61"/>
      <c r="GO15" s="274" t="s">
        <v>0</v>
      </c>
      <c r="GP15" s="61"/>
      <c r="GQ15" s="110" t="s">
        <v>328</v>
      </c>
      <c r="GR15" s="111" t="s">
        <v>328</v>
      </c>
      <c r="GS15" s="90"/>
      <c r="GT15" s="61"/>
      <c r="GU15" s="274" t="s">
        <v>0</v>
      </c>
      <c r="GV15" s="61"/>
      <c r="GW15" s="110" t="s">
        <v>328</v>
      </c>
      <c r="GX15" s="111" t="s">
        <v>328</v>
      </c>
      <c r="GY15" s="90"/>
      <c r="GZ15" s="102"/>
      <c r="HA15" s="274" t="s">
        <v>0</v>
      </c>
      <c r="HB15" s="101"/>
      <c r="HC15" s="110" t="s">
        <v>328</v>
      </c>
      <c r="HD15" s="111" t="s">
        <v>328</v>
      </c>
      <c r="HE15" s="90"/>
      <c r="HF15" s="61"/>
      <c r="HG15" s="274" t="s">
        <v>0</v>
      </c>
      <c r="HH15" s="61"/>
      <c r="HI15" s="110" t="s">
        <v>328</v>
      </c>
      <c r="HJ15" s="111" t="s">
        <v>328</v>
      </c>
      <c r="HK15" s="90"/>
      <c r="HL15" s="61"/>
      <c r="HM15" s="274" t="s">
        <v>0</v>
      </c>
      <c r="HN15" s="61"/>
      <c r="HO15" s="110" t="s">
        <v>328</v>
      </c>
      <c r="HP15" s="111" t="s">
        <v>328</v>
      </c>
      <c r="HQ15" s="90"/>
      <c r="HR15" s="61"/>
      <c r="HS15" s="274" t="s">
        <v>0</v>
      </c>
      <c r="HT15" s="61"/>
      <c r="HU15" s="110" t="s">
        <v>328</v>
      </c>
      <c r="HV15" s="111" t="s">
        <v>328</v>
      </c>
      <c r="HW15" s="90"/>
      <c r="HX15" s="102"/>
      <c r="HY15" s="274" t="s">
        <v>0</v>
      </c>
      <c r="HZ15" s="101"/>
      <c r="IA15" s="110" t="s">
        <v>328</v>
      </c>
      <c r="IB15" s="111" t="s">
        <v>328</v>
      </c>
      <c r="IC15" s="90"/>
      <c r="ID15" s="61"/>
      <c r="IE15" s="274" t="s">
        <v>0</v>
      </c>
      <c r="IF15" s="61"/>
      <c r="IG15" s="110" t="s">
        <v>328</v>
      </c>
      <c r="IH15" s="111" t="s">
        <v>328</v>
      </c>
      <c r="II15" s="90"/>
      <c r="IJ15" s="61"/>
      <c r="IK15" s="274" t="s">
        <v>0</v>
      </c>
      <c r="IL15" s="61"/>
      <c r="IM15" s="110" t="s">
        <v>328</v>
      </c>
      <c r="IN15" s="111" t="s">
        <v>328</v>
      </c>
      <c r="IO15" s="90"/>
      <c r="IP15" s="102"/>
      <c r="IQ15" s="274" t="s">
        <v>0</v>
      </c>
      <c r="IR15" s="101"/>
      <c r="IS15" s="110" t="s">
        <v>328</v>
      </c>
      <c r="IT15" s="111" t="s">
        <v>328</v>
      </c>
      <c r="IU15" s="90"/>
      <c r="IV15" s="61"/>
      <c r="IW15" s="274" t="s">
        <v>0</v>
      </c>
      <c r="IX15" s="61"/>
      <c r="IY15" s="110" t="s">
        <v>328</v>
      </c>
      <c r="IZ15" s="111" t="s">
        <v>328</v>
      </c>
      <c r="JA15" s="90"/>
      <c r="JB15" s="61"/>
      <c r="JC15" s="274" t="s">
        <v>0</v>
      </c>
      <c r="JD15" s="61"/>
      <c r="JE15" s="110" t="s">
        <v>328</v>
      </c>
      <c r="JF15" s="111" t="s">
        <v>328</v>
      </c>
      <c r="JG15" s="90"/>
      <c r="JH15" s="61"/>
      <c r="JI15" s="274" t="s">
        <v>0</v>
      </c>
      <c r="JJ15" s="61"/>
      <c r="JK15" s="110" t="s">
        <v>328</v>
      </c>
      <c r="JL15" s="111" t="s">
        <v>328</v>
      </c>
      <c r="JM15" s="90"/>
      <c r="JN15" s="61"/>
      <c r="JO15" s="274" t="s">
        <v>0</v>
      </c>
      <c r="JP15" s="61"/>
      <c r="JQ15" s="110" t="s">
        <v>328</v>
      </c>
      <c r="JR15" s="111" t="s">
        <v>328</v>
      </c>
      <c r="JS15" s="90"/>
      <c r="JT15" s="102"/>
      <c r="JU15" s="274" t="s">
        <v>0</v>
      </c>
      <c r="JV15" s="101"/>
      <c r="JW15" s="110" t="s">
        <v>328</v>
      </c>
      <c r="JX15" s="111" t="s">
        <v>328</v>
      </c>
      <c r="JY15" s="90"/>
      <c r="JZ15" s="102"/>
      <c r="KA15" s="274" t="s">
        <v>0</v>
      </c>
      <c r="KB15" s="101"/>
      <c r="KC15" s="110" t="s">
        <v>328</v>
      </c>
      <c r="KD15" s="111" t="s">
        <v>328</v>
      </c>
      <c r="KE15" s="90"/>
      <c r="KF15" s="102"/>
      <c r="KG15" s="274" t="s">
        <v>0</v>
      </c>
      <c r="KH15" s="101"/>
      <c r="KI15" s="110" t="s">
        <v>328</v>
      </c>
      <c r="KJ15" s="111" t="s">
        <v>328</v>
      </c>
      <c r="KK15" s="90"/>
      <c r="KL15" s="61"/>
      <c r="KM15" s="274" t="s">
        <v>0</v>
      </c>
      <c r="KN15" s="61"/>
      <c r="KO15" s="110" t="s">
        <v>328</v>
      </c>
      <c r="KP15" s="111" t="s">
        <v>328</v>
      </c>
      <c r="KQ15" s="90"/>
      <c r="KR15" s="61"/>
      <c r="KS15" s="274" t="s">
        <v>0</v>
      </c>
      <c r="KT15" s="61"/>
      <c r="KU15" s="110" t="s">
        <v>328</v>
      </c>
      <c r="KV15" s="111" t="s">
        <v>328</v>
      </c>
      <c r="KW15" s="90"/>
      <c r="KX15" s="61"/>
      <c r="KY15" s="274" t="s">
        <v>0</v>
      </c>
      <c r="KZ15" s="61"/>
      <c r="LA15" s="110" t="s">
        <v>328</v>
      </c>
      <c r="LB15" s="111" t="s">
        <v>328</v>
      </c>
      <c r="LC15" s="90"/>
      <c r="LD15" s="102"/>
      <c r="LE15" s="274" t="s">
        <v>0</v>
      </c>
      <c r="LF15" s="101"/>
      <c r="LG15" s="110" t="s">
        <v>328</v>
      </c>
      <c r="LH15" s="111" t="s">
        <v>328</v>
      </c>
      <c r="LI15" s="90"/>
      <c r="LJ15" s="61"/>
      <c r="LK15" s="274" t="s">
        <v>0</v>
      </c>
      <c r="LL15" s="61"/>
      <c r="LM15" s="110" t="s">
        <v>328</v>
      </c>
      <c r="LN15" s="111" t="s">
        <v>328</v>
      </c>
      <c r="LO15" s="90"/>
      <c r="LP15" s="61"/>
      <c r="LQ15" s="274" t="s">
        <v>0</v>
      </c>
      <c r="LR15" s="61"/>
      <c r="LS15" s="110" t="s">
        <v>328</v>
      </c>
      <c r="LT15" s="111" t="s">
        <v>328</v>
      </c>
      <c r="LU15" s="90"/>
      <c r="LV15" s="102"/>
      <c r="LW15" s="274" t="s">
        <v>0</v>
      </c>
      <c r="LX15" s="101"/>
      <c r="LY15" s="110" t="s">
        <v>328</v>
      </c>
      <c r="LZ15" s="111" t="s">
        <v>328</v>
      </c>
      <c r="MA15" s="90"/>
      <c r="MB15" s="61"/>
      <c r="MC15" s="274" t="s">
        <v>0</v>
      </c>
      <c r="MD15" s="61"/>
      <c r="ME15" s="110" t="s">
        <v>328</v>
      </c>
      <c r="MF15" s="111" t="s">
        <v>328</v>
      </c>
      <c r="MG15" s="90"/>
      <c r="MH15" s="61"/>
      <c r="MI15" s="274" t="s">
        <v>0</v>
      </c>
      <c r="MJ15" s="61"/>
      <c r="MK15" s="110" t="s">
        <v>328</v>
      </c>
      <c r="ML15" s="111" t="s">
        <v>328</v>
      </c>
      <c r="MM15" s="90"/>
      <c r="MN15" s="61"/>
      <c r="MO15" s="274" t="s">
        <v>0</v>
      </c>
      <c r="MP15" s="61"/>
      <c r="MQ15" s="110" t="s">
        <v>328</v>
      </c>
      <c r="MR15" s="111" t="s">
        <v>328</v>
      </c>
      <c r="MS15" s="90"/>
      <c r="MT15" s="102"/>
      <c r="MU15" s="274" t="s">
        <v>0</v>
      </c>
      <c r="MV15" s="101"/>
      <c r="MW15" s="110" t="s">
        <v>328</v>
      </c>
      <c r="MX15" s="111" t="s">
        <v>328</v>
      </c>
      <c r="MY15" s="90"/>
      <c r="MZ15" s="61"/>
      <c r="NA15" s="274" t="s">
        <v>0</v>
      </c>
      <c r="NB15" s="61"/>
      <c r="NC15" s="110" t="s">
        <v>328</v>
      </c>
      <c r="ND15" s="111" t="s">
        <v>328</v>
      </c>
      <c r="NE15" s="90"/>
      <c r="NF15" s="61"/>
      <c r="NG15" s="274" t="s">
        <v>0</v>
      </c>
      <c r="NH15" s="61"/>
      <c r="NI15" s="110" t="s">
        <v>328</v>
      </c>
      <c r="NJ15" s="111" t="s">
        <v>328</v>
      </c>
      <c r="NK15" s="90"/>
      <c r="NL15" s="61"/>
      <c r="NM15" s="274" t="s">
        <v>0</v>
      </c>
      <c r="NN15" s="61"/>
      <c r="NO15" s="110" t="s">
        <v>328</v>
      </c>
      <c r="NP15" s="111" t="s">
        <v>328</v>
      </c>
      <c r="NQ15" s="90"/>
      <c r="NR15" s="61"/>
      <c r="NS15" s="274" t="s">
        <v>0</v>
      </c>
      <c r="NT15" s="61"/>
      <c r="NU15" s="110" t="s">
        <v>328</v>
      </c>
      <c r="NV15" s="111" t="s">
        <v>328</v>
      </c>
      <c r="NW15" s="98"/>
      <c r="NX15" s="102"/>
      <c r="NY15" s="274" t="s">
        <v>0</v>
      </c>
      <c r="NZ15" s="101"/>
      <c r="OA15" s="110" t="s">
        <v>328</v>
      </c>
      <c r="OB15" s="111" t="s">
        <v>328</v>
      </c>
      <c r="OC15" s="117"/>
      <c r="OD15" s="253"/>
      <c r="OE15" s="110" t="s">
        <v>0</v>
      </c>
      <c r="OF15" s="110"/>
      <c r="OG15" s="110" t="s">
        <v>328</v>
      </c>
      <c r="OH15" s="111" t="s">
        <v>328</v>
      </c>
    </row>
    <row r="16" spans="1:398" ht="15" x14ac:dyDescent="0.2">
      <c r="A16" s="283">
        <f>IF(B16="","",VLOOKUP(B16,'Registrovaní tipéri'!$A$2:$B$101,2,FALSE))</f>
        <v>63</v>
      </c>
      <c r="B16" s="277" t="s">
        <v>331</v>
      </c>
      <c r="C16" s="130">
        <v>63</v>
      </c>
      <c r="D16" s="102"/>
      <c r="E16" s="206" t="s">
        <v>0</v>
      </c>
      <c r="F16" s="101"/>
      <c r="G16" s="108"/>
      <c r="H16" s="109"/>
      <c r="I16" s="279"/>
      <c r="J16" s="253">
        <v>1</v>
      </c>
      <c r="K16" s="110" t="s">
        <v>0</v>
      </c>
      <c r="L16" s="110">
        <v>1</v>
      </c>
      <c r="M16" s="110" t="s">
        <v>220</v>
      </c>
      <c r="N16" s="111" t="s">
        <v>211</v>
      </c>
      <c r="O16" s="77"/>
      <c r="P16" s="102">
        <v>3</v>
      </c>
      <c r="Q16" s="311" t="s">
        <v>0</v>
      </c>
      <c r="R16" s="101">
        <v>2</v>
      </c>
      <c r="S16" s="110" t="s">
        <v>217</v>
      </c>
      <c r="T16" s="111" t="s">
        <v>217</v>
      </c>
      <c r="U16" s="77"/>
      <c r="V16" s="102">
        <v>1</v>
      </c>
      <c r="W16" s="311" t="s">
        <v>0</v>
      </c>
      <c r="X16" s="101">
        <v>1</v>
      </c>
      <c r="Y16" s="110" t="s">
        <v>218</v>
      </c>
      <c r="Z16" s="111" t="s">
        <v>291</v>
      </c>
      <c r="AA16" s="90"/>
      <c r="AB16" s="61">
        <v>3</v>
      </c>
      <c r="AC16" s="294" t="s">
        <v>0</v>
      </c>
      <c r="AD16" s="61">
        <v>1</v>
      </c>
      <c r="AE16" s="110" t="s">
        <v>217</v>
      </c>
      <c r="AF16" s="111" t="s">
        <v>213</v>
      </c>
      <c r="AG16" s="90"/>
      <c r="AH16" s="61">
        <v>0</v>
      </c>
      <c r="AI16" s="274" t="s">
        <v>0</v>
      </c>
      <c r="AJ16" s="61">
        <v>2</v>
      </c>
      <c r="AK16" s="110" t="s">
        <v>217</v>
      </c>
      <c r="AL16" s="111" t="s">
        <v>291</v>
      </c>
      <c r="AM16" s="90"/>
      <c r="AN16" s="102"/>
      <c r="AO16" s="274" t="s">
        <v>0</v>
      </c>
      <c r="AP16" s="101"/>
      <c r="AQ16" s="110" t="s">
        <v>328</v>
      </c>
      <c r="AR16" s="111" t="s">
        <v>328</v>
      </c>
      <c r="AS16" s="90"/>
      <c r="AT16" s="61"/>
      <c r="AU16" s="274" t="s">
        <v>0</v>
      </c>
      <c r="AV16" s="61"/>
      <c r="AW16" s="110" t="s">
        <v>328</v>
      </c>
      <c r="AX16" s="111" t="s">
        <v>328</v>
      </c>
      <c r="AY16" s="90"/>
      <c r="AZ16" s="102">
        <v>3</v>
      </c>
      <c r="BA16" s="274" t="s">
        <v>0</v>
      </c>
      <c r="BB16" s="101">
        <v>0</v>
      </c>
      <c r="BC16" s="110" t="s">
        <v>268</v>
      </c>
      <c r="BD16" s="111" t="s">
        <v>216</v>
      </c>
      <c r="BE16" s="90"/>
      <c r="BF16" s="61">
        <v>1</v>
      </c>
      <c r="BG16" s="274" t="s">
        <v>0</v>
      </c>
      <c r="BH16" s="61">
        <v>3</v>
      </c>
      <c r="BI16" s="110" t="s">
        <v>219</v>
      </c>
      <c r="BJ16" s="111" t="s">
        <v>217</v>
      </c>
      <c r="BK16" s="90"/>
      <c r="BL16" s="61">
        <v>4</v>
      </c>
      <c r="BM16" s="274" t="s">
        <v>0</v>
      </c>
      <c r="BN16" s="61">
        <v>0</v>
      </c>
      <c r="BO16" s="110" t="s">
        <v>291</v>
      </c>
      <c r="BP16" s="111" t="s">
        <v>215</v>
      </c>
      <c r="BQ16" s="90"/>
      <c r="BR16" s="61">
        <v>1</v>
      </c>
      <c r="BS16" s="274" t="s">
        <v>0</v>
      </c>
      <c r="BT16" s="61">
        <v>2</v>
      </c>
      <c r="BU16" s="110" t="s">
        <v>291</v>
      </c>
      <c r="BV16" s="111" t="s">
        <v>217</v>
      </c>
      <c r="BW16" s="90"/>
      <c r="BX16" s="61">
        <v>4</v>
      </c>
      <c r="BY16" s="274" t="s">
        <v>0</v>
      </c>
      <c r="BZ16" s="61">
        <v>1</v>
      </c>
      <c r="CA16" s="110" t="s">
        <v>217</v>
      </c>
      <c r="CB16" s="111" t="s">
        <v>213</v>
      </c>
      <c r="CC16" s="90"/>
      <c r="CD16" s="61">
        <v>3</v>
      </c>
      <c r="CE16" s="274" t="s">
        <v>0</v>
      </c>
      <c r="CF16" s="61">
        <v>0</v>
      </c>
      <c r="CG16" s="110" t="s">
        <v>217</v>
      </c>
      <c r="CH16" s="111" t="s">
        <v>217</v>
      </c>
      <c r="CI16" s="90"/>
      <c r="CJ16" s="273">
        <v>5</v>
      </c>
      <c r="CK16" s="274" t="s">
        <v>0</v>
      </c>
      <c r="CL16" s="274">
        <v>0</v>
      </c>
      <c r="CM16" s="110" t="s">
        <v>217</v>
      </c>
      <c r="CN16" s="111" t="s">
        <v>213</v>
      </c>
      <c r="CO16" s="90"/>
      <c r="CP16" s="273"/>
      <c r="CQ16" s="274" t="s">
        <v>0</v>
      </c>
      <c r="CR16" s="274"/>
      <c r="CS16" s="110" t="s">
        <v>328</v>
      </c>
      <c r="CT16" s="111" t="s">
        <v>328</v>
      </c>
      <c r="CU16" s="90"/>
      <c r="CV16" s="61">
        <v>0</v>
      </c>
      <c r="CW16" s="274" t="s">
        <v>0</v>
      </c>
      <c r="CX16" s="61">
        <v>3</v>
      </c>
      <c r="CY16" s="110" t="s">
        <v>219</v>
      </c>
      <c r="CZ16" s="111" t="s">
        <v>217</v>
      </c>
      <c r="DA16" s="90"/>
      <c r="DB16" s="61">
        <v>2</v>
      </c>
      <c r="DC16" s="274" t="s">
        <v>0</v>
      </c>
      <c r="DD16" s="61">
        <v>3</v>
      </c>
      <c r="DE16" s="110" t="s">
        <v>217</v>
      </c>
      <c r="DF16" s="111" t="s">
        <v>216</v>
      </c>
      <c r="DG16" s="90"/>
      <c r="DH16" s="61"/>
      <c r="DI16" s="274" t="s">
        <v>0</v>
      </c>
      <c r="DJ16" s="61"/>
      <c r="DK16" s="110" t="s">
        <v>328</v>
      </c>
      <c r="DL16" s="111" t="s">
        <v>328</v>
      </c>
      <c r="DM16" s="90"/>
      <c r="DN16" s="61">
        <v>3</v>
      </c>
      <c r="DO16" s="274" t="s">
        <v>0</v>
      </c>
      <c r="DP16" s="61">
        <v>2</v>
      </c>
      <c r="DQ16" s="110" t="s">
        <v>218</v>
      </c>
      <c r="DR16" s="111" t="s">
        <v>291</v>
      </c>
      <c r="DS16" s="90"/>
      <c r="DT16" s="61">
        <v>3</v>
      </c>
      <c r="DU16" s="274" t="s">
        <v>0</v>
      </c>
      <c r="DV16" s="61">
        <v>0</v>
      </c>
      <c r="DW16" s="110" t="s">
        <v>220</v>
      </c>
      <c r="DX16" s="111" t="s">
        <v>216</v>
      </c>
      <c r="DY16" s="90"/>
      <c r="DZ16" s="61">
        <v>3</v>
      </c>
      <c r="EA16" s="274" t="s">
        <v>0</v>
      </c>
      <c r="EB16" s="61">
        <v>0</v>
      </c>
      <c r="EC16" s="110" t="s">
        <v>217</v>
      </c>
      <c r="ED16" s="111" t="s">
        <v>291</v>
      </c>
      <c r="EE16" s="90"/>
      <c r="EF16" s="61"/>
      <c r="EG16" s="274" t="s">
        <v>0</v>
      </c>
      <c r="EH16" s="61"/>
      <c r="EI16" s="110" t="s">
        <v>328</v>
      </c>
      <c r="EJ16" s="111" t="s">
        <v>328</v>
      </c>
      <c r="EK16" s="90"/>
      <c r="EL16" s="61"/>
      <c r="EM16" s="274" t="s">
        <v>0</v>
      </c>
      <c r="EN16" s="61"/>
      <c r="EO16" s="110" t="s">
        <v>328</v>
      </c>
      <c r="EP16" s="111" t="s">
        <v>328</v>
      </c>
      <c r="EQ16" s="90"/>
      <c r="ER16" s="102"/>
      <c r="ES16" s="274" t="s">
        <v>0</v>
      </c>
      <c r="ET16" s="101"/>
      <c r="EU16" s="110" t="s">
        <v>328</v>
      </c>
      <c r="EV16" s="111" t="s">
        <v>328</v>
      </c>
      <c r="EW16" s="90"/>
      <c r="EX16" s="61"/>
      <c r="EY16" s="274" t="s">
        <v>0</v>
      </c>
      <c r="EZ16" s="61"/>
      <c r="FA16" s="110" t="s">
        <v>328</v>
      </c>
      <c r="FB16" s="111" t="s">
        <v>328</v>
      </c>
      <c r="FC16" s="90"/>
      <c r="FD16" s="102"/>
      <c r="FE16" s="274" t="s">
        <v>0</v>
      </c>
      <c r="FF16" s="101"/>
      <c r="FG16" s="110" t="s">
        <v>328</v>
      </c>
      <c r="FH16" s="111" t="s">
        <v>328</v>
      </c>
      <c r="FI16" s="90"/>
      <c r="FJ16" s="61"/>
      <c r="FK16" s="274" t="s">
        <v>0</v>
      </c>
      <c r="FL16" s="61"/>
      <c r="FM16" s="110" t="s">
        <v>328</v>
      </c>
      <c r="FN16" s="111" t="s">
        <v>328</v>
      </c>
      <c r="FO16" s="90"/>
      <c r="FP16" s="61"/>
      <c r="FQ16" s="274" t="s">
        <v>0</v>
      </c>
      <c r="FR16" s="61"/>
      <c r="FS16" s="110" t="s">
        <v>328</v>
      </c>
      <c r="FT16" s="111" t="s">
        <v>328</v>
      </c>
      <c r="FU16" s="90"/>
      <c r="FV16" s="61"/>
      <c r="FW16" s="274" t="s">
        <v>0</v>
      </c>
      <c r="FX16" s="61"/>
      <c r="FY16" s="110" t="s">
        <v>328</v>
      </c>
      <c r="FZ16" s="111" t="s">
        <v>328</v>
      </c>
      <c r="GA16" s="90"/>
      <c r="GB16" s="102"/>
      <c r="GC16" s="274" t="s">
        <v>0</v>
      </c>
      <c r="GD16" s="101"/>
      <c r="GE16" s="110" t="s">
        <v>328</v>
      </c>
      <c r="GF16" s="111" t="s">
        <v>328</v>
      </c>
      <c r="GG16" s="90"/>
      <c r="GH16" s="102"/>
      <c r="GI16" s="274" t="s">
        <v>0</v>
      </c>
      <c r="GJ16" s="101"/>
      <c r="GK16" s="110" t="s">
        <v>328</v>
      </c>
      <c r="GL16" s="111" t="s">
        <v>328</v>
      </c>
      <c r="GM16" s="90"/>
      <c r="GN16" s="61"/>
      <c r="GO16" s="274" t="s">
        <v>0</v>
      </c>
      <c r="GP16" s="61"/>
      <c r="GQ16" s="110" t="s">
        <v>328</v>
      </c>
      <c r="GR16" s="111" t="s">
        <v>328</v>
      </c>
      <c r="GS16" s="90"/>
      <c r="GT16" s="61"/>
      <c r="GU16" s="274" t="s">
        <v>0</v>
      </c>
      <c r="GV16" s="61"/>
      <c r="GW16" s="110" t="s">
        <v>328</v>
      </c>
      <c r="GX16" s="111" t="s">
        <v>328</v>
      </c>
      <c r="GY16" s="90"/>
      <c r="GZ16" s="102"/>
      <c r="HA16" s="274" t="s">
        <v>0</v>
      </c>
      <c r="HB16" s="101"/>
      <c r="HC16" s="110" t="s">
        <v>328</v>
      </c>
      <c r="HD16" s="111" t="s">
        <v>328</v>
      </c>
      <c r="HE16" s="90"/>
      <c r="HF16" s="61"/>
      <c r="HG16" s="274" t="s">
        <v>0</v>
      </c>
      <c r="HH16" s="61"/>
      <c r="HI16" s="110" t="s">
        <v>328</v>
      </c>
      <c r="HJ16" s="111" t="s">
        <v>328</v>
      </c>
      <c r="HK16" s="90"/>
      <c r="HL16" s="61"/>
      <c r="HM16" s="274" t="s">
        <v>0</v>
      </c>
      <c r="HN16" s="61"/>
      <c r="HO16" s="110" t="s">
        <v>328</v>
      </c>
      <c r="HP16" s="111" t="s">
        <v>328</v>
      </c>
      <c r="HQ16" s="90"/>
      <c r="HR16" s="61"/>
      <c r="HS16" s="274" t="s">
        <v>0</v>
      </c>
      <c r="HT16" s="61"/>
      <c r="HU16" s="110" t="s">
        <v>328</v>
      </c>
      <c r="HV16" s="111" t="s">
        <v>328</v>
      </c>
      <c r="HW16" s="90"/>
      <c r="HX16" s="102"/>
      <c r="HY16" s="274" t="s">
        <v>0</v>
      </c>
      <c r="HZ16" s="101"/>
      <c r="IA16" s="110" t="s">
        <v>328</v>
      </c>
      <c r="IB16" s="111" t="s">
        <v>328</v>
      </c>
      <c r="IC16" s="90"/>
      <c r="ID16" s="61"/>
      <c r="IE16" s="274" t="s">
        <v>0</v>
      </c>
      <c r="IF16" s="61"/>
      <c r="IG16" s="110" t="s">
        <v>328</v>
      </c>
      <c r="IH16" s="111" t="s">
        <v>328</v>
      </c>
      <c r="II16" s="90"/>
      <c r="IJ16" s="61"/>
      <c r="IK16" s="274" t="s">
        <v>0</v>
      </c>
      <c r="IL16" s="61"/>
      <c r="IM16" s="110" t="s">
        <v>328</v>
      </c>
      <c r="IN16" s="111" t="s">
        <v>328</v>
      </c>
      <c r="IO16" s="90"/>
      <c r="IP16" s="102"/>
      <c r="IQ16" s="274" t="s">
        <v>0</v>
      </c>
      <c r="IR16" s="101"/>
      <c r="IS16" s="110" t="s">
        <v>328</v>
      </c>
      <c r="IT16" s="111" t="s">
        <v>328</v>
      </c>
      <c r="IU16" s="90"/>
      <c r="IV16" s="61"/>
      <c r="IW16" s="274" t="s">
        <v>0</v>
      </c>
      <c r="IX16" s="61"/>
      <c r="IY16" s="110" t="s">
        <v>328</v>
      </c>
      <c r="IZ16" s="111" t="s">
        <v>328</v>
      </c>
      <c r="JA16" s="90"/>
      <c r="JB16" s="61"/>
      <c r="JC16" s="274" t="s">
        <v>0</v>
      </c>
      <c r="JD16" s="61"/>
      <c r="JE16" s="110" t="s">
        <v>328</v>
      </c>
      <c r="JF16" s="111" t="s">
        <v>328</v>
      </c>
      <c r="JG16" s="90"/>
      <c r="JH16" s="61"/>
      <c r="JI16" s="274" t="s">
        <v>0</v>
      </c>
      <c r="JJ16" s="61"/>
      <c r="JK16" s="110" t="s">
        <v>328</v>
      </c>
      <c r="JL16" s="111" t="s">
        <v>328</v>
      </c>
      <c r="JM16" s="90"/>
      <c r="JN16" s="61"/>
      <c r="JO16" s="274" t="s">
        <v>0</v>
      </c>
      <c r="JP16" s="61"/>
      <c r="JQ16" s="110" t="s">
        <v>328</v>
      </c>
      <c r="JR16" s="111" t="s">
        <v>328</v>
      </c>
      <c r="JS16" s="90"/>
      <c r="JT16" s="102"/>
      <c r="JU16" s="274" t="s">
        <v>0</v>
      </c>
      <c r="JV16" s="101"/>
      <c r="JW16" s="110" t="s">
        <v>328</v>
      </c>
      <c r="JX16" s="111" t="s">
        <v>328</v>
      </c>
      <c r="JY16" s="90"/>
      <c r="JZ16" s="102"/>
      <c r="KA16" s="274" t="s">
        <v>0</v>
      </c>
      <c r="KB16" s="101"/>
      <c r="KC16" s="110" t="s">
        <v>328</v>
      </c>
      <c r="KD16" s="111" t="s">
        <v>328</v>
      </c>
      <c r="KE16" s="90"/>
      <c r="KF16" s="102"/>
      <c r="KG16" s="274" t="s">
        <v>0</v>
      </c>
      <c r="KH16" s="101"/>
      <c r="KI16" s="110" t="s">
        <v>328</v>
      </c>
      <c r="KJ16" s="111" t="s">
        <v>328</v>
      </c>
      <c r="KK16" s="90"/>
      <c r="KL16" s="61"/>
      <c r="KM16" s="274" t="s">
        <v>0</v>
      </c>
      <c r="KN16" s="61"/>
      <c r="KO16" s="110" t="s">
        <v>328</v>
      </c>
      <c r="KP16" s="111" t="s">
        <v>328</v>
      </c>
      <c r="KQ16" s="90"/>
      <c r="KR16" s="61"/>
      <c r="KS16" s="274" t="s">
        <v>0</v>
      </c>
      <c r="KT16" s="61"/>
      <c r="KU16" s="110" t="s">
        <v>328</v>
      </c>
      <c r="KV16" s="111" t="s">
        <v>328</v>
      </c>
      <c r="KW16" s="90"/>
      <c r="KX16" s="61"/>
      <c r="KY16" s="274" t="s">
        <v>0</v>
      </c>
      <c r="KZ16" s="61"/>
      <c r="LA16" s="110" t="s">
        <v>328</v>
      </c>
      <c r="LB16" s="111" t="s">
        <v>328</v>
      </c>
      <c r="LC16" s="90"/>
      <c r="LD16" s="102"/>
      <c r="LE16" s="274" t="s">
        <v>0</v>
      </c>
      <c r="LF16" s="101"/>
      <c r="LG16" s="110" t="s">
        <v>328</v>
      </c>
      <c r="LH16" s="111" t="s">
        <v>328</v>
      </c>
      <c r="LI16" s="90"/>
      <c r="LJ16" s="61"/>
      <c r="LK16" s="274" t="s">
        <v>0</v>
      </c>
      <c r="LL16" s="61"/>
      <c r="LM16" s="110" t="s">
        <v>328</v>
      </c>
      <c r="LN16" s="111" t="s">
        <v>328</v>
      </c>
      <c r="LO16" s="90"/>
      <c r="LP16" s="61"/>
      <c r="LQ16" s="274" t="s">
        <v>0</v>
      </c>
      <c r="LR16" s="61"/>
      <c r="LS16" s="110" t="s">
        <v>328</v>
      </c>
      <c r="LT16" s="111" t="s">
        <v>328</v>
      </c>
      <c r="LU16" s="90"/>
      <c r="LV16" s="102"/>
      <c r="LW16" s="274" t="s">
        <v>0</v>
      </c>
      <c r="LX16" s="101"/>
      <c r="LY16" s="110" t="s">
        <v>328</v>
      </c>
      <c r="LZ16" s="111" t="s">
        <v>328</v>
      </c>
      <c r="MA16" s="90"/>
      <c r="MB16" s="61"/>
      <c r="MC16" s="274" t="s">
        <v>0</v>
      </c>
      <c r="MD16" s="61"/>
      <c r="ME16" s="110" t="s">
        <v>328</v>
      </c>
      <c r="MF16" s="111" t="s">
        <v>328</v>
      </c>
      <c r="MG16" s="90"/>
      <c r="MH16" s="61"/>
      <c r="MI16" s="274" t="s">
        <v>0</v>
      </c>
      <c r="MJ16" s="61"/>
      <c r="MK16" s="110" t="s">
        <v>328</v>
      </c>
      <c r="ML16" s="111" t="s">
        <v>328</v>
      </c>
      <c r="MM16" s="90"/>
      <c r="MN16" s="61"/>
      <c r="MO16" s="274" t="s">
        <v>0</v>
      </c>
      <c r="MP16" s="61"/>
      <c r="MQ16" s="110" t="s">
        <v>328</v>
      </c>
      <c r="MR16" s="111" t="s">
        <v>328</v>
      </c>
      <c r="MS16" s="90"/>
      <c r="MT16" s="102"/>
      <c r="MU16" s="274" t="s">
        <v>0</v>
      </c>
      <c r="MV16" s="101"/>
      <c r="MW16" s="110" t="s">
        <v>328</v>
      </c>
      <c r="MX16" s="111" t="s">
        <v>328</v>
      </c>
      <c r="MY16" s="90"/>
      <c r="MZ16" s="61"/>
      <c r="NA16" s="274" t="s">
        <v>0</v>
      </c>
      <c r="NB16" s="61"/>
      <c r="NC16" s="110" t="s">
        <v>328</v>
      </c>
      <c r="ND16" s="111" t="s">
        <v>328</v>
      </c>
      <c r="NE16" s="90"/>
      <c r="NF16" s="61"/>
      <c r="NG16" s="274" t="s">
        <v>0</v>
      </c>
      <c r="NH16" s="61"/>
      <c r="NI16" s="110" t="s">
        <v>328</v>
      </c>
      <c r="NJ16" s="111" t="s">
        <v>328</v>
      </c>
      <c r="NK16" s="90"/>
      <c r="NL16" s="61"/>
      <c r="NM16" s="274" t="s">
        <v>0</v>
      </c>
      <c r="NN16" s="61"/>
      <c r="NO16" s="110" t="s">
        <v>328</v>
      </c>
      <c r="NP16" s="111" t="s">
        <v>328</v>
      </c>
      <c r="NQ16" s="90"/>
      <c r="NR16" s="61"/>
      <c r="NS16" s="274" t="s">
        <v>0</v>
      </c>
      <c r="NT16" s="61"/>
      <c r="NU16" s="110" t="s">
        <v>328</v>
      </c>
      <c r="NV16" s="111" t="s">
        <v>328</v>
      </c>
      <c r="NW16" s="98"/>
      <c r="NX16" s="102"/>
      <c r="NY16" s="274" t="s">
        <v>0</v>
      </c>
      <c r="NZ16" s="101"/>
      <c r="OA16" s="110" t="s">
        <v>328</v>
      </c>
      <c r="OB16" s="111" t="s">
        <v>328</v>
      </c>
      <c r="OC16" s="117"/>
      <c r="OD16" s="253"/>
      <c r="OE16" s="110" t="s">
        <v>0</v>
      </c>
      <c r="OF16" s="110"/>
      <c r="OG16" s="110" t="s">
        <v>328</v>
      </c>
      <c r="OH16" s="111" t="s">
        <v>328</v>
      </c>
    </row>
    <row r="17" spans="1:398" ht="15" x14ac:dyDescent="0.2">
      <c r="A17" s="283">
        <f>IF(B17="","",VLOOKUP(B17,'Registrovaní tipéri'!$A$2:$B$101,2,FALSE))</f>
        <v>52</v>
      </c>
      <c r="B17" s="277" t="s">
        <v>249</v>
      </c>
      <c r="C17" s="130">
        <v>52</v>
      </c>
      <c r="D17" s="102"/>
      <c r="E17" s="274" t="s">
        <v>0</v>
      </c>
      <c r="F17" s="101"/>
      <c r="G17" s="108"/>
      <c r="H17" s="109"/>
      <c r="I17" s="279"/>
      <c r="J17" s="253">
        <v>1</v>
      </c>
      <c r="K17" s="110" t="s">
        <v>0</v>
      </c>
      <c r="L17" s="110">
        <v>1</v>
      </c>
      <c r="M17" s="110" t="s">
        <v>218</v>
      </c>
      <c r="N17" s="111" t="s">
        <v>217</v>
      </c>
      <c r="O17" s="77"/>
      <c r="P17" s="102">
        <v>3</v>
      </c>
      <c r="Q17" s="311" t="s">
        <v>0</v>
      </c>
      <c r="R17" s="101">
        <v>1</v>
      </c>
      <c r="S17" s="110" t="s">
        <v>217</v>
      </c>
      <c r="T17" s="111" t="s">
        <v>213</v>
      </c>
      <c r="U17" s="77"/>
      <c r="V17" s="102">
        <v>1</v>
      </c>
      <c r="W17" s="311" t="s">
        <v>0</v>
      </c>
      <c r="X17" s="101">
        <v>1</v>
      </c>
      <c r="Y17" s="110" t="s">
        <v>218</v>
      </c>
      <c r="Z17" s="111" t="s">
        <v>217</v>
      </c>
      <c r="AA17" s="90"/>
      <c r="AB17" s="61">
        <v>3</v>
      </c>
      <c r="AC17" s="294" t="s">
        <v>0</v>
      </c>
      <c r="AD17" s="61">
        <v>1</v>
      </c>
      <c r="AE17" s="110" t="s">
        <v>218</v>
      </c>
      <c r="AF17" s="111" t="s">
        <v>217</v>
      </c>
      <c r="AG17" s="90"/>
      <c r="AH17" s="61"/>
      <c r="AI17" s="274" t="s">
        <v>0</v>
      </c>
      <c r="AJ17" s="61"/>
      <c r="AK17" s="110" t="s">
        <v>328</v>
      </c>
      <c r="AL17" s="111" t="s">
        <v>328</v>
      </c>
      <c r="AM17" s="90"/>
      <c r="AN17" s="102">
        <v>1</v>
      </c>
      <c r="AO17" s="274" t="s">
        <v>0</v>
      </c>
      <c r="AP17" s="101">
        <v>3</v>
      </c>
      <c r="AQ17" s="110" t="s">
        <v>218</v>
      </c>
      <c r="AR17" s="111" t="s">
        <v>291</v>
      </c>
      <c r="AS17" s="90"/>
      <c r="AT17" s="61">
        <v>3</v>
      </c>
      <c r="AU17" s="274" t="s">
        <v>0</v>
      </c>
      <c r="AV17" s="61">
        <v>1</v>
      </c>
      <c r="AW17" s="110" t="s">
        <v>217</v>
      </c>
      <c r="AX17" s="111" t="s">
        <v>291</v>
      </c>
      <c r="AY17" s="90"/>
      <c r="AZ17" s="102">
        <v>3</v>
      </c>
      <c r="BA17" s="274" t="s">
        <v>0</v>
      </c>
      <c r="BB17" s="101">
        <v>0</v>
      </c>
      <c r="BC17" s="110" t="s">
        <v>218</v>
      </c>
      <c r="BD17" s="111" t="s">
        <v>215</v>
      </c>
      <c r="BE17" s="90"/>
      <c r="BF17" s="61">
        <v>2</v>
      </c>
      <c r="BG17" s="274" t="s">
        <v>0</v>
      </c>
      <c r="BH17" s="61">
        <v>2</v>
      </c>
      <c r="BI17" s="110" t="s">
        <v>217</v>
      </c>
      <c r="BJ17" s="111" t="s">
        <v>211</v>
      </c>
      <c r="BK17" s="90"/>
      <c r="BL17" s="61">
        <v>3</v>
      </c>
      <c r="BM17" s="274" t="s">
        <v>0</v>
      </c>
      <c r="BN17" s="61">
        <v>0</v>
      </c>
      <c r="BO17" s="110" t="s">
        <v>219</v>
      </c>
      <c r="BP17" s="111" t="s">
        <v>364</v>
      </c>
      <c r="BQ17" s="90"/>
      <c r="BR17" s="61">
        <v>1</v>
      </c>
      <c r="BS17" s="274" t="s">
        <v>0</v>
      </c>
      <c r="BT17" s="61">
        <v>2</v>
      </c>
      <c r="BU17" s="110" t="s">
        <v>217</v>
      </c>
      <c r="BV17" s="111" t="s">
        <v>291</v>
      </c>
      <c r="BW17" s="90"/>
      <c r="BX17" s="61">
        <v>3</v>
      </c>
      <c r="BY17" s="274" t="s">
        <v>0</v>
      </c>
      <c r="BZ17" s="61">
        <v>1</v>
      </c>
      <c r="CA17" s="110" t="s">
        <v>217</v>
      </c>
      <c r="CB17" s="111" t="s">
        <v>213</v>
      </c>
      <c r="CC17" s="90"/>
      <c r="CD17" s="61">
        <v>3</v>
      </c>
      <c r="CE17" s="274" t="s">
        <v>0</v>
      </c>
      <c r="CF17" s="61">
        <v>1</v>
      </c>
      <c r="CG17" s="110" t="s">
        <v>218</v>
      </c>
      <c r="CH17" s="111" t="s">
        <v>217</v>
      </c>
      <c r="CI17" s="90"/>
      <c r="CJ17" s="273">
        <v>3</v>
      </c>
      <c r="CK17" s="274" t="s">
        <v>0</v>
      </c>
      <c r="CL17" s="274">
        <v>0</v>
      </c>
      <c r="CM17" s="110" t="s">
        <v>217</v>
      </c>
      <c r="CN17" s="111" t="s">
        <v>219</v>
      </c>
      <c r="CO17" s="90"/>
      <c r="CP17" s="273">
        <v>1</v>
      </c>
      <c r="CQ17" s="274" t="s">
        <v>0</v>
      </c>
      <c r="CR17" s="274">
        <v>3</v>
      </c>
      <c r="CS17" s="110" t="s">
        <v>218</v>
      </c>
      <c r="CT17" s="111" t="s">
        <v>291</v>
      </c>
      <c r="CU17" s="90"/>
      <c r="CV17" s="61">
        <v>1</v>
      </c>
      <c r="CW17" s="274" t="s">
        <v>0</v>
      </c>
      <c r="CX17" s="61">
        <v>3</v>
      </c>
      <c r="CY17" s="110" t="s">
        <v>217</v>
      </c>
      <c r="CZ17" s="111" t="s">
        <v>213</v>
      </c>
      <c r="DA17" s="90"/>
      <c r="DB17" s="61">
        <v>1</v>
      </c>
      <c r="DC17" s="274" t="s">
        <v>0</v>
      </c>
      <c r="DD17" s="61">
        <v>2</v>
      </c>
      <c r="DE17" s="110" t="s">
        <v>217</v>
      </c>
      <c r="DF17" s="111" t="s">
        <v>213</v>
      </c>
      <c r="DG17" s="90"/>
      <c r="DH17" s="61">
        <v>3</v>
      </c>
      <c r="DI17" s="274" t="s">
        <v>0</v>
      </c>
      <c r="DJ17" s="61">
        <v>1</v>
      </c>
      <c r="DK17" s="110" t="s">
        <v>217</v>
      </c>
      <c r="DL17" s="111" t="s">
        <v>218</v>
      </c>
      <c r="DM17" s="90"/>
      <c r="DN17" s="61">
        <v>2</v>
      </c>
      <c r="DO17" s="274" t="s">
        <v>0</v>
      </c>
      <c r="DP17" s="61">
        <v>1</v>
      </c>
      <c r="DQ17" s="110" t="s">
        <v>217</v>
      </c>
      <c r="DR17" s="111" t="s">
        <v>219</v>
      </c>
      <c r="DS17" s="90"/>
      <c r="DT17" s="61">
        <v>3</v>
      </c>
      <c r="DU17" s="274" t="s">
        <v>0</v>
      </c>
      <c r="DV17" s="61">
        <v>0</v>
      </c>
      <c r="DW17" s="110" t="s">
        <v>220</v>
      </c>
      <c r="DX17" s="111" t="s">
        <v>364</v>
      </c>
      <c r="DY17" s="90"/>
      <c r="DZ17" s="61">
        <v>3</v>
      </c>
      <c r="EA17" s="274" t="s">
        <v>0</v>
      </c>
      <c r="EB17" s="61">
        <v>1</v>
      </c>
      <c r="EC17" s="110" t="s">
        <v>268</v>
      </c>
      <c r="ED17" s="111" t="s">
        <v>217</v>
      </c>
      <c r="EE17" s="90"/>
      <c r="EF17" s="61"/>
      <c r="EG17" s="274" t="s">
        <v>0</v>
      </c>
      <c r="EH17" s="61"/>
      <c r="EI17" s="110" t="s">
        <v>328</v>
      </c>
      <c r="EJ17" s="111" t="s">
        <v>328</v>
      </c>
      <c r="EK17" s="90"/>
      <c r="EL17" s="61"/>
      <c r="EM17" s="274" t="s">
        <v>0</v>
      </c>
      <c r="EN17" s="61"/>
      <c r="EO17" s="110" t="s">
        <v>328</v>
      </c>
      <c r="EP17" s="111" t="s">
        <v>328</v>
      </c>
      <c r="EQ17" s="90"/>
      <c r="ER17" s="102"/>
      <c r="ES17" s="274" t="s">
        <v>0</v>
      </c>
      <c r="ET17" s="101"/>
      <c r="EU17" s="110" t="s">
        <v>328</v>
      </c>
      <c r="EV17" s="111" t="s">
        <v>328</v>
      </c>
      <c r="EW17" s="90"/>
      <c r="EX17" s="61"/>
      <c r="EY17" s="274" t="s">
        <v>0</v>
      </c>
      <c r="EZ17" s="61"/>
      <c r="FA17" s="110" t="s">
        <v>328</v>
      </c>
      <c r="FB17" s="111" t="s">
        <v>328</v>
      </c>
      <c r="FC17" s="90"/>
      <c r="FD17" s="102"/>
      <c r="FE17" s="274" t="s">
        <v>0</v>
      </c>
      <c r="FF17" s="101"/>
      <c r="FG17" s="110" t="s">
        <v>328</v>
      </c>
      <c r="FH17" s="111" t="s">
        <v>328</v>
      </c>
      <c r="FI17" s="90"/>
      <c r="FJ17" s="61"/>
      <c r="FK17" s="274" t="s">
        <v>0</v>
      </c>
      <c r="FL17" s="61"/>
      <c r="FM17" s="110" t="s">
        <v>328</v>
      </c>
      <c r="FN17" s="111" t="s">
        <v>328</v>
      </c>
      <c r="FO17" s="90"/>
      <c r="FP17" s="61"/>
      <c r="FQ17" s="274" t="s">
        <v>0</v>
      </c>
      <c r="FR17" s="61"/>
      <c r="FS17" s="110" t="s">
        <v>328</v>
      </c>
      <c r="FT17" s="111" t="s">
        <v>328</v>
      </c>
      <c r="FU17" s="90"/>
      <c r="FV17" s="61"/>
      <c r="FW17" s="274" t="s">
        <v>0</v>
      </c>
      <c r="FX17" s="61"/>
      <c r="FY17" s="110" t="s">
        <v>328</v>
      </c>
      <c r="FZ17" s="111" t="s">
        <v>328</v>
      </c>
      <c r="GA17" s="90"/>
      <c r="GB17" s="102"/>
      <c r="GC17" s="274" t="s">
        <v>0</v>
      </c>
      <c r="GD17" s="101"/>
      <c r="GE17" s="110" t="s">
        <v>328</v>
      </c>
      <c r="GF17" s="111" t="s">
        <v>328</v>
      </c>
      <c r="GG17" s="90"/>
      <c r="GH17" s="102"/>
      <c r="GI17" s="274" t="s">
        <v>0</v>
      </c>
      <c r="GJ17" s="101"/>
      <c r="GK17" s="110" t="s">
        <v>328</v>
      </c>
      <c r="GL17" s="111" t="s">
        <v>328</v>
      </c>
      <c r="GM17" s="90"/>
      <c r="GN17" s="61"/>
      <c r="GO17" s="274" t="s">
        <v>0</v>
      </c>
      <c r="GP17" s="61"/>
      <c r="GQ17" s="110" t="s">
        <v>328</v>
      </c>
      <c r="GR17" s="111" t="s">
        <v>328</v>
      </c>
      <c r="GS17" s="90"/>
      <c r="GT17" s="61"/>
      <c r="GU17" s="274" t="s">
        <v>0</v>
      </c>
      <c r="GV17" s="61"/>
      <c r="GW17" s="110" t="s">
        <v>328</v>
      </c>
      <c r="GX17" s="111" t="s">
        <v>328</v>
      </c>
      <c r="GY17" s="90"/>
      <c r="GZ17" s="102"/>
      <c r="HA17" s="274" t="s">
        <v>0</v>
      </c>
      <c r="HB17" s="101"/>
      <c r="HC17" s="110" t="s">
        <v>328</v>
      </c>
      <c r="HD17" s="111" t="s">
        <v>328</v>
      </c>
      <c r="HE17" s="90"/>
      <c r="HF17" s="61"/>
      <c r="HG17" s="274" t="s">
        <v>0</v>
      </c>
      <c r="HH17" s="61"/>
      <c r="HI17" s="110" t="s">
        <v>328</v>
      </c>
      <c r="HJ17" s="111" t="s">
        <v>328</v>
      </c>
      <c r="HK17" s="90"/>
      <c r="HL17" s="61"/>
      <c r="HM17" s="274" t="s">
        <v>0</v>
      </c>
      <c r="HN17" s="61"/>
      <c r="HO17" s="110" t="s">
        <v>328</v>
      </c>
      <c r="HP17" s="111" t="s">
        <v>328</v>
      </c>
      <c r="HQ17" s="90"/>
      <c r="HR17" s="61"/>
      <c r="HS17" s="274" t="s">
        <v>0</v>
      </c>
      <c r="HT17" s="61"/>
      <c r="HU17" s="110" t="s">
        <v>328</v>
      </c>
      <c r="HV17" s="111" t="s">
        <v>328</v>
      </c>
      <c r="HW17" s="90"/>
      <c r="HX17" s="102"/>
      <c r="HY17" s="274" t="s">
        <v>0</v>
      </c>
      <c r="HZ17" s="101"/>
      <c r="IA17" s="110" t="s">
        <v>328</v>
      </c>
      <c r="IB17" s="111" t="s">
        <v>328</v>
      </c>
      <c r="IC17" s="90"/>
      <c r="ID17" s="61"/>
      <c r="IE17" s="274" t="s">
        <v>0</v>
      </c>
      <c r="IF17" s="61"/>
      <c r="IG17" s="110" t="s">
        <v>328</v>
      </c>
      <c r="IH17" s="111" t="s">
        <v>328</v>
      </c>
      <c r="II17" s="90"/>
      <c r="IJ17" s="61"/>
      <c r="IK17" s="274" t="s">
        <v>0</v>
      </c>
      <c r="IL17" s="61"/>
      <c r="IM17" s="110" t="s">
        <v>328</v>
      </c>
      <c r="IN17" s="111" t="s">
        <v>328</v>
      </c>
      <c r="IO17" s="90"/>
      <c r="IP17" s="102"/>
      <c r="IQ17" s="274" t="s">
        <v>0</v>
      </c>
      <c r="IR17" s="101"/>
      <c r="IS17" s="110" t="s">
        <v>328</v>
      </c>
      <c r="IT17" s="111" t="s">
        <v>328</v>
      </c>
      <c r="IU17" s="90"/>
      <c r="IV17" s="61"/>
      <c r="IW17" s="274" t="s">
        <v>0</v>
      </c>
      <c r="IX17" s="61"/>
      <c r="IY17" s="110" t="s">
        <v>328</v>
      </c>
      <c r="IZ17" s="111" t="s">
        <v>328</v>
      </c>
      <c r="JA17" s="90"/>
      <c r="JB17" s="61"/>
      <c r="JC17" s="274" t="s">
        <v>0</v>
      </c>
      <c r="JD17" s="61"/>
      <c r="JE17" s="110" t="s">
        <v>328</v>
      </c>
      <c r="JF17" s="111" t="s">
        <v>328</v>
      </c>
      <c r="JG17" s="90"/>
      <c r="JH17" s="61"/>
      <c r="JI17" s="274" t="s">
        <v>0</v>
      </c>
      <c r="JJ17" s="61"/>
      <c r="JK17" s="110" t="s">
        <v>328</v>
      </c>
      <c r="JL17" s="111" t="s">
        <v>328</v>
      </c>
      <c r="JM17" s="90"/>
      <c r="JN17" s="61"/>
      <c r="JO17" s="274" t="s">
        <v>0</v>
      </c>
      <c r="JP17" s="61"/>
      <c r="JQ17" s="110" t="s">
        <v>328</v>
      </c>
      <c r="JR17" s="111" t="s">
        <v>328</v>
      </c>
      <c r="JS17" s="90"/>
      <c r="JT17" s="102"/>
      <c r="JU17" s="274" t="s">
        <v>0</v>
      </c>
      <c r="JV17" s="101"/>
      <c r="JW17" s="110" t="s">
        <v>328</v>
      </c>
      <c r="JX17" s="111" t="s">
        <v>328</v>
      </c>
      <c r="JY17" s="90"/>
      <c r="JZ17" s="102"/>
      <c r="KA17" s="274" t="s">
        <v>0</v>
      </c>
      <c r="KB17" s="101"/>
      <c r="KC17" s="110" t="s">
        <v>328</v>
      </c>
      <c r="KD17" s="111" t="s">
        <v>328</v>
      </c>
      <c r="KE17" s="90"/>
      <c r="KF17" s="102"/>
      <c r="KG17" s="274" t="s">
        <v>0</v>
      </c>
      <c r="KH17" s="101"/>
      <c r="KI17" s="110" t="s">
        <v>328</v>
      </c>
      <c r="KJ17" s="111" t="s">
        <v>328</v>
      </c>
      <c r="KK17" s="90"/>
      <c r="KL17" s="61"/>
      <c r="KM17" s="274" t="s">
        <v>0</v>
      </c>
      <c r="KN17" s="61"/>
      <c r="KO17" s="110" t="s">
        <v>328</v>
      </c>
      <c r="KP17" s="111" t="s">
        <v>328</v>
      </c>
      <c r="KQ17" s="90"/>
      <c r="KR17" s="61"/>
      <c r="KS17" s="274" t="s">
        <v>0</v>
      </c>
      <c r="KT17" s="61"/>
      <c r="KU17" s="110" t="s">
        <v>328</v>
      </c>
      <c r="KV17" s="111" t="s">
        <v>328</v>
      </c>
      <c r="KW17" s="90"/>
      <c r="KX17" s="61"/>
      <c r="KY17" s="274" t="s">
        <v>0</v>
      </c>
      <c r="KZ17" s="61"/>
      <c r="LA17" s="110" t="s">
        <v>328</v>
      </c>
      <c r="LB17" s="111" t="s">
        <v>328</v>
      </c>
      <c r="LC17" s="90"/>
      <c r="LD17" s="102"/>
      <c r="LE17" s="274" t="s">
        <v>0</v>
      </c>
      <c r="LF17" s="101"/>
      <c r="LG17" s="110" t="s">
        <v>328</v>
      </c>
      <c r="LH17" s="111" t="s">
        <v>328</v>
      </c>
      <c r="LI17" s="90"/>
      <c r="LJ17" s="61"/>
      <c r="LK17" s="274" t="s">
        <v>0</v>
      </c>
      <c r="LL17" s="61"/>
      <c r="LM17" s="110" t="s">
        <v>328</v>
      </c>
      <c r="LN17" s="111" t="s">
        <v>328</v>
      </c>
      <c r="LO17" s="90"/>
      <c r="LP17" s="61"/>
      <c r="LQ17" s="274" t="s">
        <v>0</v>
      </c>
      <c r="LR17" s="61"/>
      <c r="LS17" s="110" t="s">
        <v>328</v>
      </c>
      <c r="LT17" s="111" t="s">
        <v>328</v>
      </c>
      <c r="LU17" s="90"/>
      <c r="LV17" s="102"/>
      <c r="LW17" s="274" t="s">
        <v>0</v>
      </c>
      <c r="LX17" s="101"/>
      <c r="LY17" s="110" t="s">
        <v>328</v>
      </c>
      <c r="LZ17" s="111" t="s">
        <v>328</v>
      </c>
      <c r="MA17" s="90"/>
      <c r="MB17" s="61"/>
      <c r="MC17" s="274" t="s">
        <v>0</v>
      </c>
      <c r="MD17" s="61"/>
      <c r="ME17" s="110" t="s">
        <v>328</v>
      </c>
      <c r="MF17" s="111" t="s">
        <v>328</v>
      </c>
      <c r="MG17" s="90"/>
      <c r="MH17" s="61"/>
      <c r="MI17" s="274" t="s">
        <v>0</v>
      </c>
      <c r="MJ17" s="61"/>
      <c r="MK17" s="110" t="s">
        <v>328</v>
      </c>
      <c r="ML17" s="111" t="s">
        <v>328</v>
      </c>
      <c r="MM17" s="90"/>
      <c r="MN17" s="61"/>
      <c r="MO17" s="274" t="s">
        <v>0</v>
      </c>
      <c r="MP17" s="61"/>
      <c r="MQ17" s="110" t="s">
        <v>328</v>
      </c>
      <c r="MR17" s="111" t="s">
        <v>328</v>
      </c>
      <c r="MS17" s="90"/>
      <c r="MT17" s="102"/>
      <c r="MU17" s="274" t="s">
        <v>0</v>
      </c>
      <c r="MV17" s="101"/>
      <c r="MW17" s="110" t="s">
        <v>328</v>
      </c>
      <c r="MX17" s="111" t="s">
        <v>328</v>
      </c>
      <c r="MY17" s="90"/>
      <c r="MZ17" s="61"/>
      <c r="NA17" s="274" t="s">
        <v>0</v>
      </c>
      <c r="NB17" s="61"/>
      <c r="NC17" s="110" t="s">
        <v>328</v>
      </c>
      <c r="ND17" s="111" t="s">
        <v>328</v>
      </c>
      <c r="NE17" s="90"/>
      <c r="NF17" s="61"/>
      <c r="NG17" s="274" t="s">
        <v>0</v>
      </c>
      <c r="NH17" s="61"/>
      <c r="NI17" s="110" t="s">
        <v>328</v>
      </c>
      <c r="NJ17" s="111" t="s">
        <v>328</v>
      </c>
      <c r="NK17" s="90"/>
      <c r="NL17" s="61"/>
      <c r="NM17" s="274" t="s">
        <v>0</v>
      </c>
      <c r="NN17" s="61"/>
      <c r="NO17" s="110" t="s">
        <v>328</v>
      </c>
      <c r="NP17" s="111" t="s">
        <v>328</v>
      </c>
      <c r="NQ17" s="90"/>
      <c r="NR17" s="61"/>
      <c r="NS17" s="274" t="s">
        <v>0</v>
      </c>
      <c r="NT17" s="61"/>
      <c r="NU17" s="110" t="s">
        <v>328</v>
      </c>
      <c r="NV17" s="111" t="s">
        <v>328</v>
      </c>
      <c r="NW17" s="98"/>
      <c r="NX17" s="102"/>
      <c r="NY17" s="274" t="s">
        <v>0</v>
      </c>
      <c r="NZ17" s="101"/>
      <c r="OA17" s="110" t="s">
        <v>328</v>
      </c>
      <c r="OB17" s="111" t="s">
        <v>328</v>
      </c>
      <c r="OC17" s="117"/>
      <c r="OD17" s="253"/>
      <c r="OE17" s="110" t="s">
        <v>0</v>
      </c>
      <c r="OF17" s="110"/>
      <c r="OG17" s="110" t="s">
        <v>328</v>
      </c>
      <c r="OH17" s="111" t="s">
        <v>328</v>
      </c>
    </row>
    <row r="18" spans="1:398" ht="15" x14ac:dyDescent="0.2">
      <c r="A18" s="283">
        <f>IF(B18="","",VLOOKUP(B18,'Registrovaní tipéri'!$A$2:$B$101,2,FALSE))</f>
        <v>1</v>
      </c>
      <c r="B18" s="277" t="s">
        <v>1</v>
      </c>
      <c r="C18" s="130">
        <v>1</v>
      </c>
      <c r="D18" s="102"/>
      <c r="E18" s="274" t="s">
        <v>0</v>
      </c>
      <c r="F18" s="101"/>
      <c r="G18" s="274"/>
      <c r="H18" s="275"/>
      <c r="I18" s="279"/>
      <c r="J18" s="253">
        <v>0</v>
      </c>
      <c r="K18" s="110" t="s">
        <v>0</v>
      </c>
      <c r="L18" s="110">
        <v>5</v>
      </c>
      <c r="M18" s="110" t="s">
        <v>217</v>
      </c>
      <c r="N18" s="111" t="s">
        <v>213</v>
      </c>
      <c r="O18" s="77"/>
      <c r="P18" s="102">
        <v>5</v>
      </c>
      <c r="Q18" s="311" t="s">
        <v>0</v>
      </c>
      <c r="R18" s="101">
        <v>0</v>
      </c>
      <c r="S18" s="110" t="s">
        <v>217</v>
      </c>
      <c r="T18" s="111" t="s">
        <v>213</v>
      </c>
      <c r="U18" s="77"/>
      <c r="V18" s="102">
        <v>0</v>
      </c>
      <c r="W18" s="311" t="s">
        <v>0</v>
      </c>
      <c r="X18" s="101">
        <v>5</v>
      </c>
      <c r="Y18" s="110" t="s">
        <v>217</v>
      </c>
      <c r="Z18" s="111" t="s">
        <v>213</v>
      </c>
      <c r="AA18" s="90"/>
      <c r="AB18" s="61">
        <v>5</v>
      </c>
      <c r="AC18" s="294" t="s">
        <v>0</v>
      </c>
      <c r="AD18" s="61">
        <v>0</v>
      </c>
      <c r="AE18" s="110" t="s">
        <v>217</v>
      </c>
      <c r="AF18" s="111" t="s">
        <v>213</v>
      </c>
      <c r="AG18" s="90"/>
      <c r="AH18" s="61">
        <v>0</v>
      </c>
      <c r="AI18" s="274" t="s">
        <v>0</v>
      </c>
      <c r="AJ18" s="61">
        <v>5</v>
      </c>
      <c r="AK18" s="110" t="s">
        <v>217</v>
      </c>
      <c r="AL18" s="111" t="s">
        <v>217</v>
      </c>
      <c r="AM18" s="90"/>
      <c r="AN18" s="102">
        <v>0</v>
      </c>
      <c r="AO18" s="274" t="s">
        <v>0</v>
      </c>
      <c r="AP18" s="101">
        <v>5</v>
      </c>
      <c r="AQ18" s="110" t="s">
        <v>217</v>
      </c>
      <c r="AR18" s="111" t="s">
        <v>217</v>
      </c>
      <c r="AS18" s="90"/>
      <c r="AT18" s="61"/>
      <c r="AU18" s="274" t="s">
        <v>0</v>
      </c>
      <c r="AV18" s="61"/>
      <c r="AW18" s="110" t="s">
        <v>328</v>
      </c>
      <c r="AX18" s="111" t="s">
        <v>328</v>
      </c>
      <c r="AY18" s="90"/>
      <c r="AZ18" s="102">
        <v>5</v>
      </c>
      <c r="BA18" s="274" t="s">
        <v>0</v>
      </c>
      <c r="BB18" s="101">
        <v>0</v>
      </c>
      <c r="BC18" s="110" t="s">
        <v>217</v>
      </c>
      <c r="BD18" s="111" t="s">
        <v>217</v>
      </c>
      <c r="BE18" s="90"/>
      <c r="BF18" s="61">
        <v>0</v>
      </c>
      <c r="BG18" s="274" t="s">
        <v>0</v>
      </c>
      <c r="BH18" s="61">
        <v>5</v>
      </c>
      <c r="BI18" s="110" t="s">
        <v>219</v>
      </c>
      <c r="BJ18" s="111" t="s">
        <v>217</v>
      </c>
      <c r="BK18" s="90"/>
      <c r="BL18" s="61">
        <v>5</v>
      </c>
      <c r="BM18" s="274" t="s">
        <v>0</v>
      </c>
      <c r="BN18" s="61">
        <v>0</v>
      </c>
      <c r="BO18" s="110" t="s">
        <v>219</v>
      </c>
      <c r="BP18" s="111" t="s">
        <v>217</v>
      </c>
      <c r="BQ18" s="90"/>
      <c r="BR18" s="61">
        <v>0</v>
      </c>
      <c r="BS18" s="274" t="s">
        <v>0</v>
      </c>
      <c r="BT18" s="61">
        <v>5</v>
      </c>
      <c r="BU18" s="110" t="s">
        <v>217</v>
      </c>
      <c r="BV18" s="111" t="s">
        <v>213</v>
      </c>
      <c r="BW18" s="90"/>
      <c r="BX18" s="61">
        <v>5</v>
      </c>
      <c r="BY18" s="274" t="s">
        <v>0</v>
      </c>
      <c r="BZ18" s="61">
        <v>0</v>
      </c>
      <c r="CA18" s="110" t="s">
        <v>217</v>
      </c>
      <c r="CB18" s="111" t="s">
        <v>217</v>
      </c>
      <c r="CC18" s="90"/>
      <c r="CD18" s="61">
        <v>5</v>
      </c>
      <c r="CE18" s="274" t="s">
        <v>0</v>
      </c>
      <c r="CF18" s="61">
        <v>0</v>
      </c>
      <c r="CG18" s="110" t="s">
        <v>217</v>
      </c>
      <c r="CH18" s="111" t="s">
        <v>217</v>
      </c>
      <c r="CI18" s="90"/>
      <c r="CJ18" s="102">
        <v>5</v>
      </c>
      <c r="CK18" s="274" t="s">
        <v>0</v>
      </c>
      <c r="CL18" s="101">
        <v>0</v>
      </c>
      <c r="CM18" s="110" t="s">
        <v>217</v>
      </c>
      <c r="CN18" s="111" t="s">
        <v>217</v>
      </c>
      <c r="CO18" s="90"/>
      <c r="CP18" s="102">
        <v>0</v>
      </c>
      <c r="CQ18" s="274" t="s">
        <v>0</v>
      </c>
      <c r="CR18" s="101">
        <v>5</v>
      </c>
      <c r="CS18" s="110" t="s">
        <v>217</v>
      </c>
      <c r="CT18" s="111" t="s">
        <v>217</v>
      </c>
      <c r="CU18" s="90"/>
      <c r="CV18" s="61">
        <v>0</v>
      </c>
      <c r="CW18" s="274" t="s">
        <v>0</v>
      </c>
      <c r="CX18" s="61">
        <v>5</v>
      </c>
      <c r="CY18" s="110" t="s">
        <v>217</v>
      </c>
      <c r="CZ18" s="111" t="s">
        <v>217</v>
      </c>
      <c r="DA18" s="90"/>
      <c r="DB18" s="61">
        <v>0</v>
      </c>
      <c r="DC18" s="274" t="s">
        <v>0</v>
      </c>
      <c r="DD18" s="61">
        <v>5</v>
      </c>
      <c r="DE18" s="110" t="s">
        <v>217</v>
      </c>
      <c r="DF18" s="111" t="s">
        <v>217</v>
      </c>
      <c r="DG18" s="90"/>
      <c r="DH18" s="61">
        <v>5</v>
      </c>
      <c r="DI18" s="274" t="s">
        <v>0</v>
      </c>
      <c r="DJ18" s="61">
        <v>0</v>
      </c>
      <c r="DK18" s="110" t="s">
        <v>217</v>
      </c>
      <c r="DL18" s="111" t="s">
        <v>217</v>
      </c>
      <c r="DM18" s="90"/>
      <c r="DN18" s="61">
        <v>0</v>
      </c>
      <c r="DO18" s="274" t="s">
        <v>0</v>
      </c>
      <c r="DP18" s="61">
        <v>5</v>
      </c>
      <c r="DQ18" s="110" t="s">
        <v>219</v>
      </c>
      <c r="DR18" s="111" t="s">
        <v>217</v>
      </c>
      <c r="DS18" s="90"/>
      <c r="DT18" s="61">
        <v>5</v>
      </c>
      <c r="DU18" s="274" t="s">
        <v>0</v>
      </c>
      <c r="DV18" s="61">
        <v>0</v>
      </c>
      <c r="DW18" s="110" t="s">
        <v>217</v>
      </c>
      <c r="DX18" s="111" t="s">
        <v>217</v>
      </c>
      <c r="DY18" s="90"/>
      <c r="DZ18" s="61">
        <v>5</v>
      </c>
      <c r="EA18" s="274" t="s">
        <v>0</v>
      </c>
      <c r="EB18" s="61">
        <v>0</v>
      </c>
      <c r="EC18" s="110" t="s">
        <v>217</v>
      </c>
      <c r="ED18" s="111" t="s">
        <v>217</v>
      </c>
      <c r="EE18" s="90"/>
      <c r="EF18" s="61"/>
      <c r="EG18" s="274" t="s">
        <v>0</v>
      </c>
      <c r="EH18" s="61"/>
      <c r="EI18" s="110" t="s">
        <v>328</v>
      </c>
      <c r="EJ18" s="111" t="s">
        <v>328</v>
      </c>
      <c r="EK18" s="90"/>
      <c r="EL18" s="61"/>
      <c r="EM18" s="274" t="s">
        <v>0</v>
      </c>
      <c r="EN18" s="61"/>
      <c r="EO18" s="110" t="s">
        <v>328</v>
      </c>
      <c r="EP18" s="111" t="s">
        <v>328</v>
      </c>
      <c r="EQ18" s="90"/>
      <c r="ER18" s="102"/>
      <c r="ES18" s="274" t="s">
        <v>0</v>
      </c>
      <c r="ET18" s="101"/>
      <c r="EU18" s="110" t="s">
        <v>328</v>
      </c>
      <c r="EV18" s="111" t="s">
        <v>328</v>
      </c>
      <c r="EW18" s="90"/>
      <c r="EX18" s="61"/>
      <c r="EY18" s="274" t="s">
        <v>0</v>
      </c>
      <c r="EZ18" s="61"/>
      <c r="FA18" s="110" t="s">
        <v>328</v>
      </c>
      <c r="FB18" s="111" t="s">
        <v>328</v>
      </c>
      <c r="FC18" s="90"/>
      <c r="FD18" s="102"/>
      <c r="FE18" s="274" t="s">
        <v>0</v>
      </c>
      <c r="FF18" s="101"/>
      <c r="FG18" s="110" t="s">
        <v>328</v>
      </c>
      <c r="FH18" s="111" t="s">
        <v>328</v>
      </c>
      <c r="FI18" s="90"/>
      <c r="FJ18" s="61"/>
      <c r="FK18" s="274" t="s">
        <v>0</v>
      </c>
      <c r="FL18" s="61"/>
      <c r="FM18" s="110" t="s">
        <v>328</v>
      </c>
      <c r="FN18" s="111" t="s">
        <v>328</v>
      </c>
      <c r="FO18" s="90"/>
      <c r="FP18" s="61"/>
      <c r="FQ18" s="274" t="s">
        <v>0</v>
      </c>
      <c r="FR18" s="61"/>
      <c r="FS18" s="110" t="s">
        <v>328</v>
      </c>
      <c r="FT18" s="111" t="s">
        <v>328</v>
      </c>
      <c r="FU18" s="90"/>
      <c r="FV18" s="61"/>
      <c r="FW18" s="274" t="s">
        <v>0</v>
      </c>
      <c r="FX18" s="61"/>
      <c r="FY18" s="110" t="s">
        <v>328</v>
      </c>
      <c r="FZ18" s="111" t="s">
        <v>328</v>
      </c>
      <c r="GA18" s="90"/>
      <c r="GB18" s="102"/>
      <c r="GC18" s="274" t="s">
        <v>0</v>
      </c>
      <c r="GD18" s="101"/>
      <c r="GE18" s="110" t="s">
        <v>328</v>
      </c>
      <c r="GF18" s="111" t="s">
        <v>328</v>
      </c>
      <c r="GG18" s="90"/>
      <c r="GH18" s="102"/>
      <c r="GI18" s="274" t="s">
        <v>0</v>
      </c>
      <c r="GJ18" s="101"/>
      <c r="GK18" s="110" t="s">
        <v>328</v>
      </c>
      <c r="GL18" s="111" t="s">
        <v>328</v>
      </c>
      <c r="GM18" s="90"/>
      <c r="GN18" s="61"/>
      <c r="GO18" s="274" t="s">
        <v>0</v>
      </c>
      <c r="GP18" s="61"/>
      <c r="GQ18" s="110" t="s">
        <v>328</v>
      </c>
      <c r="GR18" s="111" t="s">
        <v>328</v>
      </c>
      <c r="GS18" s="90"/>
      <c r="GT18" s="61"/>
      <c r="GU18" s="274" t="s">
        <v>0</v>
      </c>
      <c r="GV18" s="61"/>
      <c r="GW18" s="110" t="s">
        <v>328</v>
      </c>
      <c r="GX18" s="111" t="s">
        <v>328</v>
      </c>
      <c r="GY18" s="90"/>
      <c r="GZ18" s="102"/>
      <c r="HA18" s="274" t="s">
        <v>0</v>
      </c>
      <c r="HB18" s="101"/>
      <c r="HC18" s="110" t="s">
        <v>328</v>
      </c>
      <c r="HD18" s="111" t="s">
        <v>328</v>
      </c>
      <c r="HE18" s="90"/>
      <c r="HF18" s="61"/>
      <c r="HG18" s="274" t="s">
        <v>0</v>
      </c>
      <c r="HH18" s="61"/>
      <c r="HI18" s="110" t="s">
        <v>328</v>
      </c>
      <c r="HJ18" s="111" t="s">
        <v>328</v>
      </c>
      <c r="HK18" s="90"/>
      <c r="HL18" s="61"/>
      <c r="HM18" s="274" t="s">
        <v>0</v>
      </c>
      <c r="HN18" s="61"/>
      <c r="HO18" s="110" t="s">
        <v>328</v>
      </c>
      <c r="HP18" s="111" t="s">
        <v>328</v>
      </c>
      <c r="HQ18" s="90"/>
      <c r="HR18" s="61"/>
      <c r="HS18" s="274" t="s">
        <v>0</v>
      </c>
      <c r="HT18" s="61"/>
      <c r="HU18" s="110" t="s">
        <v>328</v>
      </c>
      <c r="HV18" s="111" t="s">
        <v>328</v>
      </c>
      <c r="HW18" s="90"/>
      <c r="HX18" s="102"/>
      <c r="HY18" s="274" t="s">
        <v>0</v>
      </c>
      <c r="HZ18" s="101"/>
      <c r="IA18" s="110" t="s">
        <v>328</v>
      </c>
      <c r="IB18" s="111" t="s">
        <v>328</v>
      </c>
      <c r="IC18" s="90"/>
      <c r="ID18" s="61"/>
      <c r="IE18" s="274" t="s">
        <v>0</v>
      </c>
      <c r="IF18" s="61"/>
      <c r="IG18" s="110" t="s">
        <v>328</v>
      </c>
      <c r="IH18" s="111" t="s">
        <v>328</v>
      </c>
      <c r="II18" s="90"/>
      <c r="IJ18" s="61"/>
      <c r="IK18" s="274" t="s">
        <v>0</v>
      </c>
      <c r="IL18" s="61"/>
      <c r="IM18" s="110" t="s">
        <v>328</v>
      </c>
      <c r="IN18" s="111" t="s">
        <v>328</v>
      </c>
      <c r="IO18" s="90"/>
      <c r="IP18" s="102"/>
      <c r="IQ18" s="274" t="s">
        <v>0</v>
      </c>
      <c r="IR18" s="101"/>
      <c r="IS18" s="110" t="s">
        <v>328</v>
      </c>
      <c r="IT18" s="111" t="s">
        <v>328</v>
      </c>
      <c r="IU18" s="90"/>
      <c r="IV18" s="61"/>
      <c r="IW18" s="274" t="s">
        <v>0</v>
      </c>
      <c r="IX18" s="61"/>
      <c r="IY18" s="110" t="s">
        <v>328</v>
      </c>
      <c r="IZ18" s="111" t="s">
        <v>328</v>
      </c>
      <c r="JA18" s="90"/>
      <c r="JB18" s="61"/>
      <c r="JC18" s="274" t="s">
        <v>0</v>
      </c>
      <c r="JD18" s="61"/>
      <c r="JE18" s="110" t="s">
        <v>328</v>
      </c>
      <c r="JF18" s="111" t="s">
        <v>328</v>
      </c>
      <c r="JG18" s="90"/>
      <c r="JH18" s="61"/>
      <c r="JI18" s="274" t="s">
        <v>0</v>
      </c>
      <c r="JJ18" s="61"/>
      <c r="JK18" s="110" t="s">
        <v>328</v>
      </c>
      <c r="JL18" s="111" t="s">
        <v>328</v>
      </c>
      <c r="JM18" s="90"/>
      <c r="JN18" s="61"/>
      <c r="JO18" s="274" t="s">
        <v>0</v>
      </c>
      <c r="JP18" s="61"/>
      <c r="JQ18" s="110" t="s">
        <v>328</v>
      </c>
      <c r="JR18" s="111" t="s">
        <v>328</v>
      </c>
      <c r="JS18" s="90"/>
      <c r="JT18" s="102"/>
      <c r="JU18" s="274" t="s">
        <v>0</v>
      </c>
      <c r="JV18" s="101"/>
      <c r="JW18" s="110" t="s">
        <v>328</v>
      </c>
      <c r="JX18" s="111" t="s">
        <v>328</v>
      </c>
      <c r="JY18" s="90"/>
      <c r="JZ18" s="102"/>
      <c r="KA18" s="274" t="s">
        <v>0</v>
      </c>
      <c r="KB18" s="101"/>
      <c r="KC18" s="110" t="s">
        <v>328</v>
      </c>
      <c r="KD18" s="111" t="s">
        <v>328</v>
      </c>
      <c r="KE18" s="90"/>
      <c r="KF18" s="102"/>
      <c r="KG18" s="274" t="s">
        <v>0</v>
      </c>
      <c r="KH18" s="101"/>
      <c r="KI18" s="110" t="s">
        <v>328</v>
      </c>
      <c r="KJ18" s="111" t="s">
        <v>328</v>
      </c>
      <c r="KK18" s="90"/>
      <c r="KL18" s="61"/>
      <c r="KM18" s="274" t="s">
        <v>0</v>
      </c>
      <c r="KN18" s="61"/>
      <c r="KO18" s="110" t="s">
        <v>328</v>
      </c>
      <c r="KP18" s="111" t="s">
        <v>328</v>
      </c>
      <c r="KQ18" s="90"/>
      <c r="KR18" s="61"/>
      <c r="KS18" s="274" t="s">
        <v>0</v>
      </c>
      <c r="KT18" s="61"/>
      <c r="KU18" s="110" t="s">
        <v>328</v>
      </c>
      <c r="KV18" s="111" t="s">
        <v>328</v>
      </c>
      <c r="KW18" s="90"/>
      <c r="KX18" s="61"/>
      <c r="KY18" s="274" t="s">
        <v>0</v>
      </c>
      <c r="KZ18" s="61"/>
      <c r="LA18" s="110" t="s">
        <v>328</v>
      </c>
      <c r="LB18" s="111" t="s">
        <v>328</v>
      </c>
      <c r="LC18" s="90"/>
      <c r="LD18" s="102"/>
      <c r="LE18" s="274" t="s">
        <v>0</v>
      </c>
      <c r="LF18" s="101"/>
      <c r="LG18" s="110" t="s">
        <v>328</v>
      </c>
      <c r="LH18" s="111" t="s">
        <v>328</v>
      </c>
      <c r="LI18" s="90"/>
      <c r="LJ18" s="61"/>
      <c r="LK18" s="274" t="s">
        <v>0</v>
      </c>
      <c r="LL18" s="61"/>
      <c r="LM18" s="110" t="s">
        <v>328</v>
      </c>
      <c r="LN18" s="111" t="s">
        <v>328</v>
      </c>
      <c r="LO18" s="90"/>
      <c r="LP18" s="61"/>
      <c r="LQ18" s="274" t="s">
        <v>0</v>
      </c>
      <c r="LR18" s="61"/>
      <c r="LS18" s="110" t="s">
        <v>328</v>
      </c>
      <c r="LT18" s="111" t="s">
        <v>328</v>
      </c>
      <c r="LU18" s="90"/>
      <c r="LV18" s="102"/>
      <c r="LW18" s="274" t="s">
        <v>0</v>
      </c>
      <c r="LX18" s="101"/>
      <c r="LY18" s="110" t="s">
        <v>328</v>
      </c>
      <c r="LZ18" s="111" t="s">
        <v>328</v>
      </c>
      <c r="MA18" s="90"/>
      <c r="MB18" s="61"/>
      <c r="MC18" s="274" t="s">
        <v>0</v>
      </c>
      <c r="MD18" s="61"/>
      <c r="ME18" s="110" t="s">
        <v>328</v>
      </c>
      <c r="MF18" s="111" t="s">
        <v>328</v>
      </c>
      <c r="MG18" s="90"/>
      <c r="MH18" s="61"/>
      <c r="MI18" s="274" t="s">
        <v>0</v>
      </c>
      <c r="MJ18" s="61"/>
      <c r="MK18" s="110" t="s">
        <v>328</v>
      </c>
      <c r="ML18" s="111" t="s">
        <v>328</v>
      </c>
      <c r="MM18" s="90"/>
      <c r="MN18" s="61"/>
      <c r="MO18" s="274" t="s">
        <v>0</v>
      </c>
      <c r="MP18" s="61"/>
      <c r="MQ18" s="110" t="s">
        <v>328</v>
      </c>
      <c r="MR18" s="111" t="s">
        <v>328</v>
      </c>
      <c r="MS18" s="90"/>
      <c r="MT18" s="102"/>
      <c r="MU18" s="274" t="s">
        <v>0</v>
      </c>
      <c r="MV18" s="101"/>
      <c r="MW18" s="110" t="s">
        <v>328</v>
      </c>
      <c r="MX18" s="111" t="s">
        <v>328</v>
      </c>
      <c r="MY18" s="90"/>
      <c r="MZ18" s="61"/>
      <c r="NA18" s="274" t="s">
        <v>0</v>
      </c>
      <c r="NB18" s="61"/>
      <c r="NC18" s="110" t="s">
        <v>328</v>
      </c>
      <c r="ND18" s="111" t="s">
        <v>328</v>
      </c>
      <c r="NE18" s="90"/>
      <c r="NF18" s="61"/>
      <c r="NG18" s="274" t="s">
        <v>0</v>
      </c>
      <c r="NH18" s="61"/>
      <c r="NI18" s="110" t="s">
        <v>328</v>
      </c>
      <c r="NJ18" s="111" t="s">
        <v>328</v>
      </c>
      <c r="NK18" s="90"/>
      <c r="NL18" s="61"/>
      <c r="NM18" s="274" t="s">
        <v>0</v>
      </c>
      <c r="NN18" s="61"/>
      <c r="NO18" s="110" t="s">
        <v>328</v>
      </c>
      <c r="NP18" s="111" t="s">
        <v>328</v>
      </c>
      <c r="NQ18" s="90"/>
      <c r="NR18" s="61"/>
      <c r="NS18" s="274" t="s">
        <v>0</v>
      </c>
      <c r="NT18" s="61"/>
      <c r="NU18" s="110" t="s">
        <v>328</v>
      </c>
      <c r="NV18" s="111" t="s">
        <v>328</v>
      </c>
      <c r="NW18" s="98"/>
      <c r="NX18" s="102"/>
      <c r="NY18" s="274" t="s">
        <v>0</v>
      </c>
      <c r="NZ18" s="101"/>
      <c r="OA18" s="110" t="s">
        <v>328</v>
      </c>
      <c r="OB18" s="111" t="s">
        <v>328</v>
      </c>
      <c r="OC18" s="117"/>
      <c r="OD18" s="253"/>
      <c r="OE18" s="110" t="s">
        <v>0</v>
      </c>
      <c r="OF18" s="110"/>
      <c r="OG18" s="110" t="s">
        <v>328</v>
      </c>
      <c r="OH18" s="111" t="s">
        <v>328</v>
      </c>
    </row>
    <row r="19" spans="1:398" ht="15" hidden="1" customHeight="1" x14ac:dyDescent="0.2">
      <c r="A19" s="292">
        <f>IF(B19="","",VLOOKUP(B19,'Registrovaní tipéri'!$A$2:$B$101,2,FALSE))</f>
        <v>73</v>
      </c>
      <c r="B19" s="277" t="s">
        <v>259</v>
      </c>
      <c r="J19" s="314"/>
      <c r="K19" s="315"/>
      <c r="L19" s="315"/>
      <c r="M19" s="110" t="s">
        <v>328</v>
      </c>
      <c r="N19" s="111" t="s">
        <v>328</v>
      </c>
      <c r="P19" s="314"/>
      <c r="Q19" s="315"/>
      <c r="R19" s="315"/>
      <c r="S19" s="110" t="s">
        <v>328</v>
      </c>
      <c r="T19" s="111" t="s">
        <v>328</v>
      </c>
      <c r="V19" s="310">
        <v>3</v>
      </c>
      <c r="W19" s="311"/>
      <c r="X19" s="311">
        <v>2</v>
      </c>
      <c r="Y19" s="311" t="s">
        <v>220</v>
      </c>
      <c r="Z19" s="312" t="s">
        <v>217</v>
      </c>
      <c r="AA19" s="90"/>
      <c r="AB19" s="61">
        <v>2</v>
      </c>
      <c r="AC19" s="294" t="s">
        <v>0</v>
      </c>
      <c r="AD19" s="61">
        <v>3</v>
      </c>
      <c r="AE19" s="110" t="s">
        <v>291</v>
      </c>
      <c r="AF19" s="111" t="s">
        <v>217</v>
      </c>
      <c r="AG19" s="90"/>
      <c r="AH19" s="61">
        <v>1</v>
      </c>
      <c r="AI19" s="274" t="s">
        <v>0</v>
      </c>
      <c r="AJ19" s="61">
        <v>3</v>
      </c>
      <c r="AK19" s="110" t="s">
        <v>291</v>
      </c>
      <c r="AL19" s="111" t="s">
        <v>217</v>
      </c>
      <c r="AM19" s="90"/>
      <c r="AN19" s="102"/>
      <c r="AO19" s="274" t="s">
        <v>0</v>
      </c>
      <c r="AP19" s="101"/>
      <c r="AQ19" s="110" t="s">
        <v>328</v>
      </c>
      <c r="AR19" s="111" t="s">
        <v>328</v>
      </c>
      <c r="AS19" s="90"/>
      <c r="AT19" s="61"/>
      <c r="AU19" s="274" t="s">
        <v>0</v>
      </c>
      <c r="AV19" s="61"/>
      <c r="AW19" s="110" t="s">
        <v>328</v>
      </c>
      <c r="AX19" s="111" t="s">
        <v>328</v>
      </c>
      <c r="AY19" s="90"/>
      <c r="AZ19" s="102"/>
      <c r="BA19" s="274" t="s">
        <v>0</v>
      </c>
      <c r="BB19" s="101"/>
      <c r="BC19" s="110" t="s">
        <v>328</v>
      </c>
      <c r="BD19" s="111" t="s">
        <v>328</v>
      </c>
      <c r="BE19" s="90"/>
      <c r="BF19" s="61"/>
      <c r="BG19" s="274" t="s">
        <v>0</v>
      </c>
      <c r="BH19" s="61"/>
      <c r="BI19" s="110" t="s">
        <v>328</v>
      </c>
      <c r="BJ19" s="111" t="s">
        <v>328</v>
      </c>
      <c r="BK19" s="90"/>
      <c r="BL19" s="61">
        <v>4</v>
      </c>
      <c r="BM19" s="274" t="s">
        <v>0</v>
      </c>
      <c r="BN19" s="61">
        <v>2</v>
      </c>
      <c r="BO19" s="110" t="s">
        <v>218</v>
      </c>
      <c r="BP19" s="111" t="s">
        <v>219</v>
      </c>
      <c r="BQ19" s="90"/>
      <c r="BR19" s="61"/>
      <c r="BS19" s="274" t="s">
        <v>0</v>
      </c>
      <c r="BT19" s="61"/>
      <c r="BU19" s="110" t="s">
        <v>328</v>
      </c>
      <c r="BV19" s="111" t="s">
        <v>328</v>
      </c>
      <c r="BW19" s="90"/>
      <c r="BX19" s="61"/>
      <c r="BY19" s="274" t="s">
        <v>0</v>
      </c>
      <c r="BZ19" s="61"/>
      <c r="CA19" s="110" t="s">
        <v>328</v>
      </c>
      <c r="CB19" s="111" t="s">
        <v>328</v>
      </c>
      <c r="CC19" s="90"/>
      <c r="CD19" s="61"/>
      <c r="CE19" s="274" t="s">
        <v>0</v>
      </c>
      <c r="CF19" s="61"/>
      <c r="CG19" s="110" t="s">
        <v>328</v>
      </c>
      <c r="CH19" s="111" t="s">
        <v>328</v>
      </c>
      <c r="CI19" s="90"/>
      <c r="CJ19" s="102"/>
      <c r="CK19" s="274" t="s">
        <v>0</v>
      </c>
      <c r="CL19" s="101"/>
      <c r="CM19" s="110" t="s">
        <v>328</v>
      </c>
      <c r="CN19" s="111" t="s">
        <v>328</v>
      </c>
      <c r="CO19" s="90"/>
      <c r="CP19" s="102"/>
      <c r="CQ19" s="274" t="s">
        <v>0</v>
      </c>
      <c r="CR19" s="101"/>
      <c r="CS19" s="110" t="s">
        <v>328</v>
      </c>
      <c r="CT19" s="111" t="s">
        <v>328</v>
      </c>
      <c r="CU19" s="90"/>
      <c r="CV19" s="61"/>
      <c r="CW19" s="274" t="s">
        <v>0</v>
      </c>
      <c r="CX19" s="61"/>
      <c r="CY19" s="110" t="s">
        <v>328</v>
      </c>
      <c r="CZ19" s="111" t="s">
        <v>328</v>
      </c>
      <c r="DA19" s="90"/>
      <c r="DB19" s="61"/>
      <c r="DC19" s="274" t="s">
        <v>0</v>
      </c>
      <c r="DD19" s="61"/>
      <c r="DE19" s="110" t="s">
        <v>328</v>
      </c>
      <c r="DF19" s="111" t="s">
        <v>328</v>
      </c>
      <c r="DG19" s="90"/>
      <c r="DH19" s="61"/>
      <c r="DI19" s="274" t="s">
        <v>0</v>
      </c>
      <c r="DJ19" s="61"/>
      <c r="DK19" s="110" t="s">
        <v>328</v>
      </c>
      <c r="DL19" s="111" t="s">
        <v>328</v>
      </c>
      <c r="DM19" s="90"/>
      <c r="DN19" s="61"/>
      <c r="DO19" s="274" t="s">
        <v>0</v>
      </c>
      <c r="DP19" s="61"/>
      <c r="DQ19" s="110" t="s">
        <v>328</v>
      </c>
      <c r="DR19" s="111" t="s">
        <v>328</v>
      </c>
      <c r="DS19" s="90"/>
      <c r="DT19" s="61"/>
      <c r="DU19" s="274" t="s">
        <v>0</v>
      </c>
      <c r="DV19" s="61"/>
      <c r="DW19" s="110" t="s">
        <v>328</v>
      </c>
      <c r="DX19" s="111" t="s">
        <v>328</v>
      </c>
      <c r="DY19" s="90"/>
      <c r="DZ19" s="61"/>
      <c r="EA19" s="274" t="s">
        <v>0</v>
      </c>
      <c r="EB19" s="61"/>
      <c r="EC19" s="110" t="s">
        <v>328</v>
      </c>
      <c r="ED19" s="111" t="s">
        <v>328</v>
      </c>
      <c r="EE19" s="90"/>
      <c r="EF19" s="61"/>
      <c r="EG19" s="274" t="s">
        <v>0</v>
      </c>
      <c r="EH19" s="61"/>
      <c r="EI19" s="110" t="s">
        <v>328</v>
      </c>
      <c r="EJ19" s="111" t="s">
        <v>328</v>
      </c>
      <c r="EK19" s="90"/>
      <c r="EL19" s="61"/>
      <c r="EM19" s="274" t="s">
        <v>0</v>
      </c>
      <c r="EN19" s="61"/>
      <c r="EO19" s="110" t="s">
        <v>328</v>
      </c>
      <c r="EP19" s="111" t="s">
        <v>328</v>
      </c>
      <c r="EQ19" s="90"/>
      <c r="ER19" s="102"/>
      <c r="ES19" s="274" t="s">
        <v>0</v>
      </c>
      <c r="ET19" s="101"/>
      <c r="EU19" s="110" t="s">
        <v>328</v>
      </c>
      <c r="EV19" s="111" t="s">
        <v>328</v>
      </c>
      <c r="EW19" s="90"/>
      <c r="EX19" s="61"/>
      <c r="EY19" s="274" t="s">
        <v>0</v>
      </c>
      <c r="EZ19" s="61"/>
      <c r="FA19" s="110" t="s">
        <v>328</v>
      </c>
      <c r="FB19" s="111" t="s">
        <v>328</v>
      </c>
      <c r="FC19" s="90"/>
      <c r="FD19" s="102"/>
      <c r="FE19" s="274" t="s">
        <v>0</v>
      </c>
      <c r="FF19" s="101"/>
      <c r="FG19" s="110" t="s">
        <v>328</v>
      </c>
      <c r="FH19" s="111" t="s">
        <v>328</v>
      </c>
      <c r="FI19" s="90"/>
      <c r="FJ19" s="61"/>
      <c r="FK19" s="274" t="s">
        <v>0</v>
      </c>
      <c r="FL19" s="61"/>
      <c r="FM19" s="110" t="s">
        <v>328</v>
      </c>
      <c r="FN19" s="111" t="s">
        <v>328</v>
      </c>
      <c r="FO19" s="90"/>
      <c r="FP19" s="61"/>
      <c r="FQ19" s="274" t="s">
        <v>0</v>
      </c>
      <c r="FR19" s="61"/>
      <c r="FS19" s="110" t="s">
        <v>328</v>
      </c>
      <c r="FT19" s="111" t="s">
        <v>328</v>
      </c>
      <c r="FU19" s="90"/>
      <c r="FV19" s="61"/>
      <c r="FW19" s="274" t="s">
        <v>0</v>
      </c>
      <c r="FX19" s="61"/>
      <c r="FY19" s="110" t="s">
        <v>328</v>
      </c>
      <c r="FZ19" s="111" t="s">
        <v>328</v>
      </c>
      <c r="GA19" s="90"/>
      <c r="GB19" s="102"/>
      <c r="GC19" s="274" t="s">
        <v>0</v>
      </c>
      <c r="GD19" s="101"/>
      <c r="GE19" s="110" t="s">
        <v>328</v>
      </c>
      <c r="GF19" s="111" t="s">
        <v>328</v>
      </c>
      <c r="GG19" s="90"/>
      <c r="GH19" s="102"/>
      <c r="GI19" s="274" t="s">
        <v>0</v>
      </c>
      <c r="GJ19" s="101"/>
      <c r="GK19" s="110" t="s">
        <v>328</v>
      </c>
      <c r="GL19" s="111" t="s">
        <v>328</v>
      </c>
      <c r="GM19" s="90"/>
      <c r="GN19" s="61"/>
      <c r="GO19" s="274" t="s">
        <v>0</v>
      </c>
      <c r="GP19" s="61"/>
      <c r="GQ19" s="110" t="s">
        <v>328</v>
      </c>
      <c r="GR19" s="111" t="s">
        <v>328</v>
      </c>
      <c r="GS19" s="90"/>
      <c r="GT19" s="61"/>
      <c r="GU19" s="274" t="s">
        <v>0</v>
      </c>
      <c r="GV19" s="61"/>
      <c r="GW19" s="110" t="s">
        <v>328</v>
      </c>
      <c r="GX19" s="111" t="s">
        <v>328</v>
      </c>
      <c r="GY19" s="90"/>
      <c r="GZ19" s="102"/>
      <c r="HA19" s="274" t="s">
        <v>0</v>
      </c>
      <c r="HB19" s="101"/>
      <c r="HC19" s="110" t="s">
        <v>328</v>
      </c>
      <c r="HD19" s="111" t="s">
        <v>328</v>
      </c>
      <c r="HE19" s="90"/>
      <c r="HF19" s="61"/>
      <c r="HG19" s="274" t="s">
        <v>0</v>
      </c>
      <c r="HH19" s="61"/>
      <c r="HI19" s="110" t="s">
        <v>328</v>
      </c>
      <c r="HJ19" s="111" t="s">
        <v>328</v>
      </c>
      <c r="HK19" s="90"/>
      <c r="HL19" s="61"/>
      <c r="HM19" s="274" t="s">
        <v>0</v>
      </c>
      <c r="HN19" s="61"/>
      <c r="HO19" s="110" t="s">
        <v>328</v>
      </c>
      <c r="HP19" s="111" t="s">
        <v>328</v>
      </c>
      <c r="HQ19" s="90"/>
      <c r="HR19" s="61"/>
      <c r="HS19" s="274" t="s">
        <v>0</v>
      </c>
      <c r="HT19" s="61"/>
      <c r="HU19" s="110" t="s">
        <v>328</v>
      </c>
      <c r="HV19" s="111" t="s">
        <v>328</v>
      </c>
      <c r="HW19" s="90"/>
      <c r="HX19" s="102"/>
      <c r="HY19" s="274" t="s">
        <v>0</v>
      </c>
      <c r="HZ19" s="101"/>
      <c r="IA19" s="110" t="s">
        <v>328</v>
      </c>
      <c r="IB19" s="111" t="s">
        <v>328</v>
      </c>
      <c r="IC19" s="90"/>
      <c r="ID19" s="61"/>
      <c r="IE19" s="274" t="s">
        <v>0</v>
      </c>
      <c r="IF19" s="61"/>
      <c r="IG19" s="110" t="s">
        <v>328</v>
      </c>
      <c r="IH19" s="111" t="s">
        <v>328</v>
      </c>
      <c r="II19" s="90"/>
      <c r="IJ19" s="61"/>
      <c r="IK19" s="274" t="s">
        <v>0</v>
      </c>
      <c r="IL19" s="61"/>
      <c r="IM19" s="110" t="s">
        <v>328</v>
      </c>
      <c r="IN19" s="111" t="s">
        <v>328</v>
      </c>
      <c r="IO19" s="90"/>
      <c r="IP19" s="102"/>
      <c r="IQ19" s="274" t="s">
        <v>0</v>
      </c>
      <c r="IR19" s="101"/>
      <c r="IS19" s="110" t="s">
        <v>328</v>
      </c>
      <c r="IT19" s="111" t="s">
        <v>328</v>
      </c>
      <c r="IU19" s="90"/>
      <c r="IV19" s="61"/>
      <c r="IW19" s="274" t="s">
        <v>0</v>
      </c>
      <c r="IX19" s="61"/>
      <c r="IY19" s="110" t="s">
        <v>328</v>
      </c>
      <c r="IZ19" s="111" t="s">
        <v>328</v>
      </c>
      <c r="JA19" s="90"/>
      <c r="JB19" s="61"/>
      <c r="JC19" s="274" t="s">
        <v>0</v>
      </c>
      <c r="JD19" s="61"/>
      <c r="JE19" s="110" t="s">
        <v>328</v>
      </c>
      <c r="JF19" s="111" t="s">
        <v>328</v>
      </c>
      <c r="JG19" s="90"/>
      <c r="JH19" s="61"/>
      <c r="JI19" s="274" t="s">
        <v>0</v>
      </c>
      <c r="JJ19" s="61"/>
      <c r="JK19" s="110" t="s">
        <v>328</v>
      </c>
      <c r="JL19" s="111" t="s">
        <v>328</v>
      </c>
      <c r="JM19" s="90"/>
      <c r="JN19" s="61"/>
      <c r="JO19" s="274" t="s">
        <v>0</v>
      </c>
      <c r="JP19" s="61"/>
      <c r="JQ19" s="110" t="s">
        <v>328</v>
      </c>
      <c r="JR19" s="111" t="s">
        <v>328</v>
      </c>
      <c r="JS19" s="90"/>
      <c r="JT19" s="102"/>
      <c r="JU19" s="274" t="s">
        <v>0</v>
      </c>
      <c r="JV19" s="101"/>
      <c r="JW19" s="110" t="s">
        <v>328</v>
      </c>
      <c r="JX19" s="111" t="s">
        <v>328</v>
      </c>
      <c r="JY19" s="90"/>
      <c r="JZ19" s="102"/>
      <c r="KA19" s="274" t="s">
        <v>0</v>
      </c>
      <c r="KB19" s="101"/>
      <c r="KC19" s="110" t="s">
        <v>328</v>
      </c>
      <c r="KD19" s="111" t="s">
        <v>328</v>
      </c>
      <c r="KE19" s="90"/>
      <c r="KF19" s="102"/>
      <c r="KG19" s="274" t="s">
        <v>0</v>
      </c>
      <c r="KH19" s="101"/>
      <c r="KI19" s="110" t="s">
        <v>328</v>
      </c>
      <c r="KJ19" s="111" t="s">
        <v>328</v>
      </c>
      <c r="KK19" s="90"/>
      <c r="KL19" s="61"/>
      <c r="KM19" s="274" t="s">
        <v>0</v>
      </c>
      <c r="KN19" s="61"/>
      <c r="KO19" s="110" t="s">
        <v>328</v>
      </c>
      <c r="KP19" s="111" t="s">
        <v>328</v>
      </c>
      <c r="KQ19" s="90"/>
      <c r="KR19" s="61"/>
      <c r="KS19" s="274" t="s">
        <v>0</v>
      </c>
      <c r="KT19" s="61"/>
      <c r="KU19" s="110" t="s">
        <v>328</v>
      </c>
      <c r="KV19" s="111" t="s">
        <v>328</v>
      </c>
      <c r="KW19" s="90"/>
      <c r="KX19" s="61"/>
      <c r="KY19" s="274" t="s">
        <v>0</v>
      </c>
      <c r="KZ19" s="61"/>
      <c r="LA19" s="110" t="s">
        <v>328</v>
      </c>
      <c r="LB19" s="111" t="s">
        <v>328</v>
      </c>
      <c r="LC19" s="90"/>
      <c r="LD19" s="102"/>
      <c r="LE19" s="274" t="s">
        <v>0</v>
      </c>
      <c r="LF19" s="101"/>
      <c r="LG19" s="110" t="s">
        <v>328</v>
      </c>
      <c r="LH19" s="111" t="s">
        <v>328</v>
      </c>
      <c r="LI19" s="90"/>
      <c r="LJ19" s="61"/>
      <c r="LK19" s="274" t="s">
        <v>0</v>
      </c>
      <c r="LL19" s="61"/>
      <c r="LM19" s="110" t="s">
        <v>328</v>
      </c>
      <c r="LN19" s="111" t="s">
        <v>328</v>
      </c>
      <c r="LO19" s="90"/>
      <c r="LP19" s="61"/>
      <c r="LQ19" s="274" t="s">
        <v>0</v>
      </c>
      <c r="LR19" s="61"/>
      <c r="LS19" s="110" t="s">
        <v>328</v>
      </c>
      <c r="LT19" s="111" t="s">
        <v>328</v>
      </c>
      <c r="LU19" s="90"/>
      <c r="LV19" s="102"/>
      <c r="LW19" s="274" t="s">
        <v>0</v>
      </c>
      <c r="LX19" s="101"/>
      <c r="LY19" s="110" t="s">
        <v>328</v>
      </c>
      <c r="LZ19" s="111" t="s">
        <v>328</v>
      </c>
      <c r="MA19" s="90"/>
      <c r="MB19" s="61"/>
      <c r="MC19" s="274" t="s">
        <v>0</v>
      </c>
      <c r="MD19" s="61"/>
      <c r="ME19" s="110" t="s">
        <v>328</v>
      </c>
      <c r="MF19" s="111" t="s">
        <v>328</v>
      </c>
      <c r="MG19" s="90"/>
      <c r="MH19" s="61"/>
      <c r="MI19" s="274" t="s">
        <v>0</v>
      </c>
      <c r="MJ19" s="61"/>
      <c r="MK19" s="110" t="s">
        <v>328</v>
      </c>
      <c r="ML19" s="111" t="s">
        <v>328</v>
      </c>
      <c r="MM19" s="90"/>
      <c r="MN19" s="61"/>
      <c r="MO19" s="274" t="s">
        <v>0</v>
      </c>
      <c r="MP19" s="61"/>
      <c r="MQ19" s="110" t="s">
        <v>328</v>
      </c>
      <c r="MR19" s="111" t="s">
        <v>328</v>
      </c>
      <c r="MS19" s="90"/>
      <c r="MT19" s="102"/>
      <c r="MU19" s="274" t="s">
        <v>0</v>
      </c>
      <c r="MV19" s="101"/>
      <c r="MW19" s="110" t="s">
        <v>328</v>
      </c>
      <c r="MX19" s="111" t="s">
        <v>328</v>
      </c>
      <c r="MY19" s="90"/>
      <c r="MZ19" s="61"/>
      <c r="NA19" s="274" t="s">
        <v>0</v>
      </c>
      <c r="NB19" s="61"/>
      <c r="NC19" s="110" t="s">
        <v>328</v>
      </c>
      <c r="ND19" s="111" t="s">
        <v>328</v>
      </c>
      <c r="NE19" s="90"/>
      <c r="NF19" s="61"/>
      <c r="NG19" s="274" t="s">
        <v>0</v>
      </c>
      <c r="NH19" s="61"/>
      <c r="NI19" s="110" t="s">
        <v>328</v>
      </c>
      <c r="NJ19" s="111" t="s">
        <v>328</v>
      </c>
      <c r="NK19" s="90"/>
      <c r="NL19" s="61"/>
      <c r="NM19" s="274" t="s">
        <v>0</v>
      </c>
      <c r="NN19" s="61"/>
      <c r="NO19" s="110" t="s">
        <v>328</v>
      </c>
      <c r="NP19" s="111" t="s">
        <v>328</v>
      </c>
      <c r="NQ19" s="90"/>
      <c r="NR19" s="61"/>
      <c r="NS19" s="274" t="s">
        <v>0</v>
      </c>
      <c r="NT19" s="61"/>
      <c r="NU19" s="110" t="s">
        <v>328</v>
      </c>
      <c r="NV19" s="111" t="s">
        <v>328</v>
      </c>
      <c r="NW19" s="98"/>
      <c r="NX19" s="102"/>
      <c r="NY19" s="274" t="s">
        <v>0</v>
      </c>
      <c r="NZ19" s="101"/>
      <c r="OA19" s="110" t="s">
        <v>328</v>
      </c>
      <c r="OB19" s="111" t="s">
        <v>328</v>
      </c>
      <c r="OC19" s="117"/>
      <c r="OD19" s="253"/>
      <c r="OE19" s="110" t="s">
        <v>0</v>
      </c>
      <c r="OF19" s="110"/>
      <c r="OG19" s="110" t="s">
        <v>328</v>
      </c>
      <c r="OH19" s="111" t="s">
        <v>328</v>
      </c>
    </row>
    <row r="20" spans="1:398" ht="15" x14ac:dyDescent="0.2">
      <c r="A20" s="283">
        <f>IF(B20="","",VLOOKUP(B20,'Registrovaní tipéri'!$A$2:$B$101,2,FALSE))</f>
        <v>9</v>
      </c>
      <c r="B20" s="277" t="s">
        <v>198</v>
      </c>
      <c r="C20" s="130">
        <v>9</v>
      </c>
      <c r="D20" s="102"/>
      <c r="E20" s="274" t="s">
        <v>0</v>
      </c>
      <c r="F20" s="101"/>
      <c r="G20" s="274"/>
      <c r="H20" s="275"/>
      <c r="I20" s="279"/>
      <c r="J20" s="253">
        <v>1</v>
      </c>
      <c r="K20" s="110" t="s">
        <v>0</v>
      </c>
      <c r="L20" s="110">
        <v>2</v>
      </c>
      <c r="M20" s="110" t="s">
        <v>217</v>
      </c>
      <c r="N20" s="111" t="s">
        <v>329</v>
      </c>
      <c r="O20" s="77"/>
      <c r="P20" s="102">
        <v>2</v>
      </c>
      <c r="Q20" s="311" t="s">
        <v>0</v>
      </c>
      <c r="R20" s="101">
        <v>0</v>
      </c>
      <c r="S20" s="110" t="s">
        <v>219</v>
      </c>
      <c r="T20" s="111" t="s">
        <v>217</v>
      </c>
      <c r="U20" s="77"/>
      <c r="V20" s="102">
        <v>2</v>
      </c>
      <c r="W20" s="311" t="s">
        <v>0</v>
      </c>
      <c r="X20" s="101">
        <v>2</v>
      </c>
      <c r="Y20" s="110" t="s">
        <v>220</v>
      </c>
      <c r="Z20" s="111" t="s">
        <v>217</v>
      </c>
      <c r="AA20" s="90"/>
      <c r="AB20" s="61">
        <v>3</v>
      </c>
      <c r="AC20" s="294" t="s">
        <v>0</v>
      </c>
      <c r="AD20" s="61">
        <v>1</v>
      </c>
      <c r="AE20" s="110" t="s">
        <v>217</v>
      </c>
      <c r="AF20" s="111" t="s">
        <v>213</v>
      </c>
      <c r="AG20" s="90"/>
      <c r="AH20" s="61">
        <v>1</v>
      </c>
      <c r="AI20" s="274" t="s">
        <v>0</v>
      </c>
      <c r="AJ20" s="61">
        <v>2</v>
      </c>
      <c r="AK20" s="110" t="s">
        <v>218</v>
      </c>
      <c r="AL20" s="111" t="s">
        <v>217</v>
      </c>
      <c r="AM20" s="90"/>
      <c r="AN20" s="102">
        <v>1</v>
      </c>
      <c r="AO20" s="274" t="s">
        <v>0</v>
      </c>
      <c r="AP20" s="101">
        <v>2</v>
      </c>
      <c r="AQ20" s="110" t="s">
        <v>218</v>
      </c>
      <c r="AR20" s="111" t="s">
        <v>216</v>
      </c>
      <c r="AS20" s="90"/>
      <c r="AT20" s="61">
        <v>3</v>
      </c>
      <c r="AU20" s="274" t="s">
        <v>0</v>
      </c>
      <c r="AV20" s="61">
        <v>1</v>
      </c>
      <c r="AW20" s="110" t="s">
        <v>219</v>
      </c>
      <c r="AX20" s="111" t="s">
        <v>217</v>
      </c>
      <c r="AY20" s="90"/>
      <c r="AZ20" s="102">
        <v>4</v>
      </c>
      <c r="BA20" s="274" t="s">
        <v>0</v>
      </c>
      <c r="BB20" s="101">
        <v>2</v>
      </c>
      <c r="BC20" s="110" t="s">
        <v>218</v>
      </c>
      <c r="BD20" s="111" t="s">
        <v>215</v>
      </c>
      <c r="BE20" s="90"/>
      <c r="BF20" s="61">
        <v>1</v>
      </c>
      <c r="BG20" s="274" t="s">
        <v>0</v>
      </c>
      <c r="BH20" s="61">
        <v>2</v>
      </c>
      <c r="BI20" s="110" t="s">
        <v>220</v>
      </c>
      <c r="BJ20" s="111" t="s">
        <v>217</v>
      </c>
      <c r="BK20" s="90"/>
      <c r="BL20" s="61">
        <v>3</v>
      </c>
      <c r="BM20" s="274" t="s">
        <v>0</v>
      </c>
      <c r="BN20" s="61">
        <v>0</v>
      </c>
      <c r="BO20" s="110" t="s">
        <v>219</v>
      </c>
      <c r="BP20" s="111" t="s">
        <v>364</v>
      </c>
      <c r="BQ20" s="90"/>
      <c r="BR20" s="61">
        <v>1</v>
      </c>
      <c r="BS20" s="274" t="s">
        <v>0</v>
      </c>
      <c r="BT20" s="61">
        <v>3</v>
      </c>
      <c r="BU20" s="110" t="s">
        <v>217</v>
      </c>
      <c r="BV20" s="111" t="s">
        <v>217</v>
      </c>
      <c r="BW20" s="90"/>
      <c r="BX20" s="61">
        <v>1</v>
      </c>
      <c r="BY20" s="274" t="s">
        <v>0</v>
      </c>
      <c r="BZ20" s="61">
        <v>0</v>
      </c>
      <c r="CA20" s="110" t="s">
        <v>217</v>
      </c>
      <c r="CB20" s="111" t="s">
        <v>291</v>
      </c>
      <c r="CC20" s="90"/>
      <c r="CD20" s="61">
        <v>3</v>
      </c>
      <c r="CE20" s="274" t="s">
        <v>0</v>
      </c>
      <c r="CF20" s="61">
        <v>1</v>
      </c>
      <c r="CG20" s="110" t="s">
        <v>218</v>
      </c>
      <c r="CH20" s="111" t="s">
        <v>364</v>
      </c>
      <c r="CI20" s="90"/>
      <c r="CJ20" s="102">
        <v>4</v>
      </c>
      <c r="CK20" s="274" t="s">
        <v>0</v>
      </c>
      <c r="CL20" s="101">
        <v>0</v>
      </c>
      <c r="CM20" s="110" t="s">
        <v>217</v>
      </c>
      <c r="CN20" s="111" t="s">
        <v>217</v>
      </c>
      <c r="CO20" s="90"/>
      <c r="CP20" s="102">
        <v>1</v>
      </c>
      <c r="CQ20" s="274" t="s">
        <v>0</v>
      </c>
      <c r="CR20" s="101">
        <v>2</v>
      </c>
      <c r="CS20" s="110" t="s">
        <v>215</v>
      </c>
      <c r="CT20" s="111" t="s">
        <v>268</v>
      </c>
      <c r="CU20" s="90"/>
      <c r="CV20" s="61">
        <v>1</v>
      </c>
      <c r="CW20" s="274" t="s">
        <v>0</v>
      </c>
      <c r="CX20" s="61">
        <v>3</v>
      </c>
      <c r="CY20" s="110" t="s">
        <v>217</v>
      </c>
      <c r="CZ20" s="111" t="s">
        <v>217</v>
      </c>
      <c r="DA20" s="90"/>
      <c r="DB20" s="61">
        <v>0</v>
      </c>
      <c r="DC20" s="274" t="s">
        <v>0</v>
      </c>
      <c r="DD20" s="61">
        <v>2</v>
      </c>
      <c r="DE20" s="110" t="s">
        <v>268</v>
      </c>
      <c r="DF20" s="111" t="s">
        <v>216</v>
      </c>
      <c r="DG20" s="90"/>
      <c r="DH20" s="61">
        <v>3</v>
      </c>
      <c r="DI20" s="274" t="s">
        <v>0</v>
      </c>
      <c r="DJ20" s="61">
        <v>0</v>
      </c>
      <c r="DK20" s="110" t="s">
        <v>218</v>
      </c>
      <c r="DL20" s="111" t="s">
        <v>217</v>
      </c>
      <c r="DM20" s="90"/>
      <c r="DN20" s="61">
        <v>1</v>
      </c>
      <c r="DO20" s="274" t="s">
        <v>0</v>
      </c>
      <c r="DP20" s="61">
        <v>1</v>
      </c>
      <c r="DQ20" s="110" t="s">
        <v>217</v>
      </c>
      <c r="DR20" s="111" t="s">
        <v>219</v>
      </c>
      <c r="DS20" s="90"/>
      <c r="DT20" s="61">
        <v>3</v>
      </c>
      <c r="DU20" s="274" t="s">
        <v>0</v>
      </c>
      <c r="DV20" s="61">
        <v>0</v>
      </c>
      <c r="DW20" s="110" t="s">
        <v>268</v>
      </c>
      <c r="DX20" s="111" t="s">
        <v>216</v>
      </c>
      <c r="DY20" s="90"/>
      <c r="DZ20" s="61">
        <v>3</v>
      </c>
      <c r="EA20" s="274" t="s">
        <v>0</v>
      </c>
      <c r="EB20" s="61">
        <v>1</v>
      </c>
      <c r="EC20" s="110" t="s">
        <v>268</v>
      </c>
      <c r="ED20" s="111" t="s">
        <v>217</v>
      </c>
      <c r="EE20" s="90"/>
      <c r="EF20" s="61"/>
      <c r="EG20" s="274" t="s">
        <v>0</v>
      </c>
      <c r="EH20" s="61"/>
      <c r="EI20" s="110" t="s">
        <v>328</v>
      </c>
      <c r="EJ20" s="111" t="s">
        <v>328</v>
      </c>
      <c r="EK20" s="90"/>
      <c r="EL20" s="61"/>
      <c r="EM20" s="274" t="s">
        <v>0</v>
      </c>
      <c r="EN20" s="61"/>
      <c r="EO20" s="110" t="s">
        <v>328</v>
      </c>
      <c r="EP20" s="111" t="s">
        <v>328</v>
      </c>
      <c r="EQ20" s="90"/>
      <c r="ER20" s="102"/>
      <c r="ES20" s="274" t="s">
        <v>0</v>
      </c>
      <c r="ET20" s="101"/>
      <c r="EU20" s="110" t="s">
        <v>328</v>
      </c>
      <c r="EV20" s="111" t="s">
        <v>328</v>
      </c>
      <c r="EW20" s="90"/>
      <c r="EX20" s="61"/>
      <c r="EY20" s="274" t="s">
        <v>0</v>
      </c>
      <c r="EZ20" s="61"/>
      <c r="FA20" s="110" t="s">
        <v>328</v>
      </c>
      <c r="FB20" s="111" t="s">
        <v>328</v>
      </c>
      <c r="FC20" s="90"/>
      <c r="FD20" s="102"/>
      <c r="FE20" s="274" t="s">
        <v>0</v>
      </c>
      <c r="FF20" s="101"/>
      <c r="FG20" s="110" t="s">
        <v>328</v>
      </c>
      <c r="FH20" s="111" t="s">
        <v>328</v>
      </c>
      <c r="FI20" s="90"/>
      <c r="FJ20" s="61"/>
      <c r="FK20" s="274" t="s">
        <v>0</v>
      </c>
      <c r="FL20" s="61"/>
      <c r="FM20" s="110" t="s">
        <v>328</v>
      </c>
      <c r="FN20" s="111" t="s">
        <v>328</v>
      </c>
      <c r="FO20" s="90"/>
      <c r="FP20" s="61"/>
      <c r="FQ20" s="274" t="s">
        <v>0</v>
      </c>
      <c r="FR20" s="61"/>
      <c r="FS20" s="110" t="s">
        <v>328</v>
      </c>
      <c r="FT20" s="111" t="s">
        <v>328</v>
      </c>
      <c r="FU20" s="90"/>
      <c r="FV20" s="61"/>
      <c r="FW20" s="274" t="s">
        <v>0</v>
      </c>
      <c r="FX20" s="61"/>
      <c r="FY20" s="110" t="s">
        <v>328</v>
      </c>
      <c r="FZ20" s="111" t="s">
        <v>328</v>
      </c>
      <c r="GA20" s="90"/>
      <c r="GB20" s="102"/>
      <c r="GC20" s="274" t="s">
        <v>0</v>
      </c>
      <c r="GD20" s="101"/>
      <c r="GE20" s="110" t="s">
        <v>328</v>
      </c>
      <c r="GF20" s="111" t="s">
        <v>328</v>
      </c>
      <c r="GG20" s="90"/>
      <c r="GH20" s="102"/>
      <c r="GI20" s="274" t="s">
        <v>0</v>
      </c>
      <c r="GJ20" s="101"/>
      <c r="GK20" s="110" t="s">
        <v>328</v>
      </c>
      <c r="GL20" s="111" t="s">
        <v>328</v>
      </c>
      <c r="GM20" s="90"/>
      <c r="GN20" s="61"/>
      <c r="GO20" s="274" t="s">
        <v>0</v>
      </c>
      <c r="GP20" s="61"/>
      <c r="GQ20" s="110" t="s">
        <v>328</v>
      </c>
      <c r="GR20" s="111" t="s">
        <v>328</v>
      </c>
      <c r="GS20" s="90"/>
      <c r="GT20" s="61"/>
      <c r="GU20" s="274" t="s">
        <v>0</v>
      </c>
      <c r="GV20" s="61"/>
      <c r="GW20" s="110" t="s">
        <v>328</v>
      </c>
      <c r="GX20" s="111" t="s">
        <v>328</v>
      </c>
      <c r="GY20" s="90"/>
      <c r="GZ20" s="102"/>
      <c r="HA20" s="274" t="s">
        <v>0</v>
      </c>
      <c r="HB20" s="101"/>
      <c r="HC20" s="110" t="s">
        <v>328</v>
      </c>
      <c r="HD20" s="111" t="s">
        <v>328</v>
      </c>
      <c r="HE20" s="90"/>
      <c r="HF20" s="61"/>
      <c r="HG20" s="274" t="s">
        <v>0</v>
      </c>
      <c r="HH20" s="61"/>
      <c r="HI20" s="110" t="s">
        <v>328</v>
      </c>
      <c r="HJ20" s="111" t="s">
        <v>328</v>
      </c>
      <c r="HK20" s="90"/>
      <c r="HL20" s="61"/>
      <c r="HM20" s="274" t="s">
        <v>0</v>
      </c>
      <c r="HN20" s="61"/>
      <c r="HO20" s="110" t="s">
        <v>328</v>
      </c>
      <c r="HP20" s="111" t="s">
        <v>328</v>
      </c>
      <c r="HQ20" s="90"/>
      <c r="HR20" s="61"/>
      <c r="HS20" s="274" t="s">
        <v>0</v>
      </c>
      <c r="HT20" s="61"/>
      <c r="HU20" s="110" t="s">
        <v>328</v>
      </c>
      <c r="HV20" s="111" t="s">
        <v>328</v>
      </c>
      <c r="HW20" s="90"/>
      <c r="HX20" s="102"/>
      <c r="HY20" s="274" t="s">
        <v>0</v>
      </c>
      <c r="HZ20" s="101"/>
      <c r="IA20" s="110" t="s">
        <v>328</v>
      </c>
      <c r="IB20" s="111" t="s">
        <v>328</v>
      </c>
      <c r="IC20" s="90"/>
      <c r="ID20" s="61"/>
      <c r="IE20" s="274" t="s">
        <v>0</v>
      </c>
      <c r="IF20" s="61"/>
      <c r="IG20" s="110" t="s">
        <v>328</v>
      </c>
      <c r="IH20" s="111" t="s">
        <v>328</v>
      </c>
      <c r="II20" s="90"/>
      <c r="IJ20" s="61"/>
      <c r="IK20" s="274" t="s">
        <v>0</v>
      </c>
      <c r="IL20" s="61"/>
      <c r="IM20" s="110" t="s">
        <v>328</v>
      </c>
      <c r="IN20" s="111" t="s">
        <v>328</v>
      </c>
      <c r="IO20" s="90"/>
      <c r="IP20" s="102"/>
      <c r="IQ20" s="274" t="s">
        <v>0</v>
      </c>
      <c r="IR20" s="101"/>
      <c r="IS20" s="110" t="s">
        <v>328</v>
      </c>
      <c r="IT20" s="111" t="s">
        <v>328</v>
      </c>
      <c r="IU20" s="90"/>
      <c r="IV20" s="61"/>
      <c r="IW20" s="274" t="s">
        <v>0</v>
      </c>
      <c r="IX20" s="61"/>
      <c r="IY20" s="110" t="s">
        <v>328</v>
      </c>
      <c r="IZ20" s="111" t="s">
        <v>328</v>
      </c>
      <c r="JA20" s="90"/>
      <c r="JB20" s="61"/>
      <c r="JC20" s="274" t="s">
        <v>0</v>
      </c>
      <c r="JD20" s="61"/>
      <c r="JE20" s="110" t="s">
        <v>328</v>
      </c>
      <c r="JF20" s="111" t="s">
        <v>328</v>
      </c>
      <c r="JG20" s="90"/>
      <c r="JH20" s="61"/>
      <c r="JI20" s="274" t="s">
        <v>0</v>
      </c>
      <c r="JJ20" s="61"/>
      <c r="JK20" s="110" t="s">
        <v>328</v>
      </c>
      <c r="JL20" s="111" t="s">
        <v>328</v>
      </c>
      <c r="JM20" s="90"/>
      <c r="JN20" s="61"/>
      <c r="JO20" s="274" t="s">
        <v>0</v>
      </c>
      <c r="JP20" s="61"/>
      <c r="JQ20" s="110" t="s">
        <v>328</v>
      </c>
      <c r="JR20" s="111" t="s">
        <v>328</v>
      </c>
      <c r="JS20" s="90"/>
      <c r="JT20" s="102"/>
      <c r="JU20" s="274" t="s">
        <v>0</v>
      </c>
      <c r="JV20" s="101"/>
      <c r="JW20" s="110" t="s">
        <v>328</v>
      </c>
      <c r="JX20" s="111" t="s">
        <v>328</v>
      </c>
      <c r="JY20" s="90"/>
      <c r="JZ20" s="102"/>
      <c r="KA20" s="274" t="s">
        <v>0</v>
      </c>
      <c r="KB20" s="101"/>
      <c r="KC20" s="110" t="s">
        <v>328</v>
      </c>
      <c r="KD20" s="111" t="s">
        <v>328</v>
      </c>
      <c r="KE20" s="90"/>
      <c r="KF20" s="102"/>
      <c r="KG20" s="274" t="s">
        <v>0</v>
      </c>
      <c r="KH20" s="101"/>
      <c r="KI20" s="110" t="s">
        <v>328</v>
      </c>
      <c r="KJ20" s="111" t="s">
        <v>328</v>
      </c>
      <c r="KK20" s="90"/>
      <c r="KL20" s="61"/>
      <c r="KM20" s="274" t="s">
        <v>0</v>
      </c>
      <c r="KN20" s="61"/>
      <c r="KO20" s="110" t="s">
        <v>328</v>
      </c>
      <c r="KP20" s="111" t="s">
        <v>328</v>
      </c>
      <c r="KQ20" s="90"/>
      <c r="KR20" s="61"/>
      <c r="KS20" s="274" t="s">
        <v>0</v>
      </c>
      <c r="KT20" s="61"/>
      <c r="KU20" s="110" t="s">
        <v>328</v>
      </c>
      <c r="KV20" s="111" t="s">
        <v>328</v>
      </c>
      <c r="KW20" s="90"/>
      <c r="KX20" s="61"/>
      <c r="KY20" s="274" t="s">
        <v>0</v>
      </c>
      <c r="KZ20" s="61"/>
      <c r="LA20" s="110" t="s">
        <v>328</v>
      </c>
      <c r="LB20" s="111" t="s">
        <v>328</v>
      </c>
      <c r="LC20" s="90"/>
      <c r="LD20" s="102"/>
      <c r="LE20" s="274" t="s">
        <v>0</v>
      </c>
      <c r="LF20" s="101"/>
      <c r="LG20" s="110" t="s">
        <v>328</v>
      </c>
      <c r="LH20" s="111" t="s">
        <v>328</v>
      </c>
      <c r="LI20" s="90"/>
      <c r="LJ20" s="61"/>
      <c r="LK20" s="274" t="s">
        <v>0</v>
      </c>
      <c r="LL20" s="61"/>
      <c r="LM20" s="110" t="s">
        <v>328</v>
      </c>
      <c r="LN20" s="111" t="s">
        <v>328</v>
      </c>
      <c r="LO20" s="90"/>
      <c r="LP20" s="61"/>
      <c r="LQ20" s="274" t="s">
        <v>0</v>
      </c>
      <c r="LR20" s="61"/>
      <c r="LS20" s="110" t="s">
        <v>328</v>
      </c>
      <c r="LT20" s="111" t="s">
        <v>328</v>
      </c>
      <c r="LU20" s="90"/>
      <c r="LV20" s="102"/>
      <c r="LW20" s="274" t="s">
        <v>0</v>
      </c>
      <c r="LX20" s="101"/>
      <c r="LY20" s="110" t="s">
        <v>328</v>
      </c>
      <c r="LZ20" s="111" t="s">
        <v>328</v>
      </c>
      <c r="MA20" s="90"/>
      <c r="MB20" s="61"/>
      <c r="MC20" s="274" t="s">
        <v>0</v>
      </c>
      <c r="MD20" s="61"/>
      <c r="ME20" s="110" t="s">
        <v>328</v>
      </c>
      <c r="MF20" s="111" t="s">
        <v>328</v>
      </c>
      <c r="MG20" s="90"/>
      <c r="MH20" s="61"/>
      <c r="MI20" s="274" t="s">
        <v>0</v>
      </c>
      <c r="MJ20" s="61"/>
      <c r="MK20" s="110" t="s">
        <v>328</v>
      </c>
      <c r="ML20" s="111" t="s">
        <v>328</v>
      </c>
      <c r="MM20" s="90"/>
      <c r="MN20" s="61"/>
      <c r="MO20" s="274" t="s">
        <v>0</v>
      </c>
      <c r="MP20" s="61"/>
      <c r="MQ20" s="110" t="s">
        <v>328</v>
      </c>
      <c r="MR20" s="111" t="s">
        <v>328</v>
      </c>
      <c r="MS20" s="90"/>
      <c r="MT20" s="102"/>
      <c r="MU20" s="274" t="s">
        <v>0</v>
      </c>
      <c r="MV20" s="101"/>
      <c r="MW20" s="110" t="s">
        <v>328</v>
      </c>
      <c r="MX20" s="111" t="s">
        <v>328</v>
      </c>
      <c r="MY20" s="90"/>
      <c r="MZ20" s="61"/>
      <c r="NA20" s="274" t="s">
        <v>0</v>
      </c>
      <c r="NB20" s="61"/>
      <c r="NC20" s="110" t="s">
        <v>328</v>
      </c>
      <c r="ND20" s="111" t="s">
        <v>328</v>
      </c>
      <c r="NE20" s="90"/>
      <c r="NF20" s="61"/>
      <c r="NG20" s="274" t="s">
        <v>0</v>
      </c>
      <c r="NH20" s="61"/>
      <c r="NI20" s="110" t="s">
        <v>328</v>
      </c>
      <c r="NJ20" s="111" t="s">
        <v>328</v>
      </c>
      <c r="NK20" s="90"/>
      <c r="NL20" s="61"/>
      <c r="NM20" s="274" t="s">
        <v>0</v>
      </c>
      <c r="NN20" s="61"/>
      <c r="NO20" s="110" t="s">
        <v>328</v>
      </c>
      <c r="NP20" s="111" t="s">
        <v>328</v>
      </c>
      <c r="NQ20" s="90"/>
      <c r="NR20" s="61"/>
      <c r="NS20" s="274" t="s">
        <v>0</v>
      </c>
      <c r="NT20" s="61"/>
      <c r="NU20" s="110" t="s">
        <v>328</v>
      </c>
      <c r="NV20" s="111" t="s">
        <v>328</v>
      </c>
      <c r="NW20" s="98"/>
      <c r="NX20" s="102"/>
      <c r="NY20" s="274" t="s">
        <v>0</v>
      </c>
      <c r="NZ20" s="101"/>
      <c r="OA20" s="110" t="s">
        <v>328</v>
      </c>
      <c r="OB20" s="111" t="s">
        <v>328</v>
      </c>
      <c r="OC20" s="117"/>
      <c r="OD20" s="253"/>
      <c r="OE20" s="110" t="s">
        <v>0</v>
      </c>
      <c r="OF20" s="110"/>
      <c r="OG20" s="110" t="s">
        <v>328</v>
      </c>
      <c r="OH20" s="111" t="s">
        <v>328</v>
      </c>
    </row>
    <row r="21" spans="1:398" ht="15" x14ac:dyDescent="0.2">
      <c r="A21" s="283">
        <f>IF(B21="","",VLOOKUP(B21,'Registrovaní tipéri'!$A$2:$B$101,2,FALSE))</f>
        <v>34</v>
      </c>
      <c r="B21" s="277" t="s">
        <v>17</v>
      </c>
      <c r="C21" s="130">
        <v>34</v>
      </c>
      <c r="D21" s="102"/>
      <c r="E21" s="274" t="s">
        <v>0</v>
      </c>
      <c r="F21" s="101"/>
      <c r="G21" s="274"/>
      <c r="H21" s="275"/>
      <c r="I21" s="279"/>
      <c r="J21" s="253">
        <v>1</v>
      </c>
      <c r="K21" s="110" t="s">
        <v>0</v>
      </c>
      <c r="L21" s="110">
        <v>1</v>
      </c>
      <c r="M21" s="110" t="s">
        <v>218</v>
      </c>
      <c r="N21" s="111" t="s">
        <v>217</v>
      </c>
      <c r="O21" s="77"/>
      <c r="P21" s="102">
        <v>4</v>
      </c>
      <c r="Q21" s="311" t="s">
        <v>0</v>
      </c>
      <c r="R21" s="101">
        <v>0</v>
      </c>
      <c r="S21" s="110" t="s">
        <v>217</v>
      </c>
      <c r="T21" s="111" t="s">
        <v>213</v>
      </c>
      <c r="U21" s="77"/>
      <c r="V21" s="102">
        <v>2</v>
      </c>
      <c r="W21" s="311" t="s">
        <v>0</v>
      </c>
      <c r="X21" s="101">
        <v>2</v>
      </c>
      <c r="Y21" s="110" t="s">
        <v>208</v>
      </c>
      <c r="Z21" s="111" t="s">
        <v>211</v>
      </c>
      <c r="AA21" s="90"/>
      <c r="AB21" s="61">
        <v>2</v>
      </c>
      <c r="AC21" s="294" t="s">
        <v>0</v>
      </c>
      <c r="AD21" s="61">
        <v>0</v>
      </c>
      <c r="AE21" s="110" t="s">
        <v>217</v>
      </c>
      <c r="AF21" s="111" t="s">
        <v>217</v>
      </c>
      <c r="AG21" s="90"/>
      <c r="AH21" s="61">
        <v>0</v>
      </c>
      <c r="AI21" s="274" t="s">
        <v>0</v>
      </c>
      <c r="AJ21" s="61">
        <v>2</v>
      </c>
      <c r="AK21" s="110" t="s">
        <v>219</v>
      </c>
      <c r="AL21" s="111" t="s">
        <v>217</v>
      </c>
      <c r="AM21" s="90"/>
      <c r="AN21" s="102">
        <v>1</v>
      </c>
      <c r="AO21" s="274" t="s">
        <v>0</v>
      </c>
      <c r="AP21" s="101">
        <v>3</v>
      </c>
      <c r="AQ21" s="110" t="s">
        <v>219</v>
      </c>
      <c r="AR21" s="111" t="s">
        <v>364</v>
      </c>
      <c r="AS21" s="90"/>
      <c r="AT21" s="61">
        <v>2</v>
      </c>
      <c r="AU21" s="274" t="s">
        <v>0</v>
      </c>
      <c r="AV21" s="61">
        <v>1</v>
      </c>
      <c r="AW21" s="110" t="s">
        <v>220</v>
      </c>
      <c r="AX21" s="111" t="s">
        <v>291</v>
      </c>
      <c r="AY21" s="90"/>
      <c r="AZ21" s="102">
        <v>3</v>
      </c>
      <c r="BA21" s="274" t="s">
        <v>0</v>
      </c>
      <c r="BB21" s="101">
        <v>1</v>
      </c>
      <c r="BC21" s="110" t="s">
        <v>268</v>
      </c>
      <c r="BD21" s="111" t="s">
        <v>218</v>
      </c>
      <c r="BE21" s="90"/>
      <c r="BF21" s="61">
        <v>2</v>
      </c>
      <c r="BG21" s="274" t="s">
        <v>0</v>
      </c>
      <c r="BH21" s="61">
        <v>2</v>
      </c>
      <c r="BI21" s="110" t="s">
        <v>217</v>
      </c>
      <c r="BJ21" s="111" t="s">
        <v>291</v>
      </c>
      <c r="BK21" s="90"/>
      <c r="BL21" s="61">
        <v>3</v>
      </c>
      <c r="BM21" s="274" t="s">
        <v>0</v>
      </c>
      <c r="BN21" s="61">
        <v>0</v>
      </c>
      <c r="BO21" s="110" t="s">
        <v>217</v>
      </c>
      <c r="BP21" s="111" t="s">
        <v>217</v>
      </c>
      <c r="BQ21" s="90"/>
      <c r="BR21" s="61">
        <v>0</v>
      </c>
      <c r="BS21" s="274" t="s">
        <v>0</v>
      </c>
      <c r="BT21" s="61">
        <v>2</v>
      </c>
      <c r="BU21" s="110" t="s">
        <v>217</v>
      </c>
      <c r="BV21" s="111" t="s">
        <v>213</v>
      </c>
      <c r="BW21" s="90"/>
      <c r="BX21" s="61">
        <v>1</v>
      </c>
      <c r="BY21" s="274" t="s">
        <v>0</v>
      </c>
      <c r="BZ21" s="61">
        <v>0</v>
      </c>
      <c r="CA21" s="110" t="s">
        <v>217</v>
      </c>
      <c r="CB21" s="111" t="s">
        <v>213</v>
      </c>
      <c r="CC21" s="90"/>
      <c r="CD21" s="61">
        <v>4</v>
      </c>
      <c r="CE21" s="274" t="s">
        <v>0</v>
      </c>
      <c r="CF21" s="61">
        <v>1</v>
      </c>
      <c r="CG21" s="110" t="s">
        <v>216</v>
      </c>
      <c r="CH21" s="111" t="s">
        <v>219</v>
      </c>
      <c r="CI21" s="90"/>
      <c r="CJ21" s="102">
        <v>5</v>
      </c>
      <c r="CK21" s="274" t="s">
        <v>0</v>
      </c>
      <c r="CL21" s="101">
        <v>0</v>
      </c>
      <c r="CM21" s="110" t="s">
        <v>217</v>
      </c>
      <c r="CN21" s="111" t="s">
        <v>217</v>
      </c>
      <c r="CO21" s="90"/>
      <c r="CP21" s="102">
        <v>0</v>
      </c>
      <c r="CQ21" s="274" t="s">
        <v>0</v>
      </c>
      <c r="CR21" s="101">
        <v>2</v>
      </c>
      <c r="CS21" s="110" t="s">
        <v>268</v>
      </c>
      <c r="CT21" s="111" t="s">
        <v>216</v>
      </c>
      <c r="CU21" s="90"/>
      <c r="CV21" s="61">
        <v>1</v>
      </c>
      <c r="CW21" s="274" t="s">
        <v>0</v>
      </c>
      <c r="CX21" s="61">
        <v>2</v>
      </c>
      <c r="CY21" s="110" t="s">
        <v>218</v>
      </c>
      <c r="CZ21" s="111" t="s">
        <v>217</v>
      </c>
      <c r="DA21" s="90"/>
      <c r="DB21" s="61">
        <v>0</v>
      </c>
      <c r="DC21" s="274" t="s">
        <v>0</v>
      </c>
      <c r="DD21" s="61">
        <v>3</v>
      </c>
      <c r="DE21" s="110" t="s">
        <v>220</v>
      </c>
      <c r="DF21" s="111" t="s">
        <v>220</v>
      </c>
      <c r="DG21" s="90"/>
      <c r="DH21" s="61">
        <v>2</v>
      </c>
      <c r="DI21" s="274" t="s">
        <v>0</v>
      </c>
      <c r="DJ21" s="61">
        <v>1</v>
      </c>
      <c r="DK21" s="110" t="s">
        <v>220</v>
      </c>
      <c r="DL21" s="111" t="s">
        <v>217</v>
      </c>
      <c r="DM21" s="90"/>
      <c r="DN21" s="61">
        <v>2</v>
      </c>
      <c r="DO21" s="274" t="s">
        <v>0</v>
      </c>
      <c r="DP21" s="61">
        <v>2</v>
      </c>
      <c r="DQ21" s="110" t="s">
        <v>219</v>
      </c>
      <c r="DR21" s="111" t="s">
        <v>217</v>
      </c>
      <c r="DS21" s="90"/>
      <c r="DT21" s="61">
        <v>3</v>
      </c>
      <c r="DU21" s="274" t="s">
        <v>0</v>
      </c>
      <c r="DV21" s="61">
        <v>1</v>
      </c>
      <c r="DW21" s="110" t="s">
        <v>219</v>
      </c>
      <c r="DX21" s="111" t="s">
        <v>349</v>
      </c>
      <c r="DY21" s="90"/>
      <c r="DZ21" s="61">
        <v>4</v>
      </c>
      <c r="EA21" s="274" t="s">
        <v>0</v>
      </c>
      <c r="EB21" s="61">
        <v>1</v>
      </c>
      <c r="EC21" s="110" t="s">
        <v>217</v>
      </c>
      <c r="ED21" s="111" t="s">
        <v>217</v>
      </c>
      <c r="EE21" s="90"/>
      <c r="EF21" s="61"/>
      <c r="EG21" s="274" t="s">
        <v>0</v>
      </c>
      <c r="EH21" s="61"/>
      <c r="EI21" s="110" t="s">
        <v>328</v>
      </c>
      <c r="EJ21" s="111" t="s">
        <v>328</v>
      </c>
      <c r="EK21" s="90"/>
      <c r="EL21" s="61"/>
      <c r="EM21" s="274" t="s">
        <v>0</v>
      </c>
      <c r="EN21" s="61"/>
      <c r="EO21" s="110" t="s">
        <v>328</v>
      </c>
      <c r="EP21" s="111" t="s">
        <v>328</v>
      </c>
      <c r="EQ21" s="90"/>
      <c r="ER21" s="102"/>
      <c r="ES21" s="274" t="s">
        <v>0</v>
      </c>
      <c r="ET21" s="101"/>
      <c r="EU21" s="110" t="s">
        <v>328</v>
      </c>
      <c r="EV21" s="111" t="s">
        <v>328</v>
      </c>
      <c r="EW21" s="90"/>
      <c r="EX21" s="61"/>
      <c r="EY21" s="274" t="s">
        <v>0</v>
      </c>
      <c r="EZ21" s="61"/>
      <c r="FA21" s="110" t="s">
        <v>328</v>
      </c>
      <c r="FB21" s="111" t="s">
        <v>328</v>
      </c>
      <c r="FC21" s="90"/>
      <c r="FD21" s="102"/>
      <c r="FE21" s="274" t="s">
        <v>0</v>
      </c>
      <c r="FF21" s="101"/>
      <c r="FG21" s="110" t="s">
        <v>328</v>
      </c>
      <c r="FH21" s="111" t="s">
        <v>328</v>
      </c>
      <c r="FI21" s="90"/>
      <c r="FJ21" s="61"/>
      <c r="FK21" s="274" t="s">
        <v>0</v>
      </c>
      <c r="FL21" s="61"/>
      <c r="FM21" s="110" t="s">
        <v>328</v>
      </c>
      <c r="FN21" s="111" t="s">
        <v>328</v>
      </c>
      <c r="FO21" s="90"/>
      <c r="FP21" s="61"/>
      <c r="FQ21" s="274" t="s">
        <v>0</v>
      </c>
      <c r="FR21" s="61"/>
      <c r="FS21" s="110" t="s">
        <v>328</v>
      </c>
      <c r="FT21" s="111" t="s">
        <v>328</v>
      </c>
      <c r="FU21" s="90"/>
      <c r="FV21" s="61"/>
      <c r="FW21" s="274" t="s">
        <v>0</v>
      </c>
      <c r="FX21" s="61"/>
      <c r="FY21" s="110" t="s">
        <v>328</v>
      </c>
      <c r="FZ21" s="111" t="s">
        <v>328</v>
      </c>
      <c r="GA21" s="90"/>
      <c r="GB21" s="102"/>
      <c r="GC21" s="274" t="s">
        <v>0</v>
      </c>
      <c r="GD21" s="101"/>
      <c r="GE21" s="110" t="s">
        <v>328</v>
      </c>
      <c r="GF21" s="111" t="s">
        <v>328</v>
      </c>
      <c r="GG21" s="90"/>
      <c r="GH21" s="102"/>
      <c r="GI21" s="274" t="s">
        <v>0</v>
      </c>
      <c r="GJ21" s="101"/>
      <c r="GK21" s="110" t="s">
        <v>328</v>
      </c>
      <c r="GL21" s="111" t="s">
        <v>328</v>
      </c>
      <c r="GM21" s="90"/>
      <c r="GN21" s="61"/>
      <c r="GO21" s="274" t="s">
        <v>0</v>
      </c>
      <c r="GP21" s="61"/>
      <c r="GQ21" s="110" t="s">
        <v>328</v>
      </c>
      <c r="GR21" s="111" t="s">
        <v>328</v>
      </c>
      <c r="GS21" s="90"/>
      <c r="GT21" s="61"/>
      <c r="GU21" s="274" t="s">
        <v>0</v>
      </c>
      <c r="GV21" s="61"/>
      <c r="GW21" s="110" t="s">
        <v>328</v>
      </c>
      <c r="GX21" s="111" t="s">
        <v>328</v>
      </c>
      <c r="GY21" s="90"/>
      <c r="GZ21" s="102"/>
      <c r="HA21" s="274" t="s">
        <v>0</v>
      </c>
      <c r="HB21" s="101"/>
      <c r="HC21" s="110" t="s">
        <v>328</v>
      </c>
      <c r="HD21" s="111" t="s">
        <v>328</v>
      </c>
      <c r="HE21" s="90"/>
      <c r="HF21" s="61"/>
      <c r="HG21" s="274" t="s">
        <v>0</v>
      </c>
      <c r="HH21" s="61"/>
      <c r="HI21" s="110" t="s">
        <v>328</v>
      </c>
      <c r="HJ21" s="111" t="s">
        <v>328</v>
      </c>
      <c r="HK21" s="90"/>
      <c r="HL21" s="61"/>
      <c r="HM21" s="274" t="s">
        <v>0</v>
      </c>
      <c r="HN21" s="61"/>
      <c r="HO21" s="110" t="s">
        <v>328</v>
      </c>
      <c r="HP21" s="111" t="s">
        <v>328</v>
      </c>
      <c r="HQ21" s="90"/>
      <c r="HR21" s="61"/>
      <c r="HS21" s="274" t="s">
        <v>0</v>
      </c>
      <c r="HT21" s="61"/>
      <c r="HU21" s="110" t="s">
        <v>328</v>
      </c>
      <c r="HV21" s="111" t="s">
        <v>328</v>
      </c>
      <c r="HW21" s="90"/>
      <c r="HX21" s="102"/>
      <c r="HY21" s="274" t="s">
        <v>0</v>
      </c>
      <c r="HZ21" s="101"/>
      <c r="IA21" s="110" t="s">
        <v>328</v>
      </c>
      <c r="IB21" s="111" t="s">
        <v>328</v>
      </c>
      <c r="IC21" s="90"/>
      <c r="ID21" s="61"/>
      <c r="IE21" s="274" t="s">
        <v>0</v>
      </c>
      <c r="IF21" s="61"/>
      <c r="IG21" s="110" t="s">
        <v>328</v>
      </c>
      <c r="IH21" s="111" t="s">
        <v>328</v>
      </c>
      <c r="II21" s="90"/>
      <c r="IJ21" s="61"/>
      <c r="IK21" s="274" t="s">
        <v>0</v>
      </c>
      <c r="IL21" s="61"/>
      <c r="IM21" s="110" t="s">
        <v>328</v>
      </c>
      <c r="IN21" s="111" t="s">
        <v>328</v>
      </c>
      <c r="IO21" s="90"/>
      <c r="IP21" s="102"/>
      <c r="IQ21" s="274" t="s">
        <v>0</v>
      </c>
      <c r="IR21" s="101"/>
      <c r="IS21" s="110" t="s">
        <v>328</v>
      </c>
      <c r="IT21" s="111" t="s">
        <v>328</v>
      </c>
      <c r="IU21" s="90"/>
      <c r="IV21" s="61"/>
      <c r="IW21" s="274" t="s">
        <v>0</v>
      </c>
      <c r="IX21" s="61"/>
      <c r="IY21" s="110" t="s">
        <v>328</v>
      </c>
      <c r="IZ21" s="111" t="s">
        <v>328</v>
      </c>
      <c r="JA21" s="90"/>
      <c r="JB21" s="61"/>
      <c r="JC21" s="274" t="s">
        <v>0</v>
      </c>
      <c r="JD21" s="61"/>
      <c r="JE21" s="110" t="s">
        <v>328</v>
      </c>
      <c r="JF21" s="111" t="s">
        <v>328</v>
      </c>
      <c r="JG21" s="90"/>
      <c r="JH21" s="61"/>
      <c r="JI21" s="274" t="s">
        <v>0</v>
      </c>
      <c r="JJ21" s="61"/>
      <c r="JK21" s="110" t="s">
        <v>328</v>
      </c>
      <c r="JL21" s="111" t="s">
        <v>328</v>
      </c>
      <c r="JM21" s="90"/>
      <c r="JN21" s="61"/>
      <c r="JO21" s="274" t="s">
        <v>0</v>
      </c>
      <c r="JP21" s="61"/>
      <c r="JQ21" s="110" t="s">
        <v>328</v>
      </c>
      <c r="JR21" s="111" t="s">
        <v>328</v>
      </c>
      <c r="JS21" s="90"/>
      <c r="JT21" s="102"/>
      <c r="JU21" s="274" t="s">
        <v>0</v>
      </c>
      <c r="JV21" s="101"/>
      <c r="JW21" s="110" t="s">
        <v>328</v>
      </c>
      <c r="JX21" s="111" t="s">
        <v>328</v>
      </c>
      <c r="JY21" s="90"/>
      <c r="JZ21" s="102"/>
      <c r="KA21" s="274" t="s">
        <v>0</v>
      </c>
      <c r="KB21" s="101"/>
      <c r="KC21" s="110" t="s">
        <v>328</v>
      </c>
      <c r="KD21" s="111" t="s">
        <v>328</v>
      </c>
      <c r="KE21" s="90"/>
      <c r="KF21" s="102"/>
      <c r="KG21" s="274" t="s">
        <v>0</v>
      </c>
      <c r="KH21" s="101"/>
      <c r="KI21" s="110" t="s">
        <v>328</v>
      </c>
      <c r="KJ21" s="111" t="s">
        <v>328</v>
      </c>
      <c r="KK21" s="90"/>
      <c r="KL21" s="61"/>
      <c r="KM21" s="274" t="s">
        <v>0</v>
      </c>
      <c r="KN21" s="61"/>
      <c r="KO21" s="110" t="s">
        <v>328</v>
      </c>
      <c r="KP21" s="111" t="s">
        <v>328</v>
      </c>
      <c r="KQ21" s="90"/>
      <c r="KR21" s="61"/>
      <c r="KS21" s="274" t="s">
        <v>0</v>
      </c>
      <c r="KT21" s="61"/>
      <c r="KU21" s="110" t="s">
        <v>328</v>
      </c>
      <c r="KV21" s="111" t="s">
        <v>328</v>
      </c>
      <c r="KW21" s="90"/>
      <c r="KX21" s="61"/>
      <c r="KY21" s="274" t="s">
        <v>0</v>
      </c>
      <c r="KZ21" s="61"/>
      <c r="LA21" s="110" t="s">
        <v>328</v>
      </c>
      <c r="LB21" s="111" t="s">
        <v>328</v>
      </c>
      <c r="LC21" s="90"/>
      <c r="LD21" s="102"/>
      <c r="LE21" s="274" t="s">
        <v>0</v>
      </c>
      <c r="LF21" s="101"/>
      <c r="LG21" s="110" t="s">
        <v>328</v>
      </c>
      <c r="LH21" s="111" t="s">
        <v>328</v>
      </c>
      <c r="LI21" s="90"/>
      <c r="LJ21" s="61"/>
      <c r="LK21" s="274" t="s">
        <v>0</v>
      </c>
      <c r="LL21" s="61"/>
      <c r="LM21" s="110" t="s">
        <v>328</v>
      </c>
      <c r="LN21" s="111" t="s">
        <v>328</v>
      </c>
      <c r="LO21" s="90"/>
      <c r="LP21" s="61"/>
      <c r="LQ21" s="274" t="s">
        <v>0</v>
      </c>
      <c r="LR21" s="61"/>
      <c r="LS21" s="110" t="s">
        <v>328</v>
      </c>
      <c r="LT21" s="111" t="s">
        <v>328</v>
      </c>
      <c r="LU21" s="90"/>
      <c r="LV21" s="102"/>
      <c r="LW21" s="274" t="s">
        <v>0</v>
      </c>
      <c r="LX21" s="101"/>
      <c r="LY21" s="110" t="s">
        <v>328</v>
      </c>
      <c r="LZ21" s="111" t="s">
        <v>328</v>
      </c>
      <c r="MA21" s="90"/>
      <c r="MB21" s="61"/>
      <c r="MC21" s="274" t="s">
        <v>0</v>
      </c>
      <c r="MD21" s="61"/>
      <c r="ME21" s="110" t="s">
        <v>328</v>
      </c>
      <c r="MF21" s="111" t="s">
        <v>328</v>
      </c>
      <c r="MG21" s="90"/>
      <c r="MH21" s="61"/>
      <c r="MI21" s="274" t="s">
        <v>0</v>
      </c>
      <c r="MJ21" s="61"/>
      <c r="MK21" s="110" t="s">
        <v>328</v>
      </c>
      <c r="ML21" s="111" t="s">
        <v>328</v>
      </c>
      <c r="MM21" s="90"/>
      <c r="MN21" s="61"/>
      <c r="MO21" s="274" t="s">
        <v>0</v>
      </c>
      <c r="MP21" s="61"/>
      <c r="MQ21" s="110" t="s">
        <v>328</v>
      </c>
      <c r="MR21" s="111" t="s">
        <v>328</v>
      </c>
      <c r="MS21" s="90"/>
      <c r="MT21" s="102"/>
      <c r="MU21" s="274" t="s">
        <v>0</v>
      </c>
      <c r="MV21" s="101"/>
      <c r="MW21" s="110" t="s">
        <v>328</v>
      </c>
      <c r="MX21" s="111" t="s">
        <v>328</v>
      </c>
      <c r="MY21" s="90"/>
      <c r="MZ21" s="61"/>
      <c r="NA21" s="274" t="s">
        <v>0</v>
      </c>
      <c r="NB21" s="61"/>
      <c r="NC21" s="110" t="s">
        <v>328</v>
      </c>
      <c r="ND21" s="111" t="s">
        <v>328</v>
      </c>
      <c r="NE21" s="90"/>
      <c r="NF21" s="61"/>
      <c r="NG21" s="274" t="s">
        <v>0</v>
      </c>
      <c r="NH21" s="61"/>
      <c r="NI21" s="110" t="s">
        <v>328</v>
      </c>
      <c r="NJ21" s="111" t="s">
        <v>328</v>
      </c>
      <c r="NK21" s="90"/>
      <c r="NL21" s="61"/>
      <c r="NM21" s="274" t="s">
        <v>0</v>
      </c>
      <c r="NN21" s="61"/>
      <c r="NO21" s="110" t="s">
        <v>328</v>
      </c>
      <c r="NP21" s="111" t="s">
        <v>328</v>
      </c>
      <c r="NQ21" s="90"/>
      <c r="NR21" s="61"/>
      <c r="NS21" s="274" t="s">
        <v>0</v>
      </c>
      <c r="NT21" s="61"/>
      <c r="NU21" s="110" t="s">
        <v>328</v>
      </c>
      <c r="NV21" s="111" t="s">
        <v>328</v>
      </c>
      <c r="NW21" s="98"/>
      <c r="NX21" s="102"/>
      <c r="NY21" s="274" t="s">
        <v>0</v>
      </c>
      <c r="NZ21" s="101"/>
      <c r="OA21" s="110" t="s">
        <v>328</v>
      </c>
      <c r="OB21" s="111" t="s">
        <v>328</v>
      </c>
      <c r="OC21" s="117"/>
      <c r="OD21" s="253"/>
      <c r="OE21" s="110" t="s">
        <v>0</v>
      </c>
      <c r="OF21" s="110"/>
      <c r="OG21" s="110" t="s">
        <v>328</v>
      </c>
      <c r="OH21" s="111" t="s">
        <v>328</v>
      </c>
    </row>
    <row r="22" spans="1:398" ht="15" x14ac:dyDescent="0.2">
      <c r="A22" s="283">
        <f>IF(B22="","",VLOOKUP(B22,'Registrovaní tipéri'!$A$2:$B$101,2,FALSE))</f>
        <v>15</v>
      </c>
      <c r="B22" s="277" t="s">
        <v>5</v>
      </c>
      <c r="C22" s="130">
        <v>15</v>
      </c>
      <c r="D22" s="102"/>
      <c r="E22" s="274" t="s">
        <v>0</v>
      </c>
      <c r="F22" s="101"/>
      <c r="G22" s="274"/>
      <c r="H22" s="275"/>
      <c r="I22" s="279"/>
      <c r="J22" s="253">
        <v>1</v>
      </c>
      <c r="K22" s="110" t="s">
        <v>0</v>
      </c>
      <c r="L22" s="110">
        <v>1</v>
      </c>
      <c r="M22" s="110" t="s">
        <v>218</v>
      </c>
      <c r="N22" s="111" t="s">
        <v>217</v>
      </c>
      <c r="O22" s="77"/>
      <c r="P22" s="102">
        <v>2</v>
      </c>
      <c r="Q22" s="311" t="s">
        <v>0</v>
      </c>
      <c r="R22" s="101">
        <v>0</v>
      </c>
      <c r="S22" s="110" t="s">
        <v>217</v>
      </c>
      <c r="T22" s="111" t="s">
        <v>220</v>
      </c>
      <c r="U22" s="77"/>
      <c r="V22" s="102">
        <v>1</v>
      </c>
      <c r="W22" s="311" t="s">
        <v>0</v>
      </c>
      <c r="X22" s="101">
        <v>1</v>
      </c>
      <c r="Y22" s="110" t="s">
        <v>217</v>
      </c>
      <c r="Z22" s="111" t="s">
        <v>220</v>
      </c>
      <c r="AA22" s="90"/>
      <c r="AB22" s="61"/>
      <c r="AC22" s="294" t="s">
        <v>0</v>
      </c>
      <c r="AD22" s="61"/>
      <c r="AE22" s="110" t="s">
        <v>328</v>
      </c>
      <c r="AF22" s="111" t="s">
        <v>328</v>
      </c>
      <c r="AG22" s="90"/>
      <c r="AH22" s="61"/>
      <c r="AI22" s="274" t="s">
        <v>0</v>
      </c>
      <c r="AJ22" s="61"/>
      <c r="AK22" s="110" t="s">
        <v>328</v>
      </c>
      <c r="AL22" s="111" t="s">
        <v>328</v>
      </c>
      <c r="AM22" s="90"/>
      <c r="AN22" s="102">
        <v>0</v>
      </c>
      <c r="AO22" s="274" t="s">
        <v>0</v>
      </c>
      <c r="AP22" s="101">
        <v>3</v>
      </c>
      <c r="AQ22" s="110" t="s">
        <v>219</v>
      </c>
      <c r="AR22" s="111" t="s">
        <v>216</v>
      </c>
      <c r="AS22" s="90"/>
      <c r="AT22" s="61">
        <v>3</v>
      </c>
      <c r="AU22" s="274" t="s">
        <v>0</v>
      </c>
      <c r="AV22" s="61">
        <v>0</v>
      </c>
      <c r="AW22" s="110" t="s">
        <v>220</v>
      </c>
      <c r="AX22" s="111" t="s">
        <v>217</v>
      </c>
      <c r="AY22" s="90"/>
      <c r="AZ22" s="102">
        <v>2</v>
      </c>
      <c r="BA22" s="274" t="s">
        <v>0</v>
      </c>
      <c r="BB22" s="101">
        <v>0</v>
      </c>
      <c r="BC22" s="110" t="s">
        <v>268</v>
      </c>
      <c r="BD22" s="111" t="s">
        <v>221</v>
      </c>
      <c r="BE22" s="90"/>
      <c r="BF22" s="61">
        <v>0</v>
      </c>
      <c r="BG22" s="274" t="s">
        <v>0</v>
      </c>
      <c r="BH22" s="61">
        <v>2</v>
      </c>
      <c r="BI22" s="110" t="s">
        <v>217</v>
      </c>
      <c r="BJ22" s="111" t="s">
        <v>219</v>
      </c>
      <c r="BK22" s="90"/>
      <c r="BL22" s="61">
        <v>3</v>
      </c>
      <c r="BM22" s="274" t="s">
        <v>0</v>
      </c>
      <c r="BN22" s="61">
        <v>1</v>
      </c>
      <c r="BO22" s="110" t="s">
        <v>220</v>
      </c>
      <c r="BP22" s="111" t="s">
        <v>217</v>
      </c>
      <c r="BQ22" s="90"/>
      <c r="BR22" s="61">
        <v>1</v>
      </c>
      <c r="BS22" s="274" t="s">
        <v>0</v>
      </c>
      <c r="BT22" s="61">
        <v>2</v>
      </c>
      <c r="BU22" s="110" t="s">
        <v>219</v>
      </c>
      <c r="BV22" s="111" t="s">
        <v>213</v>
      </c>
      <c r="BW22" s="90"/>
      <c r="BX22" s="61">
        <v>2</v>
      </c>
      <c r="BY22" s="274" t="s">
        <v>0</v>
      </c>
      <c r="BZ22" s="61">
        <v>0</v>
      </c>
      <c r="CA22" s="110" t="s">
        <v>217</v>
      </c>
      <c r="CB22" s="111" t="s">
        <v>364</v>
      </c>
      <c r="CC22" s="90"/>
      <c r="CD22" s="61">
        <v>3</v>
      </c>
      <c r="CE22" s="274" t="s">
        <v>0</v>
      </c>
      <c r="CF22" s="61">
        <v>0</v>
      </c>
      <c r="CG22" s="110" t="s">
        <v>364</v>
      </c>
      <c r="CH22" s="111" t="s">
        <v>217</v>
      </c>
      <c r="CI22" s="90"/>
      <c r="CJ22" s="102">
        <v>3</v>
      </c>
      <c r="CK22" s="274" t="s">
        <v>0</v>
      </c>
      <c r="CL22" s="101">
        <v>0</v>
      </c>
      <c r="CM22" s="110" t="s">
        <v>217</v>
      </c>
      <c r="CN22" s="111" t="s">
        <v>219</v>
      </c>
      <c r="CO22" s="90"/>
      <c r="CP22" s="102">
        <v>1</v>
      </c>
      <c r="CQ22" s="274" t="s">
        <v>0</v>
      </c>
      <c r="CR22" s="101">
        <v>3</v>
      </c>
      <c r="CS22" s="110" t="s">
        <v>268</v>
      </c>
      <c r="CT22" s="111" t="s">
        <v>364</v>
      </c>
      <c r="CU22" s="90"/>
      <c r="CV22" s="61">
        <v>0</v>
      </c>
      <c r="CW22" s="274" t="s">
        <v>0</v>
      </c>
      <c r="CX22" s="61">
        <v>2</v>
      </c>
      <c r="CY22" s="110" t="s">
        <v>217</v>
      </c>
      <c r="CZ22" s="111" t="s">
        <v>219</v>
      </c>
      <c r="DA22" s="90"/>
      <c r="DB22" s="61">
        <v>0</v>
      </c>
      <c r="DC22" s="274" t="s">
        <v>0</v>
      </c>
      <c r="DD22" s="61">
        <v>1</v>
      </c>
      <c r="DE22" s="110" t="s">
        <v>218</v>
      </c>
      <c r="DF22" s="111" t="s">
        <v>329</v>
      </c>
      <c r="DG22" s="90"/>
      <c r="DH22" s="61">
        <v>2</v>
      </c>
      <c r="DI22" s="274" t="s">
        <v>0</v>
      </c>
      <c r="DJ22" s="61">
        <v>0</v>
      </c>
      <c r="DK22" s="110" t="s">
        <v>217</v>
      </c>
      <c r="DL22" s="111" t="s">
        <v>219</v>
      </c>
      <c r="DM22" s="90"/>
      <c r="DN22" s="61">
        <v>1</v>
      </c>
      <c r="DO22" s="274" t="s">
        <v>0</v>
      </c>
      <c r="DP22" s="61">
        <v>1</v>
      </c>
      <c r="DQ22" s="110" t="s">
        <v>217</v>
      </c>
      <c r="DR22" s="111" t="s">
        <v>219</v>
      </c>
      <c r="DS22" s="90"/>
      <c r="DT22" s="61">
        <v>2</v>
      </c>
      <c r="DU22" s="274" t="s">
        <v>0</v>
      </c>
      <c r="DV22" s="61">
        <v>0</v>
      </c>
      <c r="DW22" s="110" t="s">
        <v>364</v>
      </c>
      <c r="DX22" s="111" t="s">
        <v>220</v>
      </c>
      <c r="DY22" s="90"/>
      <c r="DZ22" s="61">
        <v>2</v>
      </c>
      <c r="EA22" s="274" t="s">
        <v>0</v>
      </c>
      <c r="EB22" s="61">
        <v>0</v>
      </c>
      <c r="EC22" s="110" t="s">
        <v>219</v>
      </c>
      <c r="ED22" s="111" t="s">
        <v>217</v>
      </c>
      <c r="EE22" s="90"/>
      <c r="EF22" s="61"/>
      <c r="EG22" s="274" t="s">
        <v>0</v>
      </c>
      <c r="EH22" s="61"/>
      <c r="EI22" s="110" t="s">
        <v>328</v>
      </c>
      <c r="EJ22" s="111" t="s">
        <v>328</v>
      </c>
      <c r="EK22" s="90"/>
      <c r="EL22" s="61"/>
      <c r="EM22" s="274" t="s">
        <v>0</v>
      </c>
      <c r="EN22" s="61"/>
      <c r="EO22" s="110" t="s">
        <v>328</v>
      </c>
      <c r="EP22" s="111" t="s">
        <v>328</v>
      </c>
      <c r="EQ22" s="90"/>
      <c r="ER22" s="102"/>
      <c r="ES22" s="274" t="s">
        <v>0</v>
      </c>
      <c r="ET22" s="101"/>
      <c r="EU22" s="110" t="s">
        <v>328</v>
      </c>
      <c r="EV22" s="111" t="s">
        <v>328</v>
      </c>
      <c r="EW22" s="90"/>
      <c r="EX22" s="61"/>
      <c r="EY22" s="274" t="s">
        <v>0</v>
      </c>
      <c r="EZ22" s="61"/>
      <c r="FA22" s="110" t="s">
        <v>328</v>
      </c>
      <c r="FB22" s="111" t="s">
        <v>328</v>
      </c>
      <c r="FC22" s="90"/>
      <c r="FD22" s="102"/>
      <c r="FE22" s="274" t="s">
        <v>0</v>
      </c>
      <c r="FF22" s="101"/>
      <c r="FG22" s="110" t="s">
        <v>328</v>
      </c>
      <c r="FH22" s="111" t="s">
        <v>328</v>
      </c>
      <c r="FI22" s="90"/>
      <c r="FJ22" s="61"/>
      <c r="FK22" s="274" t="s">
        <v>0</v>
      </c>
      <c r="FL22" s="61"/>
      <c r="FM22" s="110" t="s">
        <v>328</v>
      </c>
      <c r="FN22" s="111" t="s">
        <v>328</v>
      </c>
      <c r="FO22" s="90"/>
      <c r="FP22" s="61"/>
      <c r="FQ22" s="274" t="s">
        <v>0</v>
      </c>
      <c r="FR22" s="61"/>
      <c r="FS22" s="110" t="s">
        <v>328</v>
      </c>
      <c r="FT22" s="111" t="s">
        <v>328</v>
      </c>
      <c r="FU22" s="90"/>
      <c r="FV22" s="61"/>
      <c r="FW22" s="274" t="s">
        <v>0</v>
      </c>
      <c r="FX22" s="61"/>
      <c r="FY22" s="110" t="s">
        <v>328</v>
      </c>
      <c r="FZ22" s="111" t="s">
        <v>328</v>
      </c>
      <c r="GA22" s="90"/>
      <c r="GB22" s="102"/>
      <c r="GC22" s="274" t="s">
        <v>0</v>
      </c>
      <c r="GD22" s="101"/>
      <c r="GE22" s="110" t="s">
        <v>328</v>
      </c>
      <c r="GF22" s="111" t="s">
        <v>328</v>
      </c>
      <c r="GG22" s="90"/>
      <c r="GH22" s="102"/>
      <c r="GI22" s="274" t="s">
        <v>0</v>
      </c>
      <c r="GJ22" s="101"/>
      <c r="GK22" s="110" t="s">
        <v>328</v>
      </c>
      <c r="GL22" s="111" t="s">
        <v>328</v>
      </c>
      <c r="GM22" s="90"/>
      <c r="GN22" s="61"/>
      <c r="GO22" s="274" t="s">
        <v>0</v>
      </c>
      <c r="GP22" s="61"/>
      <c r="GQ22" s="110" t="s">
        <v>328</v>
      </c>
      <c r="GR22" s="111" t="s">
        <v>328</v>
      </c>
      <c r="GS22" s="90"/>
      <c r="GT22" s="61"/>
      <c r="GU22" s="274" t="s">
        <v>0</v>
      </c>
      <c r="GV22" s="61"/>
      <c r="GW22" s="110" t="s">
        <v>328</v>
      </c>
      <c r="GX22" s="111" t="s">
        <v>328</v>
      </c>
      <c r="GY22" s="90"/>
      <c r="GZ22" s="102"/>
      <c r="HA22" s="274" t="s">
        <v>0</v>
      </c>
      <c r="HB22" s="101"/>
      <c r="HC22" s="110" t="s">
        <v>328</v>
      </c>
      <c r="HD22" s="111" t="s">
        <v>328</v>
      </c>
      <c r="HE22" s="90"/>
      <c r="HF22" s="61"/>
      <c r="HG22" s="274" t="s">
        <v>0</v>
      </c>
      <c r="HH22" s="61"/>
      <c r="HI22" s="110" t="s">
        <v>328</v>
      </c>
      <c r="HJ22" s="111" t="s">
        <v>328</v>
      </c>
      <c r="HK22" s="90"/>
      <c r="HL22" s="61"/>
      <c r="HM22" s="274" t="s">
        <v>0</v>
      </c>
      <c r="HN22" s="61"/>
      <c r="HO22" s="110" t="s">
        <v>328</v>
      </c>
      <c r="HP22" s="111" t="s">
        <v>328</v>
      </c>
      <c r="HQ22" s="90"/>
      <c r="HR22" s="61"/>
      <c r="HS22" s="274" t="s">
        <v>0</v>
      </c>
      <c r="HT22" s="61"/>
      <c r="HU22" s="110" t="s">
        <v>328</v>
      </c>
      <c r="HV22" s="111" t="s">
        <v>328</v>
      </c>
      <c r="HW22" s="90"/>
      <c r="HX22" s="102"/>
      <c r="HY22" s="274" t="s">
        <v>0</v>
      </c>
      <c r="HZ22" s="101"/>
      <c r="IA22" s="110" t="s">
        <v>328</v>
      </c>
      <c r="IB22" s="111" t="s">
        <v>328</v>
      </c>
      <c r="IC22" s="90"/>
      <c r="ID22" s="61"/>
      <c r="IE22" s="274" t="s">
        <v>0</v>
      </c>
      <c r="IF22" s="61"/>
      <c r="IG22" s="110" t="s">
        <v>328</v>
      </c>
      <c r="IH22" s="111" t="s">
        <v>328</v>
      </c>
      <c r="II22" s="90"/>
      <c r="IJ22" s="61"/>
      <c r="IK22" s="274" t="s">
        <v>0</v>
      </c>
      <c r="IL22" s="61"/>
      <c r="IM22" s="110" t="s">
        <v>328</v>
      </c>
      <c r="IN22" s="111" t="s">
        <v>328</v>
      </c>
      <c r="IO22" s="90"/>
      <c r="IP22" s="102"/>
      <c r="IQ22" s="274" t="s">
        <v>0</v>
      </c>
      <c r="IR22" s="101"/>
      <c r="IS22" s="110" t="s">
        <v>328</v>
      </c>
      <c r="IT22" s="111" t="s">
        <v>328</v>
      </c>
      <c r="IU22" s="90"/>
      <c r="IV22" s="61"/>
      <c r="IW22" s="274" t="s">
        <v>0</v>
      </c>
      <c r="IX22" s="61"/>
      <c r="IY22" s="110" t="s">
        <v>328</v>
      </c>
      <c r="IZ22" s="111" t="s">
        <v>328</v>
      </c>
      <c r="JA22" s="90"/>
      <c r="JB22" s="61"/>
      <c r="JC22" s="274" t="s">
        <v>0</v>
      </c>
      <c r="JD22" s="61"/>
      <c r="JE22" s="110" t="s">
        <v>328</v>
      </c>
      <c r="JF22" s="111" t="s">
        <v>328</v>
      </c>
      <c r="JG22" s="90"/>
      <c r="JH22" s="61"/>
      <c r="JI22" s="274" t="s">
        <v>0</v>
      </c>
      <c r="JJ22" s="61"/>
      <c r="JK22" s="110" t="s">
        <v>328</v>
      </c>
      <c r="JL22" s="111" t="s">
        <v>328</v>
      </c>
      <c r="JM22" s="90"/>
      <c r="JN22" s="61"/>
      <c r="JO22" s="274" t="s">
        <v>0</v>
      </c>
      <c r="JP22" s="61"/>
      <c r="JQ22" s="110" t="s">
        <v>328</v>
      </c>
      <c r="JR22" s="111" t="s">
        <v>328</v>
      </c>
      <c r="JS22" s="90"/>
      <c r="JT22" s="102"/>
      <c r="JU22" s="274" t="s">
        <v>0</v>
      </c>
      <c r="JV22" s="101"/>
      <c r="JW22" s="110" t="s">
        <v>328</v>
      </c>
      <c r="JX22" s="111" t="s">
        <v>328</v>
      </c>
      <c r="JY22" s="90"/>
      <c r="JZ22" s="102"/>
      <c r="KA22" s="274" t="s">
        <v>0</v>
      </c>
      <c r="KB22" s="101"/>
      <c r="KC22" s="110" t="s">
        <v>328</v>
      </c>
      <c r="KD22" s="111" t="s">
        <v>328</v>
      </c>
      <c r="KE22" s="90"/>
      <c r="KF22" s="102"/>
      <c r="KG22" s="274" t="s">
        <v>0</v>
      </c>
      <c r="KH22" s="101"/>
      <c r="KI22" s="110" t="s">
        <v>328</v>
      </c>
      <c r="KJ22" s="111" t="s">
        <v>328</v>
      </c>
      <c r="KK22" s="90"/>
      <c r="KL22" s="61"/>
      <c r="KM22" s="274" t="s">
        <v>0</v>
      </c>
      <c r="KN22" s="61"/>
      <c r="KO22" s="110" t="s">
        <v>328</v>
      </c>
      <c r="KP22" s="111" t="s">
        <v>328</v>
      </c>
      <c r="KQ22" s="90"/>
      <c r="KR22" s="61"/>
      <c r="KS22" s="274" t="s">
        <v>0</v>
      </c>
      <c r="KT22" s="61"/>
      <c r="KU22" s="110" t="s">
        <v>328</v>
      </c>
      <c r="KV22" s="111" t="s">
        <v>328</v>
      </c>
      <c r="KW22" s="90"/>
      <c r="KX22" s="61"/>
      <c r="KY22" s="274" t="s">
        <v>0</v>
      </c>
      <c r="KZ22" s="61"/>
      <c r="LA22" s="110" t="s">
        <v>328</v>
      </c>
      <c r="LB22" s="111" t="s">
        <v>328</v>
      </c>
      <c r="LC22" s="90"/>
      <c r="LD22" s="102"/>
      <c r="LE22" s="274" t="s">
        <v>0</v>
      </c>
      <c r="LF22" s="101"/>
      <c r="LG22" s="110" t="s">
        <v>328</v>
      </c>
      <c r="LH22" s="111" t="s">
        <v>328</v>
      </c>
      <c r="LI22" s="90"/>
      <c r="LJ22" s="61"/>
      <c r="LK22" s="274" t="s">
        <v>0</v>
      </c>
      <c r="LL22" s="61"/>
      <c r="LM22" s="110" t="s">
        <v>328</v>
      </c>
      <c r="LN22" s="111" t="s">
        <v>328</v>
      </c>
      <c r="LO22" s="90"/>
      <c r="LP22" s="61"/>
      <c r="LQ22" s="274" t="s">
        <v>0</v>
      </c>
      <c r="LR22" s="61"/>
      <c r="LS22" s="110" t="s">
        <v>328</v>
      </c>
      <c r="LT22" s="111" t="s">
        <v>328</v>
      </c>
      <c r="LU22" s="90"/>
      <c r="LV22" s="102"/>
      <c r="LW22" s="274" t="s">
        <v>0</v>
      </c>
      <c r="LX22" s="101"/>
      <c r="LY22" s="110" t="s">
        <v>328</v>
      </c>
      <c r="LZ22" s="111" t="s">
        <v>328</v>
      </c>
      <c r="MA22" s="90"/>
      <c r="MB22" s="61"/>
      <c r="MC22" s="274" t="s">
        <v>0</v>
      </c>
      <c r="MD22" s="61"/>
      <c r="ME22" s="110" t="s">
        <v>328</v>
      </c>
      <c r="MF22" s="111" t="s">
        <v>328</v>
      </c>
      <c r="MG22" s="90"/>
      <c r="MH22" s="61"/>
      <c r="MI22" s="274" t="s">
        <v>0</v>
      </c>
      <c r="MJ22" s="61"/>
      <c r="MK22" s="110" t="s">
        <v>328</v>
      </c>
      <c r="ML22" s="111" t="s">
        <v>328</v>
      </c>
      <c r="MM22" s="90"/>
      <c r="MN22" s="61"/>
      <c r="MO22" s="274" t="s">
        <v>0</v>
      </c>
      <c r="MP22" s="61"/>
      <c r="MQ22" s="110" t="s">
        <v>328</v>
      </c>
      <c r="MR22" s="111" t="s">
        <v>328</v>
      </c>
      <c r="MS22" s="90"/>
      <c r="MT22" s="102"/>
      <c r="MU22" s="274" t="s">
        <v>0</v>
      </c>
      <c r="MV22" s="101"/>
      <c r="MW22" s="110" t="s">
        <v>328</v>
      </c>
      <c r="MX22" s="111" t="s">
        <v>328</v>
      </c>
      <c r="MY22" s="90"/>
      <c r="MZ22" s="61"/>
      <c r="NA22" s="274" t="s">
        <v>0</v>
      </c>
      <c r="NB22" s="61"/>
      <c r="NC22" s="110" t="s">
        <v>328</v>
      </c>
      <c r="ND22" s="111" t="s">
        <v>328</v>
      </c>
      <c r="NE22" s="90"/>
      <c r="NF22" s="61"/>
      <c r="NG22" s="274" t="s">
        <v>0</v>
      </c>
      <c r="NH22" s="61"/>
      <c r="NI22" s="110" t="s">
        <v>328</v>
      </c>
      <c r="NJ22" s="111" t="s">
        <v>328</v>
      </c>
      <c r="NK22" s="90"/>
      <c r="NL22" s="61"/>
      <c r="NM22" s="274" t="s">
        <v>0</v>
      </c>
      <c r="NN22" s="61"/>
      <c r="NO22" s="110" t="s">
        <v>328</v>
      </c>
      <c r="NP22" s="111" t="s">
        <v>328</v>
      </c>
      <c r="NQ22" s="90"/>
      <c r="NR22" s="61"/>
      <c r="NS22" s="274" t="s">
        <v>0</v>
      </c>
      <c r="NT22" s="61"/>
      <c r="NU22" s="110" t="s">
        <v>328</v>
      </c>
      <c r="NV22" s="111" t="s">
        <v>328</v>
      </c>
      <c r="NW22" s="98"/>
      <c r="NX22" s="102"/>
      <c r="NY22" s="274" t="s">
        <v>0</v>
      </c>
      <c r="NZ22" s="101"/>
      <c r="OA22" s="110" t="s">
        <v>328</v>
      </c>
      <c r="OB22" s="111" t="s">
        <v>328</v>
      </c>
      <c r="OC22" s="117"/>
      <c r="OD22" s="253"/>
      <c r="OE22" s="110" t="s">
        <v>0</v>
      </c>
      <c r="OF22" s="110"/>
      <c r="OG22" s="110" t="s">
        <v>328</v>
      </c>
      <c r="OH22" s="111" t="s">
        <v>328</v>
      </c>
    </row>
    <row r="23" spans="1:398" ht="15" x14ac:dyDescent="0.2">
      <c r="A23" s="283">
        <f>IF(B23="","",VLOOKUP(B23,'Registrovaní tipéri'!$A$2:$B$101,2,FALSE))</f>
        <v>19</v>
      </c>
      <c r="B23" s="277" t="s">
        <v>32</v>
      </c>
      <c r="C23" s="130">
        <v>19</v>
      </c>
      <c r="D23" s="102"/>
      <c r="E23" s="274" t="s">
        <v>0</v>
      </c>
      <c r="F23" s="101"/>
      <c r="G23" s="108"/>
      <c r="H23" s="109"/>
      <c r="I23" s="279"/>
      <c r="J23" s="253">
        <v>1</v>
      </c>
      <c r="K23" s="110" t="s">
        <v>0</v>
      </c>
      <c r="L23" s="110">
        <v>3</v>
      </c>
      <c r="M23" s="110" t="s">
        <v>217</v>
      </c>
      <c r="N23" s="111" t="s">
        <v>217</v>
      </c>
      <c r="O23" s="77"/>
      <c r="P23" s="102">
        <v>4</v>
      </c>
      <c r="Q23" s="311" t="s">
        <v>0</v>
      </c>
      <c r="R23" s="101">
        <v>0</v>
      </c>
      <c r="S23" s="110" t="s">
        <v>219</v>
      </c>
      <c r="T23" s="111" t="s">
        <v>217</v>
      </c>
      <c r="U23" s="77"/>
      <c r="V23" s="102">
        <v>0</v>
      </c>
      <c r="W23" s="311" t="s">
        <v>0</v>
      </c>
      <c r="X23" s="101">
        <v>3</v>
      </c>
      <c r="Y23" s="110" t="s">
        <v>208</v>
      </c>
      <c r="Z23" s="111" t="s">
        <v>291</v>
      </c>
      <c r="AA23" s="90"/>
      <c r="AB23" s="61">
        <v>4</v>
      </c>
      <c r="AC23" s="294" t="s">
        <v>0</v>
      </c>
      <c r="AD23" s="61">
        <v>1</v>
      </c>
      <c r="AE23" s="110" t="s">
        <v>219</v>
      </c>
      <c r="AF23" s="111" t="s">
        <v>217</v>
      </c>
      <c r="AG23" s="90"/>
      <c r="AH23" s="61">
        <v>0</v>
      </c>
      <c r="AI23" s="274" t="s">
        <v>0</v>
      </c>
      <c r="AJ23" s="61">
        <v>3</v>
      </c>
      <c r="AK23" s="110" t="s">
        <v>217</v>
      </c>
      <c r="AL23" s="111" t="s">
        <v>220</v>
      </c>
      <c r="AM23" s="90"/>
      <c r="AN23" s="102">
        <v>1</v>
      </c>
      <c r="AO23" s="274" t="s">
        <v>0</v>
      </c>
      <c r="AP23" s="101">
        <v>4</v>
      </c>
      <c r="AQ23" s="110" t="s">
        <v>219</v>
      </c>
      <c r="AR23" s="111" t="s">
        <v>219</v>
      </c>
      <c r="AS23" s="90"/>
      <c r="AT23" s="61">
        <v>3</v>
      </c>
      <c r="AU23" s="274" t="s">
        <v>0</v>
      </c>
      <c r="AV23" s="61">
        <v>0</v>
      </c>
      <c r="AW23" s="110" t="s">
        <v>219</v>
      </c>
      <c r="AX23" s="111" t="s">
        <v>219</v>
      </c>
      <c r="AY23" s="90"/>
      <c r="AZ23" s="102">
        <v>4</v>
      </c>
      <c r="BA23" s="274" t="s">
        <v>0</v>
      </c>
      <c r="BB23" s="101">
        <v>1</v>
      </c>
      <c r="BC23" s="110" t="s">
        <v>215</v>
      </c>
      <c r="BD23" s="111" t="s">
        <v>215</v>
      </c>
      <c r="BE23" s="90"/>
      <c r="BF23" s="61">
        <v>0</v>
      </c>
      <c r="BG23" s="274" t="s">
        <v>0</v>
      </c>
      <c r="BH23" s="61">
        <v>2</v>
      </c>
      <c r="BI23" s="110" t="s">
        <v>217</v>
      </c>
      <c r="BJ23" s="111" t="s">
        <v>217</v>
      </c>
      <c r="BK23" s="90"/>
      <c r="BL23" s="61">
        <v>4</v>
      </c>
      <c r="BM23" s="274" t="s">
        <v>0</v>
      </c>
      <c r="BN23" s="61">
        <v>0</v>
      </c>
      <c r="BO23" s="110" t="s">
        <v>217</v>
      </c>
      <c r="BP23" s="111" t="s">
        <v>217</v>
      </c>
      <c r="BQ23" s="90"/>
      <c r="BR23" s="61">
        <v>1</v>
      </c>
      <c r="BS23" s="274" t="s">
        <v>0</v>
      </c>
      <c r="BT23" s="61">
        <v>4</v>
      </c>
      <c r="BU23" s="110" t="s">
        <v>220</v>
      </c>
      <c r="BV23" s="111" t="s">
        <v>217</v>
      </c>
      <c r="BW23" s="90"/>
      <c r="BX23" s="61">
        <v>6</v>
      </c>
      <c r="BY23" s="274" t="s">
        <v>0</v>
      </c>
      <c r="BZ23" s="61">
        <v>1</v>
      </c>
      <c r="CA23" s="110" t="s">
        <v>291</v>
      </c>
      <c r="CB23" s="111" t="s">
        <v>291</v>
      </c>
      <c r="CC23" s="90"/>
      <c r="CD23" s="61">
        <v>3</v>
      </c>
      <c r="CE23" s="274" t="s">
        <v>0</v>
      </c>
      <c r="CF23" s="61">
        <v>0</v>
      </c>
      <c r="CG23" s="110" t="s">
        <v>219</v>
      </c>
      <c r="CH23" s="111" t="s">
        <v>219</v>
      </c>
      <c r="CI23" s="90"/>
      <c r="CJ23" s="102">
        <v>4</v>
      </c>
      <c r="CK23" s="274" t="s">
        <v>0</v>
      </c>
      <c r="CL23" s="101">
        <v>0</v>
      </c>
      <c r="CM23" s="110" t="s">
        <v>217</v>
      </c>
      <c r="CN23" s="111" t="s">
        <v>217</v>
      </c>
      <c r="CO23" s="90"/>
      <c r="CP23" s="102">
        <v>2</v>
      </c>
      <c r="CQ23" s="274" t="s">
        <v>0</v>
      </c>
      <c r="CR23" s="101">
        <v>4</v>
      </c>
      <c r="CS23" s="110" t="s">
        <v>268</v>
      </c>
      <c r="CT23" s="111" t="s">
        <v>268</v>
      </c>
      <c r="CU23" s="90"/>
      <c r="CV23" s="61">
        <v>0</v>
      </c>
      <c r="CW23" s="274" t="s">
        <v>0</v>
      </c>
      <c r="CX23" s="61">
        <v>4</v>
      </c>
      <c r="CY23" s="110" t="s">
        <v>217</v>
      </c>
      <c r="CZ23" s="111" t="s">
        <v>217</v>
      </c>
      <c r="DA23" s="90"/>
      <c r="DB23" s="61">
        <v>0</v>
      </c>
      <c r="DC23" s="274" t="s">
        <v>0</v>
      </c>
      <c r="DD23" s="61">
        <v>5</v>
      </c>
      <c r="DE23" s="110" t="s">
        <v>219</v>
      </c>
      <c r="DF23" s="111" t="s">
        <v>219</v>
      </c>
      <c r="DG23" s="90"/>
      <c r="DH23" s="61">
        <v>4</v>
      </c>
      <c r="DI23" s="274" t="s">
        <v>0</v>
      </c>
      <c r="DJ23" s="61">
        <v>0</v>
      </c>
      <c r="DK23" s="110" t="s">
        <v>218</v>
      </c>
      <c r="DL23" s="111" t="s">
        <v>213</v>
      </c>
      <c r="DM23" s="90"/>
      <c r="DN23" s="61">
        <v>0</v>
      </c>
      <c r="DO23" s="274" t="s">
        <v>0</v>
      </c>
      <c r="DP23" s="61">
        <v>3</v>
      </c>
      <c r="DQ23" s="110" t="s">
        <v>219</v>
      </c>
      <c r="DR23" s="111" t="s">
        <v>219</v>
      </c>
      <c r="DS23" s="90"/>
      <c r="DT23" s="61">
        <v>3</v>
      </c>
      <c r="DU23" s="274" t="s">
        <v>0</v>
      </c>
      <c r="DV23" s="61">
        <v>0</v>
      </c>
      <c r="DW23" s="110" t="s">
        <v>219</v>
      </c>
      <c r="DX23" s="111" t="s">
        <v>219</v>
      </c>
      <c r="DY23" s="90"/>
      <c r="DZ23" s="61">
        <v>3</v>
      </c>
      <c r="EA23" s="274" t="s">
        <v>0</v>
      </c>
      <c r="EB23" s="61">
        <v>0</v>
      </c>
      <c r="EC23" s="110" t="s">
        <v>219</v>
      </c>
      <c r="ED23" s="111" t="s">
        <v>219</v>
      </c>
      <c r="EE23" s="90"/>
      <c r="EF23" s="61"/>
      <c r="EG23" s="274" t="s">
        <v>0</v>
      </c>
      <c r="EH23" s="61"/>
      <c r="EI23" s="110" t="s">
        <v>328</v>
      </c>
      <c r="EJ23" s="111" t="s">
        <v>328</v>
      </c>
      <c r="EK23" s="90"/>
      <c r="EL23" s="61"/>
      <c r="EM23" s="274" t="s">
        <v>0</v>
      </c>
      <c r="EN23" s="61"/>
      <c r="EO23" s="110" t="s">
        <v>328</v>
      </c>
      <c r="EP23" s="111" t="s">
        <v>328</v>
      </c>
      <c r="EQ23" s="90"/>
      <c r="ER23" s="102"/>
      <c r="ES23" s="274" t="s">
        <v>0</v>
      </c>
      <c r="ET23" s="101"/>
      <c r="EU23" s="110" t="s">
        <v>328</v>
      </c>
      <c r="EV23" s="111" t="s">
        <v>328</v>
      </c>
      <c r="EW23" s="90"/>
      <c r="EX23" s="61"/>
      <c r="EY23" s="274" t="s">
        <v>0</v>
      </c>
      <c r="EZ23" s="61"/>
      <c r="FA23" s="110" t="s">
        <v>328</v>
      </c>
      <c r="FB23" s="111" t="s">
        <v>328</v>
      </c>
      <c r="FC23" s="90"/>
      <c r="FD23" s="102"/>
      <c r="FE23" s="274" t="s">
        <v>0</v>
      </c>
      <c r="FF23" s="101"/>
      <c r="FG23" s="110" t="s">
        <v>328</v>
      </c>
      <c r="FH23" s="111" t="s">
        <v>328</v>
      </c>
      <c r="FI23" s="90"/>
      <c r="FJ23" s="61"/>
      <c r="FK23" s="274" t="s">
        <v>0</v>
      </c>
      <c r="FL23" s="61"/>
      <c r="FM23" s="110" t="s">
        <v>328</v>
      </c>
      <c r="FN23" s="111" t="s">
        <v>328</v>
      </c>
      <c r="FO23" s="90"/>
      <c r="FP23" s="61"/>
      <c r="FQ23" s="274" t="s">
        <v>0</v>
      </c>
      <c r="FR23" s="61"/>
      <c r="FS23" s="110" t="s">
        <v>328</v>
      </c>
      <c r="FT23" s="111" t="s">
        <v>328</v>
      </c>
      <c r="FU23" s="90"/>
      <c r="FV23" s="61"/>
      <c r="FW23" s="274" t="s">
        <v>0</v>
      </c>
      <c r="FX23" s="61"/>
      <c r="FY23" s="110" t="s">
        <v>328</v>
      </c>
      <c r="FZ23" s="111" t="s">
        <v>328</v>
      </c>
      <c r="GA23" s="90"/>
      <c r="GB23" s="102"/>
      <c r="GC23" s="274" t="s">
        <v>0</v>
      </c>
      <c r="GD23" s="101"/>
      <c r="GE23" s="110" t="s">
        <v>328</v>
      </c>
      <c r="GF23" s="111" t="s">
        <v>328</v>
      </c>
      <c r="GG23" s="90"/>
      <c r="GH23" s="102"/>
      <c r="GI23" s="274" t="s">
        <v>0</v>
      </c>
      <c r="GJ23" s="101"/>
      <c r="GK23" s="110" t="s">
        <v>328</v>
      </c>
      <c r="GL23" s="111" t="s">
        <v>328</v>
      </c>
      <c r="GM23" s="90"/>
      <c r="GN23" s="61"/>
      <c r="GO23" s="274" t="s">
        <v>0</v>
      </c>
      <c r="GP23" s="61"/>
      <c r="GQ23" s="110" t="s">
        <v>328</v>
      </c>
      <c r="GR23" s="111" t="s">
        <v>328</v>
      </c>
      <c r="GS23" s="90"/>
      <c r="GT23" s="61"/>
      <c r="GU23" s="274" t="s">
        <v>0</v>
      </c>
      <c r="GV23" s="61"/>
      <c r="GW23" s="110" t="s">
        <v>328</v>
      </c>
      <c r="GX23" s="111" t="s">
        <v>328</v>
      </c>
      <c r="GY23" s="90"/>
      <c r="GZ23" s="102"/>
      <c r="HA23" s="274" t="s">
        <v>0</v>
      </c>
      <c r="HB23" s="101"/>
      <c r="HC23" s="110" t="s">
        <v>328</v>
      </c>
      <c r="HD23" s="111" t="s">
        <v>328</v>
      </c>
      <c r="HE23" s="90"/>
      <c r="HF23" s="61"/>
      <c r="HG23" s="274" t="s">
        <v>0</v>
      </c>
      <c r="HH23" s="61"/>
      <c r="HI23" s="110" t="s">
        <v>328</v>
      </c>
      <c r="HJ23" s="111" t="s">
        <v>328</v>
      </c>
      <c r="HK23" s="90"/>
      <c r="HL23" s="61"/>
      <c r="HM23" s="274" t="s">
        <v>0</v>
      </c>
      <c r="HN23" s="61"/>
      <c r="HO23" s="110" t="s">
        <v>328</v>
      </c>
      <c r="HP23" s="111" t="s">
        <v>328</v>
      </c>
      <c r="HQ23" s="90"/>
      <c r="HR23" s="61"/>
      <c r="HS23" s="274" t="s">
        <v>0</v>
      </c>
      <c r="HT23" s="61"/>
      <c r="HU23" s="110" t="s">
        <v>328</v>
      </c>
      <c r="HV23" s="111" t="s">
        <v>328</v>
      </c>
      <c r="HW23" s="90"/>
      <c r="HX23" s="102"/>
      <c r="HY23" s="274" t="s">
        <v>0</v>
      </c>
      <c r="HZ23" s="101"/>
      <c r="IA23" s="110" t="s">
        <v>328</v>
      </c>
      <c r="IB23" s="111" t="s">
        <v>328</v>
      </c>
      <c r="IC23" s="90"/>
      <c r="ID23" s="61"/>
      <c r="IE23" s="274" t="s">
        <v>0</v>
      </c>
      <c r="IF23" s="61"/>
      <c r="IG23" s="110" t="s">
        <v>328</v>
      </c>
      <c r="IH23" s="111" t="s">
        <v>328</v>
      </c>
      <c r="II23" s="90"/>
      <c r="IJ23" s="61"/>
      <c r="IK23" s="274" t="s">
        <v>0</v>
      </c>
      <c r="IL23" s="61"/>
      <c r="IM23" s="110" t="s">
        <v>328</v>
      </c>
      <c r="IN23" s="111" t="s">
        <v>328</v>
      </c>
      <c r="IO23" s="90"/>
      <c r="IP23" s="102"/>
      <c r="IQ23" s="274" t="s">
        <v>0</v>
      </c>
      <c r="IR23" s="101"/>
      <c r="IS23" s="110" t="s">
        <v>328</v>
      </c>
      <c r="IT23" s="111" t="s">
        <v>328</v>
      </c>
      <c r="IU23" s="90"/>
      <c r="IV23" s="61"/>
      <c r="IW23" s="274" t="s">
        <v>0</v>
      </c>
      <c r="IX23" s="61"/>
      <c r="IY23" s="110" t="s">
        <v>328</v>
      </c>
      <c r="IZ23" s="111" t="s">
        <v>328</v>
      </c>
      <c r="JA23" s="90"/>
      <c r="JB23" s="61"/>
      <c r="JC23" s="274" t="s">
        <v>0</v>
      </c>
      <c r="JD23" s="61"/>
      <c r="JE23" s="110" t="s">
        <v>328</v>
      </c>
      <c r="JF23" s="111" t="s">
        <v>328</v>
      </c>
      <c r="JG23" s="90"/>
      <c r="JH23" s="61"/>
      <c r="JI23" s="274" t="s">
        <v>0</v>
      </c>
      <c r="JJ23" s="61"/>
      <c r="JK23" s="110" t="s">
        <v>328</v>
      </c>
      <c r="JL23" s="111" t="s">
        <v>328</v>
      </c>
      <c r="JM23" s="90"/>
      <c r="JN23" s="61"/>
      <c r="JO23" s="274" t="s">
        <v>0</v>
      </c>
      <c r="JP23" s="61"/>
      <c r="JQ23" s="110" t="s">
        <v>328</v>
      </c>
      <c r="JR23" s="111" t="s">
        <v>328</v>
      </c>
      <c r="JS23" s="90"/>
      <c r="JT23" s="102"/>
      <c r="JU23" s="274" t="s">
        <v>0</v>
      </c>
      <c r="JV23" s="101"/>
      <c r="JW23" s="110" t="s">
        <v>328</v>
      </c>
      <c r="JX23" s="111" t="s">
        <v>328</v>
      </c>
      <c r="JY23" s="90"/>
      <c r="JZ23" s="102"/>
      <c r="KA23" s="274" t="s">
        <v>0</v>
      </c>
      <c r="KB23" s="101"/>
      <c r="KC23" s="110" t="s">
        <v>328</v>
      </c>
      <c r="KD23" s="111" t="s">
        <v>328</v>
      </c>
      <c r="KE23" s="90"/>
      <c r="KF23" s="102"/>
      <c r="KG23" s="274" t="s">
        <v>0</v>
      </c>
      <c r="KH23" s="101"/>
      <c r="KI23" s="110" t="s">
        <v>328</v>
      </c>
      <c r="KJ23" s="111" t="s">
        <v>328</v>
      </c>
      <c r="KK23" s="90"/>
      <c r="KL23" s="61"/>
      <c r="KM23" s="274" t="s">
        <v>0</v>
      </c>
      <c r="KN23" s="61"/>
      <c r="KO23" s="110" t="s">
        <v>328</v>
      </c>
      <c r="KP23" s="111" t="s">
        <v>328</v>
      </c>
      <c r="KQ23" s="90"/>
      <c r="KR23" s="61"/>
      <c r="KS23" s="274" t="s">
        <v>0</v>
      </c>
      <c r="KT23" s="61"/>
      <c r="KU23" s="110" t="s">
        <v>328</v>
      </c>
      <c r="KV23" s="111" t="s">
        <v>328</v>
      </c>
      <c r="KW23" s="90"/>
      <c r="KX23" s="61"/>
      <c r="KY23" s="274" t="s">
        <v>0</v>
      </c>
      <c r="KZ23" s="61"/>
      <c r="LA23" s="110" t="s">
        <v>328</v>
      </c>
      <c r="LB23" s="111" t="s">
        <v>328</v>
      </c>
      <c r="LC23" s="90"/>
      <c r="LD23" s="102"/>
      <c r="LE23" s="274" t="s">
        <v>0</v>
      </c>
      <c r="LF23" s="101"/>
      <c r="LG23" s="110" t="s">
        <v>328</v>
      </c>
      <c r="LH23" s="111" t="s">
        <v>328</v>
      </c>
      <c r="LI23" s="90"/>
      <c r="LJ23" s="61"/>
      <c r="LK23" s="274" t="s">
        <v>0</v>
      </c>
      <c r="LL23" s="61"/>
      <c r="LM23" s="110" t="s">
        <v>328</v>
      </c>
      <c r="LN23" s="111" t="s">
        <v>328</v>
      </c>
      <c r="LO23" s="90"/>
      <c r="LP23" s="61"/>
      <c r="LQ23" s="274" t="s">
        <v>0</v>
      </c>
      <c r="LR23" s="61"/>
      <c r="LS23" s="110" t="s">
        <v>328</v>
      </c>
      <c r="LT23" s="111" t="s">
        <v>328</v>
      </c>
      <c r="LU23" s="90"/>
      <c r="LV23" s="102"/>
      <c r="LW23" s="274" t="s">
        <v>0</v>
      </c>
      <c r="LX23" s="101"/>
      <c r="LY23" s="110" t="s">
        <v>328</v>
      </c>
      <c r="LZ23" s="111" t="s">
        <v>328</v>
      </c>
      <c r="MA23" s="90"/>
      <c r="MB23" s="61"/>
      <c r="MC23" s="274" t="s">
        <v>0</v>
      </c>
      <c r="MD23" s="61"/>
      <c r="ME23" s="110" t="s">
        <v>328</v>
      </c>
      <c r="MF23" s="111" t="s">
        <v>328</v>
      </c>
      <c r="MG23" s="90"/>
      <c r="MH23" s="61"/>
      <c r="MI23" s="274" t="s">
        <v>0</v>
      </c>
      <c r="MJ23" s="61"/>
      <c r="MK23" s="110" t="s">
        <v>328</v>
      </c>
      <c r="ML23" s="111" t="s">
        <v>328</v>
      </c>
      <c r="MM23" s="90"/>
      <c r="MN23" s="61"/>
      <c r="MO23" s="274" t="s">
        <v>0</v>
      </c>
      <c r="MP23" s="61"/>
      <c r="MQ23" s="110" t="s">
        <v>328</v>
      </c>
      <c r="MR23" s="111" t="s">
        <v>328</v>
      </c>
      <c r="MS23" s="90"/>
      <c r="MT23" s="102"/>
      <c r="MU23" s="274" t="s">
        <v>0</v>
      </c>
      <c r="MV23" s="101"/>
      <c r="MW23" s="110" t="s">
        <v>328</v>
      </c>
      <c r="MX23" s="111" t="s">
        <v>328</v>
      </c>
      <c r="MY23" s="90"/>
      <c r="MZ23" s="61"/>
      <c r="NA23" s="274" t="s">
        <v>0</v>
      </c>
      <c r="NB23" s="61"/>
      <c r="NC23" s="110" t="s">
        <v>328</v>
      </c>
      <c r="ND23" s="111" t="s">
        <v>328</v>
      </c>
      <c r="NE23" s="90"/>
      <c r="NF23" s="61"/>
      <c r="NG23" s="274" t="s">
        <v>0</v>
      </c>
      <c r="NH23" s="61"/>
      <c r="NI23" s="110" t="s">
        <v>328</v>
      </c>
      <c r="NJ23" s="111" t="s">
        <v>328</v>
      </c>
      <c r="NK23" s="90"/>
      <c r="NL23" s="61"/>
      <c r="NM23" s="274" t="s">
        <v>0</v>
      </c>
      <c r="NN23" s="61"/>
      <c r="NO23" s="110" t="s">
        <v>328</v>
      </c>
      <c r="NP23" s="111" t="s">
        <v>328</v>
      </c>
      <c r="NQ23" s="90"/>
      <c r="NR23" s="61"/>
      <c r="NS23" s="274" t="s">
        <v>0</v>
      </c>
      <c r="NT23" s="61"/>
      <c r="NU23" s="110" t="s">
        <v>328</v>
      </c>
      <c r="NV23" s="111" t="s">
        <v>328</v>
      </c>
      <c r="NW23" s="98"/>
      <c r="NX23" s="102"/>
      <c r="NY23" s="274" t="s">
        <v>0</v>
      </c>
      <c r="NZ23" s="101"/>
      <c r="OA23" s="110" t="s">
        <v>328</v>
      </c>
      <c r="OB23" s="111" t="s">
        <v>328</v>
      </c>
      <c r="OC23" s="117"/>
      <c r="OD23" s="253"/>
      <c r="OE23" s="110" t="s">
        <v>0</v>
      </c>
      <c r="OF23" s="110"/>
      <c r="OG23" s="110" t="s">
        <v>328</v>
      </c>
      <c r="OH23" s="111" t="s">
        <v>328</v>
      </c>
    </row>
    <row r="24" spans="1:398" ht="15" x14ac:dyDescent="0.2">
      <c r="A24" s="283">
        <f>IF(B24="","",VLOOKUP(B24,'Registrovaní tipéri'!$A$2:$B$101,2,FALSE))</f>
        <v>14</v>
      </c>
      <c r="B24" s="277" t="s">
        <v>9</v>
      </c>
      <c r="C24" s="130">
        <v>14</v>
      </c>
      <c r="D24" s="102"/>
      <c r="E24" s="274" t="s">
        <v>0</v>
      </c>
      <c r="F24" s="101"/>
      <c r="G24" s="274"/>
      <c r="H24" s="275"/>
      <c r="I24" s="279"/>
      <c r="J24" s="253">
        <v>1</v>
      </c>
      <c r="K24" s="110" t="s">
        <v>0</v>
      </c>
      <c r="L24" s="110">
        <v>3</v>
      </c>
      <c r="M24" s="110" t="s">
        <v>218</v>
      </c>
      <c r="N24" s="111" t="s">
        <v>217</v>
      </c>
      <c r="O24" s="77"/>
      <c r="P24" s="102">
        <v>3</v>
      </c>
      <c r="Q24" s="311" t="s">
        <v>0</v>
      </c>
      <c r="R24" s="101">
        <v>1</v>
      </c>
      <c r="S24" s="110" t="s">
        <v>217</v>
      </c>
      <c r="T24" s="111" t="s">
        <v>213</v>
      </c>
      <c r="U24" s="77"/>
      <c r="V24" s="102">
        <v>1</v>
      </c>
      <c r="W24" s="311" t="s">
        <v>0</v>
      </c>
      <c r="X24" s="101">
        <v>3</v>
      </c>
      <c r="Y24" s="110" t="s">
        <v>217</v>
      </c>
      <c r="Z24" s="111" t="s">
        <v>268</v>
      </c>
      <c r="AA24" s="90"/>
      <c r="AB24" s="61">
        <v>3</v>
      </c>
      <c r="AC24" s="294" t="s">
        <v>0</v>
      </c>
      <c r="AD24" s="61">
        <v>1</v>
      </c>
      <c r="AE24" s="110" t="s">
        <v>217</v>
      </c>
      <c r="AF24" s="111" t="s">
        <v>329</v>
      </c>
      <c r="AG24" s="90"/>
      <c r="AH24" s="61">
        <v>0</v>
      </c>
      <c r="AI24" s="274" t="s">
        <v>0</v>
      </c>
      <c r="AJ24" s="61">
        <v>2</v>
      </c>
      <c r="AK24" s="110" t="s">
        <v>217</v>
      </c>
      <c r="AL24" s="111" t="s">
        <v>213</v>
      </c>
      <c r="AM24" s="90"/>
      <c r="AN24" s="102">
        <v>0</v>
      </c>
      <c r="AO24" s="274" t="s">
        <v>0</v>
      </c>
      <c r="AP24" s="101">
        <v>3</v>
      </c>
      <c r="AQ24" s="110" t="s">
        <v>217</v>
      </c>
      <c r="AR24" s="111" t="s">
        <v>217</v>
      </c>
      <c r="AS24" s="90"/>
      <c r="AT24" s="61">
        <v>3</v>
      </c>
      <c r="AU24" s="274" t="s">
        <v>0</v>
      </c>
      <c r="AV24" s="61">
        <v>1</v>
      </c>
      <c r="AW24" s="110" t="s">
        <v>217</v>
      </c>
      <c r="AX24" s="111" t="s">
        <v>217</v>
      </c>
      <c r="AY24" s="90"/>
      <c r="AZ24" s="102">
        <v>3</v>
      </c>
      <c r="BA24" s="274" t="s">
        <v>0</v>
      </c>
      <c r="BB24" s="101">
        <v>0</v>
      </c>
      <c r="BC24" s="110" t="s">
        <v>218</v>
      </c>
      <c r="BD24" s="111" t="s">
        <v>268</v>
      </c>
      <c r="BE24" s="90"/>
      <c r="BF24" s="61">
        <v>0</v>
      </c>
      <c r="BG24" s="274" t="s">
        <v>0</v>
      </c>
      <c r="BH24" s="61">
        <v>2</v>
      </c>
      <c r="BI24" s="110" t="s">
        <v>217</v>
      </c>
      <c r="BJ24" s="111" t="s">
        <v>220</v>
      </c>
      <c r="BK24" s="90"/>
      <c r="BL24" s="61">
        <v>3</v>
      </c>
      <c r="BM24" s="274" t="s">
        <v>0</v>
      </c>
      <c r="BN24" s="61">
        <v>0</v>
      </c>
      <c r="BO24" s="110" t="s">
        <v>219</v>
      </c>
      <c r="BP24" s="111" t="s">
        <v>216</v>
      </c>
      <c r="BQ24" s="90"/>
      <c r="BR24" s="61">
        <v>1</v>
      </c>
      <c r="BS24" s="274" t="s">
        <v>0</v>
      </c>
      <c r="BT24" s="61">
        <v>3</v>
      </c>
      <c r="BU24" s="110" t="s">
        <v>217</v>
      </c>
      <c r="BV24" s="111" t="s">
        <v>291</v>
      </c>
      <c r="BW24" s="90"/>
      <c r="BX24" s="61">
        <v>3</v>
      </c>
      <c r="BY24" s="274" t="s">
        <v>0</v>
      </c>
      <c r="BZ24" s="61">
        <v>1</v>
      </c>
      <c r="CA24" s="110" t="s">
        <v>217</v>
      </c>
      <c r="CB24" s="111" t="s">
        <v>213</v>
      </c>
      <c r="CC24" s="90"/>
      <c r="CD24" s="61">
        <v>3</v>
      </c>
      <c r="CE24" s="274" t="s">
        <v>0</v>
      </c>
      <c r="CF24" s="61">
        <v>0</v>
      </c>
      <c r="CG24" s="110" t="s">
        <v>219</v>
      </c>
      <c r="CH24" s="111" t="s">
        <v>215</v>
      </c>
      <c r="CI24" s="90"/>
      <c r="CJ24" s="102"/>
      <c r="CK24" s="274" t="s">
        <v>0</v>
      </c>
      <c r="CL24" s="101"/>
      <c r="CM24" s="110" t="s">
        <v>328</v>
      </c>
      <c r="CN24" s="111" t="s">
        <v>328</v>
      </c>
      <c r="CO24" s="90"/>
      <c r="CP24" s="102">
        <v>1</v>
      </c>
      <c r="CQ24" s="274" t="s">
        <v>0</v>
      </c>
      <c r="CR24" s="101">
        <v>3</v>
      </c>
      <c r="CS24" s="110" t="s">
        <v>217</v>
      </c>
      <c r="CT24" s="111" t="s">
        <v>268</v>
      </c>
      <c r="CU24" s="90"/>
      <c r="CV24" s="61">
        <v>0</v>
      </c>
      <c r="CW24" s="274" t="s">
        <v>0</v>
      </c>
      <c r="CX24" s="61">
        <v>3</v>
      </c>
      <c r="CY24" s="110" t="s">
        <v>217</v>
      </c>
      <c r="CZ24" s="111" t="s">
        <v>329</v>
      </c>
      <c r="DA24" s="90"/>
      <c r="DB24" s="61">
        <v>1</v>
      </c>
      <c r="DC24" s="274" t="s">
        <v>0</v>
      </c>
      <c r="DD24" s="61">
        <v>3</v>
      </c>
      <c r="DE24" s="110" t="s">
        <v>217</v>
      </c>
      <c r="DF24" s="111" t="s">
        <v>216</v>
      </c>
      <c r="DG24" s="90"/>
      <c r="DH24" s="61">
        <v>3</v>
      </c>
      <c r="DI24" s="274" t="s">
        <v>0</v>
      </c>
      <c r="DJ24" s="61">
        <v>1</v>
      </c>
      <c r="DK24" s="110" t="s">
        <v>217</v>
      </c>
      <c r="DL24" s="111" t="s">
        <v>213</v>
      </c>
      <c r="DM24" s="90"/>
      <c r="DN24" s="61">
        <v>1</v>
      </c>
      <c r="DO24" s="274" t="s">
        <v>0</v>
      </c>
      <c r="DP24" s="110">
        <v>2</v>
      </c>
      <c r="DQ24" s="110" t="s">
        <v>217</v>
      </c>
      <c r="DR24" s="111" t="s">
        <v>213</v>
      </c>
      <c r="DS24" s="90"/>
      <c r="DT24" s="61">
        <v>3</v>
      </c>
      <c r="DU24" s="274" t="s">
        <v>0</v>
      </c>
      <c r="DV24" s="61">
        <v>1</v>
      </c>
      <c r="DW24" s="110" t="s">
        <v>268</v>
      </c>
      <c r="DX24" s="111" t="s">
        <v>220</v>
      </c>
      <c r="DY24" s="90"/>
      <c r="DZ24" s="61">
        <v>3</v>
      </c>
      <c r="EA24" s="274" t="s">
        <v>0</v>
      </c>
      <c r="EB24" s="61">
        <v>1</v>
      </c>
      <c r="EC24" s="110" t="s">
        <v>217</v>
      </c>
      <c r="ED24" s="111" t="s">
        <v>329</v>
      </c>
      <c r="EE24" s="90"/>
      <c r="EF24" s="61"/>
      <c r="EG24" s="274" t="s">
        <v>0</v>
      </c>
      <c r="EH24" s="61"/>
      <c r="EI24" s="110" t="s">
        <v>328</v>
      </c>
      <c r="EJ24" s="111" t="s">
        <v>328</v>
      </c>
      <c r="EK24" s="90"/>
      <c r="EL24" s="61"/>
      <c r="EM24" s="274" t="s">
        <v>0</v>
      </c>
      <c r="EN24" s="61"/>
      <c r="EO24" s="110" t="s">
        <v>328</v>
      </c>
      <c r="EP24" s="111" t="s">
        <v>328</v>
      </c>
      <c r="EQ24" s="90"/>
      <c r="ER24" s="102"/>
      <c r="ES24" s="274" t="s">
        <v>0</v>
      </c>
      <c r="ET24" s="101"/>
      <c r="EU24" s="110" t="s">
        <v>328</v>
      </c>
      <c r="EV24" s="111" t="s">
        <v>328</v>
      </c>
      <c r="EW24" s="90"/>
      <c r="EX24" s="61"/>
      <c r="EY24" s="274" t="s">
        <v>0</v>
      </c>
      <c r="EZ24" s="61"/>
      <c r="FA24" s="110" t="s">
        <v>328</v>
      </c>
      <c r="FB24" s="111" t="s">
        <v>328</v>
      </c>
      <c r="FC24" s="90"/>
      <c r="FD24" s="102"/>
      <c r="FE24" s="274" t="s">
        <v>0</v>
      </c>
      <c r="FF24" s="101"/>
      <c r="FG24" s="110" t="s">
        <v>328</v>
      </c>
      <c r="FH24" s="111" t="s">
        <v>328</v>
      </c>
      <c r="FI24" s="90"/>
      <c r="FJ24" s="61"/>
      <c r="FK24" s="274" t="s">
        <v>0</v>
      </c>
      <c r="FL24" s="61"/>
      <c r="FM24" s="110" t="s">
        <v>328</v>
      </c>
      <c r="FN24" s="111" t="s">
        <v>328</v>
      </c>
      <c r="FO24" s="90"/>
      <c r="FP24" s="61"/>
      <c r="FQ24" s="274" t="s">
        <v>0</v>
      </c>
      <c r="FR24" s="61"/>
      <c r="FS24" s="110" t="s">
        <v>328</v>
      </c>
      <c r="FT24" s="111" t="s">
        <v>328</v>
      </c>
      <c r="FU24" s="90"/>
      <c r="FV24" s="61"/>
      <c r="FW24" s="274" t="s">
        <v>0</v>
      </c>
      <c r="FX24" s="61"/>
      <c r="FY24" s="110" t="s">
        <v>328</v>
      </c>
      <c r="FZ24" s="111" t="s">
        <v>328</v>
      </c>
      <c r="GA24" s="90"/>
      <c r="GB24" s="102"/>
      <c r="GC24" s="274" t="s">
        <v>0</v>
      </c>
      <c r="GD24" s="101"/>
      <c r="GE24" s="110" t="s">
        <v>328</v>
      </c>
      <c r="GF24" s="111" t="s">
        <v>328</v>
      </c>
      <c r="GG24" s="90"/>
      <c r="GH24" s="102"/>
      <c r="GI24" s="274" t="s">
        <v>0</v>
      </c>
      <c r="GJ24" s="101"/>
      <c r="GK24" s="110" t="s">
        <v>328</v>
      </c>
      <c r="GL24" s="111" t="s">
        <v>328</v>
      </c>
      <c r="GM24" s="90"/>
      <c r="GN24" s="61"/>
      <c r="GO24" s="274" t="s">
        <v>0</v>
      </c>
      <c r="GP24" s="61"/>
      <c r="GQ24" s="110" t="s">
        <v>328</v>
      </c>
      <c r="GR24" s="111" t="s">
        <v>328</v>
      </c>
      <c r="GS24" s="90"/>
      <c r="GT24" s="61"/>
      <c r="GU24" s="274" t="s">
        <v>0</v>
      </c>
      <c r="GV24" s="61"/>
      <c r="GW24" s="110" t="s">
        <v>328</v>
      </c>
      <c r="GX24" s="111" t="s">
        <v>328</v>
      </c>
      <c r="GY24" s="90"/>
      <c r="GZ24" s="102"/>
      <c r="HA24" s="274" t="s">
        <v>0</v>
      </c>
      <c r="HB24" s="101"/>
      <c r="HC24" s="110" t="s">
        <v>328</v>
      </c>
      <c r="HD24" s="111" t="s">
        <v>328</v>
      </c>
      <c r="HE24" s="90"/>
      <c r="HF24" s="61"/>
      <c r="HG24" s="274" t="s">
        <v>0</v>
      </c>
      <c r="HH24" s="61"/>
      <c r="HI24" s="110" t="s">
        <v>328</v>
      </c>
      <c r="HJ24" s="111" t="s">
        <v>328</v>
      </c>
      <c r="HK24" s="90"/>
      <c r="HL24" s="61"/>
      <c r="HM24" s="274" t="s">
        <v>0</v>
      </c>
      <c r="HN24" s="61"/>
      <c r="HO24" s="110" t="s">
        <v>328</v>
      </c>
      <c r="HP24" s="111" t="s">
        <v>328</v>
      </c>
      <c r="HQ24" s="90"/>
      <c r="HR24" s="61"/>
      <c r="HS24" s="274" t="s">
        <v>0</v>
      </c>
      <c r="HT24" s="61"/>
      <c r="HU24" s="110" t="s">
        <v>328</v>
      </c>
      <c r="HV24" s="111" t="s">
        <v>328</v>
      </c>
      <c r="HW24" s="90"/>
      <c r="HX24" s="102"/>
      <c r="HY24" s="274" t="s">
        <v>0</v>
      </c>
      <c r="HZ24" s="101"/>
      <c r="IA24" s="110" t="s">
        <v>328</v>
      </c>
      <c r="IB24" s="111" t="s">
        <v>328</v>
      </c>
      <c r="IC24" s="90"/>
      <c r="ID24" s="61"/>
      <c r="IE24" s="274" t="s">
        <v>0</v>
      </c>
      <c r="IF24" s="61"/>
      <c r="IG24" s="110" t="s">
        <v>328</v>
      </c>
      <c r="IH24" s="111" t="s">
        <v>328</v>
      </c>
      <c r="II24" s="90"/>
      <c r="IJ24" s="61"/>
      <c r="IK24" s="274" t="s">
        <v>0</v>
      </c>
      <c r="IL24" s="61"/>
      <c r="IM24" s="110" t="s">
        <v>328</v>
      </c>
      <c r="IN24" s="111" t="s">
        <v>328</v>
      </c>
      <c r="IO24" s="90"/>
      <c r="IP24" s="102"/>
      <c r="IQ24" s="274" t="s">
        <v>0</v>
      </c>
      <c r="IR24" s="101"/>
      <c r="IS24" s="110" t="s">
        <v>328</v>
      </c>
      <c r="IT24" s="111" t="s">
        <v>328</v>
      </c>
      <c r="IU24" s="90"/>
      <c r="IV24" s="61"/>
      <c r="IW24" s="274" t="s">
        <v>0</v>
      </c>
      <c r="IX24" s="61"/>
      <c r="IY24" s="110" t="s">
        <v>328</v>
      </c>
      <c r="IZ24" s="111" t="s">
        <v>328</v>
      </c>
      <c r="JA24" s="90"/>
      <c r="JB24" s="61"/>
      <c r="JC24" s="274" t="s">
        <v>0</v>
      </c>
      <c r="JD24" s="61"/>
      <c r="JE24" s="110" t="s">
        <v>328</v>
      </c>
      <c r="JF24" s="111" t="s">
        <v>328</v>
      </c>
      <c r="JG24" s="90"/>
      <c r="JH24" s="61"/>
      <c r="JI24" s="274" t="s">
        <v>0</v>
      </c>
      <c r="JJ24" s="61"/>
      <c r="JK24" s="110" t="s">
        <v>328</v>
      </c>
      <c r="JL24" s="111" t="s">
        <v>328</v>
      </c>
      <c r="JM24" s="90"/>
      <c r="JN24" s="61"/>
      <c r="JO24" s="274" t="s">
        <v>0</v>
      </c>
      <c r="JP24" s="61"/>
      <c r="JQ24" s="110" t="s">
        <v>328</v>
      </c>
      <c r="JR24" s="111" t="s">
        <v>328</v>
      </c>
      <c r="JS24" s="90"/>
      <c r="JT24" s="102"/>
      <c r="JU24" s="274" t="s">
        <v>0</v>
      </c>
      <c r="JV24" s="101"/>
      <c r="JW24" s="110" t="s">
        <v>328</v>
      </c>
      <c r="JX24" s="111" t="s">
        <v>328</v>
      </c>
      <c r="JY24" s="90"/>
      <c r="JZ24" s="102"/>
      <c r="KA24" s="274" t="s">
        <v>0</v>
      </c>
      <c r="KB24" s="101"/>
      <c r="KC24" s="110" t="s">
        <v>328</v>
      </c>
      <c r="KD24" s="111" t="s">
        <v>328</v>
      </c>
      <c r="KE24" s="90"/>
      <c r="KF24" s="102"/>
      <c r="KG24" s="274" t="s">
        <v>0</v>
      </c>
      <c r="KH24" s="101"/>
      <c r="KI24" s="110" t="s">
        <v>328</v>
      </c>
      <c r="KJ24" s="111" t="s">
        <v>328</v>
      </c>
      <c r="KK24" s="90"/>
      <c r="KL24" s="61"/>
      <c r="KM24" s="274" t="s">
        <v>0</v>
      </c>
      <c r="KN24" s="61"/>
      <c r="KO24" s="110" t="s">
        <v>328</v>
      </c>
      <c r="KP24" s="111" t="s">
        <v>328</v>
      </c>
      <c r="KQ24" s="90"/>
      <c r="KR24" s="61"/>
      <c r="KS24" s="274" t="s">
        <v>0</v>
      </c>
      <c r="KT24" s="61"/>
      <c r="KU24" s="110" t="s">
        <v>328</v>
      </c>
      <c r="KV24" s="111" t="s">
        <v>328</v>
      </c>
      <c r="KW24" s="90"/>
      <c r="KX24" s="61"/>
      <c r="KY24" s="274" t="s">
        <v>0</v>
      </c>
      <c r="KZ24" s="61"/>
      <c r="LA24" s="110" t="s">
        <v>328</v>
      </c>
      <c r="LB24" s="111" t="s">
        <v>328</v>
      </c>
      <c r="LC24" s="90"/>
      <c r="LD24" s="102"/>
      <c r="LE24" s="274" t="s">
        <v>0</v>
      </c>
      <c r="LF24" s="101"/>
      <c r="LG24" s="110" t="s">
        <v>328</v>
      </c>
      <c r="LH24" s="111" t="s">
        <v>328</v>
      </c>
      <c r="LI24" s="90"/>
      <c r="LJ24" s="61"/>
      <c r="LK24" s="274" t="s">
        <v>0</v>
      </c>
      <c r="LL24" s="61"/>
      <c r="LM24" s="110" t="s">
        <v>328</v>
      </c>
      <c r="LN24" s="111" t="s">
        <v>328</v>
      </c>
      <c r="LO24" s="90"/>
      <c r="LP24" s="61"/>
      <c r="LQ24" s="274" t="s">
        <v>0</v>
      </c>
      <c r="LR24" s="61"/>
      <c r="LS24" s="110" t="s">
        <v>328</v>
      </c>
      <c r="LT24" s="111" t="s">
        <v>328</v>
      </c>
      <c r="LU24" s="90"/>
      <c r="LV24" s="102"/>
      <c r="LW24" s="274" t="s">
        <v>0</v>
      </c>
      <c r="LX24" s="101"/>
      <c r="LY24" s="110" t="s">
        <v>328</v>
      </c>
      <c r="LZ24" s="111" t="s">
        <v>328</v>
      </c>
      <c r="MA24" s="90"/>
      <c r="MB24" s="61"/>
      <c r="MC24" s="274" t="s">
        <v>0</v>
      </c>
      <c r="MD24" s="61"/>
      <c r="ME24" s="110" t="s">
        <v>328</v>
      </c>
      <c r="MF24" s="111" t="s">
        <v>328</v>
      </c>
      <c r="MG24" s="90"/>
      <c r="MH24" s="61"/>
      <c r="MI24" s="274" t="s">
        <v>0</v>
      </c>
      <c r="MJ24" s="61"/>
      <c r="MK24" s="110" t="s">
        <v>328</v>
      </c>
      <c r="ML24" s="111" t="s">
        <v>328</v>
      </c>
      <c r="MM24" s="90"/>
      <c r="MN24" s="61"/>
      <c r="MO24" s="274" t="s">
        <v>0</v>
      </c>
      <c r="MP24" s="61"/>
      <c r="MQ24" s="110" t="s">
        <v>328</v>
      </c>
      <c r="MR24" s="111" t="s">
        <v>328</v>
      </c>
      <c r="MS24" s="90"/>
      <c r="MT24" s="102"/>
      <c r="MU24" s="274" t="s">
        <v>0</v>
      </c>
      <c r="MV24" s="101"/>
      <c r="MW24" s="110" t="s">
        <v>328</v>
      </c>
      <c r="MX24" s="111" t="s">
        <v>328</v>
      </c>
      <c r="MY24" s="90"/>
      <c r="MZ24" s="61"/>
      <c r="NA24" s="274" t="s">
        <v>0</v>
      </c>
      <c r="NB24" s="61"/>
      <c r="NC24" s="110" t="s">
        <v>328</v>
      </c>
      <c r="ND24" s="111" t="s">
        <v>328</v>
      </c>
      <c r="NE24" s="90"/>
      <c r="NF24" s="61"/>
      <c r="NG24" s="274" t="s">
        <v>0</v>
      </c>
      <c r="NH24" s="61"/>
      <c r="NI24" s="110" t="s">
        <v>328</v>
      </c>
      <c r="NJ24" s="111" t="s">
        <v>328</v>
      </c>
      <c r="NK24" s="90"/>
      <c r="NL24" s="61"/>
      <c r="NM24" s="274" t="s">
        <v>0</v>
      </c>
      <c r="NN24" s="61"/>
      <c r="NO24" s="110" t="s">
        <v>328</v>
      </c>
      <c r="NP24" s="111" t="s">
        <v>328</v>
      </c>
      <c r="NQ24" s="90"/>
      <c r="NR24" s="61"/>
      <c r="NS24" s="274" t="s">
        <v>0</v>
      </c>
      <c r="NT24" s="61"/>
      <c r="NU24" s="110" t="s">
        <v>328</v>
      </c>
      <c r="NV24" s="111" t="s">
        <v>328</v>
      </c>
      <c r="NW24" s="98"/>
      <c r="NX24" s="102"/>
      <c r="NY24" s="274" t="s">
        <v>0</v>
      </c>
      <c r="NZ24" s="101"/>
      <c r="OA24" s="110" t="s">
        <v>328</v>
      </c>
      <c r="OB24" s="111" t="s">
        <v>328</v>
      </c>
      <c r="OC24" s="117"/>
      <c r="OD24" s="253"/>
      <c r="OE24" s="110" t="s">
        <v>0</v>
      </c>
      <c r="OF24" s="110"/>
      <c r="OG24" s="110" t="s">
        <v>328</v>
      </c>
      <c r="OH24" s="111" t="s">
        <v>328</v>
      </c>
    </row>
    <row r="25" spans="1:398" ht="15" x14ac:dyDescent="0.2">
      <c r="A25" s="283">
        <f>IF(B25="","",VLOOKUP(B25,'Registrovaní tipéri'!$A$2:$B$101,2,FALSE))</f>
        <v>24</v>
      </c>
      <c r="B25" s="277" t="s">
        <v>184</v>
      </c>
      <c r="C25" s="130">
        <v>24</v>
      </c>
      <c r="D25" s="102"/>
      <c r="E25" s="274" t="s">
        <v>0</v>
      </c>
      <c r="F25" s="101"/>
      <c r="G25" s="274"/>
      <c r="H25" s="275"/>
      <c r="I25" s="279"/>
      <c r="J25" s="253">
        <v>2</v>
      </c>
      <c r="K25" s="110" t="s">
        <v>0</v>
      </c>
      <c r="L25" s="110">
        <v>3</v>
      </c>
      <c r="M25" s="110" t="s">
        <v>217</v>
      </c>
      <c r="N25" s="111" t="s">
        <v>268</v>
      </c>
      <c r="O25" s="77"/>
      <c r="P25" s="102">
        <v>4</v>
      </c>
      <c r="Q25" s="311" t="s">
        <v>0</v>
      </c>
      <c r="R25" s="101">
        <v>1</v>
      </c>
      <c r="S25" s="110" t="s">
        <v>217</v>
      </c>
      <c r="T25" s="111" t="s">
        <v>217</v>
      </c>
      <c r="U25" s="77"/>
      <c r="V25" s="102">
        <v>3</v>
      </c>
      <c r="W25" s="311" t="s">
        <v>0</v>
      </c>
      <c r="X25" s="101">
        <v>3</v>
      </c>
      <c r="Y25" s="110" t="s">
        <v>352</v>
      </c>
      <c r="Z25" s="111" t="s">
        <v>217</v>
      </c>
      <c r="AA25" s="90"/>
      <c r="AB25" s="61">
        <v>3</v>
      </c>
      <c r="AC25" s="294" t="s">
        <v>0</v>
      </c>
      <c r="AD25" s="61">
        <v>1</v>
      </c>
      <c r="AE25" s="110" t="s">
        <v>217</v>
      </c>
      <c r="AF25" s="111" t="s">
        <v>213</v>
      </c>
      <c r="AG25" s="90"/>
      <c r="AH25" s="61">
        <v>2</v>
      </c>
      <c r="AI25" s="274" t="s">
        <v>0</v>
      </c>
      <c r="AJ25" s="61">
        <v>4</v>
      </c>
      <c r="AK25" s="110" t="s">
        <v>217</v>
      </c>
      <c r="AL25" s="111" t="s">
        <v>218</v>
      </c>
      <c r="AM25" s="90"/>
      <c r="AN25" s="102">
        <v>1</v>
      </c>
      <c r="AO25" s="274" t="s">
        <v>0</v>
      </c>
      <c r="AP25" s="101">
        <v>2</v>
      </c>
      <c r="AQ25" s="110" t="s">
        <v>218</v>
      </c>
      <c r="AR25" s="111" t="s">
        <v>215</v>
      </c>
      <c r="AS25" s="90"/>
      <c r="AT25" s="61">
        <v>4</v>
      </c>
      <c r="AU25" s="274" t="s">
        <v>0</v>
      </c>
      <c r="AV25" s="61">
        <v>1</v>
      </c>
      <c r="AW25" s="110" t="s">
        <v>220</v>
      </c>
      <c r="AX25" s="111" t="s">
        <v>217</v>
      </c>
      <c r="AY25" s="90"/>
      <c r="AZ25" s="102">
        <v>2</v>
      </c>
      <c r="BA25" s="274" t="s">
        <v>0</v>
      </c>
      <c r="BB25" s="101">
        <v>2</v>
      </c>
      <c r="BC25" s="110" t="s">
        <v>268</v>
      </c>
      <c r="BD25" s="111" t="s">
        <v>216</v>
      </c>
      <c r="BE25" s="90"/>
      <c r="BF25" s="61">
        <v>2</v>
      </c>
      <c r="BG25" s="274" t="s">
        <v>0</v>
      </c>
      <c r="BH25" s="61">
        <v>4</v>
      </c>
      <c r="BI25" s="110" t="s">
        <v>219</v>
      </c>
      <c r="BJ25" s="111" t="s">
        <v>217</v>
      </c>
      <c r="BK25" s="90"/>
      <c r="BL25" s="61">
        <v>2</v>
      </c>
      <c r="BM25" s="274" t="s">
        <v>0</v>
      </c>
      <c r="BN25" s="61">
        <v>0</v>
      </c>
      <c r="BO25" s="110" t="s">
        <v>366</v>
      </c>
      <c r="BP25" s="111" t="s">
        <v>216</v>
      </c>
      <c r="BQ25" s="90"/>
      <c r="BR25" s="61">
        <v>1</v>
      </c>
      <c r="BS25" s="274" t="s">
        <v>0</v>
      </c>
      <c r="BT25" s="61">
        <v>3</v>
      </c>
      <c r="BU25" s="110" t="s">
        <v>220</v>
      </c>
      <c r="BV25" s="111" t="s">
        <v>217</v>
      </c>
      <c r="BW25" s="90"/>
      <c r="BX25" s="61">
        <v>3</v>
      </c>
      <c r="BY25" s="274" t="s">
        <v>0</v>
      </c>
      <c r="BZ25" s="61">
        <v>1</v>
      </c>
      <c r="CA25" s="110" t="s">
        <v>217</v>
      </c>
      <c r="CB25" s="111" t="s">
        <v>213</v>
      </c>
      <c r="CC25" s="90"/>
      <c r="CD25" s="61">
        <v>3</v>
      </c>
      <c r="CE25" s="274" t="s">
        <v>0</v>
      </c>
      <c r="CF25" s="61">
        <v>2</v>
      </c>
      <c r="CG25" s="110" t="s">
        <v>215</v>
      </c>
      <c r="CH25" s="111" t="s">
        <v>216</v>
      </c>
      <c r="CI25" s="90"/>
      <c r="CJ25" s="102">
        <v>4</v>
      </c>
      <c r="CK25" s="274" t="s">
        <v>0</v>
      </c>
      <c r="CL25" s="101">
        <v>1</v>
      </c>
      <c r="CM25" s="110" t="s">
        <v>219</v>
      </c>
      <c r="CN25" s="111" t="s">
        <v>217</v>
      </c>
      <c r="CO25" s="90"/>
      <c r="CP25" s="102">
        <v>2</v>
      </c>
      <c r="CQ25" s="274" t="s">
        <v>0</v>
      </c>
      <c r="CR25" s="101">
        <v>3</v>
      </c>
      <c r="CS25" s="110" t="s">
        <v>268</v>
      </c>
      <c r="CT25" s="111" t="s">
        <v>349</v>
      </c>
      <c r="CU25" s="90"/>
      <c r="CV25" s="61">
        <v>0</v>
      </c>
      <c r="CW25" s="274" t="s">
        <v>0</v>
      </c>
      <c r="CX25" s="61">
        <v>3</v>
      </c>
      <c r="CY25" s="110" t="s">
        <v>217</v>
      </c>
      <c r="CZ25" s="111" t="s">
        <v>219</v>
      </c>
      <c r="DA25" s="90"/>
      <c r="DB25" s="61">
        <v>1</v>
      </c>
      <c r="DC25" s="274" t="s">
        <v>0</v>
      </c>
      <c r="DD25" s="61">
        <v>2</v>
      </c>
      <c r="DE25" s="110" t="s">
        <v>218</v>
      </c>
      <c r="DF25" s="111" t="s">
        <v>215</v>
      </c>
      <c r="DG25" s="90"/>
      <c r="DH25" s="61">
        <v>3</v>
      </c>
      <c r="DI25" s="274" t="s">
        <v>0</v>
      </c>
      <c r="DJ25" s="61">
        <v>1</v>
      </c>
      <c r="DK25" s="110" t="s">
        <v>217</v>
      </c>
      <c r="DL25" s="111" t="s">
        <v>217</v>
      </c>
      <c r="DM25" s="90"/>
      <c r="DN25" s="61">
        <v>2</v>
      </c>
      <c r="DO25" s="274" t="s">
        <v>0</v>
      </c>
      <c r="DP25" s="61">
        <v>2</v>
      </c>
      <c r="DQ25" s="110" t="s">
        <v>379</v>
      </c>
      <c r="DR25" s="111" t="s">
        <v>217</v>
      </c>
      <c r="DS25" s="90"/>
      <c r="DT25" s="61">
        <v>3</v>
      </c>
      <c r="DU25" s="274" t="s">
        <v>0</v>
      </c>
      <c r="DV25" s="61">
        <v>0</v>
      </c>
      <c r="DW25" s="110" t="s">
        <v>268</v>
      </c>
      <c r="DX25" s="111" t="s">
        <v>220</v>
      </c>
      <c r="DY25" s="90"/>
      <c r="DZ25" s="61">
        <v>3</v>
      </c>
      <c r="EA25" s="274" t="s">
        <v>0</v>
      </c>
      <c r="EB25" s="61">
        <v>1</v>
      </c>
      <c r="EC25" s="110" t="s">
        <v>217</v>
      </c>
      <c r="ED25" s="111" t="s">
        <v>219</v>
      </c>
      <c r="EE25" s="90"/>
      <c r="EF25" s="61"/>
      <c r="EG25" s="274" t="s">
        <v>0</v>
      </c>
      <c r="EH25" s="61"/>
      <c r="EI25" s="110" t="s">
        <v>328</v>
      </c>
      <c r="EJ25" s="111" t="s">
        <v>328</v>
      </c>
      <c r="EK25" s="90"/>
      <c r="EL25" s="61"/>
      <c r="EM25" s="274" t="s">
        <v>0</v>
      </c>
      <c r="EN25" s="61"/>
      <c r="EO25" s="110" t="s">
        <v>328</v>
      </c>
      <c r="EP25" s="111" t="s">
        <v>328</v>
      </c>
      <c r="EQ25" s="90"/>
      <c r="ER25" s="102"/>
      <c r="ES25" s="274" t="s">
        <v>0</v>
      </c>
      <c r="ET25" s="101"/>
      <c r="EU25" s="110" t="s">
        <v>328</v>
      </c>
      <c r="EV25" s="111" t="s">
        <v>328</v>
      </c>
      <c r="EW25" s="90"/>
      <c r="EX25" s="61"/>
      <c r="EY25" s="274" t="s">
        <v>0</v>
      </c>
      <c r="EZ25" s="61"/>
      <c r="FA25" s="110" t="s">
        <v>328</v>
      </c>
      <c r="FB25" s="111" t="s">
        <v>328</v>
      </c>
      <c r="FC25" s="90"/>
      <c r="FD25" s="102"/>
      <c r="FE25" s="274" t="s">
        <v>0</v>
      </c>
      <c r="FF25" s="101"/>
      <c r="FG25" s="110" t="s">
        <v>328</v>
      </c>
      <c r="FH25" s="111" t="s">
        <v>328</v>
      </c>
      <c r="FI25" s="90"/>
      <c r="FJ25" s="61"/>
      <c r="FK25" s="274" t="s">
        <v>0</v>
      </c>
      <c r="FL25" s="61"/>
      <c r="FM25" s="110" t="s">
        <v>328</v>
      </c>
      <c r="FN25" s="111" t="s">
        <v>328</v>
      </c>
      <c r="FO25" s="90"/>
      <c r="FP25" s="61"/>
      <c r="FQ25" s="274" t="s">
        <v>0</v>
      </c>
      <c r="FR25" s="61"/>
      <c r="FS25" s="110" t="s">
        <v>328</v>
      </c>
      <c r="FT25" s="111" t="s">
        <v>328</v>
      </c>
      <c r="FU25" s="90"/>
      <c r="FV25" s="61"/>
      <c r="FW25" s="274" t="s">
        <v>0</v>
      </c>
      <c r="FX25" s="61"/>
      <c r="FY25" s="110" t="s">
        <v>328</v>
      </c>
      <c r="FZ25" s="111" t="s">
        <v>328</v>
      </c>
      <c r="GA25" s="90"/>
      <c r="GB25" s="102"/>
      <c r="GC25" s="274" t="s">
        <v>0</v>
      </c>
      <c r="GD25" s="101"/>
      <c r="GE25" s="110" t="s">
        <v>328</v>
      </c>
      <c r="GF25" s="111" t="s">
        <v>328</v>
      </c>
      <c r="GG25" s="90"/>
      <c r="GH25" s="102"/>
      <c r="GI25" s="274" t="s">
        <v>0</v>
      </c>
      <c r="GJ25" s="101"/>
      <c r="GK25" s="110" t="s">
        <v>328</v>
      </c>
      <c r="GL25" s="111" t="s">
        <v>328</v>
      </c>
      <c r="GM25" s="90"/>
      <c r="GN25" s="61"/>
      <c r="GO25" s="274" t="s">
        <v>0</v>
      </c>
      <c r="GP25" s="61"/>
      <c r="GQ25" s="110" t="s">
        <v>328</v>
      </c>
      <c r="GR25" s="111" t="s">
        <v>328</v>
      </c>
      <c r="GS25" s="90"/>
      <c r="GT25" s="61"/>
      <c r="GU25" s="274" t="s">
        <v>0</v>
      </c>
      <c r="GV25" s="61"/>
      <c r="GW25" s="110" t="s">
        <v>328</v>
      </c>
      <c r="GX25" s="111" t="s">
        <v>328</v>
      </c>
      <c r="GY25" s="90"/>
      <c r="GZ25" s="102"/>
      <c r="HA25" s="274" t="s">
        <v>0</v>
      </c>
      <c r="HB25" s="101"/>
      <c r="HC25" s="110" t="s">
        <v>328</v>
      </c>
      <c r="HD25" s="111" t="s">
        <v>328</v>
      </c>
      <c r="HE25" s="90"/>
      <c r="HF25" s="61"/>
      <c r="HG25" s="274" t="s">
        <v>0</v>
      </c>
      <c r="HH25" s="61"/>
      <c r="HI25" s="110" t="s">
        <v>328</v>
      </c>
      <c r="HJ25" s="111" t="s">
        <v>328</v>
      </c>
      <c r="HK25" s="90"/>
      <c r="HL25" s="61"/>
      <c r="HM25" s="274" t="s">
        <v>0</v>
      </c>
      <c r="HN25" s="61"/>
      <c r="HO25" s="110" t="s">
        <v>328</v>
      </c>
      <c r="HP25" s="111" t="s">
        <v>328</v>
      </c>
      <c r="HQ25" s="90"/>
      <c r="HR25" s="61"/>
      <c r="HS25" s="274" t="s">
        <v>0</v>
      </c>
      <c r="HT25" s="61"/>
      <c r="HU25" s="110" t="s">
        <v>328</v>
      </c>
      <c r="HV25" s="111" t="s">
        <v>328</v>
      </c>
      <c r="HW25" s="90"/>
      <c r="HX25" s="102"/>
      <c r="HY25" s="274" t="s">
        <v>0</v>
      </c>
      <c r="HZ25" s="101"/>
      <c r="IA25" s="110" t="s">
        <v>328</v>
      </c>
      <c r="IB25" s="111" t="s">
        <v>328</v>
      </c>
      <c r="IC25" s="90"/>
      <c r="ID25" s="61"/>
      <c r="IE25" s="274" t="s">
        <v>0</v>
      </c>
      <c r="IF25" s="61"/>
      <c r="IG25" s="110" t="s">
        <v>328</v>
      </c>
      <c r="IH25" s="111" t="s">
        <v>328</v>
      </c>
      <c r="II25" s="90"/>
      <c r="IJ25" s="61"/>
      <c r="IK25" s="274" t="s">
        <v>0</v>
      </c>
      <c r="IL25" s="61"/>
      <c r="IM25" s="110" t="s">
        <v>328</v>
      </c>
      <c r="IN25" s="111" t="s">
        <v>328</v>
      </c>
      <c r="IO25" s="90"/>
      <c r="IP25" s="102"/>
      <c r="IQ25" s="274" t="s">
        <v>0</v>
      </c>
      <c r="IR25" s="101"/>
      <c r="IS25" s="110" t="s">
        <v>328</v>
      </c>
      <c r="IT25" s="111" t="s">
        <v>328</v>
      </c>
      <c r="IU25" s="90"/>
      <c r="IV25" s="61"/>
      <c r="IW25" s="274" t="s">
        <v>0</v>
      </c>
      <c r="IX25" s="61"/>
      <c r="IY25" s="110" t="s">
        <v>328</v>
      </c>
      <c r="IZ25" s="111" t="s">
        <v>328</v>
      </c>
      <c r="JA25" s="90"/>
      <c r="JB25" s="61"/>
      <c r="JC25" s="274" t="s">
        <v>0</v>
      </c>
      <c r="JD25" s="61"/>
      <c r="JE25" s="110" t="s">
        <v>328</v>
      </c>
      <c r="JF25" s="111" t="s">
        <v>328</v>
      </c>
      <c r="JG25" s="90"/>
      <c r="JH25" s="61"/>
      <c r="JI25" s="274" t="s">
        <v>0</v>
      </c>
      <c r="JJ25" s="61"/>
      <c r="JK25" s="110" t="s">
        <v>328</v>
      </c>
      <c r="JL25" s="111" t="s">
        <v>328</v>
      </c>
      <c r="JM25" s="90"/>
      <c r="JN25" s="61"/>
      <c r="JO25" s="274" t="s">
        <v>0</v>
      </c>
      <c r="JP25" s="61"/>
      <c r="JQ25" s="110" t="s">
        <v>328</v>
      </c>
      <c r="JR25" s="111" t="s">
        <v>328</v>
      </c>
      <c r="JS25" s="90"/>
      <c r="JT25" s="102"/>
      <c r="JU25" s="274" t="s">
        <v>0</v>
      </c>
      <c r="JV25" s="101"/>
      <c r="JW25" s="110" t="s">
        <v>328</v>
      </c>
      <c r="JX25" s="111" t="s">
        <v>328</v>
      </c>
      <c r="JY25" s="90"/>
      <c r="JZ25" s="102"/>
      <c r="KA25" s="274" t="s">
        <v>0</v>
      </c>
      <c r="KB25" s="101"/>
      <c r="KC25" s="110" t="s">
        <v>328</v>
      </c>
      <c r="KD25" s="111" t="s">
        <v>328</v>
      </c>
      <c r="KE25" s="90"/>
      <c r="KF25" s="102"/>
      <c r="KG25" s="274" t="s">
        <v>0</v>
      </c>
      <c r="KH25" s="101"/>
      <c r="KI25" s="110" t="s">
        <v>328</v>
      </c>
      <c r="KJ25" s="111" t="s">
        <v>328</v>
      </c>
      <c r="KK25" s="90"/>
      <c r="KL25" s="61"/>
      <c r="KM25" s="274" t="s">
        <v>0</v>
      </c>
      <c r="KN25" s="61"/>
      <c r="KO25" s="110" t="s">
        <v>328</v>
      </c>
      <c r="KP25" s="111" t="s">
        <v>328</v>
      </c>
      <c r="KQ25" s="90"/>
      <c r="KR25" s="61"/>
      <c r="KS25" s="274" t="s">
        <v>0</v>
      </c>
      <c r="KT25" s="61"/>
      <c r="KU25" s="110" t="s">
        <v>328</v>
      </c>
      <c r="KV25" s="111" t="s">
        <v>328</v>
      </c>
      <c r="KW25" s="90"/>
      <c r="KX25" s="61"/>
      <c r="KY25" s="274" t="s">
        <v>0</v>
      </c>
      <c r="KZ25" s="61"/>
      <c r="LA25" s="110" t="s">
        <v>328</v>
      </c>
      <c r="LB25" s="111" t="s">
        <v>328</v>
      </c>
      <c r="LC25" s="90"/>
      <c r="LD25" s="102"/>
      <c r="LE25" s="274" t="s">
        <v>0</v>
      </c>
      <c r="LF25" s="101"/>
      <c r="LG25" s="110" t="s">
        <v>328</v>
      </c>
      <c r="LH25" s="111" t="s">
        <v>328</v>
      </c>
      <c r="LI25" s="90"/>
      <c r="LJ25" s="61"/>
      <c r="LK25" s="274" t="s">
        <v>0</v>
      </c>
      <c r="LL25" s="61"/>
      <c r="LM25" s="110" t="s">
        <v>328</v>
      </c>
      <c r="LN25" s="111" t="s">
        <v>328</v>
      </c>
      <c r="LO25" s="90"/>
      <c r="LP25" s="61"/>
      <c r="LQ25" s="274" t="s">
        <v>0</v>
      </c>
      <c r="LR25" s="61"/>
      <c r="LS25" s="110" t="s">
        <v>328</v>
      </c>
      <c r="LT25" s="111" t="s">
        <v>328</v>
      </c>
      <c r="LU25" s="90"/>
      <c r="LV25" s="102"/>
      <c r="LW25" s="274" t="s">
        <v>0</v>
      </c>
      <c r="LX25" s="101"/>
      <c r="LY25" s="110" t="s">
        <v>328</v>
      </c>
      <c r="LZ25" s="111" t="s">
        <v>328</v>
      </c>
      <c r="MA25" s="90"/>
      <c r="MB25" s="61"/>
      <c r="MC25" s="274" t="s">
        <v>0</v>
      </c>
      <c r="MD25" s="61"/>
      <c r="ME25" s="110" t="s">
        <v>328</v>
      </c>
      <c r="MF25" s="111" t="s">
        <v>328</v>
      </c>
      <c r="MG25" s="90"/>
      <c r="MH25" s="61"/>
      <c r="MI25" s="274" t="s">
        <v>0</v>
      </c>
      <c r="MJ25" s="61"/>
      <c r="MK25" s="110" t="s">
        <v>328</v>
      </c>
      <c r="ML25" s="111" t="s">
        <v>328</v>
      </c>
      <c r="MM25" s="90"/>
      <c r="MN25" s="61"/>
      <c r="MO25" s="274" t="s">
        <v>0</v>
      </c>
      <c r="MP25" s="61"/>
      <c r="MQ25" s="110" t="s">
        <v>328</v>
      </c>
      <c r="MR25" s="111" t="s">
        <v>328</v>
      </c>
      <c r="MS25" s="90"/>
      <c r="MT25" s="102"/>
      <c r="MU25" s="274" t="s">
        <v>0</v>
      </c>
      <c r="MV25" s="101"/>
      <c r="MW25" s="110" t="s">
        <v>328</v>
      </c>
      <c r="MX25" s="111" t="s">
        <v>328</v>
      </c>
      <c r="MY25" s="90"/>
      <c r="MZ25" s="61"/>
      <c r="NA25" s="274" t="s">
        <v>0</v>
      </c>
      <c r="NB25" s="61"/>
      <c r="NC25" s="110" t="s">
        <v>328</v>
      </c>
      <c r="ND25" s="111" t="s">
        <v>328</v>
      </c>
      <c r="NE25" s="90"/>
      <c r="NF25" s="61"/>
      <c r="NG25" s="274" t="s">
        <v>0</v>
      </c>
      <c r="NH25" s="61"/>
      <c r="NI25" s="110" t="s">
        <v>328</v>
      </c>
      <c r="NJ25" s="111" t="s">
        <v>328</v>
      </c>
      <c r="NK25" s="90"/>
      <c r="NL25" s="61"/>
      <c r="NM25" s="274" t="s">
        <v>0</v>
      </c>
      <c r="NN25" s="61"/>
      <c r="NO25" s="110" t="s">
        <v>328</v>
      </c>
      <c r="NP25" s="111" t="s">
        <v>328</v>
      </c>
      <c r="NQ25" s="90"/>
      <c r="NR25" s="61"/>
      <c r="NS25" s="274" t="s">
        <v>0</v>
      </c>
      <c r="NT25" s="61"/>
      <c r="NU25" s="110" t="s">
        <v>328</v>
      </c>
      <c r="NV25" s="111" t="s">
        <v>328</v>
      </c>
      <c r="NW25" s="98"/>
      <c r="NX25" s="102"/>
      <c r="NY25" s="274" t="s">
        <v>0</v>
      </c>
      <c r="NZ25" s="101"/>
      <c r="OA25" s="110" t="s">
        <v>328</v>
      </c>
      <c r="OB25" s="111" t="s">
        <v>328</v>
      </c>
      <c r="OC25" s="117"/>
      <c r="OD25" s="253"/>
      <c r="OE25" s="110" t="s">
        <v>0</v>
      </c>
      <c r="OF25" s="110"/>
      <c r="OG25" s="110" t="s">
        <v>328</v>
      </c>
      <c r="OH25" s="111" t="s">
        <v>328</v>
      </c>
    </row>
    <row r="26" spans="1:398" ht="15" x14ac:dyDescent="0.2">
      <c r="A26" s="283">
        <f>IF(B26="","",VLOOKUP(B26,'Registrovaní tipéri'!$A$2:$B$101,2,FALSE))</f>
        <v>31</v>
      </c>
      <c r="B26" s="277" t="s">
        <v>27</v>
      </c>
      <c r="C26" s="130">
        <v>31</v>
      </c>
      <c r="D26" s="102"/>
      <c r="E26" s="274" t="s">
        <v>0</v>
      </c>
      <c r="F26" s="101"/>
      <c r="G26" s="274"/>
      <c r="H26" s="275"/>
      <c r="I26" s="279"/>
      <c r="J26" s="253">
        <v>1</v>
      </c>
      <c r="K26" s="110" t="s">
        <v>0</v>
      </c>
      <c r="L26" s="110">
        <v>3</v>
      </c>
      <c r="M26" s="110" t="s">
        <v>217</v>
      </c>
      <c r="N26" s="111" t="s">
        <v>218</v>
      </c>
      <c r="O26" s="77"/>
      <c r="P26" s="102">
        <v>4</v>
      </c>
      <c r="Q26" s="311" t="s">
        <v>0</v>
      </c>
      <c r="R26" s="101">
        <v>0</v>
      </c>
      <c r="S26" s="110" t="s">
        <v>217</v>
      </c>
      <c r="T26" s="111" t="s">
        <v>213</v>
      </c>
      <c r="U26" s="77"/>
      <c r="V26" s="102">
        <v>1</v>
      </c>
      <c r="W26" s="311" t="s">
        <v>0</v>
      </c>
      <c r="X26" s="101">
        <v>2</v>
      </c>
      <c r="Y26" s="110" t="s">
        <v>217</v>
      </c>
      <c r="Z26" s="111" t="s">
        <v>218</v>
      </c>
      <c r="AA26" s="90"/>
      <c r="AB26" s="61">
        <v>3</v>
      </c>
      <c r="AC26" s="294" t="s">
        <v>0</v>
      </c>
      <c r="AD26" s="61">
        <v>0</v>
      </c>
      <c r="AE26" s="110" t="s">
        <v>217</v>
      </c>
      <c r="AF26" s="111" t="s">
        <v>219</v>
      </c>
      <c r="AG26" s="90"/>
      <c r="AH26" s="61">
        <v>0</v>
      </c>
      <c r="AI26" s="274" t="s">
        <v>0</v>
      </c>
      <c r="AJ26" s="61">
        <v>3</v>
      </c>
      <c r="AK26" s="110" t="s">
        <v>217</v>
      </c>
      <c r="AL26" s="111" t="s">
        <v>218</v>
      </c>
      <c r="AM26" s="90"/>
      <c r="AN26" s="102">
        <v>1</v>
      </c>
      <c r="AO26" s="274" t="s">
        <v>0</v>
      </c>
      <c r="AP26" s="101">
        <v>3</v>
      </c>
      <c r="AQ26" s="110" t="s">
        <v>217</v>
      </c>
      <c r="AR26" s="111" t="s">
        <v>219</v>
      </c>
      <c r="AS26" s="90"/>
      <c r="AT26" s="61">
        <v>3</v>
      </c>
      <c r="AU26" s="274" t="s">
        <v>0</v>
      </c>
      <c r="AV26" s="61">
        <v>0</v>
      </c>
      <c r="AW26" s="110" t="s">
        <v>217</v>
      </c>
      <c r="AX26" s="111" t="s">
        <v>219</v>
      </c>
      <c r="AY26" s="90"/>
      <c r="AZ26" s="102">
        <v>4</v>
      </c>
      <c r="BA26" s="274" t="s">
        <v>0</v>
      </c>
      <c r="BB26" s="101">
        <v>0</v>
      </c>
      <c r="BC26" s="110" t="s">
        <v>219</v>
      </c>
      <c r="BD26" s="111" t="s">
        <v>218</v>
      </c>
      <c r="BE26" s="90"/>
      <c r="BF26" s="61">
        <v>1</v>
      </c>
      <c r="BG26" s="274" t="s">
        <v>0</v>
      </c>
      <c r="BH26" s="61">
        <v>3</v>
      </c>
      <c r="BI26" s="110" t="s">
        <v>217</v>
      </c>
      <c r="BJ26" s="111" t="s">
        <v>220</v>
      </c>
      <c r="BK26" s="90"/>
      <c r="BL26" s="61">
        <v>3</v>
      </c>
      <c r="BM26" s="274" t="s">
        <v>0</v>
      </c>
      <c r="BN26" s="61">
        <v>0</v>
      </c>
      <c r="BO26" s="110" t="s">
        <v>217</v>
      </c>
      <c r="BP26" s="111" t="s">
        <v>219</v>
      </c>
      <c r="BQ26" s="90"/>
      <c r="BR26" s="61">
        <v>1</v>
      </c>
      <c r="BS26" s="274" t="s">
        <v>0</v>
      </c>
      <c r="BT26" s="61">
        <v>3</v>
      </c>
      <c r="BU26" s="110" t="s">
        <v>217</v>
      </c>
      <c r="BV26" s="111" t="s">
        <v>213</v>
      </c>
      <c r="BW26" s="90"/>
      <c r="BX26" s="61">
        <v>4</v>
      </c>
      <c r="BY26" s="274" t="s">
        <v>0</v>
      </c>
      <c r="BZ26" s="61">
        <v>0</v>
      </c>
      <c r="CA26" s="110" t="s">
        <v>217</v>
      </c>
      <c r="CB26" s="111" t="s">
        <v>219</v>
      </c>
      <c r="CC26" s="90"/>
      <c r="CD26" s="61">
        <v>3</v>
      </c>
      <c r="CE26" s="274" t="s">
        <v>0</v>
      </c>
      <c r="CF26" s="61">
        <v>0</v>
      </c>
      <c r="CG26" s="110" t="s">
        <v>217</v>
      </c>
      <c r="CH26" s="111" t="s">
        <v>219</v>
      </c>
      <c r="CI26" s="90"/>
      <c r="CJ26" s="102">
        <v>3</v>
      </c>
      <c r="CK26" s="274" t="s">
        <v>0</v>
      </c>
      <c r="CL26" s="101">
        <v>0</v>
      </c>
      <c r="CM26" s="110" t="s">
        <v>217</v>
      </c>
      <c r="CN26" s="111" t="s">
        <v>218</v>
      </c>
      <c r="CO26" s="90"/>
      <c r="CP26" s="102"/>
      <c r="CQ26" s="274" t="s">
        <v>0</v>
      </c>
      <c r="CR26" s="101"/>
      <c r="CS26" s="110" t="s">
        <v>328</v>
      </c>
      <c r="CT26" s="111" t="s">
        <v>328</v>
      </c>
      <c r="CU26" s="90"/>
      <c r="CV26" s="61">
        <v>0</v>
      </c>
      <c r="CW26" s="274" t="s">
        <v>0</v>
      </c>
      <c r="CX26" s="61">
        <v>3</v>
      </c>
      <c r="CY26" s="110" t="s">
        <v>217</v>
      </c>
      <c r="CZ26" s="111" t="s">
        <v>218</v>
      </c>
      <c r="DA26" s="90"/>
      <c r="DB26" s="61">
        <v>1</v>
      </c>
      <c r="DC26" s="274" t="s">
        <v>0</v>
      </c>
      <c r="DD26" s="61">
        <v>3</v>
      </c>
      <c r="DE26" s="110" t="s">
        <v>217</v>
      </c>
      <c r="DF26" s="111" t="s">
        <v>218</v>
      </c>
      <c r="DG26" s="90"/>
      <c r="DH26" s="61">
        <v>3</v>
      </c>
      <c r="DI26" s="274" t="s">
        <v>0</v>
      </c>
      <c r="DJ26" s="61">
        <v>0</v>
      </c>
      <c r="DK26" s="110" t="s">
        <v>217</v>
      </c>
      <c r="DL26" s="111" t="s">
        <v>219</v>
      </c>
      <c r="DM26" s="90"/>
      <c r="DN26" s="61">
        <v>1</v>
      </c>
      <c r="DO26" s="274" t="s">
        <v>0</v>
      </c>
      <c r="DP26" s="61">
        <v>2</v>
      </c>
      <c r="DQ26" s="110" t="s">
        <v>217</v>
      </c>
      <c r="DR26" s="111" t="s">
        <v>219</v>
      </c>
      <c r="DS26" s="90"/>
      <c r="DT26" s="61">
        <v>3</v>
      </c>
      <c r="DU26" s="274" t="s">
        <v>0</v>
      </c>
      <c r="DV26" s="61">
        <v>0</v>
      </c>
      <c r="DW26" s="110" t="s">
        <v>219</v>
      </c>
      <c r="DX26" s="111" t="s">
        <v>220</v>
      </c>
      <c r="DY26" s="90"/>
      <c r="DZ26" s="61">
        <v>4</v>
      </c>
      <c r="EA26" s="274" t="s">
        <v>0</v>
      </c>
      <c r="EB26" s="61">
        <v>0</v>
      </c>
      <c r="EC26" s="110" t="s">
        <v>217</v>
      </c>
      <c r="ED26" s="111" t="s">
        <v>219</v>
      </c>
      <c r="EE26" s="90"/>
      <c r="EF26" s="61"/>
      <c r="EG26" s="274" t="s">
        <v>0</v>
      </c>
      <c r="EH26" s="61"/>
      <c r="EI26" s="110" t="s">
        <v>328</v>
      </c>
      <c r="EJ26" s="111" t="s">
        <v>328</v>
      </c>
      <c r="EK26" s="90"/>
      <c r="EL26" s="61"/>
      <c r="EM26" s="274" t="s">
        <v>0</v>
      </c>
      <c r="EN26" s="61"/>
      <c r="EO26" s="110" t="s">
        <v>328</v>
      </c>
      <c r="EP26" s="111" t="s">
        <v>328</v>
      </c>
      <c r="EQ26" s="90"/>
      <c r="ER26" s="102"/>
      <c r="ES26" s="274" t="s">
        <v>0</v>
      </c>
      <c r="ET26" s="101"/>
      <c r="EU26" s="110" t="s">
        <v>328</v>
      </c>
      <c r="EV26" s="111" t="s">
        <v>328</v>
      </c>
      <c r="EW26" s="90"/>
      <c r="EX26" s="61"/>
      <c r="EY26" s="274" t="s">
        <v>0</v>
      </c>
      <c r="EZ26" s="61"/>
      <c r="FA26" s="110" t="s">
        <v>328</v>
      </c>
      <c r="FB26" s="111" t="s">
        <v>328</v>
      </c>
      <c r="FC26" s="90"/>
      <c r="FD26" s="102"/>
      <c r="FE26" s="274" t="s">
        <v>0</v>
      </c>
      <c r="FF26" s="101"/>
      <c r="FG26" s="110" t="s">
        <v>328</v>
      </c>
      <c r="FH26" s="111" t="s">
        <v>328</v>
      </c>
      <c r="FI26" s="90"/>
      <c r="FJ26" s="61"/>
      <c r="FK26" s="274" t="s">
        <v>0</v>
      </c>
      <c r="FL26" s="61"/>
      <c r="FM26" s="110" t="s">
        <v>328</v>
      </c>
      <c r="FN26" s="111" t="s">
        <v>328</v>
      </c>
      <c r="FO26" s="90"/>
      <c r="FP26" s="61"/>
      <c r="FQ26" s="274" t="s">
        <v>0</v>
      </c>
      <c r="FR26" s="61"/>
      <c r="FS26" s="110" t="s">
        <v>328</v>
      </c>
      <c r="FT26" s="111" t="s">
        <v>328</v>
      </c>
      <c r="FU26" s="90"/>
      <c r="FV26" s="61"/>
      <c r="FW26" s="274" t="s">
        <v>0</v>
      </c>
      <c r="FX26" s="61"/>
      <c r="FY26" s="110" t="s">
        <v>328</v>
      </c>
      <c r="FZ26" s="111" t="s">
        <v>328</v>
      </c>
      <c r="GA26" s="90"/>
      <c r="GB26" s="102"/>
      <c r="GC26" s="274" t="s">
        <v>0</v>
      </c>
      <c r="GD26" s="101"/>
      <c r="GE26" s="110" t="s">
        <v>328</v>
      </c>
      <c r="GF26" s="111" t="s">
        <v>328</v>
      </c>
      <c r="GG26" s="90"/>
      <c r="GH26" s="102"/>
      <c r="GI26" s="274" t="s">
        <v>0</v>
      </c>
      <c r="GJ26" s="101"/>
      <c r="GK26" s="110" t="s">
        <v>328</v>
      </c>
      <c r="GL26" s="111" t="s">
        <v>328</v>
      </c>
      <c r="GM26" s="90"/>
      <c r="GN26" s="61"/>
      <c r="GO26" s="274" t="s">
        <v>0</v>
      </c>
      <c r="GP26" s="61"/>
      <c r="GQ26" s="110" t="s">
        <v>328</v>
      </c>
      <c r="GR26" s="111" t="s">
        <v>328</v>
      </c>
      <c r="GS26" s="90"/>
      <c r="GT26" s="61"/>
      <c r="GU26" s="274" t="s">
        <v>0</v>
      </c>
      <c r="GV26" s="61"/>
      <c r="GW26" s="110" t="s">
        <v>328</v>
      </c>
      <c r="GX26" s="111" t="s">
        <v>328</v>
      </c>
      <c r="GY26" s="90"/>
      <c r="GZ26" s="102"/>
      <c r="HA26" s="274" t="s">
        <v>0</v>
      </c>
      <c r="HB26" s="101"/>
      <c r="HC26" s="110" t="s">
        <v>328</v>
      </c>
      <c r="HD26" s="111" t="s">
        <v>328</v>
      </c>
      <c r="HE26" s="90"/>
      <c r="HF26" s="61"/>
      <c r="HG26" s="274" t="s">
        <v>0</v>
      </c>
      <c r="HH26" s="61"/>
      <c r="HI26" s="110" t="s">
        <v>328</v>
      </c>
      <c r="HJ26" s="111" t="s">
        <v>328</v>
      </c>
      <c r="HK26" s="90"/>
      <c r="HL26" s="61"/>
      <c r="HM26" s="274" t="s">
        <v>0</v>
      </c>
      <c r="HN26" s="61"/>
      <c r="HO26" s="110" t="s">
        <v>328</v>
      </c>
      <c r="HP26" s="111" t="s">
        <v>328</v>
      </c>
      <c r="HQ26" s="90"/>
      <c r="HR26" s="61"/>
      <c r="HS26" s="274" t="s">
        <v>0</v>
      </c>
      <c r="HT26" s="61"/>
      <c r="HU26" s="110" t="s">
        <v>328</v>
      </c>
      <c r="HV26" s="111" t="s">
        <v>328</v>
      </c>
      <c r="HW26" s="90"/>
      <c r="HX26" s="102"/>
      <c r="HY26" s="274" t="s">
        <v>0</v>
      </c>
      <c r="HZ26" s="101"/>
      <c r="IA26" s="110" t="s">
        <v>328</v>
      </c>
      <c r="IB26" s="111" t="s">
        <v>328</v>
      </c>
      <c r="IC26" s="90"/>
      <c r="ID26" s="61"/>
      <c r="IE26" s="274" t="s">
        <v>0</v>
      </c>
      <c r="IF26" s="61"/>
      <c r="IG26" s="110" t="s">
        <v>328</v>
      </c>
      <c r="IH26" s="111" t="s">
        <v>328</v>
      </c>
      <c r="II26" s="90"/>
      <c r="IJ26" s="61"/>
      <c r="IK26" s="274" t="s">
        <v>0</v>
      </c>
      <c r="IL26" s="61"/>
      <c r="IM26" s="110" t="s">
        <v>328</v>
      </c>
      <c r="IN26" s="111" t="s">
        <v>328</v>
      </c>
      <c r="IO26" s="90"/>
      <c r="IP26" s="102"/>
      <c r="IQ26" s="274" t="s">
        <v>0</v>
      </c>
      <c r="IR26" s="101"/>
      <c r="IS26" s="110" t="s">
        <v>328</v>
      </c>
      <c r="IT26" s="111" t="s">
        <v>328</v>
      </c>
      <c r="IU26" s="90"/>
      <c r="IV26" s="61"/>
      <c r="IW26" s="274" t="s">
        <v>0</v>
      </c>
      <c r="IX26" s="61"/>
      <c r="IY26" s="110" t="s">
        <v>328</v>
      </c>
      <c r="IZ26" s="111" t="s">
        <v>328</v>
      </c>
      <c r="JA26" s="90"/>
      <c r="JB26" s="61"/>
      <c r="JC26" s="274" t="s">
        <v>0</v>
      </c>
      <c r="JD26" s="61"/>
      <c r="JE26" s="110" t="s">
        <v>328</v>
      </c>
      <c r="JF26" s="111" t="s">
        <v>328</v>
      </c>
      <c r="JG26" s="90"/>
      <c r="JH26" s="61"/>
      <c r="JI26" s="274" t="s">
        <v>0</v>
      </c>
      <c r="JJ26" s="61"/>
      <c r="JK26" s="110" t="s">
        <v>328</v>
      </c>
      <c r="JL26" s="111" t="s">
        <v>328</v>
      </c>
      <c r="JM26" s="90"/>
      <c r="JN26" s="61"/>
      <c r="JO26" s="274" t="s">
        <v>0</v>
      </c>
      <c r="JP26" s="61"/>
      <c r="JQ26" s="110" t="s">
        <v>328</v>
      </c>
      <c r="JR26" s="111" t="s">
        <v>328</v>
      </c>
      <c r="JS26" s="90"/>
      <c r="JT26" s="102"/>
      <c r="JU26" s="274" t="s">
        <v>0</v>
      </c>
      <c r="JV26" s="101"/>
      <c r="JW26" s="110" t="s">
        <v>328</v>
      </c>
      <c r="JX26" s="111" t="s">
        <v>328</v>
      </c>
      <c r="JY26" s="90"/>
      <c r="JZ26" s="102"/>
      <c r="KA26" s="274" t="s">
        <v>0</v>
      </c>
      <c r="KB26" s="101"/>
      <c r="KC26" s="110" t="s">
        <v>328</v>
      </c>
      <c r="KD26" s="111" t="s">
        <v>328</v>
      </c>
      <c r="KE26" s="90"/>
      <c r="KF26" s="102"/>
      <c r="KG26" s="274" t="s">
        <v>0</v>
      </c>
      <c r="KH26" s="101"/>
      <c r="KI26" s="110" t="s">
        <v>328</v>
      </c>
      <c r="KJ26" s="111" t="s">
        <v>328</v>
      </c>
      <c r="KK26" s="90"/>
      <c r="KL26" s="61"/>
      <c r="KM26" s="274" t="s">
        <v>0</v>
      </c>
      <c r="KN26" s="61"/>
      <c r="KO26" s="110" t="s">
        <v>328</v>
      </c>
      <c r="KP26" s="111" t="s">
        <v>328</v>
      </c>
      <c r="KQ26" s="90"/>
      <c r="KR26" s="61"/>
      <c r="KS26" s="274" t="s">
        <v>0</v>
      </c>
      <c r="KT26" s="61"/>
      <c r="KU26" s="110" t="s">
        <v>328</v>
      </c>
      <c r="KV26" s="111" t="s">
        <v>328</v>
      </c>
      <c r="KW26" s="90"/>
      <c r="KX26" s="61"/>
      <c r="KY26" s="274" t="s">
        <v>0</v>
      </c>
      <c r="KZ26" s="61"/>
      <c r="LA26" s="110" t="s">
        <v>328</v>
      </c>
      <c r="LB26" s="111" t="s">
        <v>328</v>
      </c>
      <c r="LC26" s="90"/>
      <c r="LD26" s="102"/>
      <c r="LE26" s="274" t="s">
        <v>0</v>
      </c>
      <c r="LF26" s="101"/>
      <c r="LG26" s="110" t="s">
        <v>328</v>
      </c>
      <c r="LH26" s="111" t="s">
        <v>328</v>
      </c>
      <c r="LI26" s="90"/>
      <c r="LJ26" s="61"/>
      <c r="LK26" s="274" t="s">
        <v>0</v>
      </c>
      <c r="LL26" s="61"/>
      <c r="LM26" s="110" t="s">
        <v>328</v>
      </c>
      <c r="LN26" s="111" t="s">
        <v>328</v>
      </c>
      <c r="LO26" s="90"/>
      <c r="LP26" s="61"/>
      <c r="LQ26" s="274" t="s">
        <v>0</v>
      </c>
      <c r="LR26" s="61"/>
      <c r="LS26" s="110" t="s">
        <v>328</v>
      </c>
      <c r="LT26" s="111" t="s">
        <v>328</v>
      </c>
      <c r="LU26" s="90"/>
      <c r="LV26" s="102"/>
      <c r="LW26" s="274" t="s">
        <v>0</v>
      </c>
      <c r="LX26" s="101"/>
      <c r="LY26" s="110" t="s">
        <v>328</v>
      </c>
      <c r="LZ26" s="111" t="s">
        <v>328</v>
      </c>
      <c r="MA26" s="90"/>
      <c r="MB26" s="61"/>
      <c r="MC26" s="274" t="s">
        <v>0</v>
      </c>
      <c r="MD26" s="61"/>
      <c r="ME26" s="110" t="s">
        <v>328</v>
      </c>
      <c r="MF26" s="111" t="s">
        <v>328</v>
      </c>
      <c r="MG26" s="90"/>
      <c r="MH26" s="61"/>
      <c r="MI26" s="274" t="s">
        <v>0</v>
      </c>
      <c r="MJ26" s="61"/>
      <c r="MK26" s="110" t="s">
        <v>328</v>
      </c>
      <c r="ML26" s="111" t="s">
        <v>328</v>
      </c>
      <c r="MM26" s="90"/>
      <c r="MN26" s="61"/>
      <c r="MO26" s="274" t="s">
        <v>0</v>
      </c>
      <c r="MP26" s="61"/>
      <c r="MQ26" s="110" t="s">
        <v>328</v>
      </c>
      <c r="MR26" s="111" t="s">
        <v>328</v>
      </c>
      <c r="MS26" s="90"/>
      <c r="MT26" s="102"/>
      <c r="MU26" s="274" t="s">
        <v>0</v>
      </c>
      <c r="MV26" s="101"/>
      <c r="MW26" s="110" t="s">
        <v>328</v>
      </c>
      <c r="MX26" s="111" t="s">
        <v>328</v>
      </c>
      <c r="MY26" s="90"/>
      <c r="MZ26" s="61"/>
      <c r="NA26" s="274" t="s">
        <v>0</v>
      </c>
      <c r="NB26" s="61"/>
      <c r="NC26" s="110" t="s">
        <v>328</v>
      </c>
      <c r="ND26" s="111" t="s">
        <v>328</v>
      </c>
      <c r="NE26" s="90"/>
      <c r="NF26" s="61"/>
      <c r="NG26" s="274" t="s">
        <v>0</v>
      </c>
      <c r="NH26" s="61"/>
      <c r="NI26" s="110" t="s">
        <v>328</v>
      </c>
      <c r="NJ26" s="111" t="s">
        <v>328</v>
      </c>
      <c r="NK26" s="90"/>
      <c r="NL26" s="61"/>
      <c r="NM26" s="274" t="s">
        <v>0</v>
      </c>
      <c r="NN26" s="61"/>
      <c r="NO26" s="110" t="s">
        <v>328</v>
      </c>
      <c r="NP26" s="111" t="s">
        <v>328</v>
      </c>
      <c r="NQ26" s="90"/>
      <c r="NR26" s="61"/>
      <c r="NS26" s="274" t="s">
        <v>0</v>
      </c>
      <c r="NT26" s="61"/>
      <c r="NU26" s="110" t="s">
        <v>328</v>
      </c>
      <c r="NV26" s="111" t="s">
        <v>328</v>
      </c>
      <c r="NW26" s="98"/>
      <c r="NX26" s="102"/>
      <c r="NY26" s="274" t="s">
        <v>0</v>
      </c>
      <c r="NZ26" s="101"/>
      <c r="OA26" s="110" t="s">
        <v>328</v>
      </c>
      <c r="OB26" s="111" t="s">
        <v>328</v>
      </c>
      <c r="OC26" s="117"/>
      <c r="OD26" s="253"/>
      <c r="OE26" s="110" t="s">
        <v>0</v>
      </c>
      <c r="OF26" s="110"/>
      <c r="OG26" s="110" t="s">
        <v>328</v>
      </c>
      <c r="OH26" s="111" t="s">
        <v>328</v>
      </c>
    </row>
    <row r="27" spans="1:398" ht="15" x14ac:dyDescent="0.2">
      <c r="A27" s="283">
        <f>IF(B27="","",VLOOKUP(B27,'Registrovaní tipéri'!$A$2:$B$101,2,FALSE))</f>
        <v>13</v>
      </c>
      <c r="B27" s="277" t="s">
        <v>196</v>
      </c>
      <c r="C27" s="130">
        <v>13</v>
      </c>
      <c r="D27" s="102"/>
      <c r="E27" s="274" t="s">
        <v>0</v>
      </c>
      <c r="F27" s="101"/>
      <c r="G27" s="274"/>
      <c r="H27" s="275"/>
      <c r="I27" s="279"/>
      <c r="J27" s="253">
        <v>1</v>
      </c>
      <c r="K27" s="110" t="s">
        <v>0</v>
      </c>
      <c r="L27" s="110">
        <v>3</v>
      </c>
      <c r="M27" s="110" t="s">
        <v>219</v>
      </c>
      <c r="N27" s="111" t="s">
        <v>217</v>
      </c>
      <c r="O27" s="77"/>
      <c r="P27" s="102">
        <v>3</v>
      </c>
      <c r="Q27" s="311" t="s">
        <v>0</v>
      </c>
      <c r="R27" s="101">
        <v>1</v>
      </c>
      <c r="S27" s="110" t="s">
        <v>217</v>
      </c>
      <c r="T27" s="111" t="s">
        <v>213</v>
      </c>
      <c r="U27" s="77"/>
      <c r="V27" s="102">
        <v>1</v>
      </c>
      <c r="W27" s="311" t="s">
        <v>0</v>
      </c>
      <c r="X27" s="101">
        <v>3</v>
      </c>
      <c r="Y27" s="110" t="s">
        <v>217</v>
      </c>
      <c r="Z27" s="111" t="s">
        <v>218</v>
      </c>
      <c r="AA27" s="90"/>
      <c r="AB27" s="61">
        <v>2</v>
      </c>
      <c r="AC27" s="294" t="s">
        <v>0</v>
      </c>
      <c r="AD27" s="61">
        <v>2</v>
      </c>
      <c r="AE27" s="110" t="s">
        <v>219</v>
      </c>
      <c r="AF27" s="111" t="s">
        <v>291</v>
      </c>
      <c r="AG27" s="90"/>
      <c r="AH27" s="61">
        <v>1</v>
      </c>
      <c r="AI27" s="274" t="s">
        <v>0</v>
      </c>
      <c r="AJ27" s="61">
        <v>1</v>
      </c>
      <c r="AK27" s="110" t="s">
        <v>217</v>
      </c>
      <c r="AL27" s="111" t="s">
        <v>291</v>
      </c>
      <c r="AM27" s="90"/>
      <c r="AN27" s="102">
        <v>0</v>
      </c>
      <c r="AO27" s="274" t="s">
        <v>0</v>
      </c>
      <c r="AP27" s="101">
        <v>4</v>
      </c>
      <c r="AQ27" s="110" t="s">
        <v>291</v>
      </c>
      <c r="AR27" s="111" t="s">
        <v>218</v>
      </c>
      <c r="AS27" s="90"/>
      <c r="AT27" s="61">
        <v>3</v>
      </c>
      <c r="AU27" s="274" t="s">
        <v>0</v>
      </c>
      <c r="AV27" s="61">
        <v>2</v>
      </c>
      <c r="AW27" s="110" t="s">
        <v>217</v>
      </c>
      <c r="AX27" s="111" t="s">
        <v>291</v>
      </c>
      <c r="AY27" s="90"/>
      <c r="AZ27" s="102">
        <v>1</v>
      </c>
      <c r="BA27" s="274" t="s">
        <v>0</v>
      </c>
      <c r="BB27" s="101">
        <v>1</v>
      </c>
      <c r="BC27" s="110" t="s">
        <v>218</v>
      </c>
      <c r="BD27" s="111" t="s">
        <v>364</v>
      </c>
      <c r="BE27" s="90"/>
      <c r="BF27" s="61">
        <v>1</v>
      </c>
      <c r="BG27" s="274" t="s">
        <v>0</v>
      </c>
      <c r="BH27" s="61">
        <v>1</v>
      </c>
      <c r="BI27" s="110" t="s">
        <v>217</v>
      </c>
      <c r="BJ27" s="111" t="s">
        <v>291</v>
      </c>
      <c r="BK27" s="90"/>
      <c r="BL27" s="61">
        <v>4</v>
      </c>
      <c r="BM27" s="274" t="s">
        <v>0</v>
      </c>
      <c r="BN27" s="61">
        <v>0</v>
      </c>
      <c r="BO27" s="110" t="s">
        <v>219</v>
      </c>
      <c r="BP27" s="111" t="s">
        <v>216</v>
      </c>
      <c r="BQ27" s="90"/>
      <c r="BR27" s="61">
        <v>0</v>
      </c>
      <c r="BS27" s="274" t="s">
        <v>0</v>
      </c>
      <c r="BT27" s="61">
        <v>3</v>
      </c>
      <c r="BU27" s="110" t="s">
        <v>291</v>
      </c>
      <c r="BV27" s="111" t="s">
        <v>217</v>
      </c>
      <c r="BW27" s="90"/>
      <c r="BX27" s="61">
        <v>4</v>
      </c>
      <c r="BY27" s="274" t="s">
        <v>0</v>
      </c>
      <c r="BZ27" s="61">
        <v>2</v>
      </c>
      <c r="CA27" s="110" t="s">
        <v>217</v>
      </c>
      <c r="CB27" s="111" t="s">
        <v>217</v>
      </c>
      <c r="CC27" s="90"/>
      <c r="CD27" s="61">
        <v>3</v>
      </c>
      <c r="CE27" s="274" t="s">
        <v>0</v>
      </c>
      <c r="CF27" s="61">
        <v>0</v>
      </c>
      <c r="CG27" s="110" t="s">
        <v>219</v>
      </c>
      <c r="CH27" s="111" t="s">
        <v>364</v>
      </c>
      <c r="CI27" s="90"/>
      <c r="CJ27" s="102">
        <v>3</v>
      </c>
      <c r="CK27" s="274" t="s">
        <v>0</v>
      </c>
      <c r="CL27" s="101">
        <v>1</v>
      </c>
      <c r="CM27" s="110" t="s">
        <v>217</v>
      </c>
      <c r="CN27" s="111" t="s">
        <v>291</v>
      </c>
      <c r="CO27" s="90"/>
      <c r="CP27" s="102">
        <v>1</v>
      </c>
      <c r="CQ27" s="274" t="s">
        <v>0</v>
      </c>
      <c r="CR27" s="101">
        <v>3</v>
      </c>
      <c r="CS27" s="110" t="s">
        <v>219</v>
      </c>
      <c r="CT27" s="111" t="s">
        <v>291</v>
      </c>
      <c r="CU27" s="90"/>
      <c r="CV27" s="61">
        <v>1</v>
      </c>
      <c r="CW27" s="274" t="s">
        <v>0</v>
      </c>
      <c r="CX27" s="61">
        <v>3</v>
      </c>
      <c r="CY27" s="110" t="s">
        <v>217</v>
      </c>
      <c r="CZ27" s="111" t="s">
        <v>291</v>
      </c>
      <c r="DA27" s="90"/>
      <c r="DB27" s="61"/>
      <c r="DC27" s="274" t="s">
        <v>0</v>
      </c>
      <c r="DD27" s="61"/>
      <c r="DE27" s="110" t="s">
        <v>328</v>
      </c>
      <c r="DF27" s="111" t="s">
        <v>328</v>
      </c>
      <c r="DG27" s="90"/>
      <c r="DH27" s="61">
        <v>3</v>
      </c>
      <c r="DI27" s="274" t="s">
        <v>0</v>
      </c>
      <c r="DJ27" s="61">
        <v>1</v>
      </c>
      <c r="DK27" s="110" t="s">
        <v>218</v>
      </c>
      <c r="DL27" s="111" t="s">
        <v>291</v>
      </c>
      <c r="DM27" s="90"/>
      <c r="DN27" s="61">
        <v>3</v>
      </c>
      <c r="DO27" s="274" t="s">
        <v>0</v>
      </c>
      <c r="DP27" s="61">
        <v>1</v>
      </c>
      <c r="DQ27" s="110" t="s">
        <v>379</v>
      </c>
      <c r="DR27" s="111" t="s">
        <v>380</v>
      </c>
      <c r="DS27" s="90"/>
      <c r="DT27" s="61">
        <v>4</v>
      </c>
      <c r="DU27" s="274" t="s">
        <v>0</v>
      </c>
      <c r="DV27" s="61">
        <v>0</v>
      </c>
      <c r="DW27" s="110" t="s">
        <v>219</v>
      </c>
      <c r="DX27" s="111" t="s">
        <v>217</v>
      </c>
      <c r="DY27" s="90"/>
      <c r="DZ27" s="61">
        <v>3</v>
      </c>
      <c r="EA27" s="274" t="s">
        <v>0</v>
      </c>
      <c r="EB27" s="61">
        <v>1</v>
      </c>
      <c r="EC27" s="110" t="s">
        <v>217</v>
      </c>
      <c r="ED27" s="111" t="s">
        <v>364</v>
      </c>
      <c r="EE27" s="90"/>
      <c r="EF27" s="61"/>
      <c r="EG27" s="274" t="s">
        <v>0</v>
      </c>
      <c r="EH27" s="61"/>
      <c r="EI27" s="110" t="s">
        <v>328</v>
      </c>
      <c r="EJ27" s="111" t="s">
        <v>328</v>
      </c>
      <c r="EK27" s="90"/>
      <c r="EL27" s="61"/>
      <c r="EM27" s="274" t="s">
        <v>0</v>
      </c>
      <c r="EN27" s="61"/>
      <c r="EO27" s="110" t="s">
        <v>328</v>
      </c>
      <c r="EP27" s="111" t="s">
        <v>328</v>
      </c>
      <c r="EQ27" s="90"/>
      <c r="ER27" s="102"/>
      <c r="ES27" s="274" t="s">
        <v>0</v>
      </c>
      <c r="ET27" s="101"/>
      <c r="EU27" s="110" t="s">
        <v>328</v>
      </c>
      <c r="EV27" s="111" t="s">
        <v>328</v>
      </c>
      <c r="EW27" s="90"/>
      <c r="EX27" s="61"/>
      <c r="EY27" s="274" t="s">
        <v>0</v>
      </c>
      <c r="EZ27" s="61"/>
      <c r="FA27" s="110" t="s">
        <v>328</v>
      </c>
      <c r="FB27" s="111" t="s">
        <v>328</v>
      </c>
      <c r="FC27" s="90"/>
      <c r="FD27" s="102"/>
      <c r="FE27" s="274" t="s">
        <v>0</v>
      </c>
      <c r="FF27" s="101"/>
      <c r="FG27" s="110" t="s">
        <v>328</v>
      </c>
      <c r="FH27" s="111" t="s">
        <v>328</v>
      </c>
      <c r="FI27" s="90"/>
      <c r="FJ27" s="61"/>
      <c r="FK27" s="274" t="s">
        <v>0</v>
      </c>
      <c r="FL27" s="61"/>
      <c r="FM27" s="110" t="s">
        <v>328</v>
      </c>
      <c r="FN27" s="111" t="s">
        <v>328</v>
      </c>
      <c r="FO27" s="90"/>
      <c r="FP27" s="61"/>
      <c r="FQ27" s="274" t="s">
        <v>0</v>
      </c>
      <c r="FR27" s="61"/>
      <c r="FS27" s="110" t="s">
        <v>328</v>
      </c>
      <c r="FT27" s="111" t="s">
        <v>328</v>
      </c>
      <c r="FU27" s="90"/>
      <c r="FV27" s="61"/>
      <c r="FW27" s="274" t="s">
        <v>0</v>
      </c>
      <c r="FX27" s="61"/>
      <c r="FY27" s="110" t="s">
        <v>328</v>
      </c>
      <c r="FZ27" s="111" t="s">
        <v>328</v>
      </c>
      <c r="GA27" s="90"/>
      <c r="GB27" s="102"/>
      <c r="GC27" s="274" t="s">
        <v>0</v>
      </c>
      <c r="GD27" s="101"/>
      <c r="GE27" s="110" t="s">
        <v>328</v>
      </c>
      <c r="GF27" s="111" t="s">
        <v>328</v>
      </c>
      <c r="GG27" s="90"/>
      <c r="GH27" s="102"/>
      <c r="GI27" s="274" t="s">
        <v>0</v>
      </c>
      <c r="GJ27" s="101"/>
      <c r="GK27" s="110" t="s">
        <v>328</v>
      </c>
      <c r="GL27" s="111" t="s">
        <v>328</v>
      </c>
      <c r="GM27" s="90"/>
      <c r="GN27" s="61"/>
      <c r="GO27" s="274" t="s">
        <v>0</v>
      </c>
      <c r="GP27" s="61"/>
      <c r="GQ27" s="110" t="s">
        <v>328</v>
      </c>
      <c r="GR27" s="111" t="s">
        <v>328</v>
      </c>
      <c r="GS27" s="90"/>
      <c r="GT27" s="61"/>
      <c r="GU27" s="274" t="s">
        <v>0</v>
      </c>
      <c r="GV27" s="61"/>
      <c r="GW27" s="110" t="s">
        <v>328</v>
      </c>
      <c r="GX27" s="111" t="s">
        <v>328</v>
      </c>
      <c r="GY27" s="90"/>
      <c r="GZ27" s="102"/>
      <c r="HA27" s="274" t="s">
        <v>0</v>
      </c>
      <c r="HB27" s="101"/>
      <c r="HC27" s="110" t="s">
        <v>328</v>
      </c>
      <c r="HD27" s="111" t="s">
        <v>328</v>
      </c>
      <c r="HE27" s="90"/>
      <c r="HF27" s="61"/>
      <c r="HG27" s="274" t="s">
        <v>0</v>
      </c>
      <c r="HH27" s="61"/>
      <c r="HI27" s="110" t="s">
        <v>328</v>
      </c>
      <c r="HJ27" s="111" t="s">
        <v>328</v>
      </c>
      <c r="HK27" s="90"/>
      <c r="HL27" s="61"/>
      <c r="HM27" s="274" t="s">
        <v>0</v>
      </c>
      <c r="HN27" s="61"/>
      <c r="HO27" s="110" t="s">
        <v>328</v>
      </c>
      <c r="HP27" s="111" t="s">
        <v>328</v>
      </c>
      <c r="HQ27" s="90"/>
      <c r="HR27" s="61"/>
      <c r="HS27" s="274" t="s">
        <v>0</v>
      </c>
      <c r="HT27" s="61"/>
      <c r="HU27" s="110" t="s">
        <v>328</v>
      </c>
      <c r="HV27" s="111" t="s">
        <v>328</v>
      </c>
      <c r="HW27" s="90"/>
      <c r="HX27" s="102"/>
      <c r="HY27" s="274" t="s">
        <v>0</v>
      </c>
      <c r="HZ27" s="101"/>
      <c r="IA27" s="110" t="s">
        <v>328</v>
      </c>
      <c r="IB27" s="111" t="s">
        <v>328</v>
      </c>
      <c r="IC27" s="90"/>
      <c r="ID27" s="61"/>
      <c r="IE27" s="274" t="s">
        <v>0</v>
      </c>
      <c r="IF27" s="61"/>
      <c r="IG27" s="110" t="s">
        <v>328</v>
      </c>
      <c r="IH27" s="111" t="s">
        <v>328</v>
      </c>
      <c r="II27" s="90"/>
      <c r="IJ27" s="61"/>
      <c r="IK27" s="274" t="s">
        <v>0</v>
      </c>
      <c r="IL27" s="61"/>
      <c r="IM27" s="110" t="s">
        <v>328</v>
      </c>
      <c r="IN27" s="111" t="s">
        <v>328</v>
      </c>
      <c r="IO27" s="90"/>
      <c r="IP27" s="102"/>
      <c r="IQ27" s="274" t="s">
        <v>0</v>
      </c>
      <c r="IR27" s="101"/>
      <c r="IS27" s="110" t="s">
        <v>328</v>
      </c>
      <c r="IT27" s="111" t="s">
        <v>328</v>
      </c>
      <c r="IU27" s="90"/>
      <c r="IV27" s="61"/>
      <c r="IW27" s="274" t="s">
        <v>0</v>
      </c>
      <c r="IX27" s="61"/>
      <c r="IY27" s="110" t="s">
        <v>328</v>
      </c>
      <c r="IZ27" s="111" t="s">
        <v>328</v>
      </c>
      <c r="JA27" s="90"/>
      <c r="JB27" s="61"/>
      <c r="JC27" s="274" t="s">
        <v>0</v>
      </c>
      <c r="JD27" s="61"/>
      <c r="JE27" s="110" t="s">
        <v>328</v>
      </c>
      <c r="JF27" s="111" t="s">
        <v>328</v>
      </c>
      <c r="JG27" s="90"/>
      <c r="JH27" s="61"/>
      <c r="JI27" s="274" t="s">
        <v>0</v>
      </c>
      <c r="JJ27" s="61"/>
      <c r="JK27" s="110" t="s">
        <v>328</v>
      </c>
      <c r="JL27" s="111" t="s">
        <v>328</v>
      </c>
      <c r="JM27" s="90"/>
      <c r="JN27" s="61"/>
      <c r="JO27" s="274" t="s">
        <v>0</v>
      </c>
      <c r="JP27" s="61"/>
      <c r="JQ27" s="110" t="s">
        <v>328</v>
      </c>
      <c r="JR27" s="111" t="s">
        <v>328</v>
      </c>
      <c r="JS27" s="90"/>
      <c r="JT27" s="102"/>
      <c r="JU27" s="274" t="s">
        <v>0</v>
      </c>
      <c r="JV27" s="101"/>
      <c r="JW27" s="110" t="s">
        <v>328</v>
      </c>
      <c r="JX27" s="111" t="s">
        <v>328</v>
      </c>
      <c r="JY27" s="90"/>
      <c r="JZ27" s="102"/>
      <c r="KA27" s="274" t="s">
        <v>0</v>
      </c>
      <c r="KB27" s="101"/>
      <c r="KC27" s="110" t="s">
        <v>328</v>
      </c>
      <c r="KD27" s="111" t="s">
        <v>328</v>
      </c>
      <c r="KE27" s="90"/>
      <c r="KF27" s="102"/>
      <c r="KG27" s="274" t="s">
        <v>0</v>
      </c>
      <c r="KH27" s="101"/>
      <c r="KI27" s="110" t="s">
        <v>328</v>
      </c>
      <c r="KJ27" s="111" t="s">
        <v>328</v>
      </c>
      <c r="KK27" s="90"/>
      <c r="KL27" s="61"/>
      <c r="KM27" s="274" t="s">
        <v>0</v>
      </c>
      <c r="KN27" s="61"/>
      <c r="KO27" s="110" t="s">
        <v>328</v>
      </c>
      <c r="KP27" s="111" t="s">
        <v>328</v>
      </c>
      <c r="KQ27" s="90"/>
      <c r="KR27" s="61"/>
      <c r="KS27" s="274" t="s">
        <v>0</v>
      </c>
      <c r="KT27" s="61"/>
      <c r="KU27" s="110" t="s">
        <v>328</v>
      </c>
      <c r="KV27" s="111" t="s">
        <v>328</v>
      </c>
      <c r="KW27" s="90"/>
      <c r="KX27" s="61"/>
      <c r="KY27" s="274" t="s">
        <v>0</v>
      </c>
      <c r="KZ27" s="61"/>
      <c r="LA27" s="110" t="s">
        <v>328</v>
      </c>
      <c r="LB27" s="111" t="s">
        <v>328</v>
      </c>
      <c r="LC27" s="90"/>
      <c r="LD27" s="102"/>
      <c r="LE27" s="274" t="s">
        <v>0</v>
      </c>
      <c r="LF27" s="101"/>
      <c r="LG27" s="110" t="s">
        <v>328</v>
      </c>
      <c r="LH27" s="111" t="s">
        <v>328</v>
      </c>
      <c r="LI27" s="90"/>
      <c r="LJ27" s="61"/>
      <c r="LK27" s="274" t="s">
        <v>0</v>
      </c>
      <c r="LL27" s="61"/>
      <c r="LM27" s="110" t="s">
        <v>328</v>
      </c>
      <c r="LN27" s="111" t="s">
        <v>328</v>
      </c>
      <c r="LO27" s="90"/>
      <c r="LP27" s="61"/>
      <c r="LQ27" s="274" t="s">
        <v>0</v>
      </c>
      <c r="LR27" s="61"/>
      <c r="LS27" s="110" t="s">
        <v>328</v>
      </c>
      <c r="LT27" s="111" t="s">
        <v>328</v>
      </c>
      <c r="LU27" s="90"/>
      <c r="LV27" s="102"/>
      <c r="LW27" s="274" t="s">
        <v>0</v>
      </c>
      <c r="LX27" s="101"/>
      <c r="LY27" s="110" t="s">
        <v>328</v>
      </c>
      <c r="LZ27" s="111" t="s">
        <v>328</v>
      </c>
      <c r="MA27" s="90"/>
      <c r="MB27" s="61"/>
      <c r="MC27" s="274" t="s">
        <v>0</v>
      </c>
      <c r="MD27" s="61"/>
      <c r="ME27" s="110" t="s">
        <v>328</v>
      </c>
      <c r="MF27" s="111" t="s">
        <v>328</v>
      </c>
      <c r="MG27" s="90"/>
      <c r="MH27" s="61"/>
      <c r="MI27" s="274" t="s">
        <v>0</v>
      </c>
      <c r="MJ27" s="61"/>
      <c r="MK27" s="110" t="s">
        <v>328</v>
      </c>
      <c r="ML27" s="111" t="s">
        <v>328</v>
      </c>
      <c r="MM27" s="90"/>
      <c r="MN27" s="61"/>
      <c r="MO27" s="274" t="s">
        <v>0</v>
      </c>
      <c r="MP27" s="61"/>
      <c r="MQ27" s="110" t="s">
        <v>328</v>
      </c>
      <c r="MR27" s="111" t="s">
        <v>328</v>
      </c>
      <c r="MS27" s="90"/>
      <c r="MT27" s="102"/>
      <c r="MU27" s="274" t="s">
        <v>0</v>
      </c>
      <c r="MV27" s="101"/>
      <c r="MW27" s="110" t="s">
        <v>328</v>
      </c>
      <c r="MX27" s="111" t="s">
        <v>328</v>
      </c>
      <c r="MY27" s="90"/>
      <c r="MZ27" s="61"/>
      <c r="NA27" s="274" t="s">
        <v>0</v>
      </c>
      <c r="NB27" s="61"/>
      <c r="NC27" s="110" t="s">
        <v>328</v>
      </c>
      <c r="ND27" s="111" t="s">
        <v>328</v>
      </c>
      <c r="NE27" s="90"/>
      <c r="NF27" s="61"/>
      <c r="NG27" s="274" t="s">
        <v>0</v>
      </c>
      <c r="NH27" s="61"/>
      <c r="NI27" s="110" t="s">
        <v>328</v>
      </c>
      <c r="NJ27" s="111" t="s">
        <v>328</v>
      </c>
      <c r="NK27" s="90"/>
      <c r="NL27" s="61"/>
      <c r="NM27" s="274" t="s">
        <v>0</v>
      </c>
      <c r="NN27" s="61"/>
      <c r="NO27" s="110" t="s">
        <v>328</v>
      </c>
      <c r="NP27" s="111" t="s">
        <v>328</v>
      </c>
      <c r="NQ27" s="90"/>
      <c r="NR27" s="61"/>
      <c r="NS27" s="274" t="s">
        <v>0</v>
      </c>
      <c r="NT27" s="61"/>
      <c r="NU27" s="110" t="s">
        <v>328</v>
      </c>
      <c r="NV27" s="111" t="s">
        <v>328</v>
      </c>
      <c r="NW27" s="98"/>
      <c r="NX27" s="102"/>
      <c r="NY27" s="274" t="s">
        <v>0</v>
      </c>
      <c r="NZ27" s="101"/>
      <c r="OA27" s="110" t="s">
        <v>328</v>
      </c>
      <c r="OB27" s="111" t="s">
        <v>328</v>
      </c>
      <c r="OC27" s="117"/>
      <c r="OD27" s="253"/>
      <c r="OE27" s="110" t="s">
        <v>0</v>
      </c>
      <c r="OF27" s="110"/>
      <c r="OG27" s="110" t="s">
        <v>328</v>
      </c>
      <c r="OH27" s="111" t="s">
        <v>328</v>
      </c>
    </row>
    <row r="28" spans="1:398" ht="15" x14ac:dyDescent="0.2">
      <c r="A28" s="283">
        <f>IF(B28="","",VLOOKUP(B28,'Registrovaní tipéri'!$A$2:$B$101,2,FALSE))</f>
        <v>32</v>
      </c>
      <c r="B28" s="277" t="s">
        <v>30</v>
      </c>
      <c r="C28" s="130">
        <v>32</v>
      </c>
      <c r="D28" s="102"/>
      <c r="E28" s="274" t="s">
        <v>0</v>
      </c>
      <c r="F28" s="101"/>
      <c r="G28" s="274"/>
      <c r="H28" s="275"/>
      <c r="I28" s="279"/>
      <c r="J28" s="253">
        <v>1</v>
      </c>
      <c r="K28" s="110" t="s">
        <v>0</v>
      </c>
      <c r="L28" s="110">
        <v>2</v>
      </c>
      <c r="M28" s="110" t="s">
        <v>208</v>
      </c>
      <c r="N28" s="111" t="s">
        <v>217</v>
      </c>
      <c r="O28" s="77"/>
      <c r="P28" s="102">
        <v>5</v>
      </c>
      <c r="Q28" s="311" t="s">
        <v>0</v>
      </c>
      <c r="R28" s="101">
        <v>1</v>
      </c>
      <c r="S28" s="110" t="s">
        <v>217</v>
      </c>
      <c r="T28" s="111" t="s">
        <v>291</v>
      </c>
      <c r="U28" s="77"/>
      <c r="V28" s="102">
        <v>0</v>
      </c>
      <c r="W28" s="311" t="s">
        <v>0</v>
      </c>
      <c r="X28" s="101">
        <v>1</v>
      </c>
      <c r="Y28" s="110" t="s">
        <v>217</v>
      </c>
      <c r="Z28" s="111" t="s">
        <v>211</v>
      </c>
      <c r="AA28" s="90"/>
      <c r="AB28" s="61">
        <v>3</v>
      </c>
      <c r="AC28" s="294" t="s">
        <v>0</v>
      </c>
      <c r="AD28" s="61">
        <v>0</v>
      </c>
      <c r="AE28" s="110" t="s">
        <v>217</v>
      </c>
      <c r="AF28" s="111" t="s">
        <v>291</v>
      </c>
      <c r="AG28" s="90"/>
      <c r="AH28" s="61">
        <v>1</v>
      </c>
      <c r="AI28" s="274" t="s">
        <v>0</v>
      </c>
      <c r="AJ28" s="61">
        <v>2</v>
      </c>
      <c r="AK28" s="110" t="s">
        <v>219</v>
      </c>
      <c r="AL28" s="111" t="s">
        <v>211</v>
      </c>
      <c r="AM28" s="90"/>
      <c r="AN28" s="102">
        <v>1</v>
      </c>
      <c r="AO28" s="274" t="s">
        <v>0</v>
      </c>
      <c r="AP28" s="101">
        <v>2</v>
      </c>
      <c r="AQ28" s="110" t="s">
        <v>219</v>
      </c>
      <c r="AR28" s="111" t="s">
        <v>210</v>
      </c>
      <c r="AS28" s="90"/>
      <c r="AT28" s="61">
        <v>4</v>
      </c>
      <c r="AU28" s="274" t="s">
        <v>0</v>
      </c>
      <c r="AV28" s="61">
        <v>0</v>
      </c>
      <c r="AW28" s="110" t="s">
        <v>217</v>
      </c>
      <c r="AX28" s="111" t="s">
        <v>291</v>
      </c>
      <c r="AY28" s="90"/>
      <c r="AZ28" s="102">
        <v>4</v>
      </c>
      <c r="BA28" s="274" t="s">
        <v>0</v>
      </c>
      <c r="BB28" s="101">
        <v>0</v>
      </c>
      <c r="BC28" s="110" t="s">
        <v>218</v>
      </c>
      <c r="BD28" s="111" t="s">
        <v>210</v>
      </c>
      <c r="BE28" s="90"/>
      <c r="BF28" s="61">
        <v>2</v>
      </c>
      <c r="BG28" s="274" t="s">
        <v>0</v>
      </c>
      <c r="BH28" s="61">
        <v>3</v>
      </c>
      <c r="BI28" s="110" t="s">
        <v>208</v>
      </c>
      <c r="BJ28" s="111" t="s">
        <v>217</v>
      </c>
      <c r="BK28" s="90"/>
      <c r="BL28" s="61">
        <v>4</v>
      </c>
      <c r="BM28" s="274" t="s">
        <v>0</v>
      </c>
      <c r="BN28" s="61">
        <v>0</v>
      </c>
      <c r="BO28" s="110" t="s">
        <v>219</v>
      </c>
      <c r="BP28" s="111" t="s">
        <v>210</v>
      </c>
      <c r="BQ28" s="90"/>
      <c r="BR28" s="61">
        <v>0</v>
      </c>
      <c r="BS28" s="274" t="s">
        <v>0</v>
      </c>
      <c r="BT28" s="61">
        <v>1</v>
      </c>
      <c r="BU28" s="110" t="s">
        <v>208</v>
      </c>
      <c r="BV28" s="111" t="s">
        <v>213</v>
      </c>
      <c r="BW28" s="90"/>
      <c r="BX28" s="61">
        <v>4</v>
      </c>
      <c r="BY28" s="274" t="s">
        <v>0</v>
      </c>
      <c r="BZ28" s="61">
        <v>1</v>
      </c>
      <c r="CA28" s="110" t="s">
        <v>208</v>
      </c>
      <c r="CB28" s="111" t="s">
        <v>291</v>
      </c>
      <c r="CC28" s="90"/>
      <c r="CD28" s="61">
        <v>2</v>
      </c>
      <c r="CE28" s="274" t="s">
        <v>0</v>
      </c>
      <c r="CF28" s="61">
        <v>0</v>
      </c>
      <c r="CG28" s="110" t="s">
        <v>219</v>
      </c>
      <c r="CH28" s="111" t="s">
        <v>216</v>
      </c>
      <c r="CI28" s="90"/>
      <c r="CJ28" s="102">
        <v>3</v>
      </c>
      <c r="CK28" s="274" t="s">
        <v>0</v>
      </c>
      <c r="CL28" s="101">
        <v>0</v>
      </c>
      <c r="CM28" s="110" t="s">
        <v>208</v>
      </c>
      <c r="CN28" s="111" t="s">
        <v>217</v>
      </c>
      <c r="CO28" s="90"/>
      <c r="CP28" s="102">
        <v>1</v>
      </c>
      <c r="CQ28" s="274" t="s">
        <v>0</v>
      </c>
      <c r="CR28" s="101">
        <v>3</v>
      </c>
      <c r="CS28" s="110" t="s">
        <v>268</v>
      </c>
      <c r="CT28" s="111" t="s">
        <v>216</v>
      </c>
      <c r="CU28" s="90"/>
      <c r="CV28" s="61">
        <v>1</v>
      </c>
      <c r="CW28" s="274" t="s">
        <v>0</v>
      </c>
      <c r="CX28" s="61">
        <v>4</v>
      </c>
      <c r="CY28" s="110" t="s">
        <v>217</v>
      </c>
      <c r="CZ28" s="111" t="s">
        <v>217</v>
      </c>
      <c r="DA28" s="90"/>
      <c r="DB28" s="61">
        <v>1</v>
      </c>
      <c r="DC28" s="274" t="s">
        <v>0</v>
      </c>
      <c r="DD28" s="61">
        <v>4</v>
      </c>
      <c r="DE28" s="110" t="s">
        <v>219</v>
      </c>
      <c r="DF28" s="111" t="s">
        <v>216</v>
      </c>
      <c r="DG28" s="90"/>
      <c r="DH28" s="61">
        <v>2</v>
      </c>
      <c r="DI28" s="274" t="s">
        <v>0</v>
      </c>
      <c r="DJ28" s="61">
        <v>1</v>
      </c>
      <c r="DK28" s="110" t="s">
        <v>220</v>
      </c>
      <c r="DL28" s="111" t="s">
        <v>217</v>
      </c>
      <c r="DM28" s="90"/>
      <c r="DN28" s="61">
        <v>2</v>
      </c>
      <c r="DO28" s="274" t="s">
        <v>0</v>
      </c>
      <c r="DP28" s="61">
        <v>3</v>
      </c>
      <c r="DQ28" s="110" t="s">
        <v>217</v>
      </c>
      <c r="DR28" s="111" t="s">
        <v>291</v>
      </c>
      <c r="DS28" s="90"/>
      <c r="DT28" s="61">
        <v>4</v>
      </c>
      <c r="DU28" s="274" t="s">
        <v>0</v>
      </c>
      <c r="DV28" s="61">
        <v>1</v>
      </c>
      <c r="DW28" s="110" t="s">
        <v>219</v>
      </c>
      <c r="DX28" s="111" t="s">
        <v>216</v>
      </c>
      <c r="DY28" s="90"/>
      <c r="DZ28" s="61">
        <v>2</v>
      </c>
      <c r="EA28" s="274" t="s">
        <v>0</v>
      </c>
      <c r="EB28" s="61">
        <v>0</v>
      </c>
      <c r="EC28" s="110" t="s">
        <v>217</v>
      </c>
      <c r="ED28" s="111" t="s">
        <v>213</v>
      </c>
      <c r="EE28" s="90"/>
      <c r="EF28" s="61"/>
      <c r="EG28" s="274" t="s">
        <v>0</v>
      </c>
      <c r="EH28" s="61"/>
      <c r="EI28" s="110" t="s">
        <v>328</v>
      </c>
      <c r="EJ28" s="111" t="s">
        <v>328</v>
      </c>
      <c r="EK28" s="90"/>
      <c r="EL28" s="61"/>
      <c r="EM28" s="274" t="s">
        <v>0</v>
      </c>
      <c r="EN28" s="61"/>
      <c r="EO28" s="110" t="s">
        <v>328</v>
      </c>
      <c r="EP28" s="111" t="s">
        <v>328</v>
      </c>
      <c r="EQ28" s="90"/>
      <c r="ER28" s="102"/>
      <c r="ES28" s="274" t="s">
        <v>0</v>
      </c>
      <c r="ET28" s="101"/>
      <c r="EU28" s="110" t="s">
        <v>328</v>
      </c>
      <c r="EV28" s="111" t="s">
        <v>328</v>
      </c>
      <c r="EW28" s="90"/>
      <c r="EX28" s="61"/>
      <c r="EY28" s="274" t="s">
        <v>0</v>
      </c>
      <c r="EZ28" s="61"/>
      <c r="FA28" s="110" t="s">
        <v>328</v>
      </c>
      <c r="FB28" s="111" t="s">
        <v>328</v>
      </c>
      <c r="FC28" s="90"/>
      <c r="FD28" s="102"/>
      <c r="FE28" s="274" t="s">
        <v>0</v>
      </c>
      <c r="FF28" s="101"/>
      <c r="FG28" s="110" t="s">
        <v>328</v>
      </c>
      <c r="FH28" s="111" t="s">
        <v>328</v>
      </c>
      <c r="FI28" s="90"/>
      <c r="FJ28" s="61"/>
      <c r="FK28" s="274" t="s">
        <v>0</v>
      </c>
      <c r="FL28" s="61"/>
      <c r="FM28" s="110" t="s">
        <v>328</v>
      </c>
      <c r="FN28" s="111" t="s">
        <v>328</v>
      </c>
      <c r="FO28" s="90"/>
      <c r="FP28" s="61"/>
      <c r="FQ28" s="274" t="s">
        <v>0</v>
      </c>
      <c r="FR28" s="61"/>
      <c r="FS28" s="110" t="s">
        <v>328</v>
      </c>
      <c r="FT28" s="111" t="s">
        <v>328</v>
      </c>
      <c r="FU28" s="90"/>
      <c r="FV28" s="61"/>
      <c r="FW28" s="274" t="s">
        <v>0</v>
      </c>
      <c r="FX28" s="61"/>
      <c r="FY28" s="110" t="s">
        <v>328</v>
      </c>
      <c r="FZ28" s="111" t="s">
        <v>328</v>
      </c>
      <c r="GA28" s="90"/>
      <c r="GB28" s="102"/>
      <c r="GC28" s="274" t="s">
        <v>0</v>
      </c>
      <c r="GD28" s="101"/>
      <c r="GE28" s="110" t="s">
        <v>328</v>
      </c>
      <c r="GF28" s="111" t="s">
        <v>328</v>
      </c>
      <c r="GG28" s="90"/>
      <c r="GH28" s="102"/>
      <c r="GI28" s="274" t="s">
        <v>0</v>
      </c>
      <c r="GJ28" s="101"/>
      <c r="GK28" s="110" t="s">
        <v>328</v>
      </c>
      <c r="GL28" s="111" t="s">
        <v>328</v>
      </c>
      <c r="GM28" s="90"/>
      <c r="GN28" s="61"/>
      <c r="GO28" s="274" t="s">
        <v>0</v>
      </c>
      <c r="GP28" s="61"/>
      <c r="GQ28" s="110" t="s">
        <v>328</v>
      </c>
      <c r="GR28" s="111" t="s">
        <v>328</v>
      </c>
      <c r="GS28" s="90"/>
      <c r="GT28" s="61"/>
      <c r="GU28" s="274" t="s">
        <v>0</v>
      </c>
      <c r="GV28" s="61"/>
      <c r="GW28" s="110" t="s">
        <v>328</v>
      </c>
      <c r="GX28" s="111" t="s">
        <v>328</v>
      </c>
      <c r="GY28" s="90"/>
      <c r="GZ28" s="102"/>
      <c r="HA28" s="274" t="s">
        <v>0</v>
      </c>
      <c r="HB28" s="101"/>
      <c r="HC28" s="110" t="s">
        <v>328</v>
      </c>
      <c r="HD28" s="111" t="s">
        <v>328</v>
      </c>
      <c r="HE28" s="90"/>
      <c r="HF28" s="61"/>
      <c r="HG28" s="274" t="s">
        <v>0</v>
      </c>
      <c r="HH28" s="61"/>
      <c r="HI28" s="110" t="s">
        <v>328</v>
      </c>
      <c r="HJ28" s="111" t="s">
        <v>328</v>
      </c>
      <c r="HK28" s="90"/>
      <c r="HL28" s="61"/>
      <c r="HM28" s="274" t="s">
        <v>0</v>
      </c>
      <c r="HN28" s="61"/>
      <c r="HO28" s="110" t="s">
        <v>328</v>
      </c>
      <c r="HP28" s="111" t="s">
        <v>328</v>
      </c>
      <c r="HQ28" s="90"/>
      <c r="HR28" s="61"/>
      <c r="HS28" s="274" t="s">
        <v>0</v>
      </c>
      <c r="HT28" s="61"/>
      <c r="HU28" s="110" t="s">
        <v>328</v>
      </c>
      <c r="HV28" s="111" t="s">
        <v>328</v>
      </c>
      <c r="HW28" s="90"/>
      <c r="HX28" s="102"/>
      <c r="HY28" s="274" t="s">
        <v>0</v>
      </c>
      <c r="HZ28" s="101"/>
      <c r="IA28" s="110" t="s">
        <v>328</v>
      </c>
      <c r="IB28" s="111" t="s">
        <v>328</v>
      </c>
      <c r="IC28" s="90"/>
      <c r="ID28" s="61"/>
      <c r="IE28" s="274" t="s">
        <v>0</v>
      </c>
      <c r="IF28" s="61"/>
      <c r="IG28" s="110" t="s">
        <v>328</v>
      </c>
      <c r="IH28" s="111" t="s">
        <v>328</v>
      </c>
      <c r="II28" s="90"/>
      <c r="IJ28" s="61"/>
      <c r="IK28" s="274" t="s">
        <v>0</v>
      </c>
      <c r="IL28" s="61"/>
      <c r="IM28" s="110" t="s">
        <v>328</v>
      </c>
      <c r="IN28" s="111" t="s">
        <v>328</v>
      </c>
      <c r="IO28" s="90"/>
      <c r="IP28" s="102"/>
      <c r="IQ28" s="274" t="s">
        <v>0</v>
      </c>
      <c r="IR28" s="101"/>
      <c r="IS28" s="110" t="s">
        <v>328</v>
      </c>
      <c r="IT28" s="111" t="s">
        <v>328</v>
      </c>
      <c r="IU28" s="90"/>
      <c r="IV28" s="61"/>
      <c r="IW28" s="274" t="s">
        <v>0</v>
      </c>
      <c r="IX28" s="61"/>
      <c r="IY28" s="110" t="s">
        <v>328</v>
      </c>
      <c r="IZ28" s="111" t="s">
        <v>328</v>
      </c>
      <c r="JA28" s="90"/>
      <c r="JB28" s="61"/>
      <c r="JC28" s="274" t="s">
        <v>0</v>
      </c>
      <c r="JD28" s="61"/>
      <c r="JE28" s="110" t="s">
        <v>328</v>
      </c>
      <c r="JF28" s="111" t="s">
        <v>328</v>
      </c>
      <c r="JG28" s="90"/>
      <c r="JH28" s="61"/>
      <c r="JI28" s="274" t="s">
        <v>0</v>
      </c>
      <c r="JJ28" s="61"/>
      <c r="JK28" s="110" t="s">
        <v>328</v>
      </c>
      <c r="JL28" s="111" t="s">
        <v>328</v>
      </c>
      <c r="JM28" s="90"/>
      <c r="JN28" s="61"/>
      <c r="JO28" s="274" t="s">
        <v>0</v>
      </c>
      <c r="JP28" s="61"/>
      <c r="JQ28" s="110" t="s">
        <v>328</v>
      </c>
      <c r="JR28" s="111" t="s">
        <v>328</v>
      </c>
      <c r="JS28" s="90"/>
      <c r="JT28" s="102"/>
      <c r="JU28" s="274" t="s">
        <v>0</v>
      </c>
      <c r="JV28" s="101"/>
      <c r="JW28" s="110" t="s">
        <v>328</v>
      </c>
      <c r="JX28" s="111" t="s">
        <v>328</v>
      </c>
      <c r="JY28" s="90"/>
      <c r="JZ28" s="102"/>
      <c r="KA28" s="274" t="s">
        <v>0</v>
      </c>
      <c r="KB28" s="101"/>
      <c r="KC28" s="110" t="s">
        <v>328</v>
      </c>
      <c r="KD28" s="111" t="s">
        <v>328</v>
      </c>
      <c r="KE28" s="90"/>
      <c r="KF28" s="102"/>
      <c r="KG28" s="274" t="s">
        <v>0</v>
      </c>
      <c r="KH28" s="101"/>
      <c r="KI28" s="110" t="s">
        <v>328</v>
      </c>
      <c r="KJ28" s="111" t="s">
        <v>328</v>
      </c>
      <c r="KK28" s="90"/>
      <c r="KL28" s="61"/>
      <c r="KM28" s="274" t="s">
        <v>0</v>
      </c>
      <c r="KN28" s="61"/>
      <c r="KO28" s="110" t="s">
        <v>328</v>
      </c>
      <c r="KP28" s="111" t="s">
        <v>328</v>
      </c>
      <c r="KQ28" s="90"/>
      <c r="KR28" s="61"/>
      <c r="KS28" s="274" t="s">
        <v>0</v>
      </c>
      <c r="KT28" s="61"/>
      <c r="KU28" s="110" t="s">
        <v>328</v>
      </c>
      <c r="KV28" s="111" t="s">
        <v>328</v>
      </c>
      <c r="KW28" s="90"/>
      <c r="KX28" s="61"/>
      <c r="KY28" s="274" t="s">
        <v>0</v>
      </c>
      <c r="KZ28" s="61"/>
      <c r="LA28" s="110" t="s">
        <v>328</v>
      </c>
      <c r="LB28" s="111" t="s">
        <v>328</v>
      </c>
      <c r="LC28" s="90"/>
      <c r="LD28" s="102"/>
      <c r="LE28" s="274" t="s">
        <v>0</v>
      </c>
      <c r="LF28" s="101"/>
      <c r="LG28" s="110" t="s">
        <v>328</v>
      </c>
      <c r="LH28" s="111" t="s">
        <v>328</v>
      </c>
      <c r="LI28" s="90"/>
      <c r="LJ28" s="61"/>
      <c r="LK28" s="274" t="s">
        <v>0</v>
      </c>
      <c r="LL28" s="61"/>
      <c r="LM28" s="110" t="s">
        <v>328</v>
      </c>
      <c r="LN28" s="111" t="s">
        <v>328</v>
      </c>
      <c r="LO28" s="90"/>
      <c r="LP28" s="61"/>
      <c r="LQ28" s="274" t="s">
        <v>0</v>
      </c>
      <c r="LR28" s="61"/>
      <c r="LS28" s="110" t="s">
        <v>328</v>
      </c>
      <c r="LT28" s="111" t="s">
        <v>328</v>
      </c>
      <c r="LU28" s="90"/>
      <c r="LV28" s="102"/>
      <c r="LW28" s="274" t="s">
        <v>0</v>
      </c>
      <c r="LX28" s="101"/>
      <c r="LY28" s="110" t="s">
        <v>328</v>
      </c>
      <c r="LZ28" s="111" t="s">
        <v>328</v>
      </c>
      <c r="MA28" s="90"/>
      <c r="MB28" s="61"/>
      <c r="MC28" s="274" t="s">
        <v>0</v>
      </c>
      <c r="MD28" s="61"/>
      <c r="ME28" s="110" t="s">
        <v>328</v>
      </c>
      <c r="MF28" s="111" t="s">
        <v>328</v>
      </c>
      <c r="MG28" s="90"/>
      <c r="MH28" s="61"/>
      <c r="MI28" s="274" t="s">
        <v>0</v>
      </c>
      <c r="MJ28" s="61"/>
      <c r="MK28" s="110" t="s">
        <v>328</v>
      </c>
      <c r="ML28" s="111" t="s">
        <v>328</v>
      </c>
      <c r="MM28" s="90"/>
      <c r="MN28" s="61"/>
      <c r="MO28" s="274" t="s">
        <v>0</v>
      </c>
      <c r="MP28" s="61"/>
      <c r="MQ28" s="110" t="s">
        <v>328</v>
      </c>
      <c r="MR28" s="111" t="s">
        <v>328</v>
      </c>
      <c r="MS28" s="90"/>
      <c r="MT28" s="102"/>
      <c r="MU28" s="274" t="s">
        <v>0</v>
      </c>
      <c r="MV28" s="101"/>
      <c r="MW28" s="110" t="s">
        <v>328</v>
      </c>
      <c r="MX28" s="111" t="s">
        <v>328</v>
      </c>
      <c r="MY28" s="90"/>
      <c r="MZ28" s="61"/>
      <c r="NA28" s="274" t="s">
        <v>0</v>
      </c>
      <c r="NB28" s="61"/>
      <c r="NC28" s="110" t="s">
        <v>328</v>
      </c>
      <c r="ND28" s="111" t="s">
        <v>328</v>
      </c>
      <c r="NE28" s="90"/>
      <c r="NF28" s="61"/>
      <c r="NG28" s="274" t="s">
        <v>0</v>
      </c>
      <c r="NH28" s="61"/>
      <c r="NI28" s="110" t="s">
        <v>328</v>
      </c>
      <c r="NJ28" s="111" t="s">
        <v>328</v>
      </c>
      <c r="NK28" s="90"/>
      <c r="NL28" s="61"/>
      <c r="NM28" s="274" t="s">
        <v>0</v>
      </c>
      <c r="NN28" s="61"/>
      <c r="NO28" s="110" t="s">
        <v>328</v>
      </c>
      <c r="NP28" s="111" t="s">
        <v>328</v>
      </c>
      <c r="NQ28" s="90"/>
      <c r="NR28" s="61"/>
      <c r="NS28" s="274" t="s">
        <v>0</v>
      </c>
      <c r="NT28" s="61"/>
      <c r="NU28" s="110" t="s">
        <v>328</v>
      </c>
      <c r="NV28" s="111" t="s">
        <v>328</v>
      </c>
      <c r="NW28" s="98"/>
      <c r="NX28" s="102"/>
      <c r="NY28" s="274" t="s">
        <v>0</v>
      </c>
      <c r="NZ28" s="101"/>
      <c r="OA28" s="110" t="s">
        <v>328</v>
      </c>
      <c r="OB28" s="111" t="s">
        <v>328</v>
      </c>
      <c r="OC28" s="117"/>
      <c r="OD28" s="253"/>
      <c r="OE28" s="110" t="s">
        <v>0</v>
      </c>
      <c r="OF28" s="110"/>
      <c r="OG28" s="110" t="s">
        <v>328</v>
      </c>
      <c r="OH28" s="111" t="s">
        <v>328</v>
      </c>
    </row>
    <row r="29" spans="1:398" ht="15" x14ac:dyDescent="0.2">
      <c r="A29" s="292">
        <f>IF(B29="","",VLOOKUP(B29,'Registrovaní tipéri'!$A$2:$B$101,2,FALSE))</f>
        <v>62</v>
      </c>
      <c r="B29" s="277" t="s">
        <v>258</v>
      </c>
      <c r="C29" s="130">
        <v>62</v>
      </c>
      <c r="D29" s="116"/>
      <c r="E29" s="116"/>
      <c r="F29" s="116"/>
      <c r="G29" s="116"/>
      <c r="H29" s="116"/>
      <c r="I29" s="116"/>
      <c r="J29" s="253">
        <v>1</v>
      </c>
      <c r="K29" s="110" t="s">
        <v>0</v>
      </c>
      <c r="L29" s="110">
        <v>1</v>
      </c>
      <c r="M29" s="110" t="s">
        <v>220</v>
      </c>
      <c r="N29" s="111" t="s">
        <v>217</v>
      </c>
      <c r="O29" s="77"/>
      <c r="P29" s="102">
        <v>4</v>
      </c>
      <c r="Q29" s="311" t="s">
        <v>0</v>
      </c>
      <c r="R29" s="101">
        <v>1</v>
      </c>
      <c r="S29" s="110" t="s">
        <v>217</v>
      </c>
      <c r="T29" s="111" t="s">
        <v>329</v>
      </c>
      <c r="U29" s="77"/>
      <c r="V29" s="102">
        <v>2</v>
      </c>
      <c r="W29" s="311" t="s">
        <v>0</v>
      </c>
      <c r="X29" s="101">
        <v>2</v>
      </c>
      <c r="Y29" s="110" t="s">
        <v>217</v>
      </c>
      <c r="Z29" s="111" t="s">
        <v>291</v>
      </c>
      <c r="AA29" s="90"/>
      <c r="AB29" s="61">
        <v>3</v>
      </c>
      <c r="AC29" s="294" t="s">
        <v>0</v>
      </c>
      <c r="AD29" s="61">
        <v>1</v>
      </c>
      <c r="AE29" s="110" t="s">
        <v>217</v>
      </c>
      <c r="AF29" s="111" t="s">
        <v>291</v>
      </c>
      <c r="AG29" s="90"/>
      <c r="AH29" s="61">
        <v>1</v>
      </c>
      <c r="AI29" s="274" t="s">
        <v>0</v>
      </c>
      <c r="AJ29" s="61">
        <v>3</v>
      </c>
      <c r="AK29" s="110" t="s">
        <v>217</v>
      </c>
      <c r="AL29" s="111" t="s">
        <v>291</v>
      </c>
      <c r="AM29" s="90"/>
      <c r="AN29" s="102">
        <v>1</v>
      </c>
      <c r="AO29" s="274" t="s">
        <v>0</v>
      </c>
      <c r="AP29" s="101">
        <v>3</v>
      </c>
      <c r="AQ29" s="110" t="s">
        <v>219</v>
      </c>
      <c r="AR29" s="111" t="s">
        <v>210</v>
      </c>
      <c r="AS29" s="90"/>
      <c r="AT29" s="61">
        <v>2</v>
      </c>
      <c r="AU29" s="274" t="s">
        <v>0</v>
      </c>
      <c r="AV29" s="61">
        <v>1</v>
      </c>
      <c r="AW29" s="110" t="s">
        <v>217</v>
      </c>
      <c r="AX29" s="111" t="s">
        <v>291</v>
      </c>
      <c r="AY29" s="90"/>
      <c r="AZ29" s="102">
        <v>3</v>
      </c>
      <c r="BA29" s="274" t="s">
        <v>0</v>
      </c>
      <c r="BB29" s="101">
        <v>1</v>
      </c>
      <c r="BC29" s="110" t="s">
        <v>219</v>
      </c>
      <c r="BD29" s="111" t="s">
        <v>218</v>
      </c>
      <c r="BE29" s="90"/>
      <c r="BF29" s="61">
        <v>2</v>
      </c>
      <c r="BG29" s="274" t="s">
        <v>0</v>
      </c>
      <c r="BH29" s="61">
        <v>3</v>
      </c>
      <c r="BI29" s="110" t="s">
        <v>217</v>
      </c>
      <c r="BJ29" s="111" t="s">
        <v>211</v>
      </c>
      <c r="BK29" s="90"/>
      <c r="BL29" s="61"/>
      <c r="BM29" s="274" t="s">
        <v>0</v>
      </c>
      <c r="BN29" s="61"/>
      <c r="BO29" s="110" t="s">
        <v>328</v>
      </c>
      <c r="BP29" s="111" t="s">
        <v>328</v>
      </c>
      <c r="BQ29" s="90"/>
      <c r="BR29" s="61">
        <v>1</v>
      </c>
      <c r="BS29" s="274" t="s">
        <v>0</v>
      </c>
      <c r="BT29" s="61">
        <v>3</v>
      </c>
      <c r="BU29" s="110" t="s">
        <v>217</v>
      </c>
      <c r="BV29" s="111" t="s">
        <v>291</v>
      </c>
      <c r="BW29" s="90"/>
      <c r="BX29" s="61">
        <v>3</v>
      </c>
      <c r="BY29" s="274" t="s">
        <v>0</v>
      </c>
      <c r="BZ29" s="61">
        <v>1</v>
      </c>
      <c r="CA29" s="110" t="s">
        <v>217</v>
      </c>
      <c r="CB29" s="111" t="s">
        <v>213</v>
      </c>
      <c r="CC29" s="90"/>
      <c r="CD29" s="61">
        <v>2</v>
      </c>
      <c r="CE29" s="274" t="s">
        <v>0</v>
      </c>
      <c r="CF29" s="61">
        <v>1</v>
      </c>
      <c r="CG29" s="110" t="s">
        <v>218</v>
      </c>
      <c r="CH29" s="111" t="s">
        <v>219</v>
      </c>
      <c r="CI29" s="90"/>
      <c r="CJ29" s="102">
        <v>3</v>
      </c>
      <c r="CK29" s="274" t="s">
        <v>0</v>
      </c>
      <c r="CL29" s="101">
        <v>1</v>
      </c>
      <c r="CM29" s="110" t="s">
        <v>217</v>
      </c>
      <c r="CN29" s="111" t="s">
        <v>291</v>
      </c>
      <c r="CO29" s="90"/>
      <c r="CP29" s="102">
        <v>1</v>
      </c>
      <c r="CQ29" s="274" t="s">
        <v>0</v>
      </c>
      <c r="CR29" s="101">
        <v>3</v>
      </c>
      <c r="CS29" s="110" t="s">
        <v>218</v>
      </c>
      <c r="CT29" s="111" t="s">
        <v>268</v>
      </c>
      <c r="CU29" s="90"/>
      <c r="CV29" s="61">
        <v>1</v>
      </c>
      <c r="CW29" s="274" t="s">
        <v>0</v>
      </c>
      <c r="CX29" s="61">
        <v>4</v>
      </c>
      <c r="CY29" s="110" t="s">
        <v>217</v>
      </c>
      <c r="CZ29" s="111" t="s">
        <v>291</v>
      </c>
      <c r="DA29" s="90"/>
      <c r="DB29" s="61">
        <v>1</v>
      </c>
      <c r="DC29" s="274" t="s">
        <v>0</v>
      </c>
      <c r="DD29" s="61">
        <v>2</v>
      </c>
      <c r="DE29" s="110" t="s">
        <v>268</v>
      </c>
      <c r="DF29" s="111" t="s">
        <v>216</v>
      </c>
      <c r="DG29" s="90"/>
      <c r="DH29" s="61">
        <v>2</v>
      </c>
      <c r="DI29" s="274" t="s">
        <v>0</v>
      </c>
      <c r="DJ29" s="61">
        <v>1</v>
      </c>
      <c r="DK29" s="110" t="s">
        <v>217</v>
      </c>
      <c r="DL29" s="111" t="s">
        <v>213</v>
      </c>
      <c r="DM29" s="90"/>
      <c r="DN29" s="61">
        <v>2</v>
      </c>
      <c r="DO29" s="274" t="s">
        <v>0</v>
      </c>
      <c r="DP29" s="61">
        <v>3</v>
      </c>
      <c r="DQ29" s="110" t="s">
        <v>217</v>
      </c>
      <c r="DR29" s="111" t="s">
        <v>213</v>
      </c>
      <c r="DS29" s="90"/>
      <c r="DT29" s="61">
        <v>4</v>
      </c>
      <c r="DU29" s="274" t="s">
        <v>0</v>
      </c>
      <c r="DV29" s="61">
        <v>1</v>
      </c>
      <c r="DW29" s="110" t="s">
        <v>217</v>
      </c>
      <c r="DX29" s="111" t="s">
        <v>216</v>
      </c>
      <c r="DY29" s="90"/>
      <c r="DZ29" s="61">
        <v>3</v>
      </c>
      <c r="EA29" s="274" t="s">
        <v>0</v>
      </c>
      <c r="EB29" s="61">
        <v>1</v>
      </c>
      <c r="EC29" s="110" t="s">
        <v>217</v>
      </c>
      <c r="ED29" s="111" t="s">
        <v>291</v>
      </c>
      <c r="EE29" s="90"/>
      <c r="EF29" s="61"/>
      <c r="EG29" s="274" t="s">
        <v>0</v>
      </c>
      <c r="EH29" s="61"/>
      <c r="EI29" s="110" t="s">
        <v>328</v>
      </c>
      <c r="EJ29" s="111" t="s">
        <v>328</v>
      </c>
      <c r="EK29" s="90"/>
      <c r="EL29" s="61"/>
      <c r="EM29" s="274" t="s">
        <v>0</v>
      </c>
      <c r="EN29" s="61"/>
      <c r="EO29" s="110" t="s">
        <v>328</v>
      </c>
      <c r="EP29" s="111" t="s">
        <v>328</v>
      </c>
      <c r="EQ29" s="90"/>
      <c r="ER29" s="102"/>
      <c r="ES29" s="274" t="s">
        <v>0</v>
      </c>
      <c r="ET29" s="101"/>
      <c r="EU29" s="110" t="s">
        <v>328</v>
      </c>
      <c r="EV29" s="111" t="s">
        <v>328</v>
      </c>
      <c r="EW29" s="90"/>
      <c r="EX29" s="61"/>
      <c r="EY29" s="274" t="s">
        <v>0</v>
      </c>
      <c r="EZ29" s="61"/>
      <c r="FA29" s="110" t="s">
        <v>328</v>
      </c>
      <c r="FB29" s="111" t="s">
        <v>328</v>
      </c>
      <c r="FC29" s="90"/>
      <c r="FD29" s="102"/>
      <c r="FE29" s="274" t="s">
        <v>0</v>
      </c>
      <c r="FF29" s="101"/>
      <c r="FG29" s="110" t="s">
        <v>328</v>
      </c>
      <c r="FH29" s="111" t="s">
        <v>328</v>
      </c>
      <c r="FI29" s="90"/>
      <c r="FJ29" s="61"/>
      <c r="FK29" s="274" t="s">
        <v>0</v>
      </c>
      <c r="FL29" s="61"/>
      <c r="FM29" s="110" t="s">
        <v>328</v>
      </c>
      <c r="FN29" s="111" t="s">
        <v>328</v>
      </c>
      <c r="FO29" s="90"/>
      <c r="FP29" s="61"/>
      <c r="FQ29" s="274" t="s">
        <v>0</v>
      </c>
      <c r="FR29" s="61"/>
      <c r="FS29" s="110" t="s">
        <v>328</v>
      </c>
      <c r="FT29" s="111" t="s">
        <v>328</v>
      </c>
      <c r="FU29" s="90"/>
      <c r="FV29" s="61"/>
      <c r="FW29" s="274" t="s">
        <v>0</v>
      </c>
      <c r="FX29" s="61"/>
      <c r="FY29" s="110" t="s">
        <v>328</v>
      </c>
      <c r="FZ29" s="111" t="s">
        <v>328</v>
      </c>
      <c r="GA29" s="90"/>
      <c r="GB29" s="102"/>
      <c r="GC29" s="274" t="s">
        <v>0</v>
      </c>
      <c r="GD29" s="101"/>
      <c r="GE29" s="110" t="s">
        <v>328</v>
      </c>
      <c r="GF29" s="111" t="s">
        <v>328</v>
      </c>
      <c r="GG29" s="90"/>
      <c r="GH29" s="102"/>
      <c r="GI29" s="274" t="s">
        <v>0</v>
      </c>
      <c r="GJ29" s="101"/>
      <c r="GK29" s="110" t="s">
        <v>328</v>
      </c>
      <c r="GL29" s="111" t="s">
        <v>328</v>
      </c>
      <c r="GM29" s="90"/>
      <c r="GN29" s="61"/>
      <c r="GO29" s="274" t="s">
        <v>0</v>
      </c>
      <c r="GP29" s="61"/>
      <c r="GQ29" s="110" t="s">
        <v>328</v>
      </c>
      <c r="GR29" s="111" t="s">
        <v>328</v>
      </c>
      <c r="GS29" s="90"/>
      <c r="GT29" s="61"/>
      <c r="GU29" s="274" t="s">
        <v>0</v>
      </c>
      <c r="GV29" s="61"/>
      <c r="GW29" s="110" t="s">
        <v>328</v>
      </c>
      <c r="GX29" s="111" t="s">
        <v>328</v>
      </c>
      <c r="GY29" s="90"/>
      <c r="GZ29" s="102"/>
      <c r="HA29" s="274" t="s">
        <v>0</v>
      </c>
      <c r="HB29" s="101"/>
      <c r="HC29" s="110" t="s">
        <v>328</v>
      </c>
      <c r="HD29" s="111" t="s">
        <v>328</v>
      </c>
      <c r="HE29" s="90"/>
      <c r="HF29" s="61"/>
      <c r="HG29" s="274" t="s">
        <v>0</v>
      </c>
      <c r="HH29" s="61"/>
      <c r="HI29" s="110" t="s">
        <v>328</v>
      </c>
      <c r="HJ29" s="111" t="s">
        <v>328</v>
      </c>
      <c r="HK29" s="90"/>
      <c r="HL29" s="61"/>
      <c r="HM29" s="274" t="s">
        <v>0</v>
      </c>
      <c r="HN29" s="61"/>
      <c r="HO29" s="110" t="s">
        <v>328</v>
      </c>
      <c r="HP29" s="111" t="s">
        <v>328</v>
      </c>
      <c r="HQ29" s="90"/>
      <c r="HR29" s="61"/>
      <c r="HS29" s="274" t="s">
        <v>0</v>
      </c>
      <c r="HT29" s="61"/>
      <c r="HU29" s="110" t="s">
        <v>328</v>
      </c>
      <c r="HV29" s="111" t="s">
        <v>328</v>
      </c>
      <c r="HW29" s="90"/>
      <c r="HX29" s="102"/>
      <c r="HY29" s="274" t="s">
        <v>0</v>
      </c>
      <c r="HZ29" s="101"/>
      <c r="IA29" s="110" t="s">
        <v>328</v>
      </c>
      <c r="IB29" s="111" t="s">
        <v>328</v>
      </c>
      <c r="IC29" s="90"/>
      <c r="ID29" s="61"/>
      <c r="IE29" s="274" t="s">
        <v>0</v>
      </c>
      <c r="IF29" s="61"/>
      <c r="IG29" s="110" t="s">
        <v>328</v>
      </c>
      <c r="IH29" s="111" t="s">
        <v>328</v>
      </c>
      <c r="II29" s="90"/>
      <c r="IJ29" s="61"/>
      <c r="IK29" s="274" t="s">
        <v>0</v>
      </c>
      <c r="IL29" s="61"/>
      <c r="IM29" s="110" t="s">
        <v>328</v>
      </c>
      <c r="IN29" s="111" t="s">
        <v>328</v>
      </c>
      <c r="IO29" s="90"/>
      <c r="IP29" s="102"/>
      <c r="IQ29" s="274" t="s">
        <v>0</v>
      </c>
      <c r="IR29" s="101"/>
      <c r="IS29" s="110" t="s">
        <v>328</v>
      </c>
      <c r="IT29" s="111" t="s">
        <v>328</v>
      </c>
      <c r="IU29" s="90"/>
      <c r="IV29" s="61"/>
      <c r="IW29" s="274" t="s">
        <v>0</v>
      </c>
      <c r="IX29" s="61"/>
      <c r="IY29" s="110" t="s">
        <v>328</v>
      </c>
      <c r="IZ29" s="111" t="s">
        <v>328</v>
      </c>
      <c r="JA29" s="90"/>
      <c r="JB29" s="61"/>
      <c r="JC29" s="274" t="s">
        <v>0</v>
      </c>
      <c r="JD29" s="61"/>
      <c r="JE29" s="110" t="s">
        <v>328</v>
      </c>
      <c r="JF29" s="111" t="s">
        <v>328</v>
      </c>
      <c r="JG29" s="90"/>
      <c r="JH29" s="61"/>
      <c r="JI29" s="274" t="s">
        <v>0</v>
      </c>
      <c r="JJ29" s="61"/>
      <c r="JK29" s="110" t="s">
        <v>328</v>
      </c>
      <c r="JL29" s="111" t="s">
        <v>328</v>
      </c>
      <c r="JM29" s="90"/>
      <c r="JN29" s="61"/>
      <c r="JO29" s="274" t="s">
        <v>0</v>
      </c>
      <c r="JP29" s="61"/>
      <c r="JQ29" s="110" t="s">
        <v>328</v>
      </c>
      <c r="JR29" s="111" t="s">
        <v>328</v>
      </c>
      <c r="JS29" s="90"/>
      <c r="JT29" s="102"/>
      <c r="JU29" s="274" t="s">
        <v>0</v>
      </c>
      <c r="JV29" s="101"/>
      <c r="JW29" s="110" t="s">
        <v>328</v>
      </c>
      <c r="JX29" s="111" t="s">
        <v>328</v>
      </c>
      <c r="JY29" s="90"/>
      <c r="JZ29" s="102"/>
      <c r="KA29" s="274" t="s">
        <v>0</v>
      </c>
      <c r="KB29" s="101"/>
      <c r="KC29" s="110" t="s">
        <v>328</v>
      </c>
      <c r="KD29" s="111" t="s">
        <v>328</v>
      </c>
      <c r="KE29" s="90"/>
      <c r="KF29" s="102"/>
      <c r="KG29" s="274" t="s">
        <v>0</v>
      </c>
      <c r="KH29" s="101"/>
      <c r="KI29" s="110" t="s">
        <v>328</v>
      </c>
      <c r="KJ29" s="111" t="s">
        <v>328</v>
      </c>
      <c r="KK29" s="90"/>
      <c r="KL29" s="61"/>
      <c r="KM29" s="274" t="s">
        <v>0</v>
      </c>
      <c r="KN29" s="61"/>
      <c r="KO29" s="110" t="s">
        <v>328</v>
      </c>
      <c r="KP29" s="111" t="s">
        <v>328</v>
      </c>
      <c r="KQ29" s="90"/>
      <c r="KR29" s="61"/>
      <c r="KS29" s="274" t="s">
        <v>0</v>
      </c>
      <c r="KT29" s="61"/>
      <c r="KU29" s="110" t="s">
        <v>328</v>
      </c>
      <c r="KV29" s="111" t="s">
        <v>328</v>
      </c>
      <c r="KW29" s="90"/>
      <c r="KX29" s="61"/>
      <c r="KY29" s="274" t="s">
        <v>0</v>
      </c>
      <c r="KZ29" s="61"/>
      <c r="LA29" s="110" t="s">
        <v>328</v>
      </c>
      <c r="LB29" s="111" t="s">
        <v>328</v>
      </c>
      <c r="LC29" s="90"/>
      <c r="LD29" s="102"/>
      <c r="LE29" s="274" t="s">
        <v>0</v>
      </c>
      <c r="LF29" s="101"/>
      <c r="LG29" s="110" t="s">
        <v>328</v>
      </c>
      <c r="LH29" s="111" t="s">
        <v>328</v>
      </c>
      <c r="LI29" s="90"/>
      <c r="LJ29" s="61"/>
      <c r="LK29" s="274" t="s">
        <v>0</v>
      </c>
      <c r="LL29" s="61"/>
      <c r="LM29" s="110" t="s">
        <v>328</v>
      </c>
      <c r="LN29" s="111" t="s">
        <v>328</v>
      </c>
      <c r="LO29" s="90"/>
      <c r="LP29" s="61"/>
      <c r="LQ29" s="274" t="s">
        <v>0</v>
      </c>
      <c r="LR29" s="61"/>
      <c r="LS29" s="110" t="s">
        <v>328</v>
      </c>
      <c r="LT29" s="111" t="s">
        <v>328</v>
      </c>
      <c r="LU29" s="90"/>
      <c r="LV29" s="102"/>
      <c r="LW29" s="274" t="s">
        <v>0</v>
      </c>
      <c r="LX29" s="101"/>
      <c r="LY29" s="110" t="s">
        <v>328</v>
      </c>
      <c r="LZ29" s="111" t="s">
        <v>328</v>
      </c>
      <c r="MA29" s="90"/>
      <c r="MB29" s="61"/>
      <c r="MC29" s="274" t="s">
        <v>0</v>
      </c>
      <c r="MD29" s="61"/>
      <c r="ME29" s="110" t="s">
        <v>328</v>
      </c>
      <c r="MF29" s="111" t="s">
        <v>328</v>
      </c>
      <c r="MG29" s="90"/>
      <c r="MH29" s="61"/>
      <c r="MI29" s="274" t="s">
        <v>0</v>
      </c>
      <c r="MJ29" s="61"/>
      <c r="MK29" s="110" t="s">
        <v>328</v>
      </c>
      <c r="ML29" s="111" t="s">
        <v>328</v>
      </c>
      <c r="MM29" s="90"/>
      <c r="MN29" s="61"/>
      <c r="MO29" s="274" t="s">
        <v>0</v>
      </c>
      <c r="MP29" s="61"/>
      <c r="MQ29" s="110" t="s">
        <v>328</v>
      </c>
      <c r="MR29" s="111" t="s">
        <v>328</v>
      </c>
      <c r="MS29" s="90"/>
      <c r="MT29" s="102"/>
      <c r="MU29" s="274" t="s">
        <v>0</v>
      </c>
      <c r="MV29" s="101"/>
      <c r="MW29" s="110" t="s">
        <v>328</v>
      </c>
      <c r="MX29" s="111" t="s">
        <v>328</v>
      </c>
      <c r="MY29" s="90"/>
      <c r="MZ29" s="61"/>
      <c r="NA29" s="274" t="s">
        <v>0</v>
      </c>
      <c r="NB29" s="61"/>
      <c r="NC29" s="110" t="s">
        <v>328</v>
      </c>
      <c r="ND29" s="111" t="s">
        <v>328</v>
      </c>
      <c r="NE29" s="90"/>
      <c r="NF29" s="61"/>
      <c r="NG29" s="274" t="s">
        <v>0</v>
      </c>
      <c r="NH29" s="61"/>
      <c r="NI29" s="110" t="s">
        <v>328</v>
      </c>
      <c r="NJ29" s="111" t="s">
        <v>328</v>
      </c>
      <c r="NK29" s="90"/>
      <c r="NL29" s="61"/>
      <c r="NM29" s="274" t="s">
        <v>0</v>
      </c>
      <c r="NN29" s="61"/>
      <c r="NO29" s="110" t="s">
        <v>328</v>
      </c>
      <c r="NP29" s="111" t="s">
        <v>328</v>
      </c>
      <c r="NQ29" s="90"/>
      <c r="NR29" s="61"/>
      <c r="NS29" s="274" t="s">
        <v>0</v>
      </c>
      <c r="NT29" s="61"/>
      <c r="NU29" s="110" t="s">
        <v>328</v>
      </c>
      <c r="NV29" s="111" t="s">
        <v>328</v>
      </c>
      <c r="NW29" s="98"/>
      <c r="NX29" s="102"/>
      <c r="NY29" s="274" t="s">
        <v>0</v>
      </c>
      <c r="NZ29" s="101"/>
      <c r="OA29" s="110" t="s">
        <v>328</v>
      </c>
      <c r="OB29" s="111" t="s">
        <v>328</v>
      </c>
      <c r="OC29" s="117"/>
      <c r="OD29" s="253"/>
      <c r="OE29" s="110" t="s">
        <v>0</v>
      </c>
      <c r="OF29" s="110"/>
      <c r="OG29" s="110" t="s">
        <v>328</v>
      </c>
      <c r="OH29" s="111" t="s">
        <v>328</v>
      </c>
    </row>
    <row r="30" spans="1:398" ht="15" x14ac:dyDescent="0.2">
      <c r="A30" s="283">
        <f>IF(B30="","",VLOOKUP(B30,'Registrovaní tipéri'!$A$2:$B$101,2,FALSE))</f>
        <v>38</v>
      </c>
      <c r="B30" s="277" t="s">
        <v>13</v>
      </c>
      <c r="C30" s="130">
        <v>38</v>
      </c>
      <c r="D30" s="102"/>
      <c r="E30" s="274" t="s">
        <v>0</v>
      </c>
      <c r="F30" s="101"/>
      <c r="G30" s="108"/>
      <c r="H30" s="109"/>
      <c r="I30" s="279"/>
      <c r="J30" s="253">
        <v>1</v>
      </c>
      <c r="K30" s="110" t="s">
        <v>0</v>
      </c>
      <c r="L30" s="110">
        <v>3</v>
      </c>
      <c r="M30" s="110" t="s">
        <v>217</v>
      </c>
      <c r="N30" s="111" t="s">
        <v>217</v>
      </c>
      <c r="O30" s="77"/>
      <c r="P30" s="102"/>
      <c r="Q30" s="311" t="s">
        <v>0</v>
      </c>
      <c r="R30" s="101"/>
      <c r="S30" s="110" t="s">
        <v>328</v>
      </c>
      <c r="T30" s="111" t="s">
        <v>328</v>
      </c>
      <c r="U30" s="77"/>
      <c r="V30" s="102">
        <v>1</v>
      </c>
      <c r="W30" s="311" t="s">
        <v>0</v>
      </c>
      <c r="X30" s="101">
        <v>2</v>
      </c>
      <c r="Y30" s="110" t="s">
        <v>217</v>
      </c>
      <c r="Z30" s="111" t="s">
        <v>213</v>
      </c>
      <c r="AA30" s="90"/>
      <c r="AB30" s="61"/>
      <c r="AC30" s="294" t="s">
        <v>0</v>
      </c>
      <c r="AD30" s="61"/>
      <c r="AE30" s="110" t="s">
        <v>328</v>
      </c>
      <c r="AF30" s="111" t="s">
        <v>328</v>
      </c>
      <c r="AG30" s="90"/>
      <c r="AH30" s="61">
        <v>1</v>
      </c>
      <c r="AI30" s="274" t="s">
        <v>0</v>
      </c>
      <c r="AJ30" s="61">
        <v>2</v>
      </c>
      <c r="AK30" s="110" t="s">
        <v>217</v>
      </c>
      <c r="AL30" s="111" t="s">
        <v>217</v>
      </c>
      <c r="AM30" s="90"/>
      <c r="AN30" s="102"/>
      <c r="AO30" s="274" t="s">
        <v>0</v>
      </c>
      <c r="AP30" s="101"/>
      <c r="AQ30" s="110" t="s">
        <v>328</v>
      </c>
      <c r="AR30" s="111" t="s">
        <v>328</v>
      </c>
      <c r="AS30" s="90"/>
      <c r="AT30" s="61"/>
      <c r="AU30" s="274" t="s">
        <v>0</v>
      </c>
      <c r="AV30" s="61"/>
      <c r="AW30" s="110" t="s">
        <v>328</v>
      </c>
      <c r="AX30" s="111" t="s">
        <v>328</v>
      </c>
      <c r="AY30" s="90"/>
      <c r="AZ30" s="102"/>
      <c r="BA30" s="274" t="s">
        <v>0</v>
      </c>
      <c r="BB30" s="101"/>
      <c r="BC30" s="110" t="s">
        <v>328</v>
      </c>
      <c r="BD30" s="111" t="s">
        <v>328</v>
      </c>
      <c r="BE30" s="90"/>
      <c r="BF30" s="61"/>
      <c r="BG30" s="274" t="s">
        <v>0</v>
      </c>
      <c r="BH30" s="61"/>
      <c r="BI30" s="110" t="s">
        <v>328</v>
      </c>
      <c r="BJ30" s="111" t="s">
        <v>328</v>
      </c>
      <c r="BK30" s="90"/>
      <c r="BL30" s="61">
        <v>2</v>
      </c>
      <c r="BM30" s="274" t="s">
        <v>0</v>
      </c>
      <c r="BN30" s="61">
        <v>1</v>
      </c>
      <c r="BO30" s="110" t="s">
        <v>218</v>
      </c>
      <c r="BP30" s="111" t="s">
        <v>364</v>
      </c>
      <c r="BQ30" s="90"/>
      <c r="BR30" s="61"/>
      <c r="BS30" s="274" t="s">
        <v>0</v>
      </c>
      <c r="BT30" s="61"/>
      <c r="BU30" s="110" t="s">
        <v>328</v>
      </c>
      <c r="BV30" s="111" t="s">
        <v>328</v>
      </c>
      <c r="BW30" s="90"/>
      <c r="BX30" s="61">
        <v>2</v>
      </c>
      <c r="BY30" s="274" t="s">
        <v>0</v>
      </c>
      <c r="BZ30" s="61">
        <v>1</v>
      </c>
      <c r="CA30" s="110" t="s">
        <v>217</v>
      </c>
      <c r="CB30" s="111" t="s">
        <v>219</v>
      </c>
      <c r="CC30" s="90"/>
      <c r="CD30" s="61">
        <v>3</v>
      </c>
      <c r="CE30" s="274" t="s">
        <v>0</v>
      </c>
      <c r="CF30" s="61">
        <v>1</v>
      </c>
      <c r="CG30" s="110" t="s">
        <v>219</v>
      </c>
      <c r="CH30" s="111" t="s">
        <v>216</v>
      </c>
      <c r="CI30" s="90"/>
      <c r="CJ30" s="102"/>
      <c r="CK30" s="274" t="s">
        <v>0</v>
      </c>
      <c r="CL30" s="101"/>
      <c r="CM30" s="110" t="s">
        <v>328</v>
      </c>
      <c r="CN30" s="111" t="s">
        <v>328</v>
      </c>
      <c r="CO30" s="90"/>
      <c r="CP30" s="102">
        <v>0</v>
      </c>
      <c r="CQ30" s="274" t="s">
        <v>0</v>
      </c>
      <c r="CR30" s="101">
        <v>2</v>
      </c>
      <c r="CS30" s="110" t="s">
        <v>218</v>
      </c>
      <c r="CT30" s="111" t="s">
        <v>216</v>
      </c>
      <c r="CU30" s="90"/>
      <c r="CV30" s="61">
        <v>1</v>
      </c>
      <c r="CW30" s="274" t="s">
        <v>0</v>
      </c>
      <c r="CX30" s="61">
        <v>3</v>
      </c>
      <c r="CY30" s="110" t="s">
        <v>219</v>
      </c>
      <c r="CZ30" s="111" t="s">
        <v>217</v>
      </c>
      <c r="DA30" s="90"/>
      <c r="DB30" s="61"/>
      <c r="DC30" s="274" t="s">
        <v>0</v>
      </c>
      <c r="DD30" s="61"/>
      <c r="DE30" s="110" t="s">
        <v>328</v>
      </c>
      <c r="DF30" s="111" t="s">
        <v>328</v>
      </c>
      <c r="DG30" s="90"/>
      <c r="DH30" s="61">
        <v>2</v>
      </c>
      <c r="DI30" s="274" t="s">
        <v>0</v>
      </c>
      <c r="DJ30" s="61">
        <v>1</v>
      </c>
      <c r="DK30" s="110" t="s">
        <v>217</v>
      </c>
      <c r="DL30" s="111" t="s">
        <v>220</v>
      </c>
      <c r="DM30" s="90"/>
      <c r="DN30" s="61"/>
      <c r="DO30" s="274" t="s">
        <v>0</v>
      </c>
      <c r="DP30" s="61"/>
      <c r="DQ30" s="110" t="s">
        <v>328</v>
      </c>
      <c r="DR30" s="111" t="s">
        <v>328</v>
      </c>
      <c r="DS30" s="90"/>
      <c r="DT30" s="61">
        <v>3</v>
      </c>
      <c r="DU30" s="274" t="s">
        <v>0</v>
      </c>
      <c r="DV30" s="61">
        <v>1</v>
      </c>
      <c r="DW30" s="110" t="s">
        <v>220</v>
      </c>
      <c r="DX30" s="111" t="s">
        <v>364</v>
      </c>
      <c r="DY30" s="90"/>
      <c r="DZ30" s="61"/>
      <c r="EA30" s="274" t="s">
        <v>0</v>
      </c>
      <c r="EB30" s="61"/>
      <c r="EC30" s="110" t="s">
        <v>328</v>
      </c>
      <c r="ED30" s="111" t="s">
        <v>328</v>
      </c>
      <c r="EE30" s="90"/>
      <c r="EF30" s="61"/>
      <c r="EG30" s="274" t="s">
        <v>0</v>
      </c>
      <c r="EH30" s="61"/>
      <c r="EI30" s="110" t="s">
        <v>328</v>
      </c>
      <c r="EJ30" s="111" t="s">
        <v>328</v>
      </c>
      <c r="EK30" s="90"/>
      <c r="EL30" s="61"/>
      <c r="EM30" s="274" t="s">
        <v>0</v>
      </c>
      <c r="EN30" s="61"/>
      <c r="EO30" s="110" t="s">
        <v>328</v>
      </c>
      <c r="EP30" s="111" t="s">
        <v>328</v>
      </c>
      <c r="EQ30" s="90"/>
      <c r="ER30" s="102"/>
      <c r="ES30" s="274" t="s">
        <v>0</v>
      </c>
      <c r="ET30" s="101"/>
      <c r="EU30" s="110" t="s">
        <v>328</v>
      </c>
      <c r="EV30" s="111" t="s">
        <v>328</v>
      </c>
      <c r="EW30" s="90"/>
      <c r="EX30" s="61"/>
      <c r="EY30" s="274" t="s">
        <v>0</v>
      </c>
      <c r="EZ30" s="61"/>
      <c r="FA30" s="110" t="s">
        <v>328</v>
      </c>
      <c r="FB30" s="111" t="s">
        <v>328</v>
      </c>
      <c r="FC30" s="90"/>
      <c r="FD30" s="102"/>
      <c r="FE30" s="274" t="s">
        <v>0</v>
      </c>
      <c r="FF30" s="101"/>
      <c r="FG30" s="110" t="s">
        <v>328</v>
      </c>
      <c r="FH30" s="111" t="s">
        <v>328</v>
      </c>
      <c r="FI30" s="90"/>
      <c r="FJ30" s="61"/>
      <c r="FK30" s="274" t="s">
        <v>0</v>
      </c>
      <c r="FL30" s="61"/>
      <c r="FM30" s="110" t="s">
        <v>328</v>
      </c>
      <c r="FN30" s="111" t="s">
        <v>328</v>
      </c>
      <c r="FO30" s="90"/>
      <c r="FP30" s="61"/>
      <c r="FQ30" s="274" t="s">
        <v>0</v>
      </c>
      <c r="FR30" s="61"/>
      <c r="FS30" s="110" t="s">
        <v>328</v>
      </c>
      <c r="FT30" s="111" t="s">
        <v>328</v>
      </c>
      <c r="FU30" s="90"/>
      <c r="FV30" s="61"/>
      <c r="FW30" s="274" t="s">
        <v>0</v>
      </c>
      <c r="FX30" s="61"/>
      <c r="FY30" s="110" t="s">
        <v>328</v>
      </c>
      <c r="FZ30" s="111" t="s">
        <v>328</v>
      </c>
      <c r="GA30" s="90"/>
      <c r="GB30" s="102"/>
      <c r="GC30" s="274" t="s">
        <v>0</v>
      </c>
      <c r="GD30" s="101"/>
      <c r="GE30" s="110" t="s">
        <v>328</v>
      </c>
      <c r="GF30" s="111" t="s">
        <v>328</v>
      </c>
      <c r="GG30" s="90"/>
      <c r="GH30" s="102"/>
      <c r="GI30" s="274" t="s">
        <v>0</v>
      </c>
      <c r="GJ30" s="101"/>
      <c r="GK30" s="110" t="s">
        <v>328</v>
      </c>
      <c r="GL30" s="111" t="s">
        <v>328</v>
      </c>
      <c r="GM30" s="90"/>
      <c r="GN30" s="61"/>
      <c r="GO30" s="274" t="s">
        <v>0</v>
      </c>
      <c r="GP30" s="61"/>
      <c r="GQ30" s="110" t="s">
        <v>328</v>
      </c>
      <c r="GR30" s="111" t="s">
        <v>328</v>
      </c>
      <c r="GS30" s="90"/>
      <c r="GT30" s="61"/>
      <c r="GU30" s="274" t="s">
        <v>0</v>
      </c>
      <c r="GV30" s="61"/>
      <c r="GW30" s="110" t="s">
        <v>328</v>
      </c>
      <c r="GX30" s="111" t="s">
        <v>328</v>
      </c>
      <c r="GY30" s="90"/>
      <c r="GZ30" s="102"/>
      <c r="HA30" s="274" t="s">
        <v>0</v>
      </c>
      <c r="HB30" s="101"/>
      <c r="HC30" s="110" t="s">
        <v>328</v>
      </c>
      <c r="HD30" s="111" t="s">
        <v>328</v>
      </c>
      <c r="HE30" s="90"/>
      <c r="HF30" s="61"/>
      <c r="HG30" s="274" t="s">
        <v>0</v>
      </c>
      <c r="HH30" s="61"/>
      <c r="HI30" s="110" t="s">
        <v>328</v>
      </c>
      <c r="HJ30" s="111" t="s">
        <v>328</v>
      </c>
      <c r="HK30" s="90"/>
      <c r="HL30" s="61"/>
      <c r="HM30" s="274" t="s">
        <v>0</v>
      </c>
      <c r="HN30" s="61"/>
      <c r="HO30" s="110" t="s">
        <v>328</v>
      </c>
      <c r="HP30" s="111" t="s">
        <v>328</v>
      </c>
      <c r="HQ30" s="90"/>
      <c r="HR30" s="61"/>
      <c r="HS30" s="274" t="s">
        <v>0</v>
      </c>
      <c r="HT30" s="61"/>
      <c r="HU30" s="110" t="s">
        <v>328</v>
      </c>
      <c r="HV30" s="111" t="s">
        <v>328</v>
      </c>
      <c r="HW30" s="90"/>
      <c r="HX30" s="102"/>
      <c r="HY30" s="274" t="s">
        <v>0</v>
      </c>
      <c r="HZ30" s="101"/>
      <c r="IA30" s="110" t="s">
        <v>328</v>
      </c>
      <c r="IB30" s="111" t="s">
        <v>328</v>
      </c>
      <c r="IC30" s="90"/>
      <c r="ID30" s="61"/>
      <c r="IE30" s="274" t="s">
        <v>0</v>
      </c>
      <c r="IF30" s="61"/>
      <c r="IG30" s="110" t="s">
        <v>328</v>
      </c>
      <c r="IH30" s="111" t="s">
        <v>328</v>
      </c>
      <c r="II30" s="90"/>
      <c r="IJ30" s="61"/>
      <c r="IK30" s="274" t="s">
        <v>0</v>
      </c>
      <c r="IL30" s="61"/>
      <c r="IM30" s="110" t="s">
        <v>328</v>
      </c>
      <c r="IN30" s="111" t="s">
        <v>328</v>
      </c>
      <c r="IO30" s="90"/>
      <c r="IP30" s="102"/>
      <c r="IQ30" s="274" t="s">
        <v>0</v>
      </c>
      <c r="IR30" s="101"/>
      <c r="IS30" s="110" t="s">
        <v>328</v>
      </c>
      <c r="IT30" s="111" t="s">
        <v>328</v>
      </c>
      <c r="IU30" s="90"/>
      <c r="IV30" s="61"/>
      <c r="IW30" s="274" t="s">
        <v>0</v>
      </c>
      <c r="IX30" s="61"/>
      <c r="IY30" s="110" t="s">
        <v>328</v>
      </c>
      <c r="IZ30" s="111" t="s">
        <v>328</v>
      </c>
      <c r="JA30" s="90"/>
      <c r="JB30" s="61"/>
      <c r="JC30" s="274" t="s">
        <v>0</v>
      </c>
      <c r="JD30" s="61"/>
      <c r="JE30" s="110" t="s">
        <v>328</v>
      </c>
      <c r="JF30" s="111" t="s">
        <v>328</v>
      </c>
      <c r="JG30" s="90"/>
      <c r="JH30" s="61"/>
      <c r="JI30" s="274" t="s">
        <v>0</v>
      </c>
      <c r="JJ30" s="61"/>
      <c r="JK30" s="110" t="s">
        <v>328</v>
      </c>
      <c r="JL30" s="111" t="s">
        <v>328</v>
      </c>
      <c r="JM30" s="90"/>
      <c r="JN30" s="61"/>
      <c r="JO30" s="274" t="s">
        <v>0</v>
      </c>
      <c r="JP30" s="61"/>
      <c r="JQ30" s="110" t="s">
        <v>328</v>
      </c>
      <c r="JR30" s="111" t="s">
        <v>328</v>
      </c>
      <c r="JS30" s="90"/>
      <c r="JT30" s="102"/>
      <c r="JU30" s="274" t="s">
        <v>0</v>
      </c>
      <c r="JV30" s="101"/>
      <c r="JW30" s="110" t="s">
        <v>328</v>
      </c>
      <c r="JX30" s="111" t="s">
        <v>328</v>
      </c>
      <c r="JY30" s="90"/>
      <c r="JZ30" s="102"/>
      <c r="KA30" s="274" t="s">
        <v>0</v>
      </c>
      <c r="KB30" s="101"/>
      <c r="KC30" s="110" t="s">
        <v>328</v>
      </c>
      <c r="KD30" s="111" t="s">
        <v>328</v>
      </c>
      <c r="KE30" s="90"/>
      <c r="KF30" s="102"/>
      <c r="KG30" s="274" t="s">
        <v>0</v>
      </c>
      <c r="KH30" s="101"/>
      <c r="KI30" s="110" t="s">
        <v>328</v>
      </c>
      <c r="KJ30" s="111" t="s">
        <v>328</v>
      </c>
      <c r="KK30" s="90"/>
      <c r="KL30" s="61"/>
      <c r="KM30" s="274" t="s">
        <v>0</v>
      </c>
      <c r="KN30" s="61"/>
      <c r="KO30" s="110" t="s">
        <v>328</v>
      </c>
      <c r="KP30" s="111" t="s">
        <v>328</v>
      </c>
      <c r="KQ30" s="90"/>
      <c r="KR30" s="61"/>
      <c r="KS30" s="274" t="s">
        <v>0</v>
      </c>
      <c r="KT30" s="61"/>
      <c r="KU30" s="110" t="s">
        <v>328</v>
      </c>
      <c r="KV30" s="111" t="s">
        <v>328</v>
      </c>
      <c r="KW30" s="90"/>
      <c r="KX30" s="61"/>
      <c r="KY30" s="274" t="s">
        <v>0</v>
      </c>
      <c r="KZ30" s="61"/>
      <c r="LA30" s="110" t="s">
        <v>328</v>
      </c>
      <c r="LB30" s="111" t="s">
        <v>328</v>
      </c>
      <c r="LC30" s="90"/>
      <c r="LD30" s="102"/>
      <c r="LE30" s="274" t="s">
        <v>0</v>
      </c>
      <c r="LF30" s="101"/>
      <c r="LG30" s="110" t="s">
        <v>328</v>
      </c>
      <c r="LH30" s="111" t="s">
        <v>328</v>
      </c>
      <c r="LI30" s="90"/>
      <c r="LJ30" s="61"/>
      <c r="LK30" s="274" t="s">
        <v>0</v>
      </c>
      <c r="LL30" s="61"/>
      <c r="LM30" s="110" t="s">
        <v>328</v>
      </c>
      <c r="LN30" s="111" t="s">
        <v>328</v>
      </c>
      <c r="LO30" s="90"/>
      <c r="LP30" s="61"/>
      <c r="LQ30" s="274" t="s">
        <v>0</v>
      </c>
      <c r="LR30" s="61"/>
      <c r="LS30" s="110" t="s">
        <v>328</v>
      </c>
      <c r="LT30" s="111" t="s">
        <v>328</v>
      </c>
      <c r="LU30" s="90"/>
      <c r="LV30" s="102"/>
      <c r="LW30" s="274" t="s">
        <v>0</v>
      </c>
      <c r="LX30" s="101"/>
      <c r="LY30" s="110" t="s">
        <v>328</v>
      </c>
      <c r="LZ30" s="111" t="s">
        <v>328</v>
      </c>
      <c r="MA30" s="90"/>
      <c r="MB30" s="61"/>
      <c r="MC30" s="274" t="s">
        <v>0</v>
      </c>
      <c r="MD30" s="61"/>
      <c r="ME30" s="110" t="s">
        <v>328</v>
      </c>
      <c r="MF30" s="111" t="s">
        <v>328</v>
      </c>
      <c r="MG30" s="90"/>
      <c r="MH30" s="61"/>
      <c r="MI30" s="274" t="s">
        <v>0</v>
      </c>
      <c r="MJ30" s="61"/>
      <c r="MK30" s="110" t="s">
        <v>328</v>
      </c>
      <c r="ML30" s="111" t="s">
        <v>328</v>
      </c>
      <c r="MM30" s="90"/>
      <c r="MN30" s="61"/>
      <c r="MO30" s="274" t="s">
        <v>0</v>
      </c>
      <c r="MP30" s="61"/>
      <c r="MQ30" s="110" t="s">
        <v>328</v>
      </c>
      <c r="MR30" s="111" t="s">
        <v>328</v>
      </c>
      <c r="MS30" s="90"/>
      <c r="MT30" s="102"/>
      <c r="MU30" s="274" t="s">
        <v>0</v>
      </c>
      <c r="MV30" s="101"/>
      <c r="MW30" s="110" t="s">
        <v>328</v>
      </c>
      <c r="MX30" s="111" t="s">
        <v>328</v>
      </c>
      <c r="MY30" s="90"/>
      <c r="MZ30" s="61"/>
      <c r="NA30" s="274" t="s">
        <v>0</v>
      </c>
      <c r="NB30" s="61"/>
      <c r="NC30" s="110" t="s">
        <v>328</v>
      </c>
      <c r="ND30" s="111" t="s">
        <v>328</v>
      </c>
      <c r="NE30" s="90"/>
      <c r="NF30" s="61"/>
      <c r="NG30" s="274" t="s">
        <v>0</v>
      </c>
      <c r="NH30" s="61"/>
      <c r="NI30" s="110" t="s">
        <v>328</v>
      </c>
      <c r="NJ30" s="111" t="s">
        <v>328</v>
      </c>
      <c r="NK30" s="90"/>
      <c r="NL30" s="61"/>
      <c r="NM30" s="274" t="s">
        <v>0</v>
      </c>
      <c r="NN30" s="61"/>
      <c r="NO30" s="110" t="s">
        <v>328</v>
      </c>
      <c r="NP30" s="111" t="s">
        <v>328</v>
      </c>
      <c r="NQ30" s="90"/>
      <c r="NR30" s="61"/>
      <c r="NS30" s="274" t="s">
        <v>0</v>
      </c>
      <c r="NT30" s="61"/>
      <c r="NU30" s="110" t="s">
        <v>328</v>
      </c>
      <c r="NV30" s="111" t="s">
        <v>328</v>
      </c>
      <c r="NW30" s="98"/>
      <c r="NX30" s="102"/>
      <c r="NY30" s="274" t="s">
        <v>0</v>
      </c>
      <c r="NZ30" s="101"/>
      <c r="OA30" s="110" t="s">
        <v>328</v>
      </c>
      <c r="OB30" s="111" t="s">
        <v>328</v>
      </c>
      <c r="OC30" s="117"/>
      <c r="OD30" s="253"/>
      <c r="OE30" s="110" t="s">
        <v>0</v>
      </c>
      <c r="OF30" s="110"/>
      <c r="OG30" s="110" t="s">
        <v>328</v>
      </c>
      <c r="OH30" s="111" t="s">
        <v>328</v>
      </c>
    </row>
    <row r="31" spans="1:398" ht="15" x14ac:dyDescent="0.2">
      <c r="A31" s="283">
        <f>IF(B31="","",VLOOKUP(B31,'Registrovaní tipéri'!$A$2:$B$101,2,FALSE))</f>
        <v>51</v>
      </c>
      <c r="B31" s="277" t="s">
        <v>4</v>
      </c>
      <c r="C31" s="130">
        <v>51</v>
      </c>
      <c r="D31" s="102"/>
      <c r="E31" s="274" t="s">
        <v>0</v>
      </c>
      <c r="F31" s="101"/>
      <c r="G31" s="274"/>
      <c r="H31" s="275"/>
      <c r="I31" s="279"/>
      <c r="J31" s="253">
        <v>3</v>
      </c>
      <c r="K31" s="110" t="s">
        <v>0</v>
      </c>
      <c r="L31" s="110">
        <v>3</v>
      </c>
      <c r="M31" s="110" t="s">
        <v>218</v>
      </c>
      <c r="N31" s="111" t="s">
        <v>217</v>
      </c>
      <c r="O31" s="77"/>
      <c r="P31" s="102">
        <v>5</v>
      </c>
      <c r="Q31" s="311" t="s">
        <v>0</v>
      </c>
      <c r="R31" s="101">
        <v>1</v>
      </c>
      <c r="S31" s="110" t="s">
        <v>219</v>
      </c>
      <c r="T31" s="111" t="s">
        <v>217</v>
      </c>
      <c r="U31" s="77"/>
      <c r="V31" s="102"/>
      <c r="W31" s="311" t="s">
        <v>0</v>
      </c>
      <c r="X31" s="101"/>
      <c r="Y31" s="110" t="s">
        <v>328</v>
      </c>
      <c r="Z31" s="111" t="s">
        <v>328</v>
      </c>
      <c r="AA31" s="90"/>
      <c r="AB31" s="61">
        <v>2</v>
      </c>
      <c r="AC31" s="294" t="s">
        <v>0</v>
      </c>
      <c r="AD31" s="61">
        <v>2</v>
      </c>
      <c r="AE31" s="110" t="s">
        <v>218</v>
      </c>
      <c r="AF31" s="111" t="s">
        <v>211</v>
      </c>
      <c r="AG31" s="90"/>
      <c r="AH31" s="61">
        <v>1</v>
      </c>
      <c r="AI31" s="274" t="s">
        <v>0</v>
      </c>
      <c r="AJ31" s="61">
        <v>2</v>
      </c>
      <c r="AK31" s="110" t="s">
        <v>218</v>
      </c>
      <c r="AL31" s="111" t="s">
        <v>369</v>
      </c>
      <c r="AM31" s="90"/>
      <c r="AN31" s="102">
        <v>1</v>
      </c>
      <c r="AO31" s="274" t="s">
        <v>0</v>
      </c>
      <c r="AP31" s="101">
        <v>4</v>
      </c>
      <c r="AQ31" s="110" t="s">
        <v>219</v>
      </c>
      <c r="AR31" s="111" t="s">
        <v>210</v>
      </c>
      <c r="AS31" s="90"/>
      <c r="AT31" s="61">
        <v>2</v>
      </c>
      <c r="AU31" s="274" t="s">
        <v>0</v>
      </c>
      <c r="AV31" s="61">
        <v>1</v>
      </c>
      <c r="AW31" s="110" t="s">
        <v>268</v>
      </c>
      <c r="AX31" s="111" t="s">
        <v>329</v>
      </c>
      <c r="AY31" s="90"/>
      <c r="AZ31" s="102">
        <v>4</v>
      </c>
      <c r="BA31" s="274" t="s">
        <v>0</v>
      </c>
      <c r="BB31" s="101">
        <v>1</v>
      </c>
      <c r="BC31" s="110" t="s">
        <v>218</v>
      </c>
      <c r="BD31" s="111" t="s">
        <v>364</v>
      </c>
      <c r="BE31" s="90"/>
      <c r="BF31" s="61">
        <v>1</v>
      </c>
      <c r="BG31" s="274" t="s">
        <v>0</v>
      </c>
      <c r="BH31" s="61">
        <v>2</v>
      </c>
      <c r="BI31" s="110" t="s">
        <v>219</v>
      </c>
      <c r="BJ31" s="111" t="s">
        <v>291</v>
      </c>
      <c r="BK31" s="90"/>
      <c r="BL31" s="61"/>
      <c r="BM31" s="274" t="s">
        <v>0</v>
      </c>
      <c r="BN31" s="61"/>
      <c r="BO31" s="110" t="s">
        <v>328</v>
      </c>
      <c r="BP31" s="111" t="s">
        <v>328</v>
      </c>
      <c r="BQ31" s="90"/>
      <c r="BR31" s="61">
        <v>2</v>
      </c>
      <c r="BS31" s="274" t="s">
        <v>0</v>
      </c>
      <c r="BT31" s="61">
        <v>4</v>
      </c>
      <c r="BU31" s="110" t="s">
        <v>219</v>
      </c>
      <c r="BV31" s="111" t="s">
        <v>217</v>
      </c>
      <c r="BW31" s="90"/>
      <c r="BX31" s="61">
        <v>3</v>
      </c>
      <c r="BY31" s="274" t="s">
        <v>0</v>
      </c>
      <c r="BZ31" s="61">
        <v>2</v>
      </c>
      <c r="CA31" s="110" t="s">
        <v>217</v>
      </c>
      <c r="CB31" s="111" t="s">
        <v>213</v>
      </c>
      <c r="CC31" s="90"/>
      <c r="CD31" s="61">
        <v>4</v>
      </c>
      <c r="CE31" s="274" t="s">
        <v>0</v>
      </c>
      <c r="CF31" s="61">
        <v>0</v>
      </c>
      <c r="CG31" s="110" t="s">
        <v>215</v>
      </c>
      <c r="CH31" s="111" t="s">
        <v>218</v>
      </c>
      <c r="CI31" s="90"/>
      <c r="CJ31" s="102">
        <v>4</v>
      </c>
      <c r="CK31" s="274" t="s">
        <v>0</v>
      </c>
      <c r="CL31" s="101">
        <v>1</v>
      </c>
      <c r="CM31" s="110" t="s">
        <v>219</v>
      </c>
      <c r="CN31" s="111" t="s">
        <v>213</v>
      </c>
      <c r="CO31" s="90"/>
      <c r="CP31" s="102">
        <v>2</v>
      </c>
      <c r="CQ31" s="274" t="s">
        <v>0</v>
      </c>
      <c r="CR31" s="101">
        <v>4</v>
      </c>
      <c r="CS31" s="110" t="s">
        <v>218</v>
      </c>
      <c r="CT31" s="111" t="s">
        <v>215</v>
      </c>
      <c r="CU31" s="90"/>
      <c r="CV31" s="61">
        <v>0</v>
      </c>
      <c r="CW31" s="274" t="s">
        <v>0</v>
      </c>
      <c r="CX31" s="61">
        <v>4</v>
      </c>
      <c r="CY31" s="110" t="s">
        <v>219</v>
      </c>
      <c r="CZ31" s="111" t="s">
        <v>291</v>
      </c>
      <c r="DA31" s="90"/>
      <c r="DB31" s="61">
        <v>1</v>
      </c>
      <c r="DC31" s="274" t="s">
        <v>0</v>
      </c>
      <c r="DD31" s="61">
        <v>2</v>
      </c>
      <c r="DE31" s="110" t="s">
        <v>268</v>
      </c>
      <c r="DF31" s="111" t="s">
        <v>366</v>
      </c>
      <c r="DG31" s="90"/>
      <c r="DH31" s="61">
        <v>3</v>
      </c>
      <c r="DI31" s="274" t="s">
        <v>0</v>
      </c>
      <c r="DJ31" s="61">
        <v>1</v>
      </c>
      <c r="DK31" s="110" t="s">
        <v>217</v>
      </c>
      <c r="DL31" s="111" t="s">
        <v>291</v>
      </c>
      <c r="DM31" s="90"/>
      <c r="DN31" s="61"/>
      <c r="DO31" s="274" t="s">
        <v>0</v>
      </c>
      <c r="DP31" s="61"/>
      <c r="DQ31" s="110" t="s">
        <v>328</v>
      </c>
      <c r="DR31" s="111" t="s">
        <v>328</v>
      </c>
      <c r="DS31" s="90"/>
      <c r="DT31" s="61">
        <v>4</v>
      </c>
      <c r="DU31" s="274" t="s">
        <v>0</v>
      </c>
      <c r="DV31" s="61">
        <v>1</v>
      </c>
      <c r="DW31" s="110" t="s">
        <v>268</v>
      </c>
      <c r="DX31" s="111" t="s">
        <v>216</v>
      </c>
      <c r="DY31" s="90"/>
      <c r="DZ31" s="61">
        <v>4</v>
      </c>
      <c r="EA31" s="274" t="s">
        <v>0</v>
      </c>
      <c r="EB31" s="61">
        <v>1</v>
      </c>
      <c r="EC31" s="110" t="s">
        <v>219</v>
      </c>
      <c r="ED31" s="111" t="s">
        <v>213</v>
      </c>
      <c r="EE31" s="90"/>
      <c r="EF31" s="61"/>
      <c r="EG31" s="274" t="s">
        <v>0</v>
      </c>
      <c r="EH31" s="61"/>
      <c r="EI31" s="110" t="s">
        <v>328</v>
      </c>
      <c r="EJ31" s="111" t="s">
        <v>328</v>
      </c>
      <c r="EK31" s="90"/>
      <c r="EL31" s="61"/>
      <c r="EM31" s="274" t="s">
        <v>0</v>
      </c>
      <c r="EN31" s="61"/>
      <c r="EO31" s="110" t="s">
        <v>328</v>
      </c>
      <c r="EP31" s="111" t="s">
        <v>328</v>
      </c>
      <c r="EQ31" s="90"/>
      <c r="ER31" s="102"/>
      <c r="ES31" s="274" t="s">
        <v>0</v>
      </c>
      <c r="ET31" s="101"/>
      <c r="EU31" s="110" t="s">
        <v>328</v>
      </c>
      <c r="EV31" s="111" t="s">
        <v>328</v>
      </c>
      <c r="EW31" s="90"/>
      <c r="EX31" s="61"/>
      <c r="EY31" s="274" t="s">
        <v>0</v>
      </c>
      <c r="EZ31" s="61"/>
      <c r="FA31" s="110" t="s">
        <v>328</v>
      </c>
      <c r="FB31" s="111" t="s">
        <v>328</v>
      </c>
      <c r="FC31" s="90"/>
      <c r="FD31" s="102"/>
      <c r="FE31" s="274" t="s">
        <v>0</v>
      </c>
      <c r="FF31" s="101"/>
      <c r="FG31" s="110" t="s">
        <v>328</v>
      </c>
      <c r="FH31" s="111" t="s">
        <v>328</v>
      </c>
      <c r="FI31" s="90"/>
      <c r="FJ31" s="61"/>
      <c r="FK31" s="274" t="s">
        <v>0</v>
      </c>
      <c r="FL31" s="61"/>
      <c r="FM31" s="110" t="s">
        <v>328</v>
      </c>
      <c r="FN31" s="111" t="s">
        <v>328</v>
      </c>
      <c r="FO31" s="90"/>
      <c r="FP31" s="61"/>
      <c r="FQ31" s="274" t="s">
        <v>0</v>
      </c>
      <c r="FR31" s="61"/>
      <c r="FS31" s="110" t="s">
        <v>328</v>
      </c>
      <c r="FT31" s="111" t="s">
        <v>328</v>
      </c>
      <c r="FU31" s="90"/>
      <c r="FV31" s="61"/>
      <c r="FW31" s="274" t="s">
        <v>0</v>
      </c>
      <c r="FX31" s="61"/>
      <c r="FY31" s="110" t="s">
        <v>328</v>
      </c>
      <c r="FZ31" s="111" t="s">
        <v>328</v>
      </c>
      <c r="GA31" s="90"/>
      <c r="GB31" s="102"/>
      <c r="GC31" s="274" t="s">
        <v>0</v>
      </c>
      <c r="GD31" s="101"/>
      <c r="GE31" s="110" t="s">
        <v>328</v>
      </c>
      <c r="GF31" s="111" t="s">
        <v>328</v>
      </c>
      <c r="GG31" s="90"/>
      <c r="GH31" s="102"/>
      <c r="GI31" s="274" t="s">
        <v>0</v>
      </c>
      <c r="GJ31" s="101"/>
      <c r="GK31" s="110" t="s">
        <v>328</v>
      </c>
      <c r="GL31" s="111" t="s">
        <v>328</v>
      </c>
      <c r="GM31" s="90"/>
      <c r="GN31" s="61"/>
      <c r="GO31" s="274" t="s">
        <v>0</v>
      </c>
      <c r="GP31" s="61"/>
      <c r="GQ31" s="110" t="s">
        <v>328</v>
      </c>
      <c r="GR31" s="111" t="s">
        <v>328</v>
      </c>
      <c r="GS31" s="90"/>
      <c r="GT31" s="61"/>
      <c r="GU31" s="274" t="s">
        <v>0</v>
      </c>
      <c r="GV31" s="61"/>
      <c r="GW31" s="110" t="s">
        <v>328</v>
      </c>
      <c r="GX31" s="111" t="s">
        <v>328</v>
      </c>
      <c r="GY31" s="90"/>
      <c r="GZ31" s="102"/>
      <c r="HA31" s="274" t="s">
        <v>0</v>
      </c>
      <c r="HB31" s="101"/>
      <c r="HC31" s="110" t="s">
        <v>328</v>
      </c>
      <c r="HD31" s="111" t="s">
        <v>328</v>
      </c>
      <c r="HE31" s="90"/>
      <c r="HF31" s="61"/>
      <c r="HG31" s="274" t="s">
        <v>0</v>
      </c>
      <c r="HH31" s="61"/>
      <c r="HI31" s="110" t="s">
        <v>328</v>
      </c>
      <c r="HJ31" s="111" t="s">
        <v>328</v>
      </c>
      <c r="HK31" s="90"/>
      <c r="HL31" s="61"/>
      <c r="HM31" s="274" t="s">
        <v>0</v>
      </c>
      <c r="HN31" s="61"/>
      <c r="HO31" s="110" t="s">
        <v>328</v>
      </c>
      <c r="HP31" s="111" t="s">
        <v>328</v>
      </c>
      <c r="HQ31" s="90"/>
      <c r="HR31" s="61"/>
      <c r="HS31" s="274" t="s">
        <v>0</v>
      </c>
      <c r="HT31" s="61"/>
      <c r="HU31" s="110" t="s">
        <v>328</v>
      </c>
      <c r="HV31" s="111" t="s">
        <v>328</v>
      </c>
      <c r="HW31" s="90"/>
      <c r="HX31" s="102"/>
      <c r="HY31" s="274" t="s">
        <v>0</v>
      </c>
      <c r="HZ31" s="101"/>
      <c r="IA31" s="110" t="s">
        <v>328</v>
      </c>
      <c r="IB31" s="111" t="s">
        <v>328</v>
      </c>
      <c r="IC31" s="90"/>
      <c r="ID31" s="61"/>
      <c r="IE31" s="274" t="s">
        <v>0</v>
      </c>
      <c r="IF31" s="61"/>
      <c r="IG31" s="110" t="s">
        <v>328</v>
      </c>
      <c r="IH31" s="111" t="s">
        <v>328</v>
      </c>
      <c r="II31" s="90"/>
      <c r="IJ31" s="61"/>
      <c r="IK31" s="274" t="s">
        <v>0</v>
      </c>
      <c r="IL31" s="61"/>
      <c r="IM31" s="110" t="s">
        <v>328</v>
      </c>
      <c r="IN31" s="111" t="s">
        <v>328</v>
      </c>
      <c r="IO31" s="90"/>
      <c r="IP31" s="102"/>
      <c r="IQ31" s="274" t="s">
        <v>0</v>
      </c>
      <c r="IR31" s="101"/>
      <c r="IS31" s="110" t="s">
        <v>328</v>
      </c>
      <c r="IT31" s="111" t="s">
        <v>328</v>
      </c>
      <c r="IU31" s="90"/>
      <c r="IV31" s="61"/>
      <c r="IW31" s="274" t="s">
        <v>0</v>
      </c>
      <c r="IX31" s="61"/>
      <c r="IY31" s="110" t="s">
        <v>328</v>
      </c>
      <c r="IZ31" s="111" t="s">
        <v>328</v>
      </c>
      <c r="JA31" s="90"/>
      <c r="JB31" s="61"/>
      <c r="JC31" s="274" t="s">
        <v>0</v>
      </c>
      <c r="JD31" s="61"/>
      <c r="JE31" s="110" t="s">
        <v>328</v>
      </c>
      <c r="JF31" s="111" t="s">
        <v>328</v>
      </c>
      <c r="JG31" s="90"/>
      <c r="JH31" s="61"/>
      <c r="JI31" s="274" t="s">
        <v>0</v>
      </c>
      <c r="JJ31" s="61"/>
      <c r="JK31" s="110" t="s">
        <v>328</v>
      </c>
      <c r="JL31" s="111" t="s">
        <v>328</v>
      </c>
      <c r="JM31" s="90"/>
      <c r="JN31" s="61"/>
      <c r="JO31" s="274" t="s">
        <v>0</v>
      </c>
      <c r="JP31" s="61"/>
      <c r="JQ31" s="110" t="s">
        <v>328</v>
      </c>
      <c r="JR31" s="111" t="s">
        <v>328</v>
      </c>
      <c r="JS31" s="90"/>
      <c r="JT31" s="102"/>
      <c r="JU31" s="274" t="s">
        <v>0</v>
      </c>
      <c r="JV31" s="101"/>
      <c r="JW31" s="110" t="s">
        <v>328</v>
      </c>
      <c r="JX31" s="111" t="s">
        <v>328</v>
      </c>
      <c r="JY31" s="90"/>
      <c r="JZ31" s="102"/>
      <c r="KA31" s="274" t="s">
        <v>0</v>
      </c>
      <c r="KB31" s="101"/>
      <c r="KC31" s="110" t="s">
        <v>328</v>
      </c>
      <c r="KD31" s="111" t="s">
        <v>328</v>
      </c>
      <c r="KE31" s="90"/>
      <c r="KF31" s="102"/>
      <c r="KG31" s="274" t="s">
        <v>0</v>
      </c>
      <c r="KH31" s="101"/>
      <c r="KI31" s="110" t="s">
        <v>328</v>
      </c>
      <c r="KJ31" s="111" t="s">
        <v>328</v>
      </c>
      <c r="KK31" s="90"/>
      <c r="KL31" s="61"/>
      <c r="KM31" s="274" t="s">
        <v>0</v>
      </c>
      <c r="KN31" s="61"/>
      <c r="KO31" s="110" t="s">
        <v>328</v>
      </c>
      <c r="KP31" s="111" t="s">
        <v>328</v>
      </c>
      <c r="KQ31" s="90"/>
      <c r="KR31" s="61"/>
      <c r="KS31" s="274" t="s">
        <v>0</v>
      </c>
      <c r="KT31" s="61"/>
      <c r="KU31" s="110" t="s">
        <v>328</v>
      </c>
      <c r="KV31" s="111" t="s">
        <v>328</v>
      </c>
      <c r="KW31" s="90"/>
      <c r="KX31" s="61"/>
      <c r="KY31" s="274" t="s">
        <v>0</v>
      </c>
      <c r="KZ31" s="61"/>
      <c r="LA31" s="110" t="s">
        <v>328</v>
      </c>
      <c r="LB31" s="111" t="s">
        <v>328</v>
      </c>
      <c r="LC31" s="90"/>
      <c r="LD31" s="102"/>
      <c r="LE31" s="274" t="s">
        <v>0</v>
      </c>
      <c r="LF31" s="101"/>
      <c r="LG31" s="110" t="s">
        <v>328</v>
      </c>
      <c r="LH31" s="111" t="s">
        <v>328</v>
      </c>
      <c r="LI31" s="90"/>
      <c r="LJ31" s="61"/>
      <c r="LK31" s="274" t="s">
        <v>0</v>
      </c>
      <c r="LL31" s="61"/>
      <c r="LM31" s="110" t="s">
        <v>328</v>
      </c>
      <c r="LN31" s="111" t="s">
        <v>328</v>
      </c>
      <c r="LO31" s="90"/>
      <c r="LP31" s="61"/>
      <c r="LQ31" s="274" t="s">
        <v>0</v>
      </c>
      <c r="LR31" s="61"/>
      <c r="LS31" s="110" t="s">
        <v>328</v>
      </c>
      <c r="LT31" s="111" t="s">
        <v>328</v>
      </c>
      <c r="LU31" s="90"/>
      <c r="LV31" s="102"/>
      <c r="LW31" s="274" t="s">
        <v>0</v>
      </c>
      <c r="LX31" s="101"/>
      <c r="LY31" s="110" t="s">
        <v>328</v>
      </c>
      <c r="LZ31" s="111" t="s">
        <v>328</v>
      </c>
      <c r="MA31" s="90"/>
      <c r="MB31" s="61"/>
      <c r="MC31" s="274" t="s">
        <v>0</v>
      </c>
      <c r="MD31" s="61"/>
      <c r="ME31" s="110" t="s">
        <v>328</v>
      </c>
      <c r="MF31" s="111" t="s">
        <v>328</v>
      </c>
      <c r="MG31" s="90"/>
      <c r="MH31" s="61"/>
      <c r="MI31" s="274" t="s">
        <v>0</v>
      </c>
      <c r="MJ31" s="61"/>
      <c r="MK31" s="110" t="s">
        <v>328</v>
      </c>
      <c r="ML31" s="111" t="s">
        <v>328</v>
      </c>
      <c r="MM31" s="90"/>
      <c r="MN31" s="61"/>
      <c r="MO31" s="274" t="s">
        <v>0</v>
      </c>
      <c r="MP31" s="61"/>
      <c r="MQ31" s="110" t="s">
        <v>328</v>
      </c>
      <c r="MR31" s="111" t="s">
        <v>328</v>
      </c>
      <c r="MS31" s="90"/>
      <c r="MT31" s="102"/>
      <c r="MU31" s="274" t="s">
        <v>0</v>
      </c>
      <c r="MV31" s="101"/>
      <c r="MW31" s="110" t="s">
        <v>328</v>
      </c>
      <c r="MX31" s="111" t="s">
        <v>328</v>
      </c>
      <c r="MY31" s="90"/>
      <c r="MZ31" s="61"/>
      <c r="NA31" s="274" t="s">
        <v>0</v>
      </c>
      <c r="NB31" s="61"/>
      <c r="NC31" s="110" t="s">
        <v>328</v>
      </c>
      <c r="ND31" s="111" t="s">
        <v>328</v>
      </c>
      <c r="NE31" s="90"/>
      <c r="NF31" s="61"/>
      <c r="NG31" s="274" t="s">
        <v>0</v>
      </c>
      <c r="NH31" s="61"/>
      <c r="NI31" s="110" t="s">
        <v>328</v>
      </c>
      <c r="NJ31" s="111" t="s">
        <v>328</v>
      </c>
      <c r="NK31" s="90"/>
      <c r="NL31" s="61"/>
      <c r="NM31" s="274" t="s">
        <v>0</v>
      </c>
      <c r="NN31" s="61"/>
      <c r="NO31" s="110" t="s">
        <v>328</v>
      </c>
      <c r="NP31" s="111" t="s">
        <v>328</v>
      </c>
      <c r="NQ31" s="90"/>
      <c r="NR31" s="61"/>
      <c r="NS31" s="274" t="s">
        <v>0</v>
      </c>
      <c r="NT31" s="61"/>
      <c r="NU31" s="110" t="s">
        <v>328</v>
      </c>
      <c r="NV31" s="111" t="s">
        <v>328</v>
      </c>
      <c r="NW31" s="98"/>
      <c r="NX31" s="102"/>
      <c r="NY31" s="274" t="s">
        <v>0</v>
      </c>
      <c r="NZ31" s="101"/>
      <c r="OA31" s="110" t="s">
        <v>328</v>
      </c>
      <c r="OB31" s="111" t="s">
        <v>328</v>
      </c>
      <c r="OC31" s="117"/>
      <c r="OD31" s="253"/>
      <c r="OE31" s="110" t="s">
        <v>0</v>
      </c>
      <c r="OF31" s="110"/>
      <c r="OG31" s="110" t="s">
        <v>328</v>
      </c>
      <c r="OH31" s="111" t="s">
        <v>328</v>
      </c>
    </row>
    <row r="32" spans="1:398" ht="15" x14ac:dyDescent="0.2">
      <c r="A32" s="283">
        <f>IF(B32="","",VLOOKUP(B32,'Registrovaní tipéri'!$A$2:$B$101,2,FALSE))</f>
        <v>57</v>
      </c>
      <c r="B32" s="277" t="s">
        <v>326</v>
      </c>
      <c r="C32" s="130">
        <v>57</v>
      </c>
      <c r="D32" s="102"/>
      <c r="E32" s="274" t="s">
        <v>0</v>
      </c>
      <c r="F32" s="101"/>
      <c r="G32" s="274"/>
      <c r="H32" s="275"/>
      <c r="I32" s="279"/>
      <c r="J32" s="253">
        <v>1</v>
      </c>
      <c r="K32" s="110" t="s">
        <v>0</v>
      </c>
      <c r="L32" s="110">
        <v>1</v>
      </c>
      <c r="M32" s="110" t="s">
        <v>220</v>
      </c>
      <c r="N32" s="111" t="s">
        <v>217</v>
      </c>
      <c r="O32" s="77"/>
      <c r="P32" s="102">
        <v>4</v>
      </c>
      <c r="Q32" s="311" t="s">
        <v>0</v>
      </c>
      <c r="R32" s="101">
        <v>1</v>
      </c>
      <c r="S32" s="110" t="s">
        <v>217</v>
      </c>
      <c r="T32" s="111" t="s">
        <v>213</v>
      </c>
      <c r="U32" s="77"/>
      <c r="V32" s="102">
        <v>0</v>
      </c>
      <c r="W32" s="311" t="s">
        <v>0</v>
      </c>
      <c r="X32" s="101">
        <v>2</v>
      </c>
      <c r="Y32" s="110" t="s">
        <v>218</v>
      </c>
      <c r="Z32" s="111" t="s">
        <v>213</v>
      </c>
      <c r="AA32" s="90"/>
      <c r="AB32" s="61">
        <v>3</v>
      </c>
      <c r="AC32" s="294" t="s">
        <v>0</v>
      </c>
      <c r="AD32" s="61">
        <v>0</v>
      </c>
      <c r="AE32" s="110" t="s">
        <v>219</v>
      </c>
      <c r="AF32" s="111" t="s">
        <v>217</v>
      </c>
      <c r="AG32" s="90"/>
      <c r="AH32" s="61">
        <v>1</v>
      </c>
      <c r="AI32" s="274" t="s">
        <v>0</v>
      </c>
      <c r="AJ32" s="61">
        <v>2</v>
      </c>
      <c r="AK32" s="110" t="s">
        <v>219</v>
      </c>
      <c r="AL32" s="111" t="s">
        <v>217</v>
      </c>
      <c r="AM32" s="90"/>
      <c r="AN32" s="102">
        <v>1</v>
      </c>
      <c r="AO32" s="274" t="s">
        <v>0</v>
      </c>
      <c r="AP32" s="101">
        <v>2</v>
      </c>
      <c r="AQ32" s="110" t="s">
        <v>220</v>
      </c>
      <c r="AR32" s="111" t="s">
        <v>219</v>
      </c>
      <c r="AS32" s="90"/>
      <c r="AT32" s="61">
        <v>2</v>
      </c>
      <c r="AU32" s="274" t="s">
        <v>0</v>
      </c>
      <c r="AV32" s="61">
        <v>1</v>
      </c>
      <c r="AW32" s="110" t="s">
        <v>218</v>
      </c>
      <c r="AX32" s="111" t="s">
        <v>217</v>
      </c>
      <c r="AY32" s="90"/>
      <c r="AZ32" s="102">
        <v>3</v>
      </c>
      <c r="BA32" s="274" t="s">
        <v>0</v>
      </c>
      <c r="BB32" s="101">
        <v>2</v>
      </c>
      <c r="BC32" s="110" t="s">
        <v>268</v>
      </c>
      <c r="BD32" s="111" t="s">
        <v>268</v>
      </c>
      <c r="BE32" s="90"/>
      <c r="BF32" s="61">
        <v>1</v>
      </c>
      <c r="BG32" s="274" t="s">
        <v>0</v>
      </c>
      <c r="BH32" s="61">
        <v>3</v>
      </c>
      <c r="BI32" s="110" t="s">
        <v>208</v>
      </c>
      <c r="BJ32" s="111" t="s">
        <v>217</v>
      </c>
      <c r="BK32" s="90"/>
      <c r="BL32" s="61">
        <v>3</v>
      </c>
      <c r="BM32" s="274" t="s">
        <v>0</v>
      </c>
      <c r="BN32" s="61">
        <v>1</v>
      </c>
      <c r="BO32" s="110" t="s">
        <v>218</v>
      </c>
      <c r="BP32" s="111" t="s">
        <v>349</v>
      </c>
      <c r="BQ32" s="90"/>
      <c r="BR32" s="61">
        <v>0</v>
      </c>
      <c r="BS32" s="274" t="s">
        <v>0</v>
      </c>
      <c r="BT32" s="61">
        <v>3</v>
      </c>
      <c r="BU32" s="110" t="s">
        <v>219</v>
      </c>
      <c r="BV32" s="111" t="s">
        <v>217</v>
      </c>
      <c r="BW32" s="90"/>
      <c r="BX32" s="61">
        <v>3</v>
      </c>
      <c r="BY32" s="274" t="s">
        <v>0</v>
      </c>
      <c r="BZ32" s="61">
        <v>0</v>
      </c>
      <c r="CA32" s="110" t="s">
        <v>217</v>
      </c>
      <c r="CB32" s="111" t="s">
        <v>217</v>
      </c>
      <c r="CC32" s="90"/>
      <c r="CD32" s="61">
        <v>3</v>
      </c>
      <c r="CE32" s="274" t="s">
        <v>0</v>
      </c>
      <c r="CF32" s="61">
        <v>1</v>
      </c>
      <c r="CG32" s="110" t="s">
        <v>219</v>
      </c>
      <c r="CH32" s="111" t="s">
        <v>217</v>
      </c>
      <c r="CI32" s="90"/>
      <c r="CJ32" s="102">
        <v>3</v>
      </c>
      <c r="CK32" s="274" t="s">
        <v>0</v>
      </c>
      <c r="CL32" s="101">
        <v>0</v>
      </c>
      <c r="CM32" s="110" t="s">
        <v>217</v>
      </c>
      <c r="CN32" s="111" t="s">
        <v>219</v>
      </c>
      <c r="CO32" s="90"/>
      <c r="CP32" s="102">
        <v>2</v>
      </c>
      <c r="CQ32" s="274" t="s">
        <v>0</v>
      </c>
      <c r="CR32" s="101">
        <v>4</v>
      </c>
      <c r="CS32" s="110" t="s">
        <v>218</v>
      </c>
      <c r="CT32" s="111" t="s">
        <v>364</v>
      </c>
      <c r="CU32" s="90"/>
      <c r="CV32" s="61">
        <v>1</v>
      </c>
      <c r="CW32" s="274" t="s">
        <v>0</v>
      </c>
      <c r="CX32" s="61">
        <v>3</v>
      </c>
      <c r="CY32" s="110" t="s">
        <v>208</v>
      </c>
      <c r="CZ32" s="111" t="s">
        <v>291</v>
      </c>
      <c r="DA32" s="90"/>
      <c r="DB32" s="61">
        <v>1</v>
      </c>
      <c r="DC32" s="274" t="s">
        <v>0</v>
      </c>
      <c r="DD32" s="61">
        <v>2</v>
      </c>
      <c r="DE32" s="110" t="s">
        <v>268</v>
      </c>
      <c r="DF32" s="111" t="s">
        <v>210</v>
      </c>
      <c r="DG32" s="90"/>
      <c r="DH32" s="61">
        <v>3</v>
      </c>
      <c r="DI32" s="274" t="s">
        <v>0</v>
      </c>
      <c r="DJ32" s="61">
        <v>0</v>
      </c>
      <c r="DK32" s="110" t="s">
        <v>217</v>
      </c>
      <c r="DL32" s="111" t="s">
        <v>291</v>
      </c>
      <c r="DM32" s="90"/>
      <c r="DN32" s="61">
        <v>1</v>
      </c>
      <c r="DO32" s="274" t="s">
        <v>0</v>
      </c>
      <c r="DP32" s="61">
        <v>2</v>
      </c>
      <c r="DQ32" s="110" t="s">
        <v>217</v>
      </c>
      <c r="DR32" s="111" t="s">
        <v>291</v>
      </c>
      <c r="DS32" s="90"/>
      <c r="DT32" s="61">
        <v>3</v>
      </c>
      <c r="DU32" s="274" t="s">
        <v>0</v>
      </c>
      <c r="DV32" s="61">
        <v>1</v>
      </c>
      <c r="DW32" s="110" t="s">
        <v>268</v>
      </c>
      <c r="DX32" s="111" t="s">
        <v>210</v>
      </c>
      <c r="DY32" s="90"/>
      <c r="DZ32" s="61">
        <v>2</v>
      </c>
      <c r="EA32" s="274" t="s">
        <v>0</v>
      </c>
      <c r="EB32" s="61">
        <v>1</v>
      </c>
      <c r="EC32" s="110" t="s">
        <v>219</v>
      </c>
      <c r="ED32" s="111" t="s">
        <v>217</v>
      </c>
      <c r="EE32" s="90"/>
      <c r="EF32" s="61"/>
      <c r="EG32" s="274" t="s">
        <v>0</v>
      </c>
      <c r="EH32" s="61"/>
      <c r="EI32" s="110" t="s">
        <v>328</v>
      </c>
      <c r="EJ32" s="111" t="s">
        <v>328</v>
      </c>
      <c r="EK32" s="90"/>
      <c r="EL32" s="61"/>
      <c r="EM32" s="274" t="s">
        <v>0</v>
      </c>
      <c r="EN32" s="61"/>
      <c r="EO32" s="110" t="s">
        <v>328</v>
      </c>
      <c r="EP32" s="111" t="s">
        <v>328</v>
      </c>
      <c r="EQ32" s="90"/>
      <c r="ER32" s="102"/>
      <c r="ES32" s="274" t="s">
        <v>0</v>
      </c>
      <c r="ET32" s="101"/>
      <c r="EU32" s="110" t="s">
        <v>328</v>
      </c>
      <c r="EV32" s="111" t="s">
        <v>328</v>
      </c>
      <c r="EW32" s="90"/>
      <c r="EX32" s="61"/>
      <c r="EY32" s="274" t="s">
        <v>0</v>
      </c>
      <c r="EZ32" s="61"/>
      <c r="FA32" s="110" t="s">
        <v>328</v>
      </c>
      <c r="FB32" s="111" t="s">
        <v>328</v>
      </c>
      <c r="FC32" s="90"/>
      <c r="FD32" s="102"/>
      <c r="FE32" s="274" t="s">
        <v>0</v>
      </c>
      <c r="FF32" s="101"/>
      <c r="FG32" s="110" t="s">
        <v>328</v>
      </c>
      <c r="FH32" s="111" t="s">
        <v>328</v>
      </c>
      <c r="FI32" s="90"/>
      <c r="FJ32" s="61"/>
      <c r="FK32" s="274" t="s">
        <v>0</v>
      </c>
      <c r="FL32" s="61"/>
      <c r="FM32" s="110" t="s">
        <v>328</v>
      </c>
      <c r="FN32" s="111" t="s">
        <v>328</v>
      </c>
      <c r="FO32" s="90"/>
      <c r="FP32" s="61"/>
      <c r="FQ32" s="274" t="s">
        <v>0</v>
      </c>
      <c r="FR32" s="61"/>
      <c r="FS32" s="110" t="s">
        <v>328</v>
      </c>
      <c r="FT32" s="111" t="s">
        <v>328</v>
      </c>
      <c r="FU32" s="90"/>
      <c r="FV32" s="61"/>
      <c r="FW32" s="274" t="s">
        <v>0</v>
      </c>
      <c r="FX32" s="61"/>
      <c r="FY32" s="110" t="s">
        <v>328</v>
      </c>
      <c r="FZ32" s="111" t="s">
        <v>328</v>
      </c>
      <c r="GA32" s="90"/>
      <c r="GB32" s="102"/>
      <c r="GC32" s="274" t="s">
        <v>0</v>
      </c>
      <c r="GD32" s="101"/>
      <c r="GE32" s="110" t="s">
        <v>328</v>
      </c>
      <c r="GF32" s="111" t="s">
        <v>328</v>
      </c>
      <c r="GG32" s="90"/>
      <c r="GH32" s="102"/>
      <c r="GI32" s="274" t="s">
        <v>0</v>
      </c>
      <c r="GJ32" s="101"/>
      <c r="GK32" s="110" t="s">
        <v>328</v>
      </c>
      <c r="GL32" s="111" t="s">
        <v>328</v>
      </c>
      <c r="GM32" s="90"/>
      <c r="GN32" s="61"/>
      <c r="GO32" s="274" t="s">
        <v>0</v>
      </c>
      <c r="GP32" s="61"/>
      <c r="GQ32" s="110" t="s">
        <v>328</v>
      </c>
      <c r="GR32" s="111" t="s">
        <v>328</v>
      </c>
      <c r="GS32" s="90"/>
      <c r="GT32" s="61"/>
      <c r="GU32" s="274" t="s">
        <v>0</v>
      </c>
      <c r="GV32" s="61"/>
      <c r="GW32" s="110" t="s">
        <v>328</v>
      </c>
      <c r="GX32" s="111" t="s">
        <v>328</v>
      </c>
      <c r="GY32" s="90"/>
      <c r="GZ32" s="102"/>
      <c r="HA32" s="274" t="s">
        <v>0</v>
      </c>
      <c r="HB32" s="101"/>
      <c r="HC32" s="110" t="s">
        <v>328</v>
      </c>
      <c r="HD32" s="111" t="s">
        <v>328</v>
      </c>
      <c r="HE32" s="90"/>
      <c r="HF32" s="61"/>
      <c r="HG32" s="274" t="s">
        <v>0</v>
      </c>
      <c r="HH32" s="61"/>
      <c r="HI32" s="110" t="s">
        <v>328</v>
      </c>
      <c r="HJ32" s="111" t="s">
        <v>328</v>
      </c>
      <c r="HK32" s="90"/>
      <c r="HL32" s="61"/>
      <c r="HM32" s="274" t="s">
        <v>0</v>
      </c>
      <c r="HN32" s="61"/>
      <c r="HO32" s="110" t="s">
        <v>328</v>
      </c>
      <c r="HP32" s="111" t="s">
        <v>328</v>
      </c>
      <c r="HQ32" s="90"/>
      <c r="HR32" s="61"/>
      <c r="HS32" s="274" t="s">
        <v>0</v>
      </c>
      <c r="HT32" s="61"/>
      <c r="HU32" s="110" t="s">
        <v>328</v>
      </c>
      <c r="HV32" s="111" t="s">
        <v>328</v>
      </c>
      <c r="HW32" s="90"/>
      <c r="HX32" s="102"/>
      <c r="HY32" s="274" t="s">
        <v>0</v>
      </c>
      <c r="HZ32" s="101"/>
      <c r="IA32" s="110" t="s">
        <v>328</v>
      </c>
      <c r="IB32" s="111" t="s">
        <v>328</v>
      </c>
      <c r="IC32" s="90"/>
      <c r="ID32" s="61"/>
      <c r="IE32" s="274" t="s">
        <v>0</v>
      </c>
      <c r="IF32" s="61"/>
      <c r="IG32" s="110" t="s">
        <v>328</v>
      </c>
      <c r="IH32" s="111" t="s">
        <v>328</v>
      </c>
      <c r="II32" s="90"/>
      <c r="IJ32" s="61"/>
      <c r="IK32" s="274" t="s">
        <v>0</v>
      </c>
      <c r="IL32" s="61"/>
      <c r="IM32" s="110" t="s">
        <v>328</v>
      </c>
      <c r="IN32" s="111" t="s">
        <v>328</v>
      </c>
      <c r="IO32" s="90"/>
      <c r="IP32" s="102"/>
      <c r="IQ32" s="274" t="s">
        <v>0</v>
      </c>
      <c r="IR32" s="101"/>
      <c r="IS32" s="110" t="s">
        <v>328</v>
      </c>
      <c r="IT32" s="111" t="s">
        <v>328</v>
      </c>
      <c r="IU32" s="90"/>
      <c r="IV32" s="61"/>
      <c r="IW32" s="274" t="s">
        <v>0</v>
      </c>
      <c r="IX32" s="61"/>
      <c r="IY32" s="110" t="s">
        <v>328</v>
      </c>
      <c r="IZ32" s="111" t="s">
        <v>328</v>
      </c>
      <c r="JA32" s="90"/>
      <c r="JB32" s="61"/>
      <c r="JC32" s="274" t="s">
        <v>0</v>
      </c>
      <c r="JD32" s="61"/>
      <c r="JE32" s="110" t="s">
        <v>328</v>
      </c>
      <c r="JF32" s="111" t="s">
        <v>328</v>
      </c>
      <c r="JG32" s="90"/>
      <c r="JH32" s="61"/>
      <c r="JI32" s="274" t="s">
        <v>0</v>
      </c>
      <c r="JJ32" s="61"/>
      <c r="JK32" s="110" t="s">
        <v>328</v>
      </c>
      <c r="JL32" s="111" t="s">
        <v>328</v>
      </c>
      <c r="JM32" s="90"/>
      <c r="JN32" s="61"/>
      <c r="JO32" s="274" t="s">
        <v>0</v>
      </c>
      <c r="JP32" s="61"/>
      <c r="JQ32" s="110" t="s">
        <v>328</v>
      </c>
      <c r="JR32" s="111" t="s">
        <v>328</v>
      </c>
      <c r="JS32" s="90"/>
      <c r="JT32" s="102"/>
      <c r="JU32" s="274" t="s">
        <v>0</v>
      </c>
      <c r="JV32" s="101"/>
      <c r="JW32" s="110" t="s">
        <v>328</v>
      </c>
      <c r="JX32" s="111" t="s">
        <v>328</v>
      </c>
      <c r="JY32" s="90"/>
      <c r="JZ32" s="102"/>
      <c r="KA32" s="274" t="s">
        <v>0</v>
      </c>
      <c r="KB32" s="101"/>
      <c r="KC32" s="110" t="s">
        <v>328</v>
      </c>
      <c r="KD32" s="111" t="s">
        <v>328</v>
      </c>
      <c r="KE32" s="90"/>
      <c r="KF32" s="102"/>
      <c r="KG32" s="274" t="s">
        <v>0</v>
      </c>
      <c r="KH32" s="101"/>
      <c r="KI32" s="110" t="s">
        <v>328</v>
      </c>
      <c r="KJ32" s="111" t="s">
        <v>328</v>
      </c>
      <c r="KK32" s="90"/>
      <c r="KL32" s="61"/>
      <c r="KM32" s="274" t="s">
        <v>0</v>
      </c>
      <c r="KN32" s="61"/>
      <c r="KO32" s="110" t="s">
        <v>328</v>
      </c>
      <c r="KP32" s="111" t="s">
        <v>328</v>
      </c>
      <c r="KQ32" s="90"/>
      <c r="KR32" s="61"/>
      <c r="KS32" s="274" t="s">
        <v>0</v>
      </c>
      <c r="KT32" s="61"/>
      <c r="KU32" s="110" t="s">
        <v>328</v>
      </c>
      <c r="KV32" s="111" t="s">
        <v>328</v>
      </c>
      <c r="KW32" s="90"/>
      <c r="KX32" s="61"/>
      <c r="KY32" s="274" t="s">
        <v>0</v>
      </c>
      <c r="KZ32" s="61"/>
      <c r="LA32" s="110" t="s">
        <v>328</v>
      </c>
      <c r="LB32" s="111" t="s">
        <v>328</v>
      </c>
      <c r="LC32" s="90"/>
      <c r="LD32" s="102"/>
      <c r="LE32" s="274" t="s">
        <v>0</v>
      </c>
      <c r="LF32" s="101"/>
      <c r="LG32" s="110" t="s">
        <v>328</v>
      </c>
      <c r="LH32" s="111" t="s">
        <v>328</v>
      </c>
      <c r="LI32" s="90"/>
      <c r="LJ32" s="61"/>
      <c r="LK32" s="274" t="s">
        <v>0</v>
      </c>
      <c r="LL32" s="61"/>
      <c r="LM32" s="110" t="s">
        <v>328</v>
      </c>
      <c r="LN32" s="111" t="s">
        <v>328</v>
      </c>
      <c r="LO32" s="90"/>
      <c r="LP32" s="61"/>
      <c r="LQ32" s="274" t="s">
        <v>0</v>
      </c>
      <c r="LR32" s="61"/>
      <c r="LS32" s="110" t="s">
        <v>328</v>
      </c>
      <c r="LT32" s="111" t="s">
        <v>328</v>
      </c>
      <c r="LU32" s="90"/>
      <c r="LV32" s="102"/>
      <c r="LW32" s="274" t="s">
        <v>0</v>
      </c>
      <c r="LX32" s="101"/>
      <c r="LY32" s="110" t="s">
        <v>328</v>
      </c>
      <c r="LZ32" s="111" t="s">
        <v>328</v>
      </c>
      <c r="MA32" s="90"/>
      <c r="MB32" s="61"/>
      <c r="MC32" s="274" t="s">
        <v>0</v>
      </c>
      <c r="MD32" s="61"/>
      <c r="ME32" s="110" t="s">
        <v>328</v>
      </c>
      <c r="MF32" s="111" t="s">
        <v>328</v>
      </c>
      <c r="MG32" s="90"/>
      <c r="MH32" s="61"/>
      <c r="MI32" s="274" t="s">
        <v>0</v>
      </c>
      <c r="MJ32" s="61"/>
      <c r="MK32" s="110" t="s">
        <v>328</v>
      </c>
      <c r="ML32" s="111" t="s">
        <v>328</v>
      </c>
      <c r="MM32" s="90"/>
      <c r="MN32" s="61"/>
      <c r="MO32" s="274" t="s">
        <v>0</v>
      </c>
      <c r="MP32" s="61"/>
      <c r="MQ32" s="110" t="s">
        <v>328</v>
      </c>
      <c r="MR32" s="111" t="s">
        <v>328</v>
      </c>
      <c r="MS32" s="90"/>
      <c r="MT32" s="102"/>
      <c r="MU32" s="274" t="s">
        <v>0</v>
      </c>
      <c r="MV32" s="101"/>
      <c r="MW32" s="110" t="s">
        <v>328</v>
      </c>
      <c r="MX32" s="111" t="s">
        <v>328</v>
      </c>
      <c r="MY32" s="90"/>
      <c r="MZ32" s="61"/>
      <c r="NA32" s="274" t="s">
        <v>0</v>
      </c>
      <c r="NB32" s="61"/>
      <c r="NC32" s="110" t="s">
        <v>328</v>
      </c>
      <c r="ND32" s="111" t="s">
        <v>328</v>
      </c>
      <c r="NE32" s="90"/>
      <c r="NF32" s="61"/>
      <c r="NG32" s="274" t="s">
        <v>0</v>
      </c>
      <c r="NH32" s="61"/>
      <c r="NI32" s="110" t="s">
        <v>328</v>
      </c>
      <c r="NJ32" s="111" t="s">
        <v>328</v>
      </c>
      <c r="NK32" s="90"/>
      <c r="NL32" s="61"/>
      <c r="NM32" s="274" t="s">
        <v>0</v>
      </c>
      <c r="NN32" s="61"/>
      <c r="NO32" s="110" t="s">
        <v>328</v>
      </c>
      <c r="NP32" s="111" t="s">
        <v>328</v>
      </c>
      <c r="NQ32" s="90"/>
      <c r="NR32" s="61"/>
      <c r="NS32" s="274" t="s">
        <v>0</v>
      </c>
      <c r="NT32" s="61"/>
      <c r="NU32" s="110" t="s">
        <v>328</v>
      </c>
      <c r="NV32" s="111" t="s">
        <v>328</v>
      </c>
      <c r="NW32" s="98"/>
      <c r="NX32" s="102"/>
      <c r="NY32" s="274" t="s">
        <v>0</v>
      </c>
      <c r="NZ32" s="101"/>
      <c r="OA32" s="110" t="s">
        <v>328</v>
      </c>
      <c r="OB32" s="111" t="s">
        <v>328</v>
      </c>
      <c r="OC32" s="117"/>
      <c r="OD32" s="253"/>
      <c r="OE32" s="110" t="s">
        <v>0</v>
      </c>
      <c r="OF32" s="110"/>
      <c r="OG32" s="110" t="s">
        <v>328</v>
      </c>
      <c r="OH32" s="111" t="s">
        <v>328</v>
      </c>
    </row>
    <row r="33" spans="1:398" ht="15" x14ac:dyDescent="0.2">
      <c r="A33" s="292">
        <f>IF(B33="","",VLOOKUP(B33,'Registrovaní tipéri'!$A$2:$B$101,2,FALSE))</f>
        <v>71</v>
      </c>
      <c r="B33" s="277" t="s">
        <v>345</v>
      </c>
      <c r="J33" s="310"/>
      <c r="K33" s="311"/>
      <c r="L33" s="311"/>
      <c r="M33" s="110" t="s">
        <v>328</v>
      </c>
      <c r="N33" s="111" t="s">
        <v>328</v>
      </c>
      <c r="O33" s="117"/>
      <c r="P33" s="310">
        <v>2</v>
      </c>
      <c r="Q33" s="311" t="s">
        <v>0</v>
      </c>
      <c r="R33" s="311">
        <v>1</v>
      </c>
      <c r="S33" s="311" t="s">
        <v>218</v>
      </c>
      <c r="T33" s="312" t="s">
        <v>329</v>
      </c>
      <c r="U33" s="77"/>
      <c r="V33" s="102">
        <v>2</v>
      </c>
      <c r="W33" s="311" t="s">
        <v>0</v>
      </c>
      <c r="X33" s="101">
        <v>2</v>
      </c>
      <c r="Y33" s="110" t="s">
        <v>208</v>
      </c>
      <c r="Z33" s="111" t="s">
        <v>291</v>
      </c>
      <c r="AA33" s="90"/>
      <c r="AB33" s="61">
        <v>4</v>
      </c>
      <c r="AC33" s="294" t="s">
        <v>0</v>
      </c>
      <c r="AD33" s="61">
        <v>3</v>
      </c>
      <c r="AE33" s="110" t="s">
        <v>219</v>
      </c>
      <c r="AF33" s="111" t="s">
        <v>217</v>
      </c>
      <c r="AG33" s="90"/>
      <c r="AH33" s="61">
        <v>1</v>
      </c>
      <c r="AI33" s="274" t="s">
        <v>0</v>
      </c>
      <c r="AJ33" s="61">
        <v>2</v>
      </c>
      <c r="AK33" s="110" t="s">
        <v>218</v>
      </c>
      <c r="AL33" s="111" t="s">
        <v>217</v>
      </c>
      <c r="AM33" s="90"/>
      <c r="AN33" s="102">
        <v>1</v>
      </c>
      <c r="AO33" s="274" t="s">
        <v>0</v>
      </c>
      <c r="AP33" s="101">
        <v>5</v>
      </c>
      <c r="AQ33" s="110" t="s">
        <v>268</v>
      </c>
      <c r="AR33" s="111" t="s">
        <v>217</v>
      </c>
      <c r="AS33" s="90"/>
      <c r="AT33" s="61">
        <v>3</v>
      </c>
      <c r="AU33" s="274" t="s">
        <v>0</v>
      </c>
      <c r="AV33" s="61">
        <v>0</v>
      </c>
      <c r="AW33" s="110" t="s">
        <v>217</v>
      </c>
      <c r="AX33" s="111" t="s">
        <v>291</v>
      </c>
      <c r="AY33" s="90"/>
      <c r="AZ33" s="102">
        <v>3</v>
      </c>
      <c r="BA33" s="274" t="s">
        <v>0</v>
      </c>
      <c r="BB33" s="101">
        <v>2</v>
      </c>
      <c r="BC33" s="110" t="s">
        <v>219</v>
      </c>
      <c r="BD33" s="111" t="s">
        <v>218</v>
      </c>
      <c r="BE33" s="90"/>
      <c r="BF33" s="61">
        <v>1</v>
      </c>
      <c r="BG33" s="274" t="s">
        <v>0</v>
      </c>
      <c r="BH33" s="61">
        <v>4</v>
      </c>
      <c r="BI33" s="110" t="s">
        <v>291</v>
      </c>
      <c r="BJ33" s="111" t="s">
        <v>329</v>
      </c>
      <c r="BK33" s="90"/>
      <c r="BL33" s="61">
        <v>3</v>
      </c>
      <c r="BM33" s="274" t="s">
        <v>0</v>
      </c>
      <c r="BN33" s="61">
        <v>2</v>
      </c>
      <c r="BO33" s="110" t="s">
        <v>219</v>
      </c>
      <c r="BP33" s="111" t="s">
        <v>366</v>
      </c>
      <c r="BQ33" s="90"/>
      <c r="BR33" s="61">
        <v>0</v>
      </c>
      <c r="BS33" s="274" t="s">
        <v>0</v>
      </c>
      <c r="BT33" s="61">
        <v>1</v>
      </c>
      <c r="BU33" s="110" t="s">
        <v>218</v>
      </c>
      <c r="BV33" s="111" t="s">
        <v>213</v>
      </c>
      <c r="BW33" s="90"/>
      <c r="BX33" s="61">
        <v>4</v>
      </c>
      <c r="BY33" s="274" t="s">
        <v>0</v>
      </c>
      <c r="BZ33" s="61">
        <v>1</v>
      </c>
      <c r="CA33" s="110" t="s">
        <v>364</v>
      </c>
      <c r="CB33" s="111" t="s">
        <v>213</v>
      </c>
      <c r="CC33" s="90"/>
      <c r="CD33" s="61">
        <v>2</v>
      </c>
      <c r="CE33" s="274" t="s">
        <v>0</v>
      </c>
      <c r="CF33" s="61">
        <v>2</v>
      </c>
      <c r="CG33" s="110" t="s">
        <v>216</v>
      </c>
      <c r="CH33" s="111" t="s">
        <v>375</v>
      </c>
      <c r="CI33" s="90"/>
      <c r="CJ33" s="102">
        <v>4</v>
      </c>
      <c r="CK33" s="274" t="s">
        <v>0</v>
      </c>
      <c r="CL33" s="101">
        <v>1</v>
      </c>
      <c r="CM33" s="110" t="s">
        <v>364</v>
      </c>
      <c r="CN33" s="111" t="s">
        <v>219</v>
      </c>
      <c r="CO33" s="90"/>
      <c r="CP33" s="102"/>
      <c r="CQ33" s="274" t="s">
        <v>0</v>
      </c>
      <c r="CR33" s="101"/>
      <c r="CS33" s="110" t="s">
        <v>328</v>
      </c>
      <c r="CT33" s="111" t="s">
        <v>328</v>
      </c>
      <c r="CU33" s="90"/>
      <c r="CV33" s="61">
        <v>0</v>
      </c>
      <c r="CW33" s="274" t="s">
        <v>0</v>
      </c>
      <c r="CX33" s="61">
        <v>5</v>
      </c>
      <c r="CY33" s="110" t="s">
        <v>217</v>
      </c>
      <c r="CZ33" s="111" t="s">
        <v>219</v>
      </c>
      <c r="DA33" s="90"/>
      <c r="DB33" s="61">
        <v>2</v>
      </c>
      <c r="DC33" s="274" t="s">
        <v>0</v>
      </c>
      <c r="DD33" s="61">
        <v>2</v>
      </c>
      <c r="DE33" s="110" t="s">
        <v>212</v>
      </c>
      <c r="DF33" s="111" t="s">
        <v>210</v>
      </c>
      <c r="DG33" s="90"/>
      <c r="DH33" s="61">
        <v>4</v>
      </c>
      <c r="DI33" s="274" t="s">
        <v>0</v>
      </c>
      <c r="DJ33" s="61">
        <v>0</v>
      </c>
      <c r="DK33" s="110" t="s">
        <v>218</v>
      </c>
      <c r="DL33" s="111" t="s">
        <v>291</v>
      </c>
      <c r="DM33" s="90"/>
      <c r="DN33" s="61">
        <v>1</v>
      </c>
      <c r="DO33" s="274" t="s">
        <v>0</v>
      </c>
      <c r="DP33" s="61">
        <v>3</v>
      </c>
      <c r="DQ33" s="110" t="s">
        <v>219</v>
      </c>
      <c r="DR33" s="111" t="s">
        <v>217</v>
      </c>
      <c r="DS33" s="90"/>
      <c r="DT33" s="61"/>
      <c r="DU33" s="274" t="s">
        <v>0</v>
      </c>
      <c r="DV33" s="61"/>
      <c r="DW33" s="110" t="s">
        <v>328</v>
      </c>
      <c r="DX33" s="111" t="s">
        <v>328</v>
      </c>
      <c r="DY33" s="90"/>
      <c r="DZ33" s="61"/>
      <c r="EA33" s="274" t="s">
        <v>0</v>
      </c>
      <c r="EB33" s="61"/>
      <c r="EC33" s="110" t="s">
        <v>328</v>
      </c>
      <c r="ED33" s="111" t="s">
        <v>328</v>
      </c>
      <c r="EE33" s="90"/>
      <c r="EF33" s="61"/>
      <c r="EG33" s="274" t="s">
        <v>0</v>
      </c>
      <c r="EH33" s="61"/>
      <c r="EI33" s="110" t="s">
        <v>328</v>
      </c>
      <c r="EJ33" s="111" t="s">
        <v>328</v>
      </c>
      <c r="EK33" s="90"/>
      <c r="EL33" s="61"/>
      <c r="EM33" s="274" t="s">
        <v>0</v>
      </c>
      <c r="EN33" s="61"/>
      <c r="EO33" s="110" t="s">
        <v>328</v>
      </c>
      <c r="EP33" s="111" t="s">
        <v>328</v>
      </c>
      <c r="EQ33" s="90"/>
      <c r="ER33" s="102"/>
      <c r="ES33" s="274" t="s">
        <v>0</v>
      </c>
      <c r="ET33" s="101"/>
      <c r="EU33" s="110" t="s">
        <v>328</v>
      </c>
      <c r="EV33" s="111" t="s">
        <v>328</v>
      </c>
      <c r="EW33" s="90"/>
      <c r="EX33" s="61"/>
      <c r="EY33" s="274" t="s">
        <v>0</v>
      </c>
      <c r="EZ33" s="61"/>
      <c r="FA33" s="110" t="s">
        <v>328</v>
      </c>
      <c r="FB33" s="111" t="s">
        <v>328</v>
      </c>
      <c r="FC33" s="90"/>
      <c r="FD33" s="102"/>
      <c r="FE33" s="274" t="s">
        <v>0</v>
      </c>
      <c r="FF33" s="101"/>
      <c r="FG33" s="110" t="s">
        <v>328</v>
      </c>
      <c r="FH33" s="111" t="s">
        <v>328</v>
      </c>
      <c r="FI33" s="90"/>
      <c r="FJ33" s="61"/>
      <c r="FK33" s="274" t="s">
        <v>0</v>
      </c>
      <c r="FL33" s="61"/>
      <c r="FM33" s="110" t="s">
        <v>328</v>
      </c>
      <c r="FN33" s="111" t="s">
        <v>328</v>
      </c>
      <c r="FO33" s="90"/>
      <c r="FP33" s="61"/>
      <c r="FQ33" s="274" t="s">
        <v>0</v>
      </c>
      <c r="FR33" s="61"/>
      <c r="FS33" s="110" t="s">
        <v>328</v>
      </c>
      <c r="FT33" s="111" t="s">
        <v>328</v>
      </c>
      <c r="FU33" s="90"/>
      <c r="FV33" s="61"/>
      <c r="FW33" s="274" t="s">
        <v>0</v>
      </c>
      <c r="FX33" s="61"/>
      <c r="FY33" s="110" t="s">
        <v>328</v>
      </c>
      <c r="FZ33" s="111" t="s">
        <v>328</v>
      </c>
      <c r="GA33" s="90"/>
      <c r="GB33" s="102"/>
      <c r="GC33" s="274" t="s">
        <v>0</v>
      </c>
      <c r="GD33" s="101"/>
      <c r="GE33" s="110" t="s">
        <v>328</v>
      </c>
      <c r="GF33" s="111" t="s">
        <v>328</v>
      </c>
      <c r="GG33" s="90"/>
      <c r="GH33" s="102"/>
      <c r="GI33" s="274" t="s">
        <v>0</v>
      </c>
      <c r="GJ33" s="101"/>
      <c r="GK33" s="110" t="s">
        <v>328</v>
      </c>
      <c r="GL33" s="111" t="s">
        <v>328</v>
      </c>
      <c r="GM33" s="90"/>
      <c r="GN33" s="61"/>
      <c r="GO33" s="274" t="s">
        <v>0</v>
      </c>
      <c r="GP33" s="61"/>
      <c r="GQ33" s="110" t="s">
        <v>328</v>
      </c>
      <c r="GR33" s="111" t="s">
        <v>328</v>
      </c>
      <c r="GS33" s="90"/>
      <c r="GT33" s="61"/>
      <c r="GU33" s="274" t="s">
        <v>0</v>
      </c>
      <c r="GV33" s="61"/>
      <c r="GW33" s="110" t="s">
        <v>328</v>
      </c>
      <c r="GX33" s="111" t="s">
        <v>328</v>
      </c>
      <c r="GY33" s="90"/>
      <c r="GZ33" s="102"/>
      <c r="HA33" s="274" t="s">
        <v>0</v>
      </c>
      <c r="HB33" s="101"/>
      <c r="HC33" s="110" t="s">
        <v>328</v>
      </c>
      <c r="HD33" s="111" t="s">
        <v>328</v>
      </c>
      <c r="HE33" s="90"/>
      <c r="HF33" s="61"/>
      <c r="HG33" s="274" t="s">
        <v>0</v>
      </c>
      <c r="HH33" s="61"/>
      <c r="HI33" s="110" t="s">
        <v>328</v>
      </c>
      <c r="HJ33" s="111" t="s">
        <v>328</v>
      </c>
      <c r="HK33" s="90"/>
      <c r="HL33" s="61"/>
      <c r="HM33" s="274" t="s">
        <v>0</v>
      </c>
      <c r="HN33" s="61"/>
      <c r="HO33" s="110" t="s">
        <v>328</v>
      </c>
      <c r="HP33" s="111" t="s">
        <v>328</v>
      </c>
      <c r="HQ33" s="90"/>
      <c r="HR33" s="61"/>
      <c r="HS33" s="274" t="s">
        <v>0</v>
      </c>
      <c r="HT33" s="61"/>
      <c r="HU33" s="110" t="s">
        <v>328</v>
      </c>
      <c r="HV33" s="111" t="s">
        <v>328</v>
      </c>
      <c r="HW33" s="90"/>
      <c r="HX33" s="102"/>
      <c r="HY33" s="274" t="s">
        <v>0</v>
      </c>
      <c r="HZ33" s="101"/>
      <c r="IA33" s="110" t="s">
        <v>328</v>
      </c>
      <c r="IB33" s="111" t="s">
        <v>328</v>
      </c>
      <c r="IC33" s="90"/>
      <c r="ID33" s="61"/>
      <c r="IE33" s="274" t="s">
        <v>0</v>
      </c>
      <c r="IF33" s="61"/>
      <c r="IG33" s="110" t="s">
        <v>328</v>
      </c>
      <c r="IH33" s="111" t="s">
        <v>328</v>
      </c>
      <c r="II33" s="90"/>
      <c r="IJ33" s="61"/>
      <c r="IK33" s="274" t="s">
        <v>0</v>
      </c>
      <c r="IL33" s="61"/>
      <c r="IM33" s="110" t="s">
        <v>328</v>
      </c>
      <c r="IN33" s="111" t="s">
        <v>328</v>
      </c>
      <c r="IO33" s="90"/>
      <c r="IP33" s="102"/>
      <c r="IQ33" s="274" t="s">
        <v>0</v>
      </c>
      <c r="IR33" s="101"/>
      <c r="IS33" s="110" t="s">
        <v>328</v>
      </c>
      <c r="IT33" s="111" t="s">
        <v>328</v>
      </c>
      <c r="IU33" s="90"/>
      <c r="IV33" s="61"/>
      <c r="IW33" s="274" t="s">
        <v>0</v>
      </c>
      <c r="IX33" s="61"/>
      <c r="IY33" s="110" t="s">
        <v>328</v>
      </c>
      <c r="IZ33" s="111" t="s">
        <v>328</v>
      </c>
      <c r="JA33" s="90"/>
      <c r="JB33" s="61"/>
      <c r="JC33" s="274" t="s">
        <v>0</v>
      </c>
      <c r="JD33" s="61"/>
      <c r="JE33" s="110" t="s">
        <v>328</v>
      </c>
      <c r="JF33" s="111" t="s">
        <v>328</v>
      </c>
      <c r="JG33" s="90"/>
      <c r="JH33" s="61"/>
      <c r="JI33" s="274" t="s">
        <v>0</v>
      </c>
      <c r="JJ33" s="61"/>
      <c r="JK33" s="110" t="s">
        <v>328</v>
      </c>
      <c r="JL33" s="111" t="s">
        <v>328</v>
      </c>
      <c r="JM33" s="90"/>
      <c r="JN33" s="61"/>
      <c r="JO33" s="274" t="s">
        <v>0</v>
      </c>
      <c r="JP33" s="61"/>
      <c r="JQ33" s="110" t="s">
        <v>328</v>
      </c>
      <c r="JR33" s="111" t="s">
        <v>328</v>
      </c>
      <c r="JS33" s="90"/>
      <c r="JT33" s="102"/>
      <c r="JU33" s="274" t="s">
        <v>0</v>
      </c>
      <c r="JV33" s="101"/>
      <c r="JW33" s="110" t="s">
        <v>328</v>
      </c>
      <c r="JX33" s="111" t="s">
        <v>328</v>
      </c>
      <c r="JY33" s="90"/>
      <c r="JZ33" s="102"/>
      <c r="KA33" s="274" t="s">
        <v>0</v>
      </c>
      <c r="KB33" s="101"/>
      <c r="KC33" s="110" t="s">
        <v>328</v>
      </c>
      <c r="KD33" s="111" t="s">
        <v>328</v>
      </c>
      <c r="KE33" s="90"/>
      <c r="KF33" s="102"/>
      <c r="KG33" s="274" t="s">
        <v>0</v>
      </c>
      <c r="KH33" s="101"/>
      <c r="KI33" s="110" t="s">
        <v>328</v>
      </c>
      <c r="KJ33" s="111" t="s">
        <v>328</v>
      </c>
      <c r="KK33" s="90"/>
      <c r="KL33" s="61"/>
      <c r="KM33" s="274" t="s">
        <v>0</v>
      </c>
      <c r="KN33" s="61"/>
      <c r="KO33" s="110" t="s">
        <v>328</v>
      </c>
      <c r="KP33" s="111" t="s">
        <v>328</v>
      </c>
      <c r="KQ33" s="90"/>
      <c r="KR33" s="61"/>
      <c r="KS33" s="274" t="s">
        <v>0</v>
      </c>
      <c r="KT33" s="61"/>
      <c r="KU33" s="110" t="s">
        <v>328</v>
      </c>
      <c r="KV33" s="111" t="s">
        <v>328</v>
      </c>
      <c r="KW33" s="90"/>
      <c r="KX33" s="61"/>
      <c r="KY33" s="274" t="s">
        <v>0</v>
      </c>
      <c r="KZ33" s="61"/>
      <c r="LA33" s="110" t="s">
        <v>328</v>
      </c>
      <c r="LB33" s="111" t="s">
        <v>328</v>
      </c>
      <c r="LC33" s="90"/>
      <c r="LD33" s="102"/>
      <c r="LE33" s="274" t="s">
        <v>0</v>
      </c>
      <c r="LF33" s="101"/>
      <c r="LG33" s="110" t="s">
        <v>328</v>
      </c>
      <c r="LH33" s="111" t="s">
        <v>328</v>
      </c>
      <c r="LI33" s="90"/>
      <c r="LJ33" s="61"/>
      <c r="LK33" s="274" t="s">
        <v>0</v>
      </c>
      <c r="LL33" s="61"/>
      <c r="LM33" s="110" t="s">
        <v>328</v>
      </c>
      <c r="LN33" s="111" t="s">
        <v>328</v>
      </c>
      <c r="LO33" s="90"/>
      <c r="LP33" s="61"/>
      <c r="LQ33" s="274" t="s">
        <v>0</v>
      </c>
      <c r="LR33" s="61"/>
      <c r="LS33" s="110" t="s">
        <v>328</v>
      </c>
      <c r="LT33" s="111" t="s">
        <v>328</v>
      </c>
      <c r="LU33" s="90"/>
      <c r="LV33" s="102"/>
      <c r="LW33" s="274" t="s">
        <v>0</v>
      </c>
      <c r="LX33" s="101"/>
      <c r="LY33" s="110" t="s">
        <v>328</v>
      </c>
      <c r="LZ33" s="111" t="s">
        <v>328</v>
      </c>
      <c r="MA33" s="90"/>
      <c r="MB33" s="61"/>
      <c r="MC33" s="274" t="s">
        <v>0</v>
      </c>
      <c r="MD33" s="61"/>
      <c r="ME33" s="110" t="s">
        <v>328</v>
      </c>
      <c r="MF33" s="111" t="s">
        <v>328</v>
      </c>
      <c r="MG33" s="90"/>
      <c r="MH33" s="61"/>
      <c r="MI33" s="274" t="s">
        <v>0</v>
      </c>
      <c r="MJ33" s="61"/>
      <c r="MK33" s="110" t="s">
        <v>328</v>
      </c>
      <c r="ML33" s="111" t="s">
        <v>328</v>
      </c>
      <c r="MM33" s="90"/>
      <c r="MN33" s="61"/>
      <c r="MO33" s="274" t="s">
        <v>0</v>
      </c>
      <c r="MP33" s="61"/>
      <c r="MQ33" s="110" t="s">
        <v>328</v>
      </c>
      <c r="MR33" s="111" t="s">
        <v>328</v>
      </c>
      <c r="MS33" s="90"/>
      <c r="MT33" s="102"/>
      <c r="MU33" s="274" t="s">
        <v>0</v>
      </c>
      <c r="MV33" s="101"/>
      <c r="MW33" s="110" t="s">
        <v>328</v>
      </c>
      <c r="MX33" s="111" t="s">
        <v>328</v>
      </c>
      <c r="MY33" s="90"/>
      <c r="MZ33" s="61"/>
      <c r="NA33" s="274" t="s">
        <v>0</v>
      </c>
      <c r="NB33" s="61"/>
      <c r="NC33" s="110" t="s">
        <v>328</v>
      </c>
      <c r="ND33" s="111" t="s">
        <v>328</v>
      </c>
      <c r="NE33" s="90"/>
      <c r="NF33" s="61"/>
      <c r="NG33" s="274" t="s">
        <v>0</v>
      </c>
      <c r="NH33" s="61"/>
      <c r="NI33" s="110" t="s">
        <v>328</v>
      </c>
      <c r="NJ33" s="111" t="s">
        <v>328</v>
      </c>
      <c r="NK33" s="90"/>
      <c r="NL33" s="61"/>
      <c r="NM33" s="274" t="s">
        <v>0</v>
      </c>
      <c r="NN33" s="61"/>
      <c r="NO33" s="110" t="s">
        <v>328</v>
      </c>
      <c r="NP33" s="111" t="s">
        <v>328</v>
      </c>
      <c r="NQ33" s="90"/>
      <c r="NR33" s="61"/>
      <c r="NS33" s="274" t="s">
        <v>0</v>
      </c>
      <c r="NT33" s="61"/>
      <c r="NU33" s="110" t="s">
        <v>328</v>
      </c>
      <c r="NV33" s="111" t="s">
        <v>328</v>
      </c>
      <c r="NW33" s="98"/>
      <c r="NX33" s="102"/>
      <c r="NY33" s="274" t="s">
        <v>0</v>
      </c>
      <c r="NZ33" s="101"/>
      <c r="OA33" s="110" t="s">
        <v>328</v>
      </c>
      <c r="OB33" s="111" t="s">
        <v>328</v>
      </c>
      <c r="OC33" s="117"/>
      <c r="OD33" s="253"/>
      <c r="OE33" s="110" t="s">
        <v>0</v>
      </c>
      <c r="OF33" s="110"/>
      <c r="OG33" s="110" t="s">
        <v>328</v>
      </c>
      <c r="OH33" s="111" t="s">
        <v>328</v>
      </c>
    </row>
    <row r="34" spans="1:398" ht="15" x14ac:dyDescent="0.2">
      <c r="A34" s="283">
        <f>IF(B34="","",VLOOKUP(B34,'Registrovaní tipéri'!$A$2:$B$101,2,FALSE))</f>
        <v>28</v>
      </c>
      <c r="B34" s="277" t="s">
        <v>197</v>
      </c>
      <c r="C34" s="130">
        <v>28</v>
      </c>
      <c r="D34" s="102"/>
      <c r="E34" s="274" t="s">
        <v>0</v>
      </c>
      <c r="F34" s="101"/>
      <c r="G34" s="274"/>
      <c r="H34" s="275"/>
      <c r="I34" s="279"/>
      <c r="J34" s="253">
        <v>2</v>
      </c>
      <c r="K34" s="110" t="s">
        <v>0</v>
      </c>
      <c r="L34" s="110">
        <v>3</v>
      </c>
      <c r="M34" s="110" t="s">
        <v>218</v>
      </c>
      <c r="N34" s="111" t="s">
        <v>217</v>
      </c>
      <c r="O34" s="77"/>
      <c r="P34" s="102">
        <v>3</v>
      </c>
      <c r="Q34" s="311" t="s">
        <v>0</v>
      </c>
      <c r="R34" s="101">
        <v>1</v>
      </c>
      <c r="S34" s="110" t="s">
        <v>217</v>
      </c>
      <c r="T34" s="111" t="s">
        <v>220</v>
      </c>
      <c r="U34" s="77"/>
      <c r="V34" s="102">
        <v>2</v>
      </c>
      <c r="W34" s="311" t="s">
        <v>0</v>
      </c>
      <c r="X34" s="101">
        <v>2</v>
      </c>
      <c r="Y34" s="110" t="s">
        <v>218</v>
      </c>
      <c r="Z34" s="111" t="s">
        <v>220</v>
      </c>
      <c r="AA34" s="90"/>
      <c r="AB34" s="61">
        <v>3</v>
      </c>
      <c r="AC34" s="294" t="s">
        <v>0</v>
      </c>
      <c r="AD34" s="61">
        <v>2</v>
      </c>
      <c r="AE34" s="110" t="s">
        <v>219</v>
      </c>
      <c r="AF34" s="111" t="s">
        <v>217</v>
      </c>
      <c r="AG34" s="90"/>
      <c r="AH34" s="61">
        <v>0</v>
      </c>
      <c r="AI34" s="274" t="s">
        <v>0</v>
      </c>
      <c r="AJ34" s="61">
        <v>2</v>
      </c>
      <c r="AK34" s="110" t="s">
        <v>217</v>
      </c>
      <c r="AL34" s="111" t="s">
        <v>220</v>
      </c>
      <c r="AM34" s="90"/>
      <c r="AN34" s="102">
        <v>0</v>
      </c>
      <c r="AO34" s="274" t="s">
        <v>0</v>
      </c>
      <c r="AP34" s="101">
        <v>3</v>
      </c>
      <c r="AQ34" s="110" t="s">
        <v>217</v>
      </c>
      <c r="AR34" s="111" t="s">
        <v>220</v>
      </c>
      <c r="AS34" s="90"/>
      <c r="AT34" s="61">
        <v>3</v>
      </c>
      <c r="AU34" s="274" t="s">
        <v>0</v>
      </c>
      <c r="AV34" s="61">
        <v>1</v>
      </c>
      <c r="AW34" s="110" t="s">
        <v>217</v>
      </c>
      <c r="AX34" s="111" t="s">
        <v>219</v>
      </c>
      <c r="AY34" s="90"/>
      <c r="AZ34" s="102">
        <v>2</v>
      </c>
      <c r="BA34" s="274" t="s">
        <v>0</v>
      </c>
      <c r="BB34" s="101">
        <v>1</v>
      </c>
      <c r="BC34" s="110" t="s">
        <v>218</v>
      </c>
      <c r="BD34" s="111" t="s">
        <v>268</v>
      </c>
      <c r="BE34" s="90"/>
      <c r="BF34" s="61">
        <v>2</v>
      </c>
      <c r="BG34" s="274" t="s">
        <v>0</v>
      </c>
      <c r="BH34" s="61">
        <v>2</v>
      </c>
      <c r="BI34" s="110" t="s">
        <v>220</v>
      </c>
      <c r="BJ34" s="111" t="s">
        <v>217</v>
      </c>
      <c r="BK34" s="90"/>
      <c r="BL34" s="61">
        <v>2</v>
      </c>
      <c r="BM34" s="274" t="s">
        <v>0</v>
      </c>
      <c r="BN34" s="61">
        <v>0</v>
      </c>
      <c r="BO34" s="110" t="s">
        <v>219</v>
      </c>
      <c r="BP34" s="111" t="s">
        <v>216</v>
      </c>
      <c r="BQ34" s="90"/>
      <c r="BR34" s="61">
        <v>2</v>
      </c>
      <c r="BS34" s="274" t="s">
        <v>0</v>
      </c>
      <c r="BT34" s="61">
        <v>4</v>
      </c>
      <c r="BU34" s="110" t="s">
        <v>217</v>
      </c>
      <c r="BV34" s="111" t="s">
        <v>220</v>
      </c>
      <c r="BW34" s="90"/>
      <c r="BX34" s="61">
        <v>3</v>
      </c>
      <c r="BY34" s="274" t="s">
        <v>0</v>
      </c>
      <c r="BZ34" s="61">
        <v>1</v>
      </c>
      <c r="CA34" s="110" t="s">
        <v>217</v>
      </c>
      <c r="CB34" s="111" t="s">
        <v>291</v>
      </c>
      <c r="CC34" s="90"/>
      <c r="CD34" s="61">
        <v>3</v>
      </c>
      <c r="CE34" s="274" t="s">
        <v>0</v>
      </c>
      <c r="CF34" s="61">
        <v>0</v>
      </c>
      <c r="CG34" s="110" t="s">
        <v>219</v>
      </c>
      <c r="CH34" s="111" t="s">
        <v>218</v>
      </c>
      <c r="CI34" s="90"/>
      <c r="CJ34" s="102">
        <v>4</v>
      </c>
      <c r="CK34" s="274" t="s">
        <v>0</v>
      </c>
      <c r="CL34" s="101">
        <v>2</v>
      </c>
      <c r="CM34" s="110" t="s">
        <v>217</v>
      </c>
      <c r="CN34" s="111" t="s">
        <v>291</v>
      </c>
      <c r="CO34" s="90"/>
      <c r="CP34" s="102">
        <v>1</v>
      </c>
      <c r="CQ34" s="274" t="s">
        <v>0</v>
      </c>
      <c r="CR34" s="101">
        <v>3</v>
      </c>
      <c r="CS34" s="110" t="s">
        <v>268</v>
      </c>
      <c r="CT34" s="111" t="s">
        <v>219</v>
      </c>
      <c r="CU34" s="90"/>
      <c r="CV34" s="61">
        <v>0</v>
      </c>
      <c r="CW34" s="274" t="s">
        <v>0</v>
      </c>
      <c r="CX34" s="61">
        <v>3</v>
      </c>
      <c r="CY34" s="110" t="s">
        <v>219</v>
      </c>
      <c r="CZ34" s="111" t="s">
        <v>217</v>
      </c>
      <c r="DA34" s="90"/>
      <c r="DB34" s="61">
        <v>1</v>
      </c>
      <c r="DC34" s="274" t="s">
        <v>0</v>
      </c>
      <c r="DD34" s="61">
        <v>3</v>
      </c>
      <c r="DE34" s="110" t="s">
        <v>268</v>
      </c>
      <c r="DF34" s="111" t="s">
        <v>216</v>
      </c>
      <c r="DG34" s="90"/>
      <c r="DH34" s="61">
        <v>2</v>
      </c>
      <c r="DI34" s="274" t="s">
        <v>0</v>
      </c>
      <c r="DJ34" s="61">
        <v>1</v>
      </c>
      <c r="DK34" s="110" t="s">
        <v>218</v>
      </c>
      <c r="DL34" s="111" t="s">
        <v>217</v>
      </c>
      <c r="DM34" s="90"/>
      <c r="DN34" s="61">
        <v>2</v>
      </c>
      <c r="DO34" s="274" t="s">
        <v>0</v>
      </c>
      <c r="DP34" s="61">
        <v>2</v>
      </c>
      <c r="DQ34" s="110" t="s">
        <v>219</v>
      </c>
      <c r="DR34" s="111" t="s">
        <v>217</v>
      </c>
      <c r="DS34" s="90"/>
      <c r="DT34" s="61">
        <v>4</v>
      </c>
      <c r="DU34" s="274" t="s">
        <v>0</v>
      </c>
      <c r="DV34" s="61">
        <v>0</v>
      </c>
      <c r="DW34" s="110" t="s">
        <v>268</v>
      </c>
      <c r="DX34" s="111" t="s">
        <v>220</v>
      </c>
      <c r="DY34" s="90"/>
      <c r="DZ34" s="61">
        <v>3</v>
      </c>
      <c r="EA34" s="274" t="s">
        <v>0</v>
      </c>
      <c r="EB34" s="61">
        <v>0</v>
      </c>
      <c r="EC34" s="110" t="s">
        <v>217</v>
      </c>
      <c r="ED34" s="111" t="s">
        <v>220</v>
      </c>
      <c r="EE34" s="90"/>
      <c r="EF34" s="61"/>
      <c r="EG34" s="274" t="s">
        <v>0</v>
      </c>
      <c r="EH34" s="61"/>
      <c r="EI34" s="110" t="s">
        <v>328</v>
      </c>
      <c r="EJ34" s="111" t="s">
        <v>328</v>
      </c>
      <c r="EK34" s="90"/>
      <c r="EL34" s="61"/>
      <c r="EM34" s="274" t="s">
        <v>0</v>
      </c>
      <c r="EN34" s="61"/>
      <c r="EO34" s="110" t="s">
        <v>328</v>
      </c>
      <c r="EP34" s="111" t="s">
        <v>328</v>
      </c>
      <c r="EQ34" s="90"/>
      <c r="ER34" s="102"/>
      <c r="ES34" s="274" t="s">
        <v>0</v>
      </c>
      <c r="ET34" s="101"/>
      <c r="EU34" s="110" t="s">
        <v>328</v>
      </c>
      <c r="EV34" s="111" t="s">
        <v>328</v>
      </c>
      <c r="EW34" s="90"/>
      <c r="EX34" s="61"/>
      <c r="EY34" s="274" t="s">
        <v>0</v>
      </c>
      <c r="EZ34" s="61"/>
      <c r="FA34" s="110" t="s">
        <v>328</v>
      </c>
      <c r="FB34" s="111" t="s">
        <v>328</v>
      </c>
      <c r="FC34" s="90"/>
      <c r="FD34" s="102"/>
      <c r="FE34" s="274" t="s">
        <v>0</v>
      </c>
      <c r="FF34" s="101"/>
      <c r="FG34" s="110" t="s">
        <v>328</v>
      </c>
      <c r="FH34" s="111" t="s">
        <v>328</v>
      </c>
      <c r="FI34" s="90"/>
      <c r="FJ34" s="61"/>
      <c r="FK34" s="274" t="s">
        <v>0</v>
      </c>
      <c r="FL34" s="61"/>
      <c r="FM34" s="110" t="s">
        <v>328</v>
      </c>
      <c r="FN34" s="111" t="s">
        <v>328</v>
      </c>
      <c r="FO34" s="90"/>
      <c r="FP34" s="61"/>
      <c r="FQ34" s="274" t="s">
        <v>0</v>
      </c>
      <c r="FR34" s="61"/>
      <c r="FS34" s="110" t="s">
        <v>328</v>
      </c>
      <c r="FT34" s="111" t="s">
        <v>328</v>
      </c>
      <c r="FU34" s="90"/>
      <c r="FV34" s="61"/>
      <c r="FW34" s="274" t="s">
        <v>0</v>
      </c>
      <c r="FX34" s="61"/>
      <c r="FY34" s="110" t="s">
        <v>328</v>
      </c>
      <c r="FZ34" s="111" t="s">
        <v>328</v>
      </c>
      <c r="GA34" s="90"/>
      <c r="GB34" s="102"/>
      <c r="GC34" s="274" t="s">
        <v>0</v>
      </c>
      <c r="GD34" s="101"/>
      <c r="GE34" s="110" t="s">
        <v>328</v>
      </c>
      <c r="GF34" s="111" t="s">
        <v>328</v>
      </c>
      <c r="GG34" s="90"/>
      <c r="GH34" s="102"/>
      <c r="GI34" s="274" t="s">
        <v>0</v>
      </c>
      <c r="GJ34" s="101"/>
      <c r="GK34" s="110" t="s">
        <v>328</v>
      </c>
      <c r="GL34" s="111" t="s">
        <v>328</v>
      </c>
      <c r="GM34" s="90"/>
      <c r="GN34" s="61"/>
      <c r="GO34" s="274" t="s">
        <v>0</v>
      </c>
      <c r="GP34" s="61"/>
      <c r="GQ34" s="110" t="s">
        <v>328</v>
      </c>
      <c r="GR34" s="111" t="s">
        <v>328</v>
      </c>
      <c r="GS34" s="90"/>
      <c r="GT34" s="61"/>
      <c r="GU34" s="274" t="s">
        <v>0</v>
      </c>
      <c r="GV34" s="61"/>
      <c r="GW34" s="110" t="s">
        <v>328</v>
      </c>
      <c r="GX34" s="111" t="s">
        <v>328</v>
      </c>
      <c r="GY34" s="90"/>
      <c r="GZ34" s="102"/>
      <c r="HA34" s="274" t="s">
        <v>0</v>
      </c>
      <c r="HB34" s="101"/>
      <c r="HC34" s="110" t="s">
        <v>328</v>
      </c>
      <c r="HD34" s="111" t="s">
        <v>328</v>
      </c>
      <c r="HE34" s="90"/>
      <c r="HF34" s="61"/>
      <c r="HG34" s="274" t="s">
        <v>0</v>
      </c>
      <c r="HH34" s="61"/>
      <c r="HI34" s="110" t="s">
        <v>328</v>
      </c>
      <c r="HJ34" s="111" t="s">
        <v>328</v>
      </c>
      <c r="HK34" s="90"/>
      <c r="HL34" s="61"/>
      <c r="HM34" s="274" t="s">
        <v>0</v>
      </c>
      <c r="HN34" s="61"/>
      <c r="HO34" s="110" t="s">
        <v>328</v>
      </c>
      <c r="HP34" s="111" t="s">
        <v>328</v>
      </c>
      <c r="HQ34" s="90"/>
      <c r="HR34" s="61"/>
      <c r="HS34" s="274" t="s">
        <v>0</v>
      </c>
      <c r="HT34" s="61"/>
      <c r="HU34" s="110" t="s">
        <v>328</v>
      </c>
      <c r="HV34" s="111" t="s">
        <v>328</v>
      </c>
      <c r="HW34" s="90"/>
      <c r="HX34" s="102"/>
      <c r="HY34" s="274" t="s">
        <v>0</v>
      </c>
      <c r="HZ34" s="101"/>
      <c r="IA34" s="110" t="s">
        <v>328</v>
      </c>
      <c r="IB34" s="111" t="s">
        <v>328</v>
      </c>
      <c r="IC34" s="90"/>
      <c r="ID34" s="61"/>
      <c r="IE34" s="274" t="s">
        <v>0</v>
      </c>
      <c r="IF34" s="61"/>
      <c r="IG34" s="110" t="s">
        <v>328</v>
      </c>
      <c r="IH34" s="111" t="s">
        <v>328</v>
      </c>
      <c r="II34" s="90"/>
      <c r="IJ34" s="61"/>
      <c r="IK34" s="274" t="s">
        <v>0</v>
      </c>
      <c r="IL34" s="61"/>
      <c r="IM34" s="110" t="s">
        <v>328</v>
      </c>
      <c r="IN34" s="111" t="s">
        <v>328</v>
      </c>
      <c r="IO34" s="90"/>
      <c r="IP34" s="102"/>
      <c r="IQ34" s="274" t="s">
        <v>0</v>
      </c>
      <c r="IR34" s="101"/>
      <c r="IS34" s="110" t="s">
        <v>328</v>
      </c>
      <c r="IT34" s="111" t="s">
        <v>328</v>
      </c>
      <c r="IU34" s="90"/>
      <c r="IV34" s="61"/>
      <c r="IW34" s="274" t="s">
        <v>0</v>
      </c>
      <c r="IX34" s="61"/>
      <c r="IY34" s="110" t="s">
        <v>328</v>
      </c>
      <c r="IZ34" s="111" t="s">
        <v>328</v>
      </c>
      <c r="JA34" s="90"/>
      <c r="JB34" s="61"/>
      <c r="JC34" s="274" t="s">
        <v>0</v>
      </c>
      <c r="JD34" s="61"/>
      <c r="JE34" s="110" t="s">
        <v>328</v>
      </c>
      <c r="JF34" s="111" t="s">
        <v>328</v>
      </c>
      <c r="JG34" s="90"/>
      <c r="JH34" s="61"/>
      <c r="JI34" s="274" t="s">
        <v>0</v>
      </c>
      <c r="JJ34" s="61"/>
      <c r="JK34" s="110" t="s">
        <v>328</v>
      </c>
      <c r="JL34" s="111" t="s">
        <v>328</v>
      </c>
      <c r="JM34" s="90"/>
      <c r="JN34" s="61"/>
      <c r="JO34" s="274" t="s">
        <v>0</v>
      </c>
      <c r="JP34" s="61"/>
      <c r="JQ34" s="110" t="s">
        <v>328</v>
      </c>
      <c r="JR34" s="111" t="s">
        <v>328</v>
      </c>
      <c r="JS34" s="90"/>
      <c r="JT34" s="102"/>
      <c r="JU34" s="274" t="s">
        <v>0</v>
      </c>
      <c r="JV34" s="101"/>
      <c r="JW34" s="110" t="s">
        <v>328</v>
      </c>
      <c r="JX34" s="111" t="s">
        <v>328</v>
      </c>
      <c r="JY34" s="90"/>
      <c r="JZ34" s="102"/>
      <c r="KA34" s="274" t="s">
        <v>0</v>
      </c>
      <c r="KB34" s="101"/>
      <c r="KC34" s="110" t="s">
        <v>328</v>
      </c>
      <c r="KD34" s="111" t="s">
        <v>328</v>
      </c>
      <c r="KE34" s="90"/>
      <c r="KF34" s="102"/>
      <c r="KG34" s="274" t="s">
        <v>0</v>
      </c>
      <c r="KH34" s="101"/>
      <c r="KI34" s="110" t="s">
        <v>328</v>
      </c>
      <c r="KJ34" s="111" t="s">
        <v>328</v>
      </c>
      <c r="KK34" s="90"/>
      <c r="KL34" s="61"/>
      <c r="KM34" s="274" t="s">
        <v>0</v>
      </c>
      <c r="KN34" s="61"/>
      <c r="KO34" s="110" t="s">
        <v>328</v>
      </c>
      <c r="KP34" s="111" t="s">
        <v>328</v>
      </c>
      <c r="KQ34" s="90"/>
      <c r="KR34" s="61"/>
      <c r="KS34" s="274" t="s">
        <v>0</v>
      </c>
      <c r="KT34" s="61"/>
      <c r="KU34" s="110" t="s">
        <v>328</v>
      </c>
      <c r="KV34" s="111" t="s">
        <v>328</v>
      </c>
      <c r="KW34" s="90"/>
      <c r="KX34" s="61"/>
      <c r="KY34" s="274" t="s">
        <v>0</v>
      </c>
      <c r="KZ34" s="61"/>
      <c r="LA34" s="110" t="s">
        <v>328</v>
      </c>
      <c r="LB34" s="111" t="s">
        <v>328</v>
      </c>
      <c r="LC34" s="90"/>
      <c r="LD34" s="102"/>
      <c r="LE34" s="274" t="s">
        <v>0</v>
      </c>
      <c r="LF34" s="101"/>
      <c r="LG34" s="110" t="s">
        <v>328</v>
      </c>
      <c r="LH34" s="111" t="s">
        <v>328</v>
      </c>
      <c r="LI34" s="90"/>
      <c r="LJ34" s="61"/>
      <c r="LK34" s="274" t="s">
        <v>0</v>
      </c>
      <c r="LL34" s="61"/>
      <c r="LM34" s="110" t="s">
        <v>328</v>
      </c>
      <c r="LN34" s="111" t="s">
        <v>328</v>
      </c>
      <c r="LO34" s="90"/>
      <c r="LP34" s="61"/>
      <c r="LQ34" s="274" t="s">
        <v>0</v>
      </c>
      <c r="LR34" s="61"/>
      <c r="LS34" s="110" t="s">
        <v>328</v>
      </c>
      <c r="LT34" s="111" t="s">
        <v>328</v>
      </c>
      <c r="LU34" s="90"/>
      <c r="LV34" s="102"/>
      <c r="LW34" s="274" t="s">
        <v>0</v>
      </c>
      <c r="LX34" s="101"/>
      <c r="LY34" s="110" t="s">
        <v>328</v>
      </c>
      <c r="LZ34" s="111" t="s">
        <v>328</v>
      </c>
      <c r="MA34" s="90"/>
      <c r="MB34" s="61"/>
      <c r="MC34" s="274" t="s">
        <v>0</v>
      </c>
      <c r="MD34" s="61"/>
      <c r="ME34" s="110" t="s">
        <v>328</v>
      </c>
      <c r="MF34" s="111" t="s">
        <v>328</v>
      </c>
      <c r="MG34" s="90"/>
      <c r="MH34" s="61"/>
      <c r="MI34" s="274" t="s">
        <v>0</v>
      </c>
      <c r="MJ34" s="61"/>
      <c r="MK34" s="110" t="s">
        <v>328</v>
      </c>
      <c r="ML34" s="111" t="s">
        <v>328</v>
      </c>
      <c r="MM34" s="90"/>
      <c r="MN34" s="61"/>
      <c r="MO34" s="274" t="s">
        <v>0</v>
      </c>
      <c r="MP34" s="61"/>
      <c r="MQ34" s="110" t="s">
        <v>328</v>
      </c>
      <c r="MR34" s="111" t="s">
        <v>328</v>
      </c>
      <c r="MS34" s="90"/>
      <c r="MT34" s="102"/>
      <c r="MU34" s="274" t="s">
        <v>0</v>
      </c>
      <c r="MV34" s="101"/>
      <c r="MW34" s="110" t="s">
        <v>328</v>
      </c>
      <c r="MX34" s="111" t="s">
        <v>328</v>
      </c>
      <c r="MY34" s="90"/>
      <c r="MZ34" s="61"/>
      <c r="NA34" s="274" t="s">
        <v>0</v>
      </c>
      <c r="NB34" s="61"/>
      <c r="NC34" s="110" t="s">
        <v>328</v>
      </c>
      <c r="ND34" s="111" t="s">
        <v>328</v>
      </c>
      <c r="NE34" s="90"/>
      <c r="NF34" s="61"/>
      <c r="NG34" s="274" t="s">
        <v>0</v>
      </c>
      <c r="NH34" s="61"/>
      <c r="NI34" s="110" t="s">
        <v>328</v>
      </c>
      <c r="NJ34" s="111" t="s">
        <v>328</v>
      </c>
      <c r="NK34" s="90"/>
      <c r="NL34" s="61"/>
      <c r="NM34" s="274" t="s">
        <v>0</v>
      </c>
      <c r="NN34" s="61"/>
      <c r="NO34" s="110" t="s">
        <v>328</v>
      </c>
      <c r="NP34" s="111" t="s">
        <v>328</v>
      </c>
      <c r="NQ34" s="90"/>
      <c r="NR34" s="61"/>
      <c r="NS34" s="274" t="s">
        <v>0</v>
      </c>
      <c r="NT34" s="61"/>
      <c r="NU34" s="110" t="s">
        <v>328</v>
      </c>
      <c r="NV34" s="111" t="s">
        <v>328</v>
      </c>
      <c r="NW34" s="98"/>
      <c r="NX34" s="102"/>
      <c r="NY34" s="274" t="s">
        <v>0</v>
      </c>
      <c r="NZ34" s="101"/>
      <c r="OA34" s="110" t="s">
        <v>328</v>
      </c>
      <c r="OB34" s="111" t="s">
        <v>328</v>
      </c>
      <c r="OC34" s="117"/>
      <c r="OD34" s="253"/>
      <c r="OE34" s="110" t="s">
        <v>0</v>
      </c>
      <c r="OF34" s="110"/>
      <c r="OG34" s="110" t="s">
        <v>328</v>
      </c>
      <c r="OH34" s="111" t="s">
        <v>328</v>
      </c>
    </row>
    <row r="35" spans="1:398" ht="15" hidden="1" x14ac:dyDescent="0.2">
      <c r="A35" s="283">
        <f>IF(B35="","",VLOOKUP(B35,'Registrovaní tipéri'!$A$2:$B$101,2,FALSE))</f>
        <v>58</v>
      </c>
      <c r="B35" s="277" t="s">
        <v>327</v>
      </c>
      <c r="C35" s="130">
        <v>58</v>
      </c>
      <c r="D35" s="102"/>
      <c r="E35" s="274" t="s">
        <v>0</v>
      </c>
      <c r="F35" s="101"/>
      <c r="G35" s="108"/>
      <c r="H35" s="109"/>
      <c r="I35" s="279"/>
      <c r="J35" s="253">
        <v>0</v>
      </c>
      <c r="K35" s="110" t="s">
        <v>0</v>
      </c>
      <c r="L35" s="110">
        <v>1</v>
      </c>
      <c r="M35" s="110" t="s">
        <v>217</v>
      </c>
      <c r="N35" s="111" t="s">
        <v>291</v>
      </c>
      <c r="O35" s="77"/>
      <c r="P35" s="102"/>
      <c r="Q35" s="311" t="s">
        <v>0</v>
      </c>
      <c r="R35" s="101"/>
      <c r="S35" s="110" t="s">
        <v>328</v>
      </c>
      <c r="T35" s="111" t="s">
        <v>328</v>
      </c>
      <c r="U35" s="77"/>
      <c r="V35" s="102"/>
      <c r="W35" s="311" t="s">
        <v>0</v>
      </c>
      <c r="X35" s="101"/>
      <c r="Y35" s="110" t="s">
        <v>328</v>
      </c>
      <c r="Z35" s="111" t="s">
        <v>328</v>
      </c>
      <c r="AA35" s="90"/>
      <c r="AB35" s="61"/>
      <c r="AC35" s="294" t="s">
        <v>0</v>
      </c>
      <c r="AD35" s="61"/>
      <c r="AE35" s="110" t="s">
        <v>328</v>
      </c>
      <c r="AF35" s="111" t="s">
        <v>328</v>
      </c>
      <c r="AG35" s="90"/>
      <c r="AH35" s="61"/>
      <c r="AI35" s="274" t="s">
        <v>0</v>
      </c>
      <c r="AJ35" s="61"/>
      <c r="AK35" s="110" t="s">
        <v>328</v>
      </c>
      <c r="AL35" s="111" t="s">
        <v>328</v>
      </c>
      <c r="AM35" s="90"/>
      <c r="AN35" s="102"/>
      <c r="AO35" s="274" t="s">
        <v>0</v>
      </c>
      <c r="AP35" s="101"/>
      <c r="AQ35" s="110" t="s">
        <v>328</v>
      </c>
      <c r="AR35" s="111" t="s">
        <v>328</v>
      </c>
      <c r="AS35" s="90"/>
      <c r="AT35" s="61"/>
      <c r="AU35" s="274" t="s">
        <v>0</v>
      </c>
      <c r="AV35" s="61"/>
      <c r="AW35" s="110" t="s">
        <v>328</v>
      </c>
      <c r="AX35" s="111" t="s">
        <v>328</v>
      </c>
      <c r="AY35" s="90"/>
      <c r="AZ35" s="102"/>
      <c r="BA35" s="274" t="s">
        <v>0</v>
      </c>
      <c r="BB35" s="101"/>
      <c r="BC35" s="110" t="s">
        <v>328</v>
      </c>
      <c r="BD35" s="111" t="s">
        <v>328</v>
      </c>
      <c r="BE35" s="90"/>
      <c r="BF35" s="61"/>
      <c r="BG35" s="274" t="s">
        <v>0</v>
      </c>
      <c r="BH35" s="61"/>
      <c r="BI35" s="110" t="s">
        <v>328</v>
      </c>
      <c r="BJ35" s="111" t="s">
        <v>328</v>
      </c>
      <c r="BK35" s="90"/>
      <c r="BL35" s="61"/>
      <c r="BM35" s="274" t="s">
        <v>0</v>
      </c>
      <c r="BN35" s="61"/>
      <c r="BO35" s="110" t="s">
        <v>328</v>
      </c>
      <c r="BP35" s="111" t="s">
        <v>328</v>
      </c>
      <c r="BQ35" s="90"/>
      <c r="BR35" s="61"/>
      <c r="BS35" s="274" t="s">
        <v>0</v>
      </c>
      <c r="BT35" s="61"/>
      <c r="BU35" s="110" t="s">
        <v>328</v>
      </c>
      <c r="BV35" s="111" t="s">
        <v>328</v>
      </c>
      <c r="BW35" s="90"/>
      <c r="BX35" s="61"/>
      <c r="BY35" s="274" t="s">
        <v>0</v>
      </c>
      <c r="BZ35" s="61"/>
      <c r="CA35" s="110" t="s">
        <v>328</v>
      </c>
      <c r="CB35" s="111" t="s">
        <v>328</v>
      </c>
      <c r="CC35" s="90"/>
      <c r="CD35" s="61"/>
      <c r="CE35" s="274" t="s">
        <v>0</v>
      </c>
      <c r="CF35" s="61"/>
      <c r="CG35" s="110" t="s">
        <v>328</v>
      </c>
      <c r="CH35" s="111" t="s">
        <v>328</v>
      </c>
      <c r="CI35" s="90"/>
      <c r="CJ35" s="102"/>
      <c r="CK35" s="274" t="s">
        <v>0</v>
      </c>
      <c r="CL35" s="101"/>
      <c r="CM35" s="110" t="s">
        <v>328</v>
      </c>
      <c r="CN35" s="111" t="s">
        <v>328</v>
      </c>
      <c r="CO35" s="90"/>
      <c r="CP35" s="102"/>
      <c r="CQ35" s="274" t="s">
        <v>0</v>
      </c>
      <c r="CR35" s="101"/>
      <c r="CS35" s="110" t="s">
        <v>328</v>
      </c>
      <c r="CT35" s="111" t="s">
        <v>328</v>
      </c>
      <c r="CU35" s="90"/>
      <c r="CV35" s="61"/>
      <c r="CW35" s="274" t="s">
        <v>0</v>
      </c>
      <c r="CX35" s="61"/>
      <c r="CY35" s="110" t="s">
        <v>328</v>
      </c>
      <c r="CZ35" s="111" t="s">
        <v>328</v>
      </c>
      <c r="DA35" s="90"/>
      <c r="DB35" s="61"/>
      <c r="DC35" s="274" t="s">
        <v>0</v>
      </c>
      <c r="DD35" s="61"/>
      <c r="DE35" s="110" t="s">
        <v>328</v>
      </c>
      <c r="DF35" s="111" t="s">
        <v>328</v>
      </c>
      <c r="DG35" s="90"/>
      <c r="DH35" s="61"/>
      <c r="DI35" s="274" t="s">
        <v>0</v>
      </c>
      <c r="DJ35" s="61"/>
      <c r="DK35" s="110" t="s">
        <v>328</v>
      </c>
      <c r="DL35" s="111" t="s">
        <v>328</v>
      </c>
      <c r="DM35" s="90"/>
      <c r="DN35" s="61"/>
      <c r="DO35" s="274" t="s">
        <v>0</v>
      </c>
      <c r="DP35" s="61"/>
      <c r="DQ35" s="110" t="s">
        <v>328</v>
      </c>
      <c r="DR35" s="111" t="s">
        <v>328</v>
      </c>
      <c r="DS35" s="90"/>
      <c r="DT35" s="61"/>
      <c r="DU35" s="274" t="s">
        <v>0</v>
      </c>
      <c r="DV35" s="61"/>
      <c r="DW35" s="110" t="s">
        <v>328</v>
      </c>
      <c r="DX35" s="111" t="s">
        <v>328</v>
      </c>
      <c r="DY35" s="90"/>
      <c r="DZ35" s="61"/>
      <c r="EA35" s="274" t="s">
        <v>0</v>
      </c>
      <c r="EB35" s="61"/>
      <c r="EC35" s="110" t="s">
        <v>328</v>
      </c>
      <c r="ED35" s="111" t="s">
        <v>328</v>
      </c>
      <c r="EE35" s="90"/>
      <c r="EF35" s="61"/>
      <c r="EG35" s="274" t="s">
        <v>0</v>
      </c>
      <c r="EH35" s="61"/>
      <c r="EI35" s="110" t="s">
        <v>328</v>
      </c>
      <c r="EJ35" s="111" t="s">
        <v>328</v>
      </c>
      <c r="EK35" s="90"/>
      <c r="EL35" s="61"/>
      <c r="EM35" s="274" t="s">
        <v>0</v>
      </c>
      <c r="EN35" s="61"/>
      <c r="EO35" s="110" t="s">
        <v>328</v>
      </c>
      <c r="EP35" s="111" t="s">
        <v>328</v>
      </c>
      <c r="EQ35" s="90"/>
      <c r="ER35" s="102"/>
      <c r="ES35" s="274" t="s">
        <v>0</v>
      </c>
      <c r="ET35" s="101"/>
      <c r="EU35" s="110" t="s">
        <v>328</v>
      </c>
      <c r="EV35" s="111" t="s">
        <v>328</v>
      </c>
      <c r="EW35" s="90"/>
      <c r="EX35" s="61"/>
      <c r="EY35" s="274" t="s">
        <v>0</v>
      </c>
      <c r="EZ35" s="61"/>
      <c r="FA35" s="110" t="s">
        <v>328</v>
      </c>
      <c r="FB35" s="111" t="s">
        <v>328</v>
      </c>
      <c r="FC35" s="90"/>
      <c r="FD35" s="102"/>
      <c r="FE35" s="274" t="s">
        <v>0</v>
      </c>
      <c r="FF35" s="101"/>
      <c r="FG35" s="110" t="s">
        <v>328</v>
      </c>
      <c r="FH35" s="111" t="s">
        <v>328</v>
      </c>
      <c r="FI35" s="90"/>
      <c r="FJ35" s="61"/>
      <c r="FK35" s="274" t="s">
        <v>0</v>
      </c>
      <c r="FL35" s="61"/>
      <c r="FM35" s="110" t="s">
        <v>328</v>
      </c>
      <c r="FN35" s="111" t="s">
        <v>328</v>
      </c>
      <c r="FO35" s="90"/>
      <c r="FP35" s="61"/>
      <c r="FQ35" s="274" t="s">
        <v>0</v>
      </c>
      <c r="FR35" s="61"/>
      <c r="FS35" s="110" t="s">
        <v>328</v>
      </c>
      <c r="FT35" s="111" t="s">
        <v>328</v>
      </c>
      <c r="FU35" s="90"/>
      <c r="FV35" s="61"/>
      <c r="FW35" s="274" t="s">
        <v>0</v>
      </c>
      <c r="FX35" s="61"/>
      <c r="FY35" s="110" t="s">
        <v>328</v>
      </c>
      <c r="FZ35" s="111" t="s">
        <v>328</v>
      </c>
      <c r="GA35" s="90"/>
      <c r="GB35" s="102"/>
      <c r="GC35" s="274" t="s">
        <v>0</v>
      </c>
      <c r="GD35" s="101"/>
      <c r="GE35" s="110" t="s">
        <v>328</v>
      </c>
      <c r="GF35" s="111" t="s">
        <v>328</v>
      </c>
      <c r="GG35" s="90"/>
      <c r="GH35" s="102"/>
      <c r="GI35" s="274" t="s">
        <v>0</v>
      </c>
      <c r="GJ35" s="101"/>
      <c r="GK35" s="110" t="s">
        <v>328</v>
      </c>
      <c r="GL35" s="111" t="s">
        <v>328</v>
      </c>
      <c r="GM35" s="90"/>
      <c r="GN35" s="61"/>
      <c r="GO35" s="274" t="s">
        <v>0</v>
      </c>
      <c r="GP35" s="61"/>
      <c r="GQ35" s="110" t="s">
        <v>328</v>
      </c>
      <c r="GR35" s="111" t="s">
        <v>328</v>
      </c>
      <c r="GS35" s="90"/>
      <c r="GT35" s="61"/>
      <c r="GU35" s="274" t="s">
        <v>0</v>
      </c>
      <c r="GV35" s="61"/>
      <c r="GW35" s="110" t="s">
        <v>328</v>
      </c>
      <c r="GX35" s="111" t="s">
        <v>328</v>
      </c>
      <c r="GY35" s="90"/>
      <c r="GZ35" s="102"/>
      <c r="HA35" s="274" t="s">
        <v>0</v>
      </c>
      <c r="HB35" s="101"/>
      <c r="HC35" s="110" t="s">
        <v>328</v>
      </c>
      <c r="HD35" s="111" t="s">
        <v>328</v>
      </c>
      <c r="HE35" s="90"/>
      <c r="HF35" s="61"/>
      <c r="HG35" s="274" t="s">
        <v>0</v>
      </c>
      <c r="HH35" s="61"/>
      <c r="HI35" s="110" t="s">
        <v>328</v>
      </c>
      <c r="HJ35" s="111" t="s">
        <v>328</v>
      </c>
      <c r="HK35" s="90"/>
      <c r="HL35" s="61"/>
      <c r="HM35" s="274" t="s">
        <v>0</v>
      </c>
      <c r="HN35" s="61"/>
      <c r="HO35" s="110" t="s">
        <v>328</v>
      </c>
      <c r="HP35" s="111" t="s">
        <v>328</v>
      </c>
      <c r="HQ35" s="90"/>
      <c r="HR35" s="61"/>
      <c r="HS35" s="274" t="s">
        <v>0</v>
      </c>
      <c r="HT35" s="61"/>
      <c r="HU35" s="110" t="s">
        <v>328</v>
      </c>
      <c r="HV35" s="111" t="s">
        <v>328</v>
      </c>
      <c r="HW35" s="90"/>
      <c r="HX35" s="102"/>
      <c r="HY35" s="274" t="s">
        <v>0</v>
      </c>
      <c r="HZ35" s="101"/>
      <c r="IA35" s="110" t="s">
        <v>328</v>
      </c>
      <c r="IB35" s="111" t="s">
        <v>328</v>
      </c>
      <c r="IC35" s="90"/>
      <c r="ID35" s="61"/>
      <c r="IE35" s="274" t="s">
        <v>0</v>
      </c>
      <c r="IF35" s="61"/>
      <c r="IG35" s="110" t="s">
        <v>328</v>
      </c>
      <c r="IH35" s="111" t="s">
        <v>328</v>
      </c>
      <c r="II35" s="90"/>
      <c r="IJ35" s="61"/>
      <c r="IK35" s="274" t="s">
        <v>0</v>
      </c>
      <c r="IL35" s="61"/>
      <c r="IM35" s="110" t="s">
        <v>328</v>
      </c>
      <c r="IN35" s="111" t="s">
        <v>328</v>
      </c>
      <c r="IO35" s="90"/>
      <c r="IP35" s="102"/>
      <c r="IQ35" s="274" t="s">
        <v>0</v>
      </c>
      <c r="IR35" s="101"/>
      <c r="IS35" s="110" t="s">
        <v>328</v>
      </c>
      <c r="IT35" s="111" t="s">
        <v>328</v>
      </c>
      <c r="IU35" s="90"/>
      <c r="IV35" s="61"/>
      <c r="IW35" s="274" t="s">
        <v>0</v>
      </c>
      <c r="IX35" s="61"/>
      <c r="IY35" s="110" t="s">
        <v>328</v>
      </c>
      <c r="IZ35" s="111" t="s">
        <v>328</v>
      </c>
      <c r="JA35" s="90"/>
      <c r="JB35" s="61"/>
      <c r="JC35" s="274" t="s">
        <v>0</v>
      </c>
      <c r="JD35" s="61"/>
      <c r="JE35" s="110" t="s">
        <v>328</v>
      </c>
      <c r="JF35" s="111" t="s">
        <v>328</v>
      </c>
      <c r="JG35" s="90"/>
      <c r="JH35" s="61"/>
      <c r="JI35" s="274" t="s">
        <v>0</v>
      </c>
      <c r="JJ35" s="61"/>
      <c r="JK35" s="110" t="s">
        <v>328</v>
      </c>
      <c r="JL35" s="111" t="s">
        <v>328</v>
      </c>
      <c r="JM35" s="90"/>
      <c r="JN35" s="61"/>
      <c r="JO35" s="274" t="s">
        <v>0</v>
      </c>
      <c r="JP35" s="61"/>
      <c r="JQ35" s="110" t="s">
        <v>328</v>
      </c>
      <c r="JR35" s="111" t="s">
        <v>328</v>
      </c>
      <c r="JS35" s="90"/>
      <c r="JT35" s="102"/>
      <c r="JU35" s="274" t="s">
        <v>0</v>
      </c>
      <c r="JV35" s="101"/>
      <c r="JW35" s="110" t="s">
        <v>328</v>
      </c>
      <c r="JX35" s="111" t="s">
        <v>328</v>
      </c>
      <c r="JY35" s="90"/>
      <c r="JZ35" s="102"/>
      <c r="KA35" s="274" t="s">
        <v>0</v>
      </c>
      <c r="KB35" s="101"/>
      <c r="KC35" s="110" t="s">
        <v>328</v>
      </c>
      <c r="KD35" s="111" t="s">
        <v>328</v>
      </c>
      <c r="KE35" s="90"/>
      <c r="KF35" s="102"/>
      <c r="KG35" s="274" t="s">
        <v>0</v>
      </c>
      <c r="KH35" s="101"/>
      <c r="KI35" s="110" t="s">
        <v>328</v>
      </c>
      <c r="KJ35" s="111" t="s">
        <v>328</v>
      </c>
      <c r="KK35" s="90"/>
      <c r="KL35" s="61"/>
      <c r="KM35" s="274" t="s">
        <v>0</v>
      </c>
      <c r="KN35" s="61"/>
      <c r="KO35" s="110" t="s">
        <v>328</v>
      </c>
      <c r="KP35" s="111" t="s">
        <v>328</v>
      </c>
      <c r="KQ35" s="90"/>
      <c r="KR35" s="61"/>
      <c r="KS35" s="274" t="s">
        <v>0</v>
      </c>
      <c r="KT35" s="61"/>
      <c r="KU35" s="110" t="s">
        <v>328</v>
      </c>
      <c r="KV35" s="111" t="s">
        <v>328</v>
      </c>
      <c r="KW35" s="90"/>
      <c r="KX35" s="61"/>
      <c r="KY35" s="274" t="s">
        <v>0</v>
      </c>
      <c r="KZ35" s="61"/>
      <c r="LA35" s="110" t="s">
        <v>328</v>
      </c>
      <c r="LB35" s="111" t="s">
        <v>328</v>
      </c>
      <c r="LC35" s="90"/>
      <c r="LD35" s="102"/>
      <c r="LE35" s="274" t="s">
        <v>0</v>
      </c>
      <c r="LF35" s="101"/>
      <c r="LG35" s="110" t="s">
        <v>328</v>
      </c>
      <c r="LH35" s="111" t="s">
        <v>328</v>
      </c>
      <c r="LI35" s="90"/>
      <c r="LJ35" s="61"/>
      <c r="LK35" s="274" t="s">
        <v>0</v>
      </c>
      <c r="LL35" s="61"/>
      <c r="LM35" s="110" t="s">
        <v>328</v>
      </c>
      <c r="LN35" s="111" t="s">
        <v>328</v>
      </c>
      <c r="LO35" s="90"/>
      <c r="LP35" s="61"/>
      <c r="LQ35" s="274" t="s">
        <v>0</v>
      </c>
      <c r="LR35" s="61"/>
      <c r="LS35" s="110" t="s">
        <v>328</v>
      </c>
      <c r="LT35" s="111" t="s">
        <v>328</v>
      </c>
      <c r="LU35" s="90"/>
      <c r="LV35" s="102"/>
      <c r="LW35" s="274" t="s">
        <v>0</v>
      </c>
      <c r="LX35" s="101"/>
      <c r="LY35" s="110" t="s">
        <v>328</v>
      </c>
      <c r="LZ35" s="111" t="s">
        <v>328</v>
      </c>
      <c r="MA35" s="90"/>
      <c r="MB35" s="61"/>
      <c r="MC35" s="274" t="s">
        <v>0</v>
      </c>
      <c r="MD35" s="61"/>
      <c r="ME35" s="110" t="s">
        <v>328</v>
      </c>
      <c r="MF35" s="111" t="s">
        <v>328</v>
      </c>
      <c r="MG35" s="90"/>
      <c r="MH35" s="61"/>
      <c r="MI35" s="274" t="s">
        <v>0</v>
      </c>
      <c r="MJ35" s="61"/>
      <c r="MK35" s="110" t="s">
        <v>328</v>
      </c>
      <c r="ML35" s="111" t="s">
        <v>328</v>
      </c>
      <c r="MM35" s="90"/>
      <c r="MN35" s="61"/>
      <c r="MO35" s="274" t="s">
        <v>0</v>
      </c>
      <c r="MP35" s="61"/>
      <c r="MQ35" s="110" t="s">
        <v>328</v>
      </c>
      <c r="MR35" s="111" t="s">
        <v>328</v>
      </c>
      <c r="MS35" s="90"/>
      <c r="MT35" s="102"/>
      <c r="MU35" s="274" t="s">
        <v>0</v>
      </c>
      <c r="MV35" s="101"/>
      <c r="MW35" s="110" t="s">
        <v>328</v>
      </c>
      <c r="MX35" s="111" t="s">
        <v>328</v>
      </c>
      <c r="MY35" s="90"/>
      <c r="MZ35" s="61"/>
      <c r="NA35" s="274" t="s">
        <v>0</v>
      </c>
      <c r="NB35" s="61"/>
      <c r="NC35" s="110" t="s">
        <v>328</v>
      </c>
      <c r="ND35" s="111" t="s">
        <v>328</v>
      </c>
      <c r="NE35" s="90"/>
      <c r="NF35" s="61"/>
      <c r="NG35" s="274" t="s">
        <v>0</v>
      </c>
      <c r="NH35" s="61"/>
      <c r="NI35" s="110" t="s">
        <v>328</v>
      </c>
      <c r="NJ35" s="111" t="s">
        <v>328</v>
      </c>
      <c r="NK35" s="90"/>
      <c r="NL35" s="61"/>
      <c r="NM35" s="274" t="s">
        <v>0</v>
      </c>
      <c r="NN35" s="61"/>
      <c r="NO35" s="110" t="s">
        <v>328</v>
      </c>
      <c r="NP35" s="111" t="s">
        <v>328</v>
      </c>
      <c r="NQ35" s="90"/>
      <c r="NR35" s="61"/>
      <c r="NS35" s="274" t="s">
        <v>0</v>
      </c>
      <c r="NT35" s="61"/>
      <c r="NU35" s="110" t="s">
        <v>328</v>
      </c>
      <c r="NV35" s="111" t="s">
        <v>328</v>
      </c>
      <c r="NW35" s="98"/>
      <c r="NX35" s="102"/>
      <c r="NY35" s="274" t="s">
        <v>0</v>
      </c>
      <c r="NZ35" s="101"/>
      <c r="OA35" s="110" t="s">
        <v>328</v>
      </c>
      <c r="OB35" s="111" t="s">
        <v>328</v>
      </c>
      <c r="OC35" s="117"/>
      <c r="OD35" s="253"/>
      <c r="OE35" s="110" t="s">
        <v>0</v>
      </c>
      <c r="OF35" s="110"/>
      <c r="OG35" s="110" t="s">
        <v>328</v>
      </c>
      <c r="OH35" s="111" t="s">
        <v>328</v>
      </c>
    </row>
    <row r="36" spans="1:398" ht="15" x14ac:dyDescent="0.2">
      <c r="A36" s="283">
        <f>IF(B36="","",VLOOKUP(B36,'Registrovaní tipéri'!$A$2:$B$101,2,FALSE))</f>
        <v>61</v>
      </c>
      <c r="B36" s="277" t="s">
        <v>193</v>
      </c>
      <c r="C36" s="130">
        <v>61</v>
      </c>
      <c r="D36" s="102"/>
      <c r="E36" s="274" t="s">
        <v>0</v>
      </c>
      <c r="F36" s="101"/>
      <c r="G36" s="274"/>
      <c r="H36" s="275"/>
      <c r="I36" s="279"/>
      <c r="J36" s="253">
        <v>1</v>
      </c>
      <c r="K36" s="110" t="s">
        <v>0</v>
      </c>
      <c r="L36" s="110">
        <v>2</v>
      </c>
      <c r="M36" s="110" t="s">
        <v>217</v>
      </c>
      <c r="N36" s="111" t="s">
        <v>291</v>
      </c>
      <c r="O36" s="77"/>
      <c r="P36" s="102">
        <v>3</v>
      </c>
      <c r="Q36" s="311" t="s">
        <v>0</v>
      </c>
      <c r="R36" s="101">
        <v>0</v>
      </c>
      <c r="S36" s="110" t="s">
        <v>217</v>
      </c>
      <c r="T36" s="111" t="s">
        <v>220</v>
      </c>
      <c r="U36" s="77"/>
      <c r="V36" s="102">
        <v>1</v>
      </c>
      <c r="W36" s="311" t="s">
        <v>0</v>
      </c>
      <c r="X36" s="101">
        <v>2</v>
      </c>
      <c r="Y36" s="110" t="s">
        <v>217</v>
      </c>
      <c r="Z36" s="111" t="s">
        <v>291</v>
      </c>
      <c r="AA36" s="90"/>
      <c r="AB36" s="61">
        <v>3</v>
      </c>
      <c r="AC36" s="294" t="s">
        <v>0</v>
      </c>
      <c r="AD36" s="61">
        <v>1</v>
      </c>
      <c r="AE36" s="110" t="s">
        <v>217</v>
      </c>
      <c r="AF36" s="111" t="s">
        <v>291</v>
      </c>
      <c r="AG36" s="90"/>
      <c r="AH36" s="61">
        <v>1</v>
      </c>
      <c r="AI36" s="274" t="s">
        <v>0</v>
      </c>
      <c r="AJ36" s="61">
        <v>3</v>
      </c>
      <c r="AK36" s="110" t="s">
        <v>217</v>
      </c>
      <c r="AL36" s="111" t="s">
        <v>291</v>
      </c>
      <c r="AM36" s="90"/>
      <c r="AN36" s="102">
        <v>0</v>
      </c>
      <c r="AO36" s="274" t="s">
        <v>0</v>
      </c>
      <c r="AP36" s="101">
        <v>3</v>
      </c>
      <c r="AQ36" s="110" t="s">
        <v>219</v>
      </c>
      <c r="AR36" s="111" t="s">
        <v>364</v>
      </c>
      <c r="AS36" s="90"/>
      <c r="AT36" s="61">
        <v>3</v>
      </c>
      <c r="AU36" s="274" t="s">
        <v>0</v>
      </c>
      <c r="AV36" s="61">
        <v>1</v>
      </c>
      <c r="AW36" s="110" t="s">
        <v>217</v>
      </c>
      <c r="AX36" s="111" t="s">
        <v>217</v>
      </c>
      <c r="AY36" s="90"/>
      <c r="AZ36" s="102">
        <v>3</v>
      </c>
      <c r="BA36" s="274" t="s">
        <v>0</v>
      </c>
      <c r="BB36" s="101">
        <v>1</v>
      </c>
      <c r="BC36" s="110" t="s">
        <v>218</v>
      </c>
      <c r="BD36" s="111" t="s">
        <v>364</v>
      </c>
      <c r="BE36" s="90"/>
      <c r="BF36" s="61">
        <v>2</v>
      </c>
      <c r="BG36" s="274" t="s">
        <v>0</v>
      </c>
      <c r="BH36" s="61">
        <v>2</v>
      </c>
      <c r="BI36" s="110" t="s">
        <v>217</v>
      </c>
      <c r="BJ36" s="111" t="s">
        <v>291</v>
      </c>
      <c r="BK36" s="90"/>
      <c r="BL36" s="61">
        <v>3</v>
      </c>
      <c r="BM36" s="274" t="s">
        <v>0</v>
      </c>
      <c r="BN36" s="61">
        <v>1</v>
      </c>
      <c r="BO36" s="110" t="s">
        <v>219</v>
      </c>
      <c r="BP36" s="111" t="s">
        <v>364</v>
      </c>
      <c r="BQ36" s="90"/>
      <c r="BR36" s="61">
        <v>1</v>
      </c>
      <c r="BS36" s="274" t="s">
        <v>0</v>
      </c>
      <c r="BT36" s="61">
        <v>3</v>
      </c>
      <c r="BU36" s="110" t="s">
        <v>217</v>
      </c>
      <c r="BV36" s="111" t="s">
        <v>291</v>
      </c>
      <c r="BW36" s="90"/>
      <c r="BX36" s="61">
        <v>3</v>
      </c>
      <c r="BY36" s="274" t="s">
        <v>0</v>
      </c>
      <c r="BZ36" s="61">
        <v>1</v>
      </c>
      <c r="CA36" s="110" t="s">
        <v>217</v>
      </c>
      <c r="CB36" s="111" t="s">
        <v>219</v>
      </c>
      <c r="CC36" s="90"/>
      <c r="CD36" s="61">
        <v>2</v>
      </c>
      <c r="CE36" s="274" t="s">
        <v>0</v>
      </c>
      <c r="CF36" s="61">
        <v>0</v>
      </c>
      <c r="CG36" s="110" t="s">
        <v>219</v>
      </c>
      <c r="CH36" s="111" t="s">
        <v>364</v>
      </c>
      <c r="CI36" s="90"/>
      <c r="CJ36" s="102">
        <v>3</v>
      </c>
      <c r="CK36" s="274" t="s">
        <v>0</v>
      </c>
      <c r="CL36" s="101">
        <v>0</v>
      </c>
      <c r="CM36" s="110" t="s">
        <v>217</v>
      </c>
      <c r="CN36" s="111" t="s">
        <v>219</v>
      </c>
      <c r="CO36" s="90"/>
      <c r="CP36" s="102">
        <v>1</v>
      </c>
      <c r="CQ36" s="274" t="s">
        <v>0</v>
      </c>
      <c r="CR36" s="101">
        <v>3</v>
      </c>
      <c r="CS36" s="110" t="s">
        <v>268</v>
      </c>
      <c r="CT36" s="111" t="s">
        <v>216</v>
      </c>
      <c r="CU36" s="90"/>
      <c r="CV36" s="61">
        <v>0</v>
      </c>
      <c r="CW36" s="274" t="s">
        <v>0</v>
      </c>
      <c r="CX36" s="61">
        <v>3</v>
      </c>
      <c r="CY36" s="110" t="s">
        <v>217</v>
      </c>
      <c r="CZ36" s="111" t="s">
        <v>219</v>
      </c>
      <c r="DA36" s="90"/>
      <c r="DB36" s="61">
        <v>1</v>
      </c>
      <c r="DC36" s="274" t="s">
        <v>0</v>
      </c>
      <c r="DD36" s="61">
        <v>2</v>
      </c>
      <c r="DE36" s="110" t="s">
        <v>218</v>
      </c>
      <c r="DF36" s="111" t="s">
        <v>219</v>
      </c>
      <c r="DG36" s="90"/>
      <c r="DH36" s="61">
        <v>2</v>
      </c>
      <c r="DI36" s="274" t="s">
        <v>0</v>
      </c>
      <c r="DJ36" s="61">
        <v>0</v>
      </c>
      <c r="DK36" s="110" t="s">
        <v>217</v>
      </c>
      <c r="DL36" s="111" t="s">
        <v>219</v>
      </c>
      <c r="DM36" s="90"/>
      <c r="DN36" s="61">
        <v>2</v>
      </c>
      <c r="DO36" s="274" t="s">
        <v>0</v>
      </c>
      <c r="DP36" s="61">
        <v>2</v>
      </c>
      <c r="DQ36" s="110" t="s">
        <v>217</v>
      </c>
      <c r="DR36" s="111" t="s">
        <v>291</v>
      </c>
      <c r="DS36" s="90"/>
      <c r="DT36" s="61">
        <v>3</v>
      </c>
      <c r="DU36" s="274" t="s">
        <v>0</v>
      </c>
      <c r="DV36" s="61">
        <v>1</v>
      </c>
      <c r="DW36" s="110" t="s">
        <v>217</v>
      </c>
      <c r="DX36" s="111" t="s">
        <v>364</v>
      </c>
      <c r="DY36" s="90"/>
      <c r="DZ36" s="61">
        <v>3</v>
      </c>
      <c r="EA36" s="274" t="s">
        <v>0</v>
      </c>
      <c r="EB36" s="61">
        <v>1</v>
      </c>
      <c r="EC36" s="110" t="s">
        <v>217</v>
      </c>
      <c r="ED36" s="111" t="s">
        <v>219</v>
      </c>
      <c r="EE36" s="90"/>
      <c r="EF36" s="61"/>
      <c r="EG36" s="274" t="s">
        <v>0</v>
      </c>
      <c r="EH36" s="61"/>
      <c r="EI36" s="110" t="s">
        <v>328</v>
      </c>
      <c r="EJ36" s="111" t="s">
        <v>328</v>
      </c>
      <c r="EK36" s="90"/>
      <c r="EL36" s="61"/>
      <c r="EM36" s="274" t="s">
        <v>0</v>
      </c>
      <c r="EN36" s="61"/>
      <c r="EO36" s="110" t="s">
        <v>328</v>
      </c>
      <c r="EP36" s="111" t="s">
        <v>328</v>
      </c>
      <c r="EQ36" s="90"/>
      <c r="ER36" s="102"/>
      <c r="ES36" s="274" t="s">
        <v>0</v>
      </c>
      <c r="ET36" s="101"/>
      <c r="EU36" s="110" t="s">
        <v>328</v>
      </c>
      <c r="EV36" s="111" t="s">
        <v>328</v>
      </c>
      <c r="EW36" s="90"/>
      <c r="EX36" s="61"/>
      <c r="EY36" s="274" t="s">
        <v>0</v>
      </c>
      <c r="EZ36" s="61"/>
      <c r="FA36" s="110" t="s">
        <v>328</v>
      </c>
      <c r="FB36" s="111" t="s">
        <v>328</v>
      </c>
      <c r="FC36" s="90"/>
      <c r="FD36" s="102"/>
      <c r="FE36" s="274" t="s">
        <v>0</v>
      </c>
      <c r="FF36" s="101"/>
      <c r="FG36" s="110" t="s">
        <v>328</v>
      </c>
      <c r="FH36" s="111" t="s">
        <v>328</v>
      </c>
      <c r="FI36" s="90"/>
      <c r="FJ36" s="61"/>
      <c r="FK36" s="274" t="s">
        <v>0</v>
      </c>
      <c r="FL36" s="61"/>
      <c r="FM36" s="110" t="s">
        <v>328</v>
      </c>
      <c r="FN36" s="111" t="s">
        <v>328</v>
      </c>
      <c r="FO36" s="90"/>
      <c r="FP36" s="61"/>
      <c r="FQ36" s="274" t="s">
        <v>0</v>
      </c>
      <c r="FR36" s="61"/>
      <c r="FS36" s="110" t="s">
        <v>328</v>
      </c>
      <c r="FT36" s="111" t="s">
        <v>328</v>
      </c>
      <c r="FU36" s="90"/>
      <c r="FV36" s="61"/>
      <c r="FW36" s="274" t="s">
        <v>0</v>
      </c>
      <c r="FX36" s="61"/>
      <c r="FY36" s="110" t="s">
        <v>328</v>
      </c>
      <c r="FZ36" s="111" t="s">
        <v>328</v>
      </c>
      <c r="GA36" s="90"/>
      <c r="GB36" s="102"/>
      <c r="GC36" s="274" t="s">
        <v>0</v>
      </c>
      <c r="GD36" s="101"/>
      <c r="GE36" s="110" t="s">
        <v>328</v>
      </c>
      <c r="GF36" s="111" t="s">
        <v>328</v>
      </c>
      <c r="GG36" s="90"/>
      <c r="GH36" s="102"/>
      <c r="GI36" s="274" t="s">
        <v>0</v>
      </c>
      <c r="GJ36" s="101"/>
      <c r="GK36" s="110" t="s">
        <v>328</v>
      </c>
      <c r="GL36" s="111" t="s">
        <v>328</v>
      </c>
      <c r="GM36" s="90"/>
      <c r="GN36" s="61"/>
      <c r="GO36" s="274" t="s">
        <v>0</v>
      </c>
      <c r="GP36" s="61"/>
      <c r="GQ36" s="110" t="s">
        <v>328</v>
      </c>
      <c r="GR36" s="111" t="s">
        <v>328</v>
      </c>
      <c r="GS36" s="90"/>
      <c r="GT36" s="61"/>
      <c r="GU36" s="274" t="s">
        <v>0</v>
      </c>
      <c r="GV36" s="61"/>
      <c r="GW36" s="110" t="s">
        <v>328</v>
      </c>
      <c r="GX36" s="111" t="s">
        <v>328</v>
      </c>
      <c r="GY36" s="90"/>
      <c r="GZ36" s="102"/>
      <c r="HA36" s="274" t="s">
        <v>0</v>
      </c>
      <c r="HB36" s="101"/>
      <c r="HC36" s="110" t="s">
        <v>328</v>
      </c>
      <c r="HD36" s="111" t="s">
        <v>328</v>
      </c>
      <c r="HE36" s="90"/>
      <c r="HF36" s="61"/>
      <c r="HG36" s="274" t="s">
        <v>0</v>
      </c>
      <c r="HH36" s="61"/>
      <c r="HI36" s="110" t="s">
        <v>328</v>
      </c>
      <c r="HJ36" s="111" t="s">
        <v>328</v>
      </c>
      <c r="HK36" s="90"/>
      <c r="HL36" s="61"/>
      <c r="HM36" s="274" t="s">
        <v>0</v>
      </c>
      <c r="HN36" s="61"/>
      <c r="HO36" s="110" t="s">
        <v>328</v>
      </c>
      <c r="HP36" s="111" t="s">
        <v>328</v>
      </c>
      <c r="HQ36" s="90"/>
      <c r="HR36" s="61"/>
      <c r="HS36" s="274" t="s">
        <v>0</v>
      </c>
      <c r="HT36" s="61"/>
      <c r="HU36" s="110" t="s">
        <v>328</v>
      </c>
      <c r="HV36" s="111" t="s">
        <v>328</v>
      </c>
      <c r="HW36" s="90"/>
      <c r="HX36" s="102"/>
      <c r="HY36" s="274" t="s">
        <v>0</v>
      </c>
      <c r="HZ36" s="101"/>
      <c r="IA36" s="110" t="s">
        <v>328</v>
      </c>
      <c r="IB36" s="111" t="s">
        <v>328</v>
      </c>
      <c r="IC36" s="90"/>
      <c r="ID36" s="61"/>
      <c r="IE36" s="274" t="s">
        <v>0</v>
      </c>
      <c r="IF36" s="61"/>
      <c r="IG36" s="110" t="s">
        <v>328</v>
      </c>
      <c r="IH36" s="111" t="s">
        <v>328</v>
      </c>
      <c r="II36" s="90"/>
      <c r="IJ36" s="61"/>
      <c r="IK36" s="274" t="s">
        <v>0</v>
      </c>
      <c r="IL36" s="61"/>
      <c r="IM36" s="110" t="s">
        <v>328</v>
      </c>
      <c r="IN36" s="111" t="s">
        <v>328</v>
      </c>
      <c r="IO36" s="90"/>
      <c r="IP36" s="102"/>
      <c r="IQ36" s="274" t="s">
        <v>0</v>
      </c>
      <c r="IR36" s="101"/>
      <c r="IS36" s="110" t="s">
        <v>328</v>
      </c>
      <c r="IT36" s="111" t="s">
        <v>328</v>
      </c>
      <c r="IU36" s="90"/>
      <c r="IV36" s="61"/>
      <c r="IW36" s="274" t="s">
        <v>0</v>
      </c>
      <c r="IX36" s="61"/>
      <c r="IY36" s="110" t="s">
        <v>328</v>
      </c>
      <c r="IZ36" s="111" t="s">
        <v>328</v>
      </c>
      <c r="JA36" s="90"/>
      <c r="JB36" s="61"/>
      <c r="JC36" s="274" t="s">
        <v>0</v>
      </c>
      <c r="JD36" s="61"/>
      <c r="JE36" s="110" t="s">
        <v>328</v>
      </c>
      <c r="JF36" s="111" t="s">
        <v>328</v>
      </c>
      <c r="JG36" s="90"/>
      <c r="JH36" s="61"/>
      <c r="JI36" s="274" t="s">
        <v>0</v>
      </c>
      <c r="JJ36" s="61"/>
      <c r="JK36" s="110" t="s">
        <v>328</v>
      </c>
      <c r="JL36" s="111" t="s">
        <v>328</v>
      </c>
      <c r="JM36" s="90"/>
      <c r="JN36" s="61"/>
      <c r="JO36" s="274" t="s">
        <v>0</v>
      </c>
      <c r="JP36" s="61"/>
      <c r="JQ36" s="110" t="s">
        <v>328</v>
      </c>
      <c r="JR36" s="111" t="s">
        <v>328</v>
      </c>
      <c r="JS36" s="90"/>
      <c r="JT36" s="102"/>
      <c r="JU36" s="274" t="s">
        <v>0</v>
      </c>
      <c r="JV36" s="101"/>
      <c r="JW36" s="110" t="s">
        <v>328</v>
      </c>
      <c r="JX36" s="111" t="s">
        <v>328</v>
      </c>
      <c r="JY36" s="90"/>
      <c r="JZ36" s="102"/>
      <c r="KA36" s="274" t="s">
        <v>0</v>
      </c>
      <c r="KB36" s="101"/>
      <c r="KC36" s="110" t="s">
        <v>328</v>
      </c>
      <c r="KD36" s="111" t="s">
        <v>328</v>
      </c>
      <c r="KE36" s="90"/>
      <c r="KF36" s="102"/>
      <c r="KG36" s="274" t="s">
        <v>0</v>
      </c>
      <c r="KH36" s="101"/>
      <c r="KI36" s="110" t="s">
        <v>328</v>
      </c>
      <c r="KJ36" s="111" t="s">
        <v>328</v>
      </c>
      <c r="KK36" s="90"/>
      <c r="KL36" s="61"/>
      <c r="KM36" s="274" t="s">
        <v>0</v>
      </c>
      <c r="KN36" s="61"/>
      <c r="KO36" s="110" t="s">
        <v>328</v>
      </c>
      <c r="KP36" s="111" t="s">
        <v>328</v>
      </c>
      <c r="KQ36" s="90"/>
      <c r="KR36" s="61"/>
      <c r="KS36" s="274" t="s">
        <v>0</v>
      </c>
      <c r="KT36" s="61"/>
      <c r="KU36" s="110" t="s">
        <v>328</v>
      </c>
      <c r="KV36" s="111" t="s">
        <v>328</v>
      </c>
      <c r="KW36" s="90"/>
      <c r="KX36" s="61"/>
      <c r="KY36" s="274" t="s">
        <v>0</v>
      </c>
      <c r="KZ36" s="61"/>
      <c r="LA36" s="110" t="s">
        <v>328</v>
      </c>
      <c r="LB36" s="111" t="s">
        <v>328</v>
      </c>
      <c r="LC36" s="90"/>
      <c r="LD36" s="102"/>
      <c r="LE36" s="274" t="s">
        <v>0</v>
      </c>
      <c r="LF36" s="101"/>
      <c r="LG36" s="110" t="s">
        <v>328</v>
      </c>
      <c r="LH36" s="111" t="s">
        <v>328</v>
      </c>
      <c r="LI36" s="90"/>
      <c r="LJ36" s="61"/>
      <c r="LK36" s="274" t="s">
        <v>0</v>
      </c>
      <c r="LL36" s="61"/>
      <c r="LM36" s="110" t="s">
        <v>328</v>
      </c>
      <c r="LN36" s="111" t="s">
        <v>328</v>
      </c>
      <c r="LO36" s="90"/>
      <c r="LP36" s="61"/>
      <c r="LQ36" s="274" t="s">
        <v>0</v>
      </c>
      <c r="LR36" s="61"/>
      <c r="LS36" s="110" t="s">
        <v>328</v>
      </c>
      <c r="LT36" s="111" t="s">
        <v>328</v>
      </c>
      <c r="LU36" s="90"/>
      <c r="LV36" s="102"/>
      <c r="LW36" s="274" t="s">
        <v>0</v>
      </c>
      <c r="LX36" s="101"/>
      <c r="LY36" s="110" t="s">
        <v>328</v>
      </c>
      <c r="LZ36" s="111" t="s">
        <v>328</v>
      </c>
      <c r="MA36" s="90"/>
      <c r="MB36" s="61"/>
      <c r="MC36" s="274" t="s">
        <v>0</v>
      </c>
      <c r="MD36" s="61"/>
      <c r="ME36" s="110" t="s">
        <v>328</v>
      </c>
      <c r="MF36" s="111" t="s">
        <v>328</v>
      </c>
      <c r="MG36" s="90"/>
      <c r="MH36" s="61"/>
      <c r="MI36" s="274" t="s">
        <v>0</v>
      </c>
      <c r="MJ36" s="61"/>
      <c r="MK36" s="110" t="s">
        <v>328</v>
      </c>
      <c r="ML36" s="111" t="s">
        <v>328</v>
      </c>
      <c r="MM36" s="90"/>
      <c r="MN36" s="61"/>
      <c r="MO36" s="274" t="s">
        <v>0</v>
      </c>
      <c r="MP36" s="61"/>
      <c r="MQ36" s="110" t="s">
        <v>328</v>
      </c>
      <c r="MR36" s="111" t="s">
        <v>328</v>
      </c>
      <c r="MS36" s="90"/>
      <c r="MT36" s="102"/>
      <c r="MU36" s="274" t="s">
        <v>0</v>
      </c>
      <c r="MV36" s="101"/>
      <c r="MW36" s="110" t="s">
        <v>328</v>
      </c>
      <c r="MX36" s="111" t="s">
        <v>328</v>
      </c>
      <c r="MY36" s="90"/>
      <c r="MZ36" s="61"/>
      <c r="NA36" s="274" t="s">
        <v>0</v>
      </c>
      <c r="NB36" s="61"/>
      <c r="NC36" s="110" t="s">
        <v>328</v>
      </c>
      <c r="ND36" s="111" t="s">
        <v>328</v>
      </c>
      <c r="NE36" s="90"/>
      <c r="NF36" s="61"/>
      <c r="NG36" s="274" t="s">
        <v>0</v>
      </c>
      <c r="NH36" s="61"/>
      <c r="NI36" s="110" t="s">
        <v>328</v>
      </c>
      <c r="NJ36" s="111" t="s">
        <v>328</v>
      </c>
      <c r="NK36" s="90"/>
      <c r="NL36" s="61"/>
      <c r="NM36" s="274" t="s">
        <v>0</v>
      </c>
      <c r="NN36" s="61"/>
      <c r="NO36" s="110" t="s">
        <v>328</v>
      </c>
      <c r="NP36" s="111" t="s">
        <v>328</v>
      </c>
      <c r="NQ36" s="90"/>
      <c r="NR36" s="61"/>
      <c r="NS36" s="274" t="s">
        <v>0</v>
      </c>
      <c r="NT36" s="61"/>
      <c r="NU36" s="110" t="s">
        <v>328</v>
      </c>
      <c r="NV36" s="111" t="s">
        <v>328</v>
      </c>
      <c r="NW36" s="98"/>
      <c r="NX36" s="102"/>
      <c r="NY36" s="274" t="s">
        <v>0</v>
      </c>
      <c r="NZ36" s="101"/>
      <c r="OA36" s="110" t="s">
        <v>328</v>
      </c>
      <c r="OB36" s="111" t="s">
        <v>328</v>
      </c>
      <c r="OC36" s="117"/>
      <c r="OD36" s="253"/>
      <c r="OE36" s="110" t="s">
        <v>0</v>
      </c>
      <c r="OF36" s="110"/>
      <c r="OG36" s="110" t="s">
        <v>328</v>
      </c>
      <c r="OH36" s="111" t="s">
        <v>328</v>
      </c>
    </row>
    <row r="37" spans="1:398" ht="15" x14ac:dyDescent="0.2">
      <c r="A37" s="283">
        <f>IF(B37="","",VLOOKUP(B37,'Registrovaní tipéri'!$A$2:$B$101,2,FALSE))</f>
        <v>44</v>
      </c>
      <c r="B37" s="277" t="s">
        <v>40</v>
      </c>
      <c r="C37" s="130">
        <v>44</v>
      </c>
      <c r="D37" s="102"/>
      <c r="E37" s="274" t="s">
        <v>0</v>
      </c>
      <c r="F37" s="101"/>
      <c r="G37" s="274"/>
      <c r="H37" s="275"/>
      <c r="I37" s="279"/>
      <c r="J37" s="253">
        <v>2</v>
      </c>
      <c r="K37" s="110" t="s">
        <v>0</v>
      </c>
      <c r="L37" s="110">
        <v>2</v>
      </c>
      <c r="M37" s="110" t="s">
        <v>268</v>
      </c>
      <c r="N37" s="111" t="s">
        <v>217</v>
      </c>
      <c r="O37" s="77"/>
      <c r="P37" s="102">
        <v>3</v>
      </c>
      <c r="Q37" s="311" t="s">
        <v>0</v>
      </c>
      <c r="R37" s="101">
        <v>1</v>
      </c>
      <c r="S37" s="110" t="s">
        <v>291</v>
      </c>
      <c r="T37" s="111" t="s">
        <v>213</v>
      </c>
      <c r="U37" s="77"/>
      <c r="V37" s="102">
        <v>2</v>
      </c>
      <c r="W37" s="311" t="s">
        <v>0</v>
      </c>
      <c r="X37" s="101">
        <v>2</v>
      </c>
      <c r="Y37" s="110" t="s">
        <v>217</v>
      </c>
      <c r="Z37" s="111" t="s">
        <v>213</v>
      </c>
      <c r="AA37" s="90"/>
      <c r="AB37" s="61">
        <v>3</v>
      </c>
      <c r="AC37" s="294" t="s">
        <v>0</v>
      </c>
      <c r="AD37" s="61">
        <v>1</v>
      </c>
      <c r="AE37" s="110" t="s">
        <v>219</v>
      </c>
      <c r="AF37" s="111" t="s">
        <v>213</v>
      </c>
      <c r="AG37" s="90"/>
      <c r="AH37" s="61">
        <v>0</v>
      </c>
      <c r="AI37" s="274" t="s">
        <v>0</v>
      </c>
      <c r="AJ37" s="61">
        <v>2</v>
      </c>
      <c r="AK37" s="110" t="s">
        <v>217</v>
      </c>
      <c r="AL37" s="111" t="s">
        <v>268</v>
      </c>
      <c r="AM37" s="90"/>
      <c r="AN37" s="102">
        <v>0</v>
      </c>
      <c r="AO37" s="274" t="s">
        <v>0</v>
      </c>
      <c r="AP37" s="101">
        <v>2</v>
      </c>
      <c r="AQ37" s="110" t="s">
        <v>366</v>
      </c>
      <c r="AR37" s="111" t="s">
        <v>291</v>
      </c>
      <c r="AS37" s="90"/>
      <c r="AT37" s="61">
        <v>3</v>
      </c>
      <c r="AU37" s="274" t="s">
        <v>0</v>
      </c>
      <c r="AV37" s="61">
        <v>1</v>
      </c>
      <c r="AW37" s="110" t="s">
        <v>219</v>
      </c>
      <c r="AX37" s="111" t="s">
        <v>217</v>
      </c>
      <c r="AY37" s="90"/>
      <c r="AZ37" s="102"/>
      <c r="BA37" s="274" t="s">
        <v>0</v>
      </c>
      <c r="BB37" s="101"/>
      <c r="BC37" s="110" t="s">
        <v>328</v>
      </c>
      <c r="BD37" s="111" t="s">
        <v>328</v>
      </c>
      <c r="BE37" s="90"/>
      <c r="BF37" s="61"/>
      <c r="BG37" s="274" t="s">
        <v>0</v>
      </c>
      <c r="BH37" s="61"/>
      <c r="BI37" s="110" t="s">
        <v>328</v>
      </c>
      <c r="BJ37" s="111" t="s">
        <v>328</v>
      </c>
      <c r="BK37" s="90"/>
      <c r="BL37" s="61">
        <v>2</v>
      </c>
      <c r="BM37" s="274" t="s">
        <v>0</v>
      </c>
      <c r="BN37" s="61">
        <v>0</v>
      </c>
      <c r="BO37" s="110" t="s">
        <v>216</v>
      </c>
      <c r="BP37" s="111" t="s">
        <v>220</v>
      </c>
      <c r="BQ37" s="90"/>
      <c r="BR37" s="61">
        <v>2</v>
      </c>
      <c r="BS37" s="274" t="s">
        <v>0</v>
      </c>
      <c r="BT37" s="61">
        <v>2</v>
      </c>
      <c r="BU37" s="110" t="s">
        <v>219</v>
      </c>
      <c r="BV37" s="111" t="s">
        <v>217</v>
      </c>
      <c r="BW37" s="90"/>
      <c r="BX37" s="61"/>
      <c r="BY37" s="274" t="s">
        <v>0</v>
      </c>
      <c r="BZ37" s="61"/>
      <c r="CA37" s="110" t="s">
        <v>328</v>
      </c>
      <c r="CB37" s="111" t="s">
        <v>328</v>
      </c>
      <c r="CC37" s="90"/>
      <c r="CD37" s="61">
        <v>3</v>
      </c>
      <c r="CE37" s="274" t="s">
        <v>0</v>
      </c>
      <c r="CF37" s="61">
        <v>0</v>
      </c>
      <c r="CG37" s="110" t="s">
        <v>218</v>
      </c>
      <c r="CH37" s="111" t="s">
        <v>364</v>
      </c>
      <c r="CI37" s="90"/>
      <c r="CJ37" s="102">
        <v>2</v>
      </c>
      <c r="CK37" s="274" t="s">
        <v>0</v>
      </c>
      <c r="CL37" s="101">
        <v>0</v>
      </c>
      <c r="CM37" s="110" t="s">
        <v>217</v>
      </c>
      <c r="CN37" s="111" t="s">
        <v>291</v>
      </c>
      <c r="CO37" s="90"/>
      <c r="CP37" s="102"/>
      <c r="CQ37" s="274" t="s">
        <v>0</v>
      </c>
      <c r="CR37" s="101"/>
      <c r="CS37" s="110" t="s">
        <v>328</v>
      </c>
      <c r="CT37" s="111" t="s">
        <v>328</v>
      </c>
      <c r="CU37" s="90"/>
      <c r="CV37" s="61">
        <v>0</v>
      </c>
      <c r="CW37" s="274" t="s">
        <v>0</v>
      </c>
      <c r="CX37" s="61">
        <v>3</v>
      </c>
      <c r="CY37" s="110" t="s">
        <v>217</v>
      </c>
      <c r="CZ37" s="111" t="s">
        <v>217</v>
      </c>
      <c r="DA37" s="90"/>
      <c r="DB37" s="61"/>
      <c r="DC37" s="274" t="s">
        <v>0</v>
      </c>
      <c r="DD37" s="61"/>
      <c r="DE37" s="110" t="s">
        <v>328</v>
      </c>
      <c r="DF37" s="111" t="s">
        <v>328</v>
      </c>
      <c r="DG37" s="90"/>
      <c r="DH37" s="61">
        <v>2</v>
      </c>
      <c r="DI37" s="274" t="s">
        <v>0</v>
      </c>
      <c r="DJ37" s="61">
        <v>0</v>
      </c>
      <c r="DK37" s="110" t="s">
        <v>217</v>
      </c>
      <c r="DL37" s="111" t="s">
        <v>291</v>
      </c>
      <c r="DM37" s="90"/>
      <c r="DN37" s="61">
        <v>1</v>
      </c>
      <c r="DO37" s="274" t="s">
        <v>0</v>
      </c>
      <c r="DP37" s="61">
        <v>1</v>
      </c>
      <c r="DQ37" s="110" t="s">
        <v>208</v>
      </c>
      <c r="DR37" s="111" t="s">
        <v>210</v>
      </c>
      <c r="DS37" s="90"/>
      <c r="DT37" s="61">
        <v>3</v>
      </c>
      <c r="DU37" s="274" t="s">
        <v>0</v>
      </c>
      <c r="DV37" s="61">
        <v>0</v>
      </c>
      <c r="DW37" s="110" t="s">
        <v>219</v>
      </c>
      <c r="DX37" s="111" t="s">
        <v>216</v>
      </c>
      <c r="DY37" s="90"/>
      <c r="DZ37" s="61">
        <v>3</v>
      </c>
      <c r="EA37" s="274" t="s">
        <v>0</v>
      </c>
      <c r="EB37" s="61">
        <v>1</v>
      </c>
      <c r="EC37" s="110" t="s">
        <v>217</v>
      </c>
      <c r="ED37" s="111" t="s">
        <v>213</v>
      </c>
      <c r="EE37" s="90"/>
      <c r="EF37" s="61"/>
      <c r="EG37" s="274" t="s">
        <v>0</v>
      </c>
      <c r="EH37" s="61"/>
      <c r="EI37" s="110" t="s">
        <v>328</v>
      </c>
      <c r="EJ37" s="111" t="s">
        <v>328</v>
      </c>
      <c r="EK37" s="90"/>
      <c r="EL37" s="61"/>
      <c r="EM37" s="274" t="s">
        <v>0</v>
      </c>
      <c r="EN37" s="61"/>
      <c r="EO37" s="110" t="s">
        <v>328</v>
      </c>
      <c r="EP37" s="111" t="s">
        <v>328</v>
      </c>
      <c r="EQ37" s="90"/>
      <c r="ER37" s="102"/>
      <c r="ES37" s="274" t="s">
        <v>0</v>
      </c>
      <c r="ET37" s="101"/>
      <c r="EU37" s="110" t="s">
        <v>328</v>
      </c>
      <c r="EV37" s="111" t="s">
        <v>328</v>
      </c>
      <c r="EW37" s="90"/>
      <c r="EX37" s="61"/>
      <c r="EY37" s="274" t="s">
        <v>0</v>
      </c>
      <c r="EZ37" s="61"/>
      <c r="FA37" s="110" t="s">
        <v>328</v>
      </c>
      <c r="FB37" s="111" t="s">
        <v>328</v>
      </c>
      <c r="FC37" s="90"/>
      <c r="FD37" s="102"/>
      <c r="FE37" s="274" t="s">
        <v>0</v>
      </c>
      <c r="FF37" s="101"/>
      <c r="FG37" s="110" t="s">
        <v>328</v>
      </c>
      <c r="FH37" s="111" t="s">
        <v>328</v>
      </c>
      <c r="FI37" s="90"/>
      <c r="FJ37" s="61"/>
      <c r="FK37" s="274" t="s">
        <v>0</v>
      </c>
      <c r="FL37" s="61"/>
      <c r="FM37" s="110" t="s">
        <v>328</v>
      </c>
      <c r="FN37" s="111" t="s">
        <v>328</v>
      </c>
      <c r="FO37" s="90"/>
      <c r="FP37" s="61"/>
      <c r="FQ37" s="274" t="s">
        <v>0</v>
      </c>
      <c r="FR37" s="61"/>
      <c r="FS37" s="110" t="s">
        <v>328</v>
      </c>
      <c r="FT37" s="111" t="s">
        <v>328</v>
      </c>
      <c r="FU37" s="90"/>
      <c r="FV37" s="61"/>
      <c r="FW37" s="274" t="s">
        <v>0</v>
      </c>
      <c r="FX37" s="61"/>
      <c r="FY37" s="110" t="s">
        <v>328</v>
      </c>
      <c r="FZ37" s="111" t="s">
        <v>328</v>
      </c>
      <c r="GA37" s="90"/>
      <c r="GB37" s="102"/>
      <c r="GC37" s="274" t="s">
        <v>0</v>
      </c>
      <c r="GD37" s="101"/>
      <c r="GE37" s="110" t="s">
        <v>328</v>
      </c>
      <c r="GF37" s="111" t="s">
        <v>328</v>
      </c>
      <c r="GG37" s="90"/>
      <c r="GH37" s="102"/>
      <c r="GI37" s="274" t="s">
        <v>0</v>
      </c>
      <c r="GJ37" s="101"/>
      <c r="GK37" s="110" t="s">
        <v>328</v>
      </c>
      <c r="GL37" s="111" t="s">
        <v>328</v>
      </c>
      <c r="GM37" s="90"/>
      <c r="GN37" s="61"/>
      <c r="GO37" s="274" t="s">
        <v>0</v>
      </c>
      <c r="GP37" s="61"/>
      <c r="GQ37" s="110" t="s">
        <v>328</v>
      </c>
      <c r="GR37" s="111" t="s">
        <v>328</v>
      </c>
      <c r="GS37" s="90"/>
      <c r="GT37" s="61"/>
      <c r="GU37" s="274" t="s">
        <v>0</v>
      </c>
      <c r="GV37" s="61"/>
      <c r="GW37" s="110" t="s">
        <v>328</v>
      </c>
      <c r="GX37" s="111" t="s">
        <v>328</v>
      </c>
      <c r="GY37" s="90"/>
      <c r="GZ37" s="102"/>
      <c r="HA37" s="274" t="s">
        <v>0</v>
      </c>
      <c r="HB37" s="101"/>
      <c r="HC37" s="110" t="s">
        <v>328</v>
      </c>
      <c r="HD37" s="111" t="s">
        <v>328</v>
      </c>
      <c r="HE37" s="90"/>
      <c r="HF37" s="61"/>
      <c r="HG37" s="274" t="s">
        <v>0</v>
      </c>
      <c r="HH37" s="61"/>
      <c r="HI37" s="110" t="s">
        <v>328</v>
      </c>
      <c r="HJ37" s="111" t="s">
        <v>328</v>
      </c>
      <c r="HK37" s="90"/>
      <c r="HL37" s="61"/>
      <c r="HM37" s="274" t="s">
        <v>0</v>
      </c>
      <c r="HN37" s="61"/>
      <c r="HO37" s="110" t="s">
        <v>328</v>
      </c>
      <c r="HP37" s="111" t="s">
        <v>328</v>
      </c>
      <c r="HQ37" s="90"/>
      <c r="HR37" s="61"/>
      <c r="HS37" s="274" t="s">
        <v>0</v>
      </c>
      <c r="HT37" s="61"/>
      <c r="HU37" s="110" t="s">
        <v>328</v>
      </c>
      <c r="HV37" s="111" t="s">
        <v>328</v>
      </c>
      <c r="HW37" s="90"/>
      <c r="HX37" s="102"/>
      <c r="HY37" s="274" t="s">
        <v>0</v>
      </c>
      <c r="HZ37" s="101"/>
      <c r="IA37" s="110" t="s">
        <v>328</v>
      </c>
      <c r="IB37" s="111" t="s">
        <v>328</v>
      </c>
      <c r="IC37" s="90"/>
      <c r="ID37" s="61"/>
      <c r="IE37" s="274" t="s">
        <v>0</v>
      </c>
      <c r="IF37" s="61"/>
      <c r="IG37" s="110" t="s">
        <v>328</v>
      </c>
      <c r="IH37" s="111" t="s">
        <v>328</v>
      </c>
      <c r="II37" s="90"/>
      <c r="IJ37" s="61"/>
      <c r="IK37" s="274" t="s">
        <v>0</v>
      </c>
      <c r="IL37" s="61"/>
      <c r="IM37" s="110" t="s">
        <v>328</v>
      </c>
      <c r="IN37" s="111" t="s">
        <v>328</v>
      </c>
      <c r="IO37" s="90"/>
      <c r="IP37" s="102"/>
      <c r="IQ37" s="274" t="s">
        <v>0</v>
      </c>
      <c r="IR37" s="101"/>
      <c r="IS37" s="110" t="s">
        <v>328</v>
      </c>
      <c r="IT37" s="111" t="s">
        <v>328</v>
      </c>
      <c r="IU37" s="90"/>
      <c r="IV37" s="61"/>
      <c r="IW37" s="274" t="s">
        <v>0</v>
      </c>
      <c r="IX37" s="61"/>
      <c r="IY37" s="110" t="s">
        <v>328</v>
      </c>
      <c r="IZ37" s="111" t="s">
        <v>328</v>
      </c>
      <c r="JA37" s="90"/>
      <c r="JB37" s="61"/>
      <c r="JC37" s="274" t="s">
        <v>0</v>
      </c>
      <c r="JD37" s="61"/>
      <c r="JE37" s="110" t="s">
        <v>328</v>
      </c>
      <c r="JF37" s="111" t="s">
        <v>328</v>
      </c>
      <c r="JG37" s="90"/>
      <c r="JH37" s="61"/>
      <c r="JI37" s="274" t="s">
        <v>0</v>
      </c>
      <c r="JJ37" s="61"/>
      <c r="JK37" s="110" t="s">
        <v>328</v>
      </c>
      <c r="JL37" s="111" t="s">
        <v>328</v>
      </c>
      <c r="JM37" s="90"/>
      <c r="JN37" s="61"/>
      <c r="JO37" s="274" t="s">
        <v>0</v>
      </c>
      <c r="JP37" s="61"/>
      <c r="JQ37" s="110" t="s">
        <v>328</v>
      </c>
      <c r="JR37" s="111" t="s">
        <v>328</v>
      </c>
      <c r="JS37" s="90"/>
      <c r="JT37" s="102"/>
      <c r="JU37" s="274" t="s">
        <v>0</v>
      </c>
      <c r="JV37" s="101"/>
      <c r="JW37" s="110" t="s">
        <v>328</v>
      </c>
      <c r="JX37" s="111" t="s">
        <v>328</v>
      </c>
      <c r="JY37" s="90"/>
      <c r="JZ37" s="102"/>
      <c r="KA37" s="274" t="s">
        <v>0</v>
      </c>
      <c r="KB37" s="101"/>
      <c r="KC37" s="110" t="s">
        <v>328</v>
      </c>
      <c r="KD37" s="111" t="s">
        <v>328</v>
      </c>
      <c r="KE37" s="90"/>
      <c r="KF37" s="102"/>
      <c r="KG37" s="274" t="s">
        <v>0</v>
      </c>
      <c r="KH37" s="101"/>
      <c r="KI37" s="110" t="s">
        <v>328</v>
      </c>
      <c r="KJ37" s="111" t="s">
        <v>328</v>
      </c>
      <c r="KK37" s="90"/>
      <c r="KL37" s="61"/>
      <c r="KM37" s="274" t="s">
        <v>0</v>
      </c>
      <c r="KN37" s="61"/>
      <c r="KO37" s="110" t="s">
        <v>328</v>
      </c>
      <c r="KP37" s="111" t="s">
        <v>328</v>
      </c>
      <c r="KQ37" s="90"/>
      <c r="KR37" s="61"/>
      <c r="KS37" s="274" t="s">
        <v>0</v>
      </c>
      <c r="KT37" s="61"/>
      <c r="KU37" s="110" t="s">
        <v>328</v>
      </c>
      <c r="KV37" s="111" t="s">
        <v>328</v>
      </c>
      <c r="KW37" s="90"/>
      <c r="KX37" s="61"/>
      <c r="KY37" s="274" t="s">
        <v>0</v>
      </c>
      <c r="KZ37" s="61"/>
      <c r="LA37" s="110" t="s">
        <v>328</v>
      </c>
      <c r="LB37" s="111" t="s">
        <v>328</v>
      </c>
      <c r="LC37" s="90"/>
      <c r="LD37" s="102"/>
      <c r="LE37" s="274" t="s">
        <v>0</v>
      </c>
      <c r="LF37" s="101"/>
      <c r="LG37" s="110" t="s">
        <v>328</v>
      </c>
      <c r="LH37" s="111" t="s">
        <v>328</v>
      </c>
      <c r="LI37" s="90"/>
      <c r="LJ37" s="61"/>
      <c r="LK37" s="274" t="s">
        <v>0</v>
      </c>
      <c r="LL37" s="61"/>
      <c r="LM37" s="110" t="s">
        <v>328</v>
      </c>
      <c r="LN37" s="111" t="s">
        <v>328</v>
      </c>
      <c r="LO37" s="90"/>
      <c r="LP37" s="61"/>
      <c r="LQ37" s="274" t="s">
        <v>0</v>
      </c>
      <c r="LR37" s="61"/>
      <c r="LS37" s="110" t="s">
        <v>328</v>
      </c>
      <c r="LT37" s="111" t="s">
        <v>328</v>
      </c>
      <c r="LU37" s="90"/>
      <c r="LV37" s="102"/>
      <c r="LW37" s="274" t="s">
        <v>0</v>
      </c>
      <c r="LX37" s="101"/>
      <c r="LY37" s="110" t="s">
        <v>328</v>
      </c>
      <c r="LZ37" s="111" t="s">
        <v>328</v>
      </c>
      <c r="MA37" s="90"/>
      <c r="MB37" s="61"/>
      <c r="MC37" s="274" t="s">
        <v>0</v>
      </c>
      <c r="MD37" s="61"/>
      <c r="ME37" s="110" t="s">
        <v>328</v>
      </c>
      <c r="MF37" s="111" t="s">
        <v>328</v>
      </c>
      <c r="MG37" s="90"/>
      <c r="MH37" s="61"/>
      <c r="MI37" s="274" t="s">
        <v>0</v>
      </c>
      <c r="MJ37" s="61"/>
      <c r="MK37" s="110" t="s">
        <v>328</v>
      </c>
      <c r="ML37" s="111" t="s">
        <v>328</v>
      </c>
      <c r="MM37" s="90"/>
      <c r="MN37" s="61"/>
      <c r="MO37" s="274" t="s">
        <v>0</v>
      </c>
      <c r="MP37" s="61"/>
      <c r="MQ37" s="110" t="s">
        <v>328</v>
      </c>
      <c r="MR37" s="111" t="s">
        <v>328</v>
      </c>
      <c r="MS37" s="90"/>
      <c r="MT37" s="102"/>
      <c r="MU37" s="274" t="s">
        <v>0</v>
      </c>
      <c r="MV37" s="101"/>
      <c r="MW37" s="110" t="s">
        <v>328</v>
      </c>
      <c r="MX37" s="111" t="s">
        <v>328</v>
      </c>
      <c r="MY37" s="90"/>
      <c r="MZ37" s="61"/>
      <c r="NA37" s="274" t="s">
        <v>0</v>
      </c>
      <c r="NB37" s="61"/>
      <c r="NC37" s="110" t="s">
        <v>328</v>
      </c>
      <c r="ND37" s="111" t="s">
        <v>328</v>
      </c>
      <c r="NE37" s="90"/>
      <c r="NF37" s="61"/>
      <c r="NG37" s="274" t="s">
        <v>0</v>
      </c>
      <c r="NH37" s="61"/>
      <c r="NI37" s="110" t="s">
        <v>328</v>
      </c>
      <c r="NJ37" s="111" t="s">
        <v>328</v>
      </c>
      <c r="NK37" s="90"/>
      <c r="NL37" s="61"/>
      <c r="NM37" s="274" t="s">
        <v>0</v>
      </c>
      <c r="NN37" s="61"/>
      <c r="NO37" s="110" t="s">
        <v>328</v>
      </c>
      <c r="NP37" s="111" t="s">
        <v>328</v>
      </c>
      <c r="NQ37" s="90"/>
      <c r="NR37" s="61"/>
      <c r="NS37" s="274" t="s">
        <v>0</v>
      </c>
      <c r="NT37" s="61"/>
      <c r="NU37" s="110" t="s">
        <v>328</v>
      </c>
      <c r="NV37" s="111" t="s">
        <v>328</v>
      </c>
      <c r="NW37" s="98"/>
      <c r="NX37" s="102"/>
      <c r="NY37" s="274" t="s">
        <v>0</v>
      </c>
      <c r="NZ37" s="101"/>
      <c r="OA37" s="110" t="s">
        <v>328</v>
      </c>
      <c r="OB37" s="111" t="s">
        <v>328</v>
      </c>
      <c r="OC37" s="117"/>
      <c r="OD37" s="253"/>
      <c r="OE37" s="110" t="s">
        <v>0</v>
      </c>
      <c r="OF37" s="110"/>
      <c r="OG37" s="110" t="s">
        <v>328</v>
      </c>
      <c r="OH37" s="111" t="s">
        <v>328</v>
      </c>
    </row>
    <row r="38" spans="1:398" ht="15" hidden="1" x14ac:dyDescent="0.2">
      <c r="A38" s="283">
        <f>IF(B38="","",VLOOKUP(B38,'Registrovaní tipéri'!$A$2:$B$101,2,FALSE))</f>
        <v>12</v>
      </c>
      <c r="B38" s="277" t="s">
        <v>52</v>
      </c>
      <c r="C38" s="130">
        <v>12</v>
      </c>
      <c r="D38" s="102"/>
      <c r="E38" s="274" t="s">
        <v>0</v>
      </c>
      <c r="F38" s="101"/>
      <c r="G38" s="274"/>
      <c r="H38" s="275"/>
      <c r="I38" s="279"/>
      <c r="J38" s="253">
        <v>1</v>
      </c>
      <c r="K38" s="110" t="s">
        <v>0</v>
      </c>
      <c r="L38" s="110">
        <v>1</v>
      </c>
      <c r="M38" s="110" t="s">
        <v>217</v>
      </c>
      <c r="N38" s="111" t="s">
        <v>217</v>
      </c>
      <c r="O38" s="77"/>
      <c r="P38" s="102"/>
      <c r="Q38" s="311" t="s">
        <v>0</v>
      </c>
      <c r="R38" s="101"/>
      <c r="S38" s="110" t="s">
        <v>328</v>
      </c>
      <c r="T38" s="111" t="s">
        <v>328</v>
      </c>
      <c r="U38" s="77"/>
      <c r="V38" s="102"/>
      <c r="W38" s="311" t="s">
        <v>0</v>
      </c>
      <c r="X38" s="101"/>
      <c r="Y38" s="110" t="s">
        <v>328</v>
      </c>
      <c r="Z38" s="111" t="s">
        <v>328</v>
      </c>
      <c r="AA38" s="90"/>
      <c r="AB38" s="61"/>
      <c r="AC38" s="294" t="s">
        <v>0</v>
      </c>
      <c r="AD38" s="61"/>
      <c r="AE38" s="110" t="s">
        <v>328</v>
      </c>
      <c r="AF38" s="111" t="s">
        <v>328</v>
      </c>
      <c r="AG38" s="90"/>
      <c r="AH38" s="61"/>
      <c r="AI38" s="274" t="s">
        <v>0</v>
      </c>
      <c r="AJ38" s="61"/>
      <c r="AK38" s="110" t="s">
        <v>328</v>
      </c>
      <c r="AL38" s="111" t="s">
        <v>328</v>
      </c>
      <c r="AM38" s="90"/>
      <c r="AN38" s="102"/>
      <c r="AO38" s="274" t="s">
        <v>0</v>
      </c>
      <c r="AP38" s="101"/>
      <c r="AQ38" s="110" t="s">
        <v>328</v>
      </c>
      <c r="AR38" s="111" t="s">
        <v>328</v>
      </c>
      <c r="AS38" s="90"/>
      <c r="AT38" s="61"/>
      <c r="AU38" s="274" t="s">
        <v>0</v>
      </c>
      <c r="AV38" s="61"/>
      <c r="AW38" s="110" t="s">
        <v>328</v>
      </c>
      <c r="AX38" s="111" t="s">
        <v>328</v>
      </c>
      <c r="AY38" s="90"/>
      <c r="AZ38" s="102"/>
      <c r="BA38" s="274" t="s">
        <v>0</v>
      </c>
      <c r="BB38" s="101"/>
      <c r="BC38" s="110" t="s">
        <v>328</v>
      </c>
      <c r="BD38" s="111" t="s">
        <v>328</v>
      </c>
      <c r="BE38" s="90"/>
      <c r="BF38" s="61"/>
      <c r="BG38" s="274" t="s">
        <v>0</v>
      </c>
      <c r="BH38" s="61"/>
      <c r="BI38" s="110" t="s">
        <v>328</v>
      </c>
      <c r="BJ38" s="111" t="s">
        <v>328</v>
      </c>
      <c r="BK38" s="90"/>
      <c r="BL38" s="61"/>
      <c r="BM38" s="274" t="s">
        <v>0</v>
      </c>
      <c r="BN38" s="61"/>
      <c r="BO38" s="110" t="s">
        <v>328</v>
      </c>
      <c r="BP38" s="111" t="s">
        <v>328</v>
      </c>
      <c r="BQ38" s="90"/>
      <c r="BR38" s="61"/>
      <c r="BS38" s="274" t="s">
        <v>0</v>
      </c>
      <c r="BT38" s="61"/>
      <c r="BU38" s="110" t="s">
        <v>328</v>
      </c>
      <c r="BV38" s="111" t="s">
        <v>328</v>
      </c>
      <c r="BW38" s="90"/>
      <c r="BX38" s="61"/>
      <c r="BY38" s="274" t="s">
        <v>0</v>
      </c>
      <c r="BZ38" s="61"/>
      <c r="CA38" s="110" t="s">
        <v>328</v>
      </c>
      <c r="CB38" s="111" t="s">
        <v>328</v>
      </c>
      <c r="CC38" s="90"/>
      <c r="CD38" s="61"/>
      <c r="CE38" s="274" t="s">
        <v>0</v>
      </c>
      <c r="CF38" s="61"/>
      <c r="CG38" s="110" t="s">
        <v>328</v>
      </c>
      <c r="CH38" s="111" t="s">
        <v>328</v>
      </c>
      <c r="CI38" s="90"/>
      <c r="CJ38" s="102"/>
      <c r="CK38" s="274" t="s">
        <v>0</v>
      </c>
      <c r="CL38" s="101"/>
      <c r="CM38" s="110" t="s">
        <v>328</v>
      </c>
      <c r="CN38" s="111" t="s">
        <v>328</v>
      </c>
      <c r="CO38" s="90"/>
      <c r="CP38" s="102"/>
      <c r="CQ38" s="274" t="s">
        <v>0</v>
      </c>
      <c r="CR38" s="101"/>
      <c r="CS38" s="110" t="s">
        <v>328</v>
      </c>
      <c r="CT38" s="111" t="s">
        <v>328</v>
      </c>
      <c r="CU38" s="90"/>
      <c r="CV38" s="61"/>
      <c r="CW38" s="274" t="s">
        <v>0</v>
      </c>
      <c r="CX38" s="61"/>
      <c r="CY38" s="110" t="s">
        <v>328</v>
      </c>
      <c r="CZ38" s="111" t="s">
        <v>328</v>
      </c>
      <c r="DA38" s="90"/>
      <c r="DB38" s="61"/>
      <c r="DC38" s="274" t="s">
        <v>0</v>
      </c>
      <c r="DD38" s="61"/>
      <c r="DE38" s="110" t="s">
        <v>328</v>
      </c>
      <c r="DF38" s="111" t="s">
        <v>328</v>
      </c>
      <c r="DG38" s="90"/>
      <c r="DH38" s="61"/>
      <c r="DI38" s="274" t="s">
        <v>0</v>
      </c>
      <c r="DJ38" s="61"/>
      <c r="DK38" s="110" t="s">
        <v>328</v>
      </c>
      <c r="DL38" s="111" t="s">
        <v>328</v>
      </c>
      <c r="DM38" s="90"/>
      <c r="DN38" s="61"/>
      <c r="DO38" s="274" t="s">
        <v>0</v>
      </c>
      <c r="DP38" s="61"/>
      <c r="DQ38" s="110" t="s">
        <v>328</v>
      </c>
      <c r="DR38" s="111" t="s">
        <v>328</v>
      </c>
      <c r="DS38" s="90"/>
      <c r="DT38" s="61"/>
      <c r="DU38" s="274" t="s">
        <v>0</v>
      </c>
      <c r="DV38" s="61"/>
      <c r="DW38" s="110" t="s">
        <v>328</v>
      </c>
      <c r="DX38" s="111" t="s">
        <v>328</v>
      </c>
      <c r="DY38" s="90"/>
      <c r="DZ38" s="61"/>
      <c r="EA38" s="274" t="s">
        <v>0</v>
      </c>
      <c r="EB38" s="61"/>
      <c r="EC38" s="110" t="s">
        <v>328</v>
      </c>
      <c r="ED38" s="111" t="s">
        <v>328</v>
      </c>
      <c r="EE38" s="90"/>
      <c r="EF38" s="61"/>
      <c r="EG38" s="274" t="s">
        <v>0</v>
      </c>
      <c r="EH38" s="61"/>
      <c r="EI38" s="110" t="s">
        <v>328</v>
      </c>
      <c r="EJ38" s="111" t="s">
        <v>328</v>
      </c>
      <c r="EK38" s="90"/>
      <c r="EL38" s="61"/>
      <c r="EM38" s="274" t="s">
        <v>0</v>
      </c>
      <c r="EN38" s="61"/>
      <c r="EO38" s="110" t="s">
        <v>328</v>
      </c>
      <c r="EP38" s="111" t="s">
        <v>328</v>
      </c>
      <c r="EQ38" s="90"/>
      <c r="ER38" s="102"/>
      <c r="ES38" s="274" t="s">
        <v>0</v>
      </c>
      <c r="ET38" s="101"/>
      <c r="EU38" s="110" t="s">
        <v>328</v>
      </c>
      <c r="EV38" s="111" t="s">
        <v>328</v>
      </c>
      <c r="EW38" s="90"/>
      <c r="EX38" s="61"/>
      <c r="EY38" s="274" t="s">
        <v>0</v>
      </c>
      <c r="EZ38" s="61"/>
      <c r="FA38" s="110" t="s">
        <v>328</v>
      </c>
      <c r="FB38" s="111" t="s">
        <v>328</v>
      </c>
      <c r="FC38" s="90"/>
      <c r="FD38" s="102"/>
      <c r="FE38" s="274" t="s">
        <v>0</v>
      </c>
      <c r="FF38" s="101"/>
      <c r="FG38" s="110" t="s">
        <v>328</v>
      </c>
      <c r="FH38" s="111" t="s">
        <v>328</v>
      </c>
      <c r="FI38" s="90"/>
      <c r="FJ38" s="61"/>
      <c r="FK38" s="274" t="s">
        <v>0</v>
      </c>
      <c r="FL38" s="61"/>
      <c r="FM38" s="110" t="s">
        <v>328</v>
      </c>
      <c r="FN38" s="111" t="s">
        <v>328</v>
      </c>
      <c r="FO38" s="90"/>
      <c r="FP38" s="61"/>
      <c r="FQ38" s="274" t="s">
        <v>0</v>
      </c>
      <c r="FR38" s="61"/>
      <c r="FS38" s="110" t="s">
        <v>328</v>
      </c>
      <c r="FT38" s="111" t="s">
        <v>328</v>
      </c>
      <c r="FU38" s="90"/>
      <c r="FV38" s="61"/>
      <c r="FW38" s="274" t="s">
        <v>0</v>
      </c>
      <c r="FX38" s="61"/>
      <c r="FY38" s="110" t="s">
        <v>328</v>
      </c>
      <c r="FZ38" s="111" t="s">
        <v>328</v>
      </c>
      <c r="GA38" s="90"/>
      <c r="GB38" s="102"/>
      <c r="GC38" s="274" t="s">
        <v>0</v>
      </c>
      <c r="GD38" s="101"/>
      <c r="GE38" s="110" t="s">
        <v>328</v>
      </c>
      <c r="GF38" s="111" t="s">
        <v>328</v>
      </c>
      <c r="GG38" s="90"/>
      <c r="GH38" s="102"/>
      <c r="GI38" s="274" t="s">
        <v>0</v>
      </c>
      <c r="GJ38" s="101"/>
      <c r="GK38" s="110" t="s">
        <v>328</v>
      </c>
      <c r="GL38" s="111" t="s">
        <v>328</v>
      </c>
      <c r="GM38" s="90"/>
      <c r="GN38" s="61"/>
      <c r="GO38" s="274" t="s">
        <v>0</v>
      </c>
      <c r="GP38" s="61"/>
      <c r="GQ38" s="110" t="s">
        <v>328</v>
      </c>
      <c r="GR38" s="111" t="s">
        <v>328</v>
      </c>
      <c r="GS38" s="90"/>
      <c r="GT38" s="61"/>
      <c r="GU38" s="274" t="s">
        <v>0</v>
      </c>
      <c r="GV38" s="61"/>
      <c r="GW38" s="110" t="s">
        <v>328</v>
      </c>
      <c r="GX38" s="111" t="s">
        <v>328</v>
      </c>
      <c r="GY38" s="90"/>
      <c r="GZ38" s="102"/>
      <c r="HA38" s="274" t="s">
        <v>0</v>
      </c>
      <c r="HB38" s="101"/>
      <c r="HC38" s="110" t="s">
        <v>328</v>
      </c>
      <c r="HD38" s="111" t="s">
        <v>328</v>
      </c>
      <c r="HE38" s="90"/>
      <c r="HF38" s="61"/>
      <c r="HG38" s="274" t="s">
        <v>0</v>
      </c>
      <c r="HH38" s="61"/>
      <c r="HI38" s="110" t="s">
        <v>328</v>
      </c>
      <c r="HJ38" s="111" t="s">
        <v>328</v>
      </c>
      <c r="HK38" s="90"/>
      <c r="HL38" s="61"/>
      <c r="HM38" s="274" t="s">
        <v>0</v>
      </c>
      <c r="HN38" s="61"/>
      <c r="HO38" s="110" t="s">
        <v>328</v>
      </c>
      <c r="HP38" s="111" t="s">
        <v>328</v>
      </c>
      <c r="HQ38" s="90"/>
      <c r="HR38" s="61"/>
      <c r="HS38" s="274" t="s">
        <v>0</v>
      </c>
      <c r="HT38" s="61"/>
      <c r="HU38" s="110" t="s">
        <v>328</v>
      </c>
      <c r="HV38" s="111" t="s">
        <v>328</v>
      </c>
      <c r="HW38" s="90"/>
      <c r="HX38" s="102"/>
      <c r="HY38" s="274" t="s">
        <v>0</v>
      </c>
      <c r="HZ38" s="101"/>
      <c r="IA38" s="110" t="s">
        <v>328</v>
      </c>
      <c r="IB38" s="111" t="s">
        <v>328</v>
      </c>
      <c r="IC38" s="90"/>
      <c r="ID38" s="61"/>
      <c r="IE38" s="274" t="s">
        <v>0</v>
      </c>
      <c r="IF38" s="61"/>
      <c r="IG38" s="110" t="s">
        <v>328</v>
      </c>
      <c r="IH38" s="111" t="s">
        <v>328</v>
      </c>
      <c r="II38" s="90"/>
      <c r="IJ38" s="61"/>
      <c r="IK38" s="274" t="s">
        <v>0</v>
      </c>
      <c r="IL38" s="61"/>
      <c r="IM38" s="110" t="s">
        <v>328</v>
      </c>
      <c r="IN38" s="111" t="s">
        <v>328</v>
      </c>
      <c r="IO38" s="90"/>
      <c r="IP38" s="102"/>
      <c r="IQ38" s="274" t="s">
        <v>0</v>
      </c>
      <c r="IR38" s="101"/>
      <c r="IS38" s="110" t="s">
        <v>328</v>
      </c>
      <c r="IT38" s="111" t="s">
        <v>328</v>
      </c>
      <c r="IU38" s="90"/>
      <c r="IV38" s="61"/>
      <c r="IW38" s="274" t="s">
        <v>0</v>
      </c>
      <c r="IX38" s="61"/>
      <c r="IY38" s="110" t="s">
        <v>328</v>
      </c>
      <c r="IZ38" s="111" t="s">
        <v>328</v>
      </c>
      <c r="JA38" s="90"/>
      <c r="JB38" s="61"/>
      <c r="JC38" s="274" t="s">
        <v>0</v>
      </c>
      <c r="JD38" s="61"/>
      <c r="JE38" s="110" t="s">
        <v>328</v>
      </c>
      <c r="JF38" s="111" t="s">
        <v>328</v>
      </c>
      <c r="JG38" s="90"/>
      <c r="JH38" s="61"/>
      <c r="JI38" s="274" t="s">
        <v>0</v>
      </c>
      <c r="JJ38" s="61"/>
      <c r="JK38" s="110" t="s">
        <v>328</v>
      </c>
      <c r="JL38" s="111" t="s">
        <v>328</v>
      </c>
      <c r="JM38" s="90"/>
      <c r="JN38" s="61"/>
      <c r="JO38" s="274" t="s">
        <v>0</v>
      </c>
      <c r="JP38" s="61"/>
      <c r="JQ38" s="110" t="s">
        <v>328</v>
      </c>
      <c r="JR38" s="111" t="s">
        <v>328</v>
      </c>
      <c r="JS38" s="90"/>
      <c r="JT38" s="102"/>
      <c r="JU38" s="274" t="s">
        <v>0</v>
      </c>
      <c r="JV38" s="101"/>
      <c r="JW38" s="110" t="s">
        <v>328</v>
      </c>
      <c r="JX38" s="111" t="s">
        <v>328</v>
      </c>
      <c r="JY38" s="90"/>
      <c r="JZ38" s="102"/>
      <c r="KA38" s="274" t="s">
        <v>0</v>
      </c>
      <c r="KB38" s="101"/>
      <c r="KC38" s="110" t="s">
        <v>328</v>
      </c>
      <c r="KD38" s="111" t="s">
        <v>328</v>
      </c>
      <c r="KE38" s="90"/>
      <c r="KF38" s="102"/>
      <c r="KG38" s="274" t="s">
        <v>0</v>
      </c>
      <c r="KH38" s="101"/>
      <c r="KI38" s="110" t="s">
        <v>328</v>
      </c>
      <c r="KJ38" s="111" t="s">
        <v>328</v>
      </c>
      <c r="KK38" s="90"/>
      <c r="KL38" s="61"/>
      <c r="KM38" s="274" t="s">
        <v>0</v>
      </c>
      <c r="KN38" s="61"/>
      <c r="KO38" s="110" t="s">
        <v>328</v>
      </c>
      <c r="KP38" s="111" t="s">
        <v>328</v>
      </c>
      <c r="KQ38" s="90"/>
      <c r="KR38" s="61"/>
      <c r="KS38" s="274" t="s">
        <v>0</v>
      </c>
      <c r="KT38" s="61"/>
      <c r="KU38" s="110" t="s">
        <v>328</v>
      </c>
      <c r="KV38" s="111" t="s">
        <v>328</v>
      </c>
      <c r="KW38" s="90"/>
      <c r="KX38" s="61"/>
      <c r="KY38" s="274" t="s">
        <v>0</v>
      </c>
      <c r="KZ38" s="61"/>
      <c r="LA38" s="110" t="s">
        <v>328</v>
      </c>
      <c r="LB38" s="111" t="s">
        <v>328</v>
      </c>
      <c r="LC38" s="90"/>
      <c r="LD38" s="102"/>
      <c r="LE38" s="274" t="s">
        <v>0</v>
      </c>
      <c r="LF38" s="101"/>
      <c r="LG38" s="110" t="s">
        <v>328</v>
      </c>
      <c r="LH38" s="111" t="s">
        <v>328</v>
      </c>
      <c r="LI38" s="90"/>
      <c r="LJ38" s="61"/>
      <c r="LK38" s="274" t="s">
        <v>0</v>
      </c>
      <c r="LL38" s="61"/>
      <c r="LM38" s="110" t="s">
        <v>328</v>
      </c>
      <c r="LN38" s="111" t="s">
        <v>328</v>
      </c>
      <c r="LO38" s="90"/>
      <c r="LP38" s="61"/>
      <c r="LQ38" s="274" t="s">
        <v>0</v>
      </c>
      <c r="LR38" s="61"/>
      <c r="LS38" s="110" t="s">
        <v>328</v>
      </c>
      <c r="LT38" s="111" t="s">
        <v>328</v>
      </c>
      <c r="LU38" s="90"/>
      <c r="LV38" s="102"/>
      <c r="LW38" s="274" t="s">
        <v>0</v>
      </c>
      <c r="LX38" s="101"/>
      <c r="LY38" s="110" t="s">
        <v>328</v>
      </c>
      <c r="LZ38" s="111" t="s">
        <v>328</v>
      </c>
      <c r="MA38" s="90"/>
      <c r="MB38" s="61"/>
      <c r="MC38" s="274" t="s">
        <v>0</v>
      </c>
      <c r="MD38" s="61"/>
      <c r="ME38" s="110" t="s">
        <v>328</v>
      </c>
      <c r="MF38" s="111" t="s">
        <v>328</v>
      </c>
      <c r="MG38" s="90"/>
      <c r="MH38" s="61"/>
      <c r="MI38" s="274" t="s">
        <v>0</v>
      </c>
      <c r="MJ38" s="61"/>
      <c r="MK38" s="110" t="s">
        <v>328</v>
      </c>
      <c r="ML38" s="111" t="s">
        <v>328</v>
      </c>
      <c r="MM38" s="90"/>
      <c r="MN38" s="61"/>
      <c r="MO38" s="274" t="s">
        <v>0</v>
      </c>
      <c r="MP38" s="61"/>
      <c r="MQ38" s="110" t="s">
        <v>328</v>
      </c>
      <c r="MR38" s="111" t="s">
        <v>328</v>
      </c>
      <c r="MS38" s="90"/>
      <c r="MT38" s="102"/>
      <c r="MU38" s="274" t="s">
        <v>0</v>
      </c>
      <c r="MV38" s="101"/>
      <c r="MW38" s="110" t="s">
        <v>328</v>
      </c>
      <c r="MX38" s="111" t="s">
        <v>328</v>
      </c>
      <c r="MY38" s="90"/>
      <c r="MZ38" s="61"/>
      <c r="NA38" s="274" t="s">
        <v>0</v>
      </c>
      <c r="NB38" s="61"/>
      <c r="NC38" s="110" t="s">
        <v>328</v>
      </c>
      <c r="ND38" s="111" t="s">
        <v>328</v>
      </c>
      <c r="NE38" s="90"/>
      <c r="NF38" s="61"/>
      <c r="NG38" s="274" t="s">
        <v>0</v>
      </c>
      <c r="NH38" s="61"/>
      <c r="NI38" s="110" t="s">
        <v>328</v>
      </c>
      <c r="NJ38" s="111" t="s">
        <v>328</v>
      </c>
      <c r="NK38" s="90"/>
      <c r="NL38" s="61"/>
      <c r="NM38" s="274" t="s">
        <v>0</v>
      </c>
      <c r="NN38" s="61"/>
      <c r="NO38" s="110" t="s">
        <v>328</v>
      </c>
      <c r="NP38" s="111" t="s">
        <v>328</v>
      </c>
      <c r="NQ38" s="90"/>
      <c r="NR38" s="61"/>
      <c r="NS38" s="274" t="s">
        <v>0</v>
      </c>
      <c r="NT38" s="61"/>
      <c r="NU38" s="110" t="s">
        <v>328</v>
      </c>
      <c r="NV38" s="111" t="s">
        <v>328</v>
      </c>
      <c r="NW38" s="98"/>
      <c r="NX38" s="102"/>
      <c r="NY38" s="274" t="s">
        <v>0</v>
      </c>
      <c r="NZ38" s="101"/>
      <c r="OA38" s="110" t="s">
        <v>328</v>
      </c>
      <c r="OB38" s="111" t="s">
        <v>328</v>
      </c>
      <c r="OC38" s="117"/>
      <c r="OD38" s="253"/>
      <c r="OE38" s="110" t="s">
        <v>0</v>
      </c>
      <c r="OF38" s="110"/>
      <c r="OG38" s="110" t="s">
        <v>328</v>
      </c>
      <c r="OH38" s="111" t="s">
        <v>328</v>
      </c>
    </row>
    <row r="39" spans="1:398" ht="15" hidden="1" x14ac:dyDescent="0.2">
      <c r="A39" s="283">
        <f>IF(B39="","",VLOOKUP(B39,'Registrovaní tipéri'!$A$2:$B$101,2,FALSE))</f>
        <v>40</v>
      </c>
      <c r="B39" s="277" t="s">
        <v>189</v>
      </c>
      <c r="C39" s="130">
        <v>40</v>
      </c>
      <c r="D39" s="102"/>
      <c r="E39" s="274" t="s">
        <v>0</v>
      </c>
      <c r="F39" s="101"/>
      <c r="G39" s="108"/>
      <c r="H39" s="109"/>
      <c r="I39" s="279"/>
      <c r="J39" s="253">
        <v>0</v>
      </c>
      <c r="K39" s="110" t="s">
        <v>0</v>
      </c>
      <c r="L39" s="110">
        <v>1</v>
      </c>
      <c r="M39" s="110" t="s">
        <v>218</v>
      </c>
      <c r="N39" s="111" t="s">
        <v>291</v>
      </c>
      <c r="O39" s="77"/>
      <c r="P39" s="102"/>
      <c r="Q39" s="311" t="s">
        <v>0</v>
      </c>
      <c r="R39" s="101"/>
      <c r="S39" s="110" t="s">
        <v>328</v>
      </c>
      <c r="T39" s="111" t="s">
        <v>328</v>
      </c>
      <c r="U39" s="77"/>
      <c r="V39" s="102"/>
      <c r="W39" s="311" t="s">
        <v>0</v>
      </c>
      <c r="X39" s="101"/>
      <c r="Y39" s="110" t="s">
        <v>328</v>
      </c>
      <c r="Z39" s="111" t="s">
        <v>328</v>
      </c>
      <c r="AA39" s="90"/>
      <c r="AB39" s="61"/>
      <c r="AC39" s="294" t="s">
        <v>0</v>
      </c>
      <c r="AD39" s="61"/>
      <c r="AE39" s="110" t="s">
        <v>328</v>
      </c>
      <c r="AF39" s="111" t="s">
        <v>328</v>
      </c>
      <c r="AG39" s="90"/>
      <c r="AH39" s="61"/>
      <c r="AI39" s="274" t="s">
        <v>0</v>
      </c>
      <c r="AJ39" s="61"/>
      <c r="AK39" s="110" t="s">
        <v>328</v>
      </c>
      <c r="AL39" s="111" t="s">
        <v>328</v>
      </c>
      <c r="AM39" s="90"/>
      <c r="AN39" s="102"/>
      <c r="AO39" s="274" t="s">
        <v>0</v>
      </c>
      <c r="AP39" s="101"/>
      <c r="AQ39" s="110" t="s">
        <v>328</v>
      </c>
      <c r="AR39" s="111" t="s">
        <v>328</v>
      </c>
      <c r="AS39" s="90"/>
      <c r="AT39" s="61"/>
      <c r="AU39" s="274" t="s">
        <v>0</v>
      </c>
      <c r="AV39" s="61"/>
      <c r="AW39" s="110" t="s">
        <v>328</v>
      </c>
      <c r="AX39" s="111" t="s">
        <v>328</v>
      </c>
      <c r="AY39" s="90"/>
      <c r="AZ39" s="102"/>
      <c r="BA39" s="274" t="s">
        <v>0</v>
      </c>
      <c r="BB39" s="101"/>
      <c r="BC39" s="110" t="s">
        <v>328</v>
      </c>
      <c r="BD39" s="111" t="s">
        <v>328</v>
      </c>
      <c r="BE39" s="90"/>
      <c r="BF39" s="61"/>
      <c r="BG39" s="274" t="s">
        <v>0</v>
      </c>
      <c r="BH39" s="61"/>
      <c r="BI39" s="110" t="s">
        <v>328</v>
      </c>
      <c r="BJ39" s="111" t="s">
        <v>328</v>
      </c>
      <c r="BK39" s="90"/>
      <c r="BL39" s="61"/>
      <c r="BM39" s="274" t="s">
        <v>0</v>
      </c>
      <c r="BN39" s="61"/>
      <c r="BO39" s="110" t="s">
        <v>328</v>
      </c>
      <c r="BP39" s="111" t="s">
        <v>328</v>
      </c>
      <c r="BQ39" s="90"/>
      <c r="BR39" s="61"/>
      <c r="BS39" s="274" t="s">
        <v>0</v>
      </c>
      <c r="BT39" s="61"/>
      <c r="BU39" s="110" t="s">
        <v>328</v>
      </c>
      <c r="BV39" s="111" t="s">
        <v>328</v>
      </c>
      <c r="BW39" s="90"/>
      <c r="BX39" s="61"/>
      <c r="BY39" s="274" t="s">
        <v>0</v>
      </c>
      <c r="BZ39" s="61"/>
      <c r="CA39" s="110" t="s">
        <v>328</v>
      </c>
      <c r="CB39" s="111" t="s">
        <v>328</v>
      </c>
      <c r="CC39" s="90"/>
      <c r="CD39" s="61"/>
      <c r="CE39" s="274" t="s">
        <v>0</v>
      </c>
      <c r="CF39" s="61"/>
      <c r="CG39" s="110" t="s">
        <v>328</v>
      </c>
      <c r="CH39" s="111" t="s">
        <v>328</v>
      </c>
      <c r="CI39" s="90"/>
      <c r="CJ39" s="102"/>
      <c r="CK39" s="274" t="s">
        <v>0</v>
      </c>
      <c r="CL39" s="101"/>
      <c r="CM39" s="110" t="s">
        <v>328</v>
      </c>
      <c r="CN39" s="111" t="s">
        <v>328</v>
      </c>
      <c r="CO39" s="90"/>
      <c r="CP39" s="102"/>
      <c r="CQ39" s="274" t="s">
        <v>0</v>
      </c>
      <c r="CR39" s="101"/>
      <c r="CS39" s="110" t="s">
        <v>328</v>
      </c>
      <c r="CT39" s="111" t="s">
        <v>328</v>
      </c>
      <c r="CU39" s="90"/>
      <c r="CV39" s="61"/>
      <c r="CW39" s="274" t="s">
        <v>0</v>
      </c>
      <c r="CX39" s="61"/>
      <c r="CY39" s="110" t="s">
        <v>328</v>
      </c>
      <c r="CZ39" s="111" t="s">
        <v>328</v>
      </c>
      <c r="DA39" s="90"/>
      <c r="DB39" s="61"/>
      <c r="DC39" s="274" t="s">
        <v>0</v>
      </c>
      <c r="DD39" s="61"/>
      <c r="DE39" s="110" t="s">
        <v>328</v>
      </c>
      <c r="DF39" s="111" t="s">
        <v>328</v>
      </c>
      <c r="DG39" s="90"/>
      <c r="DH39" s="61"/>
      <c r="DI39" s="274" t="s">
        <v>0</v>
      </c>
      <c r="DJ39" s="61"/>
      <c r="DK39" s="110" t="s">
        <v>328</v>
      </c>
      <c r="DL39" s="111" t="s">
        <v>328</v>
      </c>
      <c r="DM39" s="90"/>
      <c r="DN39" s="61"/>
      <c r="DO39" s="274" t="s">
        <v>0</v>
      </c>
      <c r="DP39" s="61"/>
      <c r="DQ39" s="110" t="s">
        <v>328</v>
      </c>
      <c r="DR39" s="111" t="s">
        <v>328</v>
      </c>
      <c r="DS39" s="90"/>
      <c r="DT39" s="61"/>
      <c r="DU39" s="274" t="s">
        <v>0</v>
      </c>
      <c r="DV39" s="61"/>
      <c r="DW39" s="110" t="s">
        <v>328</v>
      </c>
      <c r="DX39" s="111" t="s">
        <v>328</v>
      </c>
      <c r="DY39" s="90"/>
      <c r="DZ39" s="61"/>
      <c r="EA39" s="274" t="s">
        <v>0</v>
      </c>
      <c r="EB39" s="61"/>
      <c r="EC39" s="110" t="s">
        <v>328</v>
      </c>
      <c r="ED39" s="111" t="s">
        <v>328</v>
      </c>
      <c r="EE39" s="90"/>
      <c r="EF39" s="61"/>
      <c r="EG39" s="274" t="s">
        <v>0</v>
      </c>
      <c r="EH39" s="61"/>
      <c r="EI39" s="110" t="s">
        <v>328</v>
      </c>
      <c r="EJ39" s="111" t="s">
        <v>328</v>
      </c>
      <c r="EK39" s="90"/>
      <c r="EL39" s="61"/>
      <c r="EM39" s="274" t="s">
        <v>0</v>
      </c>
      <c r="EN39" s="61"/>
      <c r="EO39" s="110" t="s">
        <v>328</v>
      </c>
      <c r="EP39" s="111" t="s">
        <v>328</v>
      </c>
      <c r="EQ39" s="90"/>
      <c r="ER39" s="102"/>
      <c r="ES39" s="274" t="s">
        <v>0</v>
      </c>
      <c r="ET39" s="101"/>
      <c r="EU39" s="110" t="s">
        <v>328</v>
      </c>
      <c r="EV39" s="111" t="s">
        <v>328</v>
      </c>
      <c r="EW39" s="90"/>
      <c r="EX39" s="61"/>
      <c r="EY39" s="274" t="s">
        <v>0</v>
      </c>
      <c r="EZ39" s="61"/>
      <c r="FA39" s="110" t="s">
        <v>328</v>
      </c>
      <c r="FB39" s="111" t="s">
        <v>328</v>
      </c>
      <c r="FC39" s="90"/>
      <c r="FD39" s="102"/>
      <c r="FE39" s="274" t="s">
        <v>0</v>
      </c>
      <c r="FF39" s="101"/>
      <c r="FG39" s="110" t="s">
        <v>328</v>
      </c>
      <c r="FH39" s="111" t="s">
        <v>328</v>
      </c>
      <c r="FI39" s="90"/>
      <c r="FJ39" s="61"/>
      <c r="FK39" s="274" t="s">
        <v>0</v>
      </c>
      <c r="FL39" s="61"/>
      <c r="FM39" s="110" t="s">
        <v>328</v>
      </c>
      <c r="FN39" s="111" t="s">
        <v>328</v>
      </c>
      <c r="FO39" s="90"/>
      <c r="FP39" s="61"/>
      <c r="FQ39" s="274" t="s">
        <v>0</v>
      </c>
      <c r="FR39" s="61"/>
      <c r="FS39" s="110" t="s">
        <v>328</v>
      </c>
      <c r="FT39" s="111" t="s">
        <v>328</v>
      </c>
      <c r="FU39" s="90"/>
      <c r="FV39" s="61"/>
      <c r="FW39" s="274" t="s">
        <v>0</v>
      </c>
      <c r="FX39" s="61"/>
      <c r="FY39" s="110" t="s">
        <v>328</v>
      </c>
      <c r="FZ39" s="111" t="s">
        <v>328</v>
      </c>
      <c r="GA39" s="90"/>
      <c r="GB39" s="102"/>
      <c r="GC39" s="274" t="s">
        <v>0</v>
      </c>
      <c r="GD39" s="101"/>
      <c r="GE39" s="110" t="s">
        <v>328</v>
      </c>
      <c r="GF39" s="111" t="s">
        <v>328</v>
      </c>
      <c r="GG39" s="90"/>
      <c r="GH39" s="102"/>
      <c r="GI39" s="274" t="s">
        <v>0</v>
      </c>
      <c r="GJ39" s="101"/>
      <c r="GK39" s="110" t="s">
        <v>328</v>
      </c>
      <c r="GL39" s="111" t="s">
        <v>328</v>
      </c>
      <c r="GM39" s="90"/>
      <c r="GN39" s="61"/>
      <c r="GO39" s="274" t="s">
        <v>0</v>
      </c>
      <c r="GP39" s="61"/>
      <c r="GQ39" s="110" t="s">
        <v>328</v>
      </c>
      <c r="GR39" s="111" t="s">
        <v>328</v>
      </c>
      <c r="GS39" s="90"/>
      <c r="GT39" s="61"/>
      <c r="GU39" s="274" t="s">
        <v>0</v>
      </c>
      <c r="GV39" s="61"/>
      <c r="GW39" s="110" t="s">
        <v>328</v>
      </c>
      <c r="GX39" s="111" t="s">
        <v>328</v>
      </c>
      <c r="GY39" s="90"/>
      <c r="GZ39" s="102"/>
      <c r="HA39" s="274" t="s">
        <v>0</v>
      </c>
      <c r="HB39" s="101"/>
      <c r="HC39" s="110" t="s">
        <v>328</v>
      </c>
      <c r="HD39" s="111" t="s">
        <v>328</v>
      </c>
      <c r="HE39" s="90"/>
      <c r="HF39" s="61"/>
      <c r="HG39" s="274" t="s">
        <v>0</v>
      </c>
      <c r="HH39" s="61"/>
      <c r="HI39" s="110" t="s">
        <v>328</v>
      </c>
      <c r="HJ39" s="111" t="s">
        <v>328</v>
      </c>
      <c r="HK39" s="90"/>
      <c r="HL39" s="61"/>
      <c r="HM39" s="274" t="s">
        <v>0</v>
      </c>
      <c r="HN39" s="61"/>
      <c r="HO39" s="110" t="s">
        <v>328</v>
      </c>
      <c r="HP39" s="111" t="s">
        <v>328</v>
      </c>
      <c r="HQ39" s="90"/>
      <c r="HR39" s="61"/>
      <c r="HS39" s="274" t="s">
        <v>0</v>
      </c>
      <c r="HT39" s="61"/>
      <c r="HU39" s="110" t="s">
        <v>328</v>
      </c>
      <c r="HV39" s="111" t="s">
        <v>328</v>
      </c>
      <c r="HW39" s="90"/>
      <c r="HX39" s="102"/>
      <c r="HY39" s="274" t="s">
        <v>0</v>
      </c>
      <c r="HZ39" s="101"/>
      <c r="IA39" s="110" t="s">
        <v>328</v>
      </c>
      <c r="IB39" s="111" t="s">
        <v>328</v>
      </c>
      <c r="IC39" s="90"/>
      <c r="ID39" s="61"/>
      <c r="IE39" s="274" t="s">
        <v>0</v>
      </c>
      <c r="IF39" s="61"/>
      <c r="IG39" s="110" t="s">
        <v>328</v>
      </c>
      <c r="IH39" s="111" t="s">
        <v>328</v>
      </c>
      <c r="II39" s="90"/>
      <c r="IJ39" s="61"/>
      <c r="IK39" s="274" t="s">
        <v>0</v>
      </c>
      <c r="IL39" s="61"/>
      <c r="IM39" s="110" t="s">
        <v>328</v>
      </c>
      <c r="IN39" s="111" t="s">
        <v>328</v>
      </c>
      <c r="IO39" s="90"/>
      <c r="IP39" s="102"/>
      <c r="IQ39" s="274" t="s">
        <v>0</v>
      </c>
      <c r="IR39" s="101"/>
      <c r="IS39" s="110" t="s">
        <v>328</v>
      </c>
      <c r="IT39" s="111" t="s">
        <v>328</v>
      </c>
      <c r="IU39" s="90"/>
      <c r="IV39" s="61"/>
      <c r="IW39" s="274" t="s">
        <v>0</v>
      </c>
      <c r="IX39" s="61"/>
      <c r="IY39" s="110" t="s">
        <v>328</v>
      </c>
      <c r="IZ39" s="111" t="s">
        <v>328</v>
      </c>
      <c r="JA39" s="90"/>
      <c r="JB39" s="61"/>
      <c r="JC39" s="274" t="s">
        <v>0</v>
      </c>
      <c r="JD39" s="61"/>
      <c r="JE39" s="110" t="s">
        <v>328</v>
      </c>
      <c r="JF39" s="111" t="s">
        <v>328</v>
      </c>
      <c r="JG39" s="90"/>
      <c r="JH39" s="61"/>
      <c r="JI39" s="274" t="s">
        <v>0</v>
      </c>
      <c r="JJ39" s="61"/>
      <c r="JK39" s="110" t="s">
        <v>328</v>
      </c>
      <c r="JL39" s="111" t="s">
        <v>328</v>
      </c>
      <c r="JM39" s="90"/>
      <c r="JN39" s="61"/>
      <c r="JO39" s="274" t="s">
        <v>0</v>
      </c>
      <c r="JP39" s="61"/>
      <c r="JQ39" s="110" t="s">
        <v>328</v>
      </c>
      <c r="JR39" s="111" t="s">
        <v>328</v>
      </c>
      <c r="JS39" s="90"/>
      <c r="JT39" s="102"/>
      <c r="JU39" s="274" t="s">
        <v>0</v>
      </c>
      <c r="JV39" s="101"/>
      <c r="JW39" s="110" t="s">
        <v>328</v>
      </c>
      <c r="JX39" s="111" t="s">
        <v>328</v>
      </c>
      <c r="JY39" s="90"/>
      <c r="JZ39" s="102"/>
      <c r="KA39" s="274" t="s">
        <v>0</v>
      </c>
      <c r="KB39" s="101"/>
      <c r="KC39" s="110" t="s">
        <v>328</v>
      </c>
      <c r="KD39" s="111" t="s">
        <v>328</v>
      </c>
      <c r="KE39" s="90"/>
      <c r="KF39" s="102"/>
      <c r="KG39" s="274" t="s">
        <v>0</v>
      </c>
      <c r="KH39" s="101"/>
      <c r="KI39" s="110" t="s">
        <v>328</v>
      </c>
      <c r="KJ39" s="111" t="s">
        <v>328</v>
      </c>
      <c r="KK39" s="90"/>
      <c r="KL39" s="61"/>
      <c r="KM39" s="274" t="s">
        <v>0</v>
      </c>
      <c r="KN39" s="61"/>
      <c r="KO39" s="110" t="s">
        <v>328</v>
      </c>
      <c r="KP39" s="111" t="s">
        <v>328</v>
      </c>
      <c r="KQ39" s="90"/>
      <c r="KR39" s="61"/>
      <c r="KS39" s="274" t="s">
        <v>0</v>
      </c>
      <c r="KT39" s="61"/>
      <c r="KU39" s="110" t="s">
        <v>328</v>
      </c>
      <c r="KV39" s="111" t="s">
        <v>328</v>
      </c>
      <c r="KW39" s="90"/>
      <c r="KX39" s="61"/>
      <c r="KY39" s="274" t="s">
        <v>0</v>
      </c>
      <c r="KZ39" s="61"/>
      <c r="LA39" s="110" t="s">
        <v>328</v>
      </c>
      <c r="LB39" s="111" t="s">
        <v>328</v>
      </c>
      <c r="LC39" s="90"/>
      <c r="LD39" s="102"/>
      <c r="LE39" s="274" t="s">
        <v>0</v>
      </c>
      <c r="LF39" s="101"/>
      <c r="LG39" s="110" t="s">
        <v>328</v>
      </c>
      <c r="LH39" s="111" t="s">
        <v>328</v>
      </c>
      <c r="LI39" s="90"/>
      <c r="LJ39" s="61"/>
      <c r="LK39" s="274" t="s">
        <v>0</v>
      </c>
      <c r="LL39" s="61"/>
      <c r="LM39" s="110" t="s">
        <v>328</v>
      </c>
      <c r="LN39" s="111" t="s">
        <v>328</v>
      </c>
      <c r="LO39" s="90"/>
      <c r="LP39" s="61"/>
      <c r="LQ39" s="274" t="s">
        <v>0</v>
      </c>
      <c r="LR39" s="61"/>
      <c r="LS39" s="110" t="s">
        <v>328</v>
      </c>
      <c r="LT39" s="111" t="s">
        <v>328</v>
      </c>
      <c r="LU39" s="90"/>
      <c r="LV39" s="102"/>
      <c r="LW39" s="274" t="s">
        <v>0</v>
      </c>
      <c r="LX39" s="101"/>
      <c r="LY39" s="110" t="s">
        <v>328</v>
      </c>
      <c r="LZ39" s="111" t="s">
        <v>328</v>
      </c>
      <c r="MA39" s="90"/>
      <c r="MB39" s="61"/>
      <c r="MC39" s="274" t="s">
        <v>0</v>
      </c>
      <c r="MD39" s="61"/>
      <c r="ME39" s="110" t="s">
        <v>328</v>
      </c>
      <c r="MF39" s="111" t="s">
        <v>328</v>
      </c>
      <c r="MG39" s="90"/>
      <c r="MH39" s="61"/>
      <c r="MI39" s="274" t="s">
        <v>0</v>
      </c>
      <c r="MJ39" s="61"/>
      <c r="MK39" s="110" t="s">
        <v>328</v>
      </c>
      <c r="ML39" s="111" t="s">
        <v>328</v>
      </c>
      <c r="MM39" s="90"/>
      <c r="MN39" s="61"/>
      <c r="MO39" s="274" t="s">
        <v>0</v>
      </c>
      <c r="MP39" s="61"/>
      <c r="MQ39" s="110" t="s">
        <v>328</v>
      </c>
      <c r="MR39" s="111" t="s">
        <v>328</v>
      </c>
      <c r="MS39" s="90"/>
      <c r="MT39" s="102"/>
      <c r="MU39" s="274" t="s">
        <v>0</v>
      </c>
      <c r="MV39" s="101"/>
      <c r="MW39" s="110" t="s">
        <v>328</v>
      </c>
      <c r="MX39" s="111" t="s">
        <v>328</v>
      </c>
      <c r="MY39" s="90"/>
      <c r="MZ39" s="61"/>
      <c r="NA39" s="274" t="s">
        <v>0</v>
      </c>
      <c r="NB39" s="61"/>
      <c r="NC39" s="110" t="s">
        <v>328</v>
      </c>
      <c r="ND39" s="111" t="s">
        <v>328</v>
      </c>
      <c r="NE39" s="90"/>
      <c r="NF39" s="61"/>
      <c r="NG39" s="274" t="s">
        <v>0</v>
      </c>
      <c r="NH39" s="61"/>
      <c r="NI39" s="110" t="s">
        <v>328</v>
      </c>
      <c r="NJ39" s="111" t="s">
        <v>328</v>
      </c>
      <c r="NK39" s="90"/>
      <c r="NL39" s="61"/>
      <c r="NM39" s="274" t="s">
        <v>0</v>
      </c>
      <c r="NN39" s="61"/>
      <c r="NO39" s="110" t="s">
        <v>328</v>
      </c>
      <c r="NP39" s="111" t="s">
        <v>328</v>
      </c>
      <c r="NQ39" s="90"/>
      <c r="NR39" s="61"/>
      <c r="NS39" s="274" t="s">
        <v>0</v>
      </c>
      <c r="NT39" s="61"/>
      <c r="NU39" s="110" t="s">
        <v>328</v>
      </c>
      <c r="NV39" s="111" t="s">
        <v>328</v>
      </c>
      <c r="NW39" s="98"/>
      <c r="NX39" s="102"/>
      <c r="NY39" s="274" t="s">
        <v>0</v>
      </c>
      <c r="NZ39" s="101"/>
      <c r="OA39" s="110" t="s">
        <v>328</v>
      </c>
      <c r="OB39" s="111" t="s">
        <v>328</v>
      </c>
      <c r="OC39" s="117"/>
      <c r="OD39" s="253"/>
      <c r="OE39" s="110" t="s">
        <v>0</v>
      </c>
      <c r="OF39" s="110"/>
      <c r="OG39" s="110" t="s">
        <v>328</v>
      </c>
      <c r="OH39" s="111" t="s">
        <v>328</v>
      </c>
    </row>
    <row r="40" spans="1:398" ht="15" x14ac:dyDescent="0.2">
      <c r="A40" s="283">
        <f>IF(B40="","",VLOOKUP(B40,'Registrovaní tipéri'!$A$2:$B$101,2,FALSE))</f>
        <v>55</v>
      </c>
      <c r="B40" s="277" t="s">
        <v>319</v>
      </c>
      <c r="C40" s="130">
        <v>55</v>
      </c>
      <c r="D40" s="102"/>
      <c r="E40" s="274" t="s">
        <v>0</v>
      </c>
      <c r="F40" s="101"/>
      <c r="G40" s="274"/>
      <c r="H40" s="275"/>
      <c r="I40" s="279"/>
      <c r="J40" s="253">
        <v>1</v>
      </c>
      <c r="K40" s="110" t="s">
        <v>0</v>
      </c>
      <c r="L40" s="110">
        <v>3</v>
      </c>
      <c r="M40" s="110" t="s">
        <v>268</v>
      </c>
      <c r="N40" s="111" t="s">
        <v>291</v>
      </c>
      <c r="O40" s="77"/>
      <c r="P40" s="102">
        <v>3</v>
      </c>
      <c r="Q40" s="311" t="s">
        <v>0</v>
      </c>
      <c r="R40" s="101">
        <v>1</v>
      </c>
      <c r="S40" s="110" t="s">
        <v>217</v>
      </c>
      <c r="T40" s="111" t="s">
        <v>291</v>
      </c>
      <c r="U40" s="77"/>
      <c r="V40" s="102">
        <v>1</v>
      </c>
      <c r="W40" s="311" t="s">
        <v>0</v>
      </c>
      <c r="X40" s="101">
        <v>2</v>
      </c>
      <c r="Y40" s="110" t="s">
        <v>291</v>
      </c>
      <c r="Z40" s="111" t="s">
        <v>217</v>
      </c>
      <c r="AA40" s="90"/>
      <c r="AB40" s="61">
        <v>3</v>
      </c>
      <c r="AC40" s="294" t="s">
        <v>0</v>
      </c>
      <c r="AD40" s="61">
        <v>1</v>
      </c>
      <c r="AE40" s="110" t="s">
        <v>220</v>
      </c>
      <c r="AF40" s="111" t="s">
        <v>217</v>
      </c>
      <c r="AG40" s="90"/>
      <c r="AH40" s="61">
        <v>0</v>
      </c>
      <c r="AI40" s="274" t="s">
        <v>0</v>
      </c>
      <c r="AJ40" s="61">
        <v>3</v>
      </c>
      <c r="AK40" s="110" t="s">
        <v>217</v>
      </c>
      <c r="AL40" s="111" t="s">
        <v>291</v>
      </c>
      <c r="AM40" s="90"/>
      <c r="AN40" s="102"/>
      <c r="AO40" s="274" t="s">
        <v>0</v>
      </c>
      <c r="AP40" s="101"/>
      <c r="AQ40" s="110" t="s">
        <v>328</v>
      </c>
      <c r="AR40" s="111" t="s">
        <v>328</v>
      </c>
      <c r="AS40" s="90"/>
      <c r="AT40" s="61">
        <v>3</v>
      </c>
      <c r="AU40" s="274" t="s">
        <v>0</v>
      </c>
      <c r="AV40" s="61">
        <v>1</v>
      </c>
      <c r="AW40" s="110" t="s">
        <v>217</v>
      </c>
      <c r="AX40" s="111" t="s">
        <v>217</v>
      </c>
      <c r="AY40" s="90"/>
      <c r="AZ40" s="102">
        <v>2</v>
      </c>
      <c r="BA40" s="274" t="s">
        <v>0</v>
      </c>
      <c r="BB40" s="101">
        <v>0</v>
      </c>
      <c r="BC40" s="110" t="s">
        <v>268</v>
      </c>
      <c r="BD40" s="111" t="s">
        <v>364</v>
      </c>
      <c r="BE40" s="90"/>
      <c r="BF40" s="61">
        <v>1</v>
      </c>
      <c r="BG40" s="274" t="s">
        <v>0</v>
      </c>
      <c r="BH40" s="61">
        <v>2</v>
      </c>
      <c r="BI40" s="110" t="s">
        <v>219</v>
      </c>
      <c r="BJ40" s="111" t="s">
        <v>217</v>
      </c>
      <c r="BK40" s="90"/>
      <c r="BL40" s="61">
        <v>3</v>
      </c>
      <c r="BM40" s="274" t="s">
        <v>0</v>
      </c>
      <c r="BN40" s="61">
        <v>1</v>
      </c>
      <c r="BO40" s="110" t="s">
        <v>219</v>
      </c>
      <c r="BP40" s="111" t="s">
        <v>218</v>
      </c>
      <c r="BQ40" s="90"/>
      <c r="BR40" s="61"/>
      <c r="BS40" s="274" t="s">
        <v>0</v>
      </c>
      <c r="BT40" s="61"/>
      <c r="BU40" s="110" t="s">
        <v>328</v>
      </c>
      <c r="BV40" s="111" t="s">
        <v>328</v>
      </c>
      <c r="BW40" s="90"/>
      <c r="BX40" s="61">
        <v>3</v>
      </c>
      <c r="BY40" s="274" t="s">
        <v>0</v>
      </c>
      <c r="BZ40" s="61">
        <v>0</v>
      </c>
      <c r="CA40" s="110" t="s">
        <v>217</v>
      </c>
      <c r="CB40" s="111" t="s">
        <v>213</v>
      </c>
      <c r="CC40" s="90"/>
      <c r="CD40" s="61">
        <v>3</v>
      </c>
      <c r="CE40" s="274" t="s">
        <v>0</v>
      </c>
      <c r="CF40" s="61">
        <v>1</v>
      </c>
      <c r="CG40" s="110" t="s">
        <v>219</v>
      </c>
      <c r="CH40" s="111" t="s">
        <v>218</v>
      </c>
      <c r="CI40" s="90"/>
      <c r="CJ40" s="102">
        <v>3</v>
      </c>
      <c r="CK40" s="274" t="s">
        <v>0</v>
      </c>
      <c r="CL40" s="101">
        <v>1</v>
      </c>
      <c r="CM40" s="110" t="s">
        <v>219</v>
      </c>
      <c r="CN40" s="111" t="s">
        <v>217</v>
      </c>
      <c r="CO40" s="90"/>
      <c r="CP40" s="102">
        <v>1</v>
      </c>
      <c r="CQ40" s="274" t="s">
        <v>0</v>
      </c>
      <c r="CR40" s="101">
        <v>3</v>
      </c>
      <c r="CS40" s="110" t="s">
        <v>268</v>
      </c>
      <c r="CT40" s="111" t="s">
        <v>364</v>
      </c>
      <c r="CU40" s="90"/>
      <c r="CV40" s="61">
        <v>0</v>
      </c>
      <c r="CW40" s="274" t="s">
        <v>0</v>
      </c>
      <c r="CX40" s="61">
        <v>4</v>
      </c>
      <c r="CY40" s="110" t="s">
        <v>219</v>
      </c>
      <c r="CZ40" s="111" t="s">
        <v>217</v>
      </c>
      <c r="DA40" s="90"/>
      <c r="DB40" s="61"/>
      <c r="DC40" s="274" t="s">
        <v>0</v>
      </c>
      <c r="DD40" s="61"/>
      <c r="DE40" s="110" t="s">
        <v>328</v>
      </c>
      <c r="DF40" s="111" t="s">
        <v>328</v>
      </c>
      <c r="DG40" s="90"/>
      <c r="DH40" s="61">
        <v>2</v>
      </c>
      <c r="DI40" s="274" t="s">
        <v>0</v>
      </c>
      <c r="DJ40" s="61">
        <v>1</v>
      </c>
      <c r="DK40" s="110" t="s">
        <v>219</v>
      </c>
      <c r="DL40" s="111" t="s">
        <v>217</v>
      </c>
      <c r="DM40" s="90"/>
      <c r="DN40" s="61">
        <v>1</v>
      </c>
      <c r="DO40" s="274" t="s">
        <v>0</v>
      </c>
      <c r="DP40" s="110">
        <v>3</v>
      </c>
      <c r="DQ40" s="110" t="s">
        <v>219</v>
      </c>
      <c r="DR40" s="111" t="s">
        <v>217</v>
      </c>
      <c r="DS40" s="90"/>
      <c r="DT40" s="61">
        <v>3</v>
      </c>
      <c r="DU40" s="274" t="s">
        <v>0</v>
      </c>
      <c r="DV40" s="61">
        <v>1</v>
      </c>
      <c r="DW40" s="110" t="s">
        <v>268</v>
      </c>
      <c r="DX40" s="111" t="s">
        <v>364</v>
      </c>
      <c r="DY40" s="90"/>
      <c r="DZ40" s="61">
        <v>3</v>
      </c>
      <c r="EA40" s="274" t="s">
        <v>0</v>
      </c>
      <c r="EB40" s="61">
        <v>1</v>
      </c>
      <c r="EC40" s="110" t="s">
        <v>219</v>
      </c>
      <c r="ED40" s="111" t="s">
        <v>217</v>
      </c>
      <c r="EE40" s="90"/>
      <c r="EF40" s="61"/>
      <c r="EG40" s="274" t="s">
        <v>0</v>
      </c>
      <c r="EH40" s="61"/>
      <c r="EI40" s="110" t="s">
        <v>328</v>
      </c>
      <c r="EJ40" s="111" t="s">
        <v>328</v>
      </c>
      <c r="EK40" s="90"/>
      <c r="EL40" s="61"/>
      <c r="EM40" s="274" t="s">
        <v>0</v>
      </c>
      <c r="EN40" s="61"/>
      <c r="EO40" s="110" t="s">
        <v>328</v>
      </c>
      <c r="EP40" s="111" t="s">
        <v>328</v>
      </c>
      <c r="EQ40" s="90"/>
      <c r="ER40" s="102"/>
      <c r="ES40" s="274" t="s">
        <v>0</v>
      </c>
      <c r="ET40" s="101"/>
      <c r="EU40" s="110" t="s">
        <v>328</v>
      </c>
      <c r="EV40" s="111" t="s">
        <v>328</v>
      </c>
      <c r="EW40" s="90"/>
      <c r="EX40" s="61"/>
      <c r="EY40" s="274" t="s">
        <v>0</v>
      </c>
      <c r="EZ40" s="61"/>
      <c r="FA40" s="110" t="s">
        <v>328</v>
      </c>
      <c r="FB40" s="111" t="s">
        <v>328</v>
      </c>
      <c r="FC40" s="90"/>
      <c r="FD40" s="102"/>
      <c r="FE40" s="274" t="s">
        <v>0</v>
      </c>
      <c r="FF40" s="101"/>
      <c r="FG40" s="110" t="s">
        <v>328</v>
      </c>
      <c r="FH40" s="111" t="s">
        <v>328</v>
      </c>
      <c r="FI40" s="90"/>
      <c r="FJ40" s="61"/>
      <c r="FK40" s="274" t="s">
        <v>0</v>
      </c>
      <c r="FL40" s="61"/>
      <c r="FM40" s="110" t="s">
        <v>328</v>
      </c>
      <c r="FN40" s="111" t="s">
        <v>328</v>
      </c>
      <c r="FO40" s="90"/>
      <c r="FP40" s="61"/>
      <c r="FQ40" s="274" t="s">
        <v>0</v>
      </c>
      <c r="FR40" s="61"/>
      <c r="FS40" s="110" t="s">
        <v>328</v>
      </c>
      <c r="FT40" s="111" t="s">
        <v>328</v>
      </c>
      <c r="FU40" s="90"/>
      <c r="FV40" s="61"/>
      <c r="FW40" s="274" t="s">
        <v>0</v>
      </c>
      <c r="FX40" s="61"/>
      <c r="FY40" s="110" t="s">
        <v>328</v>
      </c>
      <c r="FZ40" s="111" t="s">
        <v>328</v>
      </c>
      <c r="GA40" s="90"/>
      <c r="GB40" s="102"/>
      <c r="GC40" s="274" t="s">
        <v>0</v>
      </c>
      <c r="GD40" s="101"/>
      <c r="GE40" s="110" t="s">
        <v>328</v>
      </c>
      <c r="GF40" s="111" t="s">
        <v>328</v>
      </c>
      <c r="GG40" s="90"/>
      <c r="GH40" s="102"/>
      <c r="GI40" s="274" t="s">
        <v>0</v>
      </c>
      <c r="GJ40" s="101"/>
      <c r="GK40" s="110" t="s">
        <v>328</v>
      </c>
      <c r="GL40" s="111" t="s">
        <v>328</v>
      </c>
      <c r="GM40" s="90"/>
      <c r="GN40" s="61"/>
      <c r="GO40" s="274" t="s">
        <v>0</v>
      </c>
      <c r="GP40" s="61"/>
      <c r="GQ40" s="110" t="s">
        <v>328</v>
      </c>
      <c r="GR40" s="111" t="s">
        <v>328</v>
      </c>
      <c r="GS40" s="90"/>
      <c r="GT40" s="61"/>
      <c r="GU40" s="274" t="s">
        <v>0</v>
      </c>
      <c r="GV40" s="61"/>
      <c r="GW40" s="110" t="s">
        <v>328</v>
      </c>
      <c r="GX40" s="111" t="s">
        <v>328</v>
      </c>
      <c r="GY40" s="90"/>
      <c r="GZ40" s="102"/>
      <c r="HA40" s="274" t="s">
        <v>0</v>
      </c>
      <c r="HB40" s="101"/>
      <c r="HC40" s="110" t="s">
        <v>328</v>
      </c>
      <c r="HD40" s="111" t="s">
        <v>328</v>
      </c>
      <c r="HE40" s="90"/>
      <c r="HF40" s="61"/>
      <c r="HG40" s="274" t="s">
        <v>0</v>
      </c>
      <c r="HH40" s="61"/>
      <c r="HI40" s="110" t="s">
        <v>328</v>
      </c>
      <c r="HJ40" s="111" t="s">
        <v>328</v>
      </c>
      <c r="HK40" s="90"/>
      <c r="HL40" s="61"/>
      <c r="HM40" s="274" t="s">
        <v>0</v>
      </c>
      <c r="HN40" s="61"/>
      <c r="HO40" s="110" t="s">
        <v>328</v>
      </c>
      <c r="HP40" s="111" t="s">
        <v>328</v>
      </c>
      <c r="HQ40" s="90"/>
      <c r="HR40" s="61"/>
      <c r="HS40" s="274" t="s">
        <v>0</v>
      </c>
      <c r="HT40" s="61"/>
      <c r="HU40" s="110" t="s">
        <v>328</v>
      </c>
      <c r="HV40" s="111" t="s">
        <v>328</v>
      </c>
      <c r="HW40" s="90"/>
      <c r="HX40" s="102"/>
      <c r="HY40" s="274" t="s">
        <v>0</v>
      </c>
      <c r="HZ40" s="101"/>
      <c r="IA40" s="110" t="s">
        <v>328</v>
      </c>
      <c r="IB40" s="111" t="s">
        <v>328</v>
      </c>
      <c r="IC40" s="90"/>
      <c r="ID40" s="61"/>
      <c r="IE40" s="274" t="s">
        <v>0</v>
      </c>
      <c r="IF40" s="61"/>
      <c r="IG40" s="110" t="s">
        <v>328</v>
      </c>
      <c r="IH40" s="111" t="s">
        <v>328</v>
      </c>
      <c r="II40" s="90"/>
      <c r="IJ40" s="61"/>
      <c r="IK40" s="274" t="s">
        <v>0</v>
      </c>
      <c r="IL40" s="61"/>
      <c r="IM40" s="110" t="s">
        <v>328</v>
      </c>
      <c r="IN40" s="111" t="s">
        <v>328</v>
      </c>
      <c r="IO40" s="90"/>
      <c r="IP40" s="102"/>
      <c r="IQ40" s="274" t="s">
        <v>0</v>
      </c>
      <c r="IR40" s="101"/>
      <c r="IS40" s="110" t="s">
        <v>328</v>
      </c>
      <c r="IT40" s="111" t="s">
        <v>328</v>
      </c>
      <c r="IU40" s="90"/>
      <c r="IV40" s="61"/>
      <c r="IW40" s="274" t="s">
        <v>0</v>
      </c>
      <c r="IX40" s="61"/>
      <c r="IY40" s="110" t="s">
        <v>328</v>
      </c>
      <c r="IZ40" s="111" t="s">
        <v>328</v>
      </c>
      <c r="JA40" s="90"/>
      <c r="JB40" s="61"/>
      <c r="JC40" s="274" t="s">
        <v>0</v>
      </c>
      <c r="JD40" s="61"/>
      <c r="JE40" s="110" t="s">
        <v>328</v>
      </c>
      <c r="JF40" s="111" t="s">
        <v>328</v>
      </c>
      <c r="JG40" s="90"/>
      <c r="JH40" s="61"/>
      <c r="JI40" s="274" t="s">
        <v>0</v>
      </c>
      <c r="JJ40" s="61"/>
      <c r="JK40" s="110" t="s">
        <v>328</v>
      </c>
      <c r="JL40" s="111" t="s">
        <v>328</v>
      </c>
      <c r="JM40" s="90"/>
      <c r="JN40" s="61"/>
      <c r="JO40" s="274" t="s">
        <v>0</v>
      </c>
      <c r="JP40" s="61"/>
      <c r="JQ40" s="110" t="s">
        <v>328</v>
      </c>
      <c r="JR40" s="111" t="s">
        <v>328</v>
      </c>
      <c r="JS40" s="90"/>
      <c r="JT40" s="102"/>
      <c r="JU40" s="274" t="s">
        <v>0</v>
      </c>
      <c r="JV40" s="101"/>
      <c r="JW40" s="110" t="s">
        <v>328</v>
      </c>
      <c r="JX40" s="111" t="s">
        <v>328</v>
      </c>
      <c r="JY40" s="90"/>
      <c r="JZ40" s="102"/>
      <c r="KA40" s="274" t="s">
        <v>0</v>
      </c>
      <c r="KB40" s="101"/>
      <c r="KC40" s="110" t="s">
        <v>328</v>
      </c>
      <c r="KD40" s="111" t="s">
        <v>328</v>
      </c>
      <c r="KE40" s="90"/>
      <c r="KF40" s="102"/>
      <c r="KG40" s="274" t="s">
        <v>0</v>
      </c>
      <c r="KH40" s="101"/>
      <c r="KI40" s="110" t="s">
        <v>328</v>
      </c>
      <c r="KJ40" s="111" t="s">
        <v>328</v>
      </c>
      <c r="KK40" s="90"/>
      <c r="KL40" s="61"/>
      <c r="KM40" s="274" t="s">
        <v>0</v>
      </c>
      <c r="KN40" s="61"/>
      <c r="KO40" s="110" t="s">
        <v>328</v>
      </c>
      <c r="KP40" s="111" t="s">
        <v>328</v>
      </c>
      <c r="KQ40" s="90"/>
      <c r="KR40" s="61"/>
      <c r="KS40" s="274" t="s">
        <v>0</v>
      </c>
      <c r="KT40" s="61"/>
      <c r="KU40" s="110" t="s">
        <v>328</v>
      </c>
      <c r="KV40" s="111" t="s">
        <v>328</v>
      </c>
      <c r="KW40" s="90"/>
      <c r="KX40" s="61"/>
      <c r="KY40" s="274" t="s">
        <v>0</v>
      </c>
      <c r="KZ40" s="61"/>
      <c r="LA40" s="110" t="s">
        <v>328</v>
      </c>
      <c r="LB40" s="111" t="s">
        <v>328</v>
      </c>
      <c r="LC40" s="90"/>
      <c r="LD40" s="102"/>
      <c r="LE40" s="274" t="s">
        <v>0</v>
      </c>
      <c r="LF40" s="101"/>
      <c r="LG40" s="110" t="s">
        <v>328</v>
      </c>
      <c r="LH40" s="111" t="s">
        <v>328</v>
      </c>
      <c r="LI40" s="90"/>
      <c r="LJ40" s="61"/>
      <c r="LK40" s="274" t="s">
        <v>0</v>
      </c>
      <c r="LL40" s="61"/>
      <c r="LM40" s="110" t="s">
        <v>328</v>
      </c>
      <c r="LN40" s="111" t="s">
        <v>328</v>
      </c>
      <c r="LO40" s="90"/>
      <c r="LP40" s="61"/>
      <c r="LQ40" s="274" t="s">
        <v>0</v>
      </c>
      <c r="LR40" s="61"/>
      <c r="LS40" s="110" t="s">
        <v>328</v>
      </c>
      <c r="LT40" s="111" t="s">
        <v>328</v>
      </c>
      <c r="LU40" s="90"/>
      <c r="LV40" s="102"/>
      <c r="LW40" s="274" t="s">
        <v>0</v>
      </c>
      <c r="LX40" s="101"/>
      <c r="LY40" s="110" t="s">
        <v>328</v>
      </c>
      <c r="LZ40" s="111" t="s">
        <v>328</v>
      </c>
      <c r="MA40" s="90"/>
      <c r="MB40" s="61"/>
      <c r="MC40" s="274" t="s">
        <v>0</v>
      </c>
      <c r="MD40" s="61"/>
      <c r="ME40" s="110" t="s">
        <v>328</v>
      </c>
      <c r="MF40" s="111" t="s">
        <v>328</v>
      </c>
      <c r="MG40" s="90"/>
      <c r="MH40" s="61"/>
      <c r="MI40" s="274" t="s">
        <v>0</v>
      </c>
      <c r="MJ40" s="61"/>
      <c r="MK40" s="110" t="s">
        <v>328</v>
      </c>
      <c r="ML40" s="111" t="s">
        <v>328</v>
      </c>
      <c r="MM40" s="90"/>
      <c r="MN40" s="61"/>
      <c r="MO40" s="274" t="s">
        <v>0</v>
      </c>
      <c r="MP40" s="61"/>
      <c r="MQ40" s="110" t="s">
        <v>328</v>
      </c>
      <c r="MR40" s="111" t="s">
        <v>328</v>
      </c>
      <c r="MS40" s="90"/>
      <c r="MT40" s="102"/>
      <c r="MU40" s="274" t="s">
        <v>0</v>
      </c>
      <c r="MV40" s="101"/>
      <c r="MW40" s="110" t="s">
        <v>328</v>
      </c>
      <c r="MX40" s="111" t="s">
        <v>328</v>
      </c>
      <c r="MY40" s="90"/>
      <c r="MZ40" s="61"/>
      <c r="NA40" s="274" t="s">
        <v>0</v>
      </c>
      <c r="NB40" s="61"/>
      <c r="NC40" s="110" t="s">
        <v>328</v>
      </c>
      <c r="ND40" s="111" t="s">
        <v>328</v>
      </c>
      <c r="NE40" s="90"/>
      <c r="NF40" s="61"/>
      <c r="NG40" s="274" t="s">
        <v>0</v>
      </c>
      <c r="NH40" s="61"/>
      <c r="NI40" s="110" t="s">
        <v>328</v>
      </c>
      <c r="NJ40" s="111" t="s">
        <v>328</v>
      </c>
      <c r="NK40" s="90"/>
      <c r="NL40" s="61"/>
      <c r="NM40" s="274" t="s">
        <v>0</v>
      </c>
      <c r="NN40" s="61"/>
      <c r="NO40" s="110" t="s">
        <v>328</v>
      </c>
      <c r="NP40" s="111" t="s">
        <v>328</v>
      </c>
      <c r="NQ40" s="90"/>
      <c r="NR40" s="61"/>
      <c r="NS40" s="274" t="s">
        <v>0</v>
      </c>
      <c r="NT40" s="61"/>
      <c r="NU40" s="110" t="s">
        <v>328</v>
      </c>
      <c r="NV40" s="111" t="s">
        <v>328</v>
      </c>
      <c r="NW40" s="98"/>
      <c r="NX40" s="102"/>
      <c r="NY40" s="274" t="s">
        <v>0</v>
      </c>
      <c r="NZ40" s="101"/>
      <c r="OA40" s="110" t="s">
        <v>328</v>
      </c>
      <c r="OB40" s="111" t="s">
        <v>328</v>
      </c>
      <c r="OC40" s="117"/>
      <c r="OD40" s="253"/>
      <c r="OE40" s="110" t="s">
        <v>0</v>
      </c>
      <c r="OF40" s="110"/>
      <c r="OG40" s="110" t="s">
        <v>328</v>
      </c>
      <c r="OH40" s="111" t="s">
        <v>328</v>
      </c>
    </row>
    <row r="41" spans="1:398" ht="15" x14ac:dyDescent="0.2">
      <c r="A41" s="283">
        <f>IF(B41="","",VLOOKUP(B41,'Registrovaní tipéri'!$A$2:$B$101,2,FALSE))</f>
        <v>43</v>
      </c>
      <c r="B41" s="277" t="s">
        <v>252</v>
      </c>
      <c r="C41" s="130">
        <v>43</v>
      </c>
      <c r="D41" s="102"/>
      <c r="E41" s="274" t="s">
        <v>0</v>
      </c>
      <c r="F41" s="101"/>
      <c r="G41" s="108"/>
      <c r="H41" s="109"/>
      <c r="I41" s="279"/>
      <c r="J41" s="253">
        <v>1</v>
      </c>
      <c r="K41" s="110" t="s">
        <v>0</v>
      </c>
      <c r="L41" s="110">
        <v>4</v>
      </c>
      <c r="M41" s="110" t="s">
        <v>217</v>
      </c>
      <c r="N41" s="111" t="s">
        <v>213</v>
      </c>
      <c r="O41" s="77"/>
      <c r="P41" s="102">
        <v>4</v>
      </c>
      <c r="Q41" s="311" t="s">
        <v>0</v>
      </c>
      <c r="R41" s="101">
        <v>0</v>
      </c>
      <c r="S41" s="110" t="s">
        <v>219</v>
      </c>
      <c r="T41" s="111" t="s">
        <v>329</v>
      </c>
      <c r="U41" s="77"/>
      <c r="V41" s="102">
        <v>0</v>
      </c>
      <c r="W41" s="311" t="s">
        <v>0</v>
      </c>
      <c r="X41" s="101">
        <v>2</v>
      </c>
      <c r="Y41" s="110" t="s">
        <v>217</v>
      </c>
      <c r="Z41" s="111" t="s">
        <v>217</v>
      </c>
      <c r="AA41" s="90"/>
      <c r="AB41" s="61">
        <v>4</v>
      </c>
      <c r="AC41" s="294" t="s">
        <v>0</v>
      </c>
      <c r="AD41" s="61">
        <v>1</v>
      </c>
      <c r="AE41" s="110" t="s">
        <v>219</v>
      </c>
      <c r="AF41" s="111" t="s">
        <v>217</v>
      </c>
      <c r="AG41" s="90"/>
      <c r="AH41" s="61">
        <v>1</v>
      </c>
      <c r="AI41" s="274" t="s">
        <v>0</v>
      </c>
      <c r="AJ41" s="61">
        <v>4</v>
      </c>
      <c r="AK41" s="110" t="s">
        <v>219</v>
      </c>
      <c r="AL41" s="111" t="s">
        <v>217</v>
      </c>
      <c r="AM41" s="90"/>
      <c r="AN41" s="102">
        <v>0</v>
      </c>
      <c r="AO41" s="274" t="s">
        <v>0</v>
      </c>
      <c r="AP41" s="101">
        <v>4</v>
      </c>
      <c r="AQ41" s="110" t="s">
        <v>219</v>
      </c>
      <c r="AR41" s="111" t="s">
        <v>217</v>
      </c>
      <c r="AS41" s="90"/>
      <c r="AT41" s="61">
        <v>4</v>
      </c>
      <c r="AU41" s="274" t="s">
        <v>0</v>
      </c>
      <c r="AV41" s="61">
        <v>1</v>
      </c>
      <c r="AW41" s="110" t="s">
        <v>219</v>
      </c>
      <c r="AX41" s="111" t="s">
        <v>217</v>
      </c>
      <c r="AY41" s="90"/>
      <c r="AZ41" s="102">
        <v>4</v>
      </c>
      <c r="BA41" s="274" t="s">
        <v>0</v>
      </c>
      <c r="BB41" s="101">
        <v>0</v>
      </c>
      <c r="BC41" s="110" t="s">
        <v>218</v>
      </c>
      <c r="BD41" s="111" t="s">
        <v>364</v>
      </c>
      <c r="BE41" s="90"/>
      <c r="BF41" s="61">
        <v>0</v>
      </c>
      <c r="BG41" s="274" t="s">
        <v>0</v>
      </c>
      <c r="BH41" s="61">
        <v>4</v>
      </c>
      <c r="BI41" s="110" t="s">
        <v>219</v>
      </c>
      <c r="BJ41" s="111" t="s">
        <v>217</v>
      </c>
      <c r="BK41" s="90"/>
      <c r="BL41" s="61">
        <v>4</v>
      </c>
      <c r="BM41" s="274" t="s">
        <v>0</v>
      </c>
      <c r="BN41" s="61">
        <v>0</v>
      </c>
      <c r="BO41" s="110" t="s">
        <v>219</v>
      </c>
      <c r="BP41" s="111" t="s">
        <v>364</v>
      </c>
      <c r="BQ41" s="90"/>
      <c r="BR41" s="61">
        <v>0</v>
      </c>
      <c r="BS41" s="274" t="s">
        <v>0</v>
      </c>
      <c r="BT41" s="61">
        <v>4</v>
      </c>
      <c r="BU41" s="110" t="s">
        <v>217</v>
      </c>
      <c r="BV41" s="111" t="s">
        <v>217</v>
      </c>
      <c r="BW41" s="90"/>
      <c r="BX41" s="61">
        <v>4</v>
      </c>
      <c r="BY41" s="274" t="s">
        <v>0</v>
      </c>
      <c r="BZ41" s="61">
        <v>0</v>
      </c>
      <c r="CA41" s="110" t="s">
        <v>219</v>
      </c>
      <c r="CB41" s="111" t="s">
        <v>291</v>
      </c>
      <c r="CC41" s="90"/>
      <c r="CD41" s="61">
        <v>4</v>
      </c>
      <c r="CE41" s="274" t="s">
        <v>0</v>
      </c>
      <c r="CF41" s="61">
        <v>0</v>
      </c>
      <c r="CG41" s="110" t="s">
        <v>215</v>
      </c>
      <c r="CH41" s="111" t="s">
        <v>216</v>
      </c>
      <c r="CI41" s="90"/>
      <c r="CJ41" s="102">
        <v>4</v>
      </c>
      <c r="CK41" s="274" t="s">
        <v>0</v>
      </c>
      <c r="CL41" s="101">
        <v>0</v>
      </c>
      <c r="CM41" s="110" t="s">
        <v>219</v>
      </c>
      <c r="CN41" s="111" t="s">
        <v>217</v>
      </c>
      <c r="CO41" s="90"/>
      <c r="CP41" s="102">
        <v>0</v>
      </c>
      <c r="CQ41" s="274" t="s">
        <v>0</v>
      </c>
      <c r="CR41" s="101">
        <v>4</v>
      </c>
      <c r="CS41" s="110" t="s">
        <v>216</v>
      </c>
      <c r="CT41" s="111" t="s">
        <v>268</v>
      </c>
      <c r="CU41" s="90"/>
      <c r="CV41" s="61">
        <v>0</v>
      </c>
      <c r="CW41" s="274" t="s">
        <v>0</v>
      </c>
      <c r="CX41" s="61">
        <v>4</v>
      </c>
      <c r="CY41" s="110" t="s">
        <v>219</v>
      </c>
      <c r="CZ41" s="111" t="s">
        <v>217</v>
      </c>
      <c r="DA41" s="90"/>
      <c r="DB41" s="61"/>
      <c r="DC41" s="274" t="s">
        <v>0</v>
      </c>
      <c r="DD41" s="61"/>
      <c r="DE41" s="110" t="s">
        <v>328</v>
      </c>
      <c r="DF41" s="111" t="s">
        <v>328</v>
      </c>
      <c r="DG41" s="90"/>
      <c r="DH41" s="61">
        <v>4</v>
      </c>
      <c r="DI41" s="274" t="s">
        <v>0</v>
      </c>
      <c r="DJ41" s="61">
        <v>0</v>
      </c>
      <c r="DK41" s="110" t="s">
        <v>219</v>
      </c>
      <c r="DL41" s="111" t="s">
        <v>217</v>
      </c>
      <c r="DM41" s="90"/>
      <c r="DN41" s="61">
        <v>0</v>
      </c>
      <c r="DO41" s="274" t="s">
        <v>0</v>
      </c>
      <c r="DP41" s="61">
        <v>4</v>
      </c>
      <c r="DQ41" s="110" t="s">
        <v>219</v>
      </c>
      <c r="DR41" s="111" t="s">
        <v>217</v>
      </c>
      <c r="DS41" s="90"/>
      <c r="DT41" s="61">
        <v>4</v>
      </c>
      <c r="DU41" s="274" t="s">
        <v>0</v>
      </c>
      <c r="DV41" s="61">
        <v>0</v>
      </c>
      <c r="DW41" s="110" t="s">
        <v>217</v>
      </c>
      <c r="DX41" s="111" t="s">
        <v>220</v>
      </c>
      <c r="DY41" s="90"/>
      <c r="DZ41" s="61">
        <v>4</v>
      </c>
      <c r="EA41" s="274" t="s">
        <v>0</v>
      </c>
      <c r="EB41" s="61">
        <v>0</v>
      </c>
      <c r="EC41" s="110" t="s">
        <v>219</v>
      </c>
      <c r="ED41" s="111" t="s">
        <v>217</v>
      </c>
      <c r="EE41" s="90"/>
      <c r="EF41" s="61"/>
      <c r="EG41" s="274" t="s">
        <v>0</v>
      </c>
      <c r="EH41" s="61"/>
      <c r="EI41" s="110" t="s">
        <v>328</v>
      </c>
      <c r="EJ41" s="111" t="s">
        <v>328</v>
      </c>
      <c r="EK41" s="90"/>
      <c r="EL41" s="61"/>
      <c r="EM41" s="274" t="s">
        <v>0</v>
      </c>
      <c r="EN41" s="61"/>
      <c r="EO41" s="110" t="s">
        <v>328</v>
      </c>
      <c r="EP41" s="111" t="s">
        <v>328</v>
      </c>
      <c r="EQ41" s="90"/>
      <c r="ER41" s="102"/>
      <c r="ES41" s="274" t="s">
        <v>0</v>
      </c>
      <c r="ET41" s="101"/>
      <c r="EU41" s="110" t="s">
        <v>328</v>
      </c>
      <c r="EV41" s="111" t="s">
        <v>328</v>
      </c>
      <c r="EW41" s="90"/>
      <c r="EX41" s="61"/>
      <c r="EY41" s="274" t="s">
        <v>0</v>
      </c>
      <c r="EZ41" s="61"/>
      <c r="FA41" s="110" t="s">
        <v>328</v>
      </c>
      <c r="FB41" s="111" t="s">
        <v>328</v>
      </c>
      <c r="FC41" s="90"/>
      <c r="FD41" s="102"/>
      <c r="FE41" s="274" t="s">
        <v>0</v>
      </c>
      <c r="FF41" s="101"/>
      <c r="FG41" s="110" t="s">
        <v>328</v>
      </c>
      <c r="FH41" s="111" t="s">
        <v>328</v>
      </c>
      <c r="FI41" s="90"/>
      <c r="FJ41" s="61"/>
      <c r="FK41" s="274" t="s">
        <v>0</v>
      </c>
      <c r="FL41" s="61"/>
      <c r="FM41" s="110" t="s">
        <v>328</v>
      </c>
      <c r="FN41" s="111" t="s">
        <v>328</v>
      </c>
      <c r="FO41" s="90"/>
      <c r="FP41" s="61"/>
      <c r="FQ41" s="274" t="s">
        <v>0</v>
      </c>
      <c r="FR41" s="61"/>
      <c r="FS41" s="110" t="s">
        <v>328</v>
      </c>
      <c r="FT41" s="111" t="s">
        <v>328</v>
      </c>
      <c r="FU41" s="90"/>
      <c r="FV41" s="61"/>
      <c r="FW41" s="274" t="s">
        <v>0</v>
      </c>
      <c r="FX41" s="61"/>
      <c r="FY41" s="110" t="s">
        <v>328</v>
      </c>
      <c r="FZ41" s="111" t="s">
        <v>328</v>
      </c>
      <c r="GA41" s="90"/>
      <c r="GB41" s="102"/>
      <c r="GC41" s="274" t="s">
        <v>0</v>
      </c>
      <c r="GD41" s="101"/>
      <c r="GE41" s="110" t="s">
        <v>328</v>
      </c>
      <c r="GF41" s="111" t="s">
        <v>328</v>
      </c>
      <c r="GG41" s="90"/>
      <c r="GH41" s="102"/>
      <c r="GI41" s="274" t="s">
        <v>0</v>
      </c>
      <c r="GJ41" s="101"/>
      <c r="GK41" s="110" t="s">
        <v>328</v>
      </c>
      <c r="GL41" s="111" t="s">
        <v>328</v>
      </c>
      <c r="GM41" s="90"/>
      <c r="GN41" s="61"/>
      <c r="GO41" s="274" t="s">
        <v>0</v>
      </c>
      <c r="GP41" s="61"/>
      <c r="GQ41" s="110" t="s">
        <v>328</v>
      </c>
      <c r="GR41" s="111" t="s">
        <v>328</v>
      </c>
      <c r="GS41" s="90"/>
      <c r="GT41" s="61"/>
      <c r="GU41" s="274" t="s">
        <v>0</v>
      </c>
      <c r="GV41" s="61"/>
      <c r="GW41" s="110" t="s">
        <v>328</v>
      </c>
      <c r="GX41" s="111" t="s">
        <v>328</v>
      </c>
      <c r="GY41" s="90"/>
      <c r="GZ41" s="102"/>
      <c r="HA41" s="274" t="s">
        <v>0</v>
      </c>
      <c r="HB41" s="101"/>
      <c r="HC41" s="110" t="s">
        <v>328</v>
      </c>
      <c r="HD41" s="111" t="s">
        <v>328</v>
      </c>
      <c r="HE41" s="90"/>
      <c r="HF41" s="61"/>
      <c r="HG41" s="274" t="s">
        <v>0</v>
      </c>
      <c r="HH41" s="61"/>
      <c r="HI41" s="110" t="s">
        <v>328</v>
      </c>
      <c r="HJ41" s="111" t="s">
        <v>328</v>
      </c>
      <c r="HK41" s="90"/>
      <c r="HL41" s="61"/>
      <c r="HM41" s="274" t="s">
        <v>0</v>
      </c>
      <c r="HN41" s="61"/>
      <c r="HO41" s="110" t="s">
        <v>328</v>
      </c>
      <c r="HP41" s="111" t="s">
        <v>328</v>
      </c>
      <c r="HQ41" s="90"/>
      <c r="HR41" s="61"/>
      <c r="HS41" s="274" t="s">
        <v>0</v>
      </c>
      <c r="HT41" s="61"/>
      <c r="HU41" s="110" t="s">
        <v>328</v>
      </c>
      <c r="HV41" s="111" t="s">
        <v>328</v>
      </c>
      <c r="HW41" s="90"/>
      <c r="HX41" s="102"/>
      <c r="HY41" s="274" t="s">
        <v>0</v>
      </c>
      <c r="HZ41" s="101"/>
      <c r="IA41" s="110" t="s">
        <v>328</v>
      </c>
      <c r="IB41" s="111" t="s">
        <v>328</v>
      </c>
      <c r="IC41" s="90"/>
      <c r="ID41" s="61"/>
      <c r="IE41" s="274" t="s">
        <v>0</v>
      </c>
      <c r="IF41" s="61"/>
      <c r="IG41" s="110" t="s">
        <v>328</v>
      </c>
      <c r="IH41" s="111" t="s">
        <v>328</v>
      </c>
      <c r="II41" s="90"/>
      <c r="IJ41" s="61"/>
      <c r="IK41" s="274" t="s">
        <v>0</v>
      </c>
      <c r="IL41" s="61"/>
      <c r="IM41" s="110" t="s">
        <v>328</v>
      </c>
      <c r="IN41" s="111" t="s">
        <v>328</v>
      </c>
      <c r="IO41" s="90"/>
      <c r="IP41" s="102"/>
      <c r="IQ41" s="274" t="s">
        <v>0</v>
      </c>
      <c r="IR41" s="101"/>
      <c r="IS41" s="110" t="s">
        <v>328</v>
      </c>
      <c r="IT41" s="111" t="s">
        <v>328</v>
      </c>
      <c r="IU41" s="90"/>
      <c r="IV41" s="61"/>
      <c r="IW41" s="274" t="s">
        <v>0</v>
      </c>
      <c r="IX41" s="61"/>
      <c r="IY41" s="110" t="s">
        <v>328</v>
      </c>
      <c r="IZ41" s="111" t="s">
        <v>328</v>
      </c>
      <c r="JA41" s="90"/>
      <c r="JB41" s="61"/>
      <c r="JC41" s="274" t="s">
        <v>0</v>
      </c>
      <c r="JD41" s="61"/>
      <c r="JE41" s="110" t="s">
        <v>328</v>
      </c>
      <c r="JF41" s="111" t="s">
        <v>328</v>
      </c>
      <c r="JG41" s="90"/>
      <c r="JH41" s="61"/>
      <c r="JI41" s="274" t="s">
        <v>0</v>
      </c>
      <c r="JJ41" s="61"/>
      <c r="JK41" s="110" t="s">
        <v>328</v>
      </c>
      <c r="JL41" s="111" t="s">
        <v>328</v>
      </c>
      <c r="JM41" s="90"/>
      <c r="JN41" s="61"/>
      <c r="JO41" s="274" t="s">
        <v>0</v>
      </c>
      <c r="JP41" s="61"/>
      <c r="JQ41" s="110" t="s">
        <v>328</v>
      </c>
      <c r="JR41" s="111" t="s">
        <v>328</v>
      </c>
      <c r="JS41" s="90"/>
      <c r="JT41" s="102"/>
      <c r="JU41" s="274" t="s">
        <v>0</v>
      </c>
      <c r="JV41" s="101"/>
      <c r="JW41" s="110" t="s">
        <v>328</v>
      </c>
      <c r="JX41" s="111" t="s">
        <v>328</v>
      </c>
      <c r="JY41" s="90"/>
      <c r="JZ41" s="102"/>
      <c r="KA41" s="274" t="s">
        <v>0</v>
      </c>
      <c r="KB41" s="101"/>
      <c r="KC41" s="110" t="s">
        <v>328</v>
      </c>
      <c r="KD41" s="111" t="s">
        <v>328</v>
      </c>
      <c r="KE41" s="90"/>
      <c r="KF41" s="102"/>
      <c r="KG41" s="274" t="s">
        <v>0</v>
      </c>
      <c r="KH41" s="101"/>
      <c r="KI41" s="110" t="s">
        <v>328</v>
      </c>
      <c r="KJ41" s="111" t="s">
        <v>328</v>
      </c>
      <c r="KK41" s="90"/>
      <c r="KL41" s="61"/>
      <c r="KM41" s="274" t="s">
        <v>0</v>
      </c>
      <c r="KN41" s="61"/>
      <c r="KO41" s="110" t="s">
        <v>328</v>
      </c>
      <c r="KP41" s="111" t="s">
        <v>328</v>
      </c>
      <c r="KQ41" s="90"/>
      <c r="KR41" s="61"/>
      <c r="KS41" s="274" t="s">
        <v>0</v>
      </c>
      <c r="KT41" s="61"/>
      <c r="KU41" s="110" t="s">
        <v>328</v>
      </c>
      <c r="KV41" s="111" t="s">
        <v>328</v>
      </c>
      <c r="KW41" s="90"/>
      <c r="KX41" s="61"/>
      <c r="KY41" s="274" t="s">
        <v>0</v>
      </c>
      <c r="KZ41" s="61"/>
      <c r="LA41" s="110" t="s">
        <v>328</v>
      </c>
      <c r="LB41" s="111" t="s">
        <v>328</v>
      </c>
      <c r="LC41" s="90"/>
      <c r="LD41" s="102"/>
      <c r="LE41" s="274" t="s">
        <v>0</v>
      </c>
      <c r="LF41" s="101"/>
      <c r="LG41" s="110" t="s">
        <v>328</v>
      </c>
      <c r="LH41" s="111" t="s">
        <v>328</v>
      </c>
      <c r="LI41" s="90"/>
      <c r="LJ41" s="61"/>
      <c r="LK41" s="274" t="s">
        <v>0</v>
      </c>
      <c r="LL41" s="61"/>
      <c r="LM41" s="110" t="s">
        <v>328</v>
      </c>
      <c r="LN41" s="111" t="s">
        <v>328</v>
      </c>
      <c r="LO41" s="90"/>
      <c r="LP41" s="61"/>
      <c r="LQ41" s="274" t="s">
        <v>0</v>
      </c>
      <c r="LR41" s="61"/>
      <c r="LS41" s="110" t="s">
        <v>328</v>
      </c>
      <c r="LT41" s="111" t="s">
        <v>328</v>
      </c>
      <c r="LU41" s="90"/>
      <c r="LV41" s="102"/>
      <c r="LW41" s="274" t="s">
        <v>0</v>
      </c>
      <c r="LX41" s="101"/>
      <c r="LY41" s="110" t="s">
        <v>328</v>
      </c>
      <c r="LZ41" s="111" t="s">
        <v>328</v>
      </c>
      <c r="MA41" s="90"/>
      <c r="MB41" s="61"/>
      <c r="MC41" s="274" t="s">
        <v>0</v>
      </c>
      <c r="MD41" s="61"/>
      <c r="ME41" s="110" t="s">
        <v>328</v>
      </c>
      <c r="MF41" s="111" t="s">
        <v>328</v>
      </c>
      <c r="MG41" s="90"/>
      <c r="MH41" s="61"/>
      <c r="MI41" s="274" t="s">
        <v>0</v>
      </c>
      <c r="MJ41" s="61"/>
      <c r="MK41" s="110" t="s">
        <v>328</v>
      </c>
      <c r="ML41" s="111" t="s">
        <v>328</v>
      </c>
      <c r="MM41" s="90"/>
      <c r="MN41" s="61"/>
      <c r="MO41" s="274" t="s">
        <v>0</v>
      </c>
      <c r="MP41" s="61"/>
      <c r="MQ41" s="110" t="s">
        <v>328</v>
      </c>
      <c r="MR41" s="111" t="s">
        <v>328</v>
      </c>
      <c r="MS41" s="90"/>
      <c r="MT41" s="102"/>
      <c r="MU41" s="274" t="s">
        <v>0</v>
      </c>
      <c r="MV41" s="101"/>
      <c r="MW41" s="110" t="s">
        <v>328</v>
      </c>
      <c r="MX41" s="111" t="s">
        <v>328</v>
      </c>
      <c r="MY41" s="90"/>
      <c r="MZ41" s="61"/>
      <c r="NA41" s="274" t="s">
        <v>0</v>
      </c>
      <c r="NB41" s="61"/>
      <c r="NC41" s="110" t="s">
        <v>328</v>
      </c>
      <c r="ND41" s="111" t="s">
        <v>328</v>
      </c>
      <c r="NE41" s="90"/>
      <c r="NF41" s="61"/>
      <c r="NG41" s="274" t="s">
        <v>0</v>
      </c>
      <c r="NH41" s="61"/>
      <c r="NI41" s="110" t="s">
        <v>328</v>
      </c>
      <c r="NJ41" s="111" t="s">
        <v>328</v>
      </c>
      <c r="NK41" s="90"/>
      <c r="NL41" s="61"/>
      <c r="NM41" s="274" t="s">
        <v>0</v>
      </c>
      <c r="NN41" s="61"/>
      <c r="NO41" s="110" t="s">
        <v>328</v>
      </c>
      <c r="NP41" s="111" t="s">
        <v>328</v>
      </c>
      <c r="NQ41" s="90"/>
      <c r="NR41" s="61"/>
      <c r="NS41" s="274" t="s">
        <v>0</v>
      </c>
      <c r="NT41" s="61"/>
      <c r="NU41" s="110" t="s">
        <v>328</v>
      </c>
      <c r="NV41" s="111" t="s">
        <v>328</v>
      </c>
      <c r="NW41" s="98"/>
      <c r="NX41" s="102"/>
      <c r="NY41" s="274" t="s">
        <v>0</v>
      </c>
      <c r="NZ41" s="101"/>
      <c r="OA41" s="110" t="s">
        <v>328</v>
      </c>
      <c r="OB41" s="111" t="s">
        <v>328</v>
      </c>
      <c r="OC41" s="117"/>
      <c r="OD41" s="253"/>
      <c r="OE41" s="110" t="s">
        <v>0</v>
      </c>
      <c r="OF41" s="110"/>
      <c r="OG41" s="110" t="s">
        <v>328</v>
      </c>
      <c r="OH41" s="111" t="s">
        <v>328</v>
      </c>
    </row>
    <row r="42" spans="1:398" ht="15" x14ac:dyDescent="0.2">
      <c r="A42" s="283">
        <f>IF(B42="","",VLOOKUP(B42,'Registrovaní tipéri'!$A$2:$B$101,2,FALSE))</f>
        <v>42</v>
      </c>
      <c r="B42" s="277" t="s">
        <v>248</v>
      </c>
      <c r="C42" s="130">
        <v>42</v>
      </c>
      <c r="D42" s="102"/>
      <c r="E42" s="274" t="s">
        <v>0</v>
      </c>
      <c r="F42" s="101"/>
      <c r="G42" s="274"/>
      <c r="H42" s="275"/>
      <c r="I42" s="279"/>
      <c r="J42" s="253">
        <v>1</v>
      </c>
      <c r="K42" s="110" t="s">
        <v>0</v>
      </c>
      <c r="L42" s="110">
        <v>1</v>
      </c>
      <c r="M42" s="110" t="s">
        <v>218</v>
      </c>
      <c r="N42" s="111" t="s">
        <v>217</v>
      </c>
      <c r="O42" s="77"/>
      <c r="P42" s="102">
        <v>3</v>
      </c>
      <c r="Q42" s="311" t="s">
        <v>0</v>
      </c>
      <c r="R42" s="101">
        <v>0</v>
      </c>
      <c r="S42" s="110" t="s">
        <v>268</v>
      </c>
      <c r="T42" s="111" t="s">
        <v>218</v>
      </c>
      <c r="U42" s="77"/>
      <c r="V42" s="102">
        <v>1</v>
      </c>
      <c r="W42" s="311" t="s">
        <v>0</v>
      </c>
      <c r="X42" s="101">
        <v>2</v>
      </c>
      <c r="Y42" s="110" t="s">
        <v>218</v>
      </c>
      <c r="Z42" s="111" t="s">
        <v>217</v>
      </c>
      <c r="AA42" s="90"/>
      <c r="AB42" s="61">
        <v>2</v>
      </c>
      <c r="AC42" s="294" t="s">
        <v>0</v>
      </c>
      <c r="AD42" s="61">
        <v>1</v>
      </c>
      <c r="AE42" s="110" t="s">
        <v>220</v>
      </c>
      <c r="AF42" s="111" t="s">
        <v>217</v>
      </c>
      <c r="AG42" s="90"/>
      <c r="AH42" s="61">
        <v>1</v>
      </c>
      <c r="AI42" s="274" t="s">
        <v>0</v>
      </c>
      <c r="AJ42" s="61">
        <v>2</v>
      </c>
      <c r="AK42" s="110" t="s">
        <v>268</v>
      </c>
      <c r="AL42" s="111" t="s">
        <v>218</v>
      </c>
      <c r="AM42" s="90"/>
      <c r="AN42" s="102">
        <v>1</v>
      </c>
      <c r="AO42" s="274" t="s">
        <v>0</v>
      </c>
      <c r="AP42" s="101">
        <v>2</v>
      </c>
      <c r="AQ42" s="110" t="s">
        <v>366</v>
      </c>
      <c r="AR42" s="111" t="s">
        <v>216</v>
      </c>
      <c r="AS42" s="90"/>
      <c r="AT42" s="61">
        <v>2</v>
      </c>
      <c r="AU42" s="274" t="s">
        <v>0</v>
      </c>
      <c r="AV42" s="61">
        <v>0</v>
      </c>
      <c r="AW42" s="110" t="s">
        <v>268</v>
      </c>
      <c r="AX42" s="111" t="s">
        <v>217</v>
      </c>
      <c r="AY42" s="90"/>
      <c r="AZ42" s="102">
        <v>3</v>
      </c>
      <c r="BA42" s="274" t="s">
        <v>0</v>
      </c>
      <c r="BB42" s="101">
        <v>0</v>
      </c>
      <c r="BC42" s="110" t="s">
        <v>218</v>
      </c>
      <c r="BD42" s="111" t="s">
        <v>268</v>
      </c>
      <c r="BE42" s="90"/>
      <c r="BF42" s="61">
        <v>2</v>
      </c>
      <c r="BG42" s="274" t="s">
        <v>0</v>
      </c>
      <c r="BH42" s="61">
        <v>3</v>
      </c>
      <c r="BI42" s="110" t="s">
        <v>220</v>
      </c>
      <c r="BJ42" s="111" t="s">
        <v>217</v>
      </c>
      <c r="BK42" s="90"/>
      <c r="BL42" s="61">
        <v>2</v>
      </c>
      <c r="BM42" s="274" t="s">
        <v>0</v>
      </c>
      <c r="BN42" s="61">
        <v>0</v>
      </c>
      <c r="BO42" s="110" t="s">
        <v>218</v>
      </c>
      <c r="BP42" s="111" t="s">
        <v>219</v>
      </c>
      <c r="BQ42" s="90"/>
      <c r="BR42" s="61">
        <v>0</v>
      </c>
      <c r="BS42" s="274" t="s">
        <v>0</v>
      </c>
      <c r="BT42" s="61">
        <v>2</v>
      </c>
      <c r="BU42" s="110" t="s">
        <v>220</v>
      </c>
      <c r="BV42" s="111" t="s">
        <v>291</v>
      </c>
      <c r="BW42" s="90"/>
      <c r="BX42" s="61">
        <v>2</v>
      </c>
      <c r="BY42" s="274" t="s">
        <v>0</v>
      </c>
      <c r="BZ42" s="61">
        <v>1</v>
      </c>
      <c r="CA42" s="110" t="s">
        <v>217</v>
      </c>
      <c r="CB42" s="111" t="s">
        <v>291</v>
      </c>
      <c r="CC42" s="90"/>
      <c r="CD42" s="61">
        <v>3</v>
      </c>
      <c r="CE42" s="274" t="s">
        <v>0</v>
      </c>
      <c r="CF42" s="61">
        <v>0</v>
      </c>
      <c r="CG42" s="110" t="s">
        <v>219</v>
      </c>
      <c r="CH42" s="111" t="s">
        <v>216</v>
      </c>
      <c r="CI42" s="90"/>
      <c r="CJ42" s="102">
        <v>3</v>
      </c>
      <c r="CK42" s="274" t="s">
        <v>0</v>
      </c>
      <c r="CL42" s="101">
        <v>0</v>
      </c>
      <c r="CM42" s="110" t="s">
        <v>217</v>
      </c>
      <c r="CN42" s="111" t="s">
        <v>268</v>
      </c>
      <c r="CO42" s="90"/>
      <c r="CP42" s="102">
        <v>1</v>
      </c>
      <c r="CQ42" s="274" t="s">
        <v>0</v>
      </c>
      <c r="CR42" s="101">
        <v>2</v>
      </c>
      <c r="CS42" s="110" t="s">
        <v>268</v>
      </c>
      <c r="CT42" s="111" t="s">
        <v>215</v>
      </c>
      <c r="CU42" s="90"/>
      <c r="CV42" s="61">
        <v>1</v>
      </c>
      <c r="CW42" s="274" t="s">
        <v>0</v>
      </c>
      <c r="CX42" s="61">
        <v>3</v>
      </c>
      <c r="CY42" s="110" t="s">
        <v>218</v>
      </c>
      <c r="CZ42" s="111" t="s">
        <v>291</v>
      </c>
      <c r="DA42" s="90"/>
      <c r="DB42" s="61"/>
      <c r="DC42" s="274" t="s">
        <v>0</v>
      </c>
      <c r="DD42" s="61"/>
      <c r="DE42" s="110" t="s">
        <v>328</v>
      </c>
      <c r="DF42" s="111" t="s">
        <v>328</v>
      </c>
      <c r="DG42" s="90"/>
      <c r="DH42" s="61">
        <v>2</v>
      </c>
      <c r="DI42" s="274" t="s">
        <v>0</v>
      </c>
      <c r="DJ42" s="61">
        <v>1</v>
      </c>
      <c r="DK42" s="110" t="s">
        <v>218</v>
      </c>
      <c r="DL42" s="111" t="s">
        <v>217</v>
      </c>
      <c r="DM42" s="90"/>
      <c r="DN42" s="61">
        <v>3</v>
      </c>
      <c r="DO42" s="274" t="s">
        <v>0</v>
      </c>
      <c r="DP42" s="61">
        <v>1</v>
      </c>
      <c r="DQ42" s="110" t="s">
        <v>379</v>
      </c>
      <c r="DR42" s="111" t="s">
        <v>381</v>
      </c>
      <c r="DS42" s="90"/>
      <c r="DT42" s="61"/>
      <c r="DU42" s="274" t="s">
        <v>0</v>
      </c>
      <c r="DV42" s="61"/>
      <c r="DW42" s="110" t="s">
        <v>328</v>
      </c>
      <c r="DX42" s="111" t="s">
        <v>328</v>
      </c>
      <c r="DY42" s="90"/>
      <c r="DZ42" s="61">
        <v>3</v>
      </c>
      <c r="EA42" s="274" t="s">
        <v>0</v>
      </c>
      <c r="EB42" s="61">
        <v>1</v>
      </c>
      <c r="EC42" s="110" t="s">
        <v>219</v>
      </c>
      <c r="ED42" s="111" t="s">
        <v>291</v>
      </c>
      <c r="EE42" s="90"/>
      <c r="EF42" s="61"/>
      <c r="EG42" s="274" t="s">
        <v>0</v>
      </c>
      <c r="EH42" s="61"/>
      <c r="EI42" s="110" t="s">
        <v>328</v>
      </c>
      <c r="EJ42" s="111" t="s">
        <v>328</v>
      </c>
      <c r="EK42" s="90"/>
      <c r="EL42" s="61"/>
      <c r="EM42" s="274" t="s">
        <v>0</v>
      </c>
      <c r="EN42" s="61"/>
      <c r="EO42" s="110" t="s">
        <v>328</v>
      </c>
      <c r="EP42" s="111" t="s">
        <v>328</v>
      </c>
      <c r="EQ42" s="90"/>
      <c r="ER42" s="102"/>
      <c r="ES42" s="274" t="s">
        <v>0</v>
      </c>
      <c r="ET42" s="101"/>
      <c r="EU42" s="110" t="s">
        <v>328</v>
      </c>
      <c r="EV42" s="111" t="s">
        <v>328</v>
      </c>
      <c r="EW42" s="90"/>
      <c r="EX42" s="61"/>
      <c r="EY42" s="274" t="s">
        <v>0</v>
      </c>
      <c r="EZ42" s="61"/>
      <c r="FA42" s="110" t="s">
        <v>328</v>
      </c>
      <c r="FB42" s="111" t="s">
        <v>328</v>
      </c>
      <c r="FC42" s="90"/>
      <c r="FD42" s="102"/>
      <c r="FE42" s="274" t="s">
        <v>0</v>
      </c>
      <c r="FF42" s="101"/>
      <c r="FG42" s="110" t="s">
        <v>328</v>
      </c>
      <c r="FH42" s="111" t="s">
        <v>328</v>
      </c>
      <c r="FI42" s="90"/>
      <c r="FJ42" s="61"/>
      <c r="FK42" s="274" t="s">
        <v>0</v>
      </c>
      <c r="FL42" s="61"/>
      <c r="FM42" s="110" t="s">
        <v>328</v>
      </c>
      <c r="FN42" s="111" t="s">
        <v>328</v>
      </c>
      <c r="FO42" s="90"/>
      <c r="FP42" s="61"/>
      <c r="FQ42" s="274" t="s">
        <v>0</v>
      </c>
      <c r="FR42" s="61"/>
      <c r="FS42" s="110" t="s">
        <v>328</v>
      </c>
      <c r="FT42" s="111" t="s">
        <v>328</v>
      </c>
      <c r="FU42" s="90"/>
      <c r="FV42" s="61"/>
      <c r="FW42" s="274" t="s">
        <v>0</v>
      </c>
      <c r="FX42" s="61"/>
      <c r="FY42" s="110" t="s">
        <v>328</v>
      </c>
      <c r="FZ42" s="111" t="s">
        <v>328</v>
      </c>
      <c r="GA42" s="90"/>
      <c r="GB42" s="102"/>
      <c r="GC42" s="274" t="s">
        <v>0</v>
      </c>
      <c r="GD42" s="101"/>
      <c r="GE42" s="110" t="s">
        <v>328</v>
      </c>
      <c r="GF42" s="111" t="s">
        <v>328</v>
      </c>
      <c r="GG42" s="90"/>
      <c r="GH42" s="102"/>
      <c r="GI42" s="274" t="s">
        <v>0</v>
      </c>
      <c r="GJ42" s="101"/>
      <c r="GK42" s="110" t="s">
        <v>328</v>
      </c>
      <c r="GL42" s="111" t="s">
        <v>328</v>
      </c>
      <c r="GM42" s="90"/>
      <c r="GN42" s="61"/>
      <c r="GO42" s="274" t="s">
        <v>0</v>
      </c>
      <c r="GP42" s="61"/>
      <c r="GQ42" s="110" t="s">
        <v>328</v>
      </c>
      <c r="GR42" s="111" t="s">
        <v>328</v>
      </c>
      <c r="GS42" s="90"/>
      <c r="GT42" s="61"/>
      <c r="GU42" s="274" t="s">
        <v>0</v>
      </c>
      <c r="GV42" s="61"/>
      <c r="GW42" s="110" t="s">
        <v>328</v>
      </c>
      <c r="GX42" s="111" t="s">
        <v>328</v>
      </c>
      <c r="GY42" s="90"/>
      <c r="GZ42" s="102"/>
      <c r="HA42" s="274" t="s">
        <v>0</v>
      </c>
      <c r="HB42" s="101"/>
      <c r="HC42" s="110" t="s">
        <v>328</v>
      </c>
      <c r="HD42" s="111" t="s">
        <v>328</v>
      </c>
      <c r="HE42" s="90"/>
      <c r="HF42" s="61"/>
      <c r="HG42" s="274" t="s">
        <v>0</v>
      </c>
      <c r="HH42" s="61"/>
      <c r="HI42" s="110" t="s">
        <v>328</v>
      </c>
      <c r="HJ42" s="111" t="s">
        <v>328</v>
      </c>
      <c r="HK42" s="90"/>
      <c r="HL42" s="61"/>
      <c r="HM42" s="274" t="s">
        <v>0</v>
      </c>
      <c r="HN42" s="61"/>
      <c r="HO42" s="110" t="s">
        <v>328</v>
      </c>
      <c r="HP42" s="111" t="s">
        <v>328</v>
      </c>
      <c r="HQ42" s="90"/>
      <c r="HR42" s="61"/>
      <c r="HS42" s="274" t="s">
        <v>0</v>
      </c>
      <c r="HT42" s="61"/>
      <c r="HU42" s="110" t="s">
        <v>328</v>
      </c>
      <c r="HV42" s="111" t="s">
        <v>328</v>
      </c>
      <c r="HW42" s="90"/>
      <c r="HX42" s="102"/>
      <c r="HY42" s="274" t="s">
        <v>0</v>
      </c>
      <c r="HZ42" s="101"/>
      <c r="IA42" s="110" t="s">
        <v>328</v>
      </c>
      <c r="IB42" s="111" t="s">
        <v>328</v>
      </c>
      <c r="IC42" s="90"/>
      <c r="ID42" s="61"/>
      <c r="IE42" s="274" t="s">
        <v>0</v>
      </c>
      <c r="IF42" s="61"/>
      <c r="IG42" s="110" t="s">
        <v>328</v>
      </c>
      <c r="IH42" s="111" t="s">
        <v>328</v>
      </c>
      <c r="II42" s="90"/>
      <c r="IJ42" s="61"/>
      <c r="IK42" s="274" t="s">
        <v>0</v>
      </c>
      <c r="IL42" s="61"/>
      <c r="IM42" s="110" t="s">
        <v>328</v>
      </c>
      <c r="IN42" s="111" t="s">
        <v>328</v>
      </c>
      <c r="IO42" s="90"/>
      <c r="IP42" s="102"/>
      <c r="IQ42" s="274" t="s">
        <v>0</v>
      </c>
      <c r="IR42" s="101"/>
      <c r="IS42" s="110" t="s">
        <v>328</v>
      </c>
      <c r="IT42" s="111" t="s">
        <v>328</v>
      </c>
      <c r="IU42" s="90"/>
      <c r="IV42" s="61"/>
      <c r="IW42" s="274" t="s">
        <v>0</v>
      </c>
      <c r="IX42" s="61"/>
      <c r="IY42" s="110" t="s">
        <v>328</v>
      </c>
      <c r="IZ42" s="111" t="s">
        <v>328</v>
      </c>
      <c r="JA42" s="90"/>
      <c r="JB42" s="61"/>
      <c r="JC42" s="274" t="s">
        <v>0</v>
      </c>
      <c r="JD42" s="61"/>
      <c r="JE42" s="110" t="s">
        <v>328</v>
      </c>
      <c r="JF42" s="111" t="s">
        <v>328</v>
      </c>
      <c r="JG42" s="90"/>
      <c r="JH42" s="61"/>
      <c r="JI42" s="274" t="s">
        <v>0</v>
      </c>
      <c r="JJ42" s="61"/>
      <c r="JK42" s="110" t="s">
        <v>328</v>
      </c>
      <c r="JL42" s="111" t="s">
        <v>328</v>
      </c>
      <c r="JM42" s="90"/>
      <c r="JN42" s="61"/>
      <c r="JO42" s="274" t="s">
        <v>0</v>
      </c>
      <c r="JP42" s="61"/>
      <c r="JQ42" s="110" t="s">
        <v>328</v>
      </c>
      <c r="JR42" s="111" t="s">
        <v>328</v>
      </c>
      <c r="JS42" s="90"/>
      <c r="JT42" s="102"/>
      <c r="JU42" s="274" t="s">
        <v>0</v>
      </c>
      <c r="JV42" s="101"/>
      <c r="JW42" s="110" t="s">
        <v>328</v>
      </c>
      <c r="JX42" s="111" t="s">
        <v>328</v>
      </c>
      <c r="JY42" s="90"/>
      <c r="JZ42" s="102"/>
      <c r="KA42" s="274" t="s">
        <v>0</v>
      </c>
      <c r="KB42" s="101"/>
      <c r="KC42" s="110" t="s">
        <v>328</v>
      </c>
      <c r="KD42" s="111" t="s">
        <v>328</v>
      </c>
      <c r="KE42" s="90"/>
      <c r="KF42" s="102"/>
      <c r="KG42" s="274" t="s">
        <v>0</v>
      </c>
      <c r="KH42" s="101"/>
      <c r="KI42" s="110" t="s">
        <v>328</v>
      </c>
      <c r="KJ42" s="111" t="s">
        <v>328</v>
      </c>
      <c r="KK42" s="90"/>
      <c r="KL42" s="61"/>
      <c r="KM42" s="274" t="s">
        <v>0</v>
      </c>
      <c r="KN42" s="61"/>
      <c r="KO42" s="110" t="s">
        <v>328</v>
      </c>
      <c r="KP42" s="111" t="s">
        <v>328</v>
      </c>
      <c r="KQ42" s="90"/>
      <c r="KR42" s="61"/>
      <c r="KS42" s="274" t="s">
        <v>0</v>
      </c>
      <c r="KT42" s="61"/>
      <c r="KU42" s="110" t="s">
        <v>328</v>
      </c>
      <c r="KV42" s="111" t="s">
        <v>328</v>
      </c>
      <c r="KW42" s="90"/>
      <c r="KX42" s="61"/>
      <c r="KY42" s="274" t="s">
        <v>0</v>
      </c>
      <c r="KZ42" s="61"/>
      <c r="LA42" s="110" t="s">
        <v>328</v>
      </c>
      <c r="LB42" s="111" t="s">
        <v>328</v>
      </c>
      <c r="LC42" s="90"/>
      <c r="LD42" s="102"/>
      <c r="LE42" s="274" t="s">
        <v>0</v>
      </c>
      <c r="LF42" s="101"/>
      <c r="LG42" s="110" t="s">
        <v>328</v>
      </c>
      <c r="LH42" s="111" t="s">
        <v>328</v>
      </c>
      <c r="LI42" s="90"/>
      <c r="LJ42" s="61"/>
      <c r="LK42" s="274" t="s">
        <v>0</v>
      </c>
      <c r="LL42" s="61"/>
      <c r="LM42" s="110" t="s">
        <v>328</v>
      </c>
      <c r="LN42" s="111" t="s">
        <v>328</v>
      </c>
      <c r="LO42" s="90"/>
      <c r="LP42" s="61"/>
      <c r="LQ42" s="274" t="s">
        <v>0</v>
      </c>
      <c r="LR42" s="61"/>
      <c r="LS42" s="110" t="s">
        <v>328</v>
      </c>
      <c r="LT42" s="111" t="s">
        <v>328</v>
      </c>
      <c r="LU42" s="90"/>
      <c r="LV42" s="102"/>
      <c r="LW42" s="274" t="s">
        <v>0</v>
      </c>
      <c r="LX42" s="101"/>
      <c r="LY42" s="110" t="s">
        <v>328</v>
      </c>
      <c r="LZ42" s="111" t="s">
        <v>328</v>
      </c>
      <c r="MA42" s="90"/>
      <c r="MB42" s="61"/>
      <c r="MC42" s="274" t="s">
        <v>0</v>
      </c>
      <c r="MD42" s="61"/>
      <c r="ME42" s="110" t="s">
        <v>328</v>
      </c>
      <c r="MF42" s="111" t="s">
        <v>328</v>
      </c>
      <c r="MG42" s="90"/>
      <c r="MH42" s="61"/>
      <c r="MI42" s="274" t="s">
        <v>0</v>
      </c>
      <c r="MJ42" s="61"/>
      <c r="MK42" s="110" t="s">
        <v>328</v>
      </c>
      <c r="ML42" s="111" t="s">
        <v>328</v>
      </c>
      <c r="MM42" s="90"/>
      <c r="MN42" s="61"/>
      <c r="MO42" s="274" t="s">
        <v>0</v>
      </c>
      <c r="MP42" s="61"/>
      <c r="MQ42" s="110" t="s">
        <v>328</v>
      </c>
      <c r="MR42" s="111" t="s">
        <v>328</v>
      </c>
      <c r="MS42" s="90"/>
      <c r="MT42" s="102"/>
      <c r="MU42" s="274" t="s">
        <v>0</v>
      </c>
      <c r="MV42" s="101"/>
      <c r="MW42" s="110" t="s">
        <v>328</v>
      </c>
      <c r="MX42" s="111" t="s">
        <v>328</v>
      </c>
      <c r="MY42" s="90"/>
      <c r="MZ42" s="61"/>
      <c r="NA42" s="274" t="s">
        <v>0</v>
      </c>
      <c r="NB42" s="61"/>
      <c r="NC42" s="110" t="s">
        <v>328</v>
      </c>
      <c r="ND42" s="111" t="s">
        <v>328</v>
      </c>
      <c r="NE42" s="90"/>
      <c r="NF42" s="61"/>
      <c r="NG42" s="274" t="s">
        <v>0</v>
      </c>
      <c r="NH42" s="61"/>
      <c r="NI42" s="110" t="s">
        <v>328</v>
      </c>
      <c r="NJ42" s="111" t="s">
        <v>328</v>
      </c>
      <c r="NK42" s="90"/>
      <c r="NL42" s="61"/>
      <c r="NM42" s="274" t="s">
        <v>0</v>
      </c>
      <c r="NN42" s="61"/>
      <c r="NO42" s="110" t="s">
        <v>328</v>
      </c>
      <c r="NP42" s="111" t="s">
        <v>328</v>
      </c>
      <c r="NQ42" s="90"/>
      <c r="NR42" s="61"/>
      <c r="NS42" s="274" t="s">
        <v>0</v>
      </c>
      <c r="NT42" s="61"/>
      <c r="NU42" s="110" t="s">
        <v>328</v>
      </c>
      <c r="NV42" s="111" t="s">
        <v>328</v>
      </c>
      <c r="NW42" s="98"/>
      <c r="NX42" s="102"/>
      <c r="NY42" s="274" t="s">
        <v>0</v>
      </c>
      <c r="NZ42" s="101"/>
      <c r="OA42" s="110" t="s">
        <v>328</v>
      </c>
      <c r="OB42" s="111" t="s">
        <v>328</v>
      </c>
      <c r="OC42" s="117"/>
      <c r="OD42" s="253"/>
      <c r="OE42" s="110" t="s">
        <v>0</v>
      </c>
      <c r="OF42" s="110"/>
      <c r="OG42" s="110" t="s">
        <v>328</v>
      </c>
      <c r="OH42" s="111" t="s">
        <v>328</v>
      </c>
    </row>
    <row r="43" spans="1:398" ht="15" hidden="1" x14ac:dyDescent="0.2">
      <c r="A43" s="283">
        <f>IF(B43="","",VLOOKUP(B43,'Registrovaní tipéri'!$A$2:$B$101,2,FALSE))</f>
        <v>37</v>
      </c>
      <c r="B43" s="277" t="s">
        <v>251</v>
      </c>
      <c r="C43" s="130">
        <v>37</v>
      </c>
      <c r="D43" s="102"/>
      <c r="E43" s="274" t="s">
        <v>0</v>
      </c>
      <c r="F43" s="101"/>
      <c r="G43" s="274"/>
      <c r="H43" s="275"/>
      <c r="I43" s="279"/>
      <c r="J43" s="253">
        <v>1</v>
      </c>
      <c r="K43" s="110" t="s">
        <v>0</v>
      </c>
      <c r="L43" s="110">
        <v>2</v>
      </c>
      <c r="M43" s="110" t="s">
        <v>330</v>
      </c>
      <c r="N43" s="111" t="s">
        <v>217</v>
      </c>
      <c r="O43" s="77"/>
      <c r="P43" s="102"/>
      <c r="Q43" s="311" t="s">
        <v>0</v>
      </c>
      <c r="R43" s="101"/>
      <c r="S43" s="110" t="s">
        <v>328</v>
      </c>
      <c r="T43" s="111" t="s">
        <v>328</v>
      </c>
      <c r="U43" s="77"/>
      <c r="V43" s="102">
        <v>3</v>
      </c>
      <c r="W43" s="311" t="s">
        <v>0</v>
      </c>
      <c r="X43" s="101">
        <v>2</v>
      </c>
      <c r="Y43" s="110" t="s">
        <v>217</v>
      </c>
      <c r="Z43" s="111" t="s">
        <v>213</v>
      </c>
      <c r="AA43" s="90"/>
      <c r="AB43" s="61"/>
      <c r="AC43" s="294" t="s">
        <v>0</v>
      </c>
      <c r="AD43" s="61"/>
      <c r="AE43" s="110" t="s">
        <v>328</v>
      </c>
      <c r="AF43" s="111" t="s">
        <v>328</v>
      </c>
      <c r="AG43" s="90"/>
      <c r="AH43" s="61">
        <v>2</v>
      </c>
      <c r="AI43" s="274" t="s">
        <v>0</v>
      </c>
      <c r="AJ43" s="61">
        <v>3</v>
      </c>
      <c r="AK43" s="110" t="s">
        <v>217</v>
      </c>
      <c r="AL43" s="111" t="s">
        <v>217</v>
      </c>
      <c r="AM43" s="90"/>
      <c r="AN43" s="102">
        <v>2</v>
      </c>
      <c r="AO43" s="274" t="s">
        <v>0</v>
      </c>
      <c r="AP43" s="101">
        <v>2</v>
      </c>
      <c r="AQ43" s="110" t="s">
        <v>218</v>
      </c>
      <c r="AR43" s="111" t="s">
        <v>217</v>
      </c>
      <c r="AS43" s="90"/>
      <c r="AT43" s="61"/>
      <c r="AU43" s="274" t="s">
        <v>0</v>
      </c>
      <c r="AV43" s="61"/>
      <c r="AW43" s="110" t="s">
        <v>328</v>
      </c>
      <c r="AX43" s="111" t="s">
        <v>328</v>
      </c>
      <c r="AY43" s="90"/>
      <c r="AZ43" s="102"/>
      <c r="BA43" s="274" t="s">
        <v>0</v>
      </c>
      <c r="BB43" s="101"/>
      <c r="BC43" s="110" t="s">
        <v>328</v>
      </c>
      <c r="BD43" s="111" t="s">
        <v>328</v>
      </c>
      <c r="BE43" s="90"/>
      <c r="BF43" s="61"/>
      <c r="BG43" s="274" t="s">
        <v>0</v>
      </c>
      <c r="BH43" s="61"/>
      <c r="BI43" s="110" t="s">
        <v>328</v>
      </c>
      <c r="BJ43" s="111" t="s">
        <v>328</v>
      </c>
      <c r="BK43" s="90"/>
      <c r="BL43" s="61"/>
      <c r="BM43" s="274" t="s">
        <v>0</v>
      </c>
      <c r="BN43" s="61"/>
      <c r="BO43" s="110" t="s">
        <v>328</v>
      </c>
      <c r="BP43" s="111" t="s">
        <v>328</v>
      </c>
      <c r="BQ43" s="90"/>
      <c r="BR43" s="61"/>
      <c r="BS43" s="274" t="s">
        <v>0</v>
      </c>
      <c r="BT43" s="61"/>
      <c r="BU43" s="110" t="s">
        <v>328</v>
      </c>
      <c r="BV43" s="111" t="s">
        <v>328</v>
      </c>
      <c r="BW43" s="90"/>
      <c r="BX43" s="61"/>
      <c r="BY43" s="274" t="s">
        <v>0</v>
      </c>
      <c r="BZ43" s="61"/>
      <c r="CA43" s="110" t="s">
        <v>328</v>
      </c>
      <c r="CB43" s="111" t="s">
        <v>328</v>
      </c>
      <c r="CC43" s="90"/>
      <c r="CD43" s="61"/>
      <c r="CE43" s="274" t="s">
        <v>0</v>
      </c>
      <c r="CF43" s="61"/>
      <c r="CG43" s="110" t="s">
        <v>328</v>
      </c>
      <c r="CH43" s="111" t="s">
        <v>328</v>
      </c>
      <c r="CI43" s="90"/>
      <c r="CJ43" s="102"/>
      <c r="CK43" s="274" t="s">
        <v>0</v>
      </c>
      <c r="CL43" s="101"/>
      <c r="CM43" s="110" t="s">
        <v>328</v>
      </c>
      <c r="CN43" s="111" t="s">
        <v>328</v>
      </c>
      <c r="CO43" s="90"/>
      <c r="CP43" s="102"/>
      <c r="CQ43" s="274" t="s">
        <v>0</v>
      </c>
      <c r="CR43" s="101"/>
      <c r="CS43" s="110" t="s">
        <v>328</v>
      </c>
      <c r="CT43" s="111" t="s">
        <v>328</v>
      </c>
      <c r="CU43" s="90"/>
      <c r="CV43" s="61"/>
      <c r="CW43" s="274" t="s">
        <v>0</v>
      </c>
      <c r="CX43" s="61"/>
      <c r="CY43" s="110" t="s">
        <v>328</v>
      </c>
      <c r="CZ43" s="111" t="s">
        <v>328</v>
      </c>
      <c r="DA43" s="90"/>
      <c r="DB43" s="61"/>
      <c r="DC43" s="274" t="s">
        <v>0</v>
      </c>
      <c r="DD43" s="61"/>
      <c r="DE43" s="110" t="s">
        <v>328</v>
      </c>
      <c r="DF43" s="111" t="s">
        <v>328</v>
      </c>
      <c r="DG43" s="90"/>
      <c r="DH43" s="61"/>
      <c r="DI43" s="274" t="s">
        <v>0</v>
      </c>
      <c r="DJ43" s="61"/>
      <c r="DK43" s="110" t="s">
        <v>328</v>
      </c>
      <c r="DL43" s="111" t="s">
        <v>328</v>
      </c>
      <c r="DM43" s="90"/>
      <c r="DN43" s="61"/>
      <c r="DO43" s="274" t="s">
        <v>0</v>
      </c>
      <c r="DP43" s="61"/>
      <c r="DQ43" s="110" t="s">
        <v>328</v>
      </c>
      <c r="DR43" s="111" t="s">
        <v>328</v>
      </c>
      <c r="DS43" s="90"/>
      <c r="DT43" s="61"/>
      <c r="DU43" s="274" t="s">
        <v>0</v>
      </c>
      <c r="DV43" s="61"/>
      <c r="DW43" s="110" t="s">
        <v>328</v>
      </c>
      <c r="DX43" s="111" t="s">
        <v>328</v>
      </c>
      <c r="DY43" s="90"/>
      <c r="DZ43" s="61"/>
      <c r="EA43" s="274" t="s">
        <v>0</v>
      </c>
      <c r="EB43" s="61"/>
      <c r="EC43" s="110" t="s">
        <v>328</v>
      </c>
      <c r="ED43" s="111" t="s">
        <v>328</v>
      </c>
      <c r="EE43" s="90"/>
      <c r="EF43" s="61"/>
      <c r="EG43" s="274" t="s">
        <v>0</v>
      </c>
      <c r="EH43" s="61"/>
      <c r="EI43" s="110" t="s">
        <v>328</v>
      </c>
      <c r="EJ43" s="111" t="s">
        <v>328</v>
      </c>
      <c r="EK43" s="90"/>
      <c r="EL43" s="61"/>
      <c r="EM43" s="274" t="s">
        <v>0</v>
      </c>
      <c r="EN43" s="61"/>
      <c r="EO43" s="110" t="s">
        <v>328</v>
      </c>
      <c r="EP43" s="111" t="s">
        <v>328</v>
      </c>
      <c r="EQ43" s="90"/>
      <c r="ER43" s="102"/>
      <c r="ES43" s="274" t="s">
        <v>0</v>
      </c>
      <c r="ET43" s="101"/>
      <c r="EU43" s="110" t="s">
        <v>328</v>
      </c>
      <c r="EV43" s="111" t="s">
        <v>328</v>
      </c>
      <c r="EW43" s="90"/>
      <c r="EX43" s="61"/>
      <c r="EY43" s="274" t="s">
        <v>0</v>
      </c>
      <c r="EZ43" s="61"/>
      <c r="FA43" s="110" t="s">
        <v>328</v>
      </c>
      <c r="FB43" s="111" t="s">
        <v>328</v>
      </c>
      <c r="FC43" s="90"/>
      <c r="FD43" s="102"/>
      <c r="FE43" s="274" t="s">
        <v>0</v>
      </c>
      <c r="FF43" s="101"/>
      <c r="FG43" s="110" t="s">
        <v>328</v>
      </c>
      <c r="FH43" s="111" t="s">
        <v>328</v>
      </c>
      <c r="FI43" s="90"/>
      <c r="FJ43" s="61"/>
      <c r="FK43" s="274" t="s">
        <v>0</v>
      </c>
      <c r="FL43" s="61"/>
      <c r="FM43" s="110" t="s">
        <v>328</v>
      </c>
      <c r="FN43" s="111" t="s">
        <v>328</v>
      </c>
      <c r="FO43" s="90"/>
      <c r="FP43" s="61"/>
      <c r="FQ43" s="274" t="s">
        <v>0</v>
      </c>
      <c r="FR43" s="61"/>
      <c r="FS43" s="110" t="s">
        <v>328</v>
      </c>
      <c r="FT43" s="111" t="s">
        <v>328</v>
      </c>
      <c r="FU43" s="90"/>
      <c r="FV43" s="61"/>
      <c r="FW43" s="274" t="s">
        <v>0</v>
      </c>
      <c r="FX43" s="61"/>
      <c r="FY43" s="110" t="s">
        <v>328</v>
      </c>
      <c r="FZ43" s="111" t="s">
        <v>328</v>
      </c>
      <c r="GA43" s="90"/>
      <c r="GB43" s="102"/>
      <c r="GC43" s="274" t="s">
        <v>0</v>
      </c>
      <c r="GD43" s="101"/>
      <c r="GE43" s="110" t="s">
        <v>328</v>
      </c>
      <c r="GF43" s="111" t="s">
        <v>328</v>
      </c>
      <c r="GG43" s="90"/>
      <c r="GH43" s="102"/>
      <c r="GI43" s="274" t="s">
        <v>0</v>
      </c>
      <c r="GJ43" s="101"/>
      <c r="GK43" s="110" t="s">
        <v>328</v>
      </c>
      <c r="GL43" s="111" t="s">
        <v>328</v>
      </c>
      <c r="GM43" s="90"/>
      <c r="GN43" s="61"/>
      <c r="GO43" s="274" t="s">
        <v>0</v>
      </c>
      <c r="GP43" s="61"/>
      <c r="GQ43" s="110" t="s">
        <v>328</v>
      </c>
      <c r="GR43" s="111" t="s">
        <v>328</v>
      </c>
      <c r="GS43" s="90"/>
      <c r="GT43" s="61"/>
      <c r="GU43" s="274" t="s">
        <v>0</v>
      </c>
      <c r="GV43" s="61"/>
      <c r="GW43" s="110" t="s">
        <v>328</v>
      </c>
      <c r="GX43" s="111" t="s">
        <v>328</v>
      </c>
      <c r="GY43" s="90"/>
      <c r="GZ43" s="102"/>
      <c r="HA43" s="274" t="s">
        <v>0</v>
      </c>
      <c r="HB43" s="101"/>
      <c r="HC43" s="110" t="s">
        <v>328</v>
      </c>
      <c r="HD43" s="111" t="s">
        <v>328</v>
      </c>
      <c r="HE43" s="90"/>
      <c r="HF43" s="61"/>
      <c r="HG43" s="274" t="s">
        <v>0</v>
      </c>
      <c r="HH43" s="61"/>
      <c r="HI43" s="110" t="s">
        <v>328</v>
      </c>
      <c r="HJ43" s="111" t="s">
        <v>328</v>
      </c>
      <c r="HK43" s="90"/>
      <c r="HL43" s="61"/>
      <c r="HM43" s="274" t="s">
        <v>0</v>
      </c>
      <c r="HN43" s="61"/>
      <c r="HO43" s="110" t="s">
        <v>328</v>
      </c>
      <c r="HP43" s="111" t="s">
        <v>328</v>
      </c>
      <c r="HQ43" s="90"/>
      <c r="HR43" s="61"/>
      <c r="HS43" s="274" t="s">
        <v>0</v>
      </c>
      <c r="HT43" s="61"/>
      <c r="HU43" s="110" t="s">
        <v>328</v>
      </c>
      <c r="HV43" s="111" t="s">
        <v>328</v>
      </c>
      <c r="HW43" s="90"/>
      <c r="HX43" s="102"/>
      <c r="HY43" s="274" t="s">
        <v>0</v>
      </c>
      <c r="HZ43" s="101"/>
      <c r="IA43" s="110" t="s">
        <v>328</v>
      </c>
      <c r="IB43" s="111" t="s">
        <v>328</v>
      </c>
      <c r="IC43" s="90"/>
      <c r="ID43" s="61"/>
      <c r="IE43" s="274" t="s">
        <v>0</v>
      </c>
      <c r="IF43" s="61"/>
      <c r="IG43" s="110" t="s">
        <v>328</v>
      </c>
      <c r="IH43" s="111" t="s">
        <v>328</v>
      </c>
      <c r="II43" s="90"/>
      <c r="IJ43" s="61"/>
      <c r="IK43" s="274" t="s">
        <v>0</v>
      </c>
      <c r="IL43" s="61"/>
      <c r="IM43" s="110" t="s">
        <v>328</v>
      </c>
      <c r="IN43" s="111" t="s">
        <v>328</v>
      </c>
      <c r="IO43" s="90"/>
      <c r="IP43" s="102"/>
      <c r="IQ43" s="274" t="s">
        <v>0</v>
      </c>
      <c r="IR43" s="101"/>
      <c r="IS43" s="110" t="s">
        <v>328</v>
      </c>
      <c r="IT43" s="111" t="s">
        <v>328</v>
      </c>
      <c r="IU43" s="90"/>
      <c r="IV43" s="61"/>
      <c r="IW43" s="274" t="s">
        <v>0</v>
      </c>
      <c r="IX43" s="61"/>
      <c r="IY43" s="110" t="s">
        <v>328</v>
      </c>
      <c r="IZ43" s="111" t="s">
        <v>328</v>
      </c>
      <c r="JA43" s="90"/>
      <c r="JB43" s="61"/>
      <c r="JC43" s="274" t="s">
        <v>0</v>
      </c>
      <c r="JD43" s="61"/>
      <c r="JE43" s="110" t="s">
        <v>328</v>
      </c>
      <c r="JF43" s="111" t="s">
        <v>328</v>
      </c>
      <c r="JG43" s="90"/>
      <c r="JH43" s="61"/>
      <c r="JI43" s="274" t="s">
        <v>0</v>
      </c>
      <c r="JJ43" s="61"/>
      <c r="JK43" s="110" t="s">
        <v>328</v>
      </c>
      <c r="JL43" s="111" t="s">
        <v>328</v>
      </c>
      <c r="JM43" s="90"/>
      <c r="JN43" s="61"/>
      <c r="JO43" s="274" t="s">
        <v>0</v>
      </c>
      <c r="JP43" s="61"/>
      <c r="JQ43" s="110" t="s">
        <v>328</v>
      </c>
      <c r="JR43" s="111" t="s">
        <v>328</v>
      </c>
      <c r="JS43" s="90"/>
      <c r="JT43" s="102"/>
      <c r="JU43" s="274" t="s">
        <v>0</v>
      </c>
      <c r="JV43" s="101"/>
      <c r="JW43" s="110" t="s">
        <v>328</v>
      </c>
      <c r="JX43" s="111" t="s">
        <v>328</v>
      </c>
      <c r="JY43" s="90"/>
      <c r="JZ43" s="102"/>
      <c r="KA43" s="274" t="s">
        <v>0</v>
      </c>
      <c r="KB43" s="101"/>
      <c r="KC43" s="110" t="s">
        <v>328</v>
      </c>
      <c r="KD43" s="111" t="s">
        <v>328</v>
      </c>
      <c r="KE43" s="90"/>
      <c r="KF43" s="102"/>
      <c r="KG43" s="274" t="s">
        <v>0</v>
      </c>
      <c r="KH43" s="101"/>
      <c r="KI43" s="110" t="s">
        <v>328</v>
      </c>
      <c r="KJ43" s="111" t="s">
        <v>328</v>
      </c>
      <c r="KK43" s="90"/>
      <c r="KL43" s="61"/>
      <c r="KM43" s="274" t="s">
        <v>0</v>
      </c>
      <c r="KN43" s="61"/>
      <c r="KO43" s="110" t="s">
        <v>328</v>
      </c>
      <c r="KP43" s="111" t="s">
        <v>328</v>
      </c>
      <c r="KQ43" s="90"/>
      <c r="KR43" s="61"/>
      <c r="KS43" s="274" t="s">
        <v>0</v>
      </c>
      <c r="KT43" s="61"/>
      <c r="KU43" s="110" t="s">
        <v>328</v>
      </c>
      <c r="KV43" s="111" t="s">
        <v>328</v>
      </c>
      <c r="KW43" s="90"/>
      <c r="KX43" s="61"/>
      <c r="KY43" s="274" t="s">
        <v>0</v>
      </c>
      <c r="KZ43" s="61"/>
      <c r="LA43" s="110" t="s">
        <v>328</v>
      </c>
      <c r="LB43" s="111" t="s">
        <v>328</v>
      </c>
      <c r="LC43" s="90"/>
      <c r="LD43" s="102"/>
      <c r="LE43" s="274" t="s">
        <v>0</v>
      </c>
      <c r="LF43" s="101"/>
      <c r="LG43" s="110" t="s">
        <v>328</v>
      </c>
      <c r="LH43" s="111" t="s">
        <v>328</v>
      </c>
      <c r="LI43" s="90"/>
      <c r="LJ43" s="61"/>
      <c r="LK43" s="274" t="s">
        <v>0</v>
      </c>
      <c r="LL43" s="61"/>
      <c r="LM43" s="110" t="s">
        <v>328</v>
      </c>
      <c r="LN43" s="111" t="s">
        <v>328</v>
      </c>
      <c r="LO43" s="90"/>
      <c r="LP43" s="61"/>
      <c r="LQ43" s="274" t="s">
        <v>0</v>
      </c>
      <c r="LR43" s="61"/>
      <c r="LS43" s="110" t="s">
        <v>328</v>
      </c>
      <c r="LT43" s="111" t="s">
        <v>328</v>
      </c>
      <c r="LU43" s="90"/>
      <c r="LV43" s="102"/>
      <c r="LW43" s="274" t="s">
        <v>0</v>
      </c>
      <c r="LX43" s="101"/>
      <c r="LY43" s="110" t="s">
        <v>328</v>
      </c>
      <c r="LZ43" s="111" t="s">
        <v>328</v>
      </c>
      <c r="MA43" s="90"/>
      <c r="MB43" s="61"/>
      <c r="MC43" s="274" t="s">
        <v>0</v>
      </c>
      <c r="MD43" s="61"/>
      <c r="ME43" s="110" t="s">
        <v>328</v>
      </c>
      <c r="MF43" s="111" t="s">
        <v>328</v>
      </c>
      <c r="MG43" s="90"/>
      <c r="MH43" s="61"/>
      <c r="MI43" s="274" t="s">
        <v>0</v>
      </c>
      <c r="MJ43" s="61"/>
      <c r="MK43" s="110" t="s">
        <v>328</v>
      </c>
      <c r="ML43" s="111" t="s">
        <v>328</v>
      </c>
      <c r="MM43" s="90"/>
      <c r="MN43" s="61"/>
      <c r="MO43" s="274" t="s">
        <v>0</v>
      </c>
      <c r="MP43" s="61"/>
      <c r="MQ43" s="110" t="s">
        <v>328</v>
      </c>
      <c r="MR43" s="111" t="s">
        <v>328</v>
      </c>
      <c r="MS43" s="90"/>
      <c r="MT43" s="102"/>
      <c r="MU43" s="274" t="s">
        <v>0</v>
      </c>
      <c r="MV43" s="101"/>
      <c r="MW43" s="110" t="s">
        <v>328</v>
      </c>
      <c r="MX43" s="111" t="s">
        <v>328</v>
      </c>
      <c r="MY43" s="90"/>
      <c r="MZ43" s="61"/>
      <c r="NA43" s="274" t="s">
        <v>0</v>
      </c>
      <c r="NB43" s="61"/>
      <c r="NC43" s="110" t="s">
        <v>328</v>
      </c>
      <c r="ND43" s="111" t="s">
        <v>328</v>
      </c>
      <c r="NE43" s="90"/>
      <c r="NF43" s="61"/>
      <c r="NG43" s="274" t="s">
        <v>0</v>
      </c>
      <c r="NH43" s="61"/>
      <c r="NI43" s="110" t="s">
        <v>328</v>
      </c>
      <c r="NJ43" s="111" t="s">
        <v>328</v>
      </c>
      <c r="NK43" s="90"/>
      <c r="NL43" s="61"/>
      <c r="NM43" s="274" t="s">
        <v>0</v>
      </c>
      <c r="NN43" s="61"/>
      <c r="NO43" s="110" t="s">
        <v>328</v>
      </c>
      <c r="NP43" s="111" t="s">
        <v>328</v>
      </c>
      <c r="NQ43" s="90"/>
      <c r="NR43" s="61"/>
      <c r="NS43" s="274" t="s">
        <v>0</v>
      </c>
      <c r="NT43" s="61"/>
      <c r="NU43" s="110" t="s">
        <v>328</v>
      </c>
      <c r="NV43" s="111" t="s">
        <v>328</v>
      </c>
      <c r="NW43" s="98"/>
      <c r="NX43" s="102"/>
      <c r="NY43" s="274" t="s">
        <v>0</v>
      </c>
      <c r="NZ43" s="101"/>
      <c r="OA43" s="110" t="s">
        <v>328</v>
      </c>
      <c r="OB43" s="111" t="s">
        <v>328</v>
      </c>
      <c r="OC43" s="117"/>
      <c r="OD43" s="253"/>
      <c r="OE43" s="110" t="s">
        <v>0</v>
      </c>
      <c r="OF43" s="110"/>
      <c r="OG43" s="110" t="s">
        <v>328</v>
      </c>
      <c r="OH43" s="111" t="s">
        <v>328</v>
      </c>
    </row>
    <row r="44" spans="1:398" ht="15" x14ac:dyDescent="0.2">
      <c r="A44" s="283">
        <f>IF(B44="","",VLOOKUP(B44,'Registrovaní tipéri'!$A$2:$B$101,2,FALSE))</f>
        <v>20</v>
      </c>
      <c r="B44" s="277" t="s">
        <v>36</v>
      </c>
      <c r="C44" s="130">
        <v>20</v>
      </c>
      <c r="D44" s="102"/>
      <c r="E44" s="274" t="s">
        <v>0</v>
      </c>
      <c r="F44" s="101"/>
      <c r="G44" s="274"/>
      <c r="H44" s="275"/>
      <c r="I44" s="279"/>
      <c r="J44" s="253">
        <v>2</v>
      </c>
      <c r="K44" s="110" t="s">
        <v>0</v>
      </c>
      <c r="L44" s="110">
        <v>2</v>
      </c>
      <c r="M44" s="110" t="s">
        <v>217</v>
      </c>
      <c r="N44" s="111" t="s">
        <v>217</v>
      </c>
      <c r="O44" s="77"/>
      <c r="P44" s="102">
        <v>3</v>
      </c>
      <c r="Q44" s="311" t="s">
        <v>0</v>
      </c>
      <c r="R44" s="101">
        <v>0</v>
      </c>
      <c r="S44" s="110" t="s">
        <v>217</v>
      </c>
      <c r="T44" s="111" t="s">
        <v>217</v>
      </c>
      <c r="U44" s="77"/>
      <c r="V44" s="102">
        <v>1</v>
      </c>
      <c r="W44" s="311" t="s">
        <v>0</v>
      </c>
      <c r="X44" s="101">
        <v>2</v>
      </c>
      <c r="Y44" s="110" t="s">
        <v>220</v>
      </c>
      <c r="Z44" s="111" t="s">
        <v>213</v>
      </c>
      <c r="AA44" s="90"/>
      <c r="AB44" s="61">
        <v>2</v>
      </c>
      <c r="AC44" s="294" t="s">
        <v>0</v>
      </c>
      <c r="AD44" s="61">
        <v>2</v>
      </c>
      <c r="AE44" s="110" t="s">
        <v>217</v>
      </c>
      <c r="AF44" s="111" t="s">
        <v>217</v>
      </c>
      <c r="AG44" s="90"/>
      <c r="AH44" s="61">
        <v>1</v>
      </c>
      <c r="AI44" s="274" t="s">
        <v>0</v>
      </c>
      <c r="AJ44" s="61">
        <v>1</v>
      </c>
      <c r="AK44" s="110" t="s">
        <v>218</v>
      </c>
      <c r="AL44" s="111" t="s">
        <v>217</v>
      </c>
      <c r="AM44" s="90"/>
      <c r="AN44" s="102">
        <v>0</v>
      </c>
      <c r="AO44" s="274" t="s">
        <v>0</v>
      </c>
      <c r="AP44" s="101">
        <v>2</v>
      </c>
      <c r="AQ44" s="110" t="s">
        <v>220</v>
      </c>
      <c r="AR44" s="111" t="s">
        <v>219</v>
      </c>
      <c r="AS44" s="90"/>
      <c r="AT44" s="61">
        <v>2</v>
      </c>
      <c r="AU44" s="274" t="s">
        <v>0</v>
      </c>
      <c r="AV44" s="61">
        <v>1</v>
      </c>
      <c r="AW44" s="110" t="s">
        <v>217</v>
      </c>
      <c r="AX44" s="111" t="s">
        <v>291</v>
      </c>
      <c r="AY44" s="90"/>
      <c r="AZ44" s="102">
        <v>3</v>
      </c>
      <c r="BA44" s="274" t="s">
        <v>0</v>
      </c>
      <c r="BB44" s="101">
        <v>1</v>
      </c>
      <c r="BC44" s="110" t="s">
        <v>218</v>
      </c>
      <c r="BD44" s="111" t="s">
        <v>268</v>
      </c>
      <c r="BE44" s="90"/>
      <c r="BF44" s="61"/>
      <c r="BG44" s="274" t="s">
        <v>0</v>
      </c>
      <c r="BH44" s="61"/>
      <c r="BI44" s="110" t="s">
        <v>328</v>
      </c>
      <c r="BJ44" s="111" t="s">
        <v>328</v>
      </c>
      <c r="BK44" s="90"/>
      <c r="BL44" s="61">
        <v>3</v>
      </c>
      <c r="BM44" s="274" t="s">
        <v>0</v>
      </c>
      <c r="BN44" s="61">
        <v>0</v>
      </c>
      <c r="BO44" s="110" t="s">
        <v>219</v>
      </c>
      <c r="BP44" s="111" t="s">
        <v>218</v>
      </c>
      <c r="BQ44" s="90"/>
      <c r="BR44" s="61">
        <v>1</v>
      </c>
      <c r="BS44" s="274" t="s">
        <v>0</v>
      </c>
      <c r="BT44" s="61">
        <v>3</v>
      </c>
      <c r="BU44" s="110" t="s">
        <v>217</v>
      </c>
      <c r="BV44" s="111" t="s">
        <v>217</v>
      </c>
      <c r="BW44" s="90"/>
      <c r="BX44" s="61">
        <v>3</v>
      </c>
      <c r="BY44" s="274" t="s">
        <v>0</v>
      </c>
      <c r="BZ44" s="61">
        <v>0</v>
      </c>
      <c r="CA44" s="110" t="s">
        <v>217</v>
      </c>
      <c r="CB44" s="111" t="s">
        <v>213</v>
      </c>
      <c r="CC44" s="90"/>
      <c r="CD44" s="61">
        <v>2</v>
      </c>
      <c r="CE44" s="274" t="s">
        <v>0</v>
      </c>
      <c r="CF44" s="61">
        <v>0</v>
      </c>
      <c r="CG44" s="110" t="s">
        <v>219</v>
      </c>
      <c r="CH44" s="111" t="s">
        <v>217</v>
      </c>
      <c r="CI44" s="90"/>
      <c r="CJ44" s="102">
        <v>4</v>
      </c>
      <c r="CK44" s="274" t="s">
        <v>0</v>
      </c>
      <c r="CL44" s="101">
        <v>2</v>
      </c>
      <c r="CM44" s="110" t="s">
        <v>217</v>
      </c>
      <c r="CN44" s="111" t="s">
        <v>217</v>
      </c>
      <c r="CO44" s="90"/>
      <c r="CP44" s="102">
        <v>1</v>
      </c>
      <c r="CQ44" s="274" t="s">
        <v>0</v>
      </c>
      <c r="CR44" s="101">
        <v>3</v>
      </c>
      <c r="CS44" s="110" t="s">
        <v>268</v>
      </c>
      <c r="CT44" s="111" t="s">
        <v>219</v>
      </c>
      <c r="CU44" s="90"/>
      <c r="CV44" s="61">
        <v>1</v>
      </c>
      <c r="CW44" s="274" t="s">
        <v>0</v>
      </c>
      <c r="CX44" s="61">
        <v>3</v>
      </c>
      <c r="CY44" s="110" t="s">
        <v>217</v>
      </c>
      <c r="CZ44" s="111" t="s">
        <v>217</v>
      </c>
      <c r="DA44" s="90"/>
      <c r="DB44" s="61">
        <v>0</v>
      </c>
      <c r="DC44" s="274" t="s">
        <v>0</v>
      </c>
      <c r="DD44" s="61">
        <v>2</v>
      </c>
      <c r="DE44" s="110" t="s">
        <v>218</v>
      </c>
      <c r="DF44" s="111" t="s">
        <v>268</v>
      </c>
      <c r="DG44" s="90"/>
      <c r="DH44" s="61">
        <v>2</v>
      </c>
      <c r="DI44" s="274" t="s">
        <v>0</v>
      </c>
      <c r="DJ44" s="61">
        <v>0</v>
      </c>
      <c r="DK44" s="110" t="s">
        <v>218</v>
      </c>
      <c r="DL44" s="111" t="s">
        <v>217</v>
      </c>
      <c r="DM44" s="90"/>
      <c r="DN44" s="61">
        <v>3</v>
      </c>
      <c r="DO44" s="274" t="s">
        <v>0</v>
      </c>
      <c r="DP44" s="61">
        <v>1</v>
      </c>
      <c r="DQ44" s="110" t="s">
        <v>383</v>
      </c>
      <c r="DR44" s="111" t="s">
        <v>382</v>
      </c>
      <c r="DS44" s="90"/>
      <c r="DT44" s="61">
        <v>3</v>
      </c>
      <c r="DU44" s="274" t="s">
        <v>0</v>
      </c>
      <c r="DV44" s="61">
        <v>1</v>
      </c>
      <c r="DW44" s="110" t="s">
        <v>268</v>
      </c>
      <c r="DX44" s="111" t="s">
        <v>268</v>
      </c>
      <c r="DY44" s="90"/>
      <c r="DZ44" s="61"/>
      <c r="EA44" s="274" t="s">
        <v>0</v>
      </c>
      <c r="EB44" s="61"/>
      <c r="EC44" s="110" t="s">
        <v>328</v>
      </c>
      <c r="ED44" s="111" t="s">
        <v>328</v>
      </c>
      <c r="EE44" s="90"/>
      <c r="EF44" s="61"/>
      <c r="EG44" s="274" t="s">
        <v>0</v>
      </c>
      <c r="EH44" s="61"/>
      <c r="EI44" s="110" t="s">
        <v>328</v>
      </c>
      <c r="EJ44" s="111" t="s">
        <v>328</v>
      </c>
      <c r="EK44" s="90"/>
      <c r="EL44" s="61"/>
      <c r="EM44" s="274" t="s">
        <v>0</v>
      </c>
      <c r="EN44" s="61"/>
      <c r="EO44" s="110" t="s">
        <v>328</v>
      </c>
      <c r="EP44" s="111" t="s">
        <v>328</v>
      </c>
      <c r="EQ44" s="90"/>
      <c r="ER44" s="102"/>
      <c r="ES44" s="274" t="s">
        <v>0</v>
      </c>
      <c r="ET44" s="101"/>
      <c r="EU44" s="110" t="s">
        <v>328</v>
      </c>
      <c r="EV44" s="111" t="s">
        <v>328</v>
      </c>
      <c r="EW44" s="90"/>
      <c r="EX44" s="61"/>
      <c r="EY44" s="274" t="s">
        <v>0</v>
      </c>
      <c r="EZ44" s="61"/>
      <c r="FA44" s="110" t="s">
        <v>328</v>
      </c>
      <c r="FB44" s="111" t="s">
        <v>328</v>
      </c>
      <c r="FC44" s="90"/>
      <c r="FD44" s="102"/>
      <c r="FE44" s="274" t="s">
        <v>0</v>
      </c>
      <c r="FF44" s="101"/>
      <c r="FG44" s="110" t="s">
        <v>328</v>
      </c>
      <c r="FH44" s="111" t="s">
        <v>328</v>
      </c>
      <c r="FI44" s="90"/>
      <c r="FJ44" s="61"/>
      <c r="FK44" s="274" t="s">
        <v>0</v>
      </c>
      <c r="FL44" s="61"/>
      <c r="FM44" s="110" t="s">
        <v>328</v>
      </c>
      <c r="FN44" s="111" t="s">
        <v>328</v>
      </c>
      <c r="FO44" s="90"/>
      <c r="FP44" s="61"/>
      <c r="FQ44" s="274" t="s">
        <v>0</v>
      </c>
      <c r="FR44" s="61"/>
      <c r="FS44" s="110" t="s">
        <v>328</v>
      </c>
      <c r="FT44" s="111" t="s">
        <v>328</v>
      </c>
      <c r="FU44" s="90"/>
      <c r="FV44" s="61"/>
      <c r="FW44" s="274" t="s">
        <v>0</v>
      </c>
      <c r="FX44" s="61"/>
      <c r="FY44" s="110" t="s">
        <v>328</v>
      </c>
      <c r="FZ44" s="111" t="s">
        <v>328</v>
      </c>
      <c r="GA44" s="90"/>
      <c r="GB44" s="102"/>
      <c r="GC44" s="274" t="s">
        <v>0</v>
      </c>
      <c r="GD44" s="101"/>
      <c r="GE44" s="110" t="s">
        <v>328</v>
      </c>
      <c r="GF44" s="111" t="s">
        <v>328</v>
      </c>
      <c r="GG44" s="90"/>
      <c r="GH44" s="102"/>
      <c r="GI44" s="274" t="s">
        <v>0</v>
      </c>
      <c r="GJ44" s="101"/>
      <c r="GK44" s="110" t="s">
        <v>328</v>
      </c>
      <c r="GL44" s="111" t="s">
        <v>328</v>
      </c>
      <c r="GM44" s="90"/>
      <c r="GN44" s="61"/>
      <c r="GO44" s="274" t="s">
        <v>0</v>
      </c>
      <c r="GP44" s="61"/>
      <c r="GQ44" s="110" t="s">
        <v>328</v>
      </c>
      <c r="GR44" s="111" t="s">
        <v>328</v>
      </c>
      <c r="GS44" s="90"/>
      <c r="GT44" s="61"/>
      <c r="GU44" s="274" t="s">
        <v>0</v>
      </c>
      <c r="GV44" s="61"/>
      <c r="GW44" s="110" t="s">
        <v>328</v>
      </c>
      <c r="GX44" s="111" t="s">
        <v>328</v>
      </c>
      <c r="GY44" s="90"/>
      <c r="GZ44" s="102"/>
      <c r="HA44" s="274" t="s">
        <v>0</v>
      </c>
      <c r="HB44" s="101"/>
      <c r="HC44" s="110" t="s">
        <v>328</v>
      </c>
      <c r="HD44" s="111" t="s">
        <v>328</v>
      </c>
      <c r="HE44" s="90"/>
      <c r="HF44" s="61"/>
      <c r="HG44" s="274" t="s">
        <v>0</v>
      </c>
      <c r="HH44" s="61"/>
      <c r="HI44" s="110" t="s">
        <v>328</v>
      </c>
      <c r="HJ44" s="111" t="s">
        <v>328</v>
      </c>
      <c r="HK44" s="90"/>
      <c r="HL44" s="61"/>
      <c r="HM44" s="274" t="s">
        <v>0</v>
      </c>
      <c r="HN44" s="61"/>
      <c r="HO44" s="110" t="s">
        <v>328</v>
      </c>
      <c r="HP44" s="111" t="s">
        <v>328</v>
      </c>
      <c r="HQ44" s="90"/>
      <c r="HR44" s="61"/>
      <c r="HS44" s="274" t="s">
        <v>0</v>
      </c>
      <c r="HT44" s="61"/>
      <c r="HU44" s="110" t="s">
        <v>328</v>
      </c>
      <c r="HV44" s="111" t="s">
        <v>328</v>
      </c>
      <c r="HW44" s="90"/>
      <c r="HX44" s="102"/>
      <c r="HY44" s="274" t="s">
        <v>0</v>
      </c>
      <c r="HZ44" s="101"/>
      <c r="IA44" s="110" t="s">
        <v>328</v>
      </c>
      <c r="IB44" s="111" t="s">
        <v>328</v>
      </c>
      <c r="IC44" s="90"/>
      <c r="ID44" s="61"/>
      <c r="IE44" s="274" t="s">
        <v>0</v>
      </c>
      <c r="IF44" s="61"/>
      <c r="IG44" s="110" t="s">
        <v>328</v>
      </c>
      <c r="IH44" s="111" t="s">
        <v>328</v>
      </c>
      <c r="II44" s="90"/>
      <c r="IJ44" s="61"/>
      <c r="IK44" s="274" t="s">
        <v>0</v>
      </c>
      <c r="IL44" s="61"/>
      <c r="IM44" s="110" t="s">
        <v>328</v>
      </c>
      <c r="IN44" s="111" t="s">
        <v>328</v>
      </c>
      <c r="IO44" s="90"/>
      <c r="IP44" s="102"/>
      <c r="IQ44" s="274" t="s">
        <v>0</v>
      </c>
      <c r="IR44" s="101"/>
      <c r="IS44" s="110" t="s">
        <v>328</v>
      </c>
      <c r="IT44" s="111" t="s">
        <v>328</v>
      </c>
      <c r="IU44" s="90"/>
      <c r="IV44" s="61"/>
      <c r="IW44" s="274" t="s">
        <v>0</v>
      </c>
      <c r="IX44" s="61"/>
      <c r="IY44" s="110" t="s">
        <v>328</v>
      </c>
      <c r="IZ44" s="111" t="s">
        <v>328</v>
      </c>
      <c r="JA44" s="90"/>
      <c r="JB44" s="61"/>
      <c r="JC44" s="274" t="s">
        <v>0</v>
      </c>
      <c r="JD44" s="61"/>
      <c r="JE44" s="110" t="s">
        <v>328</v>
      </c>
      <c r="JF44" s="111" t="s">
        <v>328</v>
      </c>
      <c r="JG44" s="90"/>
      <c r="JH44" s="61"/>
      <c r="JI44" s="274" t="s">
        <v>0</v>
      </c>
      <c r="JJ44" s="61"/>
      <c r="JK44" s="110" t="s">
        <v>328</v>
      </c>
      <c r="JL44" s="111" t="s">
        <v>328</v>
      </c>
      <c r="JM44" s="90"/>
      <c r="JN44" s="61"/>
      <c r="JO44" s="274" t="s">
        <v>0</v>
      </c>
      <c r="JP44" s="61"/>
      <c r="JQ44" s="110" t="s">
        <v>328</v>
      </c>
      <c r="JR44" s="111" t="s">
        <v>328</v>
      </c>
      <c r="JS44" s="90"/>
      <c r="JT44" s="102"/>
      <c r="JU44" s="274" t="s">
        <v>0</v>
      </c>
      <c r="JV44" s="101"/>
      <c r="JW44" s="110" t="s">
        <v>328</v>
      </c>
      <c r="JX44" s="111" t="s">
        <v>328</v>
      </c>
      <c r="JY44" s="90"/>
      <c r="JZ44" s="102"/>
      <c r="KA44" s="274" t="s">
        <v>0</v>
      </c>
      <c r="KB44" s="101"/>
      <c r="KC44" s="110" t="s">
        <v>328</v>
      </c>
      <c r="KD44" s="111" t="s">
        <v>328</v>
      </c>
      <c r="KE44" s="90"/>
      <c r="KF44" s="102"/>
      <c r="KG44" s="274" t="s">
        <v>0</v>
      </c>
      <c r="KH44" s="101"/>
      <c r="KI44" s="110" t="s">
        <v>328</v>
      </c>
      <c r="KJ44" s="111" t="s">
        <v>328</v>
      </c>
      <c r="KK44" s="90"/>
      <c r="KL44" s="61"/>
      <c r="KM44" s="274" t="s">
        <v>0</v>
      </c>
      <c r="KN44" s="61"/>
      <c r="KO44" s="110" t="s">
        <v>328</v>
      </c>
      <c r="KP44" s="111" t="s">
        <v>328</v>
      </c>
      <c r="KQ44" s="90"/>
      <c r="KR44" s="61"/>
      <c r="KS44" s="274" t="s">
        <v>0</v>
      </c>
      <c r="KT44" s="61"/>
      <c r="KU44" s="110" t="s">
        <v>328</v>
      </c>
      <c r="KV44" s="111" t="s">
        <v>328</v>
      </c>
      <c r="KW44" s="90"/>
      <c r="KX44" s="61"/>
      <c r="KY44" s="274" t="s">
        <v>0</v>
      </c>
      <c r="KZ44" s="61"/>
      <c r="LA44" s="110" t="s">
        <v>328</v>
      </c>
      <c r="LB44" s="111" t="s">
        <v>328</v>
      </c>
      <c r="LC44" s="90"/>
      <c r="LD44" s="102"/>
      <c r="LE44" s="274" t="s">
        <v>0</v>
      </c>
      <c r="LF44" s="101"/>
      <c r="LG44" s="110" t="s">
        <v>328</v>
      </c>
      <c r="LH44" s="111" t="s">
        <v>328</v>
      </c>
      <c r="LI44" s="90"/>
      <c r="LJ44" s="61"/>
      <c r="LK44" s="274" t="s">
        <v>0</v>
      </c>
      <c r="LL44" s="61"/>
      <c r="LM44" s="110" t="s">
        <v>328</v>
      </c>
      <c r="LN44" s="111" t="s">
        <v>328</v>
      </c>
      <c r="LO44" s="90"/>
      <c r="LP44" s="61"/>
      <c r="LQ44" s="274" t="s">
        <v>0</v>
      </c>
      <c r="LR44" s="61"/>
      <c r="LS44" s="110" t="s">
        <v>328</v>
      </c>
      <c r="LT44" s="111" t="s">
        <v>328</v>
      </c>
      <c r="LU44" s="90"/>
      <c r="LV44" s="102"/>
      <c r="LW44" s="274" t="s">
        <v>0</v>
      </c>
      <c r="LX44" s="101"/>
      <c r="LY44" s="110" t="s">
        <v>328</v>
      </c>
      <c r="LZ44" s="111" t="s">
        <v>328</v>
      </c>
      <c r="MA44" s="90"/>
      <c r="MB44" s="61"/>
      <c r="MC44" s="274" t="s">
        <v>0</v>
      </c>
      <c r="MD44" s="61"/>
      <c r="ME44" s="110" t="s">
        <v>328</v>
      </c>
      <c r="MF44" s="111" t="s">
        <v>328</v>
      </c>
      <c r="MG44" s="90"/>
      <c r="MH44" s="61"/>
      <c r="MI44" s="274" t="s">
        <v>0</v>
      </c>
      <c r="MJ44" s="61"/>
      <c r="MK44" s="110" t="s">
        <v>328</v>
      </c>
      <c r="ML44" s="111" t="s">
        <v>328</v>
      </c>
      <c r="MM44" s="90"/>
      <c r="MN44" s="61"/>
      <c r="MO44" s="274" t="s">
        <v>0</v>
      </c>
      <c r="MP44" s="61"/>
      <c r="MQ44" s="110" t="s">
        <v>328</v>
      </c>
      <c r="MR44" s="111" t="s">
        <v>328</v>
      </c>
      <c r="MS44" s="90"/>
      <c r="MT44" s="102"/>
      <c r="MU44" s="274" t="s">
        <v>0</v>
      </c>
      <c r="MV44" s="101"/>
      <c r="MW44" s="110" t="s">
        <v>328</v>
      </c>
      <c r="MX44" s="111" t="s">
        <v>328</v>
      </c>
      <c r="MY44" s="90"/>
      <c r="MZ44" s="61"/>
      <c r="NA44" s="274" t="s">
        <v>0</v>
      </c>
      <c r="NB44" s="61"/>
      <c r="NC44" s="110" t="s">
        <v>328</v>
      </c>
      <c r="ND44" s="111" t="s">
        <v>328</v>
      </c>
      <c r="NE44" s="90"/>
      <c r="NF44" s="61"/>
      <c r="NG44" s="274" t="s">
        <v>0</v>
      </c>
      <c r="NH44" s="61"/>
      <c r="NI44" s="110" t="s">
        <v>328</v>
      </c>
      <c r="NJ44" s="111" t="s">
        <v>328</v>
      </c>
      <c r="NK44" s="90"/>
      <c r="NL44" s="61"/>
      <c r="NM44" s="274" t="s">
        <v>0</v>
      </c>
      <c r="NN44" s="61"/>
      <c r="NO44" s="110" t="s">
        <v>328</v>
      </c>
      <c r="NP44" s="111" t="s">
        <v>328</v>
      </c>
      <c r="NQ44" s="90"/>
      <c r="NR44" s="61"/>
      <c r="NS44" s="274" t="s">
        <v>0</v>
      </c>
      <c r="NT44" s="61"/>
      <c r="NU44" s="110" t="s">
        <v>328</v>
      </c>
      <c r="NV44" s="111" t="s">
        <v>328</v>
      </c>
      <c r="NW44" s="98"/>
      <c r="NX44" s="102"/>
      <c r="NY44" s="274" t="s">
        <v>0</v>
      </c>
      <c r="NZ44" s="101"/>
      <c r="OA44" s="110" t="s">
        <v>328</v>
      </c>
      <c r="OB44" s="111" t="s">
        <v>328</v>
      </c>
      <c r="OC44" s="117"/>
      <c r="OD44" s="253"/>
      <c r="OE44" s="110" t="s">
        <v>0</v>
      </c>
      <c r="OF44" s="110"/>
      <c r="OG44" s="110" t="s">
        <v>328</v>
      </c>
      <c r="OH44" s="111" t="s">
        <v>328</v>
      </c>
    </row>
    <row r="45" spans="1:398" ht="15" hidden="1" x14ac:dyDescent="0.2">
      <c r="A45" s="283">
        <f>IF(B45="","",VLOOKUP(B45,'Registrovaní tipéri'!$A$2:$B$101,2,FALSE))</f>
        <v>16</v>
      </c>
      <c r="B45" s="277" t="s">
        <v>297</v>
      </c>
      <c r="C45" s="130">
        <v>16</v>
      </c>
      <c r="D45" s="102"/>
      <c r="E45" s="274" t="s">
        <v>0</v>
      </c>
      <c r="F45" s="101"/>
      <c r="G45" s="274"/>
      <c r="H45" s="275"/>
      <c r="I45" s="279"/>
      <c r="J45" s="253">
        <v>0</v>
      </c>
      <c r="K45" s="110" t="s">
        <v>0</v>
      </c>
      <c r="L45" s="110">
        <v>2</v>
      </c>
      <c r="M45" s="110" t="s">
        <v>217</v>
      </c>
      <c r="N45" s="111" t="s">
        <v>218</v>
      </c>
      <c r="O45" s="77"/>
      <c r="P45" s="102">
        <v>4</v>
      </c>
      <c r="Q45" s="311" t="s">
        <v>0</v>
      </c>
      <c r="R45" s="101">
        <v>0</v>
      </c>
      <c r="S45" s="110" t="s">
        <v>219</v>
      </c>
      <c r="T45" s="111" t="s">
        <v>216</v>
      </c>
      <c r="U45" s="77"/>
      <c r="V45" s="102">
        <v>3</v>
      </c>
      <c r="W45" s="311" t="s">
        <v>0</v>
      </c>
      <c r="X45" s="101">
        <v>1</v>
      </c>
      <c r="Y45" s="110" t="s">
        <v>353</v>
      </c>
      <c r="Z45" s="111" t="s">
        <v>354</v>
      </c>
      <c r="AA45" s="90"/>
      <c r="AB45" s="61">
        <v>4</v>
      </c>
      <c r="AC45" s="294" t="s">
        <v>0</v>
      </c>
      <c r="AD45" s="61">
        <v>0</v>
      </c>
      <c r="AE45" s="110" t="s">
        <v>219</v>
      </c>
      <c r="AF45" s="111" t="s">
        <v>291</v>
      </c>
      <c r="AG45" s="90"/>
      <c r="AH45" s="61"/>
      <c r="AI45" s="274" t="s">
        <v>0</v>
      </c>
      <c r="AJ45" s="61"/>
      <c r="AK45" s="110" t="s">
        <v>328</v>
      </c>
      <c r="AL45" s="111" t="s">
        <v>328</v>
      </c>
      <c r="AM45" s="90"/>
      <c r="AN45" s="102"/>
      <c r="AO45" s="274" t="s">
        <v>0</v>
      </c>
      <c r="AP45" s="101"/>
      <c r="AQ45" s="110" t="s">
        <v>328</v>
      </c>
      <c r="AR45" s="111" t="s">
        <v>328</v>
      </c>
      <c r="AS45" s="90"/>
      <c r="AT45" s="61"/>
      <c r="AU45" s="274" t="s">
        <v>0</v>
      </c>
      <c r="AV45" s="61"/>
      <c r="AW45" s="110" t="s">
        <v>328</v>
      </c>
      <c r="AX45" s="111" t="s">
        <v>328</v>
      </c>
      <c r="AY45" s="90"/>
      <c r="AZ45" s="102"/>
      <c r="BA45" s="274" t="s">
        <v>0</v>
      </c>
      <c r="BB45" s="101"/>
      <c r="BC45" s="110" t="s">
        <v>328</v>
      </c>
      <c r="BD45" s="111" t="s">
        <v>328</v>
      </c>
      <c r="BE45" s="90"/>
      <c r="BF45" s="61"/>
      <c r="BG45" s="274" t="s">
        <v>0</v>
      </c>
      <c r="BH45" s="61"/>
      <c r="BI45" s="110" t="s">
        <v>328</v>
      </c>
      <c r="BJ45" s="111" t="s">
        <v>328</v>
      </c>
      <c r="BK45" s="90"/>
      <c r="BL45" s="61"/>
      <c r="BM45" s="274" t="s">
        <v>0</v>
      </c>
      <c r="BN45" s="61"/>
      <c r="BO45" s="110" t="s">
        <v>328</v>
      </c>
      <c r="BP45" s="111" t="s">
        <v>328</v>
      </c>
      <c r="BQ45" s="90"/>
      <c r="BR45" s="61"/>
      <c r="BS45" s="274" t="s">
        <v>0</v>
      </c>
      <c r="BT45" s="61"/>
      <c r="BU45" s="110" t="s">
        <v>328</v>
      </c>
      <c r="BV45" s="111" t="s">
        <v>328</v>
      </c>
      <c r="BW45" s="90"/>
      <c r="BX45" s="61"/>
      <c r="BY45" s="274" t="s">
        <v>0</v>
      </c>
      <c r="BZ45" s="61"/>
      <c r="CA45" s="110" t="s">
        <v>328</v>
      </c>
      <c r="CB45" s="111" t="s">
        <v>328</v>
      </c>
      <c r="CC45" s="90"/>
      <c r="CD45" s="61"/>
      <c r="CE45" s="274" t="s">
        <v>0</v>
      </c>
      <c r="CF45" s="61"/>
      <c r="CG45" s="110" t="s">
        <v>328</v>
      </c>
      <c r="CH45" s="111" t="s">
        <v>328</v>
      </c>
      <c r="CI45" s="90"/>
      <c r="CJ45" s="102"/>
      <c r="CK45" s="274" t="s">
        <v>0</v>
      </c>
      <c r="CL45" s="101"/>
      <c r="CM45" s="110" t="s">
        <v>328</v>
      </c>
      <c r="CN45" s="111" t="s">
        <v>328</v>
      </c>
      <c r="CO45" s="90"/>
      <c r="CP45" s="102"/>
      <c r="CQ45" s="274" t="s">
        <v>0</v>
      </c>
      <c r="CR45" s="101"/>
      <c r="CS45" s="110" t="s">
        <v>328</v>
      </c>
      <c r="CT45" s="111" t="s">
        <v>328</v>
      </c>
      <c r="CU45" s="90"/>
      <c r="CV45" s="61"/>
      <c r="CW45" s="274" t="s">
        <v>0</v>
      </c>
      <c r="CX45" s="61"/>
      <c r="CY45" s="110" t="s">
        <v>328</v>
      </c>
      <c r="CZ45" s="111" t="s">
        <v>328</v>
      </c>
      <c r="DA45" s="90"/>
      <c r="DB45" s="61"/>
      <c r="DC45" s="274" t="s">
        <v>0</v>
      </c>
      <c r="DD45" s="61"/>
      <c r="DE45" s="110" t="s">
        <v>328</v>
      </c>
      <c r="DF45" s="111" t="s">
        <v>328</v>
      </c>
      <c r="DG45" s="90"/>
      <c r="DH45" s="61"/>
      <c r="DI45" s="274" t="s">
        <v>0</v>
      </c>
      <c r="DJ45" s="61"/>
      <c r="DK45" s="110" t="s">
        <v>328</v>
      </c>
      <c r="DL45" s="111" t="s">
        <v>328</v>
      </c>
      <c r="DM45" s="90"/>
      <c r="DN45" s="61"/>
      <c r="DO45" s="274" t="s">
        <v>0</v>
      </c>
      <c r="DP45" s="61"/>
      <c r="DQ45" s="110" t="s">
        <v>328</v>
      </c>
      <c r="DR45" s="111" t="s">
        <v>328</v>
      </c>
      <c r="DS45" s="90"/>
      <c r="DT45" s="61"/>
      <c r="DU45" s="274" t="s">
        <v>0</v>
      </c>
      <c r="DV45" s="61"/>
      <c r="DW45" s="110" t="s">
        <v>328</v>
      </c>
      <c r="DX45" s="111" t="s">
        <v>328</v>
      </c>
      <c r="DY45" s="90"/>
      <c r="DZ45" s="61"/>
      <c r="EA45" s="274" t="s">
        <v>0</v>
      </c>
      <c r="EB45" s="61"/>
      <c r="EC45" s="110" t="s">
        <v>328</v>
      </c>
      <c r="ED45" s="111" t="s">
        <v>328</v>
      </c>
      <c r="EE45" s="90"/>
      <c r="EF45" s="61"/>
      <c r="EG45" s="274" t="s">
        <v>0</v>
      </c>
      <c r="EH45" s="61"/>
      <c r="EI45" s="110" t="s">
        <v>328</v>
      </c>
      <c r="EJ45" s="111" t="s">
        <v>328</v>
      </c>
      <c r="EK45" s="90"/>
      <c r="EL45" s="61"/>
      <c r="EM45" s="274" t="s">
        <v>0</v>
      </c>
      <c r="EN45" s="61"/>
      <c r="EO45" s="110" t="s">
        <v>328</v>
      </c>
      <c r="EP45" s="111" t="s">
        <v>328</v>
      </c>
      <c r="EQ45" s="90"/>
      <c r="ER45" s="102"/>
      <c r="ES45" s="274" t="s">
        <v>0</v>
      </c>
      <c r="ET45" s="101"/>
      <c r="EU45" s="110" t="s">
        <v>328</v>
      </c>
      <c r="EV45" s="111" t="s">
        <v>328</v>
      </c>
      <c r="EW45" s="90"/>
      <c r="EX45" s="61"/>
      <c r="EY45" s="274" t="s">
        <v>0</v>
      </c>
      <c r="EZ45" s="61"/>
      <c r="FA45" s="110" t="s">
        <v>328</v>
      </c>
      <c r="FB45" s="111" t="s">
        <v>328</v>
      </c>
      <c r="FC45" s="90"/>
      <c r="FD45" s="102"/>
      <c r="FE45" s="274" t="s">
        <v>0</v>
      </c>
      <c r="FF45" s="101"/>
      <c r="FG45" s="110" t="s">
        <v>328</v>
      </c>
      <c r="FH45" s="111" t="s">
        <v>328</v>
      </c>
      <c r="FI45" s="90"/>
      <c r="FJ45" s="61"/>
      <c r="FK45" s="274" t="s">
        <v>0</v>
      </c>
      <c r="FL45" s="61"/>
      <c r="FM45" s="110" t="s">
        <v>328</v>
      </c>
      <c r="FN45" s="111" t="s">
        <v>328</v>
      </c>
      <c r="FO45" s="90"/>
      <c r="FP45" s="61"/>
      <c r="FQ45" s="274" t="s">
        <v>0</v>
      </c>
      <c r="FR45" s="61"/>
      <c r="FS45" s="110" t="s">
        <v>328</v>
      </c>
      <c r="FT45" s="111" t="s">
        <v>328</v>
      </c>
      <c r="FU45" s="90"/>
      <c r="FV45" s="61"/>
      <c r="FW45" s="274" t="s">
        <v>0</v>
      </c>
      <c r="FX45" s="61"/>
      <c r="FY45" s="110" t="s">
        <v>328</v>
      </c>
      <c r="FZ45" s="111" t="s">
        <v>328</v>
      </c>
      <c r="GA45" s="90"/>
      <c r="GB45" s="102"/>
      <c r="GC45" s="274" t="s">
        <v>0</v>
      </c>
      <c r="GD45" s="101"/>
      <c r="GE45" s="110" t="s">
        <v>328</v>
      </c>
      <c r="GF45" s="111" t="s">
        <v>328</v>
      </c>
      <c r="GG45" s="90"/>
      <c r="GH45" s="102"/>
      <c r="GI45" s="274" t="s">
        <v>0</v>
      </c>
      <c r="GJ45" s="101"/>
      <c r="GK45" s="110" t="s">
        <v>328</v>
      </c>
      <c r="GL45" s="111" t="s">
        <v>328</v>
      </c>
      <c r="GM45" s="90"/>
      <c r="GN45" s="61"/>
      <c r="GO45" s="274" t="s">
        <v>0</v>
      </c>
      <c r="GP45" s="61"/>
      <c r="GQ45" s="110" t="s">
        <v>328</v>
      </c>
      <c r="GR45" s="111" t="s">
        <v>328</v>
      </c>
      <c r="GS45" s="90"/>
      <c r="GT45" s="61"/>
      <c r="GU45" s="274" t="s">
        <v>0</v>
      </c>
      <c r="GV45" s="61"/>
      <c r="GW45" s="110" t="s">
        <v>328</v>
      </c>
      <c r="GX45" s="111" t="s">
        <v>328</v>
      </c>
      <c r="GY45" s="90"/>
      <c r="GZ45" s="102"/>
      <c r="HA45" s="274" t="s">
        <v>0</v>
      </c>
      <c r="HB45" s="101"/>
      <c r="HC45" s="110" t="s">
        <v>328</v>
      </c>
      <c r="HD45" s="111" t="s">
        <v>328</v>
      </c>
      <c r="HE45" s="90"/>
      <c r="HF45" s="61"/>
      <c r="HG45" s="274" t="s">
        <v>0</v>
      </c>
      <c r="HH45" s="61"/>
      <c r="HI45" s="110" t="s">
        <v>328</v>
      </c>
      <c r="HJ45" s="111" t="s">
        <v>328</v>
      </c>
      <c r="HK45" s="90"/>
      <c r="HL45" s="61"/>
      <c r="HM45" s="274" t="s">
        <v>0</v>
      </c>
      <c r="HN45" s="61"/>
      <c r="HO45" s="110" t="s">
        <v>328</v>
      </c>
      <c r="HP45" s="111" t="s">
        <v>328</v>
      </c>
      <c r="HQ45" s="90"/>
      <c r="HR45" s="61"/>
      <c r="HS45" s="274" t="s">
        <v>0</v>
      </c>
      <c r="HT45" s="61"/>
      <c r="HU45" s="110" t="s">
        <v>328</v>
      </c>
      <c r="HV45" s="111" t="s">
        <v>328</v>
      </c>
      <c r="HW45" s="90"/>
      <c r="HX45" s="102"/>
      <c r="HY45" s="274" t="s">
        <v>0</v>
      </c>
      <c r="HZ45" s="101"/>
      <c r="IA45" s="110" t="s">
        <v>328</v>
      </c>
      <c r="IB45" s="111" t="s">
        <v>328</v>
      </c>
      <c r="IC45" s="90"/>
      <c r="ID45" s="61"/>
      <c r="IE45" s="274" t="s">
        <v>0</v>
      </c>
      <c r="IF45" s="61"/>
      <c r="IG45" s="110" t="s">
        <v>328</v>
      </c>
      <c r="IH45" s="111" t="s">
        <v>328</v>
      </c>
      <c r="II45" s="90"/>
      <c r="IJ45" s="61"/>
      <c r="IK45" s="274" t="s">
        <v>0</v>
      </c>
      <c r="IL45" s="61"/>
      <c r="IM45" s="110" t="s">
        <v>328</v>
      </c>
      <c r="IN45" s="111" t="s">
        <v>328</v>
      </c>
      <c r="IO45" s="90"/>
      <c r="IP45" s="102"/>
      <c r="IQ45" s="274" t="s">
        <v>0</v>
      </c>
      <c r="IR45" s="101"/>
      <c r="IS45" s="110" t="s">
        <v>328</v>
      </c>
      <c r="IT45" s="111" t="s">
        <v>328</v>
      </c>
      <c r="IU45" s="90"/>
      <c r="IV45" s="61"/>
      <c r="IW45" s="274" t="s">
        <v>0</v>
      </c>
      <c r="IX45" s="61"/>
      <c r="IY45" s="110" t="s">
        <v>328</v>
      </c>
      <c r="IZ45" s="111" t="s">
        <v>328</v>
      </c>
      <c r="JA45" s="90"/>
      <c r="JB45" s="61"/>
      <c r="JC45" s="274" t="s">
        <v>0</v>
      </c>
      <c r="JD45" s="61"/>
      <c r="JE45" s="110" t="s">
        <v>328</v>
      </c>
      <c r="JF45" s="111" t="s">
        <v>328</v>
      </c>
      <c r="JG45" s="90"/>
      <c r="JH45" s="61"/>
      <c r="JI45" s="274" t="s">
        <v>0</v>
      </c>
      <c r="JJ45" s="61"/>
      <c r="JK45" s="110" t="s">
        <v>328</v>
      </c>
      <c r="JL45" s="111" t="s">
        <v>328</v>
      </c>
      <c r="JM45" s="90"/>
      <c r="JN45" s="61"/>
      <c r="JO45" s="274" t="s">
        <v>0</v>
      </c>
      <c r="JP45" s="61"/>
      <c r="JQ45" s="110" t="s">
        <v>328</v>
      </c>
      <c r="JR45" s="111" t="s">
        <v>328</v>
      </c>
      <c r="JS45" s="90"/>
      <c r="JT45" s="102"/>
      <c r="JU45" s="274" t="s">
        <v>0</v>
      </c>
      <c r="JV45" s="101"/>
      <c r="JW45" s="110" t="s">
        <v>328</v>
      </c>
      <c r="JX45" s="111" t="s">
        <v>328</v>
      </c>
      <c r="JY45" s="90"/>
      <c r="JZ45" s="102"/>
      <c r="KA45" s="274" t="s">
        <v>0</v>
      </c>
      <c r="KB45" s="101"/>
      <c r="KC45" s="110" t="s">
        <v>328</v>
      </c>
      <c r="KD45" s="111" t="s">
        <v>328</v>
      </c>
      <c r="KE45" s="90"/>
      <c r="KF45" s="102"/>
      <c r="KG45" s="274" t="s">
        <v>0</v>
      </c>
      <c r="KH45" s="101"/>
      <c r="KI45" s="110" t="s">
        <v>328</v>
      </c>
      <c r="KJ45" s="111" t="s">
        <v>328</v>
      </c>
      <c r="KK45" s="90"/>
      <c r="KL45" s="61"/>
      <c r="KM45" s="274" t="s">
        <v>0</v>
      </c>
      <c r="KN45" s="61"/>
      <c r="KO45" s="110" t="s">
        <v>328</v>
      </c>
      <c r="KP45" s="111" t="s">
        <v>328</v>
      </c>
      <c r="KQ45" s="90"/>
      <c r="KR45" s="61"/>
      <c r="KS45" s="274" t="s">
        <v>0</v>
      </c>
      <c r="KT45" s="61"/>
      <c r="KU45" s="110" t="s">
        <v>328</v>
      </c>
      <c r="KV45" s="111" t="s">
        <v>328</v>
      </c>
      <c r="KW45" s="90"/>
      <c r="KX45" s="61"/>
      <c r="KY45" s="274" t="s">
        <v>0</v>
      </c>
      <c r="KZ45" s="61"/>
      <c r="LA45" s="110" t="s">
        <v>328</v>
      </c>
      <c r="LB45" s="111" t="s">
        <v>328</v>
      </c>
      <c r="LC45" s="90"/>
      <c r="LD45" s="102"/>
      <c r="LE45" s="274" t="s">
        <v>0</v>
      </c>
      <c r="LF45" s="101"/>
      <c r="LG45" s="110" t="s">
        <v>328</v>
      </c>
      <c r="LH45" s="111" t="s">
        <v>328</v>
      </c>
      <c r="LI45" s="90"/>
      <c r="LJ45" s="61"/>
      <c r="LK45" s="274" t="s">
        <v>0</v>
      </c>
      <c r="LL45" s="61"/>
      <c r="LM45" s="110" t="s">
        <v>328</v>
      </c>
      <c r="LN45" s="111" t="s">
        <v>328</v>
      </c>
      <c r="LO45" s="90"/>
      <c r="LP45" s="61"/>
      <c r="LQ45" s="274" t="s">
        <v>0</v>
      </c>
      <c r="LR45" s="61"/>
      <c r="LS45" s="110" t="s">
        <v>328</v>
      </c>
      <c r="LT45" s="111" t="s">
        <v>328</v>
      </c>
      <c r="LU45" s="90"/>
      <c r="LV45" s="102"/>
      <c r="LW45" s="274" t="s">
        <v>0</v>
      </c>
      <c r="LX45" s="101"/>
      <c r="LY45" s="110" t="s">
        <v>328</v>
      </c>
      <c r="LZ45" s="111" t="s">
        <v>328</v>
      </c>
      <c r="MA45" s="90"/>
      <c r="MB45" s="61"/>
      <c r="MC45" s="274" t="s">
        <v>0</v>
      </c>
      <c r="MD45" s="61"/>
      <c r="ME45" s="110" t="s">
        <v>328</v>
      </c>
      <c r="MF45" s="111" t="s">
        <v>328</v>
      </c>
      <c r="MG45" s="90"/>
      <c r="MH45" s="61"/>
      <c r="MI45" s="274" t="s">
        <v>0</v>
      </c>
      <c r="MJ45" s="61"/>
      <c r="MK45" s="110" t="s">
        <v>328</v>
      </c>
      <c r="ML45" s="111" t="s">
        <v>328</v>
      </c>
      <c r="MM45" s="90"/>
      <c r="MN45" s="61"/>
      <c r="MO45" s="274" t="s">
        <v>0</v>
      </c>
      <c r="MP45" s="61"/>
      <c r="MQ45" s="110" t="s">
        <v>328</v>
      </c>
      <c r="MR45" s="111" t="s">
        <v>328</v>
      </c>
      <c r="MS45" s="90"/>
      <c r="MT45" s="102"/>
      <c r="MU45" s="274" t="s">
        <v>0</v>
      </c>
      <c r="MV45" s="101"/>
      <c r="MW45" s="110" t="s">
        <v>328</v>
      </c>
      <c r="MX45" s="111" t="s">
        <v>328</v>
      </c>
      <c r="MY45" s="90"/>
      <c r="MZ45" s="61"/>
      <c r="NA45" s="274" t="s">
        <v>0</v>
      </c>
      <c r="NB45" s="61"/>
      <c r="NC45" s="110" t="s">
        <v>328</v>
      </c>
      <c r="ND45" s="111" t="s">
        <v>328</v>
      </c>
      <c r="NE45" s="90"/>
      <c r="NF45" s="61"/>
      <c r="NG45" s="274" t="s">
        <v>0</v>
      </c>
      <c r="NH45" s="61"/>
      <c r="NI45" s="110" t="s">
        <v>328</v>
      </c>
      <c r="NJ45" s="111" t="s">
        <v>328</v>
      </c>
      <c r="NK45" s="90"/>
      <c r="NL45" s="61"/>
      <c r="NM45" s="274" t="s">
        <v>0</v>
      </c>
      <c r="NN45" s="61"/>
      <c r="NO45" s="110" t="s">
        <v>328</v>
      </c>
      <c r="NP45" s="111" t="s">
        <v>328</v>
      </c>
      <c r="NQ45" s="90"/>
      <c r="NR45" s="61"/>
      <c r="NS45" s="274" t="s">
        <v>0</v>
      </c>
      <c r="NT45" s="61"/>
      <c r="NU45" s="110" t="s">
        <v>328</v>
      </c>
      <c r="NV45" s="111" t="s">
        <v>328</v>
      </c>
      <c r="NW45" s="98"/>
      <c r="NX45" s="102"/>
      <c r="NY45" s="274" t="s">
        <v>0</v>
      </c>
      <c r="NZ45" s="101"/>
      <c r="OA45" s="110" t="s">
        <v>328</v>
      </c>
      <c r="OB45" s="111" t="s">
        <v>328</v>
      </c>
      <c r="OC45" s="117"/>
      <c r="OD45" s="253"/>
      <c r="OE45" s="110" t="s">
        <v>0</v>
      </c>
      <c r="OF45" s="110"/>
      <c r="OG45" s="110" t="s">
        <v>328</v>
      </c>
      <c r="OH45" s="111" t="s">
        <v>328</v>
      </c>
    </row>
    <row r="46" spans="1:398" ht="15" hidden="1" customHeight="1" x14ac:dyDescent="0.2">
      <c r="A46" s="283">
        <f>IF(B46="","",VLOOKUP(B46,'Registrovaní tipéri'!$A$2:$B$101,2,FALSE))</f>
        <v>29</v>
      </c>
      <c r="B46" s="277" t="s">
        <v>256</v>
      </c>
      <c r="C46" s="130">
        <v>29</v>
      </c>
      <c r="D46" s="102"/>
      <c r="E46" s="274" t="s">
        <v>0</v>
      </c>
      <c r="F46" s="101"/>
      <c r="G46" s="274"/>
      <c r="H46" s="275"/>
      <c r="I46" s="279"/>
      <c r="J46" s="253">
        <v>1</v>
      </c>
      <c r="K46" s="110" t="s">
        <v>0</v>
      </c>
      <c r="L46" s="110">
        <v>2</v>
      </c>
      <c r="M46" s="110" t="s">
        <v>218</v>
      </c>
      <c r="N46" s="111" t="s">
        <v>217</v>
      </c>
      <c r="O46" s="77"/>
      <c r="P46" s="102">
        <v>2</v>
      </c>
      <c r="Q46" s="311" t="s">
        <v>0</v>
      </c>
      <c r="R46" s="101">
        <v>0</v>
      </c>
      <c r="S46" s="110" t="s">
        <v>217</v>
      </c>
      <c r="T46" s="111" t="s">
        <v>291</v>
      </c>
      <c r="U46" s="77"/>
      <c r="V46" s="102">
        <v>2</v>
      </c>
      <c r="W46" s="311" t="s">
        <v>0</v>
      </c>
      <c r="X46" s="101">
        <v>1</v>
      </c>
      <c r="Y46" s="110" t="s">
        <v>220</v>
      </c>
      <c r="Z46" s="111" t="s">
        <v>217</v>
      </c>
      <c r="AA46" s="90"/>
      <c r="AB46" s="61"/>
      <c r="AC46" s="294" t="s">
        <v>0</v>
      </c>
      <c r="AD46" s="61"/>
      <c r="AE46" s="110" t="s">
        <v>328</v>
      </c>
      <c r="AF46" s="111" t="s">
        <v>328</v>
      </c>
      <c r="AG46" s="90"/>
      <c r="AH46" s="61">
        <v>1</v>
      </c>
      <c r="AI46" s="274" t="s">
        <v>0</v>
      </c>
      <c r="AJ46" s="61">
        <v>4</v>
      </c>
      <c r="AK46" s="110" t="s">
        <v>220</v>
      </c>
      <c r="AL46" s="111" t="s">
        <v>217</v>
      </c>
      <c r="AM46" s="90"/>
      <c r="AN46" s="102">
        <v>1</v>
      </c>
      <c r="AO46" s="274" t="s">
        <v>0</v>
      </c>
      <c r="AP46" s="101">
        <v>2</v>
      </c>
      <c r="AQ46" s="110" t="s">
        <v>219</v>
      </c>
      <c r="AR46" s="111" t="s">
        <v>220</v>
      </c>
      <c r="AS46" s="90"/>
      <c r="AT46" s="61"/>
      <c r="AU46" s="274" t="s">
        <v>0</v>
      </c>
      <c r="AV46" s="61"/>
      <c r="AW46" s="110" t="s">
        <v>328</v>
      </c>
      <c r="AX46" s="111" t="s">
        <v>328</v>
      </c>
      <c r="AY46" s="90"/>
      <c r="AZ46" s="102"/>
      <c r="BA46" s="274" t="s">
        <v>0</v>
      </c>
      <c r="BB46" s="101"/>
      <c r="BC46" s="110" t="s">
        <v>328</v>
      </c>
      <c r="BD46" s="111" t="s">
        <v>328</v>
      </c>
      <c r="BE46" s="90"/>
      <c r="BF46" s="61">
        <v>1</v>
      </c>
      <c r="BG46" s="274" t="s">
        <v>0</v>
      </c>
      <c r="BH46" s="61">
        <v>3</v>
      </c>
      <c r="BI46" s="110" t="s">
        <v>219</v>
      </c>
      <c r="BJ46" s="111" t="s">
        <v>217</v>
      </c>
      <c r="BK46" s="90"/>
      <c r="BL46" s="61"/>
      <c r="BM46" s="274" t="s">
        <v>0</v>
      </c>
      <c r="BN46" s="61"/>
      <c r="BO46" s="110" t="s">
        <v>328</v>
      </c>
      <c r="BP46" s="111" t="s">
        <v>328</v>
      </c>
      <c r="BQ46" s="90"/>
      <c r="BR46" s="61"/>
      <c r="BS46" s="274" t="s">
        <v>0</v>
      </c>
      <c r="BT46" s="61"/>
      <c r="BU46" s="110" t="s">
        <v>328</v>
      </c>
      <c r="BV46" s="111" t="s">
        <v>328</v>
      </c>
      <c r="BW46" s="90"/>
      <c r="BX46" s="61"/>
      <c r="BY46" s="274" t="s">
        <v>0</v>
      </c>
      <c r="BZ46" s="61"/>
      <c r="CA46" s="110" t="s">
        <v>328</v>
      </c>
      <c r="CB46" s="111" t="s">
        <v>328</v>
      </c>
      <c r="CC46" s="90"/>
      <c r="CD46" s="61"/>
      <c r="CE46" s="274" t="s">
        <v>0</v>
      </c>
      <c r="CF46" s="61"/>
      <c r="CG46" s="110" t="s">
        <v>328</v>
      </c>
      <c r="CH46" s="111" t="s">
        <v>328</v>
      </c>
      <c r="CI46" s="90"/>
      <c r="CJ46" s="102"/>
      <c r="CK46" s="274" t="s">
        <v>0</v>
      </c>
      <c r="CL46" s="101"/>
      <c r="CM46" s="110" t="s">
        <v>328</v>
      </c>
      <c r="CN46" s="111" t="s">
        <v>328</v>
      </c>
      <c r="CO46" s="90"/>
      <c r="CP46" s="102"/>
      <c r="CQ46" s="274" t="s">
        <v>0</v>
      </c>
      <c r="CR46" s="101"/>
      <c r="CS46" s="110" t="s">
        <v>328</v>
      </c>
      <c r="CT46" s="111" t="s">
        <v>328</v>
      </c>
      <c r="CU46" s="90"/>
      <c r="CV46" s="61"/>
      <c r="CW46" s="274" t="s">
        <v>0</v>
      </c>
      <c r="CX46" s="61"/>
      <c r="CY46" s="110" t="s">
        <v>328</v>
      </c>
      <c r="CZ46" s="111" t="s">
        <v>328</v>
      </c>
      <c r="DA46" s="90"/>
      <c r="DB46" s="61"/>
      <c r="DC46" s="274" t="s">
        <v>0</v>
      </c>
      <c r="DD46" s="61"/>
      <c r="DE46" s="110" t="s">
        <v>328</v>
      </c>
      <c r="DF46" s="111" t="s">
        <v>328</v>
      </c>
      <c r="DG46" s="90"/>
      <c r="DH46" s="61"/>
      <c r="DI46" s="274" t="s">
        <v>0</v>
      </c>
      <c r="DJ46" s="61"/>
      <c r="DK46" s="110" t="s">
        <v>328</v>
      </c>
      <c r="DL46" s="111" t="s">
        <v>328</v>
      </c>
      <c r="DM46" s="90"/>
      <c r="DN46" s="61"/>
      <c r="DO46" s="274" t="s">
        <v>0</v>
      </c>
      <c r="DP46" s="61"/>
      <c r="DQ46" s="110" t="s">
        <v>328</v>
      </c>
      <c r="DR46" s="111" t="s">
        <v>328</v>
      </c>
      <c r="DS46" s="90"/>
      <c r="DT46" s="61"/>
      <c r="DU46" s="274" t="s">
        <v>0</v>
      </c>
      <c r="DV46" s="61"/>
      <c r="DW46" s="110" t="s">
        <v>328</v>
      </c>
      <c r="DX46" s="111" t="s">
        <v>328</v>
      </c>
      <c r="DY46" s="90"/>
      <c r="DZ46" s="61"/>
      <c r="EA46" s="274" t="s">
        <v>0</v>
      </c>
      <c r="EB46" s="61"/>
      <c r="EC46" s="110" t="s">
        <v>328</v>
      </c>
      <c r="ED46" s="111" t="s">
        <v>328</v>
      </c>
      <c r="EE46" s="90"/>
      <c r="EF46" s="61"/>
      <c r="EG46" s="274" t="s">
        <v>0</v>
      </c>
      <c r="EH46" s="61"/>
      <c r="EI46" s="110" t="s">
        <v>328</v>
      </c>
      <c r="EJ46" s="111" t="s">
        <v>328</v>
      </c>
      <c r="EK46" s="90"/>
      <c r="EL46" s="61"/>
      <c r="EM46" s="274" t="s">
        <v>0</v>
      </c>
      <c r="EN46" s="61"/>
      <c r="EO46" s="110" t="s">
        <v>328</v>
      </c>
      <c r="EP46" s="111" t="s">
        <v>328</v>
      </c>
      <c r="EQ46" s="90"/>
      <c r="ER46" s="102"/>
      <c r="ES46" s="274" t="s">
        <v>0</v>
      </c>
      <c r="ET46" s="101"/>
      <c r="EU46" s="110" t="s">
        <v>328</v>
      </c>
      <c r="EV46" s="111" t="s">
        <v>328</v>
      </c>
      <c r="EW46" s="90"/>
      <c r="EX46" s="61"/>
      <c r="EY46" s="274" t="s">
        <v>0</v>
      </c>
      <c r="EZ46" s="61"/>
      <c r="FA46" s="110" t="s">
        <v>328</v>
      </c>
      <c r="FB46" s="111" t="s">
        <v>328</v>
      </c>
      <c r="FC46" s="90"/>
      <c r="FD46" s="102"/>
      <c r="FE46" s="274" t="s">
        <v>0</v>
      </c>
      <c r="FF46" s="101"/>
      <c r="FG46" s="110" t="s">
        <v>328</v>
      </c>
      <c r="FH46" s="111" t="s">
        <v>328</v>
      </c>
      <c r="FI46" s="90"/>
      <c r="FJ46" s="61"/>
      <c r="FK46" s="274" t="s">
        <v>0</v>
      </c>
      <c r="FL46" s="61"/>
      <c r="FM46" s="110" t="s">
        <v>328</v>
      </c>
      <c r="FN46" s="111" t="s">
        <v>328</v>
      </c>
      <c r="FO46" s="90"/>
      <c r="FP46" s="61"/>
      <c r="FQ46" s="274" t="s">
        <v>0</v>
      </c>
      <c r="FR46" s="61"/>
      <c r="FS46" s="110" t="s">
        <v>328</v>
      </c>
      <c r="FT46" s="111" t="s">
        <v>328</v>
      </c>
      <c r="FU46" s="90"/>
      <c r="FV46" s="61"/>
      <c r="FW46" s="274" t="s">
        <v>0</v>
      </c>
      <c r="FX46" s="61"/>
      <c r="FY46" s="110" t="s">
        <v>328</v>
      </c>
      <c r="FZ46" s="111" t="s">
        <v>328</v>
      </c>
      <c r="GA46" s="90"/>
      <c r="GB46" s="102"/>
      <c r="GC46" s="274" t="s">
        <v>0</v>
      </c>
      <c r="GD46" s="101"/>
      <c r="GE46" s="110" t="s">
        <v>328</v>
      </c>
      <c r="GF46" s="111" t="s">
        <v>328</v>
      </c>
      <c r="GG46" s="90"/>
      <c r="GH46" s="102"/>
      <c r="GI46" s="274" t="s">
        <v>0</v>
      </c>
      <c r="GJ46" s="101"/>
      <c r="GK46" s="110" t="s">
        <v>328</v>
      </c>
      <c r="GL46" s="111" t="s">
        <v>328</v>
      </c>
      <c r="GM46" s="90"/>
      <c r="GN46" s="61"/>
      <c r="GO46" s="274" t="s">
        <v>0</v>
      </c>
      <c r="GP46" s="61"/>
      <c r="GQ46" s="110" t="s">
        <v>328</v>
      </c>
      <c r="GR46" s="111" t="s">
        <v>328</v>
      </c>
      <c r="GS46" s="90"/>
      <c r="GT46" s="61"/>
      <c r="GU46" s="274" t="s">
        <v>0</v>
      </c>
      <c r="GV46" s="61"/>
      <c r="GW46" s="110" t="s">
        <v>328</v>
      </c>
      <c r="GX46" s="111" t="s">
        <v>328</v>
      </c>
      <c r="GY46" s="90"/>
      <c r="GZ46" s="102"/>
      <c r="HA46" s="274" t="s">
        <v>0</v>
      </c>
      <c r="HB46" s="101"/>
      <c r="HC46" s="110" t="s">
        <v>328</v>
      </c>
      <c r="HD46" s="111" t="s">
        <v>328</v>
      </c>
      <c r="HE46" s="90"/>
      <c r="HF46" s="61"/>
      <c r="HG46" s="274" t="s">
        <v>0</v>
      </c>
      <c r="HH46" s="61"/>
      <c r="HI46" s="110" t="s">
        <v>328</v>
      </c>
      <c r="HJ46" s="111" t="s">
        <v>328</v>
      </c>
      <c r="HK46" s="90"/>
      <c r="HL46" s="61"/>
      <c r="HM46" s="274" t="s">
        <v>0</v>
      </c>
      <c r="HN46" s="61"/>
      <c r="HO46" s="110" t="s">
        <v>328</v>
      </c>
      <c r="HP46" s="111" t="s">
        <v>328</v>
      </c>
      <c r="HQ46" s="90"/>
      <c r="HR46" s="61"/>
      <c r="HS46" s="274" t="s">
        <v>0</v>
      </c>
      <c r="HT46" s="61"/>
      <c r="HU46" s="110" t="s">
        <v>328</v>
      </c>
      <c r="HV46" s="111" t="s">
        <v>328</v>
      </c>
      <c r="HW46" s="90"/>
      <c r="HX46" s="102"/>
      <c r="HY46" s="274" t="s">
        <v>0</v>
      </c>
      <c r="HZ46" s="101"/>
      <c r="IA46" s="110" t="s">
        <v>328</v>
      </c>
      <c r="IB46" s="111" t="s">
        <v>328</v>
      </c>
      <c r="IC46" s="90"/>
      <c r="ID46" s="61"/>
      <c r="IE46" s="274" t="s">
        <v>0</v>
      </c>
      <c r="IF46" s="61"/>
      <c r="IG46" s="110" t="s">
        <v>328</v>
      </c>
      <c r="IH46" s="111" t="s">
        <v>328</v>
      </c>
      <c r="II46" s="90"/>
      <c r="IJ46" s="61"/>
      <c r="IK46" s="274" t="s">
        <v>0</v>
      </c>
      <c r="IL46" s="61"/>
      <c r="IM46" s="110" t="s">
        <v>328</v>
      </c>
      <c r="IN46" s="111" t="s">
        <v>328</v>
      </c>
      <c r="IO46" s="90"/>
      <c r="IP46" s="102"/>
      <c r="IQ46" s="274" t="s">
        <v>0</v>
      </c>
      <c r="IR46" s="101"/>
      <c r="IS46" s="110" t="s">
        <v>328</v>
      </c>
      <c r="IT46" s="111" t="s">
        <v>328</v>
      </c>
      <c r="IU46" s="90"/>
      <c r="IV46" s="61"/>
      <c r="IW46" s="274" t="s">
        <v>0</v>
      </c>
      <c r="IX46" s="61"/>
      <c r="IY46" s="110" t="s">
        <v>328</v>
      </c>
      <c r="IZ46" s="111" t="s">
        <v>328</v>
      </c>
      <c r="JA46" s="90"/>
      <c r="JB46" s="61"/>
      <c r="JC46" s="274" t="s">
        <v>0</v>
      </c>
      <c r="JD46" s="61"/>
      <c r="JE46" s="110" t="s">
        <v>328</v>
      </c>
      <c r="JF46" s="111" t="s">
        <v>328</v>
      </c>
      <c r="JG46" s="90"/>
      <c r="JH46" s="61"/>
      <c r="JI46" s="274" t="s">
        <v>0</v>
      </c>
      <c r="JJ46" s="61"/>
      <c r="JK46" s="110" t="s">
        <v>328</v>
      </c>
      <c r="JL46" s="111" t="s">
        <v>328</v>
      </c>
      <c r="JM46" s="90"/>
      <c r="JN46" s="61"/>
      <c r="JO46" s="274" t="s">
        <v>0</v>
      </c>
      <c r="JP46" s="61"/>
      <c r="JQ46" s="110" t="s">
        <v>328</v>
      </c>
      <c r="JR46" s="111" t="s">
        <v>328</v>
      </c>
      <c r="JS46" s="90"/>
      <c r="JT46" s="102"/>
      <c r="JU46" s="274" t="s">
        <v>0</v>
      </c>
      <c r="JV46" s="101"/>
      <c r="JW46" s="110" t="s">
        <v>328</v>
      </c>
      <c r="JX46" s="111" t="s">
        <v>328</v>
      </c>
      <c r="JY46" s="90"/>
      <c r="JZ46" s="102"/>
      <c r="KA46" s="274" t="s">
        <v>0</v>
      </c>
      <c r="KB46" s="101"/>
      <c r="KC46" s="110" t="s">
        <v>328</v>
      </c>
      <c r="KD46" s="111" t="s">
        <v>328</v>
      </c>
      <c r="KE46" s="90"/>
      <c r="KF46" s="102"/>
      <c r="KG46" s="274" t="s">
        <v>0</v>
      </c>
      <c r="KH46" s="101"/>
      <c r="KI46" s="110" t="s">
        <v>328</v>
      </c>
      <c r="KJ46" s="111" t="s">
        <v>328</v>
      </c>
      <c r="KK46" s="90"/>
      <c r="KL46" s="61"/>
      <c r="KM46" s="274" t="s">
        <v>0</v>
      </c>
      <c r="KN46" s="61"/>
      <c r="KO46" s="110" t="s">
        <v>328</v>
      </c>
      <c r="KP46" s="111" t="s">
        <v>328</v>
      </c>
      <c r="KQ46" s="90"/>
      <c r="KR46" s="61"/>
      <c r="KS46" s="274" t="s">
        <v>0</v>
      </c>
      <c r="KT46" s="61"/>
      <c r="KU46" s="110" t="s">
        <v>328</v>
      </c>
      <c r="KV46" s="111" t="s">
        <v>328</v>
      </c>
      <c r="KW46" s="90"/>
      <c r="KX46" s="61"/>
      <c r="KY46" s="274" t="s">
        <v>0</v>
      </c>
      <c r="KZ46" s="61"/>
      <c r="LA46" s="110" t="s">
        <v>328</v>
      </c>
      <c r="LB46" s="111" t="s">
        <v>328</v>
      </c>
      <c r="LC46" s="90"/>
      <c r="LD46" s="102"/>
      <c r="LE46" s="274" t="s">
        <v>0</v>
      </c>
      <c r="LF46" s="101"/>
      <c r="LG46" s="110" t="s">
        <v>328</v>
      </c>
      <c r="LH46" s="111" t="s">
        <v>328</v>
      </c>
      <c r="LI46" s="90"/>
      <c r="LJ46" s="61"/>
      <c r="LK46" s="274" t="s">
        <v>0</v>
      </c>
      <c r="LL46" s="61"/>
      <c r="LM46" s="110" t="s">
        <v>328</v>
      </c>
      <c r="LN46" s="111" t="s">
        <v>328</v>
      </c>
      <c r="LO46" s="90"/>
      <c r="LP46" s="61"/>
      <c r="LQ46" s="274" t="s">
        <v>0</v>
      </c>
      <c r="LR46" s="61"/>
      <c r="LS46" s="110" t="s">
        <v>328</v>
      </c>
      <c r="LT46" s="111" t="s">
        <v>328</v>
      </c>
      <c r="LU46" s="90"/>
      <c r="LV46" s="102"/>
      <c r="LW46" s="274" t="s">
        <v>0</v>
      </c>
      <c r="LX46" s="101"/>
      <c r="LY46" s="110" t="s">
        <v>328</v>
      </c>
      <c r="LZ46" s="111" t="s">
        <v>328</v>
      </c>
      <c r="MA46" s="90"/>
      <c r="MB46" s="61"/>
      <c r="MC46" s="274" t="s">
        <v>0</v>
      </c>
      <c r="MD46" s="61"/>
      <c r="ME46" s="110" t="s">
        <v>328</v>
      </c>
      <c r="MF46" s="111" t="s">
        <v>328</v>
      </c>
      <c r="MG46" s="90"/>
      <c r="MH46" s="61"/>
      <c r="MI46" s="274" t="s">
        <v>0</v>
      </c>
      <c r="MJ46" s="61"/>
      <c r="MK46" s="110" t="s">
        <v>328</v>
      </c>
      <c r="ML46" s="111" t="s">
        <v>328</v>
      </c>
      <c r="MM46" s="90"/>
      <c r="MN46" s="61"/>
      <c r="MO46" s="274" t="s">
        <v>0</v>
      </c>
      <c r="MP46" s="61"/>
      <c r="MQ46" s="110" t="s">
        <v>328</v>
      </c>
      <c r="MR46" s="111" t="s">
        <v>328</v>
      </c>
      <c r="MS46" s="90"/>
      <c r="MT46" s="102"/>
      <c r="MU46" s="274" t="s">
        <v>0</v>
      </c>
      <c r="MV46" s="101"/>
      <c r="MW46" s="110" t="s">
        <v>328</v>
      </c>
      <c r="MX46" s="111" t="s">
        <v>328</v>
      </c>
      <c r="MY46" s="90"/>
      <c r="MZ46" s="61"/>
      <c r="NA46" s="274" t="s">
        <v>0</v>
      </c>
      <c r="NB46" s="61"/>
      <c r="NC46" s="110" t="s">
        <v>328</v>
      </c>
      <c r="ND46" s="111" t="s">
        <v>328</v>
      </c>
      <c r="NE46" s="90"/>
      <c r="NF46" s="61"/>
      <c r="NG46" s="274" t="s">
        <v>0</v>
      </c>
      <c r="NH46" s="61"/>
      <c r="NI46" s="110" t="s">
        <v>328</v>
      </c>
      <c r="NJ46" s="111" t="s">
        <v>328</v>
      </c>
      <c r="NK46" s="90"/>
      <c r="NL46" s="61"/>
      <c r="NM46" s="274" t="s">
        <v>0</v>
      </c>
      <c r="NN46" s="61"/>
      <c r="NO46" s="110" t="s">
        <v>328</v>
      </c>
      <c r="NP46" s="111" t="s">
        <v>328</v>
      </c>
      <c r="NQ46" s="90"/>
      <c r="NR46" s="61"/>
      <c r="NS46" s="274" t="s">
        <v>0</v>
      </c>
      <c r="NT46" s="61"/>
      <c r="NU46" s="110" t="s">
        <v>328</v>
      </c>
      <c r="NV46" s="111" t="s">
        <v>328</v>
      </c>
      <c r="NW46" s="98"/>
      <c r="NX46" s="102"/>
      <c r="NY46" s="274" t="s">
        <v>0</v>
      </c>
      <c r="NZ46" s="101"/>
      <c r="OA46" s="110" t="s">
        <v>328</v>
      </c>
      <c r="OB46" s="111" t="s">
        <v>328</v>
      </c>
      <c r="OC46" s="117"/>
      <c r="OD46" s="253"/>
      <c r="OE46" s="110" t="s">
        <v>0</v>
      </c>
      <c r="OF46" s="110"/>
      <c r="OG46" s="110" t="s">
        <v>328</v>
      </c>
      <c r="OH46" s="111" t="s">
        <v>328</v>
      </c>
    </row>
    <row r="47" spans="1:398" ht="15" x14ac:dyDescent="0.2">
      <c r="A47" s="283">
        <f>IF(B47="","",VLOOKUP(B47,'Registrovaní tipéri'!$A$2:$B$101,2,FALSE))</f>
        <v>17</v>
      </c>
      <c r="B47" s="277" t="s">
        <v>298</v>
      </c>
      <c r="C47" s="130">
        <v>17</v>
      </c>
      <c r="D47" s="102"/>
      <c r="E47" s="274" t="s">
        <v>0</v>
      </c>
      <c r="F47" s="101"/>
      <c r="G47" s="274"/>
      <c r="H47" s="275"/>
      <c r="I47" s="279"/>
      <c r="J47" s="253">
        <v>2</v>
      </c>
      <c r="K47" s="110" t="s">
        <v>0</v>
      </c>
      <c r="L47" s="110">
        <v>4</v>
      </c>
      <c r="M47" s="110" t="s">
        <v>217</v>
      </c>
      <c r="N47" s="111" t="s">
        <v>291</v>
      </c>
      <c r="O47" s="77"/>
      <c r="P47" s="102">
        <v>5</v>
      </c>
      <c r="Q47" s="311" t="s">
        <v>0</v>
      </c>
      <c r="R47" s="101">
        <v>1</v>
      </c>
      <c r="S47" s="110" t="s">
        <v>220</v>
      </c>
      <c r="T47" s="111" t="s">
        <v>217</v>
      </c>
      <c r="U47" s="77"/>
      <c r="V47" s="102">
        <v>1</v>
      </c>
      <c r="W47" s="311" t="s">
        <v>0</v>
      </c>
      <c r="X47" s="101">
        <v>4</v>
      </c>
      <c r="Y47" s="110" t="s">
        <v>268</v>
      </c>
      <c r="Z47" s="111" t="s">
        <v>217</v>
      </c>
      <c r="AA47" s="90"/>
      <c r="AB47" s="61">
        <v>3</v>
      </c>
      <c r="AC47" s="294" t="s">
        <v>0</v>
      </c>
      <c r="AD47" s="61">
        <v>2</v>
      </c>
      <c r="AE47" s="110" t="s">
        <v>217</v>
      </c>
      <c r="AF47" s="111" t="s">
        <v>220</v>
      </c>
      <c r="AG47" s="90"/>
      <c r="AH47" s="61">
        <v>1</v>
      </c>
      <c r="AI47" s="274" t="s">
        <v>0</v>
      </c>
      <c r="AJ47" s="61">
        <v>3</v>
      </c>
      <c r="AK47" s="110" t="s">
        <v>217</v>
      </c>
      <c r="AL47" s="111" t="s">
        <v>220</v>
      </c>
      <c r="AM47" s="90"/>
      <c r="AN47" s="102">
        <v>1</v>
      </c>
      <c r="AO47" s="274" t="s">
        <v>0</v>
      </c>
      <c r="AP47" s="101">
        <v>3</v>
      </c>
      <c r="AQ47" s="110" t="s">
        <v>219</v>
      </c>
      <c r="AR47" s="111" t="s">
        <v>291</v>
      </c>
      <c r="AS47" s="90"/>
      <c r="AT47" s="61"/>
      <c r="AU47" s="274" t="s">
        <v>0</v>
      </c>
      <c r="AV47" s="61"/>
      <c r="AW47" s="110" t="s">
        <v>328</v>
      </c>
      <c r="AX47" s="111" t="s">
        <v>328</v>
      </c>
      <c r="AY47" s="90"/>
      <c r="AZ47" s="102">
        <v>3</v>
      </c>
      <c r="BA47" s="274" t="s">
        <v>0</v>
      </c>
      <c r="BB47" s="101">
        <v>1</v>
      </c>
      <c r="BC47" s="110" t="s">
        <v>218</v>
      </c>
      <c r="BD47" s="111" t="s">
        <v>268</v>
      </c>
      <c r="BE47" s="90"/>
      <c r="BF47" s="61">
        <v>2</v>
      </c>
      <c r="BG47" s="274" t="s">
        <v>0</v>
      </c>
      <c r="BH47" s="61">
        <v>2</v>
      </c>
      <c r="BI47" s="110" t="s">
        <v>220</v>
      </c>
      <c r="BJ47" s="111" t="s">
        <v>217</v>
      </c>
      <c r="BK47" s="90"/>
      <c r="BL47" s="61">
        <v>3</v>
      </c>
      <c r="BM47" s="274" t="s">
        <v>0</v>
      </c>
      <c r="BN47" s="61">
        <v>0</v>
      </c>
      <c r="BO47" s="110" t="s">
        <v>218</v>
      </c>
      <c r="BP47" s="111" t="s">
        <v>210</v>
      </c>
      <c r="BQ47" s="90"/>
      <c r="BR47" s="61"/>
      <c r="BS47" s="274" t="s">
        <v>0</v>
      </c>
      <c r="BT47" s="61"/>
      <c r="BU47" s="110" t="s">
        <v>328</v>
      </c>
      <c r="BV47" s="111" t="s">
        <v>328</v>
      </c>
      <c r="BW47" s="90"/>
      <c r="BX47" s="61"/>
      <c r="BY47" s="274" t="s">
        <v>0</v>
      </c>
      <c r="BZ47" s="61"/>
      <c r="CA47" s="110" t="s">
        <v>328</v>
      </c>
      <c r="CB47" s="111" t="s">
        <v>328</v>
      </c>
      <c r="CC47" s="90"/>
      <c r="CD47" s="61">
        <v>3</v>
      </c>
      <c r="CE47" s="274" t="s">
        <v>0</v>
      </c>
      <c r="CF47" s="61">
        <v>1</v>
      </c>
      <c r="CG47" s="110" t="s">
        <v>219</v>
      </c>
      <c r="CH47" s="111" t="s">
        <v>216</v>
      </c>
      <c r="CI47" s="90"/>
      <c r="CJ47" s="102"/>
      <c r="CK47" s="274" t="s">
        <v>0</v>
      </c>
      <c r="CL47" s="101"/>
      <c r="CM47" s="110" t="s">
        <v>328</v>
      </c>
      <c r="CN47" s="111" t="s">
        <v>328</v>
      </c>
      <c r="CO47" s="90"/>
      <c r="CP47" s="102"/>
      <c r="CQ47" s="274" t="s">
        <v>0</v>
      </c>
      <c r="CR47" s="101"/>
      <c r="CS47" s="110" t="s">
        <v>328</v>
      </c>
      <c r="CT47" s="111" t="s">
        <v>328</v>
      </c>
      <c r="CU47" s="90"/>
      <c r="CV47" s="61">
        <v>0</v>
      </c>
      <c r="CW47" s="274" t="s">
        <v>0</v>
      </c>
      <c r="CX47" s="61">
        <v>2</v>
      </c>
      <c r="CY47" s="110" t="s">
        <v>219</v>
      </c>
      <c r="CZ47" s="111" t="s">
        <v>217</v>
      </c>
      <c r="DA47" s="90"/>
      <c r="DB47" s="61"/>
      <c r="DC47" s="274" t="s">
        <v>0</v>
      </c>
      <c r="DD47" s="61"/>
      <c r="DE47" s="110" t="s">
        <v>328</v>
      </c>
      <c r="DF47" s="111" t="s">
        <v>328</v>
      </c>
      <c r="DG47" s="90"/>
      <c r="DH47" s="61"/>
      <c r="DI47" s="274" t="s">
        <v>0</v>
      </c>
      <c r="DJ47" s="61"/>
      <c r="DK47" s="110" t="s">
        <v>328</v>
      </c>
      <c r="DL47" s="111" t="s">
        <v>328</v>
      </c>
      <c r="DM47" s="90"/>
      <c r="DN47" s="61">
        <v>1</v>
      </c>
      <c r="DO47" s="274" t="s">
        <v>0</v>
      </c>
      <c r="DP47" s="61">
        <v>3</v>
      </c>
      <c r="DQ47" s="110" t="s">
        <v>217</v>
      </c>
      <c r="DR47" s="111" t="s">
        <v>210</v>
      </c>
      <c r="DS47" s="90"/>
      <c r="DT47" s="61"/>
      <c r="DU47" s="274" t="s">
        <v>0</v>
      </c>
      <c r="DV47" s="61"/>
      <c r="DW47" s="110" t="s">
        <v>328</v>
      </c>
      <c r="DX47" s="111" t="s">
        <v>328</v>
      </c>
      <c r="DY47" s="90"/>
      <c r="DZ47" s="61"/>
      <c r="EA47" s="274" t="s">
        <v>0</v>
      </c>
      <c r="EB47" s="61"/>
      <c r="EC47" s="110" t="s">
        <v>328</v>
      </c>
      <c r="ED47" s="111" t="s">
        <v>328</v>
      </c>
      <c r="EE47" s="90"/>
      <c r="EF47" s="61"/>
      <c r="EG47" s="274" t="s">
        <v>0</v>
      </c>
      <c r="EH47" s="61"/>
      <c r="EI47" s="110" t="s">
        <v>328</v>
      </c>
      <c r="EJ47" s="111" t="s">
        <v>328</v>
      </c>
      <c r="EK47" s="90"/>
      <c r="EL47" s="61"/>
      <c r="EM47" s="274" t="s">
        <v>0</v>
      </c>
      <c r="EN47" s="61"/>
      <c r="EO47" s="110" t="s">
        <v>328</v>
      </c>
      <c r="EP47" s="111" t="s">
        <v>328</v>
      </c>
      <c r="EQ47" s="90"/>
      <c r="ER47" s="102"/>
      <c r="ES47" s="274" t="s">
        <v>0</v>
      </c>
      <c r="ET47" s="101"/>
      <c r="EU47" s="110" t="s">
        <v>328</v>
      </c>
      <c r="EV47" s="111" t="s">
        <v>328</v>
      </c>
      <c r="EW47" s="90"/>
      <c r="EX47" s="61"/>
      <c r="EY47" s="274" t="s">
        <v>0</v>
      </c>
      <c r="EZ47" s="61"/>
      <c r="FA47" s="110" t="s">
        <v>328</v>
      </c>
      <c r="FB47" s="111" t="s">
        <v>328</v>
      </c>
      <c r="FC47" s="90"/>
      <c r="FD47" s="102"/>
      <c r="FE47" s="274" t="s">
        <v>0</v>
      </c>
      <c r="FF47" s="101"/>
      <c r="FG47" s="110" t="s">
        <v>328</v>
      </c>
      <c r="FH47" s="111" t="s">
        <v>328</v>
      </c>
      <c r="FI47" s="90"/>
      <c r="FJ47" s="61"/>
      <c r="FK47" s="274" t="s">
        <v>0</v>
      </c>
      <c r="FL47" s="61"/>
      <c r="FM47" s="110" t="s">
        <v>328</v>
      </c>
      <c r="FN47" s="111" t="s">
        <v>328</v>
      </c>
      <c r="FO47" s="90"/>
      <c r="FP47" s="61"/>
      <c r="FQ47" s="274" t="s">
        <v>0</v>
      </c>
      <c r="FR47" s="61"/>
      <c r="FS47" s="110" t="s">
        <v>328</v>
      </c>
      <c r="FT47" s="111" t="s">
        <v>328</v>
      </c>
      <c r="FU47" s="90"/>
      <c r="FV47" s="61"/>
      <c r="FW47" s="274" t="s">
        <v>0</v>
      </c>
      <c r="FX47" s="61"/>
      <c r="FY47" s="110" t="s">
        <v>328</v>
      </c>
      <c r="FZ47" s="111" t="s">
        <v>328</v>
      </c>
      <c r="GA47" s="90"/>
      <c r="GB47" s="102"/>
      <c r="GC47" s="274" t="s">
        <v>0</v>
      </c>
      <c r="GD47" s="101"/>
      <c r="GE47" s="110" t="s">
        <v>328</v>
      </c>
      <c r="GF47" s="111" t="s">
        <v>328</v>
      </c>
      <c r="GG47" s="90"/>
      <c r="GH47" s="102"/>
      <c r="GI47" s="274" t="s">
        <v>0</v>
      </c>
      <c r="GJ47" s="101"/>
      <c r="GK47" s="110" t="s">
        <v>328</v>
      </c>
      <c r="GL47" s="111" t="s">
        <v>328</v>
      </c>
      <c r="GM47" s="90"/>
      <c r="GN47" s="61"/>
      <c r="GO47" s="274" t="s">
        <v>0</v>
      </c>
      <c r="GP47" s="61"/>
      <c r="GQ47" s="110" t="s">
        <v>328</v>
      </c>
      <c r="GR47" s="111" t="s">
        <v>328</v>
      </c>
      <c r="GS47" s="90"/>
      <c r="GT47" s="61"/>
      <c r="GU47" s="274" t="s">
        <v>0</v>
      </c>
      <c r="GV47" s="61"/>
      <c r="GW47" s="110" t="s">
        <v>328</v>
      </c>
      <c r="GX47" s="111" t="s">
        <v>328</v>
      </c>
      <c r="GY47" s="90"/>
      <c r="GZ47" s="102"/>
      <c r="HA47" s="274" t="s">
        <v>0</v>
      </c>
      <c r="HB47" s="101"/>
      <c r="HC47" s="110" t="s">
        <v>328</v>
      </c>
      <c r="HD47" s="111" t="s">
        <v>328</v>
      </c>
      <c r="HE47" s="90"/>
      <c r="HF47" s="61"/>
      <c r="HG47" s="274" t="s">
        <v>0</v>
      </c>
      <c r="HH47" s="61"/>
      <c r="HI47" s="110" t="s">
        <v>328</v>
      </c>
      <c r="HJ47" s="111" t="s">
        <v>328</v>
      </c>
      <c r="HK47" s="90"/>
      <c r="HL47" s="61"/>
      <c r="HM47" s="274" t="s">
        <v>0</v>
      </c>
      <c r="HN47" s="61"/>
      <c r="HO47" s="110" t="s">
        <v>328</v>
      </c>
      <c r="HP47" s="111" t="s">
        <v>328</v>
      </c>
      <c r="HQ47" s="90"/>
      <c r="HR47" s="61"/>
      <c r="HS47" s="274" t="s">
        <v>0</v>
      </c>
      <c r="HT47" s="61"/>
      <c r="HU47" s="110" t="s">
        <v>328</v>
      </c>
      <c r="HV47" s="111" t="s">
        <v>328</v>
      </c>
      <c r="HW47" s="90"/>
      <c r="HX47" s="102"/>
      <c r="HY47" s="274" t="s">
        <v>0</v>
      </c>
      <c r="HZ47" s="101"/>
      <c r="IA47" s="110" t="s">
        <v>328</v>
      </c>
      <c r="IB47" s="111" t="s">
        <v>328</v>
      </c>
      <c r="IC47" s="90"/>
      <c r="ID47" s="61"/>
      <c r="IE47" s="274" t="s">
        <v>0</v>
      </c>
      <c r="IF47" s="61"/>
      <c r="IG47" s="110" t="s">
        <v>328</v>
      </c>
      <c r="IH47" s="111" t="s">
        <v>328</v>
      </c>
      <c r="II47" s="90"/>
      <c r="IJ47" s="61"/>
      <c r="IK47" s="274" t="s">
        <v>0</v>
      </c>
      <c r="IL47" s="61"/>
      <c r="IM47" s="110" t="s">
        <v>328</v>
      </c>
      <c r="IN47" s="111" t="s">
        <v>328</v>
      </c>
      <c r="IO47" s="90"/>
      <c r="IP47" s="102"/>
      <c r="IQ47" s="274" t="s">
        <v>0</v>
      </c>
      <c r="IR47" s="101"/>
      <c r="IS47" s="110" t="s">
        <v>328</v>
      </c>
      <c r="IT47" s="111" t="s">
        <v>328</v>
      </c>
      <c r="IU47" s="90"/>
      <c r="IV47" s="61"/>
      <c r="IW47" s="274" t="s">
        <v>0</v>
      </c>
      <c r="IX47" s="61"/>
      <c r="IY47" s="110" t="s">
        <v>328</v>
      </c>
      <c r="IZ47" s="111" t="s">
        <v>328</v>
      </c>
      <c r="JA47" s="90"/>
      <c r="JB47" s="61"/>
      <c r="JC47" s="274" t="s">
        <v>0</v>
      </c>
      <c r="JD47" s="61"/>
      <c r="JE47" s="110" t="s">
        <v>328</v>
      </c>
      <c r="JF47" s="111" t="s">
        <v>328</v>
      </c>
      <c r="JG47" s="90"/>
      <c r="JH47" s="61"/>
      <c r="JI47" s="274" t="s">
        <v>0</v>
      </c>
      <c r="JJ47" s="61"/>
      <c r="JK47" s="110" t="s">
        <v>328</v>
      </c>
      <c r="JL47" s="111" t="s">
        <v>328</v>
      </c>
      <c r="JM47" s="90"/>
      <c r="JN47" s="61"/>
      <c r="JO47" s="274" t="s">
        <v>0</v>
      </c>
      <c r="JP47" s="61"/>
      <c r="JQ47" s="110" t="s">
        <v>328</v>
      </c>
      <c r="JR47" s="111" t="s">
        <v>328</v>
      </c>
      <c r="JS47" s="90"/>
      <c r="JT47" s="102"/>
      <c r="JU47" s="274" t="s">
        <v>0</v>
      </c>
      <c r="JV47" s="101"/>
      <c r="JW47" s="110" t="s">
        <v>328</v>
      </c>
      <c r="JX47" s="111" t="s">
        <v>328</v>
      </c>
      <c r="JY47" s="90"/>
      <c r="JZ47" s="102"/>
      <c r="KA47" s="274" t="s">
        <v>0</v>
      </c>
      <c r="KB47" s="101"/>
      <c r="KC47" s="110" t="s">
        <v>328</v>
      </c>
      <c r="KD47" s="111" t="s">
        <v>328</v>
      </c>
      <c r="KE47" s="90"/>
      <c r="KF47" s="102"/>
      <c r="KG47" s="274" t="s">
        <v>0</v>
      </c>
      <c r="KH47" s="101"/>
      <c r="KI47" s="110" t="s">
        <v>328</v>
      </c>
      <c r="KJ47" s="111" t="s">
        <v>328</v>
      </c>
      <c r="KK47" s="90"/>
      <c r="KL47" s="61"/>
      <c r="KM47" s="274" t="s">
        <v>0</v>
      </c>
      <c r="KN47" s="61"/>
      <c r="KO47" s="110" t="s">
        <v>328</v>
      </c>
      <c r="KP47" s="111" t="s">
        <v>328</v>
      </c>
      <c r="KQ47" s="90"/>
      <c r="KR47" s="61"/>
      <c r="KS47" s="274" t="s">
        <v>0</v>
      </c>
      <c r="KT47" s="61"/>
      <c r="KU47" s="110" t="s">
        <v>328</v>
      </c>
      <c r="KV47" s="111" t="s">
        <v>328</v>
      </c>
      <c r="KW47" s="90"/>
      <c r="KX47" s="61"/>
      <c r="KY47" s="274" t="s">
        <v>0</v>
      </c>
      <c r="KZ47" s="61"/>
      <c r="LA47" s="110" t="s">
        <v>328</v>
      </c>
      <c r="LB47" s="111" t="s">
        <v>328</v>
      </c>
      <c r="LC47" s="90"/>
      <c r="LD47" s="102"/>
      <c r="LE47" s="274" t="s">
        <v>0</v>
      </c>
      <c r="LF47" s="101"/>
      <c r="LG47" s="110" t="s">
        <v>328</v>
      </c>
      <c r="LH47" s="111" t="s">
        <v>328</v>
      </c>
      <c r="LI47" s="90"/>
      <c r="LJ47" s="61"/>
      <c r="LK47" s="274" t="s">
        <v>0</v>
      </c>
      <c r="LL47" s="61"/>
      <c r="LM47" s="110" t="s">
        <v>328</v>
      </c>
      <c r="LN47" s="111" t="s">
        <v>328</v>
      </c>
      <c r="LO47" s="90"/>
      <c r="LP47" s="61"/>
      <c r="LQ47" s="274" t="s">
        <v>0</v>
      </c>
      <c r="LR47" s="61"/>
      <c r="LS47" s="110" t="s">
        <v>328</v>
      </c>
      <c r="LT47" s="111" t="s">
        <v>328</v>
      </c>
      <c r="LU47" s="90"/>
      <c r="LV47" s="102"/>
      <c r="LW47" s="274" t="s">
        <v>0</v>
      </c>
      <c r="LX47" s="101"/>
      <c r="LY47" s="110" t="s">
        <v>328</v>
      </c>
      <c r="LZ47" s="111" t="s">
        <v>328</v>
      </c>
      <c r="MA47" s="90"/>
      <c r="MB47" s="61"/>
      <c r="MC47" s="274" t="s">
        <v>0</v>
      </c>
      <c r="MD47" s="61"/>
      <c r="ME47" s="110" t="s">
        <v>328</v>
      </c>
      <c r="MF47" s="111" t="s">
        <v>328</v>
      </c>
      <c r="MG47" s="90"/>
      <c r="MH47" s="61"/>
      <c r="MI47" s="274" t="s">
        <v>0</v>
      </c>
      <c r="MJ47" s="61"/>
      <c r="MK47" s="110" t="s">
        <v>328</v>
      </c>
      <c r="ML47" s="111" t="s">
        <v>328</v>
      </c>
      <c r="MM47" s="90"/>
      <c r="MN47" s="61"/>
      <c r="MO47" s="274" t="s">
        <v>0</v>
      </c>
      <c r="MP47" s="61"/>
      <c r="MQ47" s="110" t="s">
        <v>328</v>
      </c>
      <c r="MR47" s="111" t="s">
        <v>328</v>
      </c>
      <c r="MS47" s="90"/>
      <c r="MT47" s="102"/>
      <c r="MU47" s="274" t="s">
        <v>0</v>
      </c>
      <c r="MV47" s="101"/>
      <c r="MW47" s="110" t="s">
        <v>328</v>
      </c>
      <c r="MX47" s="111" t="s">
        <v>328</v>
      </c>
      <c r="MY47" s="90"/>
      <c r="MZ47" s="61"/>
      <c r="NA47" s="274" t="s">
        <v>0</v>
      </c>
      <c r="NB47" s="61"/>
      <c r="NC47" s="110" t="s">
        <v>328</v>
      </c>
      <c r="ND47" s="111" t="s">
        <v>328</v>
      </c>
      <c r="NE47" s="90"/>
      <c r="NF47" s="61"/>
      <c r="NG47" s="274" t="s">
        <v>0</v>
      </c>
      <c r="NH47" s="61"/>
      <c r="NI47" s="110" t="s">
        <v>328</v>
      </c>
      <c r="NJ47" s="111" t="s">
        <v>328</v>
      </c>
      <c r="NK47" s="90"/>
      <c r="NL47" s="61"/>
      <c r="NM47" s="274" t="s">
        <v>0</v>
      </c>
      <c r="NN47" s="61"/>
      <c r="NO47" s="110" t="s">
        <v>328</v>
      </c>
      <c r="NP47" s="111" t="s">
        <v>328</v>
      </c>
      <c r="NQ47" s="90"/>
      <c r="NR47" s="61"/>
      <c r="NS47" s="274" t="s">
        <v>0</v>
      </c>
      <c r="NT47" s="61"/>
      <c r="NU47" s="110" t="s">
        <v>328</v>
      </c>
      <c r="NV47" s="111" t="s">
        <v>328</v>
      </c>
      <c r="NW47" s="98"/>
      <c r="NX47" s="102"/>
      <c r="NY47" s="274" t="s">
        <v>0</v>
      </c>
      <c r="NZ47" s="101"/>
      <c r="OA47" s="110" t="s">
        <v>328</v>
      </c>
      <c r="OB47" s="111" t="s">
        <v>328</v>
      </c>
      <c r="OC47" s="117"/>
      <c r="OD47" s="253"/>
      <c r="OE47" s="110" t="s">
        <v>0</v>
      </c>
      <c r="OF47" s="110"/>
      <c r="OG47" s="110" t="s">
        <v>328</v>
      </c>
      <c r="OH47" s="111" t="s">
        <v>328</v>
      </c>
    </row>
    <row r="48" spans="1:398" ht="15" x14ac:dyDescent="0.2">
      <c r="A48" s="283">
        <f>IF(B48="","",VLOOKUP(B48,'Registrovaní tipéri'!$A$2:$B$101,2,FALSE))</f>
        <v>49</v>
      </c>
      <c r="B48" s="277" t="s">
        <v>10</v>
      </c>
      <c r="C48" s="130">
        <v>49</v>
      </c>
      <c r="D48" s="102"/>
      <c r="E48" s="274" t="s">
        <v>0</v>
      </c>
      <c r="F48" s="101"/>
      <c r="G48" s="108"/>
      <c r="H48" s="109"/>
      <c r="I48" s="279"/>
      <c r="J48" s="253">
        <v>0</v>
      </c>
      <c r="K48" s="110" t="s">
        <v>0</v>
      </c>
      <c r="L48" s="110">
        <v>4</v>
      </c>
      <c r="M48" s="110" t="s">
        <v>217</v>
      </c>
      <c r="N48" s="111" t="s">
        <v>217</v>
      </c>
      <c r="O48" s="77"/>
      <c r="P48" s="102">
        <v>4</v>
      </c>
      <c r="Q48" s="311" t="s">
        <v>0</v>
      </c>
      <c r="R48" s="101">
        <v>0</v>
      </c>
      <c r="S48" s="110" t="s">
        <v>217</v>
      </c>
      <c r="T48" s="111" t="s">
        <v>217</v>
      </c>
      <c r="U48" s="77"/>
      <c r="V48" s="102">
        <v>0</v>
      </c>
      <c r="W48" s="311" t="s">
        <v>0</v>
      </c>
      <c r="X48" s="101">
        <v>4</v>
      </c>
      <c r="Y48" s="110" t="s">
        <v>217</v>
      </c>
      <c r="Z48" s="111" t="s">
        <v>217</v>
      </c>
      <c r="AA48" s="90"/>
      <c r="AB48" s="61"/>
      <c r="AC48" s="294" t="s">
        <v>0</v>
      </c>
      <c r="AD48" s="61"/>
      <c r="AE48" s="110" t="s">
        <v>328</v>
      </c>
      <c r="AF48" s="111" t="s">
        <v>328</v>
      </c>
      <c r="AG48" s="90"/>
      <c r="AH48" s="61">
        <v>0</v>
      </c>
      <c r="AI48" s="274" t="s">
        <v>0</v>
      </c>
      <c r="AJ48" s="61">
        <v>5</v>
      </c>
      <c r="AK48" s="110" t="s">
        <v>217</v>
      </c>
      <c r="AL48" s="111" t="s">
        <v>217</v>
      </c>
      <c r="AM48" s="90"/>
      <c r="AN48" s="102">
        <v>1</v>
      </c>
      <c r="AO48" s="274" t="s">
        <v>0</v>
      </c>
      <c r="AP48" s="101">
        <v>3</v>
      </c>
      <c r="AQ48" s="110" t="s">
        <v>218</v>
      </c>
      <c r="AR48" s="111" t="s">
        <v>220</v>
      </c>
      <c r="AS48" s="90"/>
      <c r="AT48" s="61">
        <v>5</v>
      </c>
      <c r="AU48" s="274" t="s">
        <v>0</v>
      </c>
      <c r="AV48" s="61">
        <v>0</v>
      </c>
      <c r="AW48" s="110" t="s">
        <v>217</v>
      </c>
      <c r="AX48" s="111" t="s">
        <v>217</v>
      </c>
      <c r="AY48" s="90"/>
      <c r="AZ48" s="102">
        <v>5</v>
      </c>
      <c r="BA48" s="274" t="s">
        <v>0</v>
      </c>
      <c r="BB48" s="101">
        <v>0</v>
      </c>
      <c r="BC48" s="110" t="s">
        <v>366</v>
      </c>
      <c r="BD48" s="111" t="s">
        <v>218</v>
      </c>
      <c r="BE48" s="90"/>
      <c r="BF48" s="61"/>
      <c r="BG48" s="274" t="s">
        <v>0</v>
      </c>
      <c r="BH48" s="61"/>
      <c r="BI48" s="110" t="s">
        <v>328</v>
      </c>
      <c r="BJ48" s="111" t="s">
        <v>328</v>
      </c>
      <c r="BK48" s="90"/>
      <c r="BL48" s="61">
        <v>4</v>
      </c>
      <c r="BM48" s="274" t="s">
        <v>0</v>
      </c>
      <c r="BN48" s="61">
        <v>0</v>
      </c>
      <c r="BO48" s="110" t="s">
        <v>219</v>
      </c>
      <c r="BP48" s="111" t="s">
        <v>216</v>
      </c>
      <c r="BQ48" s="90"/>
      <c r="BR48" s="61">
        <v>0</v>
      </c>
      <c r="BS48" s="274" t="s">
        <v>0</v>
      </c>
      <c r="BT48" s="61">
        <v>5</v>
      </c>
      <c r="BU48" s="110" t="s">
        <v>217</v>
      </c>
      <c r="BV48" s="111" t="s">
        <v>217</v>
      </c>
      <c r="BW48" s="90"/>
      <c r="BX48" s="61">
        <v>5</v>
      </c>
      <c r="BY48" s="274" t="s">
        <v>0</v>
      </c>
      <c r="BZ48" s="61">
        <v>0</v>
      </c>
      <c r="CA48" s="110" t="s">
        <v>217</v>
      </c>
      <c r="CB48" s="111" t="s">
        <v>217</v>
      </c>
      <c r="CC48" s="90"/>
      <c r="CD48" s="61">
        <v>3</v>
      </c>
      <c r="CE48" s="274" t="s">
        <v>0</v>
      </c>
      <c r="CF48" s="61">
        <v>1</v>
      </c>
      <c r="CG48" s="110" t="s">
        <v>219</v>
      </c>
      <c r="CH48" s="111" t="s">
        <v>218</v>
      </c>
      <c r="CI48" s="90"/>
      <c r="CJ48" s="102">
        <v>5</v>
      </c>
      <c r="CK48" s="274" t="s">
        <v>0</v>
      </c>
      <c r="CL48" s="101">
        <v>0</v>
      </c>
      <c r="CM48" s="110" t="s">
        <v>217</v>
      </c>
      <c r="CN48" s="111" t="s">
        <v>217</v>
      </c>
      <c r="CO48" s="90"/>
      <c r="CP48" s="102">
        <v>0</v>
      </c>
      <c r="CQ48" s="274" t="s">
        <v>0</v>
      </c>
      <c r="CR48" s="101">
        <v>2</v>
      </c>
      <c r="CS48" s="110" t="s">
        <v>216</v>
      </c>
      <c r="CT48" s="111" t="s">
        <v>268</v>
      </c>
      <c r="CU48" s="90"/>
      <c r="CV48" s="61">
        <v>0</v>
      </c>
      <c r="CW48" s="274" t="s">
        <v>0</v>
      </c>
      <c r="CX48" s="61">
        <v>5</v>
      </c>
      <c r="CY48" s="110" t="s">
        <v>217</v>
      </c>
      <c r="CZ48" s="111" t="s">
        <v>217</v>
      </c>
      <c r="DA48" s="90"/>
      <c r="DB48" s="61">
        <v>0</v>
      </c>
      <c r="DC48" s="274" t="s">
        <v>0</v>
      </c>
      <c r="DD48" s="61">
        <v>2</v>
      </c>
      <c r="DE48" s="110" t="s">
        <v>218</v>
      </c>
      <c r="DF48" s="111" t="s">
        <v>217</v>
      </c>
      <c r="DG48" s="90"/>
      <c r="DH48" s="61">
        <v>5</v>
      </c>
      <c r="DI48" s="274" t="s">
        <v>0</v>
      </c>
      <c r="DJ48" s="61">
        <v>0</v>
      </c>
      <c r="DK48" s="110" t="s">
        <v>217</v>
      </c>
      <c r="DL48" s="111" t="s">
        <v>217</v>
      </c>
      <c r="DM48" s="90"/>
      <c r="DN48" s="61">
        <v>1</v>
      </c>
      <c r="DO48" s="274" t="s">
        <v>0</v>
      </c>
      <c r="DP48" s="61">
        <v>4</v>
      </c>
      <c r="DQ48" s="110" t="s">
        <v>217</v>
      </c>
      <c r="DR48" s="111" t="s">
        <v>217</v>
      </c>
      <c r="DS48" s="90"/>
      <c r="DT48" s="61">
        <v>4</v>
      </c>
      <c r="DU48" s="274" t="s">
        <v>0</v>
      </c>
      <c r="DV48" s="61">
        <v>0</v>
      </c>
      <c r="DW48" s="110" t="s">
        <v>220</v>
      </c>
      <c r="DX48" s="111" t="s">
        <v>216</v>
      </c>
      <c r="DY48" s="90"/>
      <c r="DZ48" s="61">
        <v>5</v>
      </c>
      <c r="EA48" s="274" t="s">
        <v>0</v>
      </c>
      <c r="EB48" s="61">
        <v>0</v>
      </c>
      <c r="EC48" s="110" t="s">
        <v>217</v>
      </c>
      <c r="ED48" s="111" t="s">
        <v>217</v>
      </c>
      <c r="EE48" s="90"/>
      <c r="EF48" s="61"/>
      <c r="EG48" s="274" t="s">
        <v>0</v>
      </c>
      <c r="EH48" s="61"/>
      <c r="EI48" s="110" t="s">
        <v>328</v>
      </c>
      <c r="EJ48" s="111" t="s">
        <v>328</v>
      </c>
      <c r="EK48" s="90"/>
      <c r="EL48" s="61"/>
      <c r="EM48" s="274" t="s">
        <v>0</v>
      </c>
      <c r="EN48" s="61"/>
      <c r="EO48" s="110" t="s">
        <v>328</v>
      </c>
      <c r="EP48" s="111" t="s">
        <v>328</v>
      </c>
      <c r="EQ48" s="90"/>
      <c r="ER48" s="102"/>
      <c r="ES48" s="274" t="s">
        <v>0</v>
      </c>
      <c r="ET48" s="101"/>
      <c r="EU48" s="110" t="s">
        <v>328</v>
      </c>
      <c r="EV48" s="111" t="s">
        <v>328</v>
      </c>
      <c r="EW48" s="90"/>
      <c r="EX48" s="61"/>
      <c r="EY48" s="274" t="s">
        <v>0</v>
      </c>
      <c r="EZ48" s="61"/>
      <c r="FA48" s="110" t="s">
        <v>328</v>
      </c>
      <c r="FB48" s="111" t="s">
        <v>328</v>
      </c>
      <c r="FC48" s="90"/>
      <c r="FD48" s="102"/>
      <c r="FE48" s="274" t="s">
        <v>0</v>
      </c>
      <c r="FF48" s="101"/>
      <c r="FG48" s="110" t="s">
        <v>328</v>
      </c>
      <c r="FH48" s="111" t="s">
        <v>328</v>
      </c>
      <c r="FI48" s="90"/>
      <c r="FJ48" s="61"/>
      <c r="FK48" s="274" t="s">
        <v>0</v>
      </c>
      <c r="FL48" s="61"/>
      <c r="FM48" s="110" t="s">
        <v>328</v>
      </c>
      <c r="FN48" s="111" t="s">
        <v>328</v>
      </c>
      <c r="FO48" s="90"/>
      <c r="FP48" s="61"/>
      <c r="FQ48" s="274" t="s">
        <v>0</v>
      </c>
      <c r="FR48" s="61"/>
      <c r="FS48" s="110" t="s">
        <v>328</v>
      </c>
      <c r="FT48" s="111" t="s">
        <v>328</v>
      </c>
      <c r="FU48" s="90"/>
      <c r="FV48" s="61"/>
      <c r="FW48" s="274" t="s">
        <v>0</v>
      </c>
      <c r="FX48" s="61"/>
      <c r="FY48" s="110" t="s">
        <v>328</v>
      </c>
      <c r="FZ48" s="111" t="s">
        <v>328</v>
      </c>
      <c r="GA48" s="90"/>
      <c r="GB48" s="102"/>
      <c r="GC48" s="274" t="s">
        <v>0</v>
      </c>
      <c r="GD48" s="101"/>
      <c r="GE48" s="110" t="s">
        <v>328</v>
      </c>
      <c r="GF48" s="111" t="s">
        <v>328</v>
      </c>
      <c r="GG48" s="90"/>
      <c r="GH48" s="102"/>
      <c r="GI48" s="274" t="s">
        <v>0</v>
      </c>
      <c r="GJ48" s="101"/>
      <c r="GK48" s="110" t="s">
        <v>328</v>
      </c>
      <c r="GL48" s="111" t="s">
        <v>328</v>
      </c>
      <c r="GM48" s="90"/>
      <c r="GN48" s="61"/>
      <c r="GO48" s="274" t="s">
        <v>0</v>
      </c>
      <c r="GP48" s="61"/>
      <c r="GQ48" s="110" t="s">
        <v>328</v>
      </c>
      <c r="GR48" s="111" t="s">
        <v>328</v>
      </c>
      <c r="GS48" s="90"/>
      <c r="GT48" s="61"/>
      <c r="GU48" s="274" t="s">
        <v>0</v>
      </c>
      <c r="GV48" s="61"/>
      <c r="GW48" s="110" t="s">
        <v>328</v>
      </c>
      <c r="GX48" s="111" t="s">
        <v>328</v>
      </c>
      <c r="GY48" s="90"/>
      <c r="GZ48" s="102"/>
      <c r="HA48" s="274" t="s">
        <v>0</v>
      </c>
      <c r="HB48" s="101"/>
      <c r="HC48" s="110" t="s">
        <v>328</v>
      </c>
      <c r="HD48" s="111" t="s">
        <v>328</v>
      </c>
      <c r="HE48" s="90"/>
      <c r="HF48" s="61"/>
      <c r="HG48" s="274" t="s">
        <v>0</v>
      </c>
      <c r="HH48" s="61"/>
      <c r="HI48" s="110" t="s">
        <v>328</v>
      </c>
      <c r="HJ48" s="111" t="s">
        <v>328</v>
      </c>
      <c r="HK48" s="90"/>
      <c r="HL48" s="61"/>
      <c r="HM48" s="274" t="s">
        <v>0</v>
      </c>
      <c r="HN48" s="61"/>
      <c r="HO48" s="110" t="s">
        <v>328</v>
      </c>
      <c r="HP48" s="111" t="s">
        <v>328</v>
      </c>
      <c r="HQ48" s="90"/>
      <c r="HR48" s="61"/>
      <c r="HS48" s="274" t="s">
        <v>0</v>
      </c>
      <c r="HT48" s="61"/>
      <c r="HU48" s="110" t="s">
        <v>328</v>
      </c>
      <c r="HV48" s="111" t="s">
        <v>328</v>
      </c>
      <c r="HW48" s="90"/>
      <c r="HX48" s="102"/>
      <c r="HY48" s="274" t="s">
        <v>0</v>
      </c>
      <c r="HZ48" s="101"/>
      <c r="IA48" s="110" t="s">
        <v>328</v>
      </c>
      <c r="IB48" s="111" t="s">
        <v>328</v>
      </c>
      <c r="IC48" s="90"/>
      <c r="ID48" s="61"/>
      <c r="IE48" s="274" t="s">
        <v>0</v>
      </c>
      <c r="IF48" s="61"/>
      <c r="IG48" s="110" t="s">
        <v>328</v>
      </c>
      <c r="IH48" s="111" t="s">
        <v>328</v>
      </c>
      <c r="II48" s="90"/>
      <c r="IJ48" s="61"/>
      <c r="IK48" s="274" t="s">
        <v>0</v>
      </c>
      <c r="IL48" s="61"/>
      <c r="IM48" s="110" t="s">
        <v>328</v>
      </c>
      <c r="IN48" s="111" t="s">
        <v>328</v>
      </c>
      <c r="IO48" s="90"/>
      <c r="IP48" s="102"/>
      <c r="IQ48" s="274" t="s">
        <v>0</v>
      </c>
      <c r="IR48" s="101"/>
      <c r="IS48" s="110" t="s">
        <v>328</v>
      </c>
      <c r="IT48" s="111" t="s">
        <v>328</v>
      </c>
      <c r="IU48" s="90"/>
      <c r="IV48" s="61"/>
      <c r="IW48" s="274" t="s">
        <v>0</v>
      </c>
      <c r="IX48" s="61"/>
      <c r="IY48" s="110" t="s">
        <v>328</v>
      </c>
      <c r="IZ48" s="111" t="s">
        <v>328</v>
      </c>
      <c r="JA48" s="90"/>
      <c r="JB48" s="61"/>
      <c r="JC48" s="274" t="s">
        <v>0</v>
      </c>
      <c r="JD48" s="61"/>
      <c r="JE48" s="110" t="s">
        <v>328</v>
      </c>
      <c r="JF48" s="111" t="s">
        <v>328</v>
      </c>
      <c r="JG48" s="90"/>
      <c r="JH48" s="61"/>
      <c r="JI48" s="274" t="s">
        <v>0</v>
      </c>
      <c r="JJ48" s="61"/>
      <c r="JK48" s="110" t="s">
        <v>328</v>
      </c>
      <c r="JL48" s="111" t="s">
        <v>328</v>
      </c>
      <c r="JM48" s="90"/>
      <c r="JN48" s="61"/>
      <c r="JO48" s="274" t="s">
        <v>0</v>
      </c>
      <c r="JP48" s="61"/>
      <c r="JQ48" s="110" t="s">
        <v>328</v>
      </c>
      <c r="JR48" s="111" t="s">
        <v>328</v>
      </c>
      <c r="JS48" s="90"/>
      <c r="JT48" s="102"/>
      <c r="JU48" s="274" t="s">
        <v>0</v>
      </c>
      <c r="JV48" s="101"/>
      <c r="JW48" s="110" t="s">
        <v>328</v>
      </c>
      <c r="JX48" s="111" t="s">
        <v>328</v>
      </c>
      <c r="JY48" s="90"/>
      <c r="JZ48" s="102"/>
      <c r="KA48" s="274" t="s">
        <v>0</v>
      </c>
      <c r="KB48" s="101"/>
      <c r="KC48" s="110" t="s">
        <v>328</v>
      </c>
      <c r="KD48" s="111" t="s">
        <v>328</v>
      </c>
      <c r="KE48" s="90"/>
      <c r="KF48" s="102"/>
      <c r="KG48" s="274" t="s">
        <v>0</v>
      </c>
      <c r="KH48" s="101"/>
      <c r="KI48" s="110" t="s">
        <v>328</v>
      </c>
      <c r="KJ48" s="111" t="s">
        <v>328</v>
      </c>
      <c r="KK48" s="90"/>
      <c r="KL48" s="61"/>
      <c r="KM48" s="274" t="s">
        <v>0</v>
      </c>
      <c r="KN48" s="61"/>
      <c r="KO48" s="110" t="s">
        <v>328</v>
      </c>
      <c r="KP48" s="111" t="s">
        <v>328</v>
      </c>
      <c r="KQ48" s="90"/>
      <c r="KR48" s="61"/>
      <c r="KS48" s="274" t="s">
        <v>0</v>
      </c>
      <c r="KT48" s="61"/>
      <c r="KU48" s="110" t="s">
        <v>328</v>
      </c>
      <c r="KV48" s="111" t="s">
        <v>328</v>
      </c>
      <c r="KW48" s="90"/>
      <c r="KX48" s="61"/>
      <c r="KY48" s="274" t="s">
        <v>0</v>
      </c>
      <c r="KZ48" s="61"/>
      <c r="LA48" s="110" t="s">
        <v>328</v>
      </c>
      <c r="LB48" s="111" t="s">
        <v>328</v>
      </c>
      <c r="LC48" s="90"/>
      <c r="LD48" s="102"/>
      <c r="LE48" s="274" t="s">
        <v>0</v>
      </c>
      <c r="LF48" s="101"/>
      <c r="LG48" s="110" t="s">
        <v>328</v>
      </c>
      <c r="LH48" s="111" t="s">
        <v>328</v>
      </c>
      <c r="LI48" s="90"/>
      <c r="LJ48" s="61"/>
      <c r="LK48" s="274" t="s">
        <v>0</v>
      </c>
      <c r="LL48" s="61"/>
      <c r="LM48" s="110" t="s">
        <v>328</v>
      </c>
      <c r="LN48" s="111" t="s">
        <v>328</v>
      </c>
      <c r="LO48" s="90"/>
      <c r="LP48" s="61"/>
      <c r="LQ48" s="274" t="s">
        <v>0</v>
      </c>
      <c r="LR48" s="61"/>
      <c r="LS48" s="110" t="s">
        <v>328</v>
      </c>
      <c r="LT48" s="111" t="s">
        <v>328</v>
      </c>
      <c r="LU48" s="90"/>
      <c r="LV48" s="102"/>
      <c r="LW48" s="274" t="s">
        <v>0</v>
      </c>
      <c r="LX48" s="101"/>
      <c r="LY48" s="110" t="s">
        <v>328</v>
      </c>
      <c r="LZ48" s="111" t="s">
        <v>328</v>
      </c>
      <c r="MA48" s="90"/>
      <c r="MB48" s="61"/>
      <c r="MC48" s="274" t="s">
        <v>0</v>
      </c>
      <c r="MD48" s="61"/>
      <c r="ME48" s="110" t="s">
        <v>328</v>
      </c>
      <c r="MF48" s="111" t="s">
        <v>328</v>
      </c>
      <c r="MG48" s="90"/>
      <c r="MH48" s="61"/>
      <c r="MI48" s="274" t="s">
        <v>0</v>
      </c>
      <c r="MJ48" s="61"/>
      <c r="MK48" s="110" t="s">
        <v>328</v>
      </c>
      <c r="ML48" s="111" t="s">
        <v>328</v>
      </c>
      <c r="MM48" s="90"/>
      <c r="MN48" s="61"/>
      <c r="MO48" s="274" t="s">
        <v>0</v>
      </c>
      <c r="MP48" s="61"/>
      <c r="MQ48" s="110" t="s">
        <v>328</v>
      </c>
      <c r="MR48" s="111" t="s">
        <v>328</v>
      </c>
      <c r="MS48" s="90"/>
      <c r="MT48" s="102"/>
      <c r="MU48" s="274" t="s">
        <v>0</v>
      </c>
      <c r="MV48" s="101"/>
      <c r="MW48" s="110" t="s">
        <v>328</v>
      </c>
      <c r="MX48" s="111" t="s">
        <v>328</v>
      </c>
      <c r="MY48" s="90"/>
      <c r="MZ48" s="61"/>
      <c r="NA48" s="274" t="s">
        <v>0</v>
      </c>
      <c r="NB48" s="61"/>
      <c r="NC48" s="110" t="s">
        <v>328</v>
      </c>
      <c r="ND48" s="111" t="s">
        <v>328</v>
      </c>
      <c r="NE48" s="90"/>
      <c r="NF48" s="61"/>
      <c r="NG48" s="274" t="s">
        <v>0</v>
      </c>
      <c r="NH48" s="61"/>
      <c r="NI48" s="110" t="s">
        <v>328</v>
      </c>
      <c r="NJ48" s="111" t="s">
        <v>328</v>
      </c>
      <c r="NK48" s="90"/>
      <c r="NL48" s="61"/>
      <c r="NM48" s="274" t="s">
        <v>0</v>
      </c>
      <c r="NN48" s="61"/>
      <c r="NO48" s="110" t="s">
        <v>328</v>
      </c>
      <c r="NP48" s="111" t="s">
        <v>328</v>
      </c>
      <c r="NQ48" s="90"/>
      <c r="NR48" s="61"/>
      <c r="NS48" s="274" t="s">
        <v>0</v>
      </c>
      <c r="NT48" s="61"/>
      <c r="NU48" s="110" t="s">
        <v>328</v>
      </c>
      <c r="NV48" s="111" t="s">
        <v>328</v>
      </c>
      <c r="NW48" s="98"/>
      <c r="NX48" s="102"/>
      <c r="NY48" s="274" t="s">
        <v>0</v>
      </c>
      <c r="NZ48" s="101"/>
      <c r="OA48" s="110" t="s">
        <v>328</v>
      </c>
      <c r="OB48" s="111" t="s">
        <v>328</v>
      </c>
      <c r="OC48" s="117"/>
      <c r="OD48" s="253"/>
      <c r="OE48" s="110" t="s">
        <v>0</v>
      </c>
      <c r="OF48" s="110"/>
      <c r="OG48" s="110" t="s">
        <v>328</v>
      </c>
      <c r="OH48" s="111" t="s">
        <v>328</v>
      </c>
    </row>
    <row r="49" spans="1:398" ht="15" x14ac:dyDescent="0.2">
      <c r="A49" s="283">
        <f>IF(B49="","",VLOOKUP(B49,'Registrovaní tipéri'!$A$2:$B$101,2,FALSE))</f>
        <v>3</v>
      </c>
      <c r="B49" s="277" t="s">
        <v>295</v>
      </c>
      <c r="C49" s="130">
        <v>3</v>
      </c>
      <c r="D49" s="102"/>
      <c r="E49" s="274" t="s">
        <v>0</v>
      </c>
      <c r="F49" s="101"/>
      <c r="G49" s="274"/>
      <c r="H49" s="275"/>
      <c r="I49" s="279"/>
      <c r="J49" s="253">
        <v>2</v>
      </c>
      <c r="K49" s="110" t="s">
        <v>0</v>
      </c>
      <c r="L49" s="110">
        <v>3</v>
      </c>
      <c r="M49" s="110" t="s">
        <v>217</v>
      </c>
      <c r="N49" s="111" t="s">
        <v>217</v>
      </c>
      <c r="O49" s="77"/>
      <c r="P49" s="102">
        <v>3</v>
      </c>
      <c r="Q49" s="311" t="s">
        <v>0</v>
      </c>
      <c r="R49" s="101">
        <v>1</v>
      </c>
      <c r="S49" s="110" t="s">
        <v>217</v>
      </c>
      <c r="T49" s="111" t="s">
        <v>217</v>
      </c>
      <c r="U49" s="77"/>
      <c r="V49" s="102">
        <v>2</v>
      </c>
      <c r="W49" s="311" t="s">
        <v>0</v>
      </c>
      <c r="X49" s="101">
        <v>3</v>
      </c>
      <c r="Y49" s="110" t="s">
        <v>217</v>
      </c>
      <c r="Z49" s="111" t="s">
        <v>213</v>
      </c>
      <c r="AA49" s="90"/>
      <c r="AB49" s="61">
        <v>3</v>
      </c>
      <c r="AC49" s="294" t="s">
        <v>0</v>
      </c>
      <c r="AD49" s="61">
        <v>1</v>
      </c>
      <c r="AE49" s="110" t="s">
        <v>217</v>
      </c>
      <c r="AF49" s="111" t="s">
        <v>217</v>
      </c>
      <c r="AG49" s="90"/>
      <c r="AH49" s="61">
        <v>0</v>
      </c>
      <c r="AI49" s="274" t="s">
        <v>0</v>
      </c>
      <c r="AJ49" s="61">
        <v>3</v>
      </c>
      <c r="AK49" s="110" t="s">
        <v>217</v>
      </c>
      <c r="AL49" s="111" t="s">
        <v>217</v>
      </c>
      <c r="AM49" s="90"/>
      <c r="AN49" s="102">
        <v>0</v>
      </c>
      <c r="AO49" s="274" t="s">
        <v>0</v>
      </c>
      <c r="AP49" s="101">
        <v>3</v>
      </c>
      <c r="AQ49" s="110" t="s">
        <v>268</v>
      </c>
      <c r="AR49" s="111" t="s">
        <v>216</v>
      </c>
      <c r="AS49" s="90"/>
      <c r="AT49" s="61">
        <v>4</v>
      </c>
      <c r="AU49" s="274" t="s">
        <v>0</v>
      </c>
      <c r="AV49" s="61">
        <v>1</v>
      </c>
      <c r="AW49" s="110" t="s">
        <v>217</v>
      </c>
      <c r="AX49" s="111" t="s">
        <v>217</v>
      </c>
      <c r="AY49" s="90"/>
      <c r="AZ49" s="102">
        <v>4</v>
      </c>
      <c r="BA49" s="274" t="s">
        <v>0</v>
      </c>
      <c r="BB49" s="101">
        <v>1</v>
      </c>
      <c r="BC49" s="110" t="s">
        <v>218</v>
      </c>
      <c r="BD49" s="111" t="s">
        <v>216</v>
      </c>
      <c r="BE49" s="90"/>
      <c r="BF49" s="61">
        <v>2</v>
      </c>
      <c r="BG49" s="274" t="s">
        <v>0</v>
      </c>
      <c r="BH49" s="61">
        <v>4</v>
      </c>
      <c r="BI49" s="110" t="s">
        <v>217</v>
      </c>
      <c r="BJ49" s="111" t="s">
        <v>217</v>
      </c>
      <c r="BK49" s="90"/>
      <c r="BL49" s="61">
        <v>4</v>
      </c>
      <c r="BM49" s="274" t="s">
        <v>0</v>
      </c>
      <c r="BN49" s="61">
        <v>0</v>
      </c>
      <c r="BO49" s="110" t="s">
        <v>219</v>
      </c>
      <c r="BP49" s="111" t="s">
        <v>364</v>
      </c>
      <c r="BQ49" s="90"/>
      <c r="BR49" s="61">
        <v>1</v>
      </c>
      <c r="BS49" s="274" t="s">
        <v>0</v>
      </c>
      <c r="BT49" s="61">
        <v>3</v>
      </c>
      <c r="BU49" s="110" t="s">
        <v>220</v>
      </c>
      <c r="BV49" s="111" t="s">
        <v>217</v>
      </c>
      <c r="BW49" s="90"/>
      <c r="BX49" s="61">
        <v>3</v>
      </c>
      <c r="BY49" s="274" t="s">
        <v>0</v>
      </c>
      <c r="BZ49" s="61">
        <v>1</v>
      </c>
      <c r="CA49" s="110" t="s">
        <v>217</v>
      </c>
      <c r="CB49" s="111" t="s">
        <v>291</v>
      </c>
      <c r="CC49" s="90"/>
      <c r="CD49" s="61">
        <v>3</v>
      </c>
      <c r="CE49" s="274" t="s">
        <v>0</v>
      </c>
      <c r="CF49" s="61">
        <v>0</v>
      </c>
      <c r="CG49" s="110" t="s">
        <v>219</v>
      </c>
      <c r="CH49" s="111" t="s">
        <v>216</v>
      </c>
      <c r="CI49" s="90"/>
      <c r="CJ49" s="102">
        <v>3</v>
      </c>
      <c r="CK49" s="274" t="s">
        <v>0</v>
      </c>
      <c r="CL49" s="101">
        <v>0</v>
      </c>
      <c r="CM49" s="110" t="s">
        <v>217</v>
      </c>
      <c r="CN49" s="111" t="s">
        <v>217</v>
      </c>
      <c r="CO49" s="90"/>
      <c r="CP49" s="102">
        <v>0</v>
      </c>
      <c r="CQ49" s="274" t="s">
        <v>0</v>
      </c>
      <c r="CR49" s="101">
        <v>3</v>
      </c>
      <c r="CS49" s="110" t="s">
        <v>268</v>
      </c>
      <c r="CT49" s="111" t="s">
        <v>364</v>
      </c>
      <c r="CU49" s="90"/>
      <c r="CV49" s="61">
        <v>0</v>
      </c>
      <c r="CW49" s="274" t="s">
        <v>0</v>
      </c>
      <c r="CX49" s="61">
        <v>5</v>
      </c>
      <c r="CY49" s="110" t="s">
        <v>217</v>
      </c>
      <c r="CZ49" s="111" t="s">
        <v>213</v>
      </c>
      <c r="DA49" s="90"/>
      <c r="DB49" s="61">
        <v>1</v>
      </c>
      <c r="DC49" s="274" t="s">
        <v>0</v>
      </c>
      <c r="DD49" s="61">
        <v>2</v>
      </c>
      <c r="DE49" s="110" t="s">
        <v>219</v>
      </c>
      <c r="DF49" s="111" t="s">
        <v>216</v>
      </c>
      <c r="DG49" s="90"/>
      <c r="DH49" s="61">
        <v>4</v>
      </c>
      <c r="DI49" s="274" t="s">
        <v>0</v>
      </c>
      <c r="DJ49" s="61">
        <v>2</v>
      </c>
      <c r="DK49" s="110" t="s">
        <v>217</v>
      </c>
      <c r="DL49" s="111" t="s">
        <v>213</v>
      </c>
      <c r="DM49" s="90"/>
      <c r="DN49" s="61">
        <v>2</v>
      </c>
      <c r="DO49" s="274" t="s">
        <v>0</v>
      </c>
      <c r="DP49" s="61">
        <v>4</v>
      </c>
      <c r="DQ49" s="110" t="s">
        <v>217</v>
      </c>
      <c r="DR49" s="111" t="s">
        <v>213</v>
      </c>
      <c r="DS49" s="90"/>
      <c r="DT49" s="61">
        <v>4</v>
      </c>
      <c r="DU49" s="274" t="s">
        <v>0</v>
      </c>
      <c r="DV49" s="61">
        <v>0</v>
      </c>
      <c r="DW49" s="110" t="s">
        <v>364</v>
      </c>
      <c r="DX49" s="111" t="s">
        <v>216</v>
      </c>
      <c r="DY49" s="90"/>
      <c r="DZ49" s="61">
        <v>4</v>
      </c>
      <c r="EA49" s="274" t="s">
        <v>0</v>
      </c>
      <c r="EB49" s="61">
        <v>0</v>
      </c>
      <c r="EC49" s="110" t="s">
        <v>217</v>
      </c>
      <c r="ED49" s="111" t="s">
        <v>213</v>
      </c>
      <c r="EE49" s="90"/>
      <c r="EF49" s="61"/>
      <c r="EG49" s="274" t="s">
        <v>0</v>
      </c>
      <c r="EH49" s="61"/>
      <c r="EI49" s="110" t="s">
        <v>328</v>
      </c>
      <c r="EJ49" s="111" t="s">
        <v>328</v>
      </c>
      <c r="EK49" s="90"/>
      <c r="EL49" s="61"/>
      <c r="EM49" s="274" t="s">
        <v>0</v>
      </c>
      <c r="EN49" s="61"/>
      <c r="EO49" s="110" t="s">
        <v>328</v>
      </c>
      <c r="EP49" s="111" t="s">
        <v>328</v>
      </c>
      <c r="EQ49" s="90"/>
      <c r="ER49" s="102"/>
      <c r="ES49" s="274" t="s">
        <v>0</v>
      </c>
      <c r="ET49" s="101"/>
      <c r="EU49" s="110" t="s">
        <v>328</v>
      </c>
      <c r="EV49" s="111" t="s">
        <v>328</v>
      </c>
      <c r="EW49" s="90"/>
      <c r="EX49" s="61"/>
      <c r="EY49" s="274" t="s">
        <v>0</v>
      </c>
      <c r="EZ49" s="61"/>
      <c r="FA49" s="110" t="s">
        <v>328</v>
      </c>
      <c r="FB49" s="111" t="s">
        <v>328</v>
      </c>
      <c r="FC49" s="90"/>
      <c r="FD49" s="102"/>
      <c r="FE49" s="274" t="s">
        <v>0</v>
      </c>
      <c r="FF49" s="101"/>
      <c r="FG49" s="110" t="s">
        <v>328</v>
      </c>
      <c r="FH49" s="111" t="s">
        <v>328</v>
      </c>
      <c r="FI49" s="90"/>
      <c r="FJ49" s="61"/>
      <c r="FK49" s="274" t="s">
        <v>0</v>
      </c>
      <c r="FL49" s="61"/>
      <c r="FM49" s="110" t="s">
        <v>328</v>
      </c>
      <c r="FN49" s="111" t="s">
        <v>328</v>
      </c>
      <c r="FO49" s="90"/>
      <c r="FP49" s="61"/>
      <c r="FQ49" s="274" t="s">
        <v>0</v>
      </c>
      <c r="FR49" s="61"/>
      <c r="FS49" s="110" t="s">
        <v>328</v>
      </c>
      <c r="FT49" s="111" t="s">
        <v>328</v>
      </c>
      <c r="FU49" s="90"/>
      <c r="FV49" s="61"/>
      <c r="FW49" s="274" t="s">
        <v>0</v>
      </c>
      <c r="FX49" s="61"/>
      <c r="FY49" s="110" t="s">
        <v>328</v>
      </c>
      <c r="FZ49" s="111" t="s">
        <v>328</v>
      </c>
      <c r="GA49" s="90"/>
      <c r="GB49" s="102"/>
      <c r="GC49" s="274" t="s">
        <v>0</v>
      </c>
      <c r="GD49" s="101"/>
      <c r="GE49" s="110" t="s">
        <v>328</v>
      </c>
      <c r="GF49" s="111" t="s">
        <v>328</v>
      </c>
      <c r="GG49" s="90"/>
      <c r="GH49" s="102"/>
      <c r="GI49" s="274" t="s">
        <v>0</v>
      </c>
      <c r="GJ49" s="101"/>
      <c r="GK49" s="110" t="s">
        <v>328</v>
      </c>
      <c r="GL49" s="111" t="s">
        <v>328</v>
      </c>
      <c r="GM49" s="90"/>
      <c r="GN49" s="61"/>
      <c r="GO49" s="274" t="s">
        <v>0</v>
      </c>
      <c r="GP49" s="61"/>
      <c r="GQ49" s="110" t="s">
        <v>328</v>
      </c>
      <c r="GR49" s="111" t="s">
        <v>328</v>
      </c>
      <c r="GS49" s="90"/>
      <c r="GT49" s="61"/>
      <c r="GU49" s="274" t="s">
        <v>0</v>
      </c>
      <c r="GV49" s="61"/>
      <c r="GW49" s="110" t="s">
        <v>328</v>
      </c>
      <c r="GX49" s="111" t="s">
        <v>328</v>
      </c>
      <c r="GY49" s="90"/>
      <c r="GZ49" s="102"/>
      <c r="HA49" s="274" t="s">
        <v>0</v>
      </c>
      <c r="HB49" s="101"/>
      <c r="HC49" s="110" t="s">
        <v>328</v>
      </c>
      <c r="HD49" s="111" t="s">
        <v>328</v>
      </c>
      <c r="HE49" s="90"/>
      <c r="HF49" s="61"/>
      <c r="HG49" s="274" t="s">
        <v>0</v>
      </c>
      <c r="HH49" s="61"/>
      <c r="HI49" s="110" t="s">
        <v>328</v>
      </c>
      <c r="HJ49" s="111" t="s">
        <v>328</v>
      </c>
      <c r="HK49" s="90"/>
      <c r="HL49" s="61"/>
      <c r="HM49" s="274" t="s">
        <v>0</v>
      </c>
      <c r="HN49" s="61"/>
      <c r="HO49" s="110" t="s">
        <v>328</v>
      </c>
      <c r="HP49" s="111" t="s">
        <v>328</v>
      </c>
      <c r="HQ49" s="90"/>
      <c r="HR49" s="61"/>
      <c r="HS49" s="274" t="s">
        <v>0</v>
      </c>
      <c r="HT49" s="61"/>
      <c r="HU49" s="110" t="s">
        <v>328</v>
      </c>
      <c r="HV49" s="111" t="s">
        <v>328</v>
      </c>
      <c r="HW49" s="90"/>
      <c r="HX49" s="102"/>
      <c r="HY49" s="274" t="s">
        <v>0</v>
      </c>
      <c r="HZ49" s="101"/>
      <c r="IA49" s="110" t="s">
        <v>328</v>
      </c>
      <c r="IB49" s="111" t="s">
        <v>328</v>
      </c>
      <c r="IC49" s="90"/>
      <c r="ID49" s="61"/>
      <c r="IE49" s="274" t="s">
        <v>0</v>
      </c>
      <c r="IF49" s="61"/>
      <c r="IG49" s="110" t="s">
        <v>328</v>
      </c>
      <c r="IH49" s="111" t="s">
        <v>328</v>
      </c>
      <c r="II49" s="90"/>
      <c r="IJ49" s="61"/>
      <c r="IK49" s="274" t="s">
        <v>0</v>
      </c>
      <c r="IL49" s="61"/>
      <c r="IM49" s="110" t="s">
        <v>328</v>
      </c>
      <c r="IN49" s="111" t="s">
        <v>328</v>
      </c>
      <c r="IO49" s="90"/>
      <c r="IP49" s="102"/>
      <c r="IQ49" s="274" t="s">
        <v>0</v>
      </c>
      <c r="IR49" s="101"/>
      <c r="IS49" s="110" t="s">
        <v>328</v>
      </c>
      <c r="IT49" s="111" t="s">
        <v>328</v>
      </c>
      <c r="IU49" s="90"/>
      <c r="IV49" s="61"/>
      <c r="IW49" s="274" t="s">
        <v>0</v>
      </c>
      <c r="IX49" s="61"/>
      <c r="IY49" s="110" t="s">
        <v>328</v>
      </c>
      <c r="IZ49" s="111" t="s">
        <v>328</v>
      </c>
      <c r="JA49" s="90"/>
      <c r="JB49" s="61"/>
      <c r="JC49" s="274" t="s">
        <v>0</v>
      </c>
      <c r="JD49" s="61"/>
      <c r="JE49" s="110" t="s">
        <v>328</v>
      </c>
      <c r="JF49" s="111" t="s">
        <v>328</v>
      </c>
      <c r="JG49" s="90"/>
      <c r="JH49" s="61"/>
      <c r="JI49" s="274" t="s">
        <v>0</v>
      </c>
      <c r="JJ49" s="61"/>
      <c r="JK49" s="110" t="s">
        <v>328</v>
      </c>
      <c r="JL49" s="111" t="s">
        <v>328</v>
      </c>
      <c r="JM49" s="90"/>
      <c r="JN49" s="61"/>
      <c r="JO49" s="274" t="s">
        <v>0</v>
      </c>
      <c r="JP49" s="61"/>
      <c r="JQ49" s="110" t="s">
        <v>328</v>
      </c>
      <c r="JR49" s="111" t="s">
        <v>328</v>
      </c>
      <c r="JS49" s="90"/>
      <c r="JT49" s="102"/>
      <c r="JU49" s="274" t="s">
        <v>0</v>
      </c>
      <c r="JV49" s="101"/>
      <c r="JW49" s="110" t="s">
        <v>328</v>
      </c>
      <c r="JX49" s="111" t="s">
        <v>328</v>
      </c>
      <c r="JY49" s="90"/>
      <c r="JZ49" s="102"/>
      <c r="KA49" s="274" t="s">
        <v>0</v>
      </c>
      <c r="KB49" s="101"/>
      <c r="KC49" s="110" t="s">
        <v>328</v>
      </c>
      <c r="KD49" s="111" t="s">
        <v>328</v>
      </c>
      <c r="KE49" s="90"/>
      <c r="KF49" s="102"/>
      <c r="KG49" s="274" t="s">
        <v>0</v>
      </c>
      <c r="KH49" s="101"/>
      <c r="KI49" s="110" t="s">
        <v>328</v>
      </c>
      <c r="KJ49" s="111" t="s">
        <v>328</v>
      </c>
      <c r="KK49" s="90"/>
      <c r="KL49" s="61"/>
      <c r="KM49" s="274" t="s">
        <v>0</v>
      </c>
      <c r="KN49" s="61"/>
      <c r="KO49" s="110" t="s">
        <v>328</v>
      </c>
      <c r="KP49" s="111" t="s">
        <v>328</v>
      </c>
      <c r="KQ49" s="90"/>
      <c r="KR49" s="61"/>
      <c r="KS49" s="274" t="s">
        <v>0</v>
      </c>
      <c r="KT49" s="61"/>
      <c r="KU49" s="110" t="s">
        <v>328</v>
      </c>
      <c r="KV49" s="111" t="s">
        <v>328</v>
      </c>
      <c r="KW49" s="90"/>
      <c r="KX49" s="61"/>
      <c r="KY49" s="274" t="s">
        <v>0</v>
      </c>
      <c r="KZ49" s="61"/>
      <c r="LA49" s="110" t="s">
        <v>328</v>
      </c>
      <c r="LB49" s="111" t="s">
        <v>328</v>
      </c>
      <c r="LC49" s="90"/>
      <c r="LD49" s="102"/>
      <c r="LE49" s="274" t="s">
        <v>0</v>
      </c>
      <c r="LF49" s="101"/>
      <c r="LG49" s="110" t="s">
        <v>328</v>
      </c>
      <c r="LH49" s="111" t="s">
        <v>328</v>
      </c>
      <c r="LI49" s="90"/>
      <c r="LJ49" s="61"/>
      <c r="LK49" s="274" t="s">
        <v>0</v>
      </c>
      <c r="LL49" s="61"/>
      <c r="LM49" s="110" t="s">
        <v>328</v>
      </c>
      <c r="LN49" s="111" t="s">
        <v>328</v>
      </c>
      <c r="LO49" s="90"/>
      <c r="LP49" s="61"/>
      <c r="LQ49" s="274" t="s">
        <v>0</v>
      </c>
      <c r="LR49" s="61"/>
      <c r="LS49" s="110" t="s">
        <v>328</v>
      </c>
      <c r="LT49" s="111" t="s">
        <v>328</v>
      </c>
      <c r="LU49" s="90"/>
      <c r="LV49" s="102"/>
      <c r="LW49" s="274" t="s">
        <v>0</v>
      </c>
      <c r="LX49" s="101"/>
      <c r="LY49" s="110" t="s">
        <v>328</v>
      </c>
      <c r="LZ49" s="111" t="s">
        <v>328</v>
      </c>
      <c r="MA49" s="90"/>
      <c r="MB49" s="61"/>
      <c r="MC49" s="274" t="s">
        <v>0</v>
      </c>
      <c r="MD49" s="61"/>
      <c r="ME49" s="110" t="s">
        <v>328</v>
      </c>
      <c r="MF49" s="111" t="s">
        <v>328</v>
      </c>
      <c r="MG49" s="90"/>
      <c r="MH49" s="61"/>
      <c r="MI49" s="274" t="s">
        <v>0</v>
      </c>
      <c r="MJ49" s="61"/>
      <c r="MK49" s="110" t="s">
        <v>328</v>
      </c>
      <c r="ML49" s="111" t="s">
        <v>328</v>
      </c>
      <c r="MM49" s="90"/>
      <c r="MN49" s="61"/>
      <c r="MO49" s="274" t="s">
        <v>0</v>
      </c>
      <c r="MP49" s="61"/>
      <c r="MQ49" s="110" t="s">
        <v>328</v>
      </c>
      <c r="MR49" s="111" t="s">
        <v>328</v>
      </c>
      <c r="MS49" s="90"/>
      <c r="MT49" s="102"/>
      <c r="MU49" s="274" t="s">
        <v>0</v>
      </c>
      <c r="MV49" s="101"/>
      <c r="MW49" s="110" t="s">
        <v>328</v>
      </c>
      <c r="MX49" s="111" t="s">
        <v>328</v>
      </c>
      <c r="MY49" s="90"/>
      <c r="MZ49" s="61"/>
      <c r="NA49" s="274" t="s">
        <v>0</v>
      </c>
      <c r="NB49" s="61"/>
      <c r="NC49" s="110" t="s">
        <v>328</v>
      </c>
      <c r="ND49" s="111" t="s">
        <v>328</v>
      </c>
      <c r="NE49" s="90"/>
      <c r="NF49" s="61"/>
      <c r="NG49" s="274" t="s">
        <v>0</v>
      </c>
      <c r="NH49" s="61"/>
      <c r="NI49" s="110" t="s">
        <v>328</v>
      </c>
      <c r="NJ49" s="111" t="s">
        <v>328</v>
      </c>
      <c r="NK49" s="90"/>
      <c r="NL49" s="61"/>
      <c r="NM49" s="274" t="s">
        <v>0</v>
      </c>
      <c r="NN49" s="61"/>
      <c r="NO49" s="110" t="s">
        <v>328</v>
      </c>
      <c r="NP49" s="111" t="s">
        <v>328</v>
      </c>
      <c r="NQ49" s="90"/>
      <c r="NR49" s="61"/>
      <c r="NS49" s="274" t="s">
        <v>0</v>
      </c>
      <c r="NT49" s="61"/>
      <c r="NU49" s="110" t="s">
        <v>328</v>
      </c>
      <c r="NV49" s="111" t="s">
        <v>328</v>
      </c>
      <c r="NW49" s="98"/>
      <c r="NX49" s="102"/>
      <c r="NY49" s="274" t="s">
        <v>0</v>
      </c>
      <c r="NZ49" s="101"/>
      <c r="OA49" s="110" t="s">
        <v>328</v>
      </c>
      <c r="OB49" s="111" t="s">
        <v>328</v>
      </c>
      <c r="OC49" s="117"/>
      <c r="OD49" s="253"/>
      <c r="OE49" s="110" t="s">
        <v>0</v>
      </c>
      <c r="OF49" s="110"/>
      <c r="OG49" s="110" t="s">
        <v>328</v>
      </c>
      <c r="OH49" s="111" t="s">
        <v>328</v>
      </c>
    </row>
    <row r="50" spans="1:398" ht="15" hidden="1" customHeight="1" x14ac:dyDescent="0.2">
      <c r="A50" s="292">
        <f>IF(B50="","",VLOOKUP(B50,'Registrovaní tipéri'!$A$2:$B$101,2,FALSE))</f>
        <v>70</v>
      </c>
      <c r="B50" s="277" t="s">
        <v>351</v>
      </c>
      <c r="C50" s="296"/>
      <c r="D50" s="296"/>
      <c r="E50" s="296"/>
      <c r="F50" s="296"/>
      <c r="G50" s="296"/>
      <c r="H50" s="296"/>
      <c r="I50" s="296"/>
      <c r="J50" s="253"/>
      <c r="K50" s="110"/>
      <c r="L50" s="110"/>
      <c r="M50" s="110" t="s">
        <v>328</v>
      </c>
      <c r="N50" s="111" t="s">
        <v>328</v>
      </c>
      <c r="O50" s="297"/>
      <c r="P50" s="253"/>
      <c r="Q50" s="110"/>
      <c r="R50" s="110"/>
      <c r="S50" s="110" t="s">
        <v>328</v>
      </c>
      <c r="T50" s="111" t="s">
        <v>328</v>
      </c>
      <c r="U50" s="77"/>
      <c r="V50" s="102">
        <v>2</v>
      </c>
      <c r="W50" s="311" t="s">
        <v>0</v>
      </c>
      <c r="X50" s="101">
        <v>2</v>
      </c>
      <c r="Y50" s="110" t="s">
        <v>220</v>
      </c>
      <c r="Z50" s="111" t="s">
        <v>217</v>
      </c>
      <c r="AA50" s="90"/>
      <c r="AB50" s="61">
        <v>3</v>
      </c>
      <c r="AC50" s="294" t="s">
        <v>0</v>
      </c>
      <c r="AD50" s="61">
        <v>1</v>
      </c>
      <c r="AE50" s="110" t="s">
        <v>291</v>
      </c>
      <c r="AF50" s="111" t="s">
        <v>217</v>
      </c>
      <c r="AG50" s="90"/>
      <c r="AH50" s="61">
        <v>1</v>
      </c>
      <c r="AI50" s="274" t="s">
        <v>0</v>
      </c>
      <c r="AJ50" s="61">
        <v>2</v>
      </c>
      <c r="AK50" s="110" t="s">
        <v>291</v>
      </c>
      <c r="AL50" s="111" t="s">
        <v>217</v>
      </c>
      <c r="AM50" s="90"/>
      <c r="AN50" s="102">
        <v>1</v>
      </c>
      <c r="AO50" s="274" t="s">
        <v>0</v>
      </c>
      <c r="AP50" s="101">
        <v>3</v>
      </c>
      <c r="AQ50" s="110" t="s">
        <v>328</v>
      </c>
      <c r="AR50" s="111" t="s">
        <v>219</v>
      </c>
      <c r="AS50" s="90"/>
      <c r="AT50" s="61"/>
      <c r="AU50" s="274" t="s">
        <v>0</v>
      </c>
      <c r="AV50" s="61"/>
      <c r="AW50" s="110" t="s">
        <v>328</v>
      </c>
      <c r="AX50" s="111" t="s">
        <v>328</v>
      </c>
      <c r="AY50" s="90"/>
      <c r="AZ50" s="102"/>
      <c r="BA50" s="274" t="s">
        <v>0</v>
      </c>
      <c r="BB50" s="101"/>
      <c r="BC50" s="110" t="s">
        <v>328</v>
      </c>
      <c r="BD50" s="111" t="s">
        <v>328</v>
      </c>
      <c r="BE50" s="90"/>
      <c r="BF50" s="61">
        <v>1</v>
      </c>
      <c r="BG50" s="274" t="s">
        <v>0</v>
      </c>
      <c r="BH50" s="61">
        <v>2</v>
      </c>
      <c r="BI50" s="110" t="s">
        <v>217</v>
      </c>
      <c r="BJ50" s="111" t="s">
        <v>291</v>
      </c>
      <c r="BK50" s="90"/>
      <c r="BL50" s="61"/>
      <c r="BM50" s="274" t="s">
        <v>0</v>
      </c>
      <c r="BN50" s="61"/>
      <c r="BO50" s="110" t="s">
        <v>328</v>
      </c>
      <c r="BP50" s="111" t="s">
        <v>328</v>
      </c>
      <c r="BQ50" s="90"/>
      <c r="BR50" s="61"/>
      <c r="BS50" s="274" t="s">
        <v>0</v>
      </c>
      <c r="BT50" s="61"/>
      <c r="BU50" s="110" t="s">
        <v>328</v>
      </c>
      <c r="BV50" s="111" t="s">
        <v>328</v>
      </c>
      <c r="BW50" s="90"/>
      <c r="BX50" s="61"/>
      <c r="BY50" s="274" t="s">
        <v>0</v>
      </c>
      <c r="BZ50" s="61"/>
      <c r="CA50" s="110" t="s">
        <v>328</v>
      </c>
      <c r="CB50" s="111" t="s">
        <v>328</v>
      </c>
      <c r="CC50" s="90"/>
      <c r="CD50" s="61"/>
      <c r="CE50" s="274" t="s">
        <v>0</v>
      </c>
      <c r="CF50" s="61"/>
      <c r="CG50" s="110" t="s">
        <v>328</v>
      </c>
      <c r="CH50" s="111" t="s">
        <v>328</v>
      </c>
      <c r="CI50" s="90"/>
      <c r="CJ50" s="102"/>
      <c r="CK50" s="274" t="s">
        <v>0</v>
      </c>
      <c r="CL50" s="101"/>
      <c r="CM50" s="110" t="s">
        <v>328</v>
      </c>
      <c r="CN50" s="111" t="s">
        <v>328</v>
      </c>
      <c r="CO50" s="90"/>
      <c r="CP50" s="102"/>
      <c r="CQ50" s="274" t="s">
        <v>0</v>
      </c>
      <c r="CR50" s="101"/>
      <c r="CS50" s="110" t="s">
        <v>328</v>
      </c>
      <c r="CT50" s="111" t="s">
        <v>328</v>
      </c>
      <c r="CU50" s="90"/>
      <c r="CV50" s="61"/>
      <c r="CW50" s="274" t="s">
        <v>0</v>
      </c>
      <c r="CX50" s="61"/>
      <c r="CY50" s="110" t="s">
        <v>328</v>
      </c>
      <c r="CZ50" s="111" t="s">
        <v>328</v>
      </c>
      <c r="DA50" s="90"/>
      <c r="DB50" s="61"/>
      <c r="DC50" s="274" t="s">
        <v>0</v>
      </c>
      <c r="DD50" s="61"/>
      <c r="DE50" s="110" t="s">
        <v>328</v>
      </c>
      <c r="DF50" s="111" t="s">
        <v>328</v>
      </c>
      <c r="DG50" s="90"/>
      <c r="DH50" s="61"/>
      <c r="DI50" s="274" t="s">
        <v>0</v>
      </c>
      <c r="DJ50" s="61"/>
      <c r="DK50" s="110" t="s">
        <v>328</v>
      </c>
      <c r="DL50" s="111" t="s">
        <v>328</v>
      </c>
      <c r="DM50" s="90"/>
      <c r="DN50" s="61"/>
      <c r="DO50" s="274" t="s">
        <v>0</v>
      </c>
      <c r="DP50" s="61"/>
      <c r="DQ50" s="110" t="s">
        <v>328</v>
      </c>
      <c r="DR50" s="111" t="s">
        <v>328</v>
      </c>
      <c r="DS50" s="90"/>
      <c r="DT50" s="61"/>
      <c r="DU50" s="274" t="s">
        <v>0</v>
      </c>
      <c r="DV50" s="61"/>
      <c r="DW50" s="110" t="s">
        <v>328</v>
      </c>
      <c r="DX50" s="111" t="s">
        <v>328</v>
      </c>
      <c r="DY50" s="90"/>
      <c r="DZ50" s="61"/>
      <c r="EA50" s="274" t="s">
        <v>0</v>
      </c>
      <c r="EB50" s="61"/>
      <c r="EC50" s="110" t="s">
        <v>328</v>
      </c>
      <c r="ED50" s="111" t="s">
        <v>328</v>
      </c>
      <c r="EE50" s="90"/>
      <c r="EF50" s="61"/>
      <c r="EG50" s="274" t="s">
        <v>0</v>
      </c>
      <c r="EH50" s="61"/>
      <c r="EI50" s="110" t="s">
        <v>328</v>
      </c>
      <c r="EJ50" s="111" t="s">
        <v>328</v>
      </c>
      <c r="EK50" s="90"/>
      <c r="EL50" s="61"/>
      <c r="EM50" s="274" t="s">
        <v>0</v>
      </c>
      <c r="EN50" s="61"/>
      <c r="EO50" s="110" t="s">
        <v>328</v>
      </c>
      <c r="EP50" s="111" t="s">
        <v>328</v>
      </c>
      <c r="EQ50" s="90"/>
      <c r="ER50" s="102"/>
      <c r="ES50" s="274" t="s">
        <v>0</v>
      </c>
      <c r="ET50" s="101"/>
      <c r="EU50" s="110" t="s">
        <v>328</v>
      </c>
      <c r="EV50" s="111" t="s">
        <v>328</v>
      </c>
      <c r="EW50" s="90"/>
      <c r="EX50" s="61"/>
      <c r="EY50" s="274" t="s">
        <v>0</v>
      </c>
      <c r="EZ50" s="61"/>
      <c r="FA50" s="110" t="s">
        <v>328</v>
      </c>
      <c r="FB50" s="111" t="s">
        <v>328</v>
      </c>
      <c r="FC50" s="90"/>
      <c r="FD50" s="102"/>
      <c r="FE50" s="274" t="s">
        <v>0</v>
      </c>
      <c r="FF50" s="101"/>
      <c r="FG50" s="110" t="s">
        <v>328</v>
      </c>
      <c r="FH50" s="111" t="s">
        <v>328</v>
      </c>
      <c r="FI50" s="90"/>
      <c r="FJ50" s="61"/>
      <c r="FK50" s="274" t="s">
        <v>0</v>
      </c>
      <c r="FL50" s="61"/>
      <c r="FM50" s="110" t="s">
        <v>328</v>
      </c>
      <c r="FN50" s="111" t="s">
        <v>328</v>
      </c>
      <c r="FO50" s="90"/>
      <c r="FP50" s="61"/>
      <c r="FQ50" s="274" t="s">
        <v>0</v>
      </c>
      <c r="FR50" s="61"/>
      <c r="FS50" s="110" t="s">
        <v>328</v>
      </c>
      <c r="FT50" s="111" t="s">
        <v>328</v>
      </c>
      <c r="FU50" s="90"/>
      <c r="FV50" s="61"/>
      <c r="FW50" s="274" t="s">
        <v>0</v>
      </c>
      <c r="FX50" s="61"/>
      <c r="FY50" s="110" t="s">
        <v>328</v>
      </c>
      <c r="FZ50" s="111" t="s">
        <v>328</v>
      </c>
      <c r="GA50" s="90"/>
      <c r="GB50" s="102"/>
      <c r="GC50" s="274" t="s">
        <v>0</v>
      </c>
      <c r="GD50" s="101"/>
      <c r="GE50" s="110" t="s">
        <v>328</v>
      </c>
      <c r="GF50" s="111" t="s">
        <v>328</v>
      </c>
      <c r="GG50" s="90"/>
      <c r="GH50" s="102"/>
      <c r="GI50" s="274" t="s">
        <v>0</v>
      </c>
      <c r="GJ50" s="101"/>
      <c r="GK50" s="110" t="s">
        <v>328</v>
      </c>
      <c r="GL50" s="111" t="s">
        <v>328</v>
      </c>
      <c r="GM50" s="90"/>
      <c r="GN50" s="61"/>
      <c r="GO50" s="274" t="s">
        <v>0</v>
      </c>
      <c r="GP50" s="61"/>
      <c r="GQ50" s="110" t="s">
        <v>328</v>
      </c>
      <c r="GR50" s="111" t="s">
        <v>328</v>
      </c>
      <c r="GS50" s="90"/>
      <c r="GT50" s="61"/>
      <c r="GU50" s="274" t="s">
        <v>0</v>
      </c>
      <c r="GV50" s="61"/>
      <c r="GW50" s="110" t="s">
        <v>328</v>
      </c>
      <c r="GX50" s="111" t="s">
        <v>328</v>
      </c>
      <c r="GY50" s="90"/>
      <c r="GZ50" s="102"/>
      <c r="HA50" s="274" t="s">
        <v>0</v>
      </c>
      <c r="HB50" s="101"/>
      <c r="HC50" s="110" t="s">
        <v>328</v>
      </c>
      <c r="HD50" s="111" t="s">
        <v>328</v>
      </c>
      <c r="HE50" s="90"/>
      <c r="HF50" s="61"/>
      <c r="HG50" s="274" t="s">
        <v>0</v>
      </c>
      <c r="HH50" s="61"/>
      <c r="HI50" s="110" t="s">
        <v>328</v>
      </c>
      <c r="HJ50" s="111" t="s">
        <v>328</v>
      </c>
      <c r="HK50" s="90"/>
      <c r="HL50" s="61"/>
      <c r="HM50" s="274" t="s">
        <v>0</v>
      </c>
      <c r="HN50" s="61"/>
      <c r="HO50" s="110" t="s">
        <v>328</v>
      </c>
      <c r="HP50" s="111" t="s">
        <v>328</v>
      </c>
      <c r="HQ50" s="90"/>
      <c r="HR50" s="61"/>
      <c r="HS50" s="274" t="s">
        <v>0</v>
      </c>
      <c r="HT50" s="61"/>
      <c r="HU50" s="110" t="s">
        <v>328</v>
      </c>
      <c r="HV50" s="111" t="s">
        <v>328</v>
      </c>
      <c r="HW50" s="90"/>
      <c r="HX50" s="102"/>
      <c r="HY50" s="274" t="s">
        <v>0</v>
      </c>
      <c r="HZ50" s="101"/>
      <c r="IA50" s="110" t="s">
        <v>328</v>
      </c>
      <c r="IB50" s="111" t="s">
        <v>328</v>
      </c>
      <c r="IC50" s="90"/>
      <c r="ID50" s="61"/>
      <c r="IE50" s="274" t="s">
        <v>0</v>
      </c>
      <c r="IF50" s="61"/>
      <c r="IG50" s="110" t="s">
        <v>328</v>
      </c>
      <c r="IH50" s="111" t="s">
        <v>328</v>
      </c>
      <c r="II50" s="90"/>
      <c r="IJ50" s="61"/>
      <c r="IK50" s="274" t="s">
        <v>0</v>
      </c>
      <c r="IL50" s="61"/>
      <c r="IM50" s="110" t="s">
        <v>328</v>
      </c>
      <c r="IN50" s="111" t="s">
        <v>328</v>
      </c>
      <c r="IO50" s="90"/>
      <c r="IP50" s="102"/>
      <c r="IQ50" s="274" t="s">
        <v>0</v>
      </c>
      <c r="IR50" s="101"/>
      <c r="IS50" s="110" t="s">
        <v>328</v>
      </c>
      <c r="IT50" s="111" t="s">
        <v>328</v>
      </c>
      <c r="IU50" s="90"/>
      <c r="IV50" s="61"/>
      <c r="IW50" s="274" t="s">
        <v>0</v>
      </c>
      <c r="IX50" s="61"/>
      <c r="IY50" s="110" t="s">
        <v>328</v>
      </c>
      <c r="IZ50" s="111" t="s">
        <v>328</v>
      </c>
      <c r="JA50" s="90"/>
      <c r="JB50" s="61"/>
      <c r="JC50" s="274" t="s">
        <v>0</v>
      </c>
      <c r="JD50" s="61"/>
      <c r="JE50" s="110" t="s">
        <v>328</v>
      </c>
      <c r="JF50" s="111" t="s">
        <v>328</v>
      </c>
      <c r="JG50" s="90"/>
      <c r="JH50" s="61"/>
      <c r="JI50" s="274" t="s">
        <v>0</v>
      </c>
      <c r="JJ50" s="61"/>
      <c r="JK50" s="110" t="s">
        <v>328</v>
      </c>
      <c r="JL50" s="111" t="s">
        <v>328</v>
      </c>
      <c r="JM50" s="90"/>
      <c r="JN50" s="61"/>
      <c r="JO50" s="274" t="s">
        <v>0</v>
      </c>
      <c r="JP50" s="61"/>
      <c r="JQ50" s="110" t="s">
        <v>328</v>
      </c>
      <c r="JR50" s="111" t="s">
        <v>328</v>
      </c>
      <c r="JS50" s="90"/>
      <c r="JT50" s="102"/>
      <c r="JU50" s="274" t="s">
        <v>0</v>
      </c>
      <c r="JV50" s="101"/>
      <c r="JW50" s="110" t="s">
        <v>328</v>
      </c>
      <c r="JX50" s="111" t="s">
        <v>328</v>
      </c>
      <c r="JY50" s="90"/>
      <c r="JZ50" s="102"/>
      <c r="KA50" s="274" t="s">
        <v>0</v>
      </c>
      <c r="KB50" s="101"/>
      <c r="KC50" s="110" t="s">
        <v>328</v>
      </c>
      <c r="KD50" s="111" t="s">
        <v>328</v>
      </c>
      <c r="KE50" s="90"/>
      <c r="KF50" s="102"/>
      <c r="KG50" s="274" t="s">
        <v>0</v>
      </c>
      <c r="KH50" s="101"/>
      <c r="KI50" s="110" t="s">
        <v>328</v>
      </c>
      <c r="KJ50" s="111" t="s">
        <v>328</v>
      </c>
      <c r="KK50" s="90"/>
      <c r="KL50" s="61"/>
      <c r="KM50" s="274" t="s">
        <v>0</v>
      </c>
      <c r="KN50" s="61"/>
      <c r="KO50" s="110" t="s">
        <v>328</v>
      </c>
      <c r="KP50" s="111" t="s">
        <v>328</v>
      </c>
      <c r="KQ50" s="90"/>
      <c r="KR50" s="61"/>
      <c r="KS50" s="274" t="s">
        <v>0</v>
      </c>
      <c r="KT50" s="61"/>
      <c r="KU50" s="110" t="s">
        <v>328</v>
      </c>
      <c r="KV50" s="111" t="s">
        <v>328</v>
      </c>
      <c r="KW50" s="90"/>
      <c r="KX50" s="61"/>
      <c r="KY50" s="274" t="s">
        <v>0</v>
      </c>
      <c r="KZ50" s="61"/>
      <c r="LA50" s="110" t="s">
        <v>328</v>
      </c>
      <c r="LB50" s="111" t="s">
        <v>328</v>
      </c>
      <c r="LC50" s="90"/>
      <c r="LD50" s="102"/>
      <c r="LE50" s="274" t="s">
        <v>0</v>
      </c>
      <c r="LF50" s="101"/>
      <c r="LG50" s="110" t="s">
        <v>328</v>
      </c>
      <c r="LH50" s="111" t="s">
        <v>328</v>
      </c>
      <c r="LI50" s="90"/>
      <c r="LJ50" s="61"/>
      <c r="LK50" s="274" t="s">
        <v>0</v>
      </c>
      <c r="LL50" s="61"/>
      <c r="LM50" s="110" t="s">
        <v>328</v>
      </c>
      <c r="LN50" s="111" t="s">
        <v>328</v>
      </c>
      <c r="LO50" s="90"/>
      <c r="LP50" s="61"/>
      <c r="LQ50" s="274" t="s">
        <v>0</v>
      </c>
      <c r="LR50" s="61"/>
      <c r="LS50" s="110" t="s">
        <v>328</v>
      </c>
      <c r="LT50" s="111" t="s">
        <v>328</v>
      </c>
      <c r="LU50" s="90"/>
      <c r="LV50" s="102"/>
      <c r="LW50" s="274" t="s">
        <v>0</v>
      </c>
      <c r="LX50" s="101"/>
      <c r="LY50" s="110" t="s">
        <v>328</v>
      </c>
      <c r="LZ50" s="111" t="s">
        <v>328</v>
      </c>
      <c r="MA50" s="90"/>
      <c r="MB50" s="61"/>
      <c r="MC50" s="274" t="s">
        <v>0</v>
      </c>
      <c r="MD50" s="61"/>
      <c r="ME50" s="110" t="s">
        <v>328</v>
      </c>
      <c r="MF50" s="111" t="s">
        <v>328</v>
      </c>
      <c r="MG50" s="90"/>
      <c r="MH50" s="61"/>
      <c r="MI50" s="274" t="s">
        <v>0</v>
      </c>
      <c r="MJ50" s="61"/>
      <c r="MK50" s="110" t="s">
        <v>328</v>
      </c>
      <c r="ML50" s="111" t="s">
        <v>328</v>
      </c>
      <c r="MM50" s="90"/>
      <c r="MN50" s="61"/>
      <c r="MO50" s="274" t="s">
        <v>0</v>
      </c>
      <c r="MP50" s="61"/>
      <c r="MQ50" s="110" t="s">
        <v>328</v>
      </c>
      <c r="MR50" s="111" t="s">
        <v>328</v>
      </c>
      <c r="MS50" s="90"/>
      <c r="MT50" s="102"/>
      <c r="MU50" s="274" t="s">
        <v>0</v>
      </c>
      <c r="MV50" s="101"/>
      <c r="MW50" s="110" t="s">
        <v>328</v>
      </c>
      <c r="MX50" s="111" t="s">
        <v>328</v>
      </c>
      <c r="MY50" s="90"/>
      <c r="MZ50" s="61"/>
      <c r="NA50" s="274" t="s">
        <v>0</v>
      </c>
      <c r="NB50" s="61"/>
      <c r="NC50" s="110" t="s">
        <v>328</v>
      </c>
      <c r="ND50" s="111" t="s">
        <v>328</v>
      </c>
      <c r="NE50" s="90"/>
      <c r="NF50" s="61"/>
      <c r="NG50" s="274" t="s">
        <v>0</v>
      </c>
      <c r="NH50" s="61"/>
      <c r="NI50" s="110" t="s">
        <v>328</v>
      </c>
      <c r="NJ50" s="111" t="s">
        <v>328</v>
      </c>
      <c r="NK50" s="90"/>
      <c r="NL50" s="61"/>
      <c r="NM50" s="274" t="s">
        <v>0</v>
      </c>
      <c r="NN50" s="61"/>
      <c r="NO50" s="110" t="s">
        <v>328</v>
      </c>
      <c r="NP50" s="111" t="s">
        <v>328</v>
      </c>
      <c r="NQ50" s="90"/>
      <c r="NR50" s="61"/>
      <c r="NS50" s="274" t="s">
        <v>0</v>
      </c>
      <c r="NT50" s="61"/>
      <c r="NU50" s="110" t="s">
        <v>328</v>
      </c>
      <c r="NV50" s="111" t="s">
        <v>328</v>
      </c>
      <c r="NW50" s="98"/>
      <c r="NX50" s="102"/>
      <c r="NY50" s="274" t="s">
        <v>0</v>
      </c>
      <c r="NZ50" s="101"/>
      <c r="OA50" s="110" t="s">
        <v>328</v>
      </c>
      <c r="OB50" s="111" t="s">
        <v>328</v>
      </c>
      <c r="OC50" s="117"/>
      <c r="OD50" s="253"/>
      <c r="OE50" s="110" t="s">
        <v>0</v>
      </c>
      <c r="OF50" s="110"/>
      <c r="OG50" s="110" t="s">
        <v>328</v>
      </c>
      <c r="OH50" s="111" t="s">
        <v>328</v>
      </c>
    </row>
    <row r="51" spans="1:398" ht="15" x14ac:dyDescent="0.2">
      <c r="A51" s="283">
        <f>IF(B51="","",VLOOKUP(B51,'Registrovaní tipéri'!$A$2:$B$101,2,FALSE))</f>
        <v>5</v>
      </c>
      <c r="B51" s="277" t="s">
        <v>21</v>
      </c>
      <c r="C51" s="130">
        <v>5</v>
      </c>
      <c r="D51" s="102"/>
      <c r="E51" s="274" t="s">
        <v>0</v>
      </c>
      <c r="F51" s="101"/>
      <c r="G51" s="274"/>
      <c r="H51" s="275"/>
      <c r="I51" s="279"/>
      <c r="J51" s="253">
        <v>0</v>
      </c>
      <c r="K51" s="110" t="s">
        <v>0</v>
      </c>
      <c r="L51" s="110">
        <v>2</v>
      </c>
      <c r="M51" s="110" t="s">
        <v>217</v>
      </c>
      <c r="N51" s="111" t="s">
        <v>220</v>
      </c>
      <c r="O51" s="77"/>
      <c r="P51" s="102">
        <v>3</v>
      </c>
      <c r="Q51" s="311" t="s">
        <v>0</v>
      </c>
      <c r="R51" s="101">
        <v>0</v>
      </c>
      <c r="S51" s="110" t="s">
        <v>217</v>
      </c>
      <c r="T51" s="111" t="s">
        <v>218</v>
      </c>
      <c r="U51" s="77"/>
      <c r="V51" s="102">
        <v>0</v>
      </c>
      <c r="W51" s="311" t="s">
        <v>0</v>
      </c>
      <c r="X51" s="101">
        <v>2</v>
      </c>
      <c r="Y51" s="110" t="s">
        <v>217</v>
      </c>
      <c r="Z51" s="111" t="s">
        <v>220</v>
      </c>
      <c r="AA51" s="90"/>
      <c r="AB51" s="101">
        <v>3</v>
      </c>
      <c r="AC51" s="294" t="s">
        <v>0</v>
      </c>
      <c r="AD51" s="101">
        <v>1</v>
      </c>
      <c r="AE51" s="110" t="s">
        <v>217</v>
      </c>
      <c r="AF51" s="111" t="s">
        <v>218</v>
      </c>
      <c r="AG51" s="90"/>
      <c r="AH51" s="101">
        <v>1</v>
      </c>
      <c r="AI51" s="274" t="s">
        <v>0</v>
      </c>
      <c r="AJ51" s="101">
        <v>3</v>
      </c>
      <c r="AK51" s="110" t="s">
        <v>217</v>
      </c>
      <c r="AL51" s="111" t="s">
        <v>218</v>
      </c>
      <c r="AM51" s="90"/>
      <c r="AN51" s="102">
        <v>1</v>
      </c>
      <c r="AO51" s="274" t="s">
        <v>0</v>
      </c>
      <c r="AP51" s="101">
        <v>3</v>
      </c>
      <c r="AQ51" s="110" t="s">
        <v>218</v>
      </c>
      <c r="AR51" s="111" t="s">
        <v>217</v>
      </c>
      <c r="AS51" s="90"/>
      <c r="AT51" s="101">
        <v>2</v>
      </c>
      <c r="AU51" s="274" t="s">
        <v>0</v>
      </c>
      <c r="AV51" s="101">
        <v>1</v>
      </c>
      <c r="AW51" s="110" t="s">
        <v>217</v>
      </c>
      <c r="AX51" s="111" t="s">
        <v>220</v>
      </c>
      <c r="AY51" s="90"/>
      <c r="AZ51" s="102">
        <v>3</v>
      </c>
      <c r="BA51" s="274" t="s">
        <v>0</v>
      </c>
      <c r="BB51" s="101">
        <v>1</v>
      </c>
      <c r="BC51" s="110" t="s">
        <v>218</v>
      </c>
      <c r="BD51" s="111" t="s">
        <v>216</v>
      </c>
      <c r="BE51" s="90"/>
      <c r="BF51" s="101">
        <v>0</v>
      </c>
      <c r="BG51" s="274" t="s">
        <v>0</v>
      </c>
      <c r="BH51" s="101">
        <v>2</v>
      </c>
      <c r="BI51" s="110" t="s">
        <v>217</v>
      </c>
      <c r="BJ51" s="111" t="s">
        <v>220</v>
      </c>
      <c r="BK51" s="90"/>
      <c r="BL51" s="101">
        <v>3</v>
      </c>
      <c r="BM51" s="274" t="s">
        <v>0</v>
      </c>
      <c r="BN51" s="101">
        <v>0</v>
      </c>
      <c r="BO51" s="110" t="s">
        <v>218</v>
      </c>
      <c r="BP51" s="111" t="s">
        <v>215</v>
      </c>
      <c r="BQ51" s="90"/>
      <c r="BR51" s="101">
        <v>1</v>
      </c>
      <c r="BS51" s="274" t="s">
        <v>0</v>
      </c>
      <c r="BT51" s="101">
        <v>2</v>
      </c>
      <c r="BU51" s="110" t="s">
        <v>217</v>
      </c>
      <c r="BV51" s="111" t="s">
        <v>213</v>
      </c>
      <c r="BW51" s="90"/>
      <c r="BX51" s="101">
        <v>3</v>
      </c>
      <c r="BY51" s="274" t="s">
        <v>0</v>
      </c>
      <c r="BZ51" s="101">
        <v>1</v>
      </c>
      <c r="CA51" s="110" t="s">
        <v>217</v>
      </c>
      <c r="CB51" s="111" t="s">
        <v>213</v>
      </c>
      <c r="CC51" s="90"/>
      <c r="CD51" s="101">
        <v>3</v>
      </c>
      <c r="CE51" s="274" t="s">
        <v>0</v>
      </c>
      <c r="CF51" s="101">
        <v>1</v>
      </c>
      <c r="CG51" s="110" t="s">
        <v>218</v>
      </c>
      <c r="CH51" s="111" t="s">
        <v>216</v>
      </c>
      <c r="CI51" s="90"/>
      <c r="CJ51" s="102">
        <v>3</v>
      </c>
      <c r="CK51" s="274" t="s">
        <v>0</v>
      </c>
      <c r="CL51" s="101">
        <v>1</v>
      </c>
      <c r="CM51" s="110" t="s">
        <v>217</v>
      </c>
      <c r="CN51" s="111" t="s">
        <v>213</v>
      </c>
      <c r="CO51" s="90"/>
      <c r="CP51" s="102">
        <v>1</v>
      </c>
      <c r="CQ51" s="274" t="s">
        <v>0</v>
      </c>
      <c r="CR51" s="101">
        <v>3</v>
      </c>
      <c r="CS51" s="110" t="s">
        <v>218</v>
      </c>
      <c r="CT51" s="111" t="s">
        <v>215</v>
      </c>
      <c r="CU51" s="90"/>
      <c r="CV51" s="101">
        <v>1</v>
      </c>
      <c r="CW51" s="274" t="s">
        <v>0</v>
      </c>
      <c r="CX51" s="101">
        <v>3</v>
      </c>
      <c r="CY51" s="110" t="s">
        <v>217</v>
      </c>
      <c r="CZ51" s="111" t="s">
        <v>213</v>
      </c>
      <c r="DA51" s="90"/>
      <c r="DB51" s="101">
        <v>1</v>
      </c>
      <c r="DC51" s="274" t="s">
        <v>0</v>
      </c>
      <c r="DD51" s="101">
        <v>4</v>
      </c>
      <c r="DE51" s="110" t="s">
        <v>218</v>
      </c>
      <c r="DF51" s="111" t="s">
        <v>218</v>
      </c>
      <c r="DG51" s="90"/>
      <c r="DH51" s="101">
        <v>3</v>
      </c>
      <c r="DI51" s="274" t="s">
        <v>0</v>
      </c>
      <c r="DJ51" s="101">
        <v>0</v>
      </c>
      <c r="DK51" s="110" t="s">
        <v>217</v>
      </c>
      <c r="DL51" s="111" t="s">
        <v>213</v>
      </c>
      <c r="DM51" s="90"/>
      <c r="DN51" s="101">
        <v>1</v>
      </c>
      <c r="DO51" s="274" t="s">
        <v>0</v>
      </c>
      <c r="DP51" s="101">
        <v>2</v>
      </c>
      <c r="DQ51" s="110" t="s">
        <v>217</v>
      </c>
      <c r="DR51" s="111" t="s">
        <v>213</v>
      </c>
      <c r="DS51" s="90"/>
      <c r="DT51" s="101">
        <v>3</v>
      </c>
      <c r="DU51" s="274" t="s">
        <v>0</v>
      </c>
      <c r="DV51" s="101">
        <v>0</v>
      </c>
      <c r="DW51" s="110" t="s">
        <v>218</v>
      </c>
      <c r="DX51" s="111" t="s">
        <v>216</v>
      </c>
      <c r="DY51" s="90"/>
      <c r="DZ51" s="101">
        <v>3</v>
      </c>
      <c r="EA51" s="274" t="s">
        <v>0</v>
      </c>
      <c r="EB51" s="101">
        <v>1</v>
      </c>
      <c r="EC51" s="110" t="s">
        <v>217</v>
      </c>
      <c r="ED51" s="111" t="s">
        <v>213</v>
      </c>
      <c r="EE51" s="90"/>
      <c r="EF51" s="101"/>
      <c r="EG51" s="274" t="s">
        <v>0</v>
      </c>
      <c r="EH51" s="101"/>
      <c r="EI51" s="110" t="s">
        <v>328</v>
      </c>
      <c r="EJ51" s="111" t="s">
        <v>328</v>
      </c>
      <c r="EK51" s="90"/>
      <c r="EL51" s="101"/>
      <c r="EM51" s="274" t="s">
        <v>0</v>
      </c>
      <c r="EN51" s="101"/>
      <c r="EO51" s="110" t="s">
        <v>328</v>
      </c>
      <c r="EP51" s="111" t="s">
        <v>328</v>
      </c>
      <c r="EQ51" s="90"/>
      <c r="ER51" s="102"/>
      <c r="ES51" s="274" t="s">
        <v>0</v>
      </c>
      <c r="ET51" s="101"/>
      <c r="EU51" s="110" t="s">
        <v>328</v>
      </c>
      <c r="EV51" s="111" t="s">
        <v>328</v>
      </c>
      <c r="EW51" s="90"/>
      <c r="EX51" s="101"/>
      <c r="EY51" s="274" t="s">
        <v>0</v>
      </c>
      <c r="EZ51" s="101"/>
      <c r="FA51" s="110" t="s">
        <v>328</v>
      </c>
      <c r="FB51" s="111" t="s">
        <v>328</v>
      </c>
      <c r="FC51" s="90"/>
      <c r="FD51" s="102"/>
      <c r="FE51" s="274" t="s">
        <v>0</v>
      </c>
      <c r="FF51" s="101"/>
      <c r="FG51" s="110" t="s">
        <v>328</v>
      </c>
      <c r="FH51" s="111" t="s">
        <v>328</v>
      </c>
      <c r="FI51" s="90"/>
      <c r="FJ51" s="101"/>
      <c r="FK51" s="274" t="s">
        <v>0</v>
      </c>
      <c r="FL51" s="101"/>
      <c r="FM51" s="110" t="s">
        <v>328</v>
      </c>
      <c r="FN51" s="111" t="s">
        <v>328</v>
      </c>
      <c r="FO51" s="90"/>
      <c r="FP51" s="101"/>
      <c r="FQ51" s="274" t="s">
        <v>0</v>
      </c>
      <c r="FR51" s="101"/>
      <c r="FS51" s="110" t="s">
        <v>328</v>
      </c>
      <c r="FT51" s="111" t="s">
        <v>328</v>
      </c>
      <c r="FU51" s="90"/>
      <c r="FV51" s="101"/>
      <c r="FW51" s="274" t="s">
        <v>0</v>
      </c>
      <c r="FX51" s="101"/>
      <c r="FY51" s="110" t="s">
        <v>328</v>
      </c>
      <c r="FZ51" s="111" t="s">
        <v>328</v>
      </c>
      <c r="GA51" s="90"/>
      <c r="GB51" s="102"/>
      <c r="GC51" s="274" t="s">
        <v>0</v>
      </c>
      <c r="GD51" s="101"/>
      <c r="GE51" s="110" t="s">
        <v>328</v>
      </c>
      <c r="GF51" s="111" t="s">
        <v>328</v>
      </c>
      <c r="GG51" s="90"/>
      <c r="GH51" s="102"/>
      <c r="GI51" s="274" t="s">
        <v>0</v>
      </c>
      <c r="GJ51" s="101"/>
      <c r="GK51" s="110" t="s">
        <v>328</v>
      </c>
      <c r="GL51" s="111" t="s">
        <v>328</v>
      </c>
      <c r="GM51" s="90"/>
      <c r="GN51" s="101"/>
      <c r="GO51" s="274" t="s">
        <v>0</v>
      </c>
      <c r="GP51" s="101"/>
      <c r="GQ51" s="110" t="s">
        <v>328</v>
      </c>
      <c r="GR51" s="111" t="s">
        <v>328</v>
      </c>
      <c r="GS51" s="90"/>
      <c r="GT51" s="101"/>
      <c r="GU51" s="274" t="s">
        <v>0</v>
      </c>
      <c r="GV51" s="101"/>
      <c r="GW51" s="110" t="s">
        <v>328</v>
      </c>
      <c r="GX51" s="111" t="s">
        <v>328</v>
      </c>
      <c r="GY51" s="90"/>
      <c r="GZ51" s="102"/>
      <c r="HA51" s="274" t="s">
        <v>0</v>
      </c>
      <c r="HB51" s="101"/>
      <c r="HC51" s="110" t="s">
        <v>328</v>
      </c>
      <c r="HD51" s="111" t="s">
        <v>328</v>
      </c>
      <c r="HE51" s="90"/>
      <c r="HF51" s="101"/>
      <c r="HG51" s="274" t="s">
        <v>0</v>
      </c>
      <c r="HH51" s="101"/>
      <c r="HI51" s="110" t="s">
        <v>328</v>
      </c>
      <c r="HJ51" s="111" t="s">
        <v>328</v>
      </c>
      <c r="HK51" s="90"/>
      <c r="HL51" s="101"/>
      <c r="HM51" s="274" t="s">
        <v>0</v>
      </c>
      <c r="HN51" s="101"/>
      <c r="HO51" s="110" t="s">
        <v>328</v>
      </c>
      <c r="HP51" s="111" t="s">
        <v>328</v>
      </c>
      <c r="HQ51" s="90"/>
      <c r="HR51" s="101"/>
      <c r="HS51" s="274" t="s">
        <v>0</v>
      </c>
      <c r="HT51" s="101"/>
      <c r="HU51" s="110" t="s">
        <v>328</v>
      </c>
      <c r="HV51" s="111" t="s">
        <v>328</v>
      </c>
      <c r="HW51" s="90"/>
      <c r="HX51" s="102"/>
      <c r="HY51" s="274" t="s">
        <v>0</v>
      </c>
      <c r="HZ51" s="101"/>
      <c r="IA51" s="110" t="s">
        <v>328</v>
      </c>
      <c r="IB51" s="111" t="s">
        <v>328</v>
      </c>
      <c r="IC51" s="90"/>
      <c r="ID51" s="101"/>
      <c r="IE51" s="274" t="s">
        <v>0</v>
      </c>
      <c r="IF51" s="101"/>
      <c r="IG51" s="110" t="s">
        <v>328</v>
      </c>
      <c r="IH51" s="111" t="s">
        <v>328</v>
      </c>
      <c r="II51" s="90"/>
      <c r="IJ51" s="101"/>
      <c r="IK51" s="274" t="s">
        <v>0</v>
      </c>
      <c r="IL51" s="101"/>
      <c r="IM51" s="110" t="s">
        <v>328</v>
      </c>
      <c r="IN51" s="111" t="s">
        <v>328</v>
      </c>
      <c r="IO51" s="90"/>
      <c r="IP51" s="102"/>
      <c r="IQ51" s="274" t="s">
        <v>0</v>
      </c>
      <c r="IR51" s="101"/>
      <c r="IS51" s="110" t="s">
        <v>328</v>
      </c>
      <c r="IT51" s="111" t="s">
        <v>328</v>
      </c>
      <c r="IU51" s="90"/>
      <c r="IV51" s="101"/>
      <c r="IW51" s="274" t="s">
        <v>0</v>
      </c>
      <c r="IX51" s="101"/>
      <c r="IY51" s="110" t="s">
        <v>328</v>
      </c>
      <c r="IZ51" s="111" t="s">
        <v>328</v>
      </c>
      <c r="JA51" s="90"/>
      <c r="JB51" s="101"/>
      <c r="JC51" s="274" t="s">
        <v>0</v>
      </c>
      <c r="JD51" s="101"/>
      <c r="JE51" s="110" t="s">
        <v>328</v>
      </c>
      <c r="JF51" s="111" t="s">
        <v>328</v>
      </c>
      <c r="JG51" s="90"/>
      <c r="JH51" s="101"/>
      <c r="JI51" s="274" t="s">
        <v>0</v>
      </c>
      <c r="JJ51" s="101"/>
      <c r="JK51" s="110" t="s">
        <v>328</v>
      </c>
      <c r="JL51" s="111" t="s">
        <v>328</v>
      </c>
      <c r="JM51" s="90"/>
      <c r="JN51" s="101"/>
      <c r="JO51" s="274" t="s">
        <v>0</v>
      </c>
      <c r="JP51" s="101"/>
      <c r="JQ51" s="110" t="s">
        <v>328</v>
      </c>
      <c r="JR51" s="111" t="s">
        <v>328</v>
      </c>
      <c r="JS51" s="90"/>
      <c r="JT51" s="102"/>
      <c r="JU51" s="274" t="s">
        <v>0</v>
      </c>
      <c r="JV51" s="101"/>
      <c r="JW51" s="110" t="s">
        <v>328</v>
      </c>
      <c r="JX51" s="111" t="s">
        <v>328</v>
      </c>
      <c r="JY51" s="90"/>
      <c r="JZ51" s="102"/>
      <c r="KA51" s="274" t="s">
        <v>0</v>
      </c>
      <c r="KB51" s="101"/>
      <c r="KC51" s="110" t="s">
        <v>328</v>
      </c>
      <c r="KD51" s="111" t="s">
        <v>328</v>
      </c>
      <c r="KE51" s="90"/>
      <c r="KF51" s="102"/>
      <c r="KG51" s="274" t="s">
        <v>0</v>
      </c>
      <c r="KH51" s="101"/>
      <c r="KI51" s="110" t="s">
        <v>328</v>
      </c>
      <c r="KJ51" s="111" t="s">
        <v>328</v>
      </c>
      <c r="KK51" s="90"/>
      <c r="KL51" s="101"/>
      <c r="KM51" s="274" t="s">
        <v>0</v>
      </c>
      <c r="KN51" s="101"/>
      <c r="KO51" s="110" t="s">
        <v>328</v>
      </c>
      <c r="KP51" s="111" t="s">
        <v>328</v>
      </c>
      <c r="KQ51" s="90"/>
      <c r="KR51" s="101"/>
      <c r="KS51" s="274" t="s">
        <v>0</v>
      </c>
      <c r="KT51" s="101"/>
      <c r="KU51" s="110" t="s">
        <v>328</v>
      </c>
      <c r="KV51" s="111" t="s">
        <v>328</v>
      </c>
      <c r="KW51" s="90"/>
      <c r="KX51" s="101"/>
      <c r="KY51" s="274" t="s">
        <v>0</v>
      </c>
      <c r="KZ51" s="101"/>
      <c r="LA51" s="110" t="s">
        <v>328</v>
      </c>
      <c r="LB51" s="111" t="s">
        <v>328</v>
      </c>
      <c r="LC51" s="90"/>
      <c r="LD51" s="102"/>
      <c r="LE51" s="274" t="s">
        <v>0</v>
      </c>
      <c r="LF51" s="101"/>
      <c r="LG51" s="110" t="s">
        <v>328</v>
      </c>
      <c r="LH51" s="111" t="s">
        <v>328</v>
      </c>
      <c r="LI51" s="90"/>
      <c r="LJ51" s="101"/>
      <c r="LK51" s="274" t="s">
        <v>0</v>
      </c>
      <c r="LL51" s="101"/>
      <c r="LM51" s="110" t="s">
        <v>328</v>
      </c>
      <c r="LN51" s="111" t="s">
        <v>328</v>
      </c>
      <c r="LO51" s="90"/>
      <c r="LP51" s="101"/>
      <c r="LQ51" s="274" t="s">
        <v>0</v>
      </c>
      <c r="LR51" s="101"/>
      <c r="LS51" s="110" t="s">
        <v>328</v>
      </c>
      <c r="LT51" s="111" t="s">
        <v>328</v>
      </c>
      <c r="LU51" s="90"/>
      <c r="LV51" s="102"/>
      <c r="LW51" s="274" t="s">
        <v>0</v>
      </c>
      <c r="LX51" s="101"/>
      <c r="LY51" s="110" t="s">
        <v>328</v>
      </c>
      <c r="LZ51" s="111" t="s">
        <v>328</v>
      </c>
      <c r="MA51" s="90"/>
      <c r="MB51" s="101"/>
      <c r="MC51" s="274" t="s">
        <v>0</v>
      </c>
      <c r="MD51" s="101"/>
      <c r="ME51" s="110" t="s">
        <v>328</v>
      </c>
      <c r="MF51" s="111" t="s">
        <v>328</v>
      </c>
      <c r="MG51" s="90"/>
      <c r="MH51" s="101"/>
      <c r="MI51" s="274" t="s">
        <v>0</v>
      </c>
      <c r="MJ51" s="101"/>
      <c r="MK51" s="110" t="s">
        <v>328</v>
      </c>
      <c r="ML51" s="111" t="s">
        <v>328</v>
      </c>
      <c r="MM51" s="90"/>
      <c r="MN51" s="101"/>
      <c r="MO51" s="274" t="s">
        <v>0</v>
      </c>
      <c r="MP51" s="101"/>
      <c r="MQ51" s="110" t="s">
        <v>328</v>
      </c>
      <c r="MR51" s="111" t="s">
        <v>328</v>
      </c>
      <c r="MS51" s="90"/>
      <c r="MT51" s="102"/>
      <c r="MU51" s="274" t="s">
        <v>0</v>
      </c>
      <c r="MV51" s="101"/>
      <c r="MW51" s="110" t="s">
        <v>328</v>
      </c>
      <c r="MX51" s="111" t="s">
        <v>328</v>
      </c>
      <c r="MY51" s="90"/>
      <c r="MZ51" s="101"/>
      <c r="NA51" s="274" t="s">
        <v>0</v>
      </c>
      <c r="NB51" s="101"/>
      <c r="NC51" s="110" t="s">
        <v>328</v>
      </c>
      <c r="ND51" s="111" t="s">
        <v>328</v>
      </c>
      <c r="NE51" s="90"/>
      <c r="NF51" s="101"/>
      <c r="NG51" s="274" t="s">
        <v>0</v>
      </c>
      <c r="NH51" s="101"/>
      <c r="NI51" s="110" t="s">
        <v>328</v>
      </c>
      <c r="NJ51" s="111" t="s">
        <v>328</v>
      </c>
      <c r="NK51" s="90"/>
      <c r="NL51" s="101"/>
      <c r="NM51" s="274" t="s">
        <v>0</v>
      </c>
      <c r="NN51" s="101"/>
      <c r="NO51" s="110" t="s">
        <v>328</v>
      </c>
      <c r="NP51" s="111" t="s">
        <v>328</v>
      </c>
      <c r="NQ51" s="90"/>
      <c r="NR51" s="101"/>
      <c r="NS51" s="274" t="s">
        <v>0</v>
      </c>
      <c r="NT51" s="101"/>
      <c r="NU51" s="110" t="s">
        <v>328</v>
      </c>
      <c r="NV51" s="111" t="s">
        <v>328</v>
      </c>
      <c r="NW51" s="98"/>
      <c r="NX51" s="102"/>
      <c r="NY51" s="274" t="s">
        <v>0</v>
      </c>
      <c r="NZ51" s="101"/>
      <c r="OA51" s="110" t="s">
        <v>328</v>
      </c>
      <c r="OB51" s="111" t="s">
        <v>328</v>
      </c>
      <c r="OC51" s="117"/>
      <c r="OD51" s="253"/>
      <c r="OE51" s="110" t="s">
        <v>0</v>
      </c>
      <c r="OF51" s="110"/>
      <c r="OG51" s="110" t="s">
        <v>328</v>
      </c>
      <c r="OH51" s="111" t="s">
        <v>328</v>
      </c>
    </row>
    <row r="52" spans="1:398" ht="15" x14ac:dyDescent="0.2">
      <c r="A52" s="283">
        <f>IF(B52="","",VLOOKUP(B52,'Registrovaní tipéri'!$A$2:$B$101,2,FALSE))</f>
        <v>39</v>
      </c>
      <c r="B52" s="277" t="s">
        <v>12</v>
      </c>
      <c r="C52" s="130">
        <v>39</v>
      </c>
      <c r="D52" s="102"/>
      <c r="E52" s="274" t="s">
        <v>0</v>
      </c>
      <c r="F52" s="101"/>
      <c r="G52" s="274"/>
      <c r="H52" s="275"/>
      <c r="I52" s="279"/>
      <c r="J52" s="253">
        <v>1</v>
      </c>
      <c r="K52" s="110" t="s">
        <v>0</v>
      </c>
      <c r="L52" s="110">
        <v>2</v>
      </c>
      <c r="M52" s="110" t="s">
        <v>217</v>
      </c>
      <c r="N52" s="111" t="s">
        <v>213</v>
      </c>
      <c r="O52" s="77"/>
      <c r="P52" s="102">
        <v>3</v>
      </c>
      <c r="Q52" s="311" t="s">
        <v>0</v>
      </c>
      <c r="R52" s="101">
        <v>1</v>
      </c>
      <c r="S52" s="110" t="s">
        <v>217</v>
      </c>
      <c r="T52" s="111" t="s">
        <v>213</v>
      </c>
      <c r="U52" s="77"/>
      <c r="V52" s="102">
        <v>1</v>
      </c>
      <c r="W52" s="311" t="s">
        <v>0</v>
      </c>
      <c r="X52" s="101">
        <v>3</v>
      </c>
      <c r="Y52" s="110" t="s">
        <v>291</v>
      </c>
      <c r="Z52" s="111" t="s">
        <v>213</v>
      </c>
      <c r="AA52" s="90"/>
      <c r="AB52" s="61">
        <v>3</v>
      </c>
      <c r="AC52" s="294" t="s">
        <v>0</v>
      </c>
      <c r="AD52" s="61">
        <v>1</v>
      </c>
      <c r="AE52" s="110" t="s">
        <v>291</v>
      </c>
      <c r="AF52" s="111" t="s">
        <v>217</v>
      </c>
      <c r="AG52" s="90"/>
      <c r="AH52" s="61">
        <v>0</v>
      </c>
      <c r="AI52" s="274" t="s">
        <v>0</v>
      </c>
      <c r="AJ52" s="61">
        <v>2</v>
      </c>
      <c r="AK52" s="110" t="s">
        <v>217</v>
      </c>
      <c r="AL52" s="111" t="s">
        <v>217</v>
      </c>
      <c r="AM52" s="90"/>
      <c r="AN52" s="102">
        <v>0</v>
      </c>
      <c r="AO52" s="274" t="s">
        <v>0</v>
      </c>
      <c r="AP52" s="101">
        <v>3</v>
      </c>
      <c r="AQ52" s="110" t="s">
        <v>219</v>
      </c>
      <c r="AR52" s="111" t="s">
        <v>210</v>
      </c>
      <c r="AS52" s="90"/>
      <c r="AT52" s="61">
        <v>2</v>
      </c>
      <c r="AU52" s="274" t="s">
        <v>0</v>
      </c>
      <c r="AV52" s="61">
        <v>0</v>
      </c>
      <c r="AW52" s="110" t="s">
        <v>217</v>
      </c>
      <c r="AX52" s="111" t="s">
        <v>211</v>
      </c>
      <c r="AY52" s="90"/>
      <c r="AZ52" s="102">
        <v>2</v>
      </c>
      <c r="BA52" s="274" t="s">
        <v>0</v>
      </c>
      <c r="BB52" s="101">
        <v>0</v>
      </c>
      <c r="BC52" s="110" t="s">
        <v>268</v>
      </c>
      <c r="BD52" s="111" t="s">
        <v>216</v>
      </c>
      <c r="BE52" s="90"/>
      <c r="BF52" s="61">
        <v>2</v>
      </c>
      <c r="BG52" s="274" t="s">
        <v>0</v>
      </c>
      <c r="BH52" s="61">
        <v>2</v>
      </c>
      <c r="BI52" s="110" t="s">
        <v>217</v>
      </c>
      <c r="BJ52" s="111" t="s">
        <v>211</v>
      </c>
      <c r="BK52" s="90"/>
      <c r="BL52" s="61">
        <v>3</v>
      </c>
      <c r="BM52" s="274" t="s">
        <v>0</v>
      </c>
      <c r="BN52" s="61">
        <v>0</v>
      </c>
      <c r="BO52" s="110" t="s">
        <v>219</v>
      </c>
      <c r="BP52" s="111" t="s">
        <v>210</v>
      </c>
      <c r="BQ52" s="90"/>
      <c r="BR52" s="61">
        <v>1</v>
      </c>
      <c r="BS52" s="274" t="s">
        <v>0</v>
      </c>
      <c r="BT52" s="61">
        <v>2</v>
      </c>
      <c r="BU52" s="110" t="s">
        <v>217</v>
      </c>
      <c r="BV52" s="111" t="s">
        <v>213</v>
      </c>
      <c r="BW52" s="90"/>
      <c r="BX52" s="61">
        <v>2</v>
      </c>
      <c r="BY52" s="274" t="s">
        <v>0</v>
      </c>
      <c r="BZ52" s="61">
        <v>1</v>
      </c>
      <c r="CA52" s="110" t="s">
        <v>217</v>
      </c>
      <c r="CB52" s="111" t="s">
        <v>213</v>
      </c>
      <c r="CC52" s="90"/>
      <c r="CD52" s="61">
        <v>3</v>
      </c>
      <c r="CE52" s="274" t="s">
        <v>0</v>
      </c>
      <c r="CF52" s="61">
        <v>0</v>
      </c>
      <c r="CG52" s="110" t="s">
        <v>219</v>
      </c>
      <c r="CH52" s="111" t="s">
        <v>291</v>
      </c>
      <c r="CI52" s="90"/>
      <c r="CJ52" s="102">
        <v>3</v>
      </c>
      <c r="CK52" s="274" t="s">
        <v>0</v>
      </c>
      <c r="CL52" s="101">
        <v>0</v>
      </c>
      <c r="CM52" s="110" t="s">
        <v>220</v>
      </c>
      <c r="CN52" s="111" t="s">
        <v>217</v>
      </c>
      <c r="CO52" s="90"/>
      <c r="CP52" s="102">
        <v>1</v>
      </c>
      <c r="CQ52" s="274" t="s">
        <v>0</v>
      </c>
      <c r="CR52" s="101">
        <v>2</v>
      </c>
      <c r="CS52" s="110" t="s">
        <v>268</v>
      </c>
      <c r="CT52" s="111" t="s">
        <v>215</v>
      </c>
      <c r="CU52" s="90"/>
      <c r="CV52" s="61">
        <v>0</v>
      </c>
      <c r="CW52" s="274" t="s">
        <v>0</v>
      </c>
      <c r="CX52" s="61">
        <v>4</v>
      </c>
      <c r="CY52" s="110" t="s">
        <v>217</v>
      </c>
      <c r="CZ52" s="111" t="s">
        <v>217</v>
      </c>
      <c r="DA52" s="90"/>
      <c r="DB52" s="61">
        <v>1</v>
      </c>
      <c r="DC52" s="274" t="s">
        <v>0</v>
      </c>
      <c r="DD52" s="61">
        <v>3</v>
      </c>
      <c r="DE52" s="110" t="s">
        <v>216</v>
      </c>
      <c r="DF52" s="111" t="s">
        <v>216</v>
      </c>
      <c r="DG52" s="90"/>
      <c r="DH52" s="61">
        <v>3</v>
      </c>
      <c r="DI52" s="274" t="s">
        <v>0</v>
      </c>
      <c r="DJ52" s="61">
        <v>0</v>
      </c>
      <c r="DK52" s="110" t="s">
        <v>217</v>
      </c>
      <c r="DL52" s="111" t="s">
        <v>217</v>
      </c>
      <c r="DM52" s="90"/>
      <c r="DN52" s="61">
        <v>1</v>
      </c>
      <c r="DO52" s="274" t="s">
        <v>0</v>
      </c>
      <c r="DP52" s="61">
        <v>1</v>
      </c>
      <c r="DQ52" s="110" t="s">
        <v>219</v>
      </c>
      <c r="DR52" s="111" t="s">
        <v>217</v>
      </c>
      <c r="DS52" s="90"/>
      <c r="DT52" s="61">
        <v>3</v>
      </c>
      <c r="DU52" s="274" t="s">
        <v>0</v>
      </c>
      <c r="DV52" s="61">
        <v>1</v>
      </c>
      <c r="DW52" s="110" t="s">
        <v>217</v>
      </c>
      <c r="DX52" s="111" t="s">
        <v>220</v>
      </c>
      <c r="DY52" s="90"/>
      <c r="DZ52" s="61">
        <v>3</v>
      </c>
      <c r="EA52" s="274" t="s">
        <v>0</v>
      </c>
      <c r="EB52" s="61">
        <v>1</v>
      </c>
      <c r="EC52" s="110" t="s">
        <v>217</v>
      </c>
      <c r="ED52" s="111" t="s">
        <v>213</v>
      </c>
      <c r="EE52" s="90"/>
      <c r="EF52" s="61"/>
      <c r="EG52" s="274" t="s">
        <v>0</v>
      </c>
      <c r="EH52" s="61"/>
      <c r="EI52" s="110" t="s">
        <v>328</v>
      </c>
      <c r="EJ52" s="111" t="s">
        <v>328</v>
      </c>
      <c r="EK52" s="90"/>
      <c r="EL52" s="61"/>
      <c r="EM52" s="274" t="s">
        <v>0</v>
      </c>
      <c r="EN52" s="61"/>
      <c r="EO52" s="110" t="s">
        <v>328</v>
      </c>
      <c r="EP52" s="111" t="s">
        <v>328</v>
      </c>
      <c r="EQ52" s="90"/>
      <c r="ER52" s="102"/>
      <c r="ES52" s="274" t="s">
        <v>0</v>
      </c>
      <c r="ET52" s="101"/>
      <c r="EU52" s="110" t="s">
        <v>328</v>
      </c>
      <c r="EV52" s="111" t="s">
        <v>328</v>
      </c>
      <c r="EW52" s="90"/>
      <c r="EX52" s="61"/>
      <c r="EY52" s="274" t="s">
        <v>0</v>
      </c>
      <c r="EZ52" s="61"/>
      <c r="FA52" s="110" t="s">
        <v>328</v>
      </c>
      <c r="FB52" s="111" t="s">
        <v>328</v>
      </c>
      <c r="FC52" s="90"/>
      <c r="FD52" s="102"/>
      <c r="FE52" s="274" t="s">
        <v>0</v>
      </c>
      <c r="FF52" s="101"/>
      <c r="FG52" s="110" t="s">
        <v>328</v>
      </c>
      <c r="FH52" s="111" t="s">
        <v>328</v>
      </c>
      <c r="FI52" s="90"/>
      <c r="FJ52" s="61"/>
      <c r="FK52" s="274" t="s">
        <v>0</v>
      </c>
      <c r="FL52" s="61"/>
      <c r="FM52" s="110" t="s">
        <v>328</v>
      </c>
      <c r="FN52" s="111" t="s">
        <v>328</v>
      </c>
      <c r="FO52" s="90"/>
      <c r="FP52" s="61"/>
      <c r="FQ52" s="274" t="s">
        <v>0</v>
      </c>
      <c r="FR52" s="61"/>
      <c r="FS52" s="110" t="s">
        <v>328</v>
      </c>
      <c r="FT52" s="111" t="s">
        <v>328</v>
      </c>
      <c r="FU52" s="90"/>
      <c r="FV52" s="61"/>
      <c r="FW52" s="274" t="s">
        <v>0</v>
      </c>
      <c r="FX52" s="61"/>
      <c r="FY52" s="110" t="s">
        <v>328</v>
      </c>
      <c r="FZ52" s="111" t="s">
        <v>328</v>
      </c>
      <c r="GA52" s="90"/>
      <c r="GB52" s="102"/>
      <c r="GC52" s="274" t="s">
        <v>0</v>
      </c>
      <c r="GD52" s="101"/>
      <c r="GE52" s="110" t="s">
        <v>328</v>
      </c>
      <c r="GF52" s="111" t="s">
        <v>328</v>
      </c>
      <c r="GG52" s="90"/>
      <c r="GH52" s="102"/>
      <c r="GI52" s="274" t="s">
        <v>0</v>
      </c>
      <c r="GJ52" s="101"/>
      <c r="GK52" s="110" t="s">
        <v>328</v>
      </c>
      <c r="GL52" s="111" t="s">
        <v>328</v>
      </c>
      <c r="GM52" s="90"/>
      <c r="GN52" s="61"/>
      <c r="GO52" s="274" t="s">
        <v>0</v>
      </c>
      <c r="GP52" s="61"/>
      <c r="GQ52" s="110" t="s">
        <v>328</v>
      </c>
      <c r="GR52" s="111" t="s">
        <v>328</v>
      </c>
      <c r="GS52" s="90"/>
      <c r="GT52" s="61"/>
      <c r="GU52" s="274" t="s">
        <v>0</v>
      </c>
      <c r="GV52" s="61"/>
      <c r="GW52" s="110" t="s">
        <v>328</v>
      </c>
      <c r="GX52" s="111" t="s">
        <v>328</v>
      </c>
      <c r="GY52" s="90"/>
      <c r="GZ52" s="102"/>
      <c r="HA52" s="274" t="s">
        <v>0</v>
      </c>
      <c r="HB52" s="101"/>
      <c r="HC52" s="110" t="s">
        <v>328</v>
      </c>
      <c r="HD52" s="111" t="s">
        <v>328</v>
      </c>
      <c r="HE52" s="90"/>
      <c r="HF52" s="61"/>
      <c r="HG52" s="274" t="s">
        <v>0</v>
      </c>
      <c r="HH52" s="61"/>
      <c r="HI52" s="110" t="s">
        <v>328</v>
      </c>
      <c r="HJ52" s="111" t="s">
        <v>328</v>
      </c>
      <c r="HK52" s="90"/>
      <c r="HL52" s="61"/>
      <c r="HM52" s="274" t="s">
        <v>0</v>
      </c>
      <c r="HN52" s="61"/>
      <c r="HO52" s="110" t="s">
        <v>328</v>
      </c>
      <c r="HP52" s="111" t="s">
        <v>328</v>
      </c>
      <c r="HQ52" s="90"/>
      <c r="HR52" s="61"/>
      <c r="HS52" s="274" t="s">
        <v>0</v>
      </c>
      <c r="HT52" s="61"/>
      <c r="HU52" s="110" t="s">
        <v>328</v>
      </c>
      <c r="HV52" s="111" t="s">
        <v>328</v>
      </c>
      <c r="HW52" s="90"/>
      <c r="HX52" s="102"/>
      <c r="HY52" s="274" t="s">
        <v>0</v>
      </c>
      <c r="HZ52" s="101"/>
      <c r="IA52" s="110" t="s">
        <v>328</v>
      </c>
      <c r="IB52" s="111" t="s">
        <v>328</v>
      </c>
      <c r="IC52" s="90"/>
      <c r="ID52" s="61"/>
      <c r="IE52" s="274" t="s">
        <v>0</v>
      </c>
      <c r="IF52" s="61"/>
      <c r="IG52" s="110" t="s">
        <v>328</v>
      </c>
      <c r="IH52" s="111" t="s">
        <v>328</v>
      </c>
      <c r="II52" s="90"/>
      <c r="IJ52" s="61"/>
      <c r="IK52" s="274" t="s">
        <v>0</v>
      </c>
      <c r="IL52" s="61"/>
      <c r="IM52" s="110" t="s">
        <v>328</v>
      </c>
      <c r="IN52" s="111" t="s">
        <v>328</v>
      </c>
      <c r="IO52" s="90"/>
      <c r="IP52" s="102"/>
      <c r="IQ52" s="274" t="s">
        <v>0</v>
      </c>
      <c r="IR52" s="101"/>
      <c r="IS52" s="110" t="s">
        <v>328</v>
      </c>
      <c r="IT52" s="111" t="s">
        <v>328</v>
      </c>
      <c r="IU52" s="90"/>
      <c r="IV52" s="61"/>
      <c r="IW52" s="274" t="s">
        <v>0</v>
      </c>
      <c r="IX52" s="61"/>
      <c r="IY52" s="110" t="s">
        <v>328</v>
      </c>
      <c r="IZ52" s="111" t="s">
        <v>328</v>
      </c>
      <c r="JA52" s="90"/>
      <c r="JB52" s="61"/>
      <c r="JC52" s="274" t="s">
        <v>0</v>
      </c>
      <c r="JD52" s="61"/>
      <c r="JE52" s="110" t="s">
        <v>328</v>
      </c>
      <c r="JF52" s="111" t="s">
        <v>328</v>
      </c>
      <c r="JG52" s="90"/>
      <c r="JH52" s="61"/>
      <c r="JI52" s="274" t="s">
        <v>0</v>
      </c>
      <c r="JJ52" s="61"/>
      <c r="JK52" s="110" t="s">
        <v>328</v>
      </c>
      <c r="JL52" s="111" t="s">
        <v>328</v>
      </c>
      <c r="JM52" s="90"/>
      <c r="JN52" s="61"/>
      <c r="JO52" s="274" t="s">
        <v>0</v>
      </c>
      <c r="JP52" s="61"/>
      <c r="JQ52" s="110" t="s">
        <v>328</v>
      </c>
      <c r="JR52" s="111" t="s">
        <v>328</v>
      </c>
      <c r="JS52" s="90"/>
      <c r="JT52" s="102"/>
      <c r="JU52" s="274" t="s">
        <v>0</v>
      </c>
      <c r="JV52" s="101"/>
      <c r="JW52" s="110" t="s">
        <v>328</v>
      </c>
      <c r="JX52" s="111" t="s">
        <v>328</v>
      </c>
      <c r="JY52" s="90"/>
      <c r="JZ52" s="102"/>
      <c r="KA52" s="274" t="s">
        <v>0</v>
      </c>
      <c r="KB52" s="101"/>
      <c r="KC52" s="110" t="s">
        <v>328</v>
      </c>
      <c r="KD52" s="111" t="s">
        <v>328</v>
      </c>
      <c r="KE52" s="90"/>
      <c r="KF52" s="102"/>
      <c r="KG52" s="274" t="s">
        <v>0</v>
      </c>
      <c r="KH52" s="101"/>
      <c r="KI52" s="110" t="s">
        <v>328</v>
      </c>
      <c r="KJ52" s="111" t="s">
        <v>328</v>
      </c>
      <c r="KK52" s="90"/>
      <c r="KL52" s="61"/>
      <c r="KM52" s="274" t="s">
        <v>0</v>
      </c>
      <c r="KN52" s="61"/>
      <c r="KO52" s="110" t="s">
        <v>328</v>
      </c>
      <c r="KP52" s="111" t="s">
        <v>328</v>
      </c>
      <c r="KQ52" s="90"/>
      <c r="KR52" s="61"/>
      <c r="KS52" s="274" t="s">
        <v>0</v>
      </c>
      <c r="KT52" s="61"/>
      <c r="KU52" s="110" t="s">
        <v>328</v>
      </c>
      <c r="KV52" s="111" t="s">
        <v>328</v>
      </c>
      <c r="KW52" s="90"/>
      <c r="KX52" s="61"/>
      <c r="KY52" s="274" t="s">
        <v>0</v>
      </c>
      <c r="KZ52" s="61"/>
      <c r="LA52" s="110" t="s">
        <v>328</v>
      </c>
      <c r="LB52" s="111" t="s">
        <v>328</v>
      </c>
      <c r="LC52" s="90"/>
      <c r="LD52" s="102"/>
      <c r="LE52" s="274" t="s">
        <v>0</v>
      </c>
      <c r="LF52" s="101"/>
      <c r="LG52" s="110" t="s">
        <v>328</v>
      </c>
      <c r="LH52" s="111" t="s">
        <v>328</v>
      </c>
      <c r="LI52" s="90"/>
      <c r="LJ52" s="61"/>
      <c r="LK52" s="274" t="s">
        <v>0</v>
      </c>
      <c r="LL52" s="61"/>
      <c r="LM52" s="110" t="s">
        <v>328</v>
      </c>
      <c r="LN52" s="111" t="s">
        <v>328</v>
      </c>
      <c r="LO52" s="90"/>
      <c r="LP52" s="61"/>
      <c r="LQ52" s="274" t="s">
        <v>0</v>
      </c>
      <c r="LR52" s="61"/>
      <c r="LS52" s="110" t="s">
        <v>328</v>
      </c>
      <c r="LT52" s="111" t="s">
        <v>328</v>
      </c>
      <c r="LU52" s="90"/>
      <c r="LV52" s="102"/>
      <c r="LW52" s="274" t="s">
        <v>0</v>
      </c>
      <c r="LX52" s="101"/>
      <c r="LY52" s="110" t="s">
        <v>328</v>
      </c>
      <c r="LZ52" s="111" t="s">
        <v>328</v>
      </c>
      <c r="MA52" s="90"/>
      <c r="MB52" s="61"/>
      <c r="MC52" s="274" t="s">
        <v>0</v>
      </c>
      <c r="MD52" s="61"/>
      <c r="ME52" s="110" t="s">
        <v>328</v>
      </c>
      <c r="MF52" s="111" t="s">
        <v>328</v>
      </c>
      <c r="MG52" s="90"/>
      <c r="MH52" s="61"/>
      <c r="MI52" s="274" t="s">
        <v>0</v>
      </c>
      <c r="MJ52" s="61"/>
      <c r="MK52" s="110" t="s">
        <v>328</v>
      </c>
      <c r="ML52" s="111" t="s">
        <v>328</v>
      </c>
      <c r="MM52" s="90"/>
      <c r="MN52" s="61"/>
      <c r="MO52" s="274" t="s">
        <v>0</v>
      </c>
      <c r="MP52" s="61"/>
      <c r="MQ52" s="110" t="s">
        <v>328</v>
      </c>
      <c r="MR52" s="111" t="s">
        <v>328</v>
      </c>
      <c r="MS52" s="90"/>
      <c r="MT52" s="102"/>
      <c r="MU52" s="274" t="s">
        <v>0</v>
      </c>
      <c r="MV52" s="101"/>
      <c r="MW52" s="110" t="s">
        <v>328</v>
      </c>
      <c r="MX52" s="111" t="s">
        <v>328</v>
      </c>
      <c r="MY52" s="90"/>
      <c r="MZ52" s="61"/>
      <c r="NA52" s="274" t="s">
        <v>0</v>
      </c>
      <c r="NB52" s="61"/>
      <c r="NC52" s="110" t="s">
        <v>328</v>
      </c>
      <c r="ND52" s="111" t="s">
        <v>328</v>
      </c>
      <c r="NE52" s="90"/>
      <c r="NF52" s="61"/>
      <c r="NG52" s="274" t="s">
        <v>0</v>
      </c>
      <c r="NH52" s="61"/>
      <c r="NI52" s="110" t="s">
        <v>328</v>
      </c>
      <c r="NJ52" s="111" t="s">
        <v>328</v>
      </c>
      <c r="NK52" s="90"/>
      <c r="NL52" s="61"/>
      <c r="NM52" s="274" t="s">
        <v>0</v>
      </c>
      <c r="NN52" s="61"/>
      <c r="NO52" s="110" t="s">
        <v>328</v>
      </c>
      <c r="NP52" s="111" t="s">
        <v>328</v>
      </c>
      <c r="NQ52" s="90"/>
      <c r="NR52" s="61"/>
      <c r="NS52" s="274" t="s">
        <v>0</v>
      </c>
      <c r="NT52" s="61"/>
      <c r="NU52" s="110" t="s">
        <v>328</v>
      </c>
      <c r="NV52" s="111" t="s">
        <v>328</v>
      </c>
      <c r="NW52" s="98"/>
      <c r="NX52" s="102"/>
      <c r="NY52" s="274" t="s">
        <v>0</v>
      </c>
      <c r="NZ52" s="101"/>
      <c r="OA52" s="110" t="s">
        <v>328</v>
      </c>
      <c r="OB52" s="111" t="s">
        <v>328</v>
      </c>
      <c r="OC52" s="117"/>
      <c r="OD52" s="253"/>
      <c r="OE52" s="110" t="s">
        <v>0</v>
      </c>
      <c r="OF52" s="110"/>
      <c r="OG52" s="110" t="s">
        <v>328</v>
      </c>
      <c r="OH52" s="111" t="s">
        <v>328</v>
      </c>
    </row>
    <row r="53" spans="1:398" ht="15" x14ac:dyDescent="0.2">
      <c r="A53" s="283">
        <f>IF(B53="","",VLOOKUP(B53,'Registrovaní tipéri'!$A$2:$B$101,2,FALSE))</f>
        <v>6</v>
      </c>
      <c r="B53" s="277" t="s">
        <v>3</v>
      </c>
      <c r="C53" s="130">
        <v>6</v>
      </c>
      <c r="D53" s="102"/>
      <c r="E53" s="274" t="s">
        <v>0</v>
      </c>
      <c r="F53" s="101"/>
      <c r="G53" s="274"/>
      <c r="H53" s="275"/>
      <c r="I53" s="279"/>
      <c r="J53" s="253">
        <v>1</v>
      </c>
      <c r="K53" s="110" t="s">
        <v>0</v>
      </c>
      <c r="L53" s="110">
        <v>2</v>
      </c>
      <c r="M53" s="110" t="s">
        <v>217</v>
      </c>
      <c r="N53" s="111" t="s">
        <v>217</v>
      </c>
      <c r="O53" s="77"/>
      <c r="P53" s="102">
        <v>3</v>
      </c>
      <c r="Q53" s="311" t="s">
        <v>0</v>
      </c>
      <c r="R53" s="101">
        <v>1</v>
      </c>
      <c r="S53" s="110" t="s">
        <v>217</v>
      </c>
      <c r="T53" s="111" t="s">
        <v>217</v>
      </c>
      <c r="U53" s="77"/>
      <c r="V53" s="102">
        <v>1</v>
      </c>
      <c r="W53" s="311" t="s">
        <v>0</v>
      </c>
      <c r="X53" s="101">
        <v>2</v>
      </c>
      <c r="Y53" s="110" t="s">
        <v>217</v>
      </c>
      <c r="Z53" s="111" t="s">
        <v>217</v>
      </c>
      <c r="AA53" s="90"/>
      <c r="AB53" s="61">
        <v>2</v>
      </c>
      <c r="AC53" s="294" t="s">
        <v>0</v>
      </c>
      <c r="AD53" s="61">
        <v>1</v>
      </c>
      <c r="AE53" s="110" t="s">
        <v>217</v>
      </c>
      <c r="AF53" s="111" t="s">
        <v>217</v>
      </c>
      <c r="AG53" s="90"/>
      <c r="AH53" s="61">
        <v>1</v>
      </c>
      <c r="AI53" s="274" t="s">
        <v>0</v>
      </c>
      <c r="AJ53" s="61">
        <v>2</v>
      </c>
      <c r="AK53" s="110" t="s">
        <v>217</v>
      </c>
      <c r="AL53" s="111" t="s">
        <v>217</v>
      </c>
      <c r="AM53" s="90"/>
      <c r="AN53" s="102">
        <v>1</v>
      </c>
      <c r="AO53" s="274" t="s">
        <v>0</v>
      </c>
      <c r="AP53" s="101">
        <v>2</v>
      </c>
      <c r="AQ53" s="110" t="s">
        <v>219</v>
      </c>
      <c r="AR53" s="111" t="s">
        <v>217</v>
      </c>
      <c r="AS53" s="90"/>
      <c r="AT53" s="61">
        <v>2</v>
      </c>
      <c r="AU53" s="274" t="s">
        <v>0</v>
      </c>
      <c r="AV53" s="61">
        <v>1</v>
      </c>
      <c r="AW53" s="110" t="s">
        <v>217</v>
      </c>
      <c r="AX53" s="111" t="s">
        <v>217</v>
      </c>
      <c r="AY53" s="90"/>
      <c r="AZ53" s="102">
        <v>2</v>
      </c>
      <c r="BA53" s="274" t="s">
        <v>0</v>
      </c>
      <c r="BB53" s="101">
        <v>1</v>
      </c>
      <c r="BC53" s="110" t="s">
        <v>218</v>
      </c>
      <c r="BD53" s="111" t="s">
        <v>210</v>
      </c>
      <c r="BE53" s="90"/>
      <c r="BF53" s="61">
        <v>1</v>
      </c>
      <c r="BG53" s="274" t="s">
        <v>0</v>
      </c>
      <c r="BH53" s="61">
        <v>2</v>
      </c>
      <c r="BI53" s="110" t="s">
        <v>217</v>
      </c>
      <c r="BJ53" s="111" t="s">
        <v>217</v>
      </c>
      <c r="BK53" s="90"/>
      <c r="BL53" s="61">
        <v>3</v>
      </c>
      <c r="BM53" s="274" t="s">
        <v>0</v>
      </c>
      <c r="BN53" s="61">
        <v>1</v>
      </c>
      <c r="BO53" s="110" t="s">
        <v>219</v>
      </c>
      <c r="BP53" s="111" t="s">
        <v>364</v>
      </c>
      <c r="BQ53" s="90"/>
      <c r="BR53" s="61">
        <v>1</v>
      </c>
      <c r="BS53" s="274" t="s">
        <v>0</v>
      </c>
      <c r="BT53" s="61">
        <v>2</v>
      </c>
      <c r="BU53" s="110" t="s">
        <v>217</v>
      </c>
      <c r="BV53" s="111" t="s">
        <v>217</v>
      </c>
      <c r="BW53" s="90"/>
      <c r="BX53" s="61">
        <v>2</v>
      </c>
      <c r="BY53" s="274" t="s">
        <v>0</v>
      </c>
      <c r="BZ53" s="61">
        <v>1</v>
      </c>
      <c r="CA53" s="110" t="s">
        <v>217</v>
      </c>
      <c r="CB53" s="111" t="s">
        <v>217</v>
      </c>
      <c r="CC53" s="90"/>
      <c r="CD53" s="61">
        <v>2</v>
      </c>
      <c r="CE53" s="274" t="s">
        <v>0</v>
      </c>
      <c r="CF53" s="61">
        <v>1</v>
      </c>
      <c r="CG53" s="110" t="s">
        <v>217</v>
      </c>
      <c r="CH53" s="111" t="s">
        <v>217</v>
      </c>
      <c r="CI53" s="90"/>
      <c r="CJ53" s="102">
        <v>3</v>
      </c>
      <c r="CK53" s="274" t="s">
        <v>0</v>
      </c>
      <c r="CL53" s="101">
        <v>1</v>
      </c>
      <c r="CM53" s="110" t="s">
        <v>217</v>
      </c>
      <c r="CN53" s="111" t="s">
        <v>217</v>
      </c>
      <c r="CO53" s="90"/>
      <c r="CP53" s="102">
        <v>1</v>
      </c>
      <c r="CQ53" s="274" t="s">
        <v>0</v>
      </c>
      <c r="CR53" s="101">
        <v>2</v>
      </c>
      <c r="CS53" s="110" t="s">
        <v>218</v>
      </c>
      <c r="CT53" s="111" t="s">
        <v>219</v>
      </c>
      <c r="CU53" s="90"/>
      <c r="CV53" s="61">
        <v>1</v>
      </c>
      <c r="CW53" s="274" t="s">
        <v>0</v>
      </c>
      <c r="CX53" s="61">
        <v>3</v>
      </c>
      <c r="CY53" s="110" t="s">
        <v>217</v>
      </c>
      <c r="CZ53" s="111" t="s">
        <v>217</v>
      </c>
      <c r="DA53" s="90"/>
      <c r="DB53" s="61">
        <v>1</v>
      </c>
      <c r="DC53" s="274" t="s">
        <v>0</v>
      </c>
      <c r="DD53" s="61">
        <v>2</v>
      </c>
      <c r="DE53" s="110" t="s">
        <v>217</v>
      </c>
      <c r="DF53" s="111" t="s">
        <v>217</v>
      </c>
      <c r="DG53" s="90"/>
      <c r="DH53" s="61">
        <v>2</v>
      </c>
      <c r="DI53" s="274" t="s">
        <v>0</v>
      </c>
      <c r="DJ53" s="61">
        <v>1</v>
      </c>
      <c r="DK53" s="110" t="s">
        <v>217</v>
      </c>
      <c r="DL53" s="111" t="s">
        <v>217</v>
      </c>
      <c r="DM53" s="90"/>
      <c r="DN53" s="61">
        <v>2</v>
      </c>
      <c r="DO53" s="274" t="s">
        <v>0</v>
      </c>
      <c r="DP53" s="61">
        <v>1</v>
      </c>
      <c r="DQ53" s="110" t="s">
        <v>217</v>
      </c>
      <c r="DR53" s="111" t="s">
        <v>217</v>
      </c>
      <c r="DS53" s="90"/>
      <c r="DT53" s="61">
        <v>2</v>
      </c>
      <c r="DU53" s="274" t="s">
        <v>0</v>
      </c>
      <c r="DV53" s="61">
        <v>1</v>
      </c>
      <c r="DW53" s="110" t="s">
        <v>220</v>
      </c>
      <c r="DX53" s="111" t="s">
        <v>217</v>
      </c>
      <c r="DY53" s="90"/>
      <c r="DZ53" s="61">
        <v>2</v>
      </c>
      <c r="EA53" s="274" t="s">
        <v>0</v>
      </c>
      <c r="EB53" s="61">
        <v>1</v>
      </c>
      <c r="EC53" s="110" t="s">
        <v>217</v>
      </c>
      <c r="ED53" s="111" t="s">
        <v>217</v>
      </c>
      <c r="EE53" s="90"/>
      <c r="EF53" s="61"/>
      <c r="EG53" s="274" t="s">
        <v>0</v>
      </c>
      <c r="EH53" s="61"/>
      <c r="EI53" s="110" t="s">
        <v>328</v>
      </c>
      <c r="EJ53" s="111" t="s">
        <v>328</v>
      </c>
      <c r="EK53" s="90"/>
      <c r="EL53" s="61"/>
      <c r="EM53" s="274" t="s">
        <v>0</v>
      </c>
      <c r="EN53" s="61"/>
      <c r="EO53" s="110" t="s">
        <v>328</v>
      </c>
      <c r="EP53" s="111" t="s">
        <v>328</v>
      </c>
      <c r="EQ53" s="90"/>
      <c r="ER53" s="102"/>
      <c r="ES53" s="274" t="s">
        <v>0</v>
      </c>
      <c r="ET53" s="101"/>
      <c r="EU53" s="110" t="s">
        <v>328</v>
      </c>
      <c r="EV53" s="111" t="s">
        <v>328</v>
      </c>
      <c r="EW53" s="90"/>
      <c r="EX53" s="61"/>
      <c r="EY53" s="274" t="s">
        <v>0</v>
      </c>
      <c r="EZ53" s="61"/>
      <c r="FA53" s="110" t="s">
        <v>328</v>
      </c>
      <c r="FB53" s="111" t="s">
        <v>328</v>
      </c>
      <c r="FC53" s="90"/>
      <c r="FD53" s="102"/>
      <c r="FE53" s="274" t="s">
        <v>0</v>
      </c>
      <c r="FF53" s="101"/>
      <c r="FG53" s="110" t="s">
        <v>328</v>
      </c>
      <c r="FH53" s="111" t="s">
        <v>328</v>
      </c>
      <c r="FI53" s="90"/>
      <c r="FJ53" s="61"/>
      <c r="FK53" s="274" t="s">
        <v>0</v>
      </c>
      <c r="FL53" s="61"/>
      <c r="FM53" s="110" t="s">
        <v>328</v>
      </c>
      <c r="FN53" s="111" t="s">
        <v>328</v>
      </c>
      <c r="FO53" s="90"/>
      <c r="FP53" s="61"/>
      <c r="FQ53" s="274" t="s">
        <v>0</v>
      </c>
      <c r="FR53" s="61"/>
      <c r="FS53" s="110" t="s">
        <v>328</v>
      </c>
      <c r="FT53" s="111" t="s">
        <v>328</v>
      </c>
      <c r="FU53" s="90"/>
      <c r="FV53" s="61"/>
      <c r="FW53" s="274" t="s">
        <v>0</v>
      </c>
      <c r="FX53" s="61"/>
      <c r="FY53" s="110" t="s">
        <v>328</v>
      </c>
      <c r="FZ53" s="111" t="s">
        <v>328</v>
      </c>
      <c r="GA53" s="90"/>
      <c r="GB53" s="102"/>
      <c r="GC53" s="274" t="s">
        <v>0</v>
      </c>
      <c r="GD53" s="101"/>
      <c r="GE53" s="110" t="s">
        <v>328</v>
      </c>
      <c r="GF53" s="111" t="s">
        <v>328</v>
      </c>
      <c r="GG53" s="90"/>
      <c r="GH53" s="102"/>
      <c r="GI53" s="274" t="s">
        <v>0</v>
      </c>
      <c r="GJ53" s="101"/>
      <c r="GK53" s="110" t="s">
        <v>328</v>
      </c>
      <c r="GL53" s="111" t="s">
        <v>328</v>
      </c>
      <c r="GM53" s="90"/>
      <c r="GN53" s="61"/>
      <c r="GO53" s="274" t="s">
        <v>0</v>
      </c>
      <c r="GP53" s="61"/>
      <c r="GQ53" s="110" t="s">
        <v>328</v>
      </c>
      <c r="GR53" s="111" t="s">
        <v>328</v>
      </c>
      <c r="GS53" s="90"/>
      <c r="GT53" s="61"/>
      <c r="GU53" s="274" t="s">
        <v>0</v>
      </c>
      <c r="GV53" s="61"/>
      <c r="GW53" s="110" t="s">
        <v>328</v>
      </c>
      <c r="GX53" s="111" t="s">
        <v>328</v>
      </c>
      <c r="GY53" s="90"/>
      <c r="GZ53" s="102"/>
      <c r="HA53" s="274" t="s">
        <v>0</v>
      </c>
      <c r="HB53" s="101"/>
      <c r="HC53" s="110" t="s">
        <v>328</v>
      </c>
      <c r="HD53" s="111" t="s">
        <v>328</v>
      </c>
      <c r="HE53" s="90"/>
      <c r="HF53" s="61"/>
      <c r="HG53" s="274" t="s">
        <v>0</v>
      </c>
      <c r="HH53" s="61"/>
      <c r="HI53" s="110" t="s">
        <v>328</v>
      </c>
      <c r="HJ53" s="111" t="s">
        <v>328</v>
      </c>
      <c r="HK53" s="90"/>
      <c r="HL53" s="61"/>
      <c r="HM53" s="274" t="s">
        <v>0</v>
      </c>
      <c r="HN53" s="61"/>
      <c r="HO53" s="110" t="s">
        <v>328</v>
      </c>
      <c r="HP53" s="111" t="s">
        <v>328</v>
      </c>
      <c r="HQ53" s="90"/>
      <c r="HR53" s="61"/>
      <c r="HS53" s="274" t="s">
        <v>0</v>
      </c>
      <c r="HT53" s="61"/>
      <c r="HU53" s="110" t="s">
        <v>328</v>
      </c>
      <c r="HV53" s="111" t="s">
        <v>328</v>
      </c>
      <c r="HW53" s="90"/>
      <c r="HX53" s="102"/>
      <c r="HY53" s="274" t="s">
        <v>0</v>
      </c>
      <c r="HZ53" s="101"/>
      <c r="IA53" s="110" t="s">
        <v>328</v>
      </c>
      <c r="IB53" s="111" t="s">
        <v>328</v>
      </c>
      <c r="IC53" s="90"/>
      <c r="ID53" s="61"/>
      <c r="IE53" s="274" t="s">
        <v>0</v>
      </c>
      <c r="IF53" s="61"/>
      <c r="IG53" s="110" t="s">
        <v>328</v>
      </c>
      <c r="IH53" s="111" t="s">
        <v>328</v>
      </c>
      <c r="II53" s="90"/>
      <c r="IJ53" s="61"/>
      <c r="IK53" s="274" t="s">
        <v>0</v>
      </c>
      <c r="IL53" s="61"/>
      <c r="IM53" s="110" t="s">
        <v>328</v>
      </c>
      <c r="IN53" s="111" t="s">
        <v>328</v>
      </c>
      <c r="IO53" s="90"/>
      <c r="IP53" s="102"/>
      <c r="IQ53" s="274" t="s">
        <v>0</v>
      </c>
      <c r="IR53" s="101"/>
      <c r="IS53" s="110" t="s">
        <v>328</v>
      </c>
      <c r="IT53" s="111" t="s">
        <v>328</v>
      </c>
      <c r="IU53" s="90"/>
      <c r="IV53" s="61"/>
      <c r="IW53" s="274" t="s">
        <v>0</v>
      </c>
      <c r="IX53" s="61"/>
      <c r="IY53" s="110" t="s">
        <v>328</v>
      </c>
      <c r="IZ53" s="111" t="s">
        <v>328</v>
      </c>
      <c r="JA53" s="90"/>
      <c r="JB53" s="61"/>
      <c r="JC53" s="274" t="s">
        <v>0</v>
      </c>
      <c r="JD53" s="61"/>
      <c r="JE53" s="110" t="s">
        <v>328</v>
      </c>
      <c r="JF53" s="111" t="s">
        <v>328</v>
      </c>
      <c r="JG53" s="90"/>
      <c r="JH53" s="61"/>
      <c r="JI53" s="274" t="s">
        <v>0</v>
      </c>
      <c r="JJ53" s="61"/>
      <c r="JK53" s="110" t="s">
        <v>328</v>
      </c>
      <c r="JL53" s="111" t="s">
        <v>328</v>
      </c>
      <c r="JM53" s="90"/>
      <c r="JN53" s="61"/>
      <c r="JO53" s="274" t="s">
        <v>0</v>
      </c>
      <c r="JP53" s="61"/>
      <c r="JQ53" s="110" t="s">
        <v>328</v>
      </c>
      <c r="JR53" s="111" t="s">
        <v>328</v>
      </c>
      <c r="JS53" s="90"/>
      <c r="JT53" s="102"/>
      <c r="JU53" s="274" t="s">
        <v>0</v>
      </c>
      <c r="JV53" s="101"/>
      <c r="JW53" s="110" t="s">
        <v>328</v>
      </c>
      <c r="JX53" s="111" t="s">
        <v>328</v>
      </c>
      <c r="JY53" s="90"/>
      <c r="JZ53" s="102"/>
      <c r="KA53" s="274" t="s">
        <v>0</v>
      </c>
      <c r="KB53" s="101"/>
      <c r="KC53" s="110" t="s">
        <v>328</v>
      </c>
      <c r="KD53" s="111" t="s">
        <v>328</v>
      </c>
      <c r="KE53" s="90"/>
      <c r="KF53" s="102"/>
      <c r="KG53" s="274" t="s">
        <v>0</v>
      </c>
      <c r="KH53" s="101"/>
      <c r="KI53" s="110" t="s">
        <v>328</v>
      </c>
      <c r="KJ53" s="111" t="s">
        <v>328</v>
      </c>
      <c r="KK53" s="90"/>
      <c r="KL53" s="61"/>
      <c r="KM53" s="274" t="s">
        <v>0</v>
      </c>
      <c r="KN53" s="61"/>
      <c r="KO53" s="110" t="s">
        <v>328</v>
      </c>
      <c r="KP53" s="111" t="s">
        <v>328</v>
      </c>
      <c r="KQ53" s="90"/>
      <c r="KR53" s="61"/>
      <c r="KS53" s="274" t="s">
        <v>0</v>
      </c>
      <c r="KT53" s="61"/>
      <c r="KU53" s="110" t="s">
        <v>328</v>
      </c>
      <c r="KV53" s="111" t="s">
        <v>328</v>
      </c>
      <c r="KW53" s="90"/>
      <c r="KX53" s="61"/>
      <c r="KY53" s="274" t="s">
        <v>0</v>
      </c>
      <c r="KZ53" s="61"/>
      <c r="LA53" s="110" t="s">
        <v>328</v>
      </c>
      <c r="LB53" s="111" t="s">
        <v>328</v>
      </c>
      <c r="LC53" s="90"/>
      <c r="LD53" s="102"/>
      <c r="LE53" s="274" t="s">
        <v>0</v>
      </c>
      <c r="LF53" s="101"/>
      <c r="LG53" s="110" t="s">
        <v>328</v>
      </c>
      <c r="LH53" s="111" t="s">
        <v>328</v>
      </c>
      <c r="LI53" s="90"/>
      <c r="LJ53" s="61"/>
      <c r="LK53" s="274" t="s">
        <v>0</v>
      </c>
      <c r="LL53" s="61"/>
      <c r="LM53" s="110" t="s">
        <v>328</v>
      </c>
      <c r="LN53" s="111" t="s">
        <v>328</v>
      </c>
      <c r="LO53" s="90"/>
      <c r="LP53" s="61"/>
      <c r="LQ53" s="274" t="s">
        <v>0</v>
      </c>
      <c r="LR53" s="61"/>
      <c r="LS53" s="110" t="s">
        <v>328</v>
      </c>
      <c r="LT53" s="111" t="s">
        <v>328</v>
      </c>
      <c r="LU53" s="90"/>
      <c r="LV53" s="102"/>
      <c r="LW53" s="274" t="s">
        <v>0</v>
      </c>
      <c r="LX53" s="101"/>
      <c r="LY53" s="110" t="s">
        <v>328</v>
      </c>
      <c r="LZ53" s="111" t="s">
        <v>328</v>
      </c>
      <c r="MA53" s="90"/>
      <c r="MB53" s="61"/>
      <c r="MC53" s="274" t="s">
        <v>0</v>
      </c>
      <c r="MD53" s="61"/>
      <c r="ME53" s="110" t="s">
        <v>328</v>
      </c>
      <c r="MF53" s="111" t="s">
        <v>328</v>
      </c>
      <c r="MG53" s="90"/>
      <c r="MH53" s="61"/>
      <c r="MI53" s="274" t="s">
        <v>0</v>
      </c>
      <c r="MJ53" s="61"/>
      <c r="MK53" s="110" t="s">
        <v>328</v>
      </c>
      <c r="ML53" s="111" t="s">
        <v>328</v>
      </c>
      <c r="MM53" s="90"/>
      <c r="MN53" s="61"/>
      <c r="MO53" s="274" t="s">
        <v>0</v>
      </c>
      <c r="MP53" s="61"/>
      <c r="MQ53" s="110" t="s">
        <v>328</v>
      </c>
      <c r="MR53" s="111" t="s">
        <v>328</v>
      </c>
      <c r="MS53" s="90"/>
      <c r="MT53" s="102"/>
      <c r="MU53" s="274" t="s">
        <v>0</v>
      </c>
      <c r="MV53" s="101"/>
      <c r="MW53" s="110" t="s">
        <v>328</v>
      </c>
      <c r="MX53" s="111" t="s">
        <v>328</v>
      </c>
      <c r="MY53" s="90"/>
      <c r="MZ53" s="61"/>
      <c r="NA53" s="274" t="s">
        <v>0</v>
      </c>
      <c r="NB53" s="61"/>
      <c r="NC53" s="110" t="s">
        <v>328</v>
      </c>
      <c r="ND53" s="111" t="s">
        <v>328</v>
      </c>
      <c r="NE53" s="90"/>
      <c r="NF53" s="61"/>
      <c r="NG53" s="274" t="s">
        <v>0</v>
      </c>
      <c r="NH53" s="61"/>
      <c r="NI53" s="110" t="s">
        <v>328</v>
      </c>
      <c r="NJ53" s="111" t="s">
        <v>328</v>
      </c>
      <c r="NK53" s="90"/>
      <c r="NL53" s="61"/>
      <c r="NM53" s="274" t="s">
        <v>0</v>
      </c>
      <c r="NN53" s="61"/>
      <c r="NO53" s="110" t="s">
        <v>328</v>
      </c>
      <c r="NP53" s="111" t="s">
        <v>328</v>
      </c>
      <c r="NQ53" s="90"/>
      <c r="NR53" s="61"/>
      <c r="NS53" s="274" t="s">
        <v>0</v>
      </c>
      <c r="NT53" s="61"/>
      <c r="NU53" s="110" t="s">
        <v>328</v>
      </c>
      <c r="NV53" s="111" t="s">
        <v>328</v>
      </c>
      <c r="NW53" s="98"/>
      <c r="NX53" s="102"/>
      <c r="NY53" s="274" t="s">
        <v>0</v>
      </c>
      <c r="NZ53" s="101"/>
      <c r="OA53" s="110" t="s">
        <v>328</v>
      </c>
      <c r="OB53" s="111" t="s">
        <v>328</v>
      </c>
      <c r="OC53" s="117"/>
      <c r="OD53" s="253"/>
      <c r="OE53" s="110" t="s">
        <v>0</v>
      </c>
      <c r="OF53" s="110"/>
      <c r="OG53" s="110" t="s">
        <v>328</v>
      </c>
      <c r="OH53" s="111" t="s">
        <v>328</v>
      </c>
    </row>
    <row r="54" spans="1:398" ht="15" x14ac:dyDescent="0.2">
      <c r="A54" s="292">
        <f>IF(B54="","",VLOOKUP(B54,'Registrovaní tipéri'!$A$2:$B$101,2,FALSE))</f>
        <v>64</v>
      </c>
      <c r="B54" s="277" t="s">
        <v>33</v>
      </c>
      <c r="C54" s="130">
        <v>64</v>
      </c>
      <c r="J54" s="310">
        <v>2</v>
      </c>
      <c r="K54" s="311"/>
      <c r="L54" s="311">
        <v>2</v>
      </c>
      <c r="M54" s="311" t="s">
        <v>219</v>
      </c>
      <c r="N54" s="312" t="s">
        <v>217</v>
      </c>
      <c r="O54" s="77"/>
      <c r="P54" s="102">
        <v>4</v>
      </c>
      <c r="Q54" s="311" t="s">
        <v>0</v>
      </c>
      <c r="R54" s="101">
        <v>1</v>
      </c>
      <c r="S54" s="110" t="s">
        <v>217</v>
      </c>
      <c r="T54" s="111" t="s">
        <v>217</v>
      </c>
      <c r="U54" s="77"/>
      <c r="V54" s="102">
        <v>2</v>
      </c>
      <c r="W54" s="311" t="s">
        <v>0</v>
      </c>
      <c r="X54" s="101">
        <v>2</v>
      </c>
      <c r="Y54" s="110" t="s">
        <v>218</v>
      </c>
      <c r="Z54" s="111" t="s">
        <v>217</v>
      </c>
      <c r="AA54" s="90"/>
      <c r="AB54" s="61">
        <v>1</v>
      </c>
      <c r="AC54" s="294" t="s">
        <v>0</v>
      </c>
      <c r="AD54" s="61">
        <v>2</v>
      </c>
      <c r="AE54" s="110" t="s">
        <v>219</v>
      </c>
      <c r="AF54" s="111" t="s">
        <v>217</v>
      </c>
      <c r="AG54" s="90"/>
      <c r="AH54" s="61">
        <v>1</v>
      </c>
      <c r="AI54" s="274" t="s">
        <v>0</v>
      </c>
      <c r="AJ54" s="61">
        <v>3</v>
      </c>
      <c r="AK54" s="110" t="s">
        <v>218</v>
      </c>
      <c r="AL54" s="111" t="s">
        <v>217</v>
      </c>
      <c r="AM54" s="90"/>
      <c r="AN54" s="102">
        <v>0</v>
      </c>
      <c r="AO54" s="274" t="s">
        <v>0</v>
      </c>
      <c r="AP54" s="101">
        <v>2</v>
      </c>
      <c r="AQ54" s="110" t="s">
        <v>220</v>
      </c>
      <c r="AR54" s="111" t="s">
        <v>211</v>
      </c>
      <c r="AS54" s="90"/>
      <c r="AT54" s="61"/>
      <c r="AU54" s="274" t="s">
        <v>0</v>
      </c>
      <c r="AV54" s="61"/>
      <c r="AW54" s="110" t="s">
        <v>328</v>
      </c>
      <c r="AX54" s="111" t="s">
        <v>328</v>
      </c>
      <c r="AY54" s="90"/>
      <c r="AZ54" s="102"/>
      <c r="BA54" s="274" t="s">
        <v>0</v>
      </c>
      <c r="BB54" s="101"/>
      <c r="BC54" s="110" t="s">
        <v>328</v>
      </c>
      <c r="BD54" s="111" t="s">
        <v>328</v>
      </c>
      <c r="BE54" s="90"/>
      <c r="BF54" s="61">
        <v>0</v>
      </c>
      <c r="BG54" s="274" t="s">
        <v>0</v>
      </c>
      <c r="BH54" s="61">
        <v>1</v>
      </c>
      <c r="BI54" s="110" t="s">
        <v>219</v>
      </c>
      <c r="BJ54" s="111" t="s">
        <v>217</v>
      </c>
      <c r="BK54" s="90"/>
      <c r="BL54" s="61"/>
      <c r="BM54" s="274" t="s">
        <v>0</v>
      </c>
      <c r="BN54" s="61"/>
      <c r="BO54" s="110" t="s">
        <v>328</v>
      </c>
      <c r="BP54" s="111" t="s">
        <v>328</v>
      </c>
      <c r="BQ54" s="90"/>
      <c r="BR54" s="61"/>
      <c r="BS54" s="274" t="s">
        <v>0</v>
      </c>
      <c r="BT54" s="61"/>
      <c r="BU54" s="110" t="s">
        <v>328</v>
      </c>
      <c r="BV54" s="111" t="s">
        <v>328</v>
      </c>
      <c r="BW54" s="90"/>
      <c r="BX54" s="61">
        <v>3</v>
      </c>
      <c r="BY54" s="274" t="s">
        <v>0</v>
      </c>
      <c r="BZ54" s="61">
        <v>0</v>
      </c>
      <c r="CA54" s="110" t="s">
        <v>219</v>
      </c>
      <c r="CB54" s="111" t="s">
        <v>217</v>
      </c>
      <c r="CC54" s="90"/>
      <c r="CD54" s="61"/>
      <c r="CE54" s="274" t="s">
        <v>0</v>
      </c>
      <c r="CF54" s="61"/>
      <c r="CG54" s="110" t="s">
        <v>328</v>
      </c>
      <c r="CH54" s="111" t="s">
        <v>328</v>
      </c>
      <c r="CI54" s="90"/>
      <c r="CJ54" s="102"/>
      <c r="CK54" s="274" t="s">
        <v>0</v>
      </c>
      <c r="CL54" s="101"/>
      <c r="CM54" s="110" t="s">
        <v>328</v>
      </c>
      <c r="CN54" s="111" t="s">
        <v>328</v>
      </c>
      <c r="CO54" s="90"/>
      <c r="CP54" s="102"/>
      <c r="CQ54" s="274" t="s">
        <v>0</v>
      </c>
      <c r="CR54" s="101"/>
      <c r="CS54" s="110" t="s">
        <v>328</v>
      </c>
      <c r="CT54" s="111" t="s">
        <v>328</v>
      </c>
      <c r="CU54" s="90"/>
      <c r="CV54" s="61"/>
      <c r="CW54" s="274" t="s">
        <v>0</v>
      </c>
      <c r="CX54" s="61"/>
      <c r="CY54" s="110" t="s">
        <v>328</v>
      </c>
      <c r="CZ54" s="111" t="s">
        <v>328</v>
      </c>
      <c r="DA54" s="90"/>
      <c r="DB54" s="61"/>
      <c r="DC54" s="274" t="s">
        <v>0</v>
      </c>
      <c r="DD54" s="61"/>
      <c r="DE54" s="110" t="s">
        <v>328</v>
      </c>
      <c r="DF54" s="111" t="s">
        <v>328</v>
      </c>
      <c r="DG54" s="90"/>
      <c r="DH54" s="61"/>
      <c r="DI54" s="274" t="s">
        <v>0</v>
      </c>
      <c r="DJ54" s="61"/>
      <c r="DK54" s="110" t="s">
        <v>328</v>
      </c>
      <c r="DL54" s="111" t="s">
        <v>328</v>
      </c>
      <c r="DM54" s="90"/>
      <c r="DN54" s="61"/>
      <c r="DO54" s="274" t="s">
        <v>0</v>
      </c>
      <c r="DP54" s="61"/>
      <c r="DQ54" s="110" t="s">
        <v>328</v>
      </c>
      <c r="DR54" s="111" t="s">
        <v>328</v>
      </c>
      <c r="DS54" s="90"/>
      <c r="DT54" s="61"/>
      <c r="DU54" s="274" t="s">
        <v>0</v>
      </c>
      <c r="DV54" s="61"/>
      <c r="DW54" s="110" t="s">
        <v>328</v>
      </c>
      <c r="DX54" s="111" t="s">
        <v>328</v>
      </c>
      <c r="DY54" s="90"/>
      <c r="DZ54" s="61"/>
      <c r="EA54" s="274" t="s">
        <v>0</v>
      </c>
      <c r="EB54" s="61"/>
      <c r="EC54" s="110" t="s">
        <v>328</v>
      </c>
      <c r="ED54" s="111" t="s">
        <v>328</v>
      </c>
      <c r="EE54" s="90"/>
      <c r="EF54" s="61"/>
      <c r="EG54" s="274" t="s">
        <v>0</v>
      </c>
      <c r="EH54" s="61"/>
      <c r="EI54" s="110" t="s">
        <v>328</v>
      </c>
      <c r="EJ54" s="111" t="s">
        <v>328</v>
      </c>
      <c r="EK54" s="90"/>
      <c r="EL54" s="61"/>
      <c r="EM54" s="274" t="s">
        <v>0</v>
      </c>
      <c r="EN54" s="61"/>
      <c r="EO54" s="110" t="s">
        <v>328</v>
      </c>
      <c r="EP54" s="111" t="s">
        <v>328</v>
      </c>
      <c r="EQ54" s="90"/>
      <c r="ER54" s="102"/>
      <c r="ES54" s="274" t="s">
        <v>0</v>
      </c>
      <c r="ET54" s="101"/>
      <c r="EU54" s="110" t="s">
        <v>328</v>
      </c>
      <c r="EV54" s="111" t="s">
        <v>328</v>
      </c>
      <c r="EW54" s="90"/>
      <c r="EX54" s="61"/>
      <c r="EY54" s="274" t="s">
        <v>0</v>
      </c>
      <c r="EZ54" s="61"/>
      <c r="FA54" s="110" t="s">
        <v>328</v>
      </c>
      <c r="FB54" s="111" t="s">
        <v>328</v>
      </c>
      <c r="FC54" s="90"/>
      <c r="FD54" s="102"/>
      <c r="FE54" s="274" t="s">
        <v>0</v>
      </c>
      <c r="FF54" s="101"/>
      <c r="FG54" s="110" t="s">
        <v>328</v>
      </c>
      <c r="FH54" s="111" t="s">
        <v>328</v>
      </c>
      <c r="FI54" s="90"/>
      <c r="FJ54" s="61"/>
      <c r="FK54" s="274" t="s">
        <v>0</v>
      </c>
      <c r="FL54" s="61"/>
      <c r="FM54" s="110" t="s">
        <v>328</v>
      </c>
      <c r="FN54" s="111" t="s">
        <v>328</v>
      </c>
      <c r="FO54" s="90"/>
      <c r="FP54" s="61"/>
      <c r="FQ54" s="274" t="s">
        <v>0</v>
      </c>
      <c r="FR54" s="61"/>
      <c r="FS54" s="110" t="s">
        <v>328</v>
      </c>
      <c r="FT54" s="111" t="s">
        <v>328</v>
      </c>
      <c r="FU54" s="90"/>
      <c r="FV54" s="61"/>
      <c r="FW54" s="274" t="s">
        <v>0</v>
      </c>
      <c r="FX54" s="61"/>
      <c r="FY54" s="110" t="s">
        <v>328</v>
      </c>
      <c r="FZ54" s="111" t="s">
        <v>328</v>
      </c>
      <c r="GA54" s="90"/>
      <c r="GB54" s="102"/>
      <c r="GC54" s="274" t="s">
        <v>0</v>
      </c>
      <c r="GD54" s="101"/>
      <c r="GE54" s="110" t="s">
        <v>328</v>
      </c>
      <c r="GF54" s="111" t="s">
        <v>328</v>
      </c>
      <c r="GG54" s="90"/>
      <c r="GH54" s="102"/>
      <c r="GI54" s="274" t="s">
        <v>0</v>
      </c>
      <c r="GJ54" s="101"/>
      <c r="GK54" s="110" t="s">
        <v>328</v>
      </c>
      <c r="GL54" s="111" t="s">
        <v>328</v>
      </c>
      <c r="GM54" s="90"/>
      <c r="GN54" s="61"/>
      <c r="GO54" s="274" t="s">
        <v>0</v>
      </c>
      <c r="GP54" s="61"/>
      <c r="GQ54" s="110" t="s">
        <v>328</v>
      </c>
      <c r="GR54" s="111" t="s">
        <v>328</v>
      </c>
      <c r="GS54" s="90"/>
      <c r="GT54" s="61"/>
      <c r="GU54" s="274" t="s">
        <v>0</v>
      </c>
      <c r="GV54" s="61"/>
      <c r="GW54" s="110" t="s">
        <v>328</v>
      </c>
      <c r="GX54" s="111" t="s">
        <v>328</v>
      </c>
      <c r="GY54" s="90"/>
      <c r="GZ54" s="102"/>
      <c r="HA54" s="274" t="s">
        <v>0</v>
      </c>
      <c r="HB54" s="101"/>
      <c r="HC54" s="110" t="s">
        <v>328</v>
      </c>
      <c r="HD54" s="111" t="s">
        <v>328</v>
      </c>
      <c r="HE54" s="90"/>
      <c r="HF54" s="61"/>
      <c r="HG54" s="274" t="s">
        <v>0</v>
      </c>
      <c r="HH54" s="61"/>
      <c r="HI54" s="110" t="s">
        <v>328</v>
      </c>
      <c r="HJ54" s="111" t="s">
        <v>328</v>
      </c>
      <c r="HK54" s="90"/>
      <c r="HL54" s="61"/>
      <c r="HM54" s="274" t="s">
        <v>0</v>
      </c>
      <c r="HN54" s="61"/>
      <c r="HO54" s="110" t="s">
        <v>328</v>
      </c>
      <c r="HP54" s="111" t="s">
        <v>328</v>
      </c>
      <c r="HQ54" s="90"/>
      <c r="HR54" s="61"/>
      <c r="HS54" s="274" t="s">
        <v>0</v>
      </c>
      <c r="HT54" s="61"/>
      <c r="HU54" s="110" t="s">
        <v>328</v>
      </c>
      <c r="HV54" s="111" t="s">
        <v>328</v>
      </c>
      <c r="HW54" s="90"/>
      <c r="HX54" s="102"/>
      <c r="HY54" s="274" t="s">
        <v>0</v>
      </c>
      <c r="HZ54" s="101"/>
      <c r="IA54" s="110" t="s">
        <v>328</v>
      </c>
      <c r="IB54" s="111" t="s">
        <v>328</v>
      </c>
      <c r="IC54" s="90"/>
      <c r="ID54" s="61"/>
      <c r="IE54" s="274" t="s">
        <v>0</v>
      </c>
      <c r="IF54" s="61"/>
      <c r="IG54" s="110" t="s">
        <v>328</v>
      </c>
      <c r="IH54" s="111" t="s">
        <v>328</v>
      </c>
      <c r="II54" s="90"/>
      <c r="IJ54" s="61"/>
      <c r="IK54" s="274" t="s">
        <v>0</v>
      </c>
      <c r="IL54" s="61"/>
      <c r="IM54" s="110" t="s">
        <v>328</v>
      </c>
      <c r="IN54" s="111" t="s">
        <v>328</v>
      </c>
      <c r="IO54" s="90"/>
      <c r="IP54" s="102"/>
      <c r="IQ54" s="274" t="s">
        <v>0</v>
      </c>
      <c r="IR54" s="101"/>
      <c r="IS54" s="110" t="s">
        <v>328</v>
      </c>
      <c r="IT54" s="111" t="s">
        <v>328</v>
      </c>
      <c r="IU54" s="90"/>
      <c r="IV54" s="61"/>
      <c r="IW54" s="274" t="s">
        <v>0</v>
      </c>
      <c r="IX54" s="61"/>
      <c r="IY54" s="110" t="s">
        <v>328</v>
      </c>
      <c r="IZ54" s="111" t="s">
        <v>328</v>
      </c>
      <c r="JA54" s="90"/>
      <c r="JB54" s="61"/>
      <c r="JC54" s="274" t="s">
        <v>0</v>
      </c>
      <c r="JD54" s="61"/>
      <c r="JE54" s="110" t="s">
        <v>328</v>
      </c>
      <c r="JF54" s="111" t="s">
        <v>328</v>
      </c>
      <c r="JG54" s="90"/>
      <c r="JH54" s="61"/>
      <c r="JI54" s="274" t="s">
        <v>0</v>
      </c>
      <c r="JJ54" s="61"/>
      <c r="JK54" s="110" t="s">
        <v>328</v>
      </c>
      <c r="JL54" s="111" t="s">
        <v>328</v>
      </c>
      <c r="JM54" s="90"/>
      <c r="JN54" s="61"/>
      <c r="JO54" s="274" t="s">
        <v>0</v>
      </c>
      <c r="JP54" s="61"/>
      <c r="JQ54" s="110" t="s">
        <v>328</v>
      </c>
      <c r="JR54" s="111" t="s">
        <v>328</v>
      </c>
      <c r="JS54" s="90"/>
      <c r="JT54" s="102"/>
      <c r="JU54" s="274" t="s">
        <v>0</v>
      </c>
      <c r="JV54" s="101"/>
      <c r="JW54" s="110" t="s">
        <v>328</v>
      </c>
      <c r="JX54" s="111" t="s">
        <v>328</v>
      </c>
      <c r="JY54" s="90"/>
      <c r="JZ54" s="102"/>
      <c r="KA54" s="274" t="s">
        <v>0</v>
      </c>
      <c r="KB54" s="101"/>
      <c r="KC54" s="110" t="s">
        <v>328</v>
      </c>
      <c r="KD54" s="111" t="s">
        <v>328</v>
      </c>
      <c r="KE54" s="90"/>
      <c r="KF54" s="102"/>
      <c r="KG54" s="274" t="s">
        <v>0</v>
      </c>
      <c r="KH54" s="101"/>
      <c r="KI54" s="110" t="s">
        <v>328</v>
      </c>
      <c r="KJ54" s="111" t="s">
        <v>328</v>
      </c>
      <c r="KK54" s="90"/>
      <c r="KL54" s="61"/>
      <c r="KM54" s="274" t="s">
        <v>0</v>
      </c>
      <c r="KN54" s="61"/>
      <c r="KO54" s="110" t="s">
        <v>328</v>
      </c>
      <c r="KP54" s="111" t="s">
        <v>328</v>
      </c>
      <c r="KQ54" s="90"/>
      <c r="KR54" s="61"/>
      <c r="KS54" s="274" t="s">
        <v>0</v>
      </c>
      <c r="KT54" s="61"/>
      <c r="KU54" s="110" t="s">
        <v>328</v>
      </c>
      <c r="KV54" s="111" t="s">
        <v>328</v>
      </c>
      <c r="KW54" s="90"/>
      <c r="KX54" s="61"/>
      <c r="KY54" s="274" t="s">
        <v>0</v>
      </c>
      <c r="KZ54" s="61"/>
      <c r="LA54" s="110" t="s">
        <v>328</v>
      </c>
      <c r="LB54" s="111" t="s">
        <v>328</v>
      </c>
      <c r="LC54" s="90"/>
      <c r="LD54" s="102"/>
      <c r="LE54" s="274" t="s">
        <v>0</v>
      </c>
      <c r="LF54" s="101"/>
      <c r="LG54" s="110" t="s">
        <v>328</v>
      </c>
      <c r="LH54" s="111" t="s">
        <v>328</v>
      </c>
      <c r="LI54" s="90"/>
      <c r="LJ54" s="61"/>
      <c r="LK54" s="274" t="s">
        <v>0</v>
      </c>
      <c r="LL54" s="61"/>
      <c r="LM54" s="110" t="s">
        <v>328</v>
      </c>
      <c r="LN54" s="111" t="s">
        <v>328</v>
      </c>
      <c r="LO54" s="90"/>
      <c r="LP54" s="61"/>
      <c r="LQ54" s="274" t="s">
        <v>0</v>
      </c>
      <c r="LR54" s="61"/>
      <c r="LS54" s="110" t="s">
        <v>328</v>
      </c>
      <c r="LT54" s="111" t="s">
        <v>328</v>
      </c>
      <c r="LU54" s="90"/>
      <c r="LV54" s="102"/>
      <c r="LW54" s="274" t="s">
        <v>0</v>
      </c>
      <c r="LX54" s="101"/>
      <c r="LY54" s="110" t="s">
        <v>328</v>
      </c>
      <c r="LZ54" s="111" t="s">
        <v>328</v>
      </c>
      <c r="MA54" s="90"/>
      <c r="MB54" s="61"/>
      <c r="MC54" s="274" t="s">
        <v>0</v>
      </c>
      <c r="MD54" s="61"/>
      <c r="ME54" s="110" t="s">
        <v>328</v>
      </c>
      <c r="MF54" s="111" t="s">
        <v>328</v>
      </c>
      <c r="MG54" s="90"/>
      <c r="MH54" s="61"/>
      <c r="MI54" s="274" t="s">
        <v>0</v>
      </c>
      <c r="MJ54" s="61"/>
      <c r="MK54" s="110" t="s">
        <v>328</v>
      </c>
      <c r="ML54" s="111" t="s">
        <v>328</v>
      </c>
      <c r="MM54" s="90"/>
      <c r="MN54" s="61"/>
      <c r="MO54" s="274" t="s">
        <v>0</v>
      </c>
      <c r="MP54" s="61"/>
      <c r="MQ54" s="110" t="s">
        <v>328</v>
      </c>
      <c r="MR54" s="111" t="s">
        <v>328</v>
      </c>
      <c r="MS54" s="90"/>
      <c r="MT54" s="102"/>
      <c r="MU54" s="274" t="s">
        <v>0</v>
      </c>
      <c r="MV54" s="101"/>
      <c r="MW54" s="110" t="s">
        <v>328</v>
      </c>
      <c r="MX54" s="111" t="s">
        <v>328</v>
      </c>
      <c r="MY54" s="90"/>
      <c r="MZ54" s="61"/>
      <c r="NA54" s="274" t="s">
        <v>0</v>
      </c>
      <c r="NB54" s="61"/>
      <c r="NC54" s="110" t="s">
        <v>328</v>
      </c>
      <c r="ND54" s="111" t="s">
        <v>328</v>
      </c>
      <c r="NE54" s="90"/>
      <c r="NF54" s="61"/>
      <c r="NG54" s="274" t="s">
        <v>0</v>
      </c>
      <c r="NH54" s="61"/>
      <c r="NI54" s="110" t="s">
        <v>328</v>
      </c>
      <c r="NJ54" s="111" t="s">
        <v>328</v>
      </c>
      <c r="NK54" s="90"/>
      <c r="NL54" s="61"/>
      <c r="NM54" s="274" t="s">
        <v>0</v>
      </c>
      <c r="NN54" s="61"/>
      <c r="NO54" s="110" t="s">
        <v>328</v>
      </c>
      <c r="NP54" s="111" t="s">
        <v>328</v>
      </c>
      <c r="NQ54" s="90"/>
      <c r="NR54" s="61"/>
      <c r="NS54" s="274" t="s">
        <v>0</v>
      </c>
      <c r="NT54" s="61"/>
      <c r="NU54" s="110" t="s">
        <v>328</v>
      </c>
      <c r="NV54" s="111" t="s">
        <v>328</v>
      </c>
      <c r="NW54" s="98"/>
      <c r="NX54" s="102"/>
      <c r="NY54" s="274" t="s">
        <v>0</v>
      </c>
      <c r="NZ54" s="101"/>
      <c r="OA54" s="110" t="s">
        <v>328</v>
      </c>
      <c r="OB54" s="111" t="s">
        <v>328</v>
      </c>
      <c r="OC54" s="117"/>
      <c r="OD54" s="253"/>
      <c r="OE54" s="110" t="s">
        <v>0</v>
      </c>
      <c r="OF54" s="110"/>
      <c r="OG54" s="110" t="s">
        <v>328</v>
      </c>
      <c r="OH54" s="111" t="s">
        <v>328</v>
      </c>
    </row>
    <row r="55" spans="1:398" ht="15" x14ac:dyDescent="0.2">
      <c r="A55" s="283">
        <f>IF(B55="","",VLOOKUP(B55,'Registrovaní tipéri'!$A$2:$B$101,2,FALSE))</f>
        <v>33</v>
      </c>
      <c r="B55" s="277" t="s">
        <v>38</v>
      </c>
      <c r="C55" s="130">
        <v>33</v>
      </c>
      <c r="D55" s="102"/>
      <c r="E55" s="274" t="s">
        <v>0</v>
      </c>
      <c r="F55" s="101"/>
      <c r="G55" s="274"/>
      <c r="H55" s="275"/>
      <c r="I55" s="279"/>
      <c r="J55" s="253">
        <v>2</v>
      </c>
      <c r="K55" s="110" t="s">
        <v>0</v>
      </c>
      <c r="L55" s="110">
        <v>4</v>
      </c>
      <c r="M55" s="110" t="s">
        <v>217</v>
      </c>
      <c r="N55" s="111" t="s">
        <v>213</v>
      </c>
      <c r="O55" s="77"/>
      <c r="P55" s="102">
        <v>4</v>
      </c>
      <c r="Q55" s="311" t="s">
        <v>0</v>
      </c>
      <c r="R55" s="101">
        <v>2</v>
      </c>
      <c r="S55" s="110" t="s">
        <v>217</v>
      </c>
      <c r="T55" s="111" t="s">
        <v>213</v>
      </c>
      <c r="U55" s="77"/>
      <c r="V55" s="102">
        <v>2</v>
      </c>
      <c r="W55" s="311" t="s">
        <v>0</v>
      </c>
      <c r="X55" s="101">
        <v>4</v>
      </c>
      <c r="Y55" s="110" t="s">
        <v>217</v>
      </c>
      <c r="Z55" s="111" t="s">
        <v>213</v>
      </c>
      <c r="AA55" s="90"/>
      <c r="AB55" s="61">
        <v>4</v>
      </c>
      <c r="AC55" s="294" t="s">
        <v>0</v>
      </c>
      <c r="AD55" s="61">
        <v>2</v>
      </c>
      <c r="AE55" s="110" t="s">
        <v>213</v>
      </c>
      <c r="AF55" s="111" t="s">
        <v>217</v>
      </c>
      <c r="AG55" s="90"/>
      <c r="AH55" s="61">
        <v>1</v>
      </c>
      <c r="AI55" s="274" t="s">
        <v>0</v>
      </c>
      <c r="AJ55" s="61">
        <v>4</v>
      </c>
      <c r="AK55" s="110" t="s">
        <v>217</v>
      </c>
      <c r="AL55" s="111" t="s">
        <v>213</v>
      </c>
      <c r="AM55" s="90"/>
      <c r="AN55" s="102">
        <v>0</v>
      </c>
      <c r="AO55" s="274" t="s">
        <v>0</v>
      </c>
      <c r="AP55" s="101">
        <v>2</v>
      </c>
      <c r="AQ55" s="110" t="s">
        <v>208</v>
      </c>
      <c r="AR55" s="111" t="s">
        <v>210</v>
      </c>
      <c r="AS55" s="90"/>
      <c r="AT55" s="61">
        <v>4</v>
      </c>
      <c r="AU55" s="274" t="s">
        <v>0</v>
      </c>
      <c r="AV55" s="61">
        <v>1</v>
      </c>
      <c r="AW55" s="110" t="s">
        <v>217</v>
      </c>
      <c r="AX55" s="111" t="s">
        <v>217</v>
      </c>
      <c r="AY55" s="90"/>
      <c r="AZ55" s="102">
        <v>4</v>
      </c>
      <c r="BA55" s="274" t="s">
        <v>0</v>
      </c>
      <c r="BB55" s="101">
        <v>2</v>
      </c>
      <c r="BC55" s="110" t="s">
        <v>218</v>
      </c>
      <c r="BD55" s="111" t="s">
        <v>210</v>
      </c>
      <c r="BE55" s="90"/>
      <c r="BF55" s="61">
        <v>2</v>
      </c>
      <c r="BG55" s="274" t="s">
        <v>0</v>
      </c>
      <c r="BH55" s="61">
        <v>4</v>
      </c>
      <c r="BI55" s="110" t="s">
        <v>217</v>
      </c>
      <c r="BJ55" s="111" t="s">
        <v>217</v>
      </c>
      <c r="BK55" s="90"/>
      <c r="BL55" s="61">
        <v>4</v>
      </c>
      <c r="BM55" s="274" t="s">
        <v>0</v>
      </c>
      <c r="BN55" s="61">
        <v>1</v>
      </c>
      <c r="BO55" s="110" t="s">
        <v>217</v>
      </c>
      <c r="BP55" s="111" t="s">
        <v>213</v>
      </c>
      <c r="BQ55" s="90"/>
      <c r="BR55" s="61"/>
      <c r="BS55" s="274" t="s">
        <v>0</v>
      </c>
      <c r="BT55" s="61"/>
      <c r="BU55" s="110" t="s">
        <v>328</v>
      </c>
      <c r="BV55" s="111" t="s">
        <v>328</v>
      </c>
      <c r="BW55" s="90"/>
      <c r="BX55" s="61">
        <v>3</v>
      </c>
      <c r="BY55" s="274" t="s">
        <v>0</v>
      </c>
      <c r="BZ55" s="61">
        <v>0</v>
      </c>
      <c r="CA55" s="110" t="s">
        <v>217</v>
      </c>
      <c r="CB55" s="111" t="s">
        <v>213</v>
      </c>
      <c r="CC55" s="90"/>
      <c r="CD55" s="61">
        <v>3</v>
      </c>
      <c r="CE55" s="274" t="s">
        <v>0</v>
      </c>
      <c r="CF55" s="61">
        <v>1</v>
      </c>
      <c r="CG55" s="110" t="s">
        <v>218</v>
      </c>
      <c r="CH55" s="111" t="s">
        <v>210</v>
      </c>
      <c r="CI55" s="90"/>
      <c r="CJ55" s="102">
        <v>4</v>
      </c>
      <c r="CK55" s="274" t="s">
        <v>0</v>
      </c>
      <c r="CL55" s="101">
        <v>1</v>
      </c>
      <c r="CM55" s="110" t="s">
        <v>217</v>
      </c>
      <c r="CN55" s="111" t="s">
        <v>213</v>
      </c>
      <c r="CO55" s="90"/>
      <c r="CP55" s="102">
        <v>2</v>
      </c>
      <c r="CQ55" s="274" t="s">
        <v>0</v>
      </c>
      <c r="CR55" s="101">
        <v>3</v>
      </c>
      <c r="CS55" s="110" t="s">
        <v>218</v>
      </c>
      <c r="CT55" s="111" t="s">
        <v>216</v>
      </c>
      <c r="CU55" s="90"/>
      <c r="CV55" s="61">
        <v>2</v>
      </c>
      <c r="CW55" s="274" t="s">
        <v>0</v>
      </c>
      <c r="CX55" s="61">
        <v>4</v>
      </c>
      <c r="CY55" s="110" t="s">
        <v>217</v>
      </c>
      <c r="CZ55" s="111" t="s">
        <v>213</v>
      </c>
      <c r="DA55" s="90"/>
      <c r="DB55" s="61">
        <v>1</v>
      </c>
      <c r="DC55" s="274" t="s">
        <v>0</v>
      </c>
      <c r="DD55" s="61">
        <v>2</v>
      </c>
      <c r="DE55" s="110" t="s">
        <v>217</v>
      </c>
      <c r="DF55" s="111" t="s">
        <v>210</v>
      </c>
      <c r="DG55" s="90"/>
      <c r="DH55" s="61">
        <v>4</v>
      </c>
      <c r="DI55" s="274" t="s">
        <v>0</v>
      </c>
      <c r="DJ55" s="61">
        <v>1</v>
      </c>
      <c r="DK55" s="110" t="s">
        <v>219</v>
      </c>
      <c r="DL55" s="111" t="s">
        <v>217</v>
      </c>
      <c r="DM55" s="90"/>
      <c r="DN55" s="61">
        <v>0</v>
      </c>
      <c r="DO55" s="274" t="s">
        <v>0</v>
      </c>
      <c r="DP55" s="61">
        <v>2</v>
      </c>
      <c r="DQ55" s="110" t="s">
        <v>208</v>
      </c>
      <c r="DR55" s="111" t="s">
        <v>213</v>
      </c>
      <c r="DS55" s="90"/>
      <c r="DT55" s="61">
        <v>5</v>
      </c>
      <c r="DU55" s="274" t="s">
        <v>0</v>
      </c>
      <c r="DV55" s="61">
        <v>2</v>
      </c>
      <c r="DW55" s="110" t="s">
        <v>216</v>
      </c>
      <c r="DX55" s="111" t="s">
        <v>268</v>
      </c>
      <c r="DY55" s="90"/>
      <c r="DZ55" s="61">
        <v>4</v>
      </c>
      <c r="EA55" s="274" t="s">
        <v>0</v>
      </c>
      <c r="EB55" s="61">
        <v>1</v>
      </c>
      <c r="EC55" s="110" t="s">
        <v>217</v>
      </c>
      <c r="ED55" s="111" t="s">
        <v>213</v>
      </c>
      <c r="EE55" s="90"/>
      <c r="EF55" s="61"/>
      <c r="EG55" s="274" t="s">
        <v>0</v>
      </c>
      <c r="EH55" s="61"/>
      <c r="EI55" s="110" t="s">
        <v>328</v>
      </c>
      <c r="EJ55" s="111" t="s">
        <v>328</v>
      </c>
      <c r="EK55" s="90"/>
      <c r="EL55" s="61"/>
      <c r="EM55" s="274" t="s">
        <v>0</v>
      </c>
      <c r="EN55" s="61"/>
      <c r="EO55" s="110" t="s">
        <v>328</v>
      </c>
      <c r="EP55" s="111" t="s">
        <v>328</v>
      </c>
      <c r="EQ55" s="90"/>
      <c r="ER55" s="102"/>
      <c r="ES55" s="274" t="s">
        <v>0</v>
      </c>
      <c r="ET55" s="101"/>
      <c r="EU55" s="110" t="s">
        <v>328</v>
      </c>
      <c r="EV55" s="111" t="s">
        <v>328</v>
      </c>
      <c r="EW55" s="90"/>
      <c r="EX55" s="61"/>
      <c r="EY55" s="274" t="s">
        <v>0</v>
      </c>
      <c r="EZ55" s="61"/>
      <c r="FA55" s="110" t="s">
        <v>328</v>
      </c>
      <c r="FB55" s="111" t="s">
        <v>328</v>
      </c>
      <c r="FC55" s="90"/>
      <c r="FD55" s="102"/>
      <c r="FE55" s="274" t="s">
        <v>0</v>
      </c>
      <c r="FF55" s="101"/>
      <c r="FG55" s="110" t="s">
        <v>328</v>
      </c>
      <c r="FH55" s="111" t="s">
        <v>328</v>
      </c>
      <c r="FI55" s="90"/>
      <c r="FJ55" s="61"/>
      <c r="FK55" s="274" t="s">
        <v>0</v>
      </c>
      <c r="FL55" s="61"/>
      <c r="FM55" s="110" t="s">
        <v>328</v>
      </c>
      <c r="FN55" s="111" t="s">
        <v>328</v>
      </c>
      <c r="FO55" s="90"/>
      <c r="FP55" s="61"/>
      <c r="FQ55" s="274" t="s">
        <v>0</v>
      </c>
      <c r="FR55" s="61"/>
      <c r="FS55" s="110" t="s">
        <v>328</v>
      </c>
      <c r="FT55" s="111" t="s">
        <v>328</v>
      </c>
      <c r="FU55" s="90"/>
      <c r="FV55" s="61"/>
      <c r="FW55" s="274" t="s">
        <v>0</v>
      </c>
      <c r="FX55" s="61"/>
      <c r="FY55" s="110" t="s">
        <v>328</v>
      </c>
      <c r="FZ55" s="111" t="s">
        <v>328</v>
      </c>
      <c r="GA55" s="90"/>
      <c r="GB55" s="102"/>
      <c r="GC55" s="274" t="s">
        <v>0</v>
      </c>
      <c r="GD55" s="101"/>
      <c r="GE55" s="110" t="s">
        <v>328</v>
      </c>
      <c r="GF55" s="111" t="s">
        <v>328</v>
      </c>
      <c r="GG55" s="90"/>
      <c r="GH55" s="102"/>
      <c r="GI55" s="274" t="s">
        <v>0</v>
      </c>
      <c r="GJ55" s="101"/>
      <c r="GK55" s="110" t="s">
        <v>328</v>
      </c>
      <c r="GL55" s="111" t="s">
        <v>328</v>
      </c>
      <c r="GM55" s="90"/>
      <c r="GN55" s="61"/>
      <c r="GO55" s="274" t="s">
        <v>0</v>
      </c>
      <c r="GP55" s="61"/>
      <c r="GQ55" s="110" t="s">
        <v>328</v>
      </c>
      <c r="GR55" s="111" t="s">
        <v>328</v>
      </c>
      <c r="GS55" s="90"/>
      <c r="GT55" s="61"/>
      <c r="GU55" s="274" t="s">
        <v>0</v>
      </c>
      <c r="GV55" s="61"/>
      <c r="GW55" s="110" t="s">
        <v>328</v>
      </c>
      <c r="GX55" s="111" t="s">
        <v>328</v>
      </c>
      <c r="GY55" s="90"/>
      <c r="GZ55" s="102"/>
      <c r="HA55" s="274" t="s">
        <v>0</v>
      </c>
      <c r="HB55" s="101"/>
      <c r="HC55" s="110" t="s">
        <v>328</v>
      </c>
      <c r="HD55" s="111" t="s">
        <v>328</v>
      </c>
      <c r="HE55" s="90"/>
      <c r="HF55" s="61"/>
      <c r="HG55" s="274" t="s">
        <v>0</v>
      </c>
      <c r="HH55" s="61"/>
      <c r="HI55" s="110" t="s">
        <v>328</v>
      </c>
      <c r="HJ55" s="111" t="s">
        <v>328</v>
      </c>
      <c r="HK55" s="90"/>
      <c r="HL55" s="61"/>
      <c r="HM55" s="274" t="s">
        <v>0</v>
      </c>
      <c r="HN55" s="61"/>
      <c r="HO55" s="110" t="s">
        <v>328</v>
      </c>
      <c r="HP55" s="111" t="s">
        <v>328</v>
      </c>
      <c r="HQ55" s="90"/>
      <c r="HR55" s="61"/>
      <c r="HS55" s="274" t="s">
        <v>0</v>
      </c>
      <c r="HT55" s="61"/>
      <c r="HU55" s="110" t="s">
        <v>328</v>
      </c>
      <c r="HV55" s="111" t="s">
        <v>328</v>
      </c>
      <c r="HW55" s="90"/>
      <c r="HX55" s="102"/>
      <c r="HY55" s="274" t="s">
        <v>0</v>
      </c>
      <c r="HZ55" s="101"/>
      <c r="IA55" s="110" t="s">
        <v>328</v>
      </c>
      <c r="IB55" s="111" t="s">
        <v>328</v>
      </c>
      <c r="IC55" s="90"/>
      <c r="ID55" s="61"/>
      <c r="IE55" s="274" t="s">
        <v>0</v>
      </c>
      <c r="IF55" s="61"/>
      <c r="IG55" s="110" t="s">
        <v>328</v>
      </c>
      <c r="IH55" s="111" t="s">
        <v>328</v>
      </c>
      <c r="II55" s="90"/>
      <c r="IJ55" s="61"/>
      <c r="IK55" s="274" t="s">
        <v>0</v>
      </c>
      <c r="IL55" s="61"/>
      <c r="IM55" s="110" t="s">
        <v>328</v>
      </c>
      <c r="IN55" s="111" t="s">
        <v>328</v>
      </c>
      <c r="IO55" s="90"/>
      <c r="IP55" s="102"/>
      <c r="IQ55" s="274" t="s">
        <v>0</v>
      </c>
      <c r="IR55" s="101"/>
      <c r="IS55" s="110" t="s">
        <v>328</v>
      </c>
      <c r="IT55" s="111" t="s">
        <v>328</v>
      </c>
      <c r="IU55" s="90"/>
      <c r="IV55" s="61"/>
      <c r="IW55" s="274" t="s">
        <v>0</v>
      </c>
      <c r="IX55" s="61"/>
      <c r="IY55" s="110" t="s">
        <v>328</v>
      </c>
      <c r="IZ55" s="111" t="s">
        <v>328</v>
      </c>
      <c r="JA55" s="90"/>
      <c r="JB55" s="61"/>
      <c r="JC55" s="274" t="s">
        <v>0</v>
      </c>
      <c r="JD55" s="61"/>
      <c r="JE55" s="110" t="s">
        <v>328</v>
      </c>
      <c r="JF55" s="111" t="s">
        <v>328</v>
      </c>
      <c r="JG55" s="90"/>
      <c r="JH55" s="61"/>
      <c r="JI55" s="274" t="s">
        <v>0</v>
      </c>
      <c r="JJ55" s="61"/>
      <c r="JK55" s="110" t="s">
        <v>328</v>
      </c>
      <c r="JL55" s="111" t="s">
        <v>328</v>
      </c>
      <c r="JM55" s="90"/>
      <c r="JN55" s="61"/>
      <c r="JO55" s="274" t="s">
        <v>0</v>
      </c>
      <c r="JP55" s="61"/>
      <c r="JQ55" s="110" t="s">
        <v>328</v>
      </c>
      <c r="JR55" s="111" t="s">
        <v>328</v>
      </c>
      <c r="JS55" s="90"/>
      <c r="JT55" s="102"/>
      <c r="JU55" s="274" t="s">
        <v>0</v>
      </c>
      <c r="JV55" s="101"/>
      <c r="JW55" s="110" t="s">
        <v>328</v>
      </c>
      <c r="JX55" s="111" t="s">
        <v>328</v>
      </c>
      <c r="JY55" s="90"/>
      <c r="JZ55" s="102"/>
      <c r="KA55" s="274" t="s">
        <v>0</v>
      </c>
      <c r="KB55" s="101"/>
      <c r="KC55" s="110" t="s">
        <v>328</v>
      </c>
      <c r="KD55" s="111" t="s">
        <v>328</v>
      </c>
      <c r="KE55" s="90"/>
      <c r="KF55" s="102"/>
      <c r="KG55" s="274" t="s">
        <v>0</v>
      </c>
      <c r="KH55" s="101"/>
      <c r="KI55" s="110" t="s">
        <v>328</v>
      </c>
      <c r="KJ55" s="111" t="s">
        <v>328</v>
      </c>
      <c r="KK55" s="90"/>
      <c r="KL55" s="61"/>
      <c r="KM55" s="274" t="s">
        <v>0</v>
      </c>
      <c r="KN55" s="61"/>
      <c r="KO55" s="110" t="s">
        <v>328</v>
      </c>
      <c r="KP55" s="111" t="s">
        <v>328</v>
      </c>
      <c r="KQ55" s="90"/>
      <c r="KR55" s="61"/>
      <c r="KS55" s="274" t="s">
        <v>0</v>
      </c>
      <c r="KT55" s="61"/>
      <c r="KU55" s="110" t="s">
        <v>328</v>
      </c>
      <c r="KV55" s="111" t="s">
        <v>328</v>
      </c>
      <c r="KW55" s="90"/>
      <c r="KX55" s="61"/>
      <c r="KY55" s="274" t="s">
        <v>0</v>
      </c>
      <c r="KZ55" s="61"/>
      <c r="LA55" s="110" t="s">
        <v>328</v>
      </c>
      <c r="LB55" s="111" t="s">
        <v>328</v>
      </c>
      <c r="LC55" s="90"/>
      <c r="LD55" s="102"/>
      <c r="LE55" s="274" t="s">
        <v>0</v>
      </c>
      <c r="LF55" s="101"/>
      <c r="LG55" s="110" t="s">
        <v>328</v>
      </c>
      <c r="LH55" s="111" t="s">
        <v>328</v>
      </c>
      <c r="LI55" s="90"/>
      <c r="LJ55" s="61"/>
      <c r="LK55" s="274" t="s">
        <v>0</v>
      </c>
      <c r="LL55" s="61"/>
      <c r="LM55" s="110" t="s">
        <v>328</v>
      </c>
      <c r="LN55" s="111" t="s">
        <v>328</v>
      </c>
      <c r="LO55" s="90"/>
      <c r="LP55" s="61"/>
      <c r="LQ55" s="274" t="s">
        <v>0</v>
      </c>
      <c r="LR55" s="61"/>
      <c r="LS55" s="110" t="s">
        <v>328</v>
      </c>
      <c r="LT55" s="111" t="s">
        <v>328</v>
      </c>
      <c r="LU55" s="90"/>
      <c r="LV55" s="102"/>
      <c r="LW55" s="274" t="s">
        <v>0</v>
      </c>
      <c r="LX55" s="101"/>
      <c r="LY55" s="110" t="s">
        <v>328</v>
      </c>
      <c r="LZ55" s="111" t="s">
        <v>328</v>
      </c>
      <c r="MA55" s="90"/>
      <c r="MB55" s="61"/>
      <c r="MC55" s="274" t="s">
        <v>0</v>
      </c>
      <c r="MD55" s="61"/>
      <c r="ME55" s="110" t="s">
        <v>328</v>
      </c>
      <c r="MF55" s="111" t="s">
        <v>328</v>
      </c>
      <c r="MG55" s="90"/>
      <c r="MH55" s="61"/>
      <c r="MI55" s="274" t="s">
        <v>0</v>
      </c>
      <c r="MJ55" s="61"/>
      <c r="MK55" s="110" t="s">
        <v>328</v>
      </c>
      <c r="ML55" s="111" t="s">
        <v>328</v>
      </c>
      <c r="MM55" s="90"/>
      <c r="MN55" s="61"/>
      <c r="MO55" s="274" t="s">
        <v>0</v>
      </c>
      <c r="MP55" s="61"/>
      <c r="MQ55" s="110" t="s">
        <v>328</v>
      </c>
      <c r="MR55" s="111" t="s">
        <v>328</v>
      </c>
      <c r="MS55" s="90"/>
      <c r="MT55" s="102"/>
      <c r="MU55" s="274" t="s">
        <v>0</v>
      </c>
      <c r="MV55" s="101"/>
      <c r="MW55" s="110" t="s">
        <v>328</v>
      </c>
      <c r="MX55" s="111" t="s">
        <v>328</v>
      </c>
      <c r="MY55" s="90"/>
      <c r="MZ55" s="61"/>
      <c r="NA55" s="274" t="s">
        <v>0</v>
      </c>
      <c r="NB55" s="61"/>
      <c r="NC55" s="110" t="s">
        <v>328</v>
      </c>
      <c r="ND55" s="111" t="s">
        <v>328</v>
      </c>
      <c r="NE55" s="90"/>
      <c r="NF55" s="61"/>
      <c r="NG55" s="274" t="s">
        <v>0</v>
      </c>
      <c r="NH55" s="61"/>
      <c r="NI55" s="110" t="s">
        <v>328</v>
      </c>
      <c r="NJ55" s="111" t="s">
        <v>328</v>
      </c>
      <c r="NK55" s="90"/>
      <c r="NL55" s="61"/>
      <c r="NM55" s="274" t="s">
        <v>0</v>
      </c>
      <c r="NN55" s="61"/>
      <c r="NO55" s="110" t="s">
        <v>328</v>
      </c>
      <c r="NP55" s="111" t="s">
        <v>328</v>
      </c>
      <c r="NQ55" s="90"/>
      <c r="NR55" s="61"/>
      <c r="NS55" s="274" t="s">
        <v>0</v>
      </c>
      <c r="NT55" s="61"/>
      <c r="NU55" s="110" t="s">
        <v>328</v>
      </c>
      <c r="NV55" s="111" t="s">
        <v>328</v>
      </c>
      <c r="NW55" s="98"/>
      <c r="NX55" s="102"/>
      <c r="NY55" s="274" t="s">
        <v>0</v>
      </c>
      <c r="NZ55" s="101"/>
      <c r="OA55" s="110" t="s">
        <v>328</v>
      </c>
      <c r="OB55" s="111" t="s">
        <v>328</v>
      </c>
      <c r="OC55" s="117"/>
      <c r="OD55" s="253"/>
      <c r="OE55" s="110" t="s">
        <v>0</v>
      </c>
      <c r="OF55" s="110"/>
      <c r="OG55" s="110" t="s">
        <v>328</v>
      </c>
      <c r="OH55" s="111" t="s">
        <v>328</v>
      </c>
    </row>
    <row r="56" spans="1:398" ht="15" x14ac:dyDescent="0.2">
      <c r="A56" s="283">
        <f>IF(B56="","",VLOOKUP(B56,'Registrovaní tipéri'!$A$2:$B$101,2,FALSE))</f>
        <v>27</v>
      </c>
      <c r="B56" s="277" t="s">
        <v>6</v>
      </c>
      <c r="C56" s="130">
        <v>27</v>
      </c>
      <c r="D56" s="102"/>
      <c r="E56" s="274" t="s">
        <v>0</v>
      </c>
      <c r="F56" s="101"/>
      <c r="G56" s="108"/>
      <c r="H56" s="109"/>
      <c r="I56" s="279"/>
      <c r="J56" s="253">
        <v>2</v>
      </c>
      <c r="K56" s="110" t="s">
        <v>0</v>
      </c>
      <c r="L56" s="110">
        <v>2</v>
      </c>
      <c r="M56" s="110" t="s">
        <v>217</v>
      </c>
      <c r="N56" s="111" t="s">
        <v>218</v>
      </c>
      <c r="O56" s="77"/>
      <c r="P56" s="102">
        <v>2</v>
      </c>
      <c r="Q56" s="311" t="s">
        <v>0</v>
      </c>
      <c r="R56" s="101">
        <v>1</v>
      </c>
      <c r="S56" s="110" t="s">
        <v>217</v>
      </c>
      <c r="T56" s="111" t="s">
        <v>213</v>
      </c>
      <c r="U56" s="77"/>
      <c r="V56" s="102">
        <v>1</v>
      </c>
      <c r="W56" s="311" t="s">
        <v>0</v>
      </c>
      <c r="X56" s="101">
        <v>1</v>
      </c>
      <c r="Y56" s="110" t="s">
        <v>218</v>
      </c>
      <c r="Z56" s="111" t="s">
        <v>217</v>
      </c>
      <c r="AA56" s="90"/>
      <c r="AB56" s="61">
        <v>2</v>
      </c>
      <c r="AC56" s="294" t="s">
        <v>0</v>
      </c>
      <c r="AD56" s="61">
        <v>1</v>
      </c>
      <c r="AE56" s="110" t="s">
        <v>218</v>
      </c>
      <c r="AF56" s="111" t="s">
        <v>217</v>
      </c>
      <c r="AG56" s="90"/>
      <c r="AH56" s="61">
        <v>1</v>
      </c>
      <c r="AI56" s="274" t="s">
        <v>0</v>
      </c>
      <c r="AJ56" s="61">
        <v>3</v>
      </c>
      <c r="AK56" s="110" t="s">
        <v>217</v>
      </c>
      <c r="AL56" s="111" t="s">
        <v>291</v>
      </c>
      <c r="AM56" s="90"/>
      <c r="AN56" s="102">
        <v>1</v>
      </c>
      <c r="AO56" s="274" t="s">
        <v>0</v>
      </c>
      <c r="AP56" s="101">
        <v>2</v>
      </c>
      <c r="AQ56" s="110" t="s">
        <v>219</v>
      </c>
      <c r="AR56" s="111" t="s">
        <v>291</v>
      </c>
      <c r="AS56" s="90"/>
      <c r="AT56" s="61">
        <v>2</v>
      </c>
      <c r="AU56" s="274" t="s">
        <v>0</v>
      </c>
      <c r="AV56" s="61">
        <v>1</v>
      </c>
      <c r="AW56" s="110" t="s">
        <v>217</v>
      </c>
      <c r="AX56" s="111" t="s">
        <v>291</v>
      </c>
      <c r="AY56" s="90"/>
      <c r="AZ56" s="102">
        <v>3</v>
      </c>
      <c r="BA56" s="274" t="s">
        <v>0</v>
      </c>
      <c r="BB56" s="101">
        <v>0</v>
      </c>
      <c r="BC56" s="110" t="s">
        <v>268</v>
      </c>
      <c r="BD56" s="111" t="s">
        <v>366</v>
      </c>
      <c r="BE56" s="90"/>
      <c r="BF56" s="61">
        <v>1</v>
      </c>
      <c r="BG56" s="274" t="s">
        <v>0</v>
      </c>
      <c r="BH56" s="61">
        <v>2</v>
      </c>
      <c r="BI56" s="110" t="s">
        <v>217</v>
      </c>
      <c r="BJ56" s="111" t="s">
        <v>291</v>
      </c>
      <c r="BK56" s="90"/>
      <c r="BL56" s="61">
        <v>4</v>
      </c>
      <c r="BM56" s="274" t="s">
        <v>0</v>
      </c>
      <c r="BN56" s="61">
        <v>1</v>
      </c>
      <c r="BO56" s="110" t="s">
        <v>217</v>
      </c>
      <c r="BP56" s="111" t="s">
        <v>217</v>
      </c>
      <c r="BQ56" s="90"/>
      <c r="BR56" s="61">
        <v>1</v>
      </c>
      <c r="BS56" s="274" t="s">
        <v>0</v>
      </c>
      <c r="BT56" s="61">
        <v>2</v>
      </c>
      <c r="BU56" s="110" t="s">
        <v>217</v>
      </c>
      <c r="BV56" s="111" t="s">
        <v>291</v>
      </c>
      <c r="BW56" s="90"/>
      <c r="BX56" s="61">
        <v>2</v>
      </c>
      <c r="BY56" s="274" t="s">
        <v>0</v>
      </c>
      <c r="BZ56" s="61">
        <v>0</v>
      </c>
      <c r="CA56" s="110" t="s">
        <v>291</v>
      </c>
      <c r="CB56" s="111" t="s">
        <v>217</v>
      </c>
      <c r="CC56" s="90"/>
      <c r="CD56" s="61">
        <v>3</v>
      </c>
      <c r="CE56" s="274" t="s">
        <v>0</v>
      </c>
      <c r="CF56" s="61">
        <v>1</v>
      </c>
      <c r="CG56" s="110" t="s">
        <v>219</v>
      </c>
      <c r="CH56" s="111" t="s">
        <v>217</v>
      </c>
      <c r="CI56" s="90"/>
      <c r="CJ56" s="102">
        <v>2</v>
      </c>
      <c r="CK56" s="274" t="s">
        <v>0</v>
      </c>
      <c r="CL56" s="101">
        <v>0</v>
      </c>
      <c r="CM56" s="110" t="s">
        <v>218</v>
      </c>
      <c r="CN56" s="111" t="s">
        <v>364</v>
      </c>
      <c r="CO56" s="90"/>
      <c r="CP56" s="102">
        <v>1</v>
      </c>
      <c r="CQ56" s="274" t="s">
        <v>0</v>
      </c>
      <c r="CR56" s="101">
        <v>4</v>
      </c>
      <c r="CS56" s="110" t="s">
        <v>268</v>
      </c>
      <c r="CT56" s="111" t="s">
        <v>219</v>
      </c>
      <c r="CU56" s="90"/>
      <c r="CV56" s="61">
        <v>0</v>
      </c>
      <c r="CW56" s="274" t="s">
        <v>0</v>
      </c>
      <c r="CX56" s="61">
        <v>3</v>
      </c>
      <c r="CY56" s="110" t="s">
        <v>268</v>
      </c>
      <c r="CZ56" s="111" t="s">
        <v>364</v>
      </c>
      <c r="DA56" s="90"/>
      <c r="DB56" s="61">
        <v>1</v>
      </c>
      <c r="DC56" s="274" t="s">
        <v>0</v>
      </c>
      <c r="DD56" s="61">
        <v>2</v>
      </c>
      <c r="DE56" s="110" t="s">
        <v>268</v>
      </c>
      <c r="DF56" s="111" t="s">
        <v>216</v>
      </c>
      <c r="DG56" s="90"/>
      <c r="DH56" s="61">
        <v>1</v>
      </c>
      <c r="DI56" s="274" t="s">
        <v>0</v>
      </c>
      <c r="DJ56" s="61">
        <v>0</v>
      </c>
      <c r="DK56" s="110" t="s">
        <v>217</v>
      </c>
      <c r="DL56" s="111" t="s">
        <v>217</v>
      </c>
      <c r="DM56" s="90"/>
      <c r="DN56" s="61">
        <v>2</v>
      </c>
      <c r="DO56" s="274" t="s">
        <v>0</v>
      </c>
      <c r="DP56" s="61">
        <v>2</v>
      </c>
      <c r="DQ56" s="110" t="s">
        <v>217</v>
      </c>
      <c r="DR56" s="111" t="s">
        <v>217</v>
      </c>
      <c r="DS56" s="90"/>
      <c r="DT56" s="61">
        <v>3</v>
      </c>
      <c r="DU56" s="274" t="s">
        <v>0</v>
      </c>
      <c r="DV56" s="61">
        <v>1</v>
      </c>
      <c r="DW56" s="110" t="s">
        <v>220</v>
      </c>
      <c r="DX56" s="111" t="s">
        <v>268</v>
      </c>
      <c r="DY56" s="90"/>
      <c r="DZ56" s="61">
        <v>2</v>
      </c>
      <c r="EA56" s="274" t="s">
        <v>0</v>
      </c>
      <c r="EB56" s="61">
        <v>0</v>
      </c>
      <c r="EC56" s="110" t="s">
        <v>268</v>
      </c>
      <c r="ED56" s="111" t="s">
        <v>268</v>
      </c>
      <c r="EE56" s="90"/>
      <c r="EF56" s="61"/>
      <c r="EG56" s="274" t="s">
        <v>0</v>
      </c>
      <c r="EH56" s="61"/>
      <c r="EI56" s="110" t="s">
        <v>328</v>
      </c>
      <c r="EJ56" s="111" t="s">
        <v>328</v>
      </c>
      <c r="EK56" s="90"/>
      <c r="EL56" s="61"/>
      <c r="EM56" s="274" t="s">
        <v>0</v>
      </c>
      <c r="EN56" s="61"/>
      <c r="EO56" s="110" t="s">
        <v>328</v>
      </c>
      <c r="EP56" s="111" t="s">
        <v>328</v>
      </c>
      <c r="EQ56" s="90"/>
      <c r="ER56" s="102"/>
      <c r="ES56" s="274" t="s">
        <v>0</v>
      </c>
      <c r="ET56" s="101"/>
      <c r="EU56" s="110" t="s">
        <v>328</v>
      </c>
      <c r="EV56" s="111" t="s">
        <v>328</v>
      </c>
      <c r="EW56" s="90"/>
      <c r="EX56" s="61"/>
      <c r="EY56" s="274" t="s">
        <v>0</v>
      </c>
      <c r="EZ56" s="61"/>
      <c r="FA56" s="110" t="s">
        <v>328</v>
      </c>
      <c r="FB56" s="111" t="s">
        <v>328</v>
      </c>
      <c r="FC56" s="90"/>
      <c r="FD56" s="102"/>
      <c r="FE56" s="274" t="s">
        <v>0</v>
      </c>
      <c r="FF56" s="101"/>
      <c r="FG56" s="110" t="s">
        <v>328</v>
      </c>
      <c r="FH56" s="111" t="s">
        <v>328</v>
      </c>
      <c r="FI56" s="90"/>
      <c r="FJ56" s="61"/>
      <c r="FK56" s="274" t="s">
        <v>0</v>
      </c>
      <c r="FL56" s="61"/>
      <c r="FM56" s="110" t="s">
        <v>328</v>
      </c>
      <c r="FN56" s="111" t="s">
        <v>328</v>
      </c>
      <c r="FO56" s="90"/>
      <c r="FP56" s="61"/>
      <c r="FQ56" s="274" t="s">
        <v>0</v>
      </c>
      <c r="FR56" s="61"/>
      <c r="FS56" s="110" t="s">
        <v>328</v>
      </c>
      <c r="FT56" s="111" t="s">
        <v>328</v>
      </c>
      <c r="FU56" s="90"/>
      <c r="FV56" s="61"/>
      <c r="FW56" s="274" t="s">
        <v>0</v>
      </c>
      <c r="FX56" s="61"/>
      <c r="FY56" s="110" t="s">
        <v>328</v>
      </c>
      <c r="FZ56" s="111" t="s">
        <v>328</v>
      </c>
      <c r="GA56" s="90"/>
      <c r="GB56" s="102"/>
      <c r="GC56" s="274" t="s">
        <v>0</v>
      </c>
      <c r="GD56" s="101"/>
      <c r="GE56" s="110" t="s">
        <v>328</v>
      </c>
      <c r="GF56" s="111" t="s">
        <v>328</v>
      </c>
      <c r="GG56" s="90"/>
      <c r="GH56" s="102"/>
      <c r="GI56" s="274" t="s">
        <v>0</v>
      </c>
      <c r="GJ56" s="101"/>
      <c r="GK56" s="110" t="s">
        <v>328</v>
      </c>
      <c r="GL56" s="111" t="s">
        <v>328</v>
      </c>
      <c r="GM56" s="90"/>
      <c r="GN56" s="61"/>
      <c r="GO56" s="274" t="s">
        <v>0</v>
      </c>
      <c r="GP56" s="61"/>
      <c r="GQ56" s="110" t="s">
        <v>328</v>
      </c>
      <c r="GR56" s="111" t="s">
        <v>328</v>
      </c>
      <c r="GS56" s="90"/>
      <c r="GT56" s="61"/>
      <c r="GU56" s="274" t="s">
        <v>0</v>
      </c>
      <c r="GV56" s="61"/>
      <c r="GW56" s="110" t="s">
        <v>328</v>
      </c>
      <c r="GX56" s="111" t="s">
        <v>328</v>
      </c>
      <c r="GY56" s="90"/>
      <c r="GZ56" s="102"/>
      <c r="HA56" s="274" t="s">
        <v>0</v>
      </c>
      <c r="HB56" s="101"/>
      <c r="HC56" s="110" t="s">
        <v>328</v>
      </c>
      <c r="HD56" s="111" t="s">
        <v>328</v>
      </c>
      <c r="HE56" s="90"/>
      <c r="HF56" s="61"/>
      <c r="HG56" s="274" t="s">
        <v>0</v>
      </c>
      <c r="HH56" s="61"/>
      <c r="HI56" s="110" t="s">
        <v>328</v>
      </c>
      <c r="HJ56" s="111" t="s">
        <v>328</v>
      </c>
      <c r="HK56" s="90"/>
      <c r="HL56" s="61"/>
      <c r="HM56" s="274" t="s">
        <v>0</v>
      </c>
      <c r="HN56" s="61"/>
      <c r="HO56" s="110" t="s">
        <v>328</v>
      </c>
      <c r="HP56" s="111" t="s">
        <v>328</v>
      </c>
      <c r="HQ56" s="90"/>
      <c r="HR56" s="61"/>
      <c r="HS56" s="274" t="s">
        <v>0</v>
      </c>
      <c r="HT56" s="61"/>
      <c r="HU56" s="110" t="s">
        <v>328</v>
      </c>
      <c r="HV56" s="111" t="s">
        <v>328</v>
      </c>
      <c r="HW56" s="90"/>
      <c r="HX56" s="102"/>
      <c r="HY56" s="274" t="s">
        <v>0</v>
      </c>
      <c r="HZ56" s="101"/>
      <c r="IA56" s="110" t="s">
        <v>328</v>
      </c>
      <c r="IB56" s="111" t="s">
        <v>328</v>
      </c>
      <c r="IC56" s="90"/>
      <c r="ID56" s="61"/>
      <c r="IE56" s="274" t="s">
        <v>0</v>
      </c>
      <c r="IF56" s="61"/>
      <c r="IG56" s="110" t="s">
        <v>328</v>
      </c>
      <c r="IH56" s="111" t="s">
        <v>328</v>
      </c>
      <c r="II56" s="90"/>
      <c r="IJ56" s="61"/>
      <c r="IK56" s="274" t="s">
        <v>0</v>
      </c>
      <c r="IL56" s="61"/>
      <c r="IM56" s="110" t="s">
        <v>328</v>
      </c>
      <c r="IN56" s="111" t="s">
        <v>328</v>
      </c>
      <c r="IO56" s="90"/>
      <c r="IP56" s="102"/>
      <c r="IQ56" s="274" t="s">
        <v>0</v>
      </c>
      <c r="IR56" s="101"/>
      <c r="IS56" s="110" t="s">
        <v>328</v>
      </c>
      <c r="IT56" s="111" t="s">
        <v>328</v>
      </c>
      <c r="IU56" s="90"/>
      <c r="IV56" s="61"/>
      <c r="IW56" s="274" t="s">
        <v>0</v>
      </c>
      <c r="IX56" s="61"/>
      <c r="IY56" s="110" t="s">
        <v>328</v>
      </c>
      <c r="IZ56" s="111" t="s">
        <v>328</v>
      </c>
      <c r="JA56" s="90"/>
      <c r="JB56" s="61"/>
      <c r="JC56" s="274" t="s">
        <v>0</v>
      </c>
      <c r="JD56" s="61"/>
      <c r="JE56" s="110" t="s">
        <v>328</v>
      </c>
      <c r="JF56" s="111" t="s">
        <v>328</v>
      </c>
      <c r="JG56" s="90"/>
      <c r="JH56" s="61"/>
      <c r="JI56" s="274" t="s">
        <v>0</v>
      </c>
      <c r="JJ56" s="61"/>
      <c r="JK56" s="110" t="s">
        <v>328</v>
      </c>
      <c r="JL56" s="111" t="s">
        <v>328</v>
      </c>
      <c r="JM56" s="90"/>
      <c r="JN56" s="61"/>
      <c r="JO56" s="274" t="s">
        <v>0</v>
      </c>
      <c r="JP56" s="61"/>
      <c r="JQ56" s="110" t="s">
        <v>328</v>
      </c>
      <c r="JR56" s="111" t="s">
        <v>328</v>
      </c>
      <c r="JS56" s="90"/>
      <c r="JT56" s="102"/>
      <c r="JU56" s="274" t="s">
        <v>0</v>
      </c>
      <c r="JV56" s="101"/>
      <c r="JW56" s="110" t="s">
        <v>328</v>
      </c>
      <c r="JX56" s="111" t="s">
        <v>328</v>
      </c>
      <c r="JY56" s="90"/>
      <c r="JZ56" s="102"/>
      <c r="KA56" s="274" t="s">
        <v>0</v>
      </c>
      <c r="KB56" s="101"/>
      <c r="KC56" s="110" t="s">
        <v>328</v>
      </c>
      <c r="KD56" s="111" t="s">
        <v>328</v>
      </c>
      <c r="KE56" s="90"/>
      <c r="KF56" s="102"/>
      <c r="KG56" s="274" t="s">
        <v>0</v>
      </c>
      <c r="KH56" s="101"/>
      <c r="KI56" s="110" t="s">
        <v>328</v>
      </c>
      <c r="KJ56" s="111" t="s">
        <v>328</v>
      </c>
      <c r="KK56" s="90"/>
      <c r="KL56" s="61"/>
      <c r="KM56" s="274" t="s">
        <v>0</v>
      </c>
      <c r="KN56" s="61"/>
      <c r="KO56" s="110" t="s">
        <v>328</v>
      </c>
      <c r="KP56" s="111" t="s">
        <v>328</v>
      </c>
      <c r="KQ56" s="90"/>
      <c r="KR56" s="61"/>
      <c r="KS56" s="274" t="s">
        <v>0</v>
      </c>
      <c r="KT56" s="61"/>
      <c r="KU56" s="110" t="s">
        <v>328</v>
      </c>
      <c r="KV56" s="111" t="s">
        <v>328</v>
      </c>
      <c r="KW56" s="90"/>
      <c r="KX56" s="61"/>
      <c r="KY56" s="274" t="s">
        <v>0</v>
      </c>
      <c r="KZ56" s="61"/>
      <c r="LA56" s="110" t="s">
        <v>328</v>
      </c>
      <c r="LB56" s="111" t="s">
        <v>328</v>
      </c>
      <c r="LC56" s="90"/>
      <c r="LD56" s="102"/>
      <c r="LE56" s="274" t="s">
        <v>0</v>
      </c>
      <c r="LF56" s="101"/>
      <c r="LG56" s="110" t="s">
        <v>328</v>
      </c>
      <c r="LH56" s="111" t="s">
        <v>328</v>
      </c>
      <c r="LI56" s="90"/>
      <c r="LJ56" s="61"/>
      <c r="LK56" s="274" t="s">
        <v>0</v>
      </c>
      <c r="LL56" s="61"/>
      <c r="LM56" s="110" t="s">
        <v>328</v>
      </c>
      <c r="LN56" s="111" t="s">
        <v>328</v>
      </c>
      <c r="LO56" s="90"/>
      <c r="LP56" s="61"/>
      <c r="LQ56" s="274" t="s">
        <v>0</v>
      </c>
      <c r="LR56" s="61"/>
      <c r="LS56" s="110" t="s">
        <v>328</v>
      </c>
      <c r="LT56" s="111" t="s">
        <v>328</v>
      </c>
      <c r="LU56" s="90"/>
      <c r="LV56" s="102"/>
      <c r="LW56" s="274" t="s">
        <v>0</v>
      </c>
      <c r="LX56" s="101"/>
      <c r="LY56" s="110" t="s">
        <v>328</v>
      </c>
      <c r="LZ56" s="111" t="s">
        <v>328</v>
      </c>
      <c r="MA56" s="90"/>
      <c r="MB56" s="61"/>
      <c r="MC56" s="274" t="s">
        <v>0</v>
      </c>
      <c r="MD56" s="61"/>
      <c r="ME56" s="110" t="s">
        <v>328</v>
      </c>
      <c r="MF56" s="111" t="s">
        <v>328</v>
      </c>
      <c r="MG56" s="90"/>
      <c r="MH56" s="61"/>
      <c r="MI56" s="274" t="s">
        <v>0</v>
      </c>
      <c r="MJ56" s="61"/>
      <c r="MK56" s="110" t="s">
        <v>328</v>
      </c>
      <c r="ML56" s="111" t="s">
        <v>328</v>
      </c>
      <c r="MM56" s="90"/>
      <c r="MN56" s="61"/>
      <c r="MO56" s="274" t="s">
        <v>0</v>
      </c>
      <c r="MP56" s="61"/>
      <c r="MQ56" s="110" t="s">
        <v>328</v>
      </c>
      <c r="MR56" s="111" t="s">
        <v>328</v>
      </c>
      <c r="MS56" s="90"/>
      <c r="MT56" s="102"/>
      <c r="MU56" s="274" t="s">
        <v>0</v>
      </c>
      <c r="MV56" s="101"/>
      <c r="MW56" s="110" t="s">
        <v>328</v>
      </c>
      <c r="MX56" s="111" t="s">
        <v>328</v>
      </c>
      <c r="MY56" s="90"/>
      <c r="MZ56" s="61"/>
      <c r="NA56" s="274" t="s">
        <v>0</v>
      </c>
      <c r="NB56" s="61"/>
      <c r="NC56" s="110" t="s">
        <v>328</v>
      </c>
      <c r="ND56" s="111" t="s">
        <v>328</v>
      </c>
      <c r="NE56" s="90"/>
      <c r="NF56" s="61"/>
      <c r="NG56" s="274" t="s">
        <v>0</v>
      </c>
      <c r="NH56" s="61"/>
      <c r="NI56" s="110" t="s">
        <v>328</v>
      </c>
      <c r="NJ56" s="111" t="s">
        <v>328</v>
      </c>
      <c r="NK56" s="90"/>
      <c r="NL56" s="61"/>
      <c r="NM56" s="274" t="s">
        <v>0</v>
      </c>
      <c r="NN56" s="61"/>
      <c r="NO56" s="110" t="s">
        <v>328</v>
      </c>
      <c r="NP56" s="111" t="s">
        <v>328</v>
      </c>
      <c r="NQ56" s="90"/>
      <c r="NR56" s="61"/>
      <c r="NS56" s="274" t="s">
        <v>0</v>
      </c>
      <c r="NT56" s="61"/>
      <c r="NU56" s="110" t="s">
        <v>328</v>
      </c>
      <c r="NV56" s="111" t="s">
        <v>328</v>
      </c>
      <c r="NW56" s="98"/>
      <c r="NX56" s="102"/>
      <c r="NY56" s="274" t="s">
        <v>0</v>
      </c>
      <c r="NZ56" s="101"/>
      <c r="OA56" s="110" t="s">
        <v>328</v>
      </c>
      <c r="OB56" s="111" t="s">
        <v>328</v>
      </c>
      <c r="OC56" s="117"/>
      <c r="OD56" s="253"/>
      <c r="OE56" s="110" t="s">
        <v>0</v>
      </c>
      <c r="OF56" s="110"/>
      <c r="OG56" s="110" t="s">
        <v>328</v>
      </c>
      <c r="OH56" s="111" t="s">
        <v>328</v>
      </c>
    </row>
    <row r="57" spans="1:398" ht="15" x14ac:dyDescent="0.2">
      <c r="A57" s="283">
        <f>IF(B57="","",VLOOKUP(B57,'Registrovaní tipéri'!$A$2:$B$101,2,FALSE))</f>
        <v>18</v>
      </c>
      <c r="B57" s="277" t="s">
        <v>24</v>
      </c>
      <c r="C57" s="130">
        <v>18</v>
      </c>
      <c r="D57" s="102"/>
      <c r="E57" s="274" t="s">
        <v>0</v>
      </c>
      <c r="F57" s="101"/>
      <c r="G57" s="274"/>
      <c r="H57" s="275"/>
      <c r="I57" s="279"/>
      <c r="J57" s="253">
        <v>0</v>
      </c>
      <c r="K57" s="110" t="s">
        <v>0</v>
      </c>
      <c r="L57" s="110">
        <v>3</v>
      </c>
      <c r="M57" s="110" t="s">
        <v>291</v>
      </c>
      <c r="N57" s="111" t="s">
        <v>217</v>
      </c>
      <c r="O57" s="77"/>
      <c r="P57" s="102">
        <v>4</v>
      </c>
      <c r="Q57" s="311" t="s">
        <v>0</v>
      </c>
      <c r="R57" s="101">
        <v>0</v>
      </c>
      <c r="S57" s="110" t="s">
        <v>219</v>
      </c>
      <c r="T57" s="111" t="s">
        <v>217</v>
      </c>
      <c r="U57" s="77"/>
      <c r="V57" s="102">
        <v>0</v>
      </c>
      <c r="W57" s="311" t="s">
        <v>0</v>
      </c>
      <c r="X57" s="101">
        <v>3</v>
      </c>
      <c r="Y57" s="110" t="s">
        <v>217</v>
      </c>
      <c r="Z57" s="111" t="s">
        <v>268</v>
      </c>
      <c r="AA57" s="90"/>
      <c r="AB57" s="61"/>
      <c r="AC57" s="294" t="s">
        <v>0</v>
      </c>
      <c r="AD57" s="61"/>
      <c r="AE57" s="110" t="s">
        <v>328</v>
      </c>
      <c r="AF57" s="111" t="s">
        <v>328</v>
      </c>
      <c r="AG57" s="90"/>
      <c r="AH57" s="61">
        <v>1</v>
      </c>
      <c r="AI57" s="274" t="s">
        <v>0</v>
      </c>
      <c r="AJ57" s="61">
        <v>3</v>
      </c>
      <c r="AK57" s="110" t="s">
        <v>219</v>
      </c>
      <c r="AL57" s="111" t="s">
        <v>217</v>
      </c>
      <c r="AM57" s="90"/>
      <c r="AN57" s="102">
        <v>0</v>
      </c>
      <c r="AO57" s="274" t="s">
        <v>0</v>
      </c>
      <c r="AP57" s="101">
        <v>2</v>
      </c>
      <c r="AQ57" s="110" t="s">
        <v>219</v>
      </c>
      <c r="AR57" s="111" t="s">
        <v>215</v>
      </c>
      <c r="AS57" s="90"/>
      <c r="AT57" s="61">
        <v>2</v>
      </c>
      <c r="AU57" s="274" t="s">
        <v>0</v>
      </c>
      <c r="AV57" s="61">
        <v>0</v>
      </c>
      <c r="AW57" s="110" t="s">
        <v>291</v>
      </c>
      <c r="AX57" s="111" t="s">
        <v>217</v>
      </c>
      <c r="AY57" s="90"/>
      <c r="AZ57" s="102"/>
      <c r="BA57" s="274" t="s">
        <v>0</v>
      </c>
      <c r="BB57" s="101"/>
      <c r="BC57" s="110" t="s">
        <v>328</v>
      </c>
      <c r="BD57" s="111" t="s">
        <v>328</v>
      </c>
      <c r="BE57" s="90"/>
      <c r="BF57" s="61">
        <v>0</v>
      </c>
      <c r="BG57" s="274" t="s">
        <v>0</v>
      </c>
      <c r="BH57" s="61">
        <v>3</v>
      </c>
      <c r="BI57" s="110" t="s">
        <v>220</v>
      </c>
      <c r="BJ57" s="111" t="s">
        <v>217</v>
      </c>
      <c r="BK57" s="90"/>
      <c r="BL57" s="61">
        <v>4</v>
      </c>
      <c r="BM57" s="274" t="s">
        <v>0</v>
      </c>
      <c r="BN57" s="61">
        <v>1</v>
      </c>
      <c r="BO57" s="110" t="s">
        <v>218</v>
      </c>
      <c r="BP57" s="111" t="s">
        <v>210</v>
      </c>
      <c r="BQ57" s="90"/>
      <c r="BR57" s="61">
        <v>0</v>
      </c>
      <c r="BS57" s="274" t="s">
        <v>0</v>
      </c>
      <c r="BT57" s="61">
        <v>2</v>
      </c>
      <c r="BU57" s="110" t="s">
        <v>219</v>
      </c>
      <c r="BV57" s="111" t="s">
        <v>217</v>
      </c>
      <c r="BW57" s="90"/>
      <c r="BX57" s="61">
        <v>4</v>
      </c>
      <c r="BY57" s="274" t="s">
        <v>0</v>
      </c>
      <c r="BZ57" s="61">
        <v>1</v>
      </c>
      <c r="CA57" s="110" t="s">
        <v>219</v>
      </c>
      <c r="CB57" s="111" t="s">
        <v>213</v>
      </c>
      <c r="CC57" s="90"/>
      <c r="CD57" s="61">
        <v>3</v>
      </c>
      <c r="CE57" s="274" t="s">
        <v>0</v>
      </c>
      <c r="CF57" s="61">
        <v>1</v>
      </c>
      <c r="CG57" s="110" t="s">
        <v>218</v>
      </c>
      <c r="CH57" s="111" t="s">
        <v>364</v>
      </c>
      <c r="CI57" s="90"/>
      <c r="CJ57" s="102">
        <v>3</v>
      </c>
      <c r="CK57" s="274" t="s">
        <v>0</v>
      </c>
      <c r="CL57" s="101">
        <v>1</v>
      </c>
      <c r="CM57" s="110" t="s">
        <v>217</v>
      </c>
      <c r="CN57" s="111" t="s">
        <v>218</v>
      </c>
      <c r="CO57" s="90"/>
      <c r="CP57" s="102">
        <v>1</v>
      </c>
      <c r="CQ57" s="274" t="s">
        <v>0</v>
      </c>
      <c r="CR57" s="101">
        <v>3</v>
      </c>
      <c r="CS57" s="110" t="s">
        <v>219</v>
      </c>
      <c r="CT57" s="111" t="s">
        <v>217</v>
      </c>
      <c r="CU57" s="90"/>
      <c r="CV57" s="61">
        <v>1</v>
      </c>
      <c r="CW57" s="274" t="s">
        <v>0</v>
      </c>
      <c r="CX57" s="61">
        <v>4</v>
      </c>
      <c r="CY57" s="110" t="s">
        <v>217</v>
      </c>
      <c r="CZ57" s="111" t="s">
        <v>213</v>
      </c>
      <c r="DA57" s="90"/>
      <c r="DB57" s="61"/>
      <c r="DC57" s="274" t="s">
        <v>0</v>
      </c>
      <c r="DD57" s="61"/>
      <c r="DE57" s="110" t="s">
        <v>328</v>
      </c>
      <c r="DF57" s="111" t="s">
        <v>328</v>
      </c>
      <c r="DG57" s="90"/>
      <c r="DH57" s="61"/>
      <c r="DI57" s="274" t="s">
        <v>0</v>
      </c>
      <c r="DJ57" s="61"/>
      <c r="DK57" s="110" t="s">
        <v>328</v>
      </c>
      <c r="DL57" s="111" t="s">
        <v>328</v>
      </c>
      <c r="DM57" s="90"/>
      <c r="DN57" s="61"/>
      <c r="DO57" s="274" t="s">
        <v>0</v>
      </c>
      <c r="DP57" s="61"/>
      <c r="DQ57" s="110" t="s">
        <v>328</v>
      </c>
      <c r="DR57" s="111" t="s">
        <v>328</v>
      </c>
      <c r="DS57" s="90"/>
      <c r="DT57" s="61"/>
      <c r="DU57" s="274" t="s">
        <v>0</v>
      </c>
      <c r="DV57" s="61"/>
      <c r="DW57" s="110" t="s">
        <v>328</v>
      </c>
      <c r="DX57" s="111" t="s">
        <v>328</v>
      </c>
      <c r="DY57" s="90"/>
      <c r="DZ57" s="61"/>
      <c r="EA57" s="274" t="s">
        <v>0</v>
      </c>
      <c r="EB57" s="61"/>
      <c r="EC57" s="110" t="s">
        <v>328</v>
      </c>
      <c r="ED57" s="111" t="s">
        <v>328</v>
      </c>
      <c r="EE57" s="90"/>
      <c r="EF57" s="61"/>
      <c r="EG57" s="274" t="s">
        <v>0</v>
      </c>
      <c r="EH57" s="61"/>
      <c r="EI57" s="110" t="s">
        <v>328</v>
      </c>
      <c r="EJ57" s="111" t="s">
        <v>328</v>
      </c>
      <c r="EK57" s="90"/>
      <c r="EL57" s="61"/>
      <c r="EM57" s="274" t="s">
        <v>0</v>
      </c>
      <c r="EN57" s="61"/>
      <c r="EO57" s="110" t="s">
        <v>328</v>
      </c>
      <c r="EP57" s="111" t="s">
        <v>328</v>
      </c>
      <c r="EQ57" s="90"/>
      <c r="ER57" s="102"/>
      <c r="ES57" s="274" t="s">
        <v>0</v>
      </c>
      <c r="ET57" s="101"/>
      <c r="EU57" s="110" t="s">
        <v>328</v>
      </c>
      <c r="EV57" s="111" t="s">
        <v>328</v>
      </c>
      <c r="EW57" s="90"/>
      <c r="EX57" s="61"/>
      <c r="EY57" s="274" t="s">
        <v>0</v>
      </c>
      <c r="EZ57" s="61"/>
      <c r="FA57" s="110" t="s">
        <v>328</v>
      </c>
      <c r="FB57" s="111" t="s">
        <v>328</v>
      </c>
      <c r="FC57" s="90"/>
      <c r="FD57" s="102"/>
      <c r="FE57" s="274" t="s">
        <v>0</v>
      </c>
      <c r="FF57" s="101"/>
      <c r="FG57" s="110" t="s">
        <v>328</v>
      </c>
      <c r="FH57" s="111" t="s">
        <v>328</v>
      </c>
      <c r="FI57" s="90"/>
      <c r="FJ57" s="61"/>
      <c r="FK57" s="274" t="s">
        <v>0</v>
      </c>
      <c r="FL57" s="61"/>
      <c r="FM57" s="110" t="s">
        <v>328</v>
      </c>
      <c r="FN57" s="111" t="s">
        <v>328</v>
      </c>
      <c r="FO57" s="90"/>
      <c r="FP57" s="61"/>
      <c r="FQ57" s="274" t="s">
        <v>0</v>
      </c>
      <c r="FR57" s="61"/>
      <c r="FS57" s="110" t="s">
        <v>328</v>
      </c>
      <c r="FT57" s="111" t="s">
        <v>328</v>
      </c>
      <c r="FU57" s="90"/>
      <c r="FV57" s="61"/>
      <c r="FW57" s="274" t="s">
        <v>0</v>
      </c>
      <c r="FX57" s="61"/>
      <c r="FY57" s="110" t="s">
        <v>328</v>
      </c>
      <c r="FZ57" s="111" t="s">
        <v>328</v>
      </c>
      <c r="GA57" s="90"/>
      <c r="GB57" s="102"/>
      <c r="GC57" s="274" t="s">
        <v>0</v>
      </c>
      <c r="GD57" s="101"/>
      <c r="GE57" s="110" t="s">
        <v>328</v>
      </c>
      <c r="GF57" s="111" t="s">
        <v>328</v>
      </c>
      <c r="GG57" s="90"/>
      <c r="GH57" s="102"/>
      <c r="GI57" s="274" t="s">
        <v>0</v>
      </c>
      <c r="GJ57" s="101"/>
      <c r="GK57" s="110" t="s">
        <v>328</v>
      </c>
      <c r="GL57" s="111" t="s">
        <v>328</v>
      </c>
      <c r="GM57" s="90"/>
      <c r="GN57" s="61"/>
      <c r="GO57" s="274" t="s">
        <v>0</v>
      </c>
      <c r="GP57" s="61"/>
      <c r="GQ57" s="110" t="s">
        <v>328</v>
      </c>
      <c r="GR57" s="111" t="s">
        <v>328</v>
      </c>
      <c r="GS57" s="90"/>
      <c r="GT57" s="61"/>
      <c r="GU57" s="274" t="s">
        <v>0</v>
      </c>
      <c r="GV57" s="61"/>
      <c r="GW57" s="110" t="s">
        <v>328</v>
      </c>
      <c r="GX57" s="111" t="s">
        <v>328</v>
      </c>
      <c r="GY57" s="90"/>
      <c r="GZ57" s="102"/>
      <c r="HA57" s="274" t="s">
        <v>0</v>
      </c>
      <c r="HB57" s="101"/>
      <c r="HC57" s="110" t="s">
        <v>328</v>
      </c>
      <c r="HD57" s="111" t="s">
        <v>328</v>
      </c>
      <c r="HE57" s="90"/>
      <c r="HF57" s="61"/>
      <c r="HG57" s="274" t="s">
        <v>0</v>
      </c>
      <c r="HH57" s="61"/>
      <c r="HI57" s="110" t="s">
        <v>328</v>
      </c>
      <c r="HJ57" s="111" t="s">
        <v>328</v>
      </c>
      <c r="HK57" s="90"/>
      <c r="HL57" s="61"/>
      <c r="HM57" s="274" t="s">
        <v>0</v>
      </c>
      <c r="HN57" s="61"/>
      <c r="HO57" s="110" t="s">
        <v>328</v>
      </c>
      <c r="HP57" s="111" t="s">
        <v>328</v>
      </c>
      <c r="HQ57" s="90"/>
      <c r="HR57" s="61"/>
      <c r="HS57" s="274" t="s">
        <v>0</v>
      </c>
      <c r="HT57" s="61"/>
      <c r="HU57" s="110" t="s">
        <v>328</v>
      </c>
      <c r="HV57" s="111" t="s">
        <v>328</v>
      </c>
      <c r="HW57" s="90"/>
      <c r="HX57" s="102"/>
      <c r="HY57" s="274" t="s">
        <v>0</v>
      </c>
      <c r="HZ57" s="101"/>
      <c r="IA57" s="110" t="s">
        <v>328</v>
      </c>
      <c r="IB57" s="111" t="s">
        <v>328</v>
      </c>
      <c r="IC57" s="90"/>
      <c r="ID57" s="61"/>
      <c r="IE57" s="274" t="s">
        <v>0</v>
      </c>
      <c r="IF57" s="61"/>
      <c r="IG57" s="110" t="s">
        <v>328</v>
      </c>
      <c r="IH57" s="111" t="s">
        <v>328</v>
      </c>
      <c r="II57" s="90"/>
      <c r="IJ57" s="61"/>
      <c r="IK57" s="274" t="s">
        <v>0</v>
      </c>
      <c r="IL57" s="61"/>
      <c r="IM57" s="110" t="s">
        <v>328</v>
      </c>
      <c r="IN57" s="111" t="s">
        <v>328</v>
      </c>
      <c r="IO57" s="90"/>
      <c r="IP57" s="102"/>
      <c r="IQ57" s="274" t="s">
        <v>0</v>
      </c>
      <c r="IR57" s="101"/>
      <c r="IS57" s="110" t="s">
        <v>328</v>
      </c>
      <c r="IT57" s="111" t="s">
        <v>328</v>
      </c>
      <c r="IU57" s="90"/>
      <c r="IV57" s="61"/>
      <c r="IW57" s="274" t="s">
        <v>0</v>
      </c>
      <c r="IX57" s="61"/>
      <c r="IY57" s="110" t="s">
        <v>328</v>
      </c>
      <c r="IZ57" s="111" t="s">
        <v>328</v>
      </c>
      <c r="JA57" s="90"/>
      <c r="JB57" s="61"/>
      <c r="JC57" s="274" t="s">
        <v>0</v>
      </c>
      <c r="JD57" s="61"/>
      <c r="JE57" s="110" t="s">
        <v>328</v>
      </c>
      <c r="JF57" s="111" t="s">
        <v>328</v>
      </c>
      <c r="JG57" s="90"/>
      <c r="JH57" s="61"/>
      <c r="JI57" s="274" t="s">
        <v>0</v>
      </c>
      <c r="JJ57" s="61"/>
      <c r="JK57" s="110" t="s">
        <v>328</v>
      </c>
      <c r="JL57" s="111" t="s">
        <v>328</v>
      </c>
      <c r="JM57" s="90"/>
      <c r="JN57" s="61"/>
      <c r="JO57" s="274" t="s">
        <v>0</v>
      </c>
      <c r="JP57" s="61"/>
      <c r="JQ57" s="110" t="s">
        <v>328</v>
      </c>
      <c r="JR57" s="111" t="s">
        <v>328</v>
      </c>
      <c r="JS57" s="90"/>
      <c r="JT57" s="102"/>
      <c r="JU57" s="274" t="s">
        <v>0</v>
      </c>
      <c r="JV57" s="101"/>
      <c r="JW57" s="110" t="s">
        <v>328</v>
      </c>
      <c r="JX57" s="111" t="s">
        <v>328</v>
      </c>
      <c r="JY57" s="90"/>
      <c r="JZ57" s="102"/>
      <c r="KA57" s="274" t="s">
        <v>0</v>
      </c>
      <c r="KB57" s="101"/>
      <c r="KC57" s="110" t="s">
        <v>328</v>
      </c>
      <c r="KD57" s="111" t="s">
        <v>328</v>
      </c>
      <c r="KE57" s="90"/>
      <c r="KF57" s="102"/>
      <c r="KG57" s="274" t="s">
        <v>0</v>
      </c>
      <c r="KH57" s="101"/>
      <c r="KI57" s="110" t="s">
        <v>328</v>
      </c>
      <c r="KJ57" s="111" t="s">
        <v>328</v>
      </c>
      <c r="KK57" s="90"/>
      <c r="KL57" s="61"/>
      <c r="KM57" s="274" t="s">
        <v>0</v>
      </c>
      <c r="KN57" s="61"/>
      <c r="KO57" s="110" t="s">
        <v>328</v>
      </c>
      <c r="KP57" s="111" t="s">
        <v>328</v>
      </c>
      <c r="KQ57" s="90"/>
      <c r="KR57" s="61"/>
      <c r="KS57" s="274" t="s">
        <v>0</v>
      </c>
      <c r="KT57" s="61"/>
      <c r="KU57" s="110" t="s">
        <v>328</v>
      </c>
      <c r="KV57" s="111" t="s">
        <v>328</v>
      </c>
      <c r="KW57" s="90"/>
      <c r="KX57" s="61"/>
      <c r="KY57" s="274" t="s">
        <v>0</v>
      </c>
      <c r="KZ57" s="61"/>
      <c r="LA57" s="110" t="s">
        <v>328</v>
      </c>
      <c r="LB57" s="111" t="s">
        <v>328</v>
      </c>
      <c r="LC57" s="90"/>
      <c r="LD57" s="102"/>
      <c r="LE57" s="274" t="s">
        <v>0</v>
      </c>
      <c r="LF57" s="101"/>
      <c r="LG57" s="110" t="s">
        <v>328</v>
      </c>
      <c r="LH57" s="111" t="s">
        <v>328</v>
      </c>
      <c r="LI57" s="90"/>
      <c r="LJ57" s="61"/>
      <c r="LK57" s="274" t="s">
        <v>0</v>
      </c>
      <c r="LL57" s="61"/>
      <c r="LM57" s="110" t="s">
        <v>328</v>
      </c>
      <c r="LN57" s="111" t="s">
        <v>328</v>
      </c>
      <c r="LO57" s="90"/>
      <c r="LP57" s="61"/>
      <c r="LQ57" s="274" t="s">
        <v>0</v>
      </c>
      <c r="LR57" s="61"/>
      <c r="LS57" s="110" t="s">
        <v>328</v>
      </c>
      <c r="LT57" s="111" t="s">
        <v>328</v>
      </c>
      <c r="LU57" s="90"/>
      <c r="LV57" s="102"/>
      <c r="LW57" s="274" t="s">
        <v>0</v>
      </c>
      <c r="LX57" s="101"/>
      <c r="LY57" s="110" t="s">
        <v>328</v>
      </c>
      <c r="LZ57" s="111" t="s">
        <v>328</v>
      </c>
      <c r="MA57" s="90"/>
      <c r="MB57" s="61"/>
      <c r="MC57" s="274" t="s">
        <v>0</v>
      </c>
      <c r="MD57" s="61"/>
      <c r="ME57" s="110" t="s">
        <v>328</v>
      </c>
      <c r="MF57" s="111" t="s">
        <v>328</v>
      </c>
      <c r="MG57" s="90"/>
      <c r="MH57" s="61"/>
      <c r="MI57" s="274" t="s">
        <v>0</v>
      </c>
      <c r="MJ57" s="61"/>
      <c r="MK57" s="110" t="s">
        <v>328</v>
      </c>
      <c r="ML57" s="111" t="s">
        <v>328</v>
      </c>
      <c r="MM57" s="90"/>
      <c r="MN57" s="61"/>
      <c r="MO57" s="274" t="s">
        <v>0</v>
      </c>
      <c r="MP57" s="61"/>
      <c r="MQ57" s="110" t="s">
        <v>328</v>
      </c>
      <c r="MR57" s="111" t="s">
        <v>328</v>
      </c>
      <c r="MS57" s="90"/>
      <c r="MT57" s="102"/>
      <c r="MU57" s="274" t="s">
        <v>0</v>
      </c>
      <c r="MV57" s="101"/>
      <c r="MW57" s="110" t="s">
        <v>328</v>
      </c>
      <c r="MX57" s="111" t="s">
        <v>328</v>
      </c>
      <c r="MY57" s="90"/>
      <c r="MZ57" s="61"/>
      <c r="NA57" s="274" t="s">
        <v>0</v>
      </c>
      <c r="NB57" s="61"/>
      <c r="NC57" s="110" t="s">
        <v>328</v>
      </c>
      <c r="ND57" s="111" t="s">
        <v>328</v>
      </c>
      <c r="NE57" s="90"/>
      <c r="NF57" s="61"/>
      <c r="NG57" s="274" t="s">
        <v>0</v>
      </c>
      <c r="NH57" s="61"/>
      <c r="NI57" s="110" t="s">
        <v>328</v>
      </c>
      <c r="NJ57" s="111" t="s">
        <v>328</v>
      </c>
      <c r="NK57" s="90"/>
      <c r="NL57" s="61"/>
      <c r="NM57" s="274" t="s">
        <v>0</v>
      </c>
      <c r="NN57" s="61"/>
      <c r="NO57" s="110" t="s">
        <v>328</v>
      </c>
      <c r="NP57" s="111" t="s">
        <v>328</v>
      </c>
      <c r="NQ57" s="90"/>
      <c r="NR57" s="61"/>
      <c r="NS57" s="274" t="s">
        <v>0</v>
      </c>
      <c r="NT57" s="61"/>
      <c r="NU57" s="110" t="s">
        <v>328</v>
      </c>
      <c r="NV57" s="111" t="s">
        <v>328</v>
      </c>
      <c r="NW57" s="98"/>
      <c r="NX57" s="102"/>
      <c r="NY57" s="274" t="s">
        <v>0</v>
      </c>
      <c r="NZ57" s="101"/>
      <c r="OA57" s="110" t="s">
        <v>328</v>
      </c>
      <c r="OB57" s="111" t="s">
        <v>328</v>
      </c>
      <c r="OC57" s="117"/>
      <c r="OD57" s="253"/>
      <c r="OE57" s="110" t="s">
        <v>0</v>
      </c>
      <c r="OF57" s="110"/>
      <c r="OG57" s="110" t="s">
        <v>328</v>
      </c>
      <c r="OH57" s="111" t="s">
        <v>328</v>
      </c>
    </row>
    <row r="58" spans="1:398" ht="15" hidden="1" customHeight="1" x14ac:dyDescent="0.2">
      <c r="A58" s="292">
        <f>IF(B58="","",VLOOKUP(B58,'Registrovaní tipéri'!$A$2:$B$101,2,FALSE))</f>
        <v>72</v>
      </c>
      <c r="B58" s="277" t="s">
        <v>359</v>
      </c>
      <c r="J58" s="310"/>
      <c r="K58" s="311"/>
      <c r="L58" s="311"/>
      <c r="M58" s="110" t="s">
        <v>328</v>
      </c>
      <c r="N58" s="111" t="s">
        <v>328</v>
      </c>
      <c r="O58" s="117"/>
      <c r="P58" s="310"/>
      <c r="Q58" s="311"/>
      <c r="R58" s="311"/>
      <c r="S58" s="110" t="s">
        <v>328</v>
      </c>
      <c r="T58" s="111" t="s">
        <v>328</v>
      </c>
      <c r="U58" s="77"/>
      <c r="V58" s="102">
        <v>1</v>
      </c>
      <c r="W58" s="311" t="s">
        <v>0</v>
      </c>
      <c r="X58" s="101">
        <v>3</v>
      </c>
      <c r="Y58" s="110" t="s">
        <v>219</v>
      </c>
      <c r="Z58" s="111" t="s">
        <v>220</v>
      </c>
      <c r="AA58" s="90"/>
      <c r="AB58" s="61">
        <v>3</v>
      </c>
      <c r="AC58" s="294" t="s">
        <v>0</v>
      </c>
      <c r="AD58" s="61">
        <v>1</v>
      </c>
      <c r="AE58" s="110" t="s">
        <v>220</v>
      </c>
      <c r="AF58" s="111" t="s">
        <v>291</v>
      </c>
      <c r="AG58" s="90"/>
      <c r="AH58" s="61">
        <v>1</v>
      </c>
      <c r="AI58" s="274" t="s">
        <v>0</v>
      </c>
      <c r="AJ58" s="61">
        <v>3</v>
      </c>
      <c r="AK58" s="110" t="s">
        <v>268</v>
      </c>
      <c r="AL58" s="111" t="s">
        <v>291</v>
      </c>
      <c r="AM58" s="90"/>
      <c r="AN58" s="102">
        <v>0</v>
      </c>
      <c r="AO58" s="274" t="s">
        <v>0</v>
      </c>
      <c r="AP58" s="101">
        <v>3</v>
      </c>
      <c r="AQ58" s="110" t="s">
        <v>219</v>
      </c>
      <c r="AR58" s="111" t="s">
        <v>215</v>
      </c>
      <c r="AS58" s="90"/>
      <c r="AT58" s="61"/>
      <c r="AU58" s="274" t="s">
        <v>0</v>
      </c>
      <c r="AV58" s="61"/>
      <c r="AW58" s="110" t="s">
        <v>328</v>
      </c>
      <c r="AX58" s="111" t="s">
        <v>328</v>
      </c>
      <c r="AY58" s="90"/>
      <c r="AZ58" s="102">
        <v>2</v>
      </c>
      <c r="BA58" s="274" t="s">
        <v>0</v>
      </c>
      <c r="BB58" s="101">
        <v>1</v>
      </c>
      <c r="BC58" s="110" t="s">
        <v>268</v>
      </c>
      <c r="BD58" s="111" t="s">
        <v>364</v>
      </c>
      <c r="BE58" s="90"/>
      <c r="BF58" s="61">
        <v>2</v>
      </c>
      <c r="BG58" s="274" t="s">
        <v>0</v>
      </c>
      <c r="BH58" s="61">
        <v>3</v>
      </c>
      <c r="BI58" s="110" t="s">
        <v>219</v>
      </c>
      <c r="BJ58" s="111" t="s">
        <v>217</v>
      </c>
      <c r="BK58" s="90"/>
      <c r="BL58" s="61">
        <v>4</v>
      </c>
      <c r="BM58" s="274" t="s">
        <v>0</v>
      </c>
      <c r="BN58" s="61">
        <v>1</v>
      </c>
      <c r="BO58" s="110" t="s">
        <v>218</v>
      </c>
      <c r="BP58" s="111" t="s">
        <v>217</v>
      </c>
      <c r="BQ58" s="90"/>
      <c r="BR58" s="61"/>
      <c r="BS58" s="274" t="s">
        <v>0</v>
      </c>
      <c r="BT58" s="61"/>
      <c r="BU58" s="110" t="s">
        <v>328</v>
      </c>
      <c r="BV58" s="111" t="s">
        <v>328</v>
      </c>
      <c r="BW58" s="90"/>
      <c r="BX58" s="61"/>
      <c r="BY58" s="274" t="s">
        <v>0</v>
      </c>
      <c r="BZ58" s="61"/>
      <c r="CA58" s="110" t="s">
        <v>328</v>
      </c>
      <c r="CB58" s="111" t="s">
        <v>328</v>
      </c>
      <c r="CC58" s="90"/>
      <c r="CD58" s="61"/>
      <c r="CE58" s="274" t="s">
        <v>0</v>
      </c>
      <c r="CF58" s="61"/>
      <c r="CG58" s="110" t="s">
        <v>328</v>
      </c>
      <c r="CH58" s="111" t="s">
        <v>328</v>
      </c>
      <c r="CI58" s="90"/>
      <c r="CJ58" s="102"/>
      <c r="CK58" s="274" t="s">
        <v>0</v>
      </c>
      <c r="CL58" s="101"/>
      <c r="CM58" s="110" t="s">
        <v>328</v>
      </c>
      <c r="CN58" s="111" t="s">
        <v>328</v>
      </c>
      <c r="CO58" s="90"/>
      <c r="CP58" s="102"/>
      <c r="CQ58" s="274" t="s">
        <v>0</v>
      </c>
      <c r="CR58" s="101"/>
      <c r="CS58" s="110" t="s">
        <v>328</v>
      </c>
      <c r="CT58" s="111" t="s">
        <v>328</v>
      </c>
      <c r="CU58" s="90"/>
      <c r="CV58" s="61"/>
      <c r="CW58" s="274" t="s">
        <v>0</v>
      </c>
      <c r="CX58" s="61"/>
      <c r="CY58" s="110" t="s">
        <v>328</v>
      </c>
      <c r="CZ58" s="111" t="s">
        <v>328</v>
      </c>
      <c r="DA58" s="90"/>
      <c r="DB58" s="61"/>
      <c r="DC58" s="274" t="s">
        <v>0</v>
      </c>
      <c r="DD58" s="61"/>
      <c r="DE58" s="110" t="s">
        <v>328</v>
      </c>
      <c r="DF58" s="111" t="s">
        <v>328</v>
      </c>
      <c r="DG58" s="90"/>
      <c r="DH58" s="61"/>
      <c r="DI58" s="274" t="s">
        <v>0</v>
      </c>
      <c r="DJ58" s="61"/>
      <c r="DK58" s="110" t="s">
        <v>328</v>
      </c>
      <c r="DL58" s="111" t="s">
        <v>328</v>
      </c>
      <c r="DM58" s="90"/>
      <c r="DN58" s="61"/>
      <c r="DO58" s="274" t="s">
        <v>0</v>
      </c>
      <c r="DP58" s="61"/>
      <c r="DQ58" s="110" t="s">
        <v>328</v>
      </c>
      <c r="DR58" s="111" t="s">
        <v>328</v>
      </c>
      <c r="DS58" s="90"/>
      <c r="DT58" s="61"/>
      <c r="DU58" s="274" t="s">
        <v>0</v>
      </c>
      <c r="DV58" s="61"/>
      <c r="DW58" s="110" t="s">
        <v>328</v>
      </c>
      <c r="DX58" s="111" t="s">
        <v>328</v>
      </c>
      <c r="DY58" s="90"/>
      <c r="DZ58" s="61"/>
      <c r="EA58" s="274" t="s">
        <v>0</v>
      </c>
      <c r="EB58" s="61"/>
      <c r="EC58" s="110" t="s">
        <v>328</v>
      </c>
      <c r="ED58" s="111" t="s">
        <v>328</v>
      </c>
      <c r="EE58" s="90"/>
      <c r="EF58" s="61"/>
      <c r="EG58" s="274" t="s">
        <v>0</v>
      </c>
      <c r="EH58" s="61"/>
      <c r="EI58" s="110" t="s">
        <v>328</v>
      </c>
      <c r="EJ58" s="111" t="s">
        <v>328</v>
      </c>
      <c r="EK58" s="90"/>
      <c r="EL58" s="61"/>
      <c r="EM58" s="274" t="s">
        <v>0</v>
      </c>
      <c r="EN58" s="61"/>
      <c r="EO58" s="110" t="s">
        <v>328</v>
      </c>
      <c r="EP58" s="111" t="s">
        <v>328</v>
      </c>
      <c r="EQ58" s="90"/>
      <c r="ER58" s="102"/>
      <c r="ES58" s="274" t="s">
        <v>0</v>
      </c>
      <c r="ET58" s="101"/>
      <c r="EU58" s="110" t="s">
        <v>328</v>
      </c>
      <c r="EV58" s="111" t="s">
        <v>328</v>
      </c>
      <c r="EW58" s="90"/>
      <c r="EX58" s="61"/>
      <c r="EY58" s="274" t="s">
        <v>0</v>
      </c>
      <c r="EZ58" s="61"/>
      <c r="FA58" s="110" t="s">
        <v>328</v>
      </c>
      <c r="FB58" s="111" t="s">
        <v>328</v>
      </c>
      <c r="FC58" s="90"/>
      <c r="FD58" s="102"/>
      <c r="FE58" s="274" t="s">
        <v>0</v>
      </c>
      <c r="FF58" s="101"/>
      <c r="FG58" s="110" t="s">
        <v>328</v>
      </c>
      <c r="FH58" s="111" t="s">
        <v>328</v>
      </c>
      <c r="FI58" s="90"/>
      <c r="FJ58" s="61"/>
      <c r="FK58" s="274" t="s">
        <v>0</v>
      </c>
      <c r="FL58" s="61"/>
      <c r="FM58" s="110" t="s">
        <v>328</v>
      </c>
      <c r="FN58" s="111" t="s">
        <v>328</v>
      </c>
      <c r="FO58" s="90"/>
      <c r="FP58" s="61"/>
      <c r="FQ58" s="274" t="s">
        <v>0</v>
      </c>
      <c r="FR58" s="61"/>
      <c r="FS58" s="110" t="s">
        <v>328</v>
      </c>
      <c r="FT58" s="111" t="s">
        <v>328</v>
      </c>
      <c r="FU58" s="90"/>
      <c r="FV58" s="61"/>
      <c r="FW58" s="274" t="s">
        <v>0</v>
      </c>
      <c r="FX58" s="61"/>
      <c r="FY58" s="110" t="s">
        <v>328</v>
      </c>
      <c r="FZ58" s="111" t="s">
        <v>328</v>
      </c>
      <c r="GA58" s="90"/>
      <c r="GB58" s="102"/>
      <c r="GC58" s="274" t="s">
        <v>0</v>
      </c>
      <c r="GD58" s="101"/>
      <c r="GE58" s="110" t="s">
        <v>328</v>
      </c>
      <c r="GF58" s="111" t="s">
        <v>328</v>
      </c>
      <c r="GG58" s="90"/>
      <c r="GH58" s="102"/>
      <c r="GI58" s="274" t="s">
        <v>0</v>
      </c>
      <c r="GJ58" s="101"/>
      <c r="GK58" s="110" t="s">
        <v>328</v>
      </c>
      <c r="GL58" s="111" t="s">
        <v>328</v>
      </c>
      <c r="GM58" s="90"/>
      <c r="GN58" s="61"/>
      <c r="GO58" s="274" t="s">
        <v>0</v>
      </c>
      <c r="GP58" s="61"/>
      <c r="GQ58" s="110" t="s">
        <v>328</v>
      </c>
      <c r="GR58" s="111" t="s">
        <v>328</v>
      </c>
      <c r="GS58" s="90"/>
      <c r="GT58" s="61"/>
      <c r="GU58" s="274" t="s">
        <v>0</v>
      </c>
      <c r="GV58" s="61"/>
      <c r="GW58" s="110" t="s">
        <v>328</v>
      </c>
      <c r="GX58" s="111" t="s">
        <v>328</v>
      </c>
      <c r="GY58" s="90"/>
      <c r="GZ58" s="102"/>
      <c r="HA58" s="274" t="s">
        <v>0</v>
      </c>
      <c r="HB58" s="101"/>
      <c r="HC58" s="110" t="s">
        <v>328</v>
      </c>
      <c r="HD58" s="111" t="s">
        <v>328</v>
      </c>
      <c r="HE58" s="90"/>
      <c r="HF58" s="61"/>
      <c r="HG58" s="274" t="s">
        <v>0</v>
      </c>
      <c r="HH58" s="61"/>
      <c r="HI58" s="110" t="s">
        <v>328</v>
      </c>
      <c r="HJ58" s="111" t="s">
        <v>328</v>
      </c>
      <c r="HK58" s="90"/>
      <c r="HL58" s="61"/>
      <c r="HM58" s="274" t="s">
        <v>0</v>
      </c>
      <c r="HN58" s="61"/>
      <c r="HO58" s="110" t="s">
        <v>328</v>
      </c>
      <c r="HP58" s="111" t="s">
        <v>328</v>
      </c>
      <c r="HQ58" s="90"/>
      <c r="HR58" s="61"/>
      <c r="HS58" s="274" t="s">
        <v>0</v>
      </c>
      <c r="HT58" s="61"/>
      <c r="HU58" s="110" t="s">
        <v>328</v>
      </c>
      <c r="HV58" s="111" t="s">
        <v>328</v>
      </c>
      <c r="HW58" s="90"/>
      <c r="HX58" s="102"/>
      <c r="HY58" s="274" t="s">
        <v>0</v>
      </c>
      <c r="HZ58" s="101"/>
      <c r="IA58" s="110" t="s">
        <v>328</v>
      </c>
      <c r="IB58" s="111" t="s">
        <v>328</v>
      </c>
      <c r="IC58" s="90"/>
      <c r="ID58" s="61"/>
      <c r="IE58" s="274" t="s">
        <v>0</v>
      </c>
      <c r="IF58" s="61"/>
      <c r="IG58" s="110" t="s">
        <v>328</v>
      </c>
      <c r="IH58" s="111" t="s">
        <v>328</v>
      </c>
      <c r="II58" s="90"/>
      <c r="IJ58" s="61"/>
      <c r="IK58" s="274" t="s">
        <v>0</v>
      </c>
      <c r="IL58" s="61"/>
      <c r="IM58" s="110" t="s">
        <v>328</v>
      </c>
      <c r="IN58" s="111" t="s">
        <v>328</v>
      </c>
      <c r="IO58" s="90"/>
      <c r="IP58" s="102"/>
      <c r="IQ58" s="274" t="s">
        <v>0</v>
      </c>
      <c r="IR58" s="101"/>
      <c r="IS58" s="110" t="s">
        <v>328</v>
      </c>
      <c r="IT58" s="111" t="s">
        <v>328</v>
      </c>
      <c r="IU58" s="90"/>
      <c r="IV58" s="61"/>
      <c r="IW58" s="274" t="s">
        <v>0</v>
      </c>
      <c r="IX58" s="61"/>
      <c r="IY58" s="110" t="s">
        <v>328</v>
      </c>
      <c r="IZ58" s="111" t="s">
        <v>328</v>
      </c>
      <c r="JA58" s="90"/>
      <c r="JB58" s="61"/>
      <c r="JC58" s="274" t="s">
        <v>0</v>
      </c>
      <c r="JD58" s="61"/>
      <c r="JE58" s="110" t="s">
        <v>328</v>
      </c>
      <c r="JF58" s="111" t="s">
        <v>328</v>
      </c>
      <c r="JG58" s="90"/>
      <c r="JH58" s="61"/>
      <c r="JI58" s="274" t="s">
        <v>0</v>
      </c>
      <c r="JJ58" s="61"/>
      <c r="JK58" s="110" t="s">
        <v>328</v>
      </c>
      <c r="JL58" s="111" t="s">
        <v>328</v>
      </c>
      <c r="JM58" s="90"/>
      <c r="JN58" s="61"/>
      <c r="JO58" s="274" t="s">
        <v>0</v>
      </c>
      <c r="JP58" s="61"/>
      <c r="JQ58" s="110" t="s">
        <v>328</v>
      </c>
      <c r="JR58" s="111" t="s">
        <v>328</v>
      </c>
      <c r="JS58" s="90"/>
      <c r="JT58" s="102"/>
      <c r="JU58" s="274" t="s">
        <v>0</v>
      </c>
      <c r="JV58" s="101"/>
      <c r="JW58" s="110" t="s">
        <v>328</v>
      </c>
      <c r="JX58" s="111" t="s">
        <v>328</v>
      </c>
      <c r="JY58" s="90"/>
      <c r="JZ58" s="102"/>
      <c r="KA58" s="274" t="s">
        <v>0</v>
      </c>
      <c r="KB58" s="101"/>
      <c r="KC58" s="110" t="s">
        <v>328</v>
      </c>
      <c r="KD58" s="111" t="s">
        <v>328</v>
      </c>
      <c r="KE58" s="90"/>
      <c r="KF58" s="102"/>
      <c r="KG58" s="274" t="s">
        <v>0</v>
      </c>
      <c r="KH58" s="101"/>
      <c r="KI58" s="110" t="s">
        <v>328</v>
      </c>
      <c r="KJ58" s="111" t="s">
        <v>328</v>
      </c>
      <c r="KK58" s="90"/>
      <c r="KL58" s="61"/>
      <c r="KM58" s="274" t="s">
        <v>0</v>
      </c>
      <c r="KN58" s="61"/>
      <c r="KO58" s="110" t="s">
        <v>328</v>
      </c>
      <c r="KP58" s="111" t="s">
        <v>328</v>
      </c>
      <c r="KQ58" s="90"/>
      <c r="KR58" s="61"/>
      <c r="KS58" s="274" t="s">
        <v>0</v>
      </c>
      <c r="KT58" s="61"/>
      <c r="KU58" s="110" t="s">
        <v>328</v>
      </c>
      <c r="KV58" s="111" t="s">
        <v>328</v>
      </c>
      <c r="KW58" s="90"/>
      <c r="KX58" s="61"/>
      <c r="KY58" s="274" t="s">
        <v>0</v>
      </c>
      <c r="KZ58" s="61"/>
      <c r="LA58" s="110" t="s">
        <v>328</v>
      </c>
      <c r="LB58" s="111" t="s">
        <v>328</v>
      </c>
      <c r="LC58" s="90"/>
      <c r="LD58" s="102"/>
      <c r="LE58" s="274" t="s">
        <v>0</v>
      </c>
      <c r="LF58" s="101"/>
      <c r="LG58" s="110" t="s">
        <v>328</v>
      </c>
      <c r="LH58" s="111" t="s">
        <v>328</v>
      </c>
      <c r="LI58" s="90"/>
      <c r="LJ58" s="61"/>
      <c r="LK58" s="274" t="s">
        <v>0</v>
      </c>
      <c r="LL58" s="61"/>
      <c r="LM58" s="110" t="s">
        <v>328</v>
      </c>
      <c r="LN58" s="111" t="s">
        <v>328</v>
      </c>
      <c r="LO58" s="90"/>
      <c r="LP58" s="61"/>
      <c r="LQ58" s="274" t="s">
        <v>0</v>
      </c>
      <c r="LR58" s="61"/>
      <c r="LS58" s="110" t="s">
        <v>328</v>
      </c>
      <c r="LT58" s="111" t="s">
        <v>328</v>
      </c>
      <c r="LU58" s="90"/>
      <c r="LV58" s="102"/>
      <c r="LW58" s="274" t="s">
        <v>0</v>
      </c>
      <c r="LX58" s="101"/>
      <c r="LY58" s="110" t="s">
        <v>328</v>
      </c>
      <c r="LZ58" s="111" t="s">
        <v>328</v>
      </c>
      <c r="MA58" s="90"/>
      <c r="MB58" s="61"/>
      <c r="MC58" s="274" t="s">
        <v>0</v>
      </c>
      <c r="MD58" s="61"/>
      <c r="ME58" s="110" t="s">
        <v>328</v>
      </c>
      <c r="MF58" s="111" t="s">
        <v>328</v>
      </c>
      <c r="MG58" s="90"/>
      <c r="MH58" s="61"/>
      <c r="MI58" s="274" t="s">
        <v>0</v>
      </c>
      <c r="MJ58" s="61"/>
      <c r="MK58" s="110" t="s">
        <v>328</v>
      </c>
      <c r="ML58" s="111" t="s">
        <v>328</v>
      </c>
      <c r="MM58" s="90"/>
      <c r="MN58" s="61"/>
      <c r="MO58" s="274" t="s">
        <v>0</v>
      </c>
      <c r="MP58" s="61"/>
      <c r="MQ58" s="110" t="s">
        <v>328</v>
      </c>
      <c r="MR58" s="111" t="s">
        <v>328</v>
      </c>
      <c r="MS58" s="90"/>
      <c r="MT58" s="102"/>
      <c r="MU58" s="274" t="s">
        <v>0</v>
      </c>
      <c r="MV58" s="101"/>
      <c r="MW58" s="110" t="s">
        <v>328</v>
      </c>
      <c r="MX58" s="111" t="s">
        <v>328</v>
      </c>
      <c r="MY58" s="90"/>
      <c r="MZ58" s="61"/>
      <c r="NA58" s="274" t="s">
        <v>0</v>
      </c>
      <c r="NB58" s="61"/>
      <c r="NC58" s="110" t="s">
        <v>328</v>
      </c>
      <c r="ND58" s="111" t="s">
        <v>328</v>
      </c>
      <c r="NE58" s="90"/>
      <c r="NF58" s="61"/>
      <c r="NG58" s="274" t="s">
        <v>0</v>
      </c>
      <c r="NH58" s="61"/>
      <c r="NI58" s="110" t="s">
        <v>328</v>
      </c>
      <c r="NJ58" s="111" t="s">
        <v>328</v>
      </c>
      <c r="NK58" s="90"/>
      <c r="NL58" s="61"/>
      <c r="NM58" s="274" t="s">
        <v>0</v>
      </c>
      <c r="NN58" s="61"/>
      <c r="NO58" s="110" t="s">
        <v>328</v>
      </c>
      <c r="NP58" s="111" t="s">
        <v>328</v>
      </c>
      <c r="NQ58" s="90"/>
      <c r="NR58" s="61"/>
      <c r="NS58" s="274" t="s">
        <v>0</v>
      </c>
      <c r="NT58" s="61"/>
      <c r="NU58" s="110" t="s">
        <v>328</v>
      </c>
      <c r="NV58" s="111" t="s">
        <v>328</v>
      </c>
      <c r="NW58" s="98"/>
      <c r="NX58" s="102"/>
      <c r="NY58" s="274" t="s">
        <v>0</v>
      </c>
      <c r="NZ58" s="101"/>
      <c r="OA58" s="110" t="s">
        <v>328</v>
      </c>
      <c r="OB58" s="111" t="s">
        <v>328</v>
      </c>
      <c r="OC58" s="117"/>
      <c r="OD58" s="253"/>
      <c r="OE58" s="110" t="s">
        <v>0</v>
      </c>
      <c r="OF58" s="110"/>
      <c r="OG58" s="110" t="s">
        <v>328</v>
      </c>
      <c r="OH58" s="111" t="s">
        <v>328</v>
      </c>
    </row>
    <row r="59" spans="1:398" ht="15" x14ac:dyDescent="0.2">
      <c r="A59" s="283">
        <f>IF(B59="","",VLOOKUP(B59,'Registrovaní tipéri'!$A$2:$B$101,2,FALSE))</f>
        <v>45</v>
      </c>
      <c r="B59" s="277" t="s">
        <v>34</v>
      </c>
      <c r="C59" s="130">
        <v>45</v>
      </c>
      <c r="D59" s="102"/>
      <c r="E59" s="274" t="s">
        <v>0</v>
      </c>
      <c r="F59" s="101"/>
      <c r="G59" s="274"/>
      <c r="H59" s="275"/>
      <c r="I59" s="279"/>
      <c r="J59" s="253">
        <v>1</v>
      </c>
      <c r="K59" s="110" t="s">
        <v>0</v>
      </c>
      <c r="L59" s="110">
        <v>1</v>
      </c>
      <c r="M59" s="110" t="s">
        <v>217</v>
      </c>
      <c r="N59" s="111" t="s">
        <v>217</v>
      </c>
      <c r="O59" s="77"/>
      <c r="P59" s="102">
        <v>3</v>
      </c>
      <c r="Q59" s="311" t="s">
        <v>0</v>
      </c>
      <c r="R59" s="101">
        <v>0</v>
      </c>
      <c r="S59" s="110" t="s">
        <v>217</v>
      </c>
      <c r="T59" s="111" t="s">
        <v>213</v>
      </c>
      <c r="U59" s="77"/>
      <c r="V59" s="102">
        <v>0</v>
      </c>
      <c r="W59" s="311" t="s">
        <v>0</v>
      </c>
      <c r="X59" s="101">
        <v>2</v>
      </c>
      <c r="Y59" s="110" t="s">
        <v>218</v>
      </c>
      <c r="Z59" s="111" t="s">
        <v>217</v>
      </c>
      <c r="AA59" s="90"/>
      <c r="AB59" s="61">
        <v>2</v>
      </c>
      <c r="AC59" s="294" t="s">
        <v>0</v>
      </c>
      <c r="AD59" s="61">
        <v>0</v>
      </c>
      <c r="AE59" s="110" t="s">
        <v>217</v>
      </c>
      <c r="AF59" s="111" t="s">
        <v>213</v>
      </c>
      <c r="AG59" s="90"/>
      <c r="AH59" s="61">
        <v>0</v>
      </c>
      <c r="AI59" s="274" t="s">
        <v>0</v>
      </c>
      <c r="AJ59" s="61">
        <v>3</v>
      </c>
      <c r="AK59" s="110" t="s">
        <v>217</v>
      </c>
      <c r="AL59" s="111" t="s">
        <v>291</v>
      </c>
      <c r="AM59" s="90"/>
      <c r="AN59" s="102">
        <v>0</v>
      </c>
      <c r="AO59" s="274" t="s">
        <v>0</v>
      </c>
      <c r="AP59" s="101">
        <v>3</v>
      </c>
      <c r="AQ59" s="110" t="s">
        <v>219</v>
      </c>
      <c r="AR59" s="111" t="s">
        <v>217</v>
      </c>
      <c r="AS59" s="90"/>
      <c r="AT59" s="61">
        <v>2</v>
      </c>
      <c r="AU59" s="274" t="s">
        <v>0</v>
      </c>
      <c r="AV59" s="61">
        <v>0</v>
      </c>
      <c r="AW59" s="110" t="s">
        <v>217</v>
      </c>
      <c r="AX59" s="111" t="s">
        <v>291</v>
      </c>
      <c r="AY59" s="90"/>
      <c r="AZ59" s="102">
        <v>2</v>
      </c>
      <c r="BA59" s="274" t="s">
        <v>0</v>
      </c>
      <c r="BB59" s="101">
        <v>0</v>
      </c>
      <c r="BC59" s="110" t="s">
        <v>268</v>
      </c>
      <c r="BD59" s="111" t="s">
        <v>210</v>
      </c>
      <c r="BE59" s="90"/>
      <c r="BF59" s="61">
        <v>1</v>
      </c>
      <c r="BG59" s="274" t="s">
        <v>0</v>
      </c>
      <c r="BH59" s="61">
        <v>2</v>
      </c>
      <c r="BI59" s="110" t="s">
        <v>208</v>
      </c>
      <c r="BJ59" s="111" t="s">
        <v>211</v>
      </c>
      <c r="BK59" s="90"/>
      <c r="BL59" s="61">
        <v>3</v>
      </c>
      <c r="BM59" s="274" t="s">
        <v>0</v>
      </c>
      <c r="BN59" s="61">
        <v>0</v>
      </c>
      <c r="BO59" s="110" t="s">
        <v>218</v>
      </c>
      <c r="BP59" s="111" t="s">
        <v>218</v>
      </c>
      <c r="BQ59" s="90"/>
      <c r="BR59" s="61">
        <v>1</v>
      </c>
      <c r="BS59" s="274" t="s">
        <v>0</v>
      </c>
      <c r="BT59" s="61">
        <v>3</v>
      </c>
      <c r="BU59" s="110" t="s">
        <v>217</v>
      </c>
      <c r="BV59" s="111" t="s">
        <v>217</v>
      </c>
      <c r="BW59" s="90"/>
      <c r="BX59" s="61">
        <v>3</v>
      </c>
      <c r="BY59" s="274" t="s">
        <v>0</v>
      </c>
      <c r="BZ59" s="61">
        <v>0</v>
      </c>
      <c r="CA59" s="110" t="s">
        <v>217</v>
      </c>
      <c r="CB59" s="111" t="s">
        <v>213</v>
      </c>
      <c r="CC59" s="90"/>
      <c r="CD59" s="61">
        <v>3</v>
      </c>
      <c r="CE59" s="274" t="s">
        <v>0</v>
      </c>
      <c r="CF59" s="61">
        <v>0</v>
      </c>
      <c r="CG59" s="110" t="s">
        <v>219</v>
      </c>
      <c r="CH59" s="111" t="s">
        <v>218</v>
      </c>
      <c r="CI59" s="90"/>
      <c r="CJ59" s="102">
        <v>3</v>
      </c>
      <c r="CK59" s="274" t="s">
        <v>0</v>
      </c>
      <c r="CL59" s="101">
        <v>0</v>
      </c>
      <c r="CM59" s="110" t="s">
        <v>217</v>
      </c>
      <c r="CN59" s="111" t="s">
        <v>217</v>
      </c>
      <c r="CO59" s="90"/>
      <c r="CP59" s="102">
        <v>1</v>
      </c>
      <c r="CQ59" s="274" t="s">
        <v>0</v>
      </c>
      <c r="CR59" s="101">
        <v>2</v>
      </c>
      <c r="CS59" s="110" t="s">
        <v>218</v>
      </c>
      <c r="CT59" s="111" t="s">
        <v>364</v>
      </c>
      <c r="CU59" s="90"/>
      <c r="CV59" s="61">
        <v>0</v>
      </c>
      <c r="CW59" s="274" t="s">
        <v>0</v>
      </c>
      <c r="CX59" s="61">
        <v>3</v>
      </c>
      <c r="CY59" s="110" t="s">
        <v>217</v>
      </c>
      <c r="CZ59" s="111" t="s">
        <v>213</v>
      </c>
      <c r="DA59" s="90"/>
      <c r="DB59" s="61">
        <v>0</v>
      </c>
      <c r="DC59" s="274" t="s">
        <v>0</v>
      </c>
      <c r="DD59" s="61">
        <v>2</v>
      </c>
      <c r="DE59" s="110" t="s">
        <v>218</v>
      </c>
      <c r="DF59" s="111" t="s">
        <v>215</v>
      </c>
      <c r="DG59" s="90"/>
      <c r="DH59" s="61">
        <v>3</v>
      </c>
      <c r="DI59" s="274" t="s">
        <v>0</v>
      </c>
      <c r="DJ59" s="61">
        <v>0</v>
      </c>
      <c r="DK59" s="110" t="s">
        <v>217</v>
      </c>
      <c r="DL59" s="111" t="s">
        <v>213</v>
      </c>
      <c r="DM59" s="90"/>
      <c r="DN59" s="61">
        <v>1</v>
      </c>
      <c r="DO59" s="274" t="s">
        <v>0</v>
      </c>
      <c r="DP59" s="61">
        <v>2</v>
      </c>
      <c r="DQ59" s="110" t="s">
        <v>217</v>
      </c>
      <c r="DR59" s="111" t="s">
        <v>213</v>
      </c>
      <c r="DS59" s="90"/>
      <c r="DT59" s="61">
        <v>2</v>
      </c>
      <c r="DU59" s="274" t="s">
        <v>0</v>
      </c>
      <c r="DV59" s="61">
        <v>0</v>
      </c>
      <c r="DW59" s="110" t="s">
        <v>219</v>
      </c>
      <c r="DX59" s="111" t="s">
        <v>217</v>
      </c>
      <c r="DY59" s="90"/>
      <c r="DZ59" s="61">
        <v>3</v>
      </c>
      <c r="EA59" s="274" t="s">
        <v>0</v>
      </c>
      <c r="EB59" s="61">
        <v>0</v>
      </c>
      <c r="EC59" s="110" t="s">
        <v>217</v>
      </c>
      <c r="ED59" s="111" t="s">
        <v>213</v>
      </c>
      <c r="EE59" s="90"/>
      <c r="EF59" s="61"/>
      <c r="EG59" s="274" t="s">
        <v>0</v>
      </c>
      <c r="EH59" s="61"/>
      <c r="EI59" s="110" t="s">
        <v>328</v>
      </c>
      <c r="EJ59" s="111" t="s">
        <v>328</v>
      </c>
      <c r="EK59" s="90"/>
      <c r="EL59" s="61"/>
      <c r="EM59" s="274" t="s">
        <v>0</v>
      </c>
      <c r="EN59" s="61"/>
      <c r="EO59" s="110" t="s">
        <v>328</v>
      </c>
      <c r="EP59" s="111" t="s">
        <v>328</v>
      </c>
      <c r="EQ59" s="90"/>
      <c r="ER59" s="102"/>
      <c r="ES59" s="274" t="s">
        <v>0</v>
      </c>
      <c r="ET59" s="101"/>
      <c r="EU59" s="110" t="s">
        <v>328</v>
      </c>
      <c r="EV59" s="111" t="s">
        <v>328</v>
      </c>
      <c r="EW59" s="90"/>
      <c r="EX59" s="61"/>
      <c r="EY59" s="274" t="s">
        <v>0</v>
      </c>
      <c r="EZ59" s="61"/>
      <c r="FA59" s="110" t="s">
        <v>328</v>
      </c>
      <c r="FB59" s="111" t="s">
        <v>328</v>
      </c>
      <c r="FC59" s="90"/>
      <c r="FD59" s="102"/>
      <c r="FE59" s="274" t="s">
        <v>0</v>
      </c>
      <c r="FF59" s="101"/>
      <c r="FG59" s="110" t="s">
        <v>328</v>
      </c>
      <c r="FH59" s="111" t="s">
        <v>328</v>
      </c>
      <c r="FI59" s="90"/>
      <c r="FJ59" s="61"/>
      <c r="FK59" s="274" t="s">
        <v>0</v>
      </c>
      <c r="FL59" s="61"/>
      <c r="FM59" s="110" t="s">
        <v>328</v>
      </c>
      <c r="FN59" s="111" t="s">
        <v>328</v>
      </c>
      <c r="FO59" s="90"/>
      <c r="FP59" s="61"/>
      <c r="FQ59" s="274" t="s">
        <v>0</v>
      </c>
      <c r="FR59" s="61"/>
      <c r="FS59" s="110" t="s">
        <v>328</v>
      </c>
      <c r="FT59" s="111" t="s">
        <v>328</v>
      </c>
      <c r="FU59" s="90"/>
      <c r="FV59" s="61"/>
      <c r="FW59" s="274" t="s">
        <v>0</v>
      </c>
      <c r="FX59" s="61"/>
      <c r="FY59" s="110" t="s">
        <v>328</v>
      </c>
      <c r="FZ59" s="111" t="s">
        <v>328</v>
      </c>
      <c r="GA59" s="90"/>
      <c r="GB59" s="102"/>
      <c r="GC59" s="274" t="s">
        <v>0</v>
      </c>
      <c r="GD59" s="101"/>
      <c r="GE59" s="110" t="s">
        <v>328</v>
      </c>
      <c r="GF59" s="111" t="s">
        <v>328</v>
      </c>
      <c r="GG59" s="90"/>
      <c r="GH59" s="102"/>
      <c r="GI59" s="274" t="s">
        <v>0</v>
      </c>
      <c r="GJ59" s="101"/>
      <c r="GK59" s="110" t="s">
        <v>328</v>
      </c>
      <c r="GL59" s="111" t="s">
        <v>328</v>
      </c>
      <c r="GM59" s="90"/>
      <c r="GN59" s="61"/>
      <c r="GO59" s="274" t="s">
        <v>0</v>
      </c>
      <c r="GP59" s="61"/>
      <c r="GQ59" s="110" t="s">
        <v>328</v>
      </c>
      <c r="GR59" s="111" t="s">
        <v>328</v>
      </c>
      <c r="GS59" s="90"/>
      <c r="GT59" s="61"/>
      <c r="GU59" s="274" t="s">
        <v>0</v>
      </c>
      <c r="GV59" s="61"/>
      <c r="GW59" s="110" t="s">
        <v>328</v>
      </c>
      <c r="GX59" s="111" t="s">
        <v>328</v>
      </c>
      <c r="GY59" s="90"/>
      <c r="GZ59" s="102"/>
      <c r="HA59" s="274" t="s">
        <v>0</v>
      </c>
      <c r="HB59" s="101"/>
      <c r="HC59" s="110" t="s">
        <v>328</v>
      </c>
      <c r="HD59" s="111" t="s">
        <v>328</v>
      </c>
      <c r="HE59" s="90"/>
      <c r="HF59" s="61"/>
      <c r="HG59" s="274" t="s">
        <v>0</v>
      </c>
      <c r="HH59" s="61"/>
      <c r="HI59" s="110" t="s">
        <v>328</v>
      </c>
      <c r="HJ59" s="111" t="s">
        <v>328</v>
      </c>
      <c r="HK59" s="90"/>
      <c r="HL59" s="61"/>
      <c r="HM59" s="274" t="s">
        <v>0</v>
      </c>
      <c r="HN59" s="61"/>
      <c r="HO59" s="110" t="s">
        <v>328</v>
      </c>
      <c r="HP59" s="111" t="s">
        <v>328</v>
      </c>
      <c r="HQ59" s="90"/>
      <c r="HR59" s="61"/>
      <c r="HS59" s="274" t="s">
        <v>0</v>
      </c>
      <c r="HT59" s="61"/>
      <c r="HU59" s="110" t="s">
        <v>328</v>
      </c>
      <c r="HV59" s="111" t="s">
        <v>328</v>
      </c>
      <c r="HW59" s="90"/>
      <c r="HX59" s="102"/>
      <c r="HY59" s="274" t="s">
        <v>0</v>
      </c>
      <c r="HZ59" s="101"/>
      <c r="IA59" s="110" t="s">
        <v>328</v>
      </c>
      <c r="IB59" s="111" t="s">
        <v>328</v>
      </c>
      <c r="IC59" s="90"/>
      <c r="ID59" s="61"/>
      <c r="IE59" s="274" t="s">
        <v>0</v>
      </c>
      <c r="IF59" s="61"/>
      <c r="IG59" s="110" t="s">
        <v>328</v>
      </c>
      <c r="IH59" s="111" t="s">
        <v>328</v>
      </c>
      <c r="II59" s="90"/>
      <c r="IJ59" s="61"/>
      <c r="IK59" s="274" t="s">
        <v>0</v>
      </c>
      <c r="IL59" s="61"/>
      <c r="IM59" s="110" t="s">
        <v>328</v>
      </c>
      <c r="IN59" s="111" t="s">
        <v>328</v>
      </c>
      <c r="IO59" s="90"/>
      <c r="IP59" s="102"/>
      <c r="IQ59" s="274" t="s">
        <v>0</v>
      </c>
      <c r="IR59" s="101"/>
      <c r="IS59" s="110" t="s">
        <v>328</v>
      </c>
      <c r="IT59" s="111" t="s">
        <v>328</v>
      </c>
      <c r="IU59" s="90"/>
      <c r="IV59" s="61"/>
      <c r="IW59" s="274" t="s">
        <v>0</v>
      </c>
      <c r="IX59" s="61"/>
      <c r="IY59" s="110" t="s">
        <v>328</v>
      </c>
      <c r="IZ59" s="111" t="s">
        <v>328</v>
      </c>
      <c r="JA59" s="90"/>
      <c r="JB59" s="61"/>
      <c r="JC59" s="274" t="s">
        <v>0</v>
      </c>
      <c r="JD59" s="61"/>
      <c r="JE59" s="110" t="s">
        <v>328</v>
      </c>
      <c r="JF59" s="111" t="s">
        <v>328</v>
      </c>
      <c r="JG59" s="90"/>
      <c r="JH59" s="61"/>
      <c r="JI59" s="274" t="s">
        <v>0</v>
      </c>
      <c r="JJ59" s="61"/>
      <c r="JK59" s="110" t="s">
        <v>328</v>
      </c>
      <c r="JL59" s="111" t="s">
        <v>328</v>
      </c>
      <c r="JM59" s="90"/>
      <c r="JN59" s="61"/>
      <c r="JO59" s="274" t="s">
        <v>0</v>
      </c>
      <c r="JP59" s="61"/>
      <c r="JQ59" s="110" t="s">
        <v>328</v>
      </c>
      <c r="JR59" s="111" t="s">
        <v>328</v>
      </c>
      <c r="JS59" s="90"/>
      <c r="JT59" s="102"/>
      <c r="JU59" s="274" t="s">
        <v>0</v>
      </c>
      <c r="JV59" s="101"/>
      <c r="JW59" s="110" t="s">
        <v>328</v>
      </c>
      <c r="JX59" s="111" t="s">
        <v>328</v>
      </c>
      <c r="JY59" s="90"/>
      <c r="JZ59" s="102"/>
      <c r="KA59" s="274" t="s">
        <v>0</v>
      </c>
      <c r="KB59" s="101"/>
      <c r="KC59" s="110" t="s">
        <v>328</v>
      </c>
      <c r="KD59" s="111" t="s">
        <v>328</v>
      </c>
      <c r="KE59" s="90"/>
      <c r="KF59" s="102"/>
      <c r="KG59" s="274" t="s">
        <v>0</v>
      </c>
      <c r="KH59" s="101"/>
      <c r="KI59" s="110" t="s">
        <v>328</v>
      </c>
      <c r="KJ59" s="111" t="s">
        <v>328</v>
      </c>
      <c r="KK59" s="90"/>
      <c r="KL59" s="61"/>
      <c r="KM59" s="274" t="s">
        <v>0</v>
      </c>
      <c r="KN59" s="61"/>
      <c r="KO59" s="110" t="s">
        <v>328</v>
      </c>
      <c r="KP59" s="111" t="s">
        <v>328</v>
      </c>
      <c r="KQ59" s="90"/>
      <c r="KR59" s="61"/>
      <c r="KS59" s="274" t="s">
        <v>0</v>
      </c>
      <c r="KT59" s="61"/>
      <c r="KU59" s="110" t="s">
        <v>328</v>
      </c>
      <c r="KV59" s="111" t="s">
        <v>328</v>
      </c>
      <c r="KW59" s="90"/>
      <c r="KX59" s="61"/>
      <c r="KY59" s="274" t="s">
        <v>0</v>
      </c>
      <c r="KZ59" s="61"/>
      <c r="LA59" s="110" t="s">
        <v>328</v>
      </c>
      <c r="LB59" s="111" t="s">
        <v>328</v>
      </c>
      <c r="LC59" s="90"/>
      <c r="LD59" s="102"/>
      <c r="LE59" s="274" t="s">
        <v>0</v>
      </c>
      <c r="LF59" s="101"/>
      <c r="LG59" s="110" t="s">
        <v>328</v>
      </c>
      <c r="LH59" s="111" t="s">
        <v>328</v>
      </c>
      <c r="LI59" s="90"/>
      <c r="LJ59" s="61"/>
      <c r="LK59" s="274" t="s">
        <v>0</v>
      </c>
      <c r="LL59" s="61"/>
      <c r="LM59" s="110" t="s">
        <v>328</v>
      </c>
      <c r="LN59" s="111" t="s">
        <v>328</v>
      </c>
      <c r="LO59" s="90"/>
      <c r="LP59" s="61"/>
      <c r="LQ59" s="274" t="s">
        <v>0</v>
      </c>
      <c r="LR59" s="61"/>
      <c r="LS59" s="110" t="s">
        <v>328</v>
      </c>
      <c r="LT59" s="111" t="s">
        <v>328</v>
      </c>
      <c r="LU59" s="90"/>
      <c r="LV59" s="102"/>
      <c r="LW59" s="274" t="s">
        <v>0</v>
      </c>
      <c r="LX59" s="101"/>
      <c r="LY59" s="110" t="s">
        <v>328</v>
      </c>
      <c r="LZ59" s="111" t="s">
        <v>328</v>
      </c>
      <c r="MA59" s="90"/>
      <c r="MB59" s="61"/>
      <c r="MC59" s="274" t="s">
        <v>0</v>
      </c>
      <c r="MD59" s="61"/>
      <c r="ME59" s="110" t="s">
        <v>328</v>
      </c>
      <c r="MF59" s="111" t="s">
        <v>328</v>
      </c>
      <c r="MG59" s="90"/>
      <c r="MH59" s="61"/>
      <c r="MI59" s="274" t="s">
        <v>0</v>
      </c>
      <c r="MJ59" s="61"/>
      <c r="MK59" s="110" t="s">
        <v>328</v>
      </c>
      <c r="ML59" s="111" t="s">
        <v>328</v>
      </c>
      <c r="MM59" s="90"/>
      <c r="MN59" s="61"/>
      <c r="MO59" s="274" t="s">
        <v>0</v>
      </c>
      <c r="MP59" s="61"/>
      <c r="MQ59" s="110" t="s">
        <v>328</v>
      </c>
      <c r="MR59" s="111" t="s">
        <v>328</v>
      </c>
      <c r="MS59" s="90"/>
      <c r="MT59" s="102"/>
      <c r="MU59" s="274" t="s">
        <v>0</v>
      </c>
      <c r="MV59" s="101"/>
      <c r="MW59" s="110" t="s">
        <v>328</v>
      </c>
      <c r="MX59" s="111" t="s">
        <v>328</v>
      </c>
      <c r="MY59" s="90"/>
      <c r="MZ59" s="61"/>
      <c r="NA59" s="274" t="s">
        <v>0</v>
      </c>
      <c r="NB59" s="61"/>
      <c r="NC59" s="110" t="s">
        <v>328</v>
      </c>
      <c r="ND59" s="111" t="s">
        <v>328</v>
      </c>
      <c r="NE59" s="90"/>
      <c r="NF59" s="61"/>
      <c r="NG59" s="274" t="s">
        <v>0</v>
      </c>
      <c r="NH59" s="61"/>
      <c r="NI59" s="110" t="s">
        <v>328</v>
      </c>
      <c r="NJ59" s="111" t="s">
        <v>328</v>
      </c>
      <c r="NK59" s="90"/>
      <c r="NL59" s="61"/>
      <c r="NM59" s="274" t="s">
        <v>0</v>
      </c>
      <c r="NN59" s="61"/>
      <c r="NO59" s="110" t="s">
        <v>328</v>
      </c>
      <c r="NP59" s="111" t="s">
        <v>328</v>
      </c>
      <c r="NQ59" s="90"/>
      <c r="NR59" s="61"/>
      <c r="NS59" s="274" t="s">
        <v>0</v>
      </c>
      <c r="NT59" s="61"/>
      <c r="NU59" s="110" t="s">
        <v>328</v>
      </c>
      <c r="NV59" s="111" t="s">
        <v>328</v>
      </c>
      <c r="NW59" s="98"/>
      <c r="NX59" s="102"/>
      <c r="NY59" s="274" t="s">
        <v>0</v>
      </c>
      <c r="NZ59" s="101"/>
      <c r="OA59" s="110" t="s">
        <v>328</v>
      </c>
      <c r="OB59" s="111" t="s">
        <v>328</v>
      </c>
      <c r="OC59" s="117"/>
      <c r="OD59" s="253"/>
      <c r="OE59" s="110" t="s">
        <v>0</v>
      </c>
      <c r="OF59" s="110"/>
      <c r="OG59" s="110" t="s">
        <v>328</v>
      </c>
      <c r="OH59" s="111" t="s">
        <v>328</v>
      </c>
    </row>
    <row r="60" spans="1:398" ht="15" x14ac:dyDescent="0.2">
      <c r="A60" s="283">
        <f>IF(B60="","",VLOOKUP(B60,'Registrovaní tipéri'!$A$2:$B$101,2,FALSE))</f>
        <v>22</v>
      </c>
      <c r="B60" s="277" t="s">
        <v>31</v>
      </c>
      <c r="C60" s="130">
        <v>22</v>
      </c>
      <c r="D60" s="102"/>
      <c r="E60" s="274" t="s">
        <v>0</v>
      </c>
      <c r="F60" s="101"/>
      <c r="G60" s="108"/>
      <c r="H60" s="109"/>
      <c r="I60" s="279"/>
      <c r="J60" s="253">
        <v>1</v>
      </c>
      <c r="K60" s="110" t="s">
        <v>0</v>
      </c>
      <c r="L60" s="110">
        <v>4</v>
      </c>
      <c r="M60" s="110" t="s">
        <v>218</v>
      </c>
      <c r="N60" s="111" t="s">
        <v>217</v>
      </c>
      <c r="O60" s="77"/>
      <c r="P60" s="102">
        <v>4</v>
      </c>
      <c r="Q60" s="311" t="s">
        <v>0</v>
      </c>
      <c r="R60" s="101">
        <v>2</v>
      </c>
      <c r="S60" s="110" t="s">
        <v>217</v>
      </c>
      <c r="T60" s="111" t="s">
        <v>291</v>
      </c>
      <c r="U60" s="77"/>
      <c r="V60" s="102">
        <v>2</v>
      </c>
      <c r="W60" s="311" t="s">
        <v>0</v>
      </c>
      <c r="X60" s="101">
        <v>2</v>
      </c>
      <c r="Y60" s="110" t="s">
        <v>220</v>
      </c>
      <c r="Z60" s="111" t="s">
        <v>213</v>
      </c>
      <c r="AA60" s="90"/>
      <c r="AB60" s="61"/>
      <c r="AC60" s="294" t="s">
        <v>0</v>
      </c>
      <c r="AD60" s="61"/>
      <c r="AE60" s="110" t="s">
        <v>328</v>
      </c>
      <c r="AF60" s="111" t="s">
        <v>328</v>
      </c>
      <c r="AG60" s="90"/>
      <c r="AH60" s="61">
        <v>1</v>
      </c>
      <c r="AI60" s="274" t="s">
        <v>0</v>
      </c>
      <c r="AJ60" s="61">
        <v>2</v>
      </c>
      <c r="AK60" s="110" t="s">
        <v>217</v>
      </c>
      <c r="AL60" s="111" t="s">
        <v>217</v>
      </c>
      <c r="AM60" s="90"/>
      <c r="AN60" s="102">
        <v>1</v>
      </c>
      <c r="AO60" s="274" t="s">
        <v>0</v>
      </c>
      <c r="AP60" s="101">
        <v>4</v>
      </c>
      <c r="AQ60" s="110" t="s">
        <v>219</v>
      </c>
      <c r="AR60" s="111" t="s">
        <v>291</v>
      </c>
      <c r="AS60" s="90"/>
      <c r="AT60" s="61">
        <v>2</v>
      </c>
      <c r="AU60" s="274" t="s">
        <v>0</v>
      </c>
      <c r="AV60" s="61">
        <v>0</v>
      </c>
      <c r="AW60" s="110" t="s">
        <v>220</v>
      </c>
      <c r="AX60" s="111" t="s">
        <v>329</v>
      </c>
      <c r="AY60" s="90"/>
      <c r="AZ60" s="102">
        <v>4</v>
      </c>
      <c r="BA60" s="274" t="s">
        <v>0</v>
      </c>
      <c r="BB60" s="101">
        <v>1</v>
      </c>
      <c r="BC60" s="110" t="s">
        <v>220</v>
      </c>
      <c r="BD60" s="111" t="s">
        <v>210</v>
      </c>
      <c r="BE60" s="90"/>
      <c r="BF60" s="61">
        <v>1</v>
      </c>
      <c r="BG60" s="274" t="s">
        <v>0</v>
      </c>
      <c r="BH60" s="61">
        <v>1</v>
      </c>
      <c r="BI60" s="110" t="s">
        <v>217</v>
      </c>
      <c r="BJ60" s="111" t="s">
        <v>217</v>
      </c>
      <c r="BK60" s="90"/>
      <c r="BL60" s="61">
        <v>5</v>
      </c>
      <c r="BM60" s="274" t="s">
        <v>0</v>
      </c>
      <c r="BN60" s="61">
        <v>1</v>
      </c>
      <c r="BO60" s="110" t="s">
        <v>220</v>
      </c>
      <c r="BP60" s="111" t="s">
        <v>366</v>
      </c>
      <c r="BQ60" s="90"/>
      <c r="BR60" s="61">
        <v>0</v>
      </c>
      <c r="BS60" s="274" t="s">
        <v>0</v>
      </c>
      <c r="BT60" s="61">
        <v>2</v>
      </c>
      <c r="BU60" s="110" t="s">
        <v>219</v>
      </c>
      <c r="BV60" s="111" t="s">
        <v>217</v>
      </c>
      <c r="BW60" s="90"/>
      <c r="BX60" s="61">
        <v>2</v>
      </c>
      <c r="BY60" s="274" t="s">
        <v>0</v>
      </c>
      <c r="BZ60" s="61">
        <v>0</v>
      </c>
      <c r="CA60" s="110" t="s">
        <v>217</v>
      </c>
      <c r="CB60" s="111" t="s">
        <v>217</v>
      </c>
      <c r="CC60" s="90"/>
      <c r="CD60" s="61">
        <v>3</v>
      </c>
      <c r="CE60" s="274" t="s">
        <v>0</v>
      </c>
      <c r="CF60" s="61">
        <v>2</v>
      </c>
      <c r="CG60" s="110" t="s">
        <v>218</v>
      </c>
      <c r="CH60" s="111" t="s">
        <v>364</v>
      </c>
      <c r="CI60" s="90"/>
      <c r="CJ60" s="102">
        <v>2</v>
      </c>
      <c r="CK60" s="274" t="s">
        <v>0</v>
      </c>
      <c r="CL60" s="101">
        <v>0</v>
      </c>
      <c r="CM60" s="110" t="s">
        <v>219</v>
      </c>
      <c r="CN60" s="111" t="s">
        <v>213</v>
      </c>
      <c r="CO60" s="90"/>
      <c r="CP60" s="102">
        <v>0</v>
      </c>
      <c r="CQ60" s="274" t="s">
        <v>0</v>
      </c>
      <c r="CR60" s="101">
        <v>3</v>
      </c>
      <c r="CS60" s="110" t="s">
        <v>218</v>
      </c>
      <c r="CT60" s="111" t="s">
        <v>364</v>
      </c>
      <c r="CU60" s="90"/>
      <c r="CV60" s="61">
        <v>1</v>
      </c>
      <c r="CW60" s="274" t="s">
        <v>0</v>
      </c>
      <c r="CX60" s="61">
        <v>3</v>
      </c>
      <c r="CY60" s="110" t="s">
        <v>208</v>
      </c>
      <c r="CZ60" s="111" t="s">
        <v>217</v>
      </c>
      <c r="DA60" s="90"/>
      <c r="DB60" s="61">
        <v>0</v>
      </c>
      <c r="DC60" s="274" t="s">
        <v>0</v>
      </c>
      <c r="DD60" s="61">
        <v>2</v>
      </c>
      <c r="DE60" s="110" t="s">
        <v>218</v>
      </c>
      <c r="DF60" s="111" t="s">
        <v>216</v>
      </c>
      <c r="DG60" s="90"/>
      <c r="DH60" s="61">
        <v>2</v>
      </c>
      <c r="DI60" s="274" t="s">
        <v>0</v>
      </c>
      <c r="DJ60" s="61">
        <v>1</v>
      </c>
      <c r="DK60" s="110" t="s">
        <v>217</v>
      </c>
      <c r="DL60" s="111" t="s">
        <v>217</v>
      </c>
      <c r="DM60" s="90"/>
      <c r="DN60" s="61">
        <v>3</v>
      </c>
      <c r="DO60" s="274" t="s">
        <v>0</v>
      </c>
      <c r="DP60" s="61">
        <v>2</v>
      </c>
      <c r="DQ60" s="110" t="s">
        <v>219</v>
      </c>
      <c r="DR60" s="111" t="s">
        <v>217</v>
      </c>
      <c r="DS60" s="90"/>
      <c r="DT60" s="61">
        <v>2</v>
      </c>
      <c r="DU60" s="274" t="s">
        <v>0</v>
      </c>
      <c r="DV60" s="61">
        <v>0</v>
      </c>
      <c r="DW60" s="110" t="s">
        <v>220</v>
      </c>
      <c r="DX60" s="111" t="s">
        <v>210</v>
      </c>
      <c r="DY60" s="90"/>
      <c r="DZ60" s="61">
        <v>3</v>
      </c>
      <c r="EA60" s="274" t="s">
        <v>0</v>
      </c>
      <c r="EB60" s="61">
        <v>1</v>
      </c>
      <c r="EC60" s="110" t="s">
        <v>217</v>
      </c>
      <c r="ED60" s="111" t="s">
        <v>213</v>
      </c>
      <c r="EE60" s="90"/>
      <c r="EF60" s="61"/>
      <c r="EG60" s="274" t="s">
        <v>0</v>
      </c>
      <c r="EH60" s="61"/>
      <c r="EI60" s="110" t="s">
        <v>328</v>
      </c>
      <c r="EJ60" s="111" t="s">
        <v>328</v>
      </c>
      <c r="EK60" s="90"/>
      <c r="EL60" s="61"/>
      <c r="EM60" s="274" t="s">
        <v>0</v>
      </c>
      <c r="EN60" s="61"/>
      <c r="EO60" s="110" t="s">
        <v>328</v>
      </c>
      <c r="EP60" s="111" t="s">
        <v>328</v>
      </c>
      <c r="EQ60" s="90"/>
      <c r="ER60" s="102"/>
      <c r="ES60" s="274" t="s">
        <v>0</v>
      </c>
      <c r="ET60" s="101"/>
      <c r="EU60" s="110" t="s">
        <v>328</v>
      </c>
      <c r="EV60" s="111" t="s">
        <v>328</v>
      </c>
      <c r="EW60" s="90"/>
      <c r="EX60" s="61"/>
      <c r="EY60" s="274" t="s">
        <v>0</v>
      </c>
      <c r="EZ60" s="61"/>
      <c r="FA60" s="110" t="s">
        <v>328</v>
      </c>
      <c r="FB60" s="111" t="s">
        <v>328</v>
      </c>
      <c r="FC60" s="90"/>
      <c r="FD60" s="102"/>
      <c r="FE60" s="274" t="s">
        <v>0</v>
      </c>
      <c r="FF60" s="101"/>
      <c r="FG60" s="110" t="s">
        <v>328</v>
      </c>
      <c r="FH60" s="111" t="s">
        <v>328</v>
      </c>
      <c r="FI60" s="90"/>
      <c r="FJ60" s="61"/>
      <c r="FK60" s="274" t="s">
        <v>0</v>
      </c>
      <c r="FL60" s="61"/>
      <c r="FM60" s="110" t="s">
        <v>328</v>
      </c>
      <c r="FN60" s="111" t="s">
        <v>328</v>
      </c>
      <c r="FO60" s="90"/>
      <c r="FP60" s="61"/>
      <c r="FQ60" s="274" t="s">
        <v>0</v>
      </c>
      <c r="FR60" s="61"/>
      <c r="FS60" s="110" t="s">
        <v>328</v>
      </c>
      <c r="FT60" s="111" t="s">
        <v>328</v>
      </c>
      <c r="FU60" s="90"/>
      <c r="FV60" s="61"/>
      <c r="FW60" s="274" t="s">
        <v>0</v>
      </c>
      <c r="FX60" s="61"/>
      <c r="FY60" s="110" t="s">
        <v>328</v>
      </c>
      <c r="FZ60" s="111" t="s">
        <v>328</v>
      </c>
      <c r="GA60" s="90"/>
      <c r="GB60" s="102"/>
      <c r="GC60" s="274" t="s">
        <v>0</v>
      </c>
      <c r="GD60" s="101"/>
      <c r="GE60" s="110" t="s">
        <v>328</v>
      </c>
      <c r="GF60" s="111" t="s">
        <v>328</v>
      </c>
      <c r="GG60" s="90"/>
      <c r="GH60" s="102"/>
      <c r="GI60" s="274" t="s">
        <v>0</v>
      </c>
      <c r="GJ60" s="101"/>
      <c r="GK60" s="110" t="s">
        <v>328</v>
      </c>
      <c r="GL60" s="111" t="s">
        <v>328</v>
      </c>
      <c r="GM60" s="90"/>
      <c r="GN60" s="61"/>
      <c r="GO60" s="274" t="s">
        <v>0</v>
      </c>
      <c r="GP60" s="61"/>
      <c r="GQ60" s="110" t="s">
        <v>328</v>
      </c>
      <c r="GR60" s="111" t="s">
        <v>328</v>
      </c>
      <c r="GS60" s="90"/>
      <c r="GT60" s="61"/>
      <c r="GU60" s="274" t="s">
        <v>0</v>
      </c>
      <c r="GV60" s="61"/>
      <c r="GW60" s="110" t="s">
        <v>328</v>
      </c>
      <c r="GX60" s="111" t="s">
        <v>328</v>
      </c>
      <c r="GY60" s="90"/>
      <c r="GZ60" s="102"/>
      <c r="HA60" s="274" t="s">
        <v>0</v>
      </c>
      <c r="HB60" s="101"/>
      <c r="HC60" s="110" t="s">
        <v>328</v>
      </c>
      <c r="HD60" s="111" t="s">
        <v>328</v>
      </c>
      <c r="HE60" s="90"/>
      <c r="HF60" s="61"/>
      <c r="HG60" s="274" t="s">
        <v>0</v>
      </c>
      <c r="HH60" s="61"/>
      <c r="HI60" s="110" t="s">
        <v>328</v>
      </c>
      <c r="HJ60" s="111" t="s">
        <v>328</v>
      </c>
      <c r="HK60" s="90"/>
      <c r="HL60" s="61"/>
      <c r="HM60" s="274" t="s">
        <v>0</v>
      </c>
      <c r="HN60" s="61"/>
      <c r="HO60" s="110" t="s">
        <v>328</v>
      </c>
      <c r="HP60" s="111" t="s">
        <v>328</v>
      </c>
      <c r="HQ60" s="90"/>
      <c r="HR60" s="61"/>
      <c r="HS60" s="274" t="s">
        <v>0</v>
      </c>
      <c r="HT60" s="61"/>
      <c r="HU60" s="110" t="s">
        <v>328</v>
      </c>
      <c r="HV60" s="111" t="s">
        <v>328</v>
      </c>
      <c r="HW60" s="90"/>
      <c r="HX60" s="102"/>
      <c r="HY60" s="274" t="s">
        <v>0</v>
      </c>
      <c r="HZ60" s="101"/>
      <c r="IA60" s="110" t="s">
        <v>328</v>
      </c>
      <c r="IB60" s="111" t="s">
        <v>328</v>
      </c>
      <c r="IC60" s="90"/>
      <c r="ID60" s="61"/>
      <c r="IE60" s="274" t="s">
        <v>0</v>
      </c>
      <c r="IF60" s="61"/>
      <c r="IG60" s="110" t="s">
        <v>328</v>
      </c>
      <c r="IH60" s="111" t="s">
        <v>328</v>
      </c>
      <c r="II60" s="90"/>
      <c r="IJ60" s="61"/>
      <c r="IK60" s="274" t="s">
        <v>0</v>
      </c>
      <c r="IL60" s="61"/>
      <c r="IM60" s="110" t="s">
        <v>328</v>
      </c>
      <c r="IN60" s="111" t="s">
        <v>328</v>
      </c>
      <c r="IO60" s="90"/>
      <c r="IP60" s="102"/>
      <c r="IQ60" s="274" t="s">
        <v>0</v>
      </c>
      <c r="IR60" s="101"/>
      <c r="IS60" s="110" t="s">
        <v>328</v>
      </c>
      <c r="IT60" s="111" t="s">
        <v>328</v>
      </c>
      <c r="IU60" s="90"/>
      <c r="IV60" s="61"/>
      <c r="IW60" s="274" t="s">
        <v>0</v>
      </c>
      <c r="IX60" s="61"/>
      <c r="IY60" s="110" t="s">
        <v>328</v>
      </c>
      <c r="IZ60" s="111" t="s">
        <v>328</v>
      </c>
      <c r="JA60" s="90"/>
      <c r="JB60" s="61"/>
      <c r="JC60" s="274" t="s">
        <v>0</v>
      </c>
      <c r="JD60" s="61"/>
      <c r="JE60" s="110" t="s">
        <v>328</v>
      </c>
      <c r="JF60" s="111" t="s">
        <v>328</v>
      </c>
      <c r="JG60" s="90"/>
      <c r="JH60" s="61"/>
      <c r="JI60" s="274" t="s">
        <v>0</v>
      </c>
      <c r="JJ60" s="61"/>
      <c r="JK60" s="110" t="s">
        <v>328</v>
      </c>
      <c r="JL60" s="111" t="s">
        <v>328</v>
      </c>
      <c r="JM60" s="90"/>
      <c r="JN60" s="61"/>
      <c r="JO60" s="274" t="s">
        <v>0</v>
      </c>
      <c r="JP60" s="61"/>
      <c r="JQ60" s="110" t="s">
        <v>328</v>
      </c>
      <c r="JR60" s="111" t="s">
        <v>328</v>
      </c>
      <c r="JS60" s="90"/>
      <c r="JT60" s="102"/>
      <c r="JU60" s="274" t="s">
        <v>0</v>
      </c>
      <c r="JV60" s="101"/>
      <c r="JW60" s="110" t="s">
        <v>328</v>
      </c>
      <c r="JX60" s="111" t="s">
        <v>328</v>
      </c>
      <c r="JY60" s="90"/>
      <c r="JZ60" s="102"/>
      <c r="KA60" s="274" t="s">
        <v>0</v>
      </c>
      <c r="KB60" s="101"/>
      <c r="KC60" s="110" t="s">
        <v>328</v>
      </c>
      <c r="KD60" s="111" t="s">
        <v>328</v>
      </c>
      <c r="KE60" s="90"/>
      <c r="KF60" s="102"/>
      <c r="KG60" s="274" t="s">
        <v>0</v>
      </c>
      <c r="KH60" s="101"/>
      <c r="KI60" s="110" t="s">
        <v>328</v>
      </c>
      <c r="KJ60" s="111" t="s">
        <v>328</v>
      </c>
      <c r="KK60" s="90"/>
      <c r="KL60" s="61"/>
      <c r="KM60" s="274" t="s">
        <v>0</v>
      </c>
      <c r="KN60" s="61"/>
      <c r="KO60" s="110" t="s">
        <v>328</v>
      </c>
      <c r="KP60" s="111" t="s">
        <v>328</v>
      </c>
      <c r="KQ60" s="90"/>
      <c r="KR60" s="61"/>
      <c r="KS60" s="274" t="s">
        <v>0</v>
      </c>
      <c r="KT60" s="61"/>
      <c r="KU60" s="110" t="s">
        <v>328</v>
      </c>
      <c r="KV60" s="111" t="s">
        <v>328</v>
      </c>
      <c r="KW60" s="90"/>
      <c r="KX60" s="61"/>
      <c r="KY60" s="274" t="s">
        <v>0</v>
      </c>
      <c r="KZ60" s="61"/>
      <c r="LA60" s="110" t="s">
        <v>328</v>
      </c>
      <c r="LB60" s="111" t="s">
        <v>328</v>
      </c>
      <c r="LC60" s="90"/>
      <c r="LD60" s="102"/>
      <c r="LE60" s="274" t="s">
        <v>0</v>
      </c>
      <c r="LF60" s="101"/>
      <c r="LG60" s="110" t="s">
        <v>328</v>
      </c>
      <c r="LH60" s="111" t="s">
        <v>328</v>
      </c>
      <c r="LI60" s="90"/>
      <c r="LJ60" s="61"/>
      <c r="LK60" s="274" t="s">
        <v>0</v>
      </c>
      <c r="LL60" s="61"/>
      <c r="LM60" s="110" t="s">
        <v>328</v>
      </c>
      <c r="LN60" s="111" t="s">
        <v>328</v>
      </c>
      <c r="LO60" s="90"/>
      <c r="LP60" s="61"/>
      <c r="LQ60" s="274" t="s">
        <v>0</v>
      </c>
      <c r="LR60" s="61"/>
      <c r="LS60" s="110" t="s">
        <v>328</v>
      </c>
      <c r="LT60" s="111" t="s">
        <v>328</v>
      </c>
      <c r="LU60" s="90"/>
      <c r="LV60" s="102"/>
      <c r="LW60" s="274" t="s">
        <v>0</v>
      </c>
      <c r="LX60" s="101"/>
      <c r="LY60" s="110" t="s">
        <v>328</v>
      </c>
      <c r="LZ60" s="111" t="s">
        <v>328</v>
      </c>
      <c r="MA60" s="90"/>
      <c r="MB60" s="61"/>
      <c r="MC60" s="274" t="s">
        <v>0</v>
      </c>
      <c r="MD60" s="61"/>
      <c r="ME60" s="110" t="s">
        <v>328</v>
      </c>
      <c r="MF60" s="111" t="s">
        <v>328</v>
      </c>
      <c r="MG60" s="90"/>
      <c r="MH60" s="61"/>
      <c r="MI60" s="274" t="s">
        <v>0</v>
      </c>
      <c r="MJ60" s="61"/>
      <c r="MK60" s="110" t="s">
        <v>328</v>
      </c>
      <c r="ML60" s="111" t="s">
        <v>328</v>
      </c>
      <c r="MM60" s="90"/>
      <c r="MN60" s="61"/>
      <c r="MO60" s="274" t="s">
        <v>0</v>
      </c>
      <c r="MP60" s="61"/>
      <c r="MQ60" s="110" t="s">
        <v>328</v>
      </c>
      <c r="MR60" s="111" t="s">
        <v>328</v>
      </c>
      <c r="MS60" s="90"/>
      <c r="MT60" s="102"/>
      <c r="MU60" s="274" t="s">
        <v>0</v>
      </c>
      <c r="MV60" s="101"/>
      <c r="MW60" s="110" t="s">
        <v>328</v>
      </c>
      <c r="MX60" s="111" t="s">
        <v>328</v>
      </c>
      <c r="MY60" s="90"/>
      <c r="MZ60" s="61"/>
      <c r="NA60" s="274" t="s">
        <v>0</v>
      </c>
      <c r="NB60" s="61"/>
      <c r="NC60" s="110" t="s">
        <v>328</v>
      </c>
      <c r="ND60" s="111" t="s">
        <v>328</v>
      </c>
      <c r="NE60" s="90"/>
      <c r="NF60" s="61"/>
      <c r="NG60" s="274" t="s">
        <v>0</v>
      </c>
      <c r="NH60" s="61"/>
      <c r="NI60" s="110" t="s">
        <v>328</v>
      </c>
      <c r="NJ60" s="111" t="s">
        <v>328</v>
      </c>
      <c r="NK60" s="90"/>
      <c r="NL60" s="61"/>
      <c r="NM60" s="274" t="s">
        <v>0</v>
      </c>
      <c r="NN60" s="61"/>
      <c r="NO60" s="110" t="s">
        <v>328</v>
      </c>
      <c r="NP60" s="111" t="s">
        <v>328</v>
      </c>
      <c r="NQ60" s="90"/>
      <c r="NR60" s="61"/>
      <c r="NS60" s="274" t="s">
        <v>0</v>
      </c>
      <c r="NT60" s="61"/>
      <c r="NU60" s="110" t="s">
        <v>328</v>
      </c>
      <c r="NV60" s="111" t="s">
        <v>328</v>
      </c>
      <c r="NW60" s="98"/>
      <c r="NX60" s="102"/>
      <c r="NY60" s="274" t="s">
        <v>0</v>
      </c>
      <c r="NZ60" s="101"/>
      <c r="OA60" s="110" t="s">
        <v>328</v>
      </c>
      <c r="OB60" s="111" t="s">
        <v>328</v>
      </c>
      <c r="OC60" s="117"/>
      <c r="OD60" s="253"/>
      <c r="OE60" s="110" t="s">
        <v>0</v>
      </c>
      <c r="OF60" s="110"/>
      <c r="OG60" s="110" t="s">
        <v>328</v>
      </c>
      <c r="OH60" s="111" t="s">
        <v>328</v>
      </c>
    </row>
    <row r="61" spans="1:398" ht="15" x14ac:dyDescent="0.2">
      <c r="A61" s="283">
        <f>IF(B61="","",VLOOKUP(B61,'Registrovaní tipéri'!$A$2:$B$101,2,FALSE))</f>
        <v>50</v>
      </c>
      <c r="B61" s="277" t="s">
        <v>18</v>
      </c>
      <c r="C61" s="130">
        <v>50</v>
      </c>
      <c r="D61" s="102"/>
      <c r="E61" s="274" t="s">
        <v>0</v>
      </c>
      <c r="F61" s="101"/>
      <c r="G61" s="108"/>
      <c r="H61" s="109"/>
      <c r="I61" s="279"/>
      <c r="J61" s="253">
        <v>0</v>
      </c>
      <c r="K61" s="110" t="s">
        <v>0</v>
      </c>
      <c r="L61" s="110">
        <v>0</v>
      </c>
      <c r="M61" s="110" t="s">
        <v>219</v>
      </c>
      <c r="N61" s="111" t="s">
        <v>329</v>
      </c>
      <c r="O61" s="77"/>
      <c r="P61" s="102"/>
      <c r="Q61" s="311" t="s">
        <v>0</v>
      </c>
      <c r="R61" s="101"/>
      <c r="S61" s="110" t="s">
        <v>328</v>
      </c>
      <c r="T61" s="111" t="s">
        <v>328</v>
      </c>
      <c r="U61" s="77"/>
      <c r="V61" s="102">
        <v>1</v>
      </c>
      <c r="W61" s="311" t="s">
        <v>0</v>
      </c>
      <c r="X61" s="101">
        <v>1</v>
      </c>
      <c r="Y61" s="110" t="s">
        <v>220</v>
      </c>
      <c r="Z61" s="111" t="s">
        <v>213</v>
      </c>
      <c r="AA61" s="90"/>
      <c r="AB61" s="61">
        <v>3</v>
      </c>
      <c r="AC61" s="294" t="s">
        <v>0</v>
      </c>
      <c r="AD61" s="61">
        <v>2</v>
      </c>
      <c r="AE61" s="110" t="s">
        <v>217</v>
      </c>
      <c r="AF61" s="111" t="s">
        <v>291</v>
      </c>
      <c r="AG61" s="90"/>
      <c r="AH61" s="61">
        <v>2</v>
      </c>
      <c r="AI61" s="274" t="s">
        <v>0</v>
      </c>
      <c r="AJ61" s="61">
        <v>3</v>
      </c>
      <c r="AK61" s="110" t="s">
        <v>217</v>
      </c>
      <c r="AL61" s="111" t="s">
        <v>291</v>
      </c>
      <c r="AM61" s="90"/>
      <c r="AN61" s="102">
        <v>0</v>
      </c>
      <c r="AO61" s="274" t="s">
        <v>0</v>
      </c>
      <c r="AP61" s="101">
        <v>2</v>
      </c>
      <c r="AQ61" s="110" t="s">
        <v>217</v>
      </c>
      <c r="AR61" s="111" t="s">
        <v>217</v>
      </c>
      <c r="AS61" s="90"/>
      <c r="AT61" s="61">
        <v>2</v>
      </c>
      <c r="AU61" s="274" t="s">
        <v>0</v>
      </c>
      <c r="AV61" s="61">
        <v>1</v>
      </c>
      <c r="AW61" s="110" t="s">
        <v>217</v>
      </c>
      <c r="AX61" s="111" t="s">
        <v>220</v>
      </c>
      <c r="AY61" s="90"/>
      <c r="AZ61" s="102">
        <v>3</v>
      </c>
      <c r="BA61" s="274" t="s">
        <v>0</v>
      </c>
      <c r="BB61" s="101">
        <v>0</v>
      </c>
      <c r="BC61" s="110" t="s">
        <v>218</v>
      </c>
      <c r="BD61" s="111" t="s">
        <v>268</v>
      </c>
      <c r="BE61" s="90"/>
      <c r="BF61" s="61">
        <v>1</v>
      </c>
      <c r="BG61" s="274" t="s">
        <v>0</v>
      </c>
      <c r="BH61" s="61">
        <v>3</v>
      </c>
      <c r="BI61" s="110" t="s">
        <v>217</v>
      </c>
      <c r="BJ61" s="111" t="s">
        <v>329</v>
      </c>
      <c r="BK61" s="90"/>
      <c r="BL61" s="61">
        <v>3</v>
      </c>
      <c r="BM61" s="274" t="s">
        <v>0</v>
      </c>
      <c r="BN61" s="61">
        <v>1</v>
      </c>
      <c r="BO61" s="110" t="s">
        <v>219</v>
      </c>
      <c r="BP61" s="111" t="s">
        <v>216</v>
      </c>
      <c r="BQ61" s="90"/>
      <c r="BR61" s="61">
        <v>1</v>
      </c>
      <c r="BS61" s="274" t="s">
        <v>0</v>
      </c>
      <c r="BT61" s="61">
        <v>3</v>
      </c>
      <c r="BU61" s="110" t="s">
        <v>219</v>
      </c>
      <c r="BV61" s="111" t="s">
        <v>217</v>
      </c>
      <c r="BW61" s="90"/>
      <c r="BX61" s="61">
        <v>4</v>
      </c>
      <c r="BY61" s="274" t="s">
        <v>0</v>
      </c>
      <c r="BZ61" s="61">
        <v>0</v>
      </c>
      <c r="CA61" s="110" t="s">
        <v>219</v>
      </c>
      <c r="CB61" s="111" t="s">
        <v>210</v>
      </c>
      <c r="CC61" s="90"/>
      <c r="CD61" s="61">
        <v>2</v>
      </c>
      <c r="CE61" s="274" t="s">
        <v>0</v>
      </c>
      <c r="CF61" s="61">
        <v>0</v>
      </c>
      <c r="CG61" s="110" t="s">
        <v>219</v>
      </c>
      <c r="CH61" s="111" t="s">
        <v>216</v>
      </c>
      <c r="CI61" s="90"/>
      <c r="CJ61" s="102">
        <v>3</v>
      </c>
      <c r="CK61" s="274" t="s">
        <v>0</v>
      </c>
      <c r="CL61" s="101">
        <v>1</v>
      </c>
      <c r="CM61" s="110" t="s">
        <v>217</v>
      </c>
      <c r="CN61" s="111" t="s">
        <v>210</v>
      </c>
      <c r="CO61" s="90"/>
      <c r="CP61" s="102">
        <v>1</v>
      </c>
      <c r="CQ61" s="274" t="s">
        <v>0</v>
      </c>
      <c r="CR61" s="101">
        <v>2</v>
      </c>
      <c r="CS61" s="110" t="s">
        <v>268</v>
      </c>
      <c r="CT61" s="111" t="s">
        <v>216</v>
      </c>
      <c r="CU61" s="90"/>
      <c r="CV61" s="61">
        <v>1</v>
      </c>
      <c r="CW61" s="274" t="s">
        <v>0</v>
      </c>
      <c r="CX61" s="61">
        <v>3</v>
      </c>
      <c r="CY61" s="110" t="s">
        <v>219</v>
      </c>
      <c r="CZ61" s="111" t="s">
        <v>291</v>
      </c>
      <c r="DA61" s="90"/>
      <c r="DB61" s="61">
        <v>2</v>
      </c>
      <c r="DC61" s="274" t="s">
        <v>0</v>
      </c>
      <c r="DD61" s="61">
        <v>2</v>
      </c>
      <c r="DE61" s="110" t="s">
        <v>218</v>
      </c>
      <c r="DF61" s="111" t="s">
        <v>216</v>
      </c>
      <c r="DG61" s="90"/>
      <c r="DH61" s="61">
        <v>2</v>
      </c>
      <c r="DI61" s="274" t="s">
        <v>0</v>
      </c>
      <c r="DJ61" s="61">
        <v>0</v>
      </c>
      <c r="DK61" s="110" t="s">
        <v>217</v>
      </c>
      <c r="DL61" s="111" t="s">
        <v>291</v>
      </c>
      <c r="DM61" s="90"/>
      <c r="DN61" s="61">
        <v>3</v>
      </c>
      <c r="DO61" s="274" t="s">
        <v>0</v>
      </c>
      <c r="DP61" s="61">
        <v>1</v>
      </c>
      <c r="DQ61" s="110" t="s">
        <v>217</v>
      </c>
      <c r="DR61" s="111" t="s">
        <v>384</v>
      </c>
      <c r="DS61" s="90"/>
      <c r="DT61" s="61">
        <v>4</v>
      </c>
      <c r="DU61" s="274" t="s">
        <v>0</v>
      </c>
      <c r="DV61" s="61">
        <v>1</v>
      </c>
      <c r="DW61" s="110" t="s">
        <v>364</v>
      </c>
      <c r="DX61" s="111" t="s">
        <v>268</v>
      </c>
      <c r="DY61" s="90"/>
      <c r="DZ61" s="61">
        <v>2</v>
      </c>
      <c r="EA61" s="274" t="s">
        <v>0</v>
      </c>
      <c r="EB61" s="61">
        <v>1</v>
      </c>
      <c r="EC61" s="110" t="s">
        <v>217</v>
      </c>
      <c r="ED61" s="111" t="s">
        <v>213</v>
      </c>
      <c r="EE61" s="90"/>
      <c r="EF61" s="61"/>
      <c r="EG61" s="274" t="s">
        <v>0</v>
      </c>
      <c r="EH61" s="61"/>
      <c r="EI61" s="110" t="s">
        <v>328</v>
      </c>
      <c r="EJ61" s="111" t="s">
        <v>328</v>
      </c>
      <c r="EK61" s="90"/>
      <c r="EL61" s="61"/>
      <c r="EM61" s="274" t="s">
        <v>0</v>
      </c>
      <c r="EN61" s="61"/>
      <c r="EO61" s="110" t="s">
        <v>328</v>
      </c>
      <c r="EP61" s="111" t="s">
        <v>328</v>
      </c>
      <c r="EQ61" s="90"/>
      <c r="ER61" s="102"/>
      <c r="ES61" s="274" t="s">
        <v>0</v>
      </c>
      <c r="ET61" s="101"/>
      <c r="EU61" s="110" t="s">
        <v>328</v>
      </c>
      <c r="EV61" s="111" t="s">
        <v>328</v>
      </c>
      <c r="EW61" s="90"/>
      <c r="EX61" s="61"/>
      <c r="EY61" s="274" t="s">
        <v>0</v>
      </c>
      <c r="EZ61" s="61"/>
      <c r="FA61" s="110" t="s">
        <v>328</v>
      </c>
      <c r="FB61" s="111" t="s">
        <v>328</v>
      </c>
      <c r="FC61" s="90"/>
      <c r="FD61" s="102"/>
      <c r="FE61" s="274" t="s">
        <v>0</v>
      </c>
      <c r="FF61" s="101"/>
      <c r="FG61" s="110" t="s">
        <v>328</v>
      </c>
      <c r="FH61" s="111" t="s">
        <v>328</v>
      </c>
      <c r="FI61" s="90"/>
      <c r="FJ61" s="61"/>
      <c r="FK61" s="274" t="s">
        <v>0</v>
      </c>
      <c r="FL61" s="61"/>
      <c r="FM61" s="110" t="s">
        <v>328</v>
      </c>
      <c r="FN61" s="111" t="s">
        <v>328</v>
      </c>
      <c r="FO61" s="90"/>
      <c r="FP61" s="61"/>
      <c r="FQ61" s="274" t="s">
        <v>0</v>
      </c>
      <c r="FR61" s="61"/>
      <c r="FS61" s="110" t="s">
        <v>328</v>
      </c>
      <c r="FT61" s="111" t="s">
        <v>328</v>
      </c>
      <c r="FU61" s="90"/>
      <c r="FV61" s="61"/>
      <c r="FW61" s="274" t="s">
        <v>0</v>
      </c>
      <c r="FX61" s="61"/>
      <c r="FY61" s="110" t="s">
        <v>328</v>
      </c>
      <c r="FZ61" s="111" t="s">
        <v>328</v>
      </c>
      <c r="GA61" s="90"/>
      <c r="GB61" s="102"/>
      <c r="GC61" s="274" t="s">
        <v>0</v>
      </c>
      <c r="GD61" s="101"/>
      <c r="GE61" s="110" t="s">
        <v>328</v>
      </c>
      <c r="GF61" s="111" t="s">
        <v>328</v>
      </c>
      <c r="GG61" s="90"/>
      <c r="GH61" s="102"/>
      <c r="GI61" s="274" t="s">
        <v>0</v>
      </c>
      <c r="GJ61" s="101"/>
      <c r="GK61" s="110" t="s">
        <v>328</v>
      </c>
      <c r="GL61" s="111" t="s">
        <v>328</v>
      </c>
      <c r="GM61" s="90"/>
      <c r="GN61" s="61"/>
      <c r="GO61" s="274" t="s">
        <v>0</v>
      </c>
      <c r="GP61" s="61"/>
      <c r="GQ61" s="110" t="s">
        <v>328</v>
      </c>
      <c r="GR61" s="111" t="s">
        <v>328</v>
      </c>
      <c r="GS61" s="90"/>
      <c r="GT61" s="61"/>
      <c r="GU61" s="274" t="s">
        <v>0</v>
      </c>
      <c r="GV61" s="61"/>
      <c r="GW61" s="110" t="s">
        <v>328</v>
      </c>
      <c r="GX61" s="111" t="s">
        <v>328</v>
      </c>
      <c r="GY61" s="90"/>
      <c r="GZ61" s="102"/>
      <c r="HA61" s="274" t="s">
        <v>0</v>
      </c>
      <c r="HB61" s="101"/>
      <c r="HC61" s="110" t="s">
        <v>328</v>
      </c>
      <c r="HD61" s="111" t="s">
        <v>328</v>
      </c>
      <c r="HE61" s="90"/>
      <c r="HF61" s="61"/>
      <c r="HG61" s="274" t="s">
        <v>0</v>
      </c>
      <c r="HH61" s="61"/>
      <c r="HI61" s="110" t="s">
        <v>328</v>
      </c>
      <c r="HJ61" s="111" t="s">
        <v>328</v>
      </c>
      <c r="HK61" s="90"/>
      <c r="HL61" s="61"/>
      <c r="HM61" s="274" t="s">
        <v>0</v>
      </c>
      <c r="HN61" s="61"/>
      <c r="HO61" s="110" t="s">
        <v>328</v>
      </c>
      <c r="HP61" s="111" t="s">
        <v>328</v>
      </c>
      <c r="HQ61" s="90"/>
      <c r="HR61" s="61"/>
      <c r="HS61" s="274" t="s">
        <v>0</v>
      </c>
      <c r="HT61" s="61"/>
      <c r="HU61" s="110" t="s">
        <v>328</v>
      </c>
      <c r="HV61" s="111" t="s">
        <v>328</v>
      </c>
      <c r="HW61" s="90"/>
      <c r="HX61" s="102"/>
      <c r="HY61" s="274" t="s">
        <v>0</v>
      </c>
      <c r="HZ61" s="101"/>
      <c r="IA61" s="110" t="s">
        <v>328</v>
      </c>
      <c r="IB61" s="111" t="s">
        <v>328</v>
      </c>
      <c r="IC61" s="90"/>
      <c r="ID61" s="61"/>
      <c r="IE61" s="274" t="s">
        <v>0</v>
      </c>
      <c r="IF61" s="61"/>
      <c r="IG61" s="110" t="s">
        <v>328</v>
      </c>
      <c r="IH61" s="111" t="s">
        <v>328</v>
      </c>
      <c r="II61" s="90"/>
      <c r="IJ61" s="61"/>
      <c r="IK61" s="274" t="s">
        <v>0</v>
      </c>
      <c r="IL61" s="61"/>
      <c r="IM61" s="110" t="s">
        <v>328</v>
      </c>
      <c r="IN61" s="111" t="s">
        <v>328</v>
      </c>
      <c r="IO61" s="90"/>
      <c r="IP61" s="102"/>
      <c r="IQ61" s="274" t="s">
        <v>0</v>
      </c>
      <c r="IR61" s="101"/>
      <c r="IS61" s="110" t="s">
        <v>328</v>
      </c>
      <c r="IT61" s="111" t="s">
        <v>328</v>
      </c>
      <c r="IU61" s="90"/>
      <c r="IV61" s="61"/>
      <c r="IW61" s="274" t="s">
        <v>0</v>
      </c>
      <c r="IX61" s="61"/>
      <c r="IY61" s="110" t="s">
        <v>328</v>
      </c>
      <c r="IZ61" s="111" t="s">
        <v>328</v>
      </c>
      <c r="JA61" s="90"/>
      <c r="JB61" s="61"/>
      <c r="JC61" s="274" t="s">
        <v>0</v>
      </c>
      <c r="JD61" s="61"/>
      <c r="JE61" s="110" t="s">
        <v>328</v>
      </c>
      <c r="JF61" s="111" t="s">
        <v>328</v>
      </c>
      <c r="JG61" s="90"/>
      <c r="JH61" s="61"/>
      <c r="JI61" s="274" t="s">
        <v>0</v>
      </c>
      <c r="JJ61" s="61"/>
      <c r="JK61" s="110" t="s">
        <v>328</v>
      </c>
      <c r="JL61" s="111" t="s">
        <v>328</v>
      </c>
      <c r="JM61" s="90"/>
      <c r="JN61" s="61"/>
      <c r="JO61" s="274" t="s">
        <v>0</v>
      </c>
      <c r="JP61" s="61"/>
      <c r="JQ61" s="110" t="s">
        <v>328</v>
      </c>
      <c r="JR61" s="111" t="s">
        <v>328</v>
      </c>
      <c r="JS61" s="90"/>
      <c r="JT61" s="102"/>
      <c r="JU61" s="274" t="s">
        <v>0</v>
      </c>
      <c r="JV61" s="101"/>
      <c r="JW61" s="110" t="s">
        <v>328</v>
      </c>
      <c r="JX61" s="111" t="s">
        <v>328</v>
      </c>
      <c r="JY61" s="90"/>
      <c r="JZ61" s="102"/>
      <c r="KA61" s="274" t="s">
        <v>0</v>
      </c>
      <c r="KB61" s="101"/>
      <c r="KC61" s="110" t="s">
        <v>328</v>
      </c>
      <c r="KD61" s="111" t="s">
        <v>328</v>
      </c>
      <c r="KE61" s="90"/>
      <c r="KF61" s="102"/>
      <c r="KG61" s="274" t="s">
        <v>0</v>
      </c>
      <c r="KH61" s="101"/>
      <c r="KI61" s="110" t="s">
        <v>328</v>
      </c>
      <c r="KJ61" s="111" t="s">
        <v>328</v>
      </c>
      <c r="KK61" s="90"/>
      <c r="KL61" s="61"/>
      <c r="KM61" s="274" t="s">
        <v>0</v>
      </c>
      <c r="KN61" s="61"/>
      <c r="KO61" s="110" t="s">
        <v>328</v>
      </c>
      <c r="KP61" s="111" t="s">
        <v>328</v>
      </c>
      <c r="KQ61" s="90"/>
      <c r="KR61" s="61"/>
      <c r="KS61" s="274" t="s">
        <v>0</v>
      </c>
      <c r="KT61" s="61"/>
      <c r="KU61" s="110" t="s">
        <v>328</v>
      </c>
      <c r="KV61" s="111" t="s">
        <v>328</v>
      </c>
      <c r="KW61" s="90"/>
      <c r="KX61" s="61"/>
      <c r="KY61" s="274" t="s">
        <v>0</v>
      </c>
      <c r="KZ61" s="61"/>
      <c r="LA61" s="110" t="s">
        <v>328</v>
      </c>
      <c r="LB61" s="111" t="s">
        <v>328</v>
      </c>
      <c r="LC61" s="90"/>
      <c r="LD61" s="102"/>
      <c r="LE61" s="274" t="s">
        <v>0</v>
      </c>
      <c r="LF61" s="101"/>
      <c r="LG61" s="110" t="s">
        <v>328</v>
      </c>
      <c r="LH61" s="111" t="s">
        <v>328</v>
      </c>
      <c r="LI61" s="90"/>
      <c r="LJ61" s="61"/>
      <c r="LK61" s="274" t="s">
        <v>0</v>
      </c>
      <c r="LL61" s="61"/>
      <c r="LM61" s="110" t="s">
        <v>328</v>
      </c>
      <c r="LN61" s="111" t="s">
        <v>328</v>
      </c>
      <c r="LO61" s="90"/>
      <c r="LP61" s="61"/>
      <c r="LQ61" s="274" t="s">
        <v>0</v>
      </c>
      <c r="LR61" s="61"/>
      <c r="LS61" s="110" t="s">
        <v>328</v>
      </c>
      <c r="LT61" s="111" t="s">
        <v>328</v>
      </c>
      <c r="LU61" s="90"/>
      <c r="LV61" s="102"/>
      <c r="LW61" s="274" t="s">
        <v>0</v>
      </c>
      <c r="LX61" s="101"/>
      <c r="LY61" s="110" t="s">
        <v>328</v>
      </c>
      <c r="LZ61" s="111" t="s">
        <v>328</v>
      </c>
      <c r="MA61" s="90"/>
      <c r="MB61" s="61"/>
      <c r="MC61" s="274" t="s">
        <v>0</v>
      </c>
      <c r="MD61" s="61"/>
      <c r="ME61" s="110" t="s">
        <v>328</v>
      </c>
      <c r="MF61" s="111" t="s">
        <v>328</v>
      </c>
      <c r="MG61" s="90"/>
      <c r="MH61" s="61"/>
      <c r="MI61" s="274" t="s">
        <v>0</v>
      </c>
      <c r="MJ61" s="61"/>
      <c r="MK61" s="110" t="s">
        <v>328</v>
      </c>
      <c r="ML61" s="111" t="s">
        <v>328</v>
      </c>
      <c r="MM61" s="90"/>
      <c r="MN61" s="61"/>
      <c r="MO61" s="274" t="s">
        <v>0</v>
      </c>
      <c r="MP61" s="61"/>
      <c r="MQ61" s="110" t="s">
        <v>328</v>
      </c>
      <c r="MR61" s="111" t="s">
        <v>328</v>
      </c>
      <c r="MS61" s="90"/>
      <c r="MT61" s="102"/>
      <c r="MU61" s="274" t="s">
        <v>0</v>
      </c>
      <c r="MV61" s="101"/>
      <c r="MW61" s="110" t="s">
        <v>328</v>
      </c>
      <c r="MX61" s="111" t="s">
        <v>328</v>
      </c>
      <c r="MY61" s="90"/>
      <c r="MZ61" s="61"/>
      <c r="NA61" s="274" t="s">
        <v>0</v>
      </c>
      <c r="NB61" s="61"/>
      <c r="NC61" s="110" t="s">
        <v>328</v>
      </c>
      <c r="ND61" s="111" t="s">
        <v>328</v>
      </c>
      <c r="NE61" s="90"/>
      <c r="NF61" s="61"/>
      <c r="NG61" s="274" t="s">
        <v>0</v>
      </c>
      <c r="NH61" s="61"/>
      <c r="NI61" s="110" t="s">
        <v>328</v>
      </c>
      <c r="NJ61" s="111" t="s">
        <v>328</v>
      </c>
      <c r="NK61" s="90"/>
      <c r="NL61" s="61"/>
      <c r="NM61" s="274" t="s">
        <v>0</v>
      </c>
      <c r="NN61" s="61"/>
      <c r="NO61" s="110" t="s">
        <v>328</v>
      </c>
      <c r="NP61" s="111" t="s">
        <v>328</v>
      </c>
      <c r="NQ61" s="90"/>
      <c r="NR61" s="61"/>
      <c r="NS61" s="274" t="s">
        <v>0</v>
      </c>
      <c r="NT61" s="61"/>
      <c r="NU61" s="110" t="s">
        <v>328</v>
      </c>
      <c r="NV61" s="111" t="s">
        <v>328</v>
      </c>
      <c r="NW61" s="98"/>
      <c r="NX61" s="102"/>
      <c r="NY61" s="274" t="s">
        <v>0</v>
      </c>
      <c r="NZ61" s="101"/>
      <c r="OA61" s="110" t="s">
        <v>328</v>
      </c>
      <c r="OB61" s="111" t="s">
        <v>328</v>
      </c>
      <c r="OC61" s="117"/>
      <c r="OD61" s="253"/>
      <c r="OE61" s="110" t="s">
        <v>0</v>
      </c>
      <c r="OF61" s="110"/>
      <c r="OG61" s="110" t="s">
        <v>328</v>
      </c>
      <c r="OH61" s="111" t="s">
        <v>328</v>
      </c>
    </row>
    <row r="62" spans="1:398" ht="15" x14ac:dyDescent="0.2">
      <c r="A62" s="283">
        <f>IF(B62="","",VLOOKUP(B62,'Registrovaní tipéri'!$A$2:$B$101,2,FALSE))</f>
        <v>25</v>
      </c>
      <c r="B62" s="277" t="s">
        <v>191</v>
      </c>
      <c r="C62" s="130">
        <v>25</v>
      </c>
      <c r="D62" s="102"/>
      <c r="E62" s="274" t="s">
        <v>0</v>
      </c>
      <c r="F62" s="101"/>
      <c r="G62" s="274"/>
      <c r="H62" s="275"/>
      <c r="I62" s="279"/>
      <c r="J62" s="253">
        <v>2</v>
      </c>
      <c r="K62" s="110" t="s">
        <v>0</v>
      </c>
      <c r="L62" s="110">
        <v>2</v>
      </c>
      <c r="M62" s="110" t="s">
        <v>217</v>
      </c>
      <c r="N62" s="111" t="s">
        <v>217</v>
      </c>
      <c r="O62" s="77"/>
      <c r="P62" s="102">
        <v>3</v>
      </c>
      <c r="Q62" s="311" t="s">
        <v>0</v>
      </c>
      <c r="R62" s="101">
        <v>1</v>
      </c>
      <c r="S62" s="110" t="s">
        <v>217</v>
      </c>
      <c r="T62" s="111" t="s">
        <v>217</v>
      </c>
      <c r="U62" s="77"/>
      <c r="V62" s="102">
        <v>3</v>
      </c>
      <c r="W62" s="311" t="s">
        <v>0</v>
      </c>
      <c r="X62" s="101">
        <v>1</v>
      </c>
      <c r="Y62" s="110" t="s">
        <v>217</v>
      </c>
      <c r="Z62" s="111" t="s">
        <v>217</v>
      </c>
      <c r="AA62" s="90"/>
      <c r="AB62" s="61">
        <v>3</v>
      </c>
      <c r="AC62" s="294" t="s">
        <v>0</v>
      </c>
      <c r="AD62" s="61">
        <v>2</v>
      </c>
      <c r="AE62" s="110" t="s">
        <v>217</v>
      </c>
      <c r="AF62" s="111" t="s">
        <v>217</v>
      </c>
      <c r="AG62" s="90"/>
      <c r="AH62" s="61">
        <v>1</v>
      </c>
      <c r="AI62" s="274" t="s">
        <v>0</v>
      </c>
      <c r="AJ62" s="61">
        <v>2</v>
      </c>
      <c r="AK62" s="110" t="s">
        <v>217</v>
      </c>
      <c r="AL62" s="111" t="s">
        <v>217</v>
      </c>
      <c r="AM62" s="90"/>
      <c r="AN62" s="102">
        <v>1</v>
      </c>
      <c r="AO62" s="274" t="s">
        <v>0</v>
      </c>
      <c r="AP62" s="101">
        <v>3</v>
      </c>
      <c r="AQ62" s="110" t="s">
        <v>219</v>
      </c>
      <c r="AR62" s="111" t="s">
        <v>268</v>
      </c>
      <c r="AS62" s="90"/>
      <c r="AT62" s="61">
        <v>2</v>
      </c>
      <c r="AU62" s="274" t="s">
        <v>0</v>
      </c>
      <c r="AV62" s="61">
        <v>0</v>
      </c>
      <c r="AW62" s="110" t="s">
        <v>219</v>
      </c>
      <c r="AX62" s="111" t="s">
        <v>217</v>
      </c>
      <c r="AY62" s="90"/>
      <c r="AZ62" s="102">
        <v>3</v>
      </c>
      <c r="BA62" s="274" t="s">
        <v>0</v>
      </c>
      <c r="BB62" s="101">
        <v>1</v>
      </c>
      <c r="BC62" s="110" t="s">
        <v>268</v>
      </c>
      <c r="BD62" s="111" t="s">
        <v>218</v>
      </c>
      <c r="BE62" s="90"/>
      <c r="BF62" s="61">
        <v>1</v>
      </c>
      <c r="BG62" s="274" t="s">
        <v>0</v>
      </c>
      <c r="BH62" s="61">
        <v>3</v>
      </c>
      <c r="BI62" s="110" t="s">
        <v>217</v>
      </c>
      <c r="BJ62" s="111" t="s">
        <v>217</v>
      </c>
      <c r="BK62" s="90"/>
      <c r="BL62" s="61">
        <v>4</v>
      </c>
      <c r="BM62" s="274" t="s">
        <v>0</v>
      </c>
      <c r="BN62" s="61">
        <v>0</v>
      </c>
      <c r="BO62" s="110" t="s">
        <v>218</v>
      </c>
      <c r="BP62" s="111" t="s">
        <v>213</v>
      </c>
      <c r="BQ62" s="90"/>
      <c r="BR62" s="61">
        <v>1</v>
      </c>
      <c r="BS62" s="274" t="s">
        <v>0</v>
      </c>
      <c r="BT62" s="61">
        <v>3</v>
      </c>
      <c r="BU62" s="110" t="s">
        <v>219</v>
      </c>
      <c r="BV62" s="111" t="s">
        <v>217</v>
      </c>
      <c r="BW62" s="90"/>
      <c r="BX62" s="61">
        <v>3</v>
      </c>
      <c r="BY62" s="274" t="s">
        <v>0</v>
      </c>
      <c r="BZ62" s="61">
        <v>1</v>
      </c>
      <c r="CA62" s="110" t="s">
        <v>217</v>
      </c>
      <c r="CB62" s="111" t="s">
        <v>217</v>
      </c>
      <c r="CC62" s="90"/>
      <c r="CD62" s="61"/>
      <c r="CE62" s="274" t="s">
        <v>0</v>
      </c>
      <c r="CF62" s="61"/>
      <c r="CG62" s="110" t="s">
        <v>328</v>
      </c>
      <c r="CH62" s="111" t="s">
        <v>328</v>
      </c>
      <c r="CI62" s="90"/>
      <c r="CJ62" s="102">
        <v>3</v>
      </c>
      <c r="CK62" s="274" t="s">
        <v>0</v>
      </c>
      <c r="CL62" s="101">
        <v>0</v>
      </c>
      <c r="CM62" s="110" t="s">
        <v>219</v>
      </c>
      <c r="CN62" s="111" t="s">
        <v>217</v>
      </c>
      <c r="CO62" s="90"/>
      <c r="CP62" s="102">
        <v>1</v>
      </c>
      <c r="CQ62" s="274" t="s">
        <v>0</v>
      </c>
      <c r="CR62" s="101">
        <v>3</v>
      </c>
      <c r="CS62" s="110" t="s">
        <v>217</v>
      </c>
      <c r="CT62" s="111" t="s">
        <v>268</v>
      </c>
      <c r="CU62" s="90"/>
      <c r="CV62" s="61">
        <v>0</v>
      </c>
      <c r="CW62" s="274" t="s">
        <v>0</v>
      </c>
      <c r="CX62" s="61">
        <v>2</v>
      </c>
      <c r="CY62" s="110" t="s">
        <v>217</v>
      </c>
      <c r="CZ62" s="111" t="s">
        <v>217</v>
      </c>
      <c r="DA62" s="90"/>
      <c r="DB62" s="61">
        <v>0</v>
      </c>
      <c r="DC62" s="274" t="s">
        <v>0</v>
      </c>
      <c r="DD62" s="61">
        <v>2</v>
      </c>
      <c r="DE62" s="110" t="s">
        <v>268</v>
      </c>
      <c r="DF62" s="111" t="s">
        <v>268</v>
      </c>
      <c r="DG62" s="90"/>
      <c r="DH62" s="61">
        <v>3</v>
      </c>
      <c r="DI62" s="274" t="s">
        <v>0</v>
      </c>
      <c r="DJ62" s="61">
        <v>1</v>
      </c>
      <c r="DK62" s="110" t="s">
        <v>217</v>
      </c>
      <c r="DL62" s="111" t="s">
        <v>217</v>
      </c>
      <c r="DM62" s="90"/>
      <c r="DN62" s="61">
        <v>1</v>
      </c>
      <c r="DO62" s="274" t="s">
        <v>0</v>
      </c>
      <c r="DP62" s="61">
        <v>2</v>
      </c>
      <c r="DQ62" s="110" t="s">
        <v>217</v>
      </c>
      <c r="DR62" s="111" t="s">
        <v>217</v>
      </c>
      <c r="DS62" s="90"/>
      <c r="DT62" s="61">
        <v>3</v>
      </c>
      <c r="DU62" s="274" t="s">
        <v>0</v>
      </c>
      <c r="DV62" s="61">
        <v>1</v>
      </c>
      <c r="DW62" s="110" t="s">
        <v>268</v>
      </c>
      <c r="DX62" s="111" t="s">
        <v>268</v>
      </c>
      <c r="DY62" s="90"/>
      <c r="DZ62" s="61"/>
      <c r="EA62" s="274" t="s">
        <v>0</v>
      </c>
      <c r="EB62" s="61"/>
      <c r="EC62" s="110" t="s">
        <v>328</v>
      </c>
      <c r="ED62" s="111" t="s">
        <v>328</v>
      </c>
      <c r="EE62" s="90"/>
      <c r="EF62" s="61"/>
      <c r="EG62" s="274" t="s">
        <v>0</v>
      </c>
      <c r="EH62" s="61"/>
      <c r="EI62" s="110" t="s">
        <v>328</v>
      </c>
      <c r="EJ62" s="111" t="s">
        <v>328</v>
      </c>
      <c r="EK62" s="90"/>
      <c r="EL62" s="61"/>
      <c r="EM62" s="274" t="s">
        <v>0</v>
      </c>
      <c r="EN62" s="61"/>
      <c r="EO62" s="110" t="s">
        <v>328</v>
      </c>
      <c r="EP62" s="111" t="s">
        <v>328</v>
      </c>
      <c r="EQ62" s="90"/>
      <c r="ER62" s="102"/>
      <c r="ES62" s="274" t="s">
        <v>0</v>
      </c>
      <c r="ET62" s="101"/>
      <c r="EU62" s="110" t="s">
        <v>328</v>
      </c>
      <c r="EV62" s="111" t="s">
        <v>328</v>
      </c>
      <c r="EW62" s="90"/>
      <c r="EX62" s="61"/>
      <c r="EY62" s="274" t="s">
        <v>0</v>
      </c>
      <c r="EZ62" s="61"/>
      <c r="FA62" s="110" t="s">
        <v>328</v>
      </c>
      <c r="FB62" s="111" t="s">
        <v>328</v>
      </c>
      <c r="FC62" s="90"/>
      <c r="FD62" s="102"/>
      <c r="FE62" s="274" t="s">
        <v>0</v>
      </c>
      <c r="FF62" s="101"/>
      <c r="FG62" s="110" t="s">
        <v>328</v>
      </c>
      <c r="FH62" s="111" t="s">
        <v>328</v>
      </c>
      <c r="FI62" s="90"/>
      <c r="FJ62" s="61"/>
      <c r="FK62" s="274" t="s">
        <v>0</v>
      </c>
      <c r="FL62" s="61"/>
      <c r="FM62" s="110" t="s">
        <v>328</v>
      </c>
      <c r="FN62" s="111" t="s">
        <v>328</v>
      </c>
      <c r="FO62" s="90"/>
      <c r="FP62" s="61"/>
      <c r="FQ62" s="274" t="s">
        <v>0</v>
      </c>
      <c r="FR62" s="61"/>
      <c r="FS62" s="110" t="s">
        <v>328</v>
      </c>
      <c r="FT62" s="111" t="s">
        <v>328</v>
      </c>
      <c r="FU62" s="90"/>
      <c r="FV62" s="61"/>
      <c r="FW62" s="274" t="s">
        <v>0</v>
      </c>
      <c r="FX62" s="61"/>
      <c r="FY62" s="110" t="s">
        <v>328</v>
      </c>
      <c r="FZ62" s="111" t="s">
        <v>328</v>
      </c>
      <c r="GA62" s="90"/>
      <c r="GB62" s="102"/>
      <c r="GC62" s="274" t="s">
        <v>0</v>
      </c>
      <c r="GD62" s="101"/>
      <c r="GE62" s="110" t="s">
        <v>328</v>
      </c>
      <c r="GF62" s="111" t="s">
        <v>328</v>
      </c>
      <c r="GG62" s="90"/>
      <c r="GH62" s="102"/>
      <c r="GI62" s="274" t="s">
        <v>0</v>
      </c>
      <c r="GJ62" s="101"/>
      <c r="GK62" s="110" t="s">
        <v>328</v>
      </c>
      <c r="GL62" s="111" t="s">
        <v>328</v>
      </c>
      <c r="GM62" s="90"/>
      <c r="GN62" s="61"/>
      <c r="GO62" s="274" t="s">
        <v>0</v>
      </c>
      <c r="GP62" s="61"/>
      <c r="GQ62" s="110" t="s">
        <v>328</v>
      </c>
      <c r="GR62" s="111" t="s">
        <v>328</v>
      </c>
      <c r="GS62" s="90"/>
      <c r="GT62" s="61"/>
      <c r="GU62" s="274" t="s">
        <v>0</v>
      </c>
      <c r="GV62" s="61"/>
      <c r="GW62" s="110" t="s">
        <v>328</v>
      </c>
      <c r="GX62" s="111" t="s">
        <v>328</v>
      </c>
      <c r="GY62" s="90"/>
      <c r="GZ62" s="102"/>
      <c r="HA62" s="274" t="s">
        <v>0</v>
      </c>
      <c r="HB62" s="101"/>
      <c r="HC62" s="110" t="s">
        <v>328</v>
      </c>
      <c r="HD62" s="111" t="s">
        <v>328</v>
      </c>
      <c r="HE62" s="90"/>
      <c r="HF62" s="61"/>
      <c r="HG62" s="274" t="s">
        <v>0</v>
      </c>
      <c r="HH62" s="61"/>
      <c r="HI62" s="110" t="s">
        <v>328</v>
      </c>
      <c r="HJ62" s="111" t="s">
        <v>328</v>
      </c>
      <c r="HK62" s="90"/>
      <c r="HL62" s="61"/>
      <c r="HM62" s="274" t="s">
        <v>0</v>
      </c>
      <c r="HN62" s="61"/>
      <c r="HO62" s="110" t="s">
        <v>328</v>
      </c>
      <c r="HP62" s="111" t="s">
        <v>328</v>
      </c>
      <c r="HQ62" s="90"/>
      <c r="HR62" s="61"/>
      <c r="HS62" s="274" t="s">
        <v>0</v>
      </c>
      <c r="HT62" s="61"/>
      <c r="HU62" s="110" t="s">
        <v>328</v>
      </c>
      <c r="HV62" s="111" t="s">
        <v>328</v>
      </c>
      <c r="HW62" s="90"/>
      <c r="HX62" s="102"/>
      <c r="HY62" s="274" t="s">
        <v>0</v>
      </c>
      <c r="HZ62" s="101"/>
      <c r="IA62" s="110" t="s">
        <v>328</v>
      </c>
      <c r="IB62" s="111" t="s">
        <v>328</v>
      </c>
      <c r="IC62" s="90"/>
      <c r="ID62" s="61"/>
      <c r="IE62" s="274" t="s">
        <v>0</v>
      </c>
      <c r="IF62" s="61"/>
      <c r="IG62" s="110" t="s">
        <v>328</v>
      </c>
      <c r="IH62" s="111" t="s">
        <v>328</v>
      </c>
      <c r="II62" s="90"/>
      <c r="IJ62" s="61"/>
      <c r="IK62" s="274" t="s">
        <v>0</v>
      </c>
      <c r="IL62" s="61"/>
      <c r="IM62" s="110" t="s">
        <v>328</v>
      </c>
      <c r="IN62" s="111" t="s">
        <v>328</v>
      </c>
      <c r="IO62" s="90"/>
      <c r="IP62" s="102"/>
      <c r="IQ62" s="274" t="s">
        <v>0</v>
      </c>
      <c r="IR62" s="101"/>
      <c r="IS62" s="110" t="s">
        <v>328</v>
      </c>
      <c r="IT62" s="111" t="s">
        <v>328</v>
      </c>
      <c r="IU62" s="90"/>
      <c r="IV62" s="61"/>
      <c r="IW62" s="274" t="s">
        <v>0</v>
      </c>
      <c r="IX62" s="61"/>
      <c r="IY62" s="110" t="s">
        <v>328</v>
      </c>
      <c r="IZ62" s="111" t="s">
        <v>328</v>
      </c>
      <c r="JA62" s="90"/>
      <c r="JB62" s="61"/>
      <c r="JC62" s="274" t="s">
        <v>0</v>
      </c>
      <c r="JD62" s="61"/>
      <c r="JE62" s="110" t="s">
        <v>328</v>
      </c>
      <c r="JF62" s="111" t="s">
        <v>328</v>
      </c>
      <c r="JG62" s="90"/>
      <c r="JH62" s="61"/>
      <c r="JI62" s="274" t="s">
        <v>0</v>
      </c>
      <c r="JJ62" s="61"/>
      <c r="JK62" s="110" t="s">
        <v>328</v>
      </c>
      <c r="JL62" s="111" t="s">
        <v>328</v>
      </c>
      <c r="JM62" s="90"/>
      <c r="JN62" s="61"/>
      <c r="JO62" s="274" t="s">
        <v>0</v>
      </c>
      <c r="JP62" s="61"/>
      <c r="JQ62" s="110" t="s">
        <v>328</v>
      </c>
      <c r="JR62" s="111" t="s">
        <v>328</v>
      </c>
      <c r="JS62" s="90"/>
      <c r="JT62" s="102"/>
      <c r="JU62" s="274" t="s">
        <v>0</v>
      </c>
      <c r="JV62" s="101"/>
      <c r="JW62" s="110" t="s">
        <v>328</v>
      </c>
      <c r="JX62" s="111" t="s">
        <v>328</v>
      </c>
      <c r="JY62" s="90"/>
      <c r="JZ62" s="102"/>
      <c r="KA62" s="274" t="s">
        <v>0</v>
      </c>
      <c r="KB62" s="101"/>
      <c r="KC62" s="110" t="s">
        <v>328</v>
      </c>
      <c r="KD62" s="111" t="s">
        <v>328</v>
      </c>
      <c r="KE62" s="90"/>
      <c r="KF62" s="102"/>
      <c r="KG62" s="274" t="s">
        <v>0</v>
      </c>
      <c r="KH62" s="101"/>
      <c r="KI62" s="110" t="s">
        <v>328</v>
      </c>
      <c r="KJ62" s="111" t="s">
        <v>328</v>
      </c>
      <c r="KK62" s="90"/>
      <c r="KL62" s="61"/>
      <c r="KM62" s="274" t="s">
        <v>0</v>
      </c>
      <c r="KN62" s="61"/>
      <c r="KO62" s="110" t="s">
        <v>328</v>
      </c>
      <c r="KP62" s="111" t="s">
        <v>328</v>
      </c>
      <c r="KQ62" s="90"/>
      <c r="KR62" s="61"/>
      <c r="KS62" s="274" t="s">
        <v>0</v>
      </c>
      <c r="KT62" s="61"/>
      <c r="KU62" s="110" t="s">
        <v>328</v>
      </c>
      <c r="KV62" s="111" t="s">
        <v>328</v>
      </c>
      <c r="KW62" s="90"/>
      <c r="KX62" s="61"/>
      <c r="KY62" s="274" t="s">
        <v>0</v>
      </c>
      <c r="KZ62" s="61"/>
      <c r="LA62" s="110" t="s">
        <v>328</v>
      </c>
      <c r="LB62" s="111" t="s">
        <v>328</v>
      </c>
      <c r="LC62" s="90"/>
      <c r="LD62" s="102"/>
      <c r="LE62" s="274" t="s">
        <v>0</v>
      </c>
      <c r="LF62" s="101"/>
      <c r="LG62" s="110" t="s">
        <v>328</v>
      </c>
      <c r="LH62" s="111" t="s">
        <v>328</v>
      </c>
      <c r="LI62" s="90"/>
      <c r="LJ62" s="61"/>
      <c r="LK62" s="274" t="s">
        <v>0</v>
      </c>
      <c r="LL62" s="61"/>
      <c r="LM62" s="110" t="s">
        <v>328</v>
      </c>
      <c r="LN62" s="111" t="s">
        <v>328</v>
      </c>
      <c r="LO62" s="90"/>
      <c r="LP62" s="61"/>
      <c r="LQ62" s="274" t="s">
        <v>0</v>
      </c>
      <c r="LR62" s="61"/>
      <c r="LS62" s="110" t="s">
        <v>328</v>
      </c>
      <c r="LT62" s="111" t="s">
        <v>328</v>
      </c>
      <c r="LU62" s="90"/>
      <c r="LV62" s="102"/>
      <c r="LW62" s="274" t="s">
        <v>0</v>
      </c>
      <c r="LX62" s="101"/>
      <c r="LY62" s="110" t="s">
        <v>328</v>
      </c>
      <c r="LZ62" s="111" t="s">
        <v>328</v>
      </c>
      <c r="MA62" s="90"/>
      <c r="MB62" s="61"/>
      <c r="MC62" s="274" t="s">
        <v>0</v>
      </c>
      <c r="MD62" s="61"/>
      <c r="ME62" s="110" t="s">
        <v>328</v>
      </c>
      <c r="MF62" s="111" t="s">
        <v>328</v>
      </c>
      <c r="MG62" s="90"/>
      <c r="MH62" s="61"/>
      <c r="MI62" s="274" t="s">
        <v>0</v>
      </c>
      <c r="MJ62" s="61"/>
      <c r="MK62" s="110" t="s">
        <v>328</v>
      </c>
      <c r="ML62" s="111" t="s">
        <v>328</v>
      </c>
      <c r="MM62" s="90"/>
      <c r="MN62" s="61"/>
      <c r="MO62" s="274" t="s">
        <v>0</v>
      </c>
      <c r="MP62" s="61"/>
      <c r="MQ62" s="110" t="s">
        <v>328</v>
      </c>
      <c r="MR62" s="111" t="s">
        <v>328</v>
      </c>
      <c r="MS62" s="90"/>
      <c r="MT62" s="102"/>
      <c r="MU62" s="274" t="s">
        <v>0</v>
      </c>
      <c r="MV62" s="101"/>
      <c r="MW62" s="110" t="s">
        <v>328</v>
      </c>
      <c r="MX62" s="111" t="s">
        <v>328</v>
      </c>
      <c r="MY62" s="90"/>
      <c r="MZ62" s="61"/>
      <c r="NA62" s="274" t="s">
        <v>0</v>
      </c>
      <c r="NB62" s="61"/>
      <c r="NC62" s="110" t="s">
        <v>328</v>
      </c>
      <c r="ND62" s="111" t="s">
        <v>328</v>
      </c>
      <c r="NE62" s="90"/>
      <c r="NF62" s="61"/>
      <c r="NG62" s="274" t="s">
        <v>0</v>
      </c>
      <c r="NH62" s="61"/>
      <c r="NI62" s="110" t="s">
        <v>328</v>
      </c>
      <c r="NJ62" s="111" t="s">
        <v>328</v>
      </c>
      <c r="NK62" s="90"/>
      <c r="NL62" s="61"/>
      <c r="NM62" s="274" t="s">
        <v>0</v>
      </c>
      <c r="NN62" s="61"/>
      <c r="NO62" s="110" t="s">
        <v>328</v>
      </c>
      <c r="NP62" s="111" t="s">
        <v>328</v>
      </c>
      <c r="NQ62" s="90"/>
      <c r="NR62" s="61"/>
      <c r="NS62" s="274" t="s">
        <v>0</v>
      </c>
      <c r="NT62" s="61"/>
      <c r="NU62" s="110" t="s">
        <v>328</v>
      </c>
      <c r="NV62" s="111" t="s">
        <v>328</v>
      </c>
      <c r="NW62" s="98"/>
      <c r="NX62" s="102"/>
      <c r="NY62" s="274" t="s">
        <v>0</v>
      </c>
      <c r="NZ62" s="101"/>
      <c r="OA62" s="110" t="s">
        <v>328</v>
      </c>
      <c r="OB62" s="111" t="s">
        <v>328</v>
      </c>
      <c r="OC62" s="117"/>
      <c r="OD62" s="253"/>
      <c r="OE62" s="110" t="s">
        <v>0</v>
      </c>
      <c r="OF62" s="110"/>
      <c r="OG62" s="110" t="s">
        <v>328</v>
      </c>
      <c r="OH62" s="111" t="s">
        <v>328</v>
      </c>
    </row>
    <row r="63" spans="1:398" ht="15" x14ac:dyDescent="0.2">
      <c r="A63" s="283">
        <f>IF(B63="","",VLOOKUP(B63,'Registrovaní tipéri'!$A$2:$B$101,2,FALSE))</f>
        <v>26</v>
      </c>
      <c r="B63" s="277" t="s">
        <v>37</v>
      </c>
      <c r="C63" s="130">
        <v>26</v>
      </c>
      <c r="D63" s="102"/>
      <c r="E63" s="274" t="s">
        <v>0</v>
      </c>
      <c r="F63" s="101"/>
      <c r="G63" s="108"/>
      <c r="H63" s="109"/>
      <c r="I63" s="279"/>
      <c r="J63" s="253">
        <v>1</v>
      </c>
      <c r="K63" s="110" t="s">
        <v>0</v>
      </c>
      <c r="L63" s="110">
        <v>3</v>
      </c>
      <c r="M63" s="110" t="s">
        <v>218</v>
      </c>
      <c r="N63" s="111" t="s">
        <v>217</v>
      </c>
      <c r="O63" s="77"/>
      <c r="P63" s="102">
        <v>6</v>
      </c>
      <c r="Q63" s="311" t="s">
        <v>0</v>
      </c>
      <c r="R63" s="101">
        <v>0</v>
      </c>
      <c r="S63" s="110" t="s">
        <v>217</v>
      </c>
      <c r="T63" s="111" t="s">
        <v>217</v>
      </c>
      <c r="U63" s="77"/>
      <c r="V63" s="102">
        <v>0</v>
      </c>
      <c r="W63" s="311" t="s">
        <v>0</v>
      </c>
      <c r="X63" s="101">
        <v>2</v>
      </c>
      <c r="Y63" s="110" t="s">
        <v>217</v>
      </c>
      <c r="Z63" s="111" t="s">
        <v>217</v>
      </c>
      <c r="AA63" s="90"/>
      <c r="AB63" s="61">
        <v>3</v>
      </c>
      <c r="AC63" s="294" t="s">
        <v>0</v>
      </c>
      <c r="AD63" s="61">
        <v>1</v>
      </c>
      <c r="AE63" s="110" t="s">
        <v>220</v>
      </c>
      <c r="AF63" s="111" t="s">
        <v>217</v>
      </c>
      <c r="AG63" s="90"/>
      <c r="AH63" s="61">
        <v>0</v>
      </c>
      <c r="AI63" s="274" t="s">
        <v>0</v>
      </c>
      <c r="AJ63" s="61">
        <v>3</v>
      </c>
      <c r="AK63" s="110" t="s">
        <v>217</v>
      </c>
      <c r="AL63" s="111" t="s">
        <v>217</v>
      </c>
      <c r="AM63" s="90"/>
      <c r="AN63" s="102">
        <v>1</v>
      </c>
      <c r="AO63" s="274" t="s">
        <v>0</v>
      </c>
      <c r="AP63" s="101">
        <v>3</v>
      </c>
      <c r="AQ63" s="110" t="s">
        <v>219</v>
      </c>
      <c r="AR63" s="111" t="s">
        <v>268</v>
      </c>
      <c r="AS63" s="90"/>
      <c r="AT63" s="61">
        <v>3</v>
      </c>
      <c r="AU63" s="274" t="s">
        <v>0</v>
      </c>
      <c r="AV63" s="61">
        <v>1</v>
      </c>
      <c r="AW63" s="110" t="s">
        <v>217</v>
      </c>
      <c r="AX63" s="111" t="s">
        <v>217</v>
      </c>
      <c r="AY63" s="90"/>
      <c r="AZ63" s="102">
        <v>3</v>
      </c>
      <c r="BA63" s="274" t="s">
        <v>0</v>
      </c>
      <c r="BB63" s="101">
        <v>0</v>
      </c>
      <c r="BC63" s="110" t="s">
        <v>219</v>
      </c>
      <c r="BD63" s="111" t="s">
        <v>210</v>
      </c>
      <c r="BE63" s="90"/>
      <c r="BF63" s="61">
        <v>1</v>
      </c>
      <c r="BG63" s="274" t="s">
        <v>0</v>
      </c>
      <c r="BH63" s="61">
        <v>2</v>
      </c>
      <c r="BI63" s="110" t="s">
        <v>219</v>
      </c>
      <c r="BJ63" s="111" t="s">
        <v>217</v>
      </c>
      <c r="BK63" s="90"/>
      <c r="BL63" s="61">
        <v>4</v>
      </c>
      <c r="BM63" s="274" t="s">
        <v>0</v>
      </c>
      <c r="BN63" s="61">
        <v>0</v>
      </c>
      <c r="BO63" s="110" t="s">
        <v>219</v>
      </c>
      <c r="BP63" s="111" t="s">
        <v>268</v>
      </c>
      <c r="BQ63" s="90"/>
      <c r="BR63" s="61">
        <v>1</v>
      </c>
      <c r="BS63" s="274" t="s">
        <v>0</v>
      </c>
      <c r="BT63" s="61">
        <v>3</v>
      </c>
      <c r="BU63" s="110" t="s">
        <v>217</v>
      </c>
      <c r="BV63" s="111" t="s">
        <v>217</v>
      </c>
      <c r="BW63" s="90"/>
      <c r="BX63" s="61">
        <v>2</v>
      </c>
      <c r="BY63" s="274" t="s">
        <v>0</v>
      </c>
      <c r="BZ63" s="61">
        <v>0</v>
      </c>
      <c r="CA63" s="110" t="s">
        <v>217</v>
      </c>
      <c r="CB63" s="111" t="s">
        <v>217</v>
      </c>
      <c r="CC63" s="90"/>
      <c r="CD63" s="61">
        <v>5</v>
      </c>
      <c r="CE63" s="274" t="s">
        <v>0</v>
      </c>
      <c r="CF63" s="61">
        <v>1</v>
      </c>
      <c r="CG63" s="110" t="s">
        <v>219</v>
      </c>
      <c r="CH63" s="111" t="s">
        <v>218</v>
      </c>
      <c r="CI63" s="90"/>
      <c r="CJ63" s="102">
        <v>4</v>
      </c>
      <c r="CK63" s="274" t="s">
        <v>0</v>
      </c>
      <c r="CL63" s="101">
        <v>0</v>
      </c>
      <c r="CM63" s="110" t="s">
        <v>217</v>
      </c>
      <c r="CN63" s="111" t="s">
        <v>220</v>
      </c>
      <c r="CO63" s="90"/>
      <c r="CP63" s="102">
        <v>1</v>
      </c>
      <c r="CQ63" s="274" t="s">
        <v>0</v>
      </c>
      <c r="CR63" s="101">
        <v>3</v>
      </c>
      <c r="CS63" s="110" t="s">
        <v>268</v>
      </c>
      <c r="CT63" s="111" t="s">
        <v>218</v>
      </c>
      <c r="CU63" s="90"/>
      <c r="CV63" s="61">
        <v>0</v>
      </c>
      <c r="CW63" s="274" t="s">
        <v>0</v>
      </c>
      <c r="CX63" s="61">
        <v>4</v>
      </c>
      <c r="CY63" s="110" t="s">
        <v>219</v>
      </c>
      <c r="CZ63" s="111" t="s">
        <v>217</v>
      </c>
      <c r="DA63" s="90"/>
      <c r="DB63" s="61">
        <v>1</v>
      </c>
      <c r="DC63" s="274" t="s">
        <v>0</v>
      </c>
      <c r="DD63" s="61">
        <v>3</v>
      </c>
      <c r="DE63" s="110" t="s">
        <v>268</v>
      </c>
      <c r="DF63" s="111" t="s">
        <v>216</v>
      </c>
      <c r="DG63" s="90"/>
      <c r="DH63" s="61">
        <v>2</v>
      </c>
      <c r="DI63" s="274" t="s">
        <v>0</v>
      </c>
      <c r="DJ63" s="61">
        <v>0</v>
      </c>
      <c r="DK63" s="110" t="s">
        <v>217</v>
      </c>
      <c r="DL63" s="111" t="s">
        <v>219</v>
      </c>
      <c r="DM63" s="90"/>
      <c r="DN63" s="61">
        <v>2</v>
      </c>
      <c r="DO63" s="274" t="s">
        <v>0</v>
      </c>
      <c r="DP63" s="61">
        <v>4</v>
      </c>
      <c r="DQ63" s="110" t="s">
        <v>217</v>
      </c>
      <c r="DR63" s="111" t="s">
        <v>219</v>
      </c>
      <c r="DS63" s="90"/>
      <c r="DT63" s="61">
        <v>4</v>
      </c>
      <c r="DU63" s="274" t="s">
        <v>0</v>
      </c>
      <c r="DV63" s="61">
        <v>1</v>
      </c>
      <c r="DW63" s="110" t="s">
        <v>219</v>
      </c>
      <c r="DX63" s="111" t="s">
        <v>217</v>
      </c>
      <c r="DY63" s="90"/>
      <c r="DZ63" s="61">
        <v>3</v>
      </c>
      <c r="EA63" s="274" t="s">
        <v>0</v>
      </c>
      <c r="EB63" s="61">
        <v>0</v>
      </c>
      <c r="EC63" s="110" t="s">
        <v>217</v>
      </c>
      <c r="ED63" s="111" t="s">
        <v>217</v>
      </c>
      <c r="EE63" s="90"/>
      <c r="EF63" s="61"/>
      <c r="EG63" s="274" t="s">
        <v>0</v>
      </c>
      <c r="EH63" s="61"/>
      <c r="EI63" s="110" t="s">
        <v>328</v>
      </c>
      <c r="EJ63" s="111" t="s">
        <v>328</v>
      </c>
      <c r="EK63" s="90"/>
      <c r="EL63" s="61"/>
      <c r="EM63" s="274" t="s">
        <v>0</v>
      </c>
      <c r="EN63" s="61"/>
      <c r="EO63" s="110" t="s">
        <v>328</v>
      </c>
      <c r="EP63" s="111" t="s">
        <v>328</v>
      </c>
      <c r="EQ63" s="90"/>
      <c r="ER63" s="102"/>
      <c r="ES63" s="274" t="s">
        <v>0</v>
      </c>
      <c r="ET63" s="101"/>
      <c r="EU63" s="110" t="s">
        <v>328</v>
      </c>
      <c r="EV63" s="111" t="s">
        <v>328</v>
      </c>
      <c r="EW63" s="90"/>
      <c r="EX63" s="61"/>
      <c r="EY63" s="274" t="s">
        <v>0</v>
      </c>
      <c r="EZ63" s="61"/>
      <c r="FA63" s="110" t="s">
        <v>328</v>
      </c>
      <c r="FB63" s="111" t="s">
        <v>328</v>
      </c>
      <c r="FC63" s="90"/>
      <c r="FD63" s="102"/>
      <c r="FE63" s="274" t="s">
        <v>0</v>
      </c>
      <c r="FF63" s="101"/>
      <c r="FG63" s="110" t="s">
        <v>328</v>
      </c>
      <c r="FH63" s="111" t="s">
        <v>328</v>
      </c>
      <c r="FI63" s="90"/>
      <c r="FJ63" s="61"/>
      <c r="FK63" s="274" t="s">
        <v>0</v>
      </c>
      <c r="FL63" s="61"/>
      <c r="FM63" s="110" t="s">
        <v>328</v>
      </c>
      <c r="FN63" s="111" t="s">
        <v>328</v>
      </c>
      <c r="FO63" s="90"/>
      <c r="FP63" s="61"/>
      <c r="FQ63" s="274" t="s">
        <v>0</v>
      </c>
      <c r="FR63" s="61"/>
      <c r="FS63" s="110" t="s">
        <v>328</v>
      </c>
      <c r="FT63" s="111" t="s">
        <v>328</v>
      </c>
      <c r="FU63" s="90"/>
      <c r="FV63" s="61"/>
      <c r="FW63" s="274" t="s">
        <v>0</v>
      </c>
      <c r="FX63" s="61"/>
      <c r="FY63" s="110" t="s">
        <v>328</v>
      </c>
      <c r="FZ63" s="111" t="s">
        <v>328</v>
      </c>
      <c r="GA63" s="90"/>
      <c r="GB63" s="102"/>
      <c r="GC63" s="274" t="s">
        <v>0</v>
      </c>
      <c r="GD63" s="101"/>
      <c r="GE63" s="110" t="s">
        <v>328</v>
      </c>
      <c r="GF63" s="111" t="s">
        <v>328</v>
      </c>
      <c r="GG63" s="90"/>
      <c r="GH63" s="102"/>
      <c r="GI63" s="274" t="s">
        <v>0</v>
      </c>
      <c r="GJ63" s="101"/>
      <c r="GK63" s="110" t="s">
        <v>328</v>
      </c>
      <c r="GL63" s="111" t="s">
        <v>328</v>
      </c>
      <c r="GM63" s="90"/>
      <c r="GN63" s="61"/>
      <c r="GO63" s="274" t="s">
        <v>0</v>
      </c>
      <c r="GP63" s="61"/>
      <c r="GQ63" s="110" t="s">
        <v>328</v>
      </c>
      <c r="GR63" s="111" t="s">
        <v>328</v>
      </c>
      <c r="GS63" s="90"/>
      <c r="GT63" s="61"/>
      <c r="GU63" s="274" t="s">
        <v>0</v>
      </c>
      <c r="GV63" s="61"/>
      <c r="GW63" s="110" t="s">
        <v>328</v>
      </c>
      <c r="GX63" s="111" t="s">
        <v>328</v>
      </c>
      <c r="GY63" s="90"/>
      <c r="GZ63" s="102"/>
      <c r="HA63" s="274" t="s">
        <v>0</v>
      </c>
      <c r="HB63" s="101"/>
      <c r="HC63" s="110" t="s">
        <v>328</v>
      </c>
      <c r="HD63" s="111" t="s">
        <v>328</v>
      </c>
      <c r="HE63" s="90"/>
      <c r="HF63" s="61"/>
      <c r="HG63" s="274" t="s">
        <v>0</v>
      </c>
      <c r="HH63" s="61"/>
      <c r="HI63" s="110" t="s">
        <v>328</v>
      </c>
      <c r="HJ63" s="111" t="s">
        <v>328</v>
      </c>
      <c r="HK63" s="90"/>
      <c r="HL63" s="61"/>
      <c r="HM63" s="274" t="s">
        <v>0</v>
      </c>
      <c r="HN63" s="61"/>
      <c r="HO63" s="110" t="s">
        <v>328</v>
      </c>
      <c r="HP63" s="111" t="s">
        <v>328</v>
      </c>
      <c r="HQ63" s="90"/>
      <c r="HR63" s="61"/>
      <c r="HS63" s="274" t="s">
        <v>0</v>
      </c>
      <c r="HT63" s="61"/>
      <c r="HU63" s="110" t="s">
        <v>328</v>
      </c>
      <c r="HV63" s="111" t="s">
        <v>328</v>
      </c>
      <c r="HW63" s="90"/>
      <c r="HX63" s="102"/>
      <c r="HY63" s="274" t="s">
        <v>0</v>
      </c>
      <c r="HZ63" s="101"/>
      <c r="IA63" s="110" t="s">
        <v>328</v>
      </c>
      <c r="IB63" s="111" t="s">
        <v>328</v>
      </c>
      <c r="IC63" s="90"/>
      <c r="ID63" s="61"/>
      <c r="IE63" s="274" t="s">
        <v>0</v>
      </c>
      <c r="IF63" s="61"/>
      <c r="IG63" s="110" t="s">
        <v>328</v>
      </c>
      <c r="IH63" s="111" t="s">
        <v>328</v>
      </c>
      <c r="II63" s="90"/>
      <c r="IJ63" s="61"/>
      <c r="IK63" s="274" t="s">
        <v>0</v>
      </c>
      <c r="IL63" s="61"/>
      <c r="IM63" s="110" t="s">
        <v>328</v>
      </c>
      <c r="IN63" s="111" t="s">
        <v>328</v>
      </c>
      <c r="IO63" s="90"/>
      <c r="IP63" s="102"/>
      <c r="IQ63" s="274" t="s">
        <v>0</v>
      </c>
      <c r="IR63" s="101"/>
      <c r="IS63" s="110" t="s">
        <v>328</v>
      </c>
      <c r="IT63" s="111" t="s">
        <v>328</v>
      </c>
      <c r="IU63" s="90"/>
      <c r="IV63" s="61"/>
      <c r="IW63" s="274" t="s">
        <v>0</v>
      </c>
      <c r="IX63" s="61"/>
      <c r="IY63" s="110" t="s">
        <v>328</v>
      </c>
      <c r="IZ63" s="111" t="s">
        <v>328</v>
      </c>
      <c r="JA63" s="90"/>
      <c r="JB63" s="61"/>
      <c r="JC63" s="274" t="s">
        <v>0</v>
      </c>
      <c r="JD63" s="61"/>
      <c r="JE63" s="110" t="s">
        <v>328</v>
      </c>
      <c r="JF63" s="111" t="s">
        <v>328</v>
      </c>
      <c r="JG63" s="90"/>
      <c r="JH63" s="61"/>
      <c r="JI63" s="274" t="s">
        <v>0</v>
      </c>
      <c r="JJ63" s="61"/>
      <c r="JK63" s="110" t="s">
        <v>328</v>
      </c>
      <c r="JL63" s="111" t="s">
        <v>328</v>
      </c>
      <c r="JM63" s="90"/>
      <c r="JN63" s="61"/>
      <c r="JO63" s="274" t="s">
        <v>0</v>
      </c>
      <c r="JP63" s="61"/>
      <c r="JQ63" s="110" t="s">
        <v>328</v>
      </c>
      <c r="JR63" s="111" t="s">
        <v>328</v>
      </c>
      <c r="JS63" s="90"/>
      <c r="JT63" s="102"/>
      <c r="JU63" s="274" t="s">
        <v>0</v>
      </c>
      <c r="JV63" s="101"/>
      <c r="JW63" s="110" t="s">
        <v>328</v>
      </c>
      <c r="JX63" s="111" t="s">
        <v>328</v>
      </c>
      <c r="JY63" s="90"/>
      <c r="JZ63" s="102"/>
      <c r="KA63" s="274" t="s">
        <v>0</v>
      </c>
      <c r="KB63" s="101"/>
      <c r="KC63" s="110" t="s">
        <v>328</v>
      </c>
      <c r="KD63" s="111" t="s">
        <v>328</v>
      </c>
      <c r="KE63" s="90"/>
      <c r="KF63" s="102"/>
      <c r="KG63" s="274" t="s">
        <v>0</v>
      </c>
      <c r="KH63" s="101"/>
      <c r="KI63" s="110" t="s">
        <v>328</v>
      </c>
      <c r="KJ63" s="111" t="s">
        <v>328</v>
      </c>
      <c r="KK63" s="90"/>
      <c r="KL63" s="61"/>
      <c r="KM63" s="274" t="s">
        <v>0</v>
      </c>
      <c r="KN63" s="61"/>
      <c r="KO63" s="110" t="s">
        <v>328</v>
      </c>
      <c r="KP63" s="111" t="s">
        <v>328</v>
      </c>
      <c r="KQ63" s="90"/>
      <c r="KR63" s="61"/>
      <c r="KS63" s="274" t="s">
        <v>0</v>
      </c>
      <c r="KT63" s="61"/>
      <c r="KU63" s="110" t="s">
        <v>328</v>
      </c>
      <c r="KV63" s="111" t="s">
        <v>328</v>
      </c>
      <c r="KW63" s="90"/>
      <c r="KX63" s="61"/>
      <c r="KY63" s="274" t="s">
        <v>0</v>
      </c>
      <c r="KZ63" s="61"/>
      <c r="LA63" s="110" t="s">
        <v>328</v>
      </c>
      <c r="LB63" s="111" t="s">
        <v>328</v>
      </c>
      <c r="LC63" s="90"/>
      <c r="LD63" s="102"/>
      <c r="LE63" s="274" t="s">
        <v>0</v>
      </c>
      <c r="LF63" s="101"/>
      <c r="LG63" s="110" t="s">
        <v>328</v>
      </c>
      <c r="LH63" s="111" t="s">
        <v>328</v>
      </c>
      <c r="LI63" s="90"/>
      <c r="LJ63" s="61"/>
      <c r="LK63" s="274" t="s">
        <v>0</v>
      </c>
      <c r="LL63" s="61"/>
      <c r="LM63" s="110" t="s">
        <v>328</v>
      </c>
      <c r="LN63" s="111" t="s">
        <v>328</v>
      </c>
      <c r="LO63" s="90"/>
      <c r="LP63" s="61"/>
      <c r="LQ63" s="274" t="s">
        <v>0</v>
      </c>
      <c r="LR63" s="61"/>
      <c r="LS63" s="110" t="s">
        <v>328</v>
      </c>
      <c r="LT63" s="111" t="s">
        <v>328</v>
      </c>
      <c r="LU63" s="90"/>
      <c r="LV63" s="102"/>
      <c r="LW63" s="274" t="s">
        <v>0</v>
      </c>
      <c r="LX63" s="101"/>
      <c r="LY63" s="110" t="s">
        <v>328</v>
      </c>
      <c r="LZ63" s="111" t="s">
        <v>328</v>
      </c>
      <c r="MA63" s="90"/>
      <c r="MB63" s="61"/>
      <c r="MC63" s="274" t="s">
        <v>0</v>
      </c>
      <c r="MD63" s="61"/>
      <c r="ME63" s="110" t="s">
        <v>328</v>
      </c>
      <c r="MF63" s="111" t="s">
        <v>328</v>
      </c>
      <c r="MG63" s="90"/>
      <c r="MH63" s="61"/>
      <c r="MI63" s="274" t="s">
        <v>0</v>
      </c>
      <c r="MJ63" s="61"/>
      <c r="MK63" s="110" t="s">
        <v>328</v>
      </c>
      <c r="ML63" s="111" t="s">
        <v>328</v>
      </c>
      <c r="MM63" s="90"/>
      <c r="MN63" s="61"/>
      <c r="MO63" s="274" t="s">
        <v>0</v>
      </c>
      <c r="MP63" s="61"/>
      <c r="MQ63" s="110" t="s">
        <v>328</v>
      </c>
      <c r="MR63" s="111" t="s">
        <v>328</v>
      </c>
      <c r="MS63" s="90"/>
      <c r="MT63" s="102"/>
      <c r="MU63" s="274" t="s">
        <v>0</v>
      </c>
      <c r="MV63" s="101"/>
      <c r="MW63" s="110" t="s">
        <v>328</v>
      </c>
      <c r="MX63" s="111" t="s">
        <v>328</v>
      </c>
      <c r="MY63" s="90"/>
      <c r="MZ63" s="61"/>
      <c r="NA63" s="274" t="s">
        <v>0</v>
      </c>
      <c r="NB63" s="61"/>
      <c r="NC63" s="110" t="s">
        <v>328</v>
      </c>
      <c r="ND63" s="111" t="s">
        <v>328</v>
      </c>
      <c r="NE63" s="90"/>
      <c r="NF63" s="61"/>
      <c r="NG63" s="274" t="s">
        <v>0</v>
      </c>
      <c r="NH63" s="61"/>
      <c r="NI63" s="110" t="s">
        <v>328</v>
      </c>
      <c r="NJ63" s="111" t="s">
        <v>328</v>
      </c>
      <c r="NK63" s="90"/>
      <c r="NL63" s="61"/>
      <c r="NM63" s="274" t="s">
        <v>0</v>
      </c>
      <c r="NN63" s="61"/>
      <c r="NO63" s="110" t="s">
        <v>328</v>
      </c>
      <c r="NP63" s="111" t="s">
        <v>328</v>
      </c>
      <c r="NQ63" s="90"/>
      <c r="NR63" s="61"/>
      <c r="NS63" s="274" t="s">
        <v>0</v>
      </c>
      <c r="NT63" s="61"/>
      <c r="NU63" s="110" t="s">
        <v>328</v>
      </c>
      <c r="NV63" s="111" t="s">
        <v>328</v>
      </c>
      <c r="NW63" s="98"/>
      <c r="NX63" s="102"/>
      <c r="NY63" s="274" t="s">
        <v>0</v>
      </c>
      <c r="NZ63" s="101"/>
      <c r="OA63" s="110" t="s">
        <v>328</v>
      </c>
      <c r="OB63" s="111" t="s">
        <v>328</v>
      </c>
      <c r="OC63" s="117"/>
      <c r="OD63" s="253"/>
      <c r="OE63" s="110" t="s">
        <v>0</v>
      </c>
      <c r="OF63" s="110"/>
      <c r="OG63" s="110" t="s">
        <v>328</v>
      </c>
      <c r="OH63" s="111" t="s">
        <v>328</v>
      </c>
    </row>
    <row r="64" spans="1:398" ht="15" x14ac:dyDescent="0.2">
      <c r="A64" s="283">
        <f>IF(B64="","",VLOOKUP(B64,'Registrovaní tipéri'!$A$2:$B$101,2,FALSE))</f>
        <v>2</v>
      </c>
      <c r="B64" s="277" t="s">
        <v>200</v>
      </c>
      <c r="C64" s="130">
        <v>2</v>
      </c>
      <c r="D64" s="102"/>
      <c r="E64" s="274" t="s">
        <v>0</v>
      </c>
      <c r="F64" s="101"/>
      <c r="G64" s="274"/>
      <c r="H64" s="275"/>
      <c r="I64" s="279"/>
      <c r="J64" s="253">
        <v>1</v>
      </c>
      <c r="K64" s="110" t="s">
        <v>0</v>
      </c>
      <c r="L64" s="110">
        <v>3</v>
      </c>
      <c r="M64" s="110" t="s">
        <v>291</v>
      </c>
      <c r="N64" s="111" t="s">
        <v>217</v>
      </c>
      <c r="O64" s="77"/>
      <c r="P64" s="102">
        <v>3</v>
      </c>
      <c r="Q64" s="311" t="s">
        <v>0</v>
      </c>
      <c r="R64" s="101">
        <v>1</v>
      </c>
      <c r="S64" s="110" t="s">
        <v>219</v>
      </c>
      <c r="T64" s="111" t="s">
        <v>217</v>
      </c>
      <c r="U64" s="77"/>
      <c r="V64" s="102"/>
      <c r="W64" s="311" t="s">
        <v>0</v>
      </c>
      <c r="X64" s="101"/>
      <c r="Y64" s="110" t="s">
        <v>328</v>
      </c>
      <c r="Z64" s="111" t="s">
        <v>328</v>
      </c>
      <c r="AA64" s="90"/>
      <c r="AB64" s="61"/>
      <c r="AC64" s="294" t="s">
        <v>0</v>
      </c>
      <c r="AD64" s="61"/>
      <c r="AE64" s="110" t="s">
        <v>328</v>
      </c>
      <c r="AF64" s="111" t="s">
        <v>328</v>
      </c>
      <c r="AG64" s="90"/>
      <c r="AH64" s="61">
        <v>0</v>
      </c>
      <c r="AI64" s="274" t="s">
        <v>0</v>
      </c>
      <c r="AJ64" s="61">
        <v>3</v>
      </c>
      <c r="AK64" s="110" t="s">
        <v>268</v>
      </c>
      <c r="AL64" s="111" t="s">
        <v>217</v>
      </c>
      <c r="AM64" s="90"/>
      <c r="AN64" s="102">
        <v>0</v>
      </c>
      <c r="AO64" s="274" t="s">
        <v>0</v>
      </c>
      <c r="AP64" s="101">
        <v>3</v>
      </c>
      <c r="AQ64" s="110" t="s">
        <v>219</v>
      </c>
      <c r="AR64" s="111" t="s">
        <v>217</v>
      </c>
      <c r="AS64" s="90"/>
      <c r="AT64" s="61">
        <v>2</v>
      </c>
      <c r="AU64" s="274" t="s">
        <v>0</v>
      </c>
      <c r="AV64" s="61">
        <v>0</v>
      </c>
      <c r="AW64" s="110" t="s">
        <v>268</v>
      </c>
      <c r="AX64" s="111" t="s">
        <v>291</v>
      </c>
      <c r="AY64" s="90"/>
      <c r="AZ64" s="102">
        <v>3</v>
      </c>
      <c r="BA64" s="274" t="s">
        <v>0</v>
      </c>
      <c r="BB64" s="101">
        <v>1</v>
      </c>
      <c r="BC64" s="110" t="s">
        <v>268</v>
      </c>
      <c r="BD64" s="111" t="s">
        <v>216</v>
      </c>
      <c r="BE64" s="90"/>
      <c r="BF64" s="61">
        <v>1</v>
      </c>
      <c r="BG64" s="274" t="s">
        <v>0</v>
      </c>
      <c r="BH64" s="61">
        <v>2</v>
      </c>
      <c r="BI64" s="110" t="s">
        <v>219</v>
      </c>
      <c r="BJ64" s="111" t="s">
        <v>217</v>
      </c>
      <c r="BK64" s="90"/>
      <c r="BL64" s="61">
        <v>3</v>
      </c>
      <c r="BM64" s="274" t="s">
        <v>0</v>
      </c>
      <c r="BN64" s="61">
        <v>0</v>
      </c>
      <c r="BO64" s="110" t="s">
        <v>219</v>
      </c>
      <c r="BP64" s="111" t="s">
        <v>217</v>
      </c>
      <c r="BQ64" s="90"/>
      <c r="BR64" s="61">
        <v>0</v>
      </c>
      <c r="BS64" s="274" t="s">
        <v>0</v>
      </c>
      <c r="BT64" s="61">
        <v>2</v>
      </c>
      <c r="BU64" s="110" t="s">
        <v>219</v>
      </c>
      <c r="BV64" s="111" t="s">
        <v>217</v>
      </c>
      <c r="BW64" s="90"/>
      <c r="BX64" s="61">
        <v>2</v>
      </c>
      <c r="BY64" s="274" t="s">
        <v>0</v>
      </c>
      <c r="BZ64" s="61">
        <v>0</v>
      </c>
      <c r="CA64" s="110" t="s">
        <v>217</v>
      </c>
      <c r="CB64" s="111" t="s">
        <v>291</v>
      </c>
      <c r="CC64" s="90"/>
      <c r="CD64" s="61">
        <v>3</v>
      </c>
      <c r="CE64" s="274" t="s">
        <v>0</v>
      </c>
      <c r="CF64" s="61">
        <v>1</v>
      </c>
      <c r="CG64" s="110" t="s">
        <v>216</v>
      </c>
      <c r="CH64" s="111" t="s">
        <v>215</v>
      </c>
      <c r="CI64" s="90"/>
      <c r="CJ64" s="102">
        <v>3</v>
      </c>
      <c r="CK64" s="274" t="s">
        <v>0</v>
      </c>
      <c r="CL64" s="101">
        <v>1</v>
      </c>
      <c r="CM64" s="110" t="s">
        <v>220</v>
      </c>
      <c r="CN64" s="111" t="s">
        <v>217</v>
      </c>
      <c r="CO64" s="90"/>
      <c r="CP64" s="102">
        <v>0</v>
      </c>
      <c r="CQ64" s="274" t="s">
        <v>0</v>
      </c>
      <c r="CR64" s="101">
        <v>3</v>
      </c>
      <c r="CS64" s="110" t="s">
        <v>218</v>
      </c>
      <c r="CT64" s="111" t="s">
        <v>213</v>
      </c>
      <c r="CU64" s="90"/>
      <c r="CV64" s="61">
        <v>0</v>
      </c>
      <c r="CW64" s="274" t="s">
        <v>0</v>
      </c>
      <c r="CX64" s="61">
        <v>3</v>
      </c>
      <c r="CY64" s="110" t="s">
        <v>219</v>
      </c>
      <c r="CZ64" s="111" t="s">
        <v>217</v>
      </c>
      <c r="DA64" s="90"/>
      <c r="DB64" s="61">
        <v>0</v>
      </c>
      <c r="DC64" s="274" t="s">
        <v>0</v>
      </c>
      <c r="DD64" s="61">
        <v>2</v>
      </c>
      <c r="DE64" s="110" t="s">
        <v>219</v>
      </c>
      <c r="DF64" s="111" t="s">
        <v>217</v>
      </c>
      <c r="DG64" s="90"/>
      <c r="DH64" s="61">
        <v>3</v>
      </c>
      <c r="DI64" s="274" t="s">
        <v>0</v>
      </c>
      <c r="DJ64" s="61">
        <v>1</v>
      </c>
      <c r="DK64" s="110" t="s">
        <v>219</v>
      </c>
      <c r="DL64" s="111" t="s">
        <v>217</v>
      </c>
      <c r="DM64" s="90"/>
      <c r="DN64" s="61"/>
      <c r="DO64" s="274" t="s">
        <v>0</v>
      </c>
      <c r="DP64" s="61"/>
      <c r="DQ64" s="110" t="s">
        <v>328</v>
      </c>
      <c r="DR64" s="111" t="s">
        <v>328</v>
      </c>
      <c r="DS64" s="90"/>
      <c r="DT64" s="61">
        <v>3</v>
      </c>
      <c r="DU64" s="274" t="s">
        <v>0</v>
      </c>
      <c r="DV64" s="61">
        <v>1</v>
      </c>
      <c r="DW64" s="110" t="s">
        <v>219</v>
      </c>
      <c r="DX64" s="111" t="s">
        <v>217</v>
      </c>
      <c r="DY64" s="90"/>
      <c r="DZ64" s="61">
        <v>2</v>
      </c>
      <c r="EA64" s="274" t="s">
        <v>0</v>
      </c>
      <c r="EB64" s="61">
        <v>0</v>
      </c>
      <c r="EC64" s="110" t="s">
        <v>219</v>
      </c>
      <c r="ED64" s="111" t="s">
        <v>216</v>
      </c>
      <c r="EE64" s="90"/>
      <c r="EF64" s="61"/>
      <c r="EG64" s="274" t="s">
        <v>0</v>
      </c>
      <c r="EH64" s="61"/>
      <c r="EI64" s="110" t="s">
        <v>328</v>
      </c>
      <c r="EJ64" s="111" t="s">
        <v>328</v>
      </c>
      <c r="EK64" s="90"/>
      <c r="EL64" s="61"/>
      <c r="EM64" s="274" t="s">
        <v>0</v>
      </c>
      <c r="EN64" s="61"/>
      <c r="EO64" s="110" t="s">
        <v>328</v>
      </c>
      <c r="EP64" s="111" t="s">
        <v>328</v>
      </c>
      <c r="EQ64" s="90"/>
      <c r="ER64" s="102"/>
      <c r="ES64" s="274" t="s">
        <v>0</v>
      </c>
      <c r="ET64" s="101"/>
      <c r="EU64" s="110" t="s">
        <v>328</v>
      </c>
      <c r="EV64" s="111" t="s">
        <v>328</v>
      </c>
      <c r="EW64" s="90"/>
      <c r="EX64" s="61"/>
      <c r="EY64" s="274" t="s">
        <v>0</v>
      </c>
      <c r="EZ64" s="61"/>
      <c r="FA64" s="110" t="s">
        <v>328</v>
      </c>
      <c r="FB64" s="111" t="s">
        <v>328</v>
      </c>
      <c r="FC64" s="90"/>
      <c r="FD64" s="102"/>
      <c r="FE64" s="274" t="s">
        <v>0</v>
      </c>
      <c r="FF64" s="101"/>
      <c r="FG64" s="110" t="s">
        <v>328</v>
      </c>
      <c r="FH64" s="111" t="s">
        <v>328</v>
      </c>
      <c r="FI64" s="90"/>
      <c r="FJ64" s="61"/>
      <c r="FK64" s="274" t="s">
        <v>0</v>
      </c>
      <c r="FL64" s="61"/>
      <c r="FM64" s="110" t="s">
        <v>328</v>
      </c>
      <c r="FN64" s="111" t="s">
        <v>328</v>
      </c>
      <c r="FO64" s="90"/>
      <c r="FP64" s="61"/>
      <c r="FQ64" s="274" t="s">
        <v>0</v>
      </c>
      <c r="FR64" s="61"/>
      <c r="FS64" s="110" t="s">
        <v>328</v>
      </c>
      <c r="FT64" s="111" t="s">
        <v>328</v>
      </c>
      <c r="FU64" s="90"/>
      <c r="FV64" s="61"/>
      <c r="FW64" s="274" t="s">
        <v>0</v>
      </c>
      <c r="FX64" s="61"/>
      <c r="FY64" s="110" t="s">
        <v>328</v>
      </c>
      <c r="FZ64" s="111" t="s">
        <v>328</v>
      </c>
      <c r="GA64" s="90"/>
      <c r="GB64" s="102"/>
      <c r="GC64" s="274" t="s">
        <v>0</v>
      </c>
      <c r="GD64" s="101"/>
      <c r="GE64" s="110" t="s">
        <v>328</v>
      </c>
      <c r="GF64" s="111" t="s">
        <v>328</v>
      </c>
      <c r="GG64" s="90"/>
      <c r="GH64" s="102"/>
      <c r="GI64" s="274" t="s">
        <v>0</v>
      </c>
      <c r="GJ64" s="101"/>
      <c r="GK64" s="110" t="s">
        <v>328</v>
      </c>
      <c r="GL64" s="111" t="s">
        <v>328</v>
      </c>
      <c r="GM64" s="90"/>
      <c r="GN64" s="61"/>
      <c r="GO64" s="274" t="s">
        <v>0</v>
      </c>
      <c r="GP64" s="61"/>
      <c r="GQ64" s="110" t="s">
        <v>328</v>
      </c>
      <c r="GR64" s="111" t="s">
        <v>328</v>
      </c>
      <c r="GS64" s="90"/>
      <c r="GT64" s="61"/>
      <c r="GU64" s="274" t="s">
        <v>0</v>
      </c>
      <c r="GV64" s="61"/>
      <c r="GW64" s="110" t="s">
        <v>328</v>
      </c>
      <c r="GX64" s="111" t="s">
        <v>328</v>
      </c>
      <c r="GY64" s="90"/>
      <c r="GZ64" s="102"/>
      <c r="HA64" s="274" t="s">
        <v>0</v>
      </c>
      <c r="HB64" s="101"/>
      <c r="HC64" s="110" t="s">
        <v>328</v>
      </c>
      <c r="HD64" s="111" t="s">
        <v>328</v>
      </c>
      <c r="HE64" s="90"/>
      <c r="HF64" s="61"/>
      <c r="HG64" s="274" t="s">
        <v>0</v>
      </c>
      <c r="HH64" s="61"/>
      <c r="HI64" s="110" t="s">
        <v>328</v>
      </c>
      <c r="HJ64" s="111" t="s">
        <v>328</v>
      </c>
      <c r="HK64" s="90"/>
      <c r="HL64" s="61"/>
      <c r="HM64" s="274" t="s">
        <v>0</v>
      </c>
      <c r="HN64" s="61"/>
      <c r="HO64" s="110" t="s">
        <v>328</v>
      </c>
      <c r="HP64" s="111" t="s">
        <v>328</v>
      </c>
      <c r="HQ64" s="90"/>
      <c r="HR64" s="61"/>
      <c r="HS64" s="274" t="s">
        <v>0</v>
      </c>
      <c r="HT64" s="61"/>
      <c r="HU64" s="110" t="s">
        <v>328</v>
      </c>
      <c r="HV64" s="111" t="s">
        <v>328</v>
      </c>
      <c r="HW64" s="90"/>
      <c r="HX64" s="102"/>
      <c r="HY64" s="274" t="s">
        <v>0</v>
      </c>
      <c r="HZ64" s="101"/>
      <c r="IA64" s="110" t="s">
        <v>328</v>
      </c>
      <c r="IB64" s="111" t="s">
        <v>328</v>
      </c>
      <c r="IC64" s="90"/>
      <c r="ID64" s="61"/>
      <c r="IE64" s="274" t="s">
        <v>0</v>
      </c>
      <c r="IF64" s="61"/>
      <c r="IG64" s="110" t="s">
        <v>328</v>
      </c>
      <c r="IH64" s="111" t="s">
        <v>328</v>
      </c>
      <c r="II64" s="90"/>
      <c r="IJ64" s="61"/>
      <c r="IK64" s="274" t="s">
        <v>0</v>
      </c>
      <c r="IL64" s="61"/>
      <c r="IM64" s="110" t="s">
        <v>328</v>
      </c>
      <c r="IN64" s="111" t="s">
        <v>328</v>
      </c>
      <c r="IO64" s="90"/>
      <c r="IP64" s="102"/>
      <c r="IQ64" s="274" t="s">
        <v>0</v>
      </c>
      <c r="IR64" s="101"/>
      <c r="IS64" s="110" t="s">
        <v>328</v>
      </c>
      <c r="IT64" s="111" t="s">
        <v>328</v>
      </c>
      <c r="IU64" s="90"/>
      <c r="IV64" s="61"/>
      <c r="IW64" s="274" t="s">
        <v>0</v>
      </c>
      <c r="IX64" s="61"/>
      <c r="IY64" s="110" t="s">
        <v>328</v>
      </c>
      <c r="IZ64" s="111" t="s">
        <v>328</v>
      </c>
      <c r="JA64" s="90"/>
      <c r="JB64" s="61"/>
      <c r="JC64" s="274" t="s">
        <v>0</v>
      </c>
      <c r="JD64" s="61"/>
      <c r="JE64" s="110" t="s">
        <v>328</v>
      </c>
      <c r="JF64" s="111" t="s">
        <v>328</v>
      </c>
      <c r="JG64" s="90"/>
      <c r="JH64" s="61"/>
      <c r="JI64" s="274" t="s">
        <v>0</v>
      </c>
      <c r="JJ64" s="61"/>
      <c r="JK64" s="110" t="s">
        <v>328</v>
      </c>
      <c r="JL64" s="111" t="s">
        <v>328</v>
      </c>
      <c r="JM64" s="90"/>
      <c r="JN64" s="61"/>
      <c r="JO64" s="274" t="s">
        <v>0</v>
      </c>
      <c r="JP64" s="61"/>
      <c r="JQ64" s="110" t="s">
        <v>328</v>
      </c>
      <c r="JR64" s="111" t="s">
        <v>328</v>
      </c>
      <c r="JS64" s="90"/>
      <c r="JT64" s="102"/>
      <c r="JU64" s="274" t="s">
        <v>0</v>
      </c>
      <c r="JV64" s="101"/>
      <c r="JW64" s="110" t="s">
        <v>328</v>
      </c>
      <c r="JX64" s="111" t="s">
        <v>328</v>
      </c>
      <c r="JY64" s="90"/>
      <c r="JZ64" s="102"/>
      <c r="KA64" s="274" t="s">
        <v>0</v>
      </c>
      <c r="KB64" s="101"/>
      <c r="KC64" s="110" t="s">
        <v>328</v>
      </c>
      <c r="KD64" s="111" t="s">
        <v>328</v>
      </c>
      <c r="KE64" s="90"/>
      <c r="KF64" s="102"/>
      <c r="KG64" s="274" t="s">
        <v>0</v>
      </c>
      <c r="KH64" s="101"/>
      <c r="KI64" s="110" t="s">
        <v>328</v>
      </c>
      <c r="KJ64" s="111" t="s">
        <v>328</v>
      </c>
      <c r="KK64" s="90"/>
      <c r="KL64" s="61"/>
      <c r="KM64" s="274" t="s">
        <v>0</v>
      </c>
      <c r="KN64" s="61"/>
      <c r="KO64" s="110" t="s">
        <v>328</v>
      </c>
      <c r="KP64" s="111" t="s">
        <v>328</v>
      </c>
      <c r="KQ64" s="90"/>
      <c r="KR64" s="61"/>
      <c r="KS64" s="274" t="s">
        <v>0</v>
      </c>
      <c r="KT64" s="61"/>
      <c r="KU64" s="110" t="s">
        <v>328</v>
      </c>
      <c r="KV64" s="111" t="s">
        <v>328</v>
      </c>
      <c r="KW64" s="90"/>
      <c r="KX64" s="61"/>
      <c r="KY64" s="274" t="s">
        <v>0</v>
      </c>
      <c r="KZ64" s="61"/>
      <c r="LA64" s="110" t="s">
        <v>328</v>
      </c>
      <c r="LB64" s="111" t="s">
        <v>328</v>
      </c>
      <c r="LC64" s="90"/>
      <c r="LD64" s="102"/>
      <c r="LE64" s="274" t="s">
        <v>0</v>
      </c>
      <c r="LF64" s="101"/>
      <c r="LG64" s="110" t="s">
        <v>328</v>
      </c>
      <c r="LH64" s="111" t="s">
        <v>328</v>
      </c>
      <c r="LI64" s="90"/>
      <c r="LJ64" s="61"/>
      <c r="LK64" s="274" t="s">
        <v>0</v>
      </c>
      <c r="LL64" s="61"/>
      <c r="LM64" s="110" t="s">
        <v>328</v>
      </c>
      <c r="LN64" s="111" t="s">
        <v>328</v>
      </c>
      <c r="LO64" s="90"/>
      <c r="LP64" s="61"/>
      <c r="LQ64" s="274" t="s">
        <v>0</v>
      </c>
      <c r="LR64" s="61"/>
      <c r="LS64" s="110" t="s">
        <v>328</v>
      </c>
      <c r="LT64" s="111" t="s">
        <v>328</v>
      </c>
      <c r="LU64" s="90"/>
      <c r="LV64" s="102"/>
      <c r="LW64" s="274" t="s">
        <v>0</v>
      </c>
      <c r="LX64" s="101"/>
      <c r="LY64" s="110" t="s">
        <v>328</v>
      </c>
      <c r="LZ64" s="111" t="s">
        <v>328</v>
      </c>
      <c r="MA64" s="90"/>
      <c r="MB64" s="61"/>
      <c r="MC64" s="274" t="s">
        <v>0</v>
      </c>
      <c r="MD64" s="61"/>
      <c r="ME64" s="110" t="s">
        <v>328</v>
      </c>
      <c r="MF64" s="111" t="s">
        <v>328</v>
      </c>
      <c r="MG64" s="90"/>
      <c r="MH64" s="61"/>
      <c r="MI64" s="274" t="s">
        <v>0</v>
      </c>
      <c r="MJ64" s="61"/>
      <c r="MK64" s="110" t="s">
        <v>328</v>
      </c>
      <c r="ML64" s="111" t="s">
        <v>328</v>
      </c>
      <c r="MM64" s="90"/>
      <c r="MN64" s="61"/>
      <c r="MO64" s="274" t="s">
        <v>0</v>
      </c>
      <c r="MP64" s="61"/>
      <c r="MQ64" s="110" t="s">
        <v>328</v>
      </c>
      <c r="MR64" s="111" t="s">
        <v>328</v>
      </c>
      <c r="MS64" s="90"/>
      <c r="MT64" s="102"/>
      <c r="MU64" s="274" t="s">
        <v>0</v>
      </c>
      <c r="MV64" s="101"/>
      <c r="MW64" s="110" t="s">
        <v>328</v>
      </c>
      <c r="MX64" s="111" t="s">
        <v>328</v>
      </c>
      <c r="MY64" s="90"/>
      <c r="MZ64" s="61"/>
      <c r="NA64" s="274" t="s">
        <v>0</v>
      </c>
      <c r="NB64" s="61"/>
      <c r="NC64" s="110" t="s">
        <v>328</v>
      </c>
      <c r="ND64" s="111" t="s">
        <v>328</v>
      </c>
      <c r="NE64" s="90"/>
      <c r="NF64" s="61"/>
      <c r="NG64" s="274" t="s">
        <v>0</v>
      </c>
      <c r="NH64" s="61"/>
      <c r="NI64" s="110" t="s">
        <v>328</v>
      </c>
      <c r="NJ64" s="111" t="s">
        <v>328</v>
      </c>
      <c r="NK64" s="90"/>
      <c r="NL64" s="61"/>
      <c r="NM64" s="274" t="s">
        <v>0</v>
      </c>
      <c r="NN64" s="61"/>
      <c r="NO64" s="110" t="s">
        <v>328</v>
      </c>
      <c r="NP64" s="111" t="s">
        <v>328</v>
      </c>
      <c r="NQ64" s="90"/>
      <c r="NR64" s="61"/>
      <c r="NS64" s="274" t="s">
        <v>0</v>
      </c>
      <c r="NT64" s="61"/>
      <c r="NU64" s="110" t="s">
        <v>328</v>
      </c>
      <c r="NV64" s="111" t="s">
        <v>328</v>
      </c>
      <c r="NW64" s="98"/>
      <c r="NX64" s="102"/>
      <c r="NY64" s="274" t="s">
        <v>0</v>
      </c>
      <c r="NZ64" s="101"/>
      <c r="OA64" s="110" t="s">
        <v>328</v>
      </c>
      <c r="OB64" s="111" t="s">
        <v>328</v>
      </c>
      <c r="OC64" s="117"/>
      <c r="OD64" s="253"/>
      <c r="OE64" s="110" t="s">
        <v>0</v>
      </c>
      <c r="OF64" s="110"/>
      <c r="OG64" s="110" t="s">
        <v>328</v>
      </c>
      <c r="OH64" s="111" t="s">
        <v>328</v>
      </c>
    </row>
    <row r="65" spans="1:398" ht="15" x14ac:dyDescent="0.2">
      <c r="A65" s="283">
        <f>IF(B65="","",VLOOKUP(B65,'Registrovaní tipéri'!$A$2:$B$101,2,FALSE))</f>
        <v>8</v>
      </c>
      <c r="B65" s="277" t="s">
        <v>2</v>
      </c>
      <c r="C65" s="130">
        <v>8</v>
      </c>
      <c r="D65" s="102"/>
      <c r="E65" s="274" t="s">
        <v>0</v>
      </c>
      <c r="F65" s="101"/>
      <c r="G65" s="274"/>
      <c r="H65" s="275"/>
      <c r="I65" s="279"/>
      <c r="J65" s="253">
        <v>1</v>
      </c>
      <c r="K65" s="110" t="s">
        <v>0</v>
      </c>
      <c r="L65" s="110">
        <v>1</v>
      </c>
      <c r="M65" s="110" t="s">
        <v>218</v>
      </c>
      <c r="N65" s="111" t="s">
        <v>217</v>
      </c>
      <c r="O65" s="77"/>
      <c r="P65" s="102">
        <v>3</v>
      </c>
      <c r="Q65" s="311" t="s">
        <v>0</v>
      </c>
      <c r="R65" s="101">
        <v>0</v>
      </c>
      <c r="S65" s="110" t="s">
        <v>217</v>
      </c>
      <c r="T65" s="111" t="s">
        <v>211</v>
      </c>
      <c r="U65" s="77"/>
      <c r="V65" s="102">
        <v>1</v>
      </c>
      <c r="W65" s="311" t="s">
        <v>0</v>
      </c>
      <c r="X65" s="101">
        <v>2</v>
      </c>
      <c r="Y65" s="110" t="s">
        <v>218</v>
      </c>
      <c r="Z65" s="111" t="s">
        <v>217</v>
      </c>
      <c r="AA65" s="90"/>
      <c r="AB65" s="61">
        <v>2</v>
      </c>
      <c r="AC65" s="294" t="s">
        <v>0</v>
      </c>
      <c r="AD65" s="61">
        <v>1</v>
      </c>
      <c r="AE65" s="110" t="s">
        <v>219</v>
      </c>
      <c r="AF65" s="111" t="s">
        <v>217</v>
      </c>
      <c r="AG65" s="90"/>
      <c r="AH65" s="61">
        <v>0</v>
      </c>
      <c r="AI65" s="274" t="s">
        <v>0</v>
      </c>
      <c r="AJ65" s="61">
        <v>2</v>
      </c>
      <c r="AK65" s="110" t="s">
        <v>217</v>
      </c>
      <c r="AL65" s="111" t="s">
        <v>217</v>
      </c>
      <c r="AM65" s="90"/>
      <c r="AN65" s="102">
        <v>0</v>
      </c>
      <c r="AO65" s="274" t="s">
        <v>0</v>
      </c>
      <c r="AP65" s="101">
        <v>3</v>
      </c>
      <c r="AQ65" s="110" t="s">
        <v>219</v>
      </c>
      <c r="AR65" s="111" t="s">
        <v>210</v>
      </c>
      <c r="AS65" s="90"/>
      <c r="AT65" s="61">
        <v>3</v>
      </c>
      <c r="AU65" s="274" t="s">
        <v>0</v>
      </c>
      <c r="AV65" s="61">
        <v>1</v>
      </c>
      <c r="AW65" s="110" t="s">
        <v>219</v>
      </c>
      <c r="AX65" s="111" t="s">
        <v>217</v>
      </c>
      <c r="AY65" s="90"/>
      <c r="AZ65" s="102">
        <v>2</v>
      </c>
      <c r="BA65" s="274" t="s">
        <v>0</v>
      </c>
      <c r="BB65" s="101">
        <v>1</v>
      </c>
      <c r="BC65" s="110" t="s">
        <v>218</v>
      </c>
      <c r="BD65" s="111" t="s">
        <v>364</v>
      </c>
      <c r="BE65" s="90"/>
      <c r="BF65" s="61">
        <v>1</v>
      </c>
      <c r="BG65" s="274" t="s">
        <v>0</v>
      </c>
      <c r="BH65" s="61">
        <v>3</v>
      </c>
      <c r="BI65" s="110" t="s">
        <v>219</v>
      </c>
      <c r="BJ65" s="111" t="s">
        <v>217</v>
      </c>
      <c r="BK65" s="90"/>
      <c r="BL65" s="61">
        <v>3</v>
      </c>
      <c r="BM65" s="274" t="s">
        <v>0</v>
      </c>
      <c r="BN65" s="61">
        <v>1</v>
      </c>
      <c r="BO65" s="110" t="s">
        <v>219</v>
      </c>
      <c r="BP65" s="111" t="s">
        <v>215</v>
      </c>
      <c r="BQ65" s="90"/>
      <c r="BR65" s="61">
        <v>1</v>
      </c>
      <c r="BS65" s="274" t="s">
        <v>0</v>
      </c>
      <c r="BT65" s="61">
        <v>3</v>
      </c>
      <c r="BU65" s="110" t="s">
        <v>217</v>
      </c>
      <c r="BV65" s="111" t="s">
        <v>213</v>
      </c>
      <c r="BW65" s="90"/>
      <c r="BX65" s="61">
        <v>2</v>
      </c>
      <c r="BY65" s="274" t="s">
        <v>0</v>
      </c>
      <c r="BZ65" s="61">
        <v>0</v>
      </c>
      <c r="CA65" s="110" t="s">
        <v>217</v>
      </c>
      <c r="CB65" s="111" t="s">
        <v>219</v>
      </c>
      <c r="CC65" s="90"/>
      <c r="CD65" s="61">
        <v>2</v>
      </c>
      <c r="CE65" s="274" t="s">
        <v>0</v>
      </c>
      <c r="CF65" s="61">
        <v>0</v>
      </c>
      <c r="CG65" s="110" t="s">
        <v>219</v>
      </c>
      <c r="CH65" s="111" t="s">
        <v>215</v>
      </c>
      <c r="CI65" s="90"/>
      <c r="CJ65" s="102">
        <v>3</v>
      </c>
      <c r="CK65" s="274" t="s">
        <v>0</v>
      </c>
      <c r="CL65" s="101">
        <v>0</v>
      </c>
      <c r="CM65" s="110" t="s">
        <v>217</v>
      </c>
      <c r="CN65" s="111" t="s">
        <v>219</v>
      </c>
      <c r="CO65" s="90"/>
      <c r="CP65" s="102">
        <v>1</v>
      </c>
      <c r="CQ65" s="274" t="s">
        <v>0</v>
      </c>
      <c r="CR65" s="101">
        <v>3</v>
      </c>
      <c r="CS65" s="110" t="s">
        <v>268</v>
      </c>
      <c r="CT65" s="111" t="s">
        <v>364</v>
      </c>
      <c r="CU65" s="90"/>
      <c r="CV65" s="61">
        <v>0</v>
      </c>
      <c r="CW65" s="274" t="s">
        <v>0</v>
      </c>
      <c r="CX65" s="61">
        <v>3</v>
      </c>
      <c r="CY65" s="110" t="s">
        <v>217</v>
      </c>
      <c r="CZ65" s="111" t="s">
        <v>217</v>
      </c>
      <c r="DA65" s="90"/>
      <c r="DB65" s="61">
        <v>1</v>
      </c>
      <c r="DC65" s="274" t="s">
        <v>0</v>
      </c>
      <c r="DD65" s="61">
        <v>2</v>
      </c>
      <c r="DE65" s="110" t="s">
        <v>218</v>
      </c>
      <c r="DF65" s="111" t="s">
        <v>216</v>
      </c>
      <c r="DG65" s="90"/>
      <c r="DH65" s="61">
        <v>2</v>
      </c>
      <c r="DI65" s="274" t="s">
        <v>0</v>
      </c>
      <c r="DJ65" s="61">
        <v>0</v>
      </c>
      <c r="DK65" s="110" t="s">
        <v>217</v>
      </c>
      <c r="DL65" s="111" t="s">
        <v>213</v>
      </c>
      <c r="DM65" s="90"/>
      <c r="DN65" s="61">
        <v>2</v>
      </c>
      <c r="DO65" s="274" t="s">
        <v>0</v>
      </c>
      <c r="DP65" s="61">
        <v>1</v>
      </c>
      <c r="DQ65" s="110" t="s">
        <v>219</v>
      </c>
      <c r="DR65" s="111" t="s">
        <v>217</v>
      </c>
      <c r="DS65" s="90"/>
      <c r="DT65" s="61">
        <v>3</v>
      </c>
      <c r="DU65" s="274" t="s">
        <v>0</v>
      </c>
      <c r="DV65" s="61">
        <v>1</v>
      </c>
      <c r="DW65" s="110" t="s">
        <v>220</v>
      </c>
      <c r="DX65" s="111" t="s">
        <v>216</v>
      </c>
      <c r="DY65" s="90"/>
      <c r="DZ65" s="61">
        <v>3</v>
      </c>
      <c r="EA65" s="274" t="s">
        <v>0</v>
      </c>
      <c r="EB65" s="61">
        <v>0</v>
      </c>
      <c r="EC65" s="110" t="s">
        <v>217</v>
      </c>
      <c r="ED65" s="111" t="s">
        <v>213</v>
      </c>
      <c r="EE65" s="90"/>
      <c r="EF65" s="61"/>
      <c r="EG65" s="274" t="s">
        <v>0</v>
      </c>
      <c r="EH65" s="61"/>
      <c r="EI65" s="110" t="s">
        <v>328</v>
      </c>
      <c r="EJ65" s="111" t="s">
        <v>328</v>
      </c>
      <c r="EK65" s="90"/>
      <c r="EL65" s="61"/>
      <c r="EM65" s="274" t="s">
        <v>0</v>
      </c>
      <c r="EN65" s="61"/>
      <c r="EO65" s="110" t="s">
        <v>328</v>
      </c>
      <c r="EP65" s="111" t="s">
        <v>328</v>
      </c>
      <c r="EQ65" s="90"/>
      <c r="ER65" s="102"/>
      <c r="ES65" s="274" t="s">
        <v>0</v>
      </c>
      <c r="ET65" s="101"/>
      <c r="EU65" s="110" t="s">
        <v>328</v>
      </c>
      <c r="EV65" s="111" t="s">
        <v>328</v>
      </c>
      <c r="EW65" s="90"/>
      <c r="EX65" s="61"/>
      <c r="EY65" s="274" t="s">
        <v>0</v>
      </c>
      <c r="EZ65" s="61"/>
      <c r="FA65" s="110" t="s">
        <v>328</v>
      </c>
      <c r="FB65" s="111" t="s">
        <v>328</v>
      </c>
      <c r="FC65" s="90"/>
      <c r="FD65" s="102"/>
      <c r="FE65" s="274" t="s">
        <v>0</v>
      </c>
      <c r="FF65" s="101"/>
      <c r="FG65" s="110" t="s">
        <v>328</v>
      </c>
      <c r="FH65" s="111" t="s">
        <v>328</v>
      </c>
      <c r="FI65" s="90"/>
      <c r="FJ65" s="61"/>
      <c r="FK65" s="274" t="s">
        <v>0</v>
      </c>
      <c r="FL65" s="61"/>
      <c r="FM65" s="110" t="s">
        <v>328</v>
      </c>
      <c r="FN65" s="111" t="s">
        <v>328</v>
      </c>
      <c r="FO65" s="90"/>
      <c r="FP65" s="61"/>
      <c r="FQ65" s="274" t="s">
        <v>0</v>
      </c>
      <c r="FR65" s="61"/>
      <c r="FS65" s="110" t="s">
        <v>328</v>
      </c>
      <c r="FT65" s="111" t="s">
        <v>328</v>
      </c>
      <c r="FU65" s="90"/>
      <c r="FV65" s="61"/>
      <c r="FW65" s="274" t="s">
        <v>0</v>
      </c>
      <c r="FX65" s="61"/>
      <c r="FY65" s="110" t="s">
        <v>328</v>
      </c>
      <c r="FZ65" s="111" t="s">
        <v>328</v>
      </c>
      <c r="GA65" s="90"/>
      <c r="GB65" s="102"/>
      <c r="GC65" s="274" t="s">
        <v>0</v>
      </c>
      <c r="GD65" s="101"/>
      <c r="GE65" s="110" t="s">
        <v>328</v>
      </c>
      <c r="GF65" s="111" t="s">
        <v>328</v>
      </c>
      <c r="GG65" s="90"/>
      <c r="GH65" s="102"/>
      <c r="GI65" s="274" t="s">
        <v>0</v>
      </c>
      <c r="GJ65" s="101"/>
      <c r="GK65" s="110" t="s">
        <v>328</v>
      </c>
      <c r="GL65" s="111" t="s">
        <v>328</v>
      </c>
      <c r="GM65" s="90"/>
      <c r="GN65" s="61"/>
      <c r="GO65" s="274" t="s">
        <v>0</v>
      </c>
      <c r="GP65" s="61"/>
      <c r="GQ65" s="110" t="s">
        <v>328</v>
      </c>
      <c r="GR65" s="111" t="s">
        <v>328</v>
      </c>
      <c r="GS65" s="90"/>
      <c r="GT65" s="61"/>
      <c r="GU65" s="274" t="s">
        <v>0</v>
      </c>
      <c r="GV65" s="61"/>
      <c r="GW65" s="110" t="s">
        <v>328</v>
      </c>
      <c r="GX65" s="111" t="s">
        <v>328</v>
      </c>
      <c r="GY65" s="90"/>
      <c r="GZ65" s="102"/>
      <c r="HA65" s="274" t="s">
        <v>0</v>
      </c>
      <c r="HB65" s="101"/>
      <c r="HC65" s="110" t="s">
        <v>328</v>
      </c>
      <c r="HD65" s="111" t="s">
        <v>328</v>
      </c>
      <c r="HE65" s="90"/>
      <c r="HF65" s="61"/>
      <c r="HG65" s="274" t="s">
        <v>0</v>
      </c>
      <c r="HH65" s="61"/>
      <c r="HI65" s="110" t="s">
        <v>328</v>
      </c>
      <c r="HJ65" s="111" t="s">
        <v>328</v>
      </c>
      <c r="HK65" s="90"/>
      <c r="HL65" s="61"/>
      <c r="HM65" s="274" t="s">
        <v>0</v>
      </c>
      <c r="HN65" s="61"/>
      <c r="HO65" s="110" t="s">
        <v>328</v>
      </c>
      <c r="HP65" s="111" t="s">
        <v>328</v>
      </c>
      <c r="HQ65" s="90"/>
      <c r="HR65" s="61"/>
      <c r="HS65" s="274" t="s">
        <v>0</v>
      </c>
      <c r="HT65" s="61"/>
      <c r="HU65" s="110" t="s">
        <v>328</v>
      </c>
      <c r="HV65" s="111" t="s">
        <v>328</v>
      </c>
      <c r="HW65" s="90"/>
      <c r="HX65" s="102"/>
      <c r="HY65" s="274" t="s">
        <v>0</v>
      </c>
      <c r="HZ65" s="101"/>
      <c r="IA65" s="110" t="s">
        <v>328</v>
      </c>
      <c r="IB65" s="111" t="s">
        <v>328</v>
      </c>
      <c r="IC65" s="90"/>
      <c r="ID65" s="61"/>
      <c r="IE65" s="274" t="s">
        <v>0</v>
      </c>
      <c r="IF65" s="61"/>
      <c r="IG65" s="110" t="s">
        <v>328</v>
      </c>
      <c r="IH65" s="111" t="s">
        <v>328</v>
      </c>
      <c r="II65" s="90"/>
      <c r="IJ65" s="61"/>
      <c r="IK65" s="274" t="s">
        <v>0</v>
      </c>
      <c r="IL65" s="61"/>
      <c r="IM65" s="110" t="s">
        <v>328</v>
      </c>
      <c r="IN65" s="111" t="s">
        <v>328</v>
      </c>
      <c r="IO65" s="90"/>
      <c r="IP65" s="102"/>
      <c r="IQ65" s="274" t="s">
        <v>0</v>
      </c>
      <c r="IR65" s="101"/>
      <c r="IS65" s="110" t="s">
        <v>328</v>
      </c>
      <c r="IT65" s="111" t="s">
        <v>328</v>
      </c>
      <c r="IU65" s="90"/>
      <c r="IV65" s="61"/>
      <c r="IW65" s="274" t="s">
        <v>0</v>
      </c>
      <c r="IX65" s="61"/>
      <c r="IY65" s="110" t="s">
        <v>328</v>
      </c>
      <c r="IZ65" s="111" t="s">
        <v>328</v>
      </c>
      <c r="JA65" s="90"/>
      <c r="JB65" s="61"/>
      <c r="JC65" s="274" t="s">
        <v>0</v>
      </c>
      <c r="JD65" s="61"/>
      <c r="JE65" s="110" t="s">
        <v>328</v>
      </c>
      <c r="JF65" s="111" t="s">
        <v>328</v>
      </c>
      <c r="JG65" s="90"/>
      <c r="JH65" s="61"/>
      <c r="JI65" s="274" t="s">
        <v>0</v>
      </c>
      <c r="JJ65" s="61"/>
      <c r="JK65" s="110" t="s">
        <v>328</v>
      </c>
      <c r="JL65" s="111" t="s">
        <v>328</v>
      </c>
      <c r="JM65" s="90"/>
      <c r="JN65" s="61"/>
      <c r="JO65" s="274" t="s">
        <v>0</v>
      </c>
      <c r="JP65" s="61"/>
      <c r="JQ65" s="110" t="s">
        <v>328</v>
      </c>
      <c r="JR65" s="111" t="s">
        <v>328</v>
      </c>
      <c r="JS65" s="90"/>
      <c r="JT65" s="102"/>
      <c r="JU65" s="274" t="s">
        <v>0</v>
      </c>
      <c r="JV65" s="101"/>
      <c r="JW65" s="110" t="s">
        <v>328</v>
      </c>
      <c r="JX65" s="111" t="s">
        <v>328</v>
      </c>
      <c r="JY65" s="90"/>
      <c r="JZ65" s="102"/>
      <c r="KA65" s="274" t="s">
        <v>0</v>
      </c>
      <c r="KB65" s="101"/>
      <c r="KC65" s="110" t="s">
        <v>328</v>
      </c>
      <c r="KD65" s="111" t="s">
        <v>328</v>
      </c>
      <c r="KE65" s="90"/>
      <c r="KF65" s="102"/>
      <c r="KG65" s="274" t="s">
        <v>0</v>
      </c>
      <c r="KH65" s="101"/>
      <c r="KI65" s="110" t="s">
        <v>328</v>
      </c>
      <c r="KJ65" s="111" t="s">
        <v>328</v>
      </c>
      <c r="KK65" s="90"/>
      <c r="KL65" s="61"/>
      <c r="KM65" s="274" t="s">
        <v>0</v>
      </c>
      <c r="KN65" s="61"/>
      <c r="KO65" s="110" t="s">
        <v>328</v>
      </c>
      <c r="KP65" s="111" t="s">
        <v>328</v>
      </c>
      <c r="KQ65" s="90"/>
      <c r="KR65" s="61"/>
      <c r="KS65" s="274" t="s">
        <v>0</v>
      </c>
      <c r="KT65" s="61"/>
      <c r="KU65" s="110" t="s">
        <v>328</v>
      </c>
      <c r="KV65" s="111" t="s">
        <v>328</v>
      </c>
      <c r="KW65" s="90"/>
      <c r="KX65" s="61"/>
      <c r="KY65" s="274" t="s">
        <v>0</v>
      </c>
      <c r="KZ65" s="61"/>
      <c r="LA65" s="110" t="s">
        <v>328</v>
      </c>
      <c r="LB65" s="111" t="s">
        <v>328</v>
      </c>
      <c r="LC65" s="90"/>
      <c r="LD65" s="102"/>
      <c r="LE65" s="274" t="s">
        <v>0</v>
      </c>
      <c r="LF65" s="101"/>
      <c r="LG65" s="110" t="s">
        <v>328</v>
      </c>
      <c r="LH65" s="111" t="s">
        <v>328</v>
      </c>
      <c r="LI65" s="90"/>
      <c r="LJ65" s="61"/>
      <c r="LK65" s="274" t="s">
        <v>0</v>
      </c>
      <c r="LL65" s="61"/>
      <c r="LM65" s="110" t="s">
        <v>328</v>
      </c>
      <c r="LN65" s="111" t="s">
        <v>328</v>
      </c>
      <c r="LO65" s="90"/>
      <c r="LP65" s="61"/>
      <c r="LQ65" s="274" t="s">
        <v>0</v>
      </c>
      <c r="LR65" s="61"/>
      <c r="LS65" s="110" t="s">
        <v>328</v>
      </c>
      <c r="LT65" s="111" t="s">
        <v>328</v>
      </c>
      <c r="LU65" s="90"/>
      <c r="LV65" s="102"/>
      <c r="LW65" s="274" t="s">
        <v>0</v>
      </c>
      <c r="LX65" s="101"/>
      <c r="LY65" s="110" t="s">
        <v>328</v>
      </c>
      <c r="LZ65" s="111" t="s">
        <v>328</v>
      </c>
      <c r="MA65" s="90"/>
      <c r="MB65" s="61"/>
      <c r="MC65" s="274" t="s">
        <v>0</v>
      </c>
      <c r="MD65" s="61"/>
      <c r="ME65" s="110" t="s">
        <v>328</v>
      </c>
      <c r="MF65" s="111" t="s">
        <v>328</v>
      </c>
      <c r="MG65" s="90"/>
      <c r="MH65" s="61"/>
      <c r="MI65" s="274" t="s">
        <v>0</v>
      </c>
      <c r="MJ65" s="61"/>
      <c r="MK65" s="110" t="s">
        <v>328</v>
      </c>
      <c r="ML65" s="111" t="s">
        <v>328</v>
      </c>
      <c r="MM65" s="90"/>
      <c r="MN65" s="61"/>
      <c r="MO65" s="274" t="s">
        <v>0</v>
      </c>
      <c r="MP65" s="61"/>
      <c r="MQ65" s="110" t="s">
        <v>328</v>
      </c>
      <c r="MR65" s="111" t="s">
        <v>328</v>
      </c>
      <c r="MS65" s="90"/>
      <c r="MT65" s="102"/>
      <c r="MU65" s="274" t="s">
        <v>0</v>
      </c>
      <c r="MV65" s="101"/>
      <c r="MW65" s="110" t="s">
        <v>328</v>
      </c>
      <c r="MX65" s="111" t="s">
        <v>328</v>
      </c>
      <c r="MY65" s="90"/>
      <c r="MZ65" s="61"/>
      <c r="NA65" s="274" t="s">
        <v>0</v>
      </c>
      <c r="NB65" s="61"/>
      <c r="NC65" s="110" t="s">
        <v>328</v>
      </c>
      <c r="ND65" s="111" t="s">
        <v>328</v>
      </c>
      <c r="NE65" s="90"/>
      <c r="NF65" s="61"/>
      <c r="NG65" s="274" t="s">
        <v>0</v>
      </c>
      <c r="NH65" s="61"/>
      <c r="NI65" s="110" t="s">
        <v>328</v>
      </c>
      <c r="NJ65" s="111" t="s">
        <v>328</v>
      </c>
      <c r="NK65" s="90"/>
      <c r="NL65" s="61"/>
      <c r="NM65" s="274" t="s">
        <v>0</v>
      </c>
      <c r="NN65" s="61"/>
      <c r="NO65" s="110" t="s">
        <v>328</v>
      </c>
      <c r="NP65" s="111" t="s">
        <v>328</v>
      </c>
      <c r="NQ65" s="90"/>
      <c r="NR65" s="61"/>
      <c r="NS65" s="274" t="s">
        <v>0</v>
      </c>
      <c r="NT65" s="61"/>
      <c r="NU65" s="110" t="s">
        <v>328</v>
      </c>
      <c r="NV65" s="111" t="s">
        <v>328</v>
      </c>
      <c r="NW65" s="98"/>
      <c r="NX65" s="102"/>
      <c r="NY65" s="274" t="s">
        <v>0</v>
      </c>
      <c r="NZ65" s="101"/>
      <c r="OA65" s="110" t="s">
        <v>328</v>
      </c>
      <c r="OB65" s="111" t="s">
        <v>328</v>
      </c>
      <c r="OC65" s="117"/>
      <c r="OD65" s="253"/>
      <c r="OE65" s="110" t="s">
        <v>0</v>
      </c>
      <c r="OF65" s="110"/>
      <c r="OG65" s="110" t="s">
        <v>328</v>
      </c>
      <c r="OH65" s="111" t="s">
        <v>328</v>
      </c>
    </row>
    <row r="66" spans="1:398" ht="15" hidden="1" x14ac:dyDescent="0.2">
      <c r="A66" s="283">
        <f>IF(B66="","",VLOOKUP(B66,'Registrovaní tipéri'!$A$2:$B$101,2,FALSE))</f>
        <v>54</v>
      </c>
      <c r="B66" s="277" t="s">
        <v>318</v>
      </c>
      <c r="C66" s="130">
        <v>54</v>
      </c>
      <c r="D66" s="102"/>
      <c r="E66" s="274" t="s">
        <v>0</v>
      </c>
      <c r="F66" s="101"/>
      <c r="G66" s="108"/>
      <c r="H66" s="109"/>
      <c r="I66" s="279"/>
      <c r="J66" s="253"/>
      <c r="K66" s="110" t="s">
        <v>0</v>
      </c>
      <c r="L66" s="110"/>
      <c r="M66" s="110" t="s">
        <v>328</v>
      </c>
      <c r="N66" s="111" t="s">
        <v>328</v>
      </c>
      <c r="O66" s="77"/>
      <c r="P66" s="102">
        <v>3</v>
      </c>
      <c r="Q66" s="311" t="s">
        <v>0</v>
      </c>
      <c r="R66" s="101">
        <v>0</v>
      </c>
      <c r="S66" s="110" t="s">
        <v>217</v>
      </c>
      <c r="T66" s="111" t="s">
        <v>213</v>
      </c>
      <c r="U66" s="77"/>
      <c r="V66" s="102">
        <v>2</v>
      </c>
      <c r="W66" s="311" t="s">
        <v>0</v>
      </c>
      <c r="X66" s="101">
        <v>4</v>
      </c>
      <c r="Y66" s="110" t="s">
        <v>217</v>
      </c>
      <c r="Z66" s="111" t="s">
        <v>268</v>
      </c>
      <c r="AA66" s="90"/>
      <c r="AB66" s="61">
        <v>2</v>
      </c>
      <c r="AC66" s="294" t="s">
        <v>0</v>
      </c>
      <c r="AD66" s="61">
        <v>0</v>
      </c>
      <c r="AE66" s="110" t="s">
        <v>219</v>
      </c>
      <c r="AF66" s="111" t="s">
        <v>213</v>
      </c>
      <c r="AG66" s="90"/>
      <c r="AH66" s="61"/>
      <c r="AI66" s="274" t="s">
        <v>0</v>
      </c>
      <c r="AJ66" s="61"/>
      <c r="AK66" s="110" t="s">
        <v>328</v>
      </c>
      <c r="AL66" s="111" t="s">
        <v>328</v>
      </c>
      <c r="AM66" s="90"/>
      <c r="AN66" s="102"/>
      <c r="AO66" s="274" t="s">
        <v>0</v>
      </c>
      <c r="AP66" s="101"/>
      <c r="AQ66" s="110" t="s">
        <v>328</v>
      </c>
      <c r="AR66" s="111" t="s">
        <v>328</v>
      </c>
      <c r="AS66" s="90"/>
      <c r="AT66" s="61"/>
      <c r="AU66" s="274" t="s">
        <v>0</v>
      </c>
      <c r="AV66" s="61"/>
      <c r="AW66" s="110" t="s">
        <v>328</v>
      </c>
      <c r="AX66" s="111" t="s">
        <v>328</v>
      </c>
      <c r="AY66" s="90"/>
      <c r="AZ66" s="102"/>
      <c r="BA66" s="274" t="s">
        <v>0</v>
      </c>
      <c r="BB66" s="101"/>
      <c r="BC66" s="110" t="s">
        <v>328</v>
      </c>
      <c r="BD66" s="111" t="s">
        <v>328</v>
      </c>
      <c r="BE66" s="90"/>
      <c r="BF66" s="61"/>
      <c r="BG66" s="274" t="s">
        <v>0</v>
      </c>
      <c r="BH66" s="61"/>
      <c r="BI66" s="110" t="s">
        <v>328</v>
      </c>
      <c r="BJ66" s="111" t="s">
        <v>328</v>
      </c>
      <c r="BK66" s="90"/>
      <c r="BL66" s="61"/>
      <c r="BM66" s="274" t="s">
        <v>0</v>
      </c>
      <c r="BN66" s="61"/>
      <c r="BO66" s="110" t="s">
        <v>328</v>
      </c>
      <c r="BP66" s="111" t="s">
        <v>328</v>
      </c>
      <c r="BQ66" s="90"/>
      <c r="BR66" s="61"/>
      <c r="BS66" s="274" t="s">
        <v>0</v>
      </c>
      <c r="BT66" s="61"/>
      <c r="BU66" s="110" t="s">
        <v>328</v>
      </c>
      <c r="BV66" s="111" t="s">
        <v>328</v>
      </c>
      <c r="BW66" s="90"/>
      <c r="BX66" s="61"/>
      <c r="BY66" s="274" t="s">
        <v>0</v>
      </c>
      <c r="BZ66" s="61"/>
      <c r="CA66" s="110" t="s">
        <v>328</v>
      </c>
      <c r="CB66" s="111" t="s">
        <v>328</v>
      </c>
      <c r="CC66" s="90"/>
      <c r="CD66" s="61"/>
      <c r="CE66" s="274" t="s">
        <v>0</v>
      </c>
      <c r="CF66" s="61"/>
      <c r="CG66" s="110" t="s">
        <v>328</v>
      </c>
      <c r="CH66" s="111" t="s">
        <v>328</v>
      </c>
      <c r="CI66" s="90"/>
      <c r="CJ66" s="102"/>
      <c r="CK66" s="274" t="s">
        <v>0</v>
      </c>
      <c r="CL66" s="101"/>
      <c r="CM66" s="110" t="s">
        <v>328</v>
      </c>
      <c r="CN66" s="111" t="s">
        <v>328</v>
      </c>
      <c r="CO66" s="90"/>
      <c r="CP66" s="102"/>
      <c r="CQ66" s="274" t="s">
        <v>0</v>
      </c>
      <c r="CR66" s="101"/>
      <c r="CS66" s="110" t="s">
        <v>328</v>
      </c>
      <c r="CT66" s="111" t="s">
        <v>328</v>
      </c>
      <c r="CU66" s="90"/>
      <c r="CV66" s="61"/>
      <c r="CW66" s="274" t="s">
        <v>0</v>
      </c>
      <c r="CX66" s="61"/>
      <c r="CY66" s="110" t="s">
        <v>328</v>
      </c>
      <c r="CZ66" s="111" t="s">
        <v>328</v>
      </c>
      <c r="DA66" s="90"/>
      <c r="DB66" s="61"/>
      <c r="DC66" s="274" t="s">
        <v>0</v>
      </c>
      <c r="DD66" s="61"/>
      <c r="DE66" s="110" t="s">
        <v>328</v>
      </c>
      <c r="DF66" s="111" t="s">
        <v>328</v>
      </c>
      <c r="DG66" s="90"/>
      <c r="DH66" s="61"/>
      <c r="DI66" s="274" t="s">
        <v>0</v>
      </c>
      <c r="DJ66" s="61"/>
      <c r="DK66" s="110" t="s">
        <v>328</v>
      </c>
      <c r="DL66" s="111" t="s">
        <v>328</v>
      </c>
      <c r="DM66" s="90"/>
      <c r="DN66" s="61"/>
      <c r="DO66" s="274" t="s">
        <v>0</v>
      </c>
      <c r="DP66" s="61"/>
      <c r="DQ66" s="110" t="s">
        <v>328</v>
      </c>
      <c r="DR66" s="111" t="s">
        <v>328</v>
      </c>
      <c r="DS66" s="90"/>
      <c r="DT66" s="61"/>
      <c r="DU66" s="274" t="s">
        <v>0</v>
      </c>
      <c r="DV66" s="61"/>
      <c r="DW66" s="110" t="s">
        <v>328</v>
      </c>
      <c r="DX66" s="111" t="s">
        <v>328</v>
      </c>
      <c r="DY66" s="90"/>
      <c r="DZ66" s="61"/>
      <c r="EA66" s="274" t="s">
        <v>0</v>
      </c>
      <c r="EB66" s="61"/>
      <c r="EC66" s="110" t="s">
        <v>328</v>
      </c>
      <c r="ED66" s="111" t="s">
        <v>328</v>
      </c>
      <c r="EE66" s="90"/>
      <c r="EF66" s="61"/>
      <c r="EG66" s="274" t="s">
        <v>0</v>
      </c>
      <c r="EH66" s="61"/>
      <c r="EI66" s="110" t="s">
        <v>328</v>
      </c>
      <c r="EJ66" s="111" t="s">
        <v>328</v>
      </c>
      <c r="EK66" s="90"/>
      <c r="EL66" s="61"/>
      <c r="EM66" s="274" t="s">
        <v>0</v>
      </c>
      <c r="EN66" s="61"/>
      <c r="EO66" s="110" t="s">
        <v>328</v>
      </c>
      <c r="EP66" s="111" t="s">
        <v>328</v>
      </c>
      <c r="EQ66" s="90"/>
      <c r="ER66" s="102"/>
      <c r="ES66" s="274" t="s">
        <v>0</v>
      </c>
      <c r="ET66" s="101"/>
      <c r="EU66" s="110" t="s">
        <v>328</v>
      </c>
      <c r="EV66" s="111" t="s">
        <v>328</v>
      </c>
      <c r="EW66" s="90"/>
      <c r="EX66" s="61"/>
      <c r="EY66" s="274" t="s">
        <v>0</v>
      </c>
      <c r="EZ66" s="61"/>
      <c r="FA66" s="110" t="s">
        <v>328</v>
      </c>
      <c r="FB66" s="111" t="s">
        <v>328</v>
      </c>
      <c r="FC66" s="90"/>
      <c r="FD66" s="102"/>
      <c r="FE66" s="274" t="s">
        <v>0</v>
      </c>
      <c r="FF66" s="101"/>
      <c r="FG66" s="110" t="s">
        <v>328</v>
      </c>
      <c r="FH66" s="111" t="s">
        <v>328</v>
      </c>
      <c r="FI66" s="90"/>
      <c r="FJ66" s="61"/>
      <c r="FK66" s="274" t="s">
        <v>0</v>
      </c>
      <c r="FL66" s="61"/>
      <c r="FM66" s="110" t="s">
        <v>328</v>
      </c>
      <c r="FN66" s="111" t="s">
        <v>328</v>
      </c>
      <c r="FO66" s="90"/>
      <c r="FP66" s="61"/>
      <c r="FQ66" s="274" t="s">
        <v>0</v>
      </c>
      <c r="FR66" s="61"/>
      <c r="FS66" s="110" t="s">
        <v>328</v>
      </c>
      <c r="FT66" s="111" t="s">
        <v>328</v>
      </c>
      <c r="FU66" s="90"/>
      <c r="FV66" s="61"/>
      <c r="FW66" s="274" t="s">
        <v>0</v>
      </c>
      <c r="FX66" s="61"/>
      <c r="FY66" s="110" t="s">
        <v>328</v>
      </c>
      <c r="FZ66" s="111" t="s">
        <v>328</v>
      </c>
      <c r="GA66" s="90"/>
      <c r="GB66" s="102"/>
      <c r="GC66" s="274" t="s">
        <v>0</v>
      </c>
      <c r="GD66" s="101"/>
      <c r="GE66" s="110" t="s">
        <v>328</v>
      </c>
      <c r="GF66" s="111" t="s">
        <v>328</v>
      </c>
      <c r="GG66" s="90"/>
      <c r="GH66" s="102"/>
      <c r="GI66" s="274" t="s">
        <v>0</v>
      </c>
      <c r="GJ66" s="101"/>
      <c r="GK66" s="110" t="s">
        <v>328</v>
      </c>
      <c r="GL66" s="111" t="s">
        <v>328</v>
      </c>
      <c r="GM66" s="90"/>
      <c r="GN66" s="61"/>
      <c r="GO66" s="274" t="s">
        <v>0</v>
      </c>
      <c r="GP66" s="61"/>
      <c r="GQ66" s="110" t="s">
        <v>328</v>
      </c>
      <c r="GR66" s="111" t="s">
        <v>328</v>
      </c>
      <c r="GS66" s="90"/>
      <c r="GT66" s="61"/>
      <c r="GU66" s="274" t="s">
        <v>0</v>
      </c>
      <c r="GV66" s="61"/>
      <c r="GW66" s="110" t="s">
        <v>328</v>
      </c>
      <c r="GX66" s="111" t="s">
        <v>328</v>
      </c>
      <c r="GY66" s="90"/>
      <c r="GZ66" s="102"/>
      <c r="HA66" s="274" t="s">
        <v>0</v>
      </c>
      <c r="HB66" s="101"/>
      <c r="HC66" s="110" t="s">
        <v>328</v>
      </c>
      <c r="HD66" s="111" t="s">
        <v>328</v>
      </c>
      <c r="HE66" s="90"/>
      <c r="HF66" s="61"/>
      <c r="HG66" s="274" t="s">
        <v>0</v>
      </c>
      <c r="HH66" s="61"/>
      <c r="HI66" s="110" t="s">
        <v>328</v>
      </c>
      <c r="HJ66" s="111" t="s">
        <v>328</v>
      </c>
      <c r="HK66" s="90"/>
      <c r="HL66" s="61"/>
      <c r="HM66" s="274" t="s">
        <v>0</v>
      </c>
      <c r="HN66" s="61"/>
      <c r="HO66" s="110" t="s">
        <v>328</v>
      </c>
      <c r="HP66" s="111" t="s">
        <v>328</v>
      </c>
      <c r="HQ66" s="90"/>
      <c r="HR66" s="61"/>
      <c r="HS66" s="274" t="s">
        <v>0</v>
      </c>
      <c r="HT66" s="61"/>
      <c r="HU66" s="110" t="s">
        <v>328</v>
      </c>
      <c r="HV66" s="111" t="s">
        <v>328</v>
      </c>
      <c r="HW66" s="90"/>
      <c r="HX66" s="102"/>
      <c r="HY66" s="274" t="s">
        <v>0</v>
      </c>
      <c r="HZ66" s="101"/>
      <c r="IA66" s="110" t="s">
        <v>328</v>
      </c>
      <c r="IB66" s="111" t="s">
        <v>328</v>
      </c>
      <c r="IC66" s="90"/>
      <c r="ID66" s="61"/>
      <c r="IE66" s="274" t="s">
        <v>0</v>
      </c>
      <c r="IF66" s="61"/>
      <c r="IG66" s="110" t="s">
        <v>328</v>
      </c>
      <c r="IH66" s="111" t="s">
        <v>328</v>
      </c>
      <c r="II66" s="90"/>
      <c r="IJ66" s="61"/>
      <c r="IK66" s="274" t="s">
        <v>0</v>
      </c>
      <c r="IL66" s="61"/>
      <c r="IM66" s="110" t="s">
        <v>328</v>
      </c>
      <c r="IN66" s="111" t="s">
        <v>328</v>
      </c>
      <c r="IO66" s="90"/>
      <c r="IP66" s="102"/>
      <c r="IQ66" s="274" t="s">
        <v>0</v>
      </c>
      <c r="IR66" s="101"/>
      <c r="IS66" s="110" t="s">
        <v>328</v>
      </c>
      <c r="IT66" s="111" t="s">
        <v>328</v>
      </c>
      <c r="IU66" s="90"/>
      <c r="IV66" s="61"/>
      <c r="IW66" s="274" t="s">
        <v>0</v>
      </c>
      <c r="IX66" s="61"/>
      <c r="IY66" s="110" t="s">
        <v>328</v>
      </c>
      <c r="IZ66" s="111" t="s">
        <v>328</v>
      </c>
      <c r="JA66" s="90"/>
      <c r="JB66" s="61"/>
      <c r="JC66" s="274" t="s">
        <v>0</v>
      </c>
      <c r="JD66" s="61"/>
      <c r="JE66" s="110" t="s">
        <v>328</v>
      </c>
      <c r="JF66" s="111" t="s">
        <v>328</v>
      </c>
      <c r="JG66" s="90"/>
      <c r="JH66" s="61"/>
      <c r="JI66" s="274" t="s">
        <v>0</v>
      </c>
      <c r="JJ66" s="61"/>
      <c r="JK66" s="110" t="s">
        <v>328</v>
      </c>
      <c r="JL66" s="111" t="s">
        <v>328</v>
      </c>
      <c r="JM66" s="90"/>
      <c r="JN66" s="61"/>
      <c r="JO66" s="274" t="s">
        <v>0</v>
      </c>
      <c r="JP66" s="61"/>
      <c r="JQ66" s="110" t="s">
        <v>328</v>
      </c>
      <c r="JR66" s="111" t="s">
        <v>328</v>
      </c>
      <c r="JS66" s="90"/>
      <c r="JT66" s="102"/>
      <c r="JU66" s="274" t="s">
        <v>0</v>
      </c>
      <c r="JV66" s="101"/>
      <c r="JW66" s="110" t="s">
        <v>328</v>
      </c>
      <c r="JX66" s="111" t="s">
        <v>328</v>
      </c>
      <c r="JY66" s="90"/>
      <c r="JZ66" s="102"/>
      <c r="KA66" s="274" t="s">
        <v>0</v>
      </c>
      <c r="KB66" s="101"/>
      <c r="KC66" s="110" t="s">
        <v>328</v>
      </c>
      <c r="KD66" s="111" t="s">
        <v>328</v>
      </c>
      <c r="KE66" s="90"/>
      <c r="KF66" s="102"/>
      <c r="KG66" s="274" t="s">
        <v>0</v>
      </c>
      <c r="KH66" s="101"/>
      <c r="KI66" s="110" t="s">
        <v>328</v>
      </c>
      <c r="KJ66" s="111" t="s">
        <v>328</v>
      </c>
      <c r="KK66" s="90"/>
      <c r="KL66" s="61"/>
      <c r="KM66" s="274" t="s">
        <v>0</v>
      </c>
      <c r="KN66" s="61"/>
      <c r="KO66" s="110" t="s">
        <v>328</v>
      </c>
      <c r="KP66" s="111" t="s">
        <v>328</v>
      </c>
      <c r="KQ66" s="90"/>
      <c r="KR66" s="61"/>
      <c r="KS66" s="274" t="s">
        <v>0</v>
      </c>
      <c r="KT66" s="61"/>
      <c r="KU66" s="110" t="s">
        <v>328</v>
      </c>
      <c r="KV66" s="111" t="s">
        <v>328</v>
      </c>
      <c r="KW66" s="90"/>
      <c r="KX66" s="61"/>
      <c r="KY66" s="274" t="s">
        <v>0</v>
      </c>
      <c r="KZ66" s="61"/>
      <c r="LA66" s="110" t="s">
        <v>328</v>
      </c>
      <c r="LB66" s="111" t="s">
        <v>328</v>
      </c>
      <c r="LC66" s="90"/>
      <c r="LD66" s="102"/>
      <c r="LE66" s="274" t="s">
        <v>0</v>
      </c>
      <c r="LF66" s="101"/>
      <c r="LG66" s="110" t="s">
        <v>328</v>
      </c>
      <c r="LH66" s="111" t="s">
        <v>328</v>
      </c>
      <c r="LI66" s="90"/>
      <c r="LJ66" s="61"/>
      <c r="LK66" s="274" t="s">
        <v>0</v>
      </c>
      <c r="LL66" s="61"/>
      <c r="LM66" s="110" t="s">
        <v>328</v>
      </c>
      <c r="LN66" s="111" t="s">
        <v>328</v>
      </c>
      <c r="LO66" s="90"/>
      <c r="LP66" s="61"/>
      <c r="LQ66" s="274" t="s">
        <v>0</v>
      </c>
      <c r="LR66" s="61"/>
      <c r="LS66" s="110" t="s">
        <v>328</v>
      </c>
      <c r="LT66" s="111" t="s">
        <v>328</v>
      </c>
      <c r="LU66" s="90"/>
      <c r="LV66" s="102"/>
      <c r="LW66" s="274" t="s">
        <v>0</v>
      </c>
      <c r="LX66" s="101"/>
      <c r="LY66" s="110" t="s">
        <v>328</v>
      </c>
      <c r="LZ66" s="111" t="s">
        <v>328</v>
      </c>
      <c r="MA66" s="90"/>
      <c r="MB66" s="61"/>
      <c r="MC66" s="274" t="s">
        <v>0</v>
      </c>
      <c r="MD66" s="61"/>
      <c r="ME66" s="110" t="s">
        <v>328</v>
      </c>
      <c r="MF66" s="111" t="s">
        <v>328</v>
      </c>
      <c r="MG66" s="90"/>
      <c r="MH66" s="61"/>
      <c r="MI66" s="274" t="s">
        <v>0</v>
      </c>
      <c r="MJ66" s="61"/>
      <c r="MK66" s="110" t="s">
        <v>328</v>
      </c>
      <c r="ML66" s="111" t="s">
        <v>328</v>
      </c>
      <c r="MM66" s="90"/>
      <c r="MN66" s="61"/>
      <c r="MO66" s="274" t="s">
        <v>0</v>
      </c>
      <c r="MP66" s="61"/>
      <c r="MQ66" s="110" t="s">
        <v>328</v>
      </c>
      <c r="MR66" s="111" t="s">
        <v>328</v>
      </c>
      <c r="MS66" s="90"/>
      <c r="MT66" s="102"/>
      <c r="MU66" s="274" t="s">
        <v>0</v>
      </c>
      <c r="MV66" s="101"/>
      <c r="MW66" s="110" t="s">
        <v>328</v>
      </c>
      <c r="MX66" s="111" t="s">
        <v>328</v>
      </c>
      <c r="MY66" s="90"/>
      <c r="MZ66" s="61"/>
      <c r="NA66" s="274" t="s">
        <v>0</v>
      </c>
      <c r="NB66" s="61"/>
      <c r="NC66" s="110" t="s">
        <v>328</v>
      </c>
      <c r="ND66" s="111" t="s">
        <v>328</v>
      </c>
      <c r="NE66" s="90"/>
      <c r="NF66" s="61"/>
      <c r="NG66" s="274" t="s">
        <v>0</v>
      </c>
      <c r="NH66" s="61"/>
      <c r="NI66" s="110" t="s">
        <v>328</v>
      </c>
      <c r="NJ66" s="111" t="s">
        <v>328</v>
      </c>
      <c r="NK66" s="90"/>
      <c r="NL66" s="61"/>
      <c r="NM66" s="274" t="s">
        <v>0</v>
      </c>
      <c r="NN66" s="61"/>
      <c r="NO66" s="110" t="s">
        <v>328</v>
      </c>
      <c r="NP66" s="111" t="s">
        <v>328</v>
      </c>
      <c r="NQ66" s="90"/>
      <c r="NR66" s="61"/>
      <c r="NS66" s="274" t="s">
        <v>0</v>
      </c>
      <c r="NT66" s="61"/>
      <c r="NU66" s="110" t="s">
        <v>328</v>
      </c>
      <c r="NV66" s="111" t="s">
        <v>328</v>
      </c>
      <c r="NW66" s="98"/>
      <c r="NX66" s="102"/>
      <c r="NY66" s="274" t="s">
        <v>0</v>
      </c>
      <c r="NZ66" s="101"/>
      <c r="OA66" s="110" t="s">
        <v>328</v>
      </c>
      <c r="OB66" s="111" t="s">
        <v>328</v>
      </c>
      <c r="OC66" s="117"/>
      <c r="OD66" s="253"/>
      <c r="OE66" s="110" t="s">
        <v>0</v>
      </c>
      <c r="OF66" s="110"/>
      <c r="OG66" s="110" t="s">
        <v>328</v>
      </c>
      <c r="OH66" s="111" t="s">
        <v>328</v>
      </c>
    </row>
    <row r="67" spans="1:398" ht="15" x14ac:dyDescent="0.2">
      <c r="A67" s="292">
        <f>IF(B67="","",VLOOKUP(B67,'Registrovaní tipéri'!$A$2:$B$101,2,FALSE))</f>
        <v>69</v>
      </c>
      <c r="B67" s="298" t="s">
        <v>332</v>
      </c>
      <c r="J67" s="310">
        <v>0</v>
      </c>
      <c r="K67" s="311" t="s">
        <v>0</v>
      </c>
      <c r="L67" s="311">
        <v>4</v>
      </c>
      <c r="M67" s="311" t="s">
        <v>268</v>
      </c>
      <c r="N67" s="312" t="s">
        <v>329</v>
      </c>
      <c r="O67" s="117"/>
      <c r="P67" s="310">
        <v>4</v>
      </c>
      <c r="Q67" s="311" t="s">
        <v>0</v>
      </c>
      <c r="R67" s="311">
        <v>0</v>
      </c>
      <c r="S67" s="311" t="s">
        <v>219</v>
      </c>
      <c r="T67" s="312" t="s">
        <v>329</v>
      </c>
      <c r="U67" s="77"/>
      <c r="V67" s="102">
        <v>2</v>
      </c>
      <c r="W67" s="311" t="s">
        <v>0</v>
      </c>
      <c r="X67" s="101">
        <v>2</v>
      </c>
      <c r="Y67" s="110" t="s">
        <v>329</v>
      </c>
      <c r="Z67" s="111" t="s">
        <v>220</v>
      </c>
      <c r="AA67" s="90"/>
      <c r="AB67" s="61"/>
      <c r="AC67" s="294" t="s">
        <v>0</v>
      </c>
      <c r="AD67" s="61"/>
      <c r="AE67" s="110" t="s">
        <v>328</v>
      </c>
      <c r="AF67" s="111" t="s">
        <v>328</v>
      </c>
      <c r="AG67" s="90"/>
      <c r="AH67" s="61">
        <v>1</v>
      </c>
      <c r="AI67" s="274" t="s">
        <v>0</v>
      </c>
      <c r="AJ67" s="61">
        <v>2</v>
      </c>
      <c r="AK67" s="110" t="s">
        <v>219</v>
      </c>
      <c r="AL67" s="111" t="s">
        <v>369</v>
      </c>
      <c r="AM67" s="90"/>
      <c r="AN67" s="102"/>
      <c r="AO67" s="274" t="s">
        <v>0</v>
      </c>
      <c r="AP67" s="101"/>
      <c r="AQ67" s="110" t="s">
        <v>328</v>
      </c>
      <c r="AR67" s="111" t="s">
        <v>328</v>
      </c>
      <c r="AS67" s="90"/>
      <c r="AT67" s="61">
        <v>2</v>
      </c>
      <c r="AU67" s="274" t="s">
        <v>0</v>
      </c>
      <c r="AV67" s="61">
        <v>0</v>
      </c>
      <c r="AW67" s="110" t="s">
        <v>217</v>
      </c>
      <c r="AX67" s="111" t="s">
        <v>220</v>
      </c>
      <c r="AY67" s="90"/>
      <c r="AZ67" s="102"/>
      <c r="BA67" s="274" t="s">
        <v>0</v>
      </c>
      <c r="BB67" s="101"/>
      <c r="BC67" s="110" t="s">
        <v>328</v>
      </c>
      <c r="BD67" s="111" t="s">
        <v>328</v>
      </c>
      <c r="BE67" s="90"/>
      <c r="BF67" s="61">
        <v>1</v>
      </c>
      <c r="BG67" s="274" t="s">
        <v>0</v>
      </c>
      <c r="BH67" s="61">
        <v>3</v>
      </c>
      <c r="BI67" s="110" t="s">
        <v>217</v>
      </c>
      <c r="BJ67" s="111" t="s">
        <v>329</v>
      </c>
      <c r="BK67" s="90"/>
      <c r="BL67" s="61">
        <v>6</v>
      </c>
      <c r="BM67" s="274" t="s">
        <v>0</v>
      </c>
      <c r="BN67" s="61">
        <v>1</v>
      </c>
      <c r="BO67" s="110" t="s">
        <v>219</v>
      </c>
      <c r="BP67" s="111" t="s">
        <v>218</v>
      </c>
      <c r="BQ67" s="90"/>
      <c r="BR67" s="61">
        <v>2</v>
      </c>
      <c r="BS67" s="274" t="s">
        <v>0</v>
      </c>
      <c r="BT67" s="61">
        <v>2</v>
      </c>
      <c r="BU67" s="110" t="s">
        <v>219</v>
      </c>
      <c r="BV67" s="111" t="s">
        <v>220</v>
      </c>
      <c r="BW67" s="90"/>
      <c r="BX67" s="61">
        <v>2</v>
      </c>
      <c r="BY67" s="274" t="s">
        <v>0</v>
      </c>
      <c r="BZ67" s="61">
        <v>0</v>
      </c>
      <c r="CA67" s="110" t="s">
        <v>217</v>
      </c>
      <c r="CB67" s="111" t="s">
        <v>217</v>
      </c>
      <c r="CC67" s="90"/>
      <c r="CD67" s="61">
        <v>2</v>
      </c>
      <c r="CE67" s="274" t="s">
        <v>0</v>
      </c>
      <c r="CF67" s="61">
        <v>0</v>
      </c>
      <c r="CG67" s="110" t="s">
        <v>217</v>
      </c>
      <c r="CH67" s="111" t="s">
        <v>219</v>
      </c>
      <c r="CI67" s="90"/>
      <c r="CJ67" s="102">
        <v>4</v>
      </c>
      <c r="CK67" s="274" t="s">
        <v>0</v>
      </c>
      <c r="CL67" s="101">
        <v>0</v>
      </c>
      <c r="CM67" s="110" t="s">
        <v>220</v>
      </c>
      <c r="CN67" s="111" t="s">
        <v>217</v>
      </c>
      <c r="CO67" s="90"/>
      <c r="CP67" s="102">
        <v>2</v>
      </c>
      <c r="CQ67" s="274" t="s">
        <v>0</v>
      </c>
      <c r="CR67" s="101">
        <v>1</v>
      </c>
      <c r="CS67" s="110" t="s">
        <v>268</v>
      </c>
      <c r="CT67" s="111" t="s">
        <v>219</v>
      </c>
      <c r="CU67" s="90"/>
      <c r="CV67" s="61">
        <v>0</v>
      </c>
      <c r="CW67" s="274" t="s">
        <v>0</v>
      </c>
      <c r="CX67" s="61">
        <v>6</v>
      </c>
      <c r="CY67" s="110" t="s">
        <v>217</v>
      </c>
      <c r="CZ67" s="111" t="s">
        <v>219</v>
      </c>
      <c r="DA67" s="90"/>
      <c r="DB67" s="61">
        <v>1</v>
      </c>
      <c r="DC67" s="274" t="s">
        <v>0</v>
      </c>
      <c r="DD67" s="61">
        <v>1</v>
      </c>
      <c r="DE67" s="110" t="s">
        <v>268</v>
      </c>
      <c r="DF67" s="111" t="s">
        <v>216</v>
      </c>
      <c r="DG67" s="90"/>
      <c r="DH67" s="61">
        <v>3</v>
      </c>
      <c r="DI67" s="274" t="s">
        <v>0</v>
      </c>
      <c r="DJ67" s="61">
        <v>1</v>
      </c>
      <c r="DK67" s="110" t="s">
        <v>217</v>
      </c>
      <c r="DL67" s="111" t="s">
        <v>219</v>
      </c>
      <c r="DM67" s="90"/>
      <c r="DN67" s="61">
        <v>1</v>
      </c>
      <c r="DO67" s="274" t="s">
        <v>0</v>
      </c>
      <c r="DP67" s="61">
        <v>1</v>
      </c>
      <c r="DQ67" s="110" t="s">
        <v>217</v>
      </c>
      <c r="DR67" s="111" t="s">
        <v>291</v>
      </c>
      <c r="DS67" s="90"/>
      <c r="DT67" s="61">
        <v>3</v>
      </c>
      <c r="DU67" s="274" t="s">
        <v>0</v>
      </c>
      <c r="DV67" s="61">
        <v>1</v>
      </c>
      <c r="DW67" s="110" t="s">
        <v>268</v>
      </c>
      <c r="DX67" s="111" t="s">
        <v>364</v>
      </c>
      <c r="DY67" s="90"/>
      <c r="DZ67" s="61">
        <v>3</v>
      </c>
      <c r="EA67" s="274" t="s">
        <v>0</v>
      </c>
      <c r="EB67" s="61">
        <v>0</v>
      </c>
      <c r="EC67" s="110" t="s">
        <v>217</v>
      </c>
      <c r="ED67" s="111" t="s">
        <v>291</v>
      </c>
      <c r="EE67" s="90"/>
      <c r="EF67" s="61"/>
      <c r="EG67" s="274" t="s">
        <v>0</v>
      </c>
      <c r="EH67" s="61"/>
      <c r="EI67" s="110" t="s">
        <v>328</v>
      </c>
      <c r="EJ67" s="111" t="s">
        <v>328</v>
      </c>
      <c r="EK67" s="90"/>
      <c r="EL67" s="61"/>
      <c r="EM67" s="274" t="s">
        <v>0</v>
      </c>
      <c r="EN67" s="61"/>
      <c r="EO67" s="110" t="s">
        <v>328</v>
      </c>
      <c r="EP67" s="111" t="s">
        <v>328</v>
      </c>
      <c r="EQ67" s="90"/>
      <c r="ER67" s="102"/>
      <c r="ES67" s="274" t="s">
        <v>0</v>
      </c>
      <c r="ET67" s="101"/>
      <c r="EU67" s="110" t="s">
        <v>328</v>
      </c>
      <c r="EV67" s="111" t="s">
        <v>328</v>
      </c>
      <c r="EW67" s="90"/>
      <c r="EX67" s="61"/>
      <c r="EY67" s="274" t="s">
        <v>0</v>
      </c>
      <c r="EZ67" s="61"/>
      <c r="FA67" s="110" t="s">
        <v>328</v>
      </c>
      <c r="FB67" s="111" t="s">
        <v>328</v>
      </c>
      <c r="FC67" s="90"/>
      <c r="FD67" s="102"/>
      <c r="FE67" s="274" t="s">
        <v>0</v>
      </c>
      <c r="FF67" s="101"/>
      <c r="FG67" s="110" t="s">
        <v>328</v>
      </c>
      <c r="FH67" s="111" t="s">
        <v>328</v>
      </c>
      <c r="FI67" s="90"/>
      <c r="FJ67" s="61"/>
      <c r="FK67" s="274" t="s">
        <v>0</v>
      </c>
      <c r="FL67" s="61"/>
      <c r="FM67" s="110" t="s">
        <v>328</v>
      </c>
      <c r="FN67" s="111" t="s">
        <v>328</v>
      </c>
      <c r="FO67" s="90"/>
      <c r="FP67" s="61"/>
      <c r="FQ67" s="274" t="s">
        <v>0</v>
      </c>
      <c r="FR67" s="61"/>
      <c r="FS67" s="110" t="s">
        <v>328</v>
      </c>
      <c r="FT67" s="111" t="s">
        <v>328</v>
      </c>
      <c r="FU67" s="90"/>
      <c r="FV67" s="61"/>
      <c r="FW67" s="274" t="s">
        <v>0</v>
      </c>
      <c r="FX67" s="61"/>
      <c r="FY67" s="110" t="s">
        <v>328</v>
      </c>
      <c r="FZ67" s="111" t="s">
        <v>328</v>
      </c>
      <c r="GA67" s="90"/>
      <c r="GB67" s="102"/>
      <c r="GC67" s="274" t="s">
        <v>0</v>
      </c>
      <c r="GD67" s="101"/>
      <c r="GE67" s="110" t="s">
        <v>328</v>
      </c>
      <c r="GF67" s="111" t="s">
        <v>328</v>
      </c>
      <c r="GG67" s="90"/>
      <c r="GH67" s="102"/>
      <c r="GI67" s="274" t="s">
        <v>0</v>
      </c>
      <c r="GJ67" s="101"/>
      <c r="GK67" s="110" t="s">
        <v>328</v>
      </c>
      <c r="GL67" s="111" t="s">
        <v>328</v>
      </c>
      <c r="GM67" s="90"/>
      <c r="GN67" s="61"/>
      <c r="GO67" s="274" t="s">
        <v>0</v>
      </c>
      <c r="GP67" s="61"/>
      <c r="GQ67" s="110" t="s">
        <v>328</v>
      </c>
      <c r="GR67" s="111" t="s">
        <v>328</v>
      </c>
      <c r="GS67" s="90"/>
      <c r="GT67" s="61"/>
      <c r="GU67" s="274" t="s">
        <v>0</v>
      </c>
      <c r="GV67" s="61"/>
      <c r="GW67" s="110" t="s">
        <v>328</v>
      </c>
      <c r="GX67" s="111" t="s">
        <v>328</v>
      </c>
      <c r="GY67" s="90"/>
      <c r="GZ67" s="102"/>
      <c r="HA67" s="274" t="s">
        <v>0</v>
      </c>
      <c r="HB67" s="101"/>
      <c r="HC67" s="110" t="s">
        <v>328</v>
      </c>
      <c r="HD67" s="111" t="s">
        <v>328</v>
      </c>
      <c r="HE67" s="90"/>
      <c r="HF67" s="61"/>
      <c r="HG67" s="274" t="s">
        <v>0</v>
      </c>
      <c r="HH67" s="61"/>
      <c r="HI67" s="110" t="s">
        <v>328</v>
      </c>
      <c r="HJ67" s="111" t="s">
        <v>328</v>
      </c>
      <c r="HK67" s="90"/>
      <c r="HL67" s="61"/>
      <c r="HM67" s="274" t="s">
        <v>0</v>
      </c>
      <c r="HN67" s="61"/>
      <c r="HO67" s="110" t="s">
        <v>328</v>
      </c>
      <c r="HP67" s="111" t="s">
        <v>328</v>
      </c>
      <c r="HQ67" s="90"/>
      <c r="HR67" s="61"/>
      <c r="HS67" s="274" t="s">
        <v>0</v>
      </c>
      <c r="HT67" s="61"/>
      <c r="HU67" s="110" t="s">
        <v>328</v>
      </c>
      <c r="HV67" s="111" t="s">
        <v>328</v>
      </c>
      <c r="HW67" s="90"/>
      <c r="HX67" s="102"/>
      <c r="HY67" s="274" t="s">
        <v>0</v>
      </c>
      <c r="HZ67" s="101"/>
      <c r="IA67" s="110" t="s">
        <v>328</v>
      </c>
      <c r="IB67" s="111" t="s">
        <v>328</v>
      </c>
      <c r="IC67" s="90"/>
      <c r="ID67" s="61"/>
      <c r="IE67" s="274" t="s">
        <v>0</v>
      </c>
      <c r="IF67" s="61"/>
      <c r="IG67" s="110" t="s">
        <v>328</v>
      </c>
      <c r="IH67" s="111" t="s">
        <v>328</v>
      </c>
      <c r="II67" s="90"/>
      <c r="IJ67" s="61"/>
      <c r="IK67" s="274" t="s">
        <v>0</v>
      </c>
      <c r="IL67" s="61"/>
      <c r="IM67" s="110" t="s">
        <v>328</v>
      </c>
      <c r="IN67" s="111" t="s">
        <v>328</v>
      </c>
      <c r="IO67" s="90"/>
      <c r="IP67" s="102"/>
      <c r="IQ67" s="274" t="s">
        <v>0</v>
      </c>
      <c r="IR67" s="101"/>
      <c r="IS67" s="110" t="s">
        <v>328</v>
      </c>
      <c r="IT67" s="111" t="s">
        <v>328</v>
      </c>
      <c r="IU67" s="90"/>
      <c r="IV67" s="61"/>
      <c r="IW67" s="274" t="s">
        <v>0</v>
      </c>
      <c r="IX67" s="61"/>
      <c r="IY67" s="110" t="s">
        <v>328</v>
      </c>
      <c r="IZ67" s="111" t="s">
        <v>328</v>
      </c>
      <c r="JA67" s="90"/>
      <c r="JB67" s="61"/>
      <c r="JC67" s="274" t="s">
        <v>0</v>
      </c>
      <c r="JD67" s="61"/>
      <c r="JE67" s="110" t="s">
        <v>328</v>
      </c>
      <c r="JF67" s="111" t="s">
        <v>328</v>
      </c>
      <c r="JG67" s="90"/>
      <c r="JH67" s="61"/>
      <c r="JI67" s="274" t="s">
        <v>0</v>
      </c>
      <c r="JJ67" s="61"/>
      <c r="JK67" s="110" t="s">
        <v>328</v>
      </c>
      <c r="JL67" s="111" t="s">
        <v>328</v>
      </c>
      <c r="JM67" s="90"/>
      <c r="JN67" s="61"/>
      <c r="JO67" s="274" t="s">
        <v>0</v>
      </c>
      <c r="JP67" s="61"/>
      <c r="JQ67" s="110" t="s">
        <v>328</v>
      </c>
      <c r="JR67" s="111" t="s">
        <v>328</v>
      </c>
      <c r="JS67" s="90"/>
      <c r="JT67" s="102"/>
      <c r="JU67" s="274" t="s">
        <v>0</v>
      </c>
      <c r="JV67" s="101"/>
      <c r="JW67" s="110" t="s">
        <v>328</v>
      </c>
      <c r="JX67" s="111" t="s">
        <v>328</v>
      </c>
      <c r="JY67" s="90"/>
      <c r="JZ67" s="102"/>
      <c r="KA67" s="274" t="s">
        <v>0</v>
      </c>
      <c r="KB67" s="101"/>
      <c r="KC67" s="110" t="s">
        <v>328</v>
      </c>
      <c r="KD67" s="111" t="s">
        <v>328</v>
      </c>
      <c r="KE67" s="90"/>
      <c r="KF67" s="102"/>
      <c r="KG67" s="274" t="s">
        <v>0</v>
      </c>
      <c r="KH67" s="101"/>
      <c r="KI67" s="110" t="s">
        <v>328</v>
      </c>
      <c r="KJ67" s="111" t="s">
        <v>328</v>
      </c>
      <c r="KK67" s="90"/>
      <c r="KL67" s="61"/>
      <c r="KM67" s="274" t="s">
        <v>0</v>
      </c>
      <c r="KN67" s="61"/>
      <c r="KO67" s="110" t="s">
        <v>328</v>
      </c>
      <c r="KP67" s="111" t="s">
        <v>328</v>
      </c>
      <c r="KQ67" s="90"/>
      <c r="KR67" s="61"/>
      <c r="KS67" s="274" t="s">
        <v>0</v>
      </c>
      <c r="KT67" s="61"/>
      <c r="KU67" s="110" t="s">
        <v>328</v>
      </c>
      <c r="KV67" s="111" t="s">
        <v>328</v>
      </c>
      <c r="KW67" s="90"/>
      <c r="KX67" s="61"/>
      <c r="KY67" s="274" t="s">
        <v>0</v>
      </c>
      <c r="KZ67" s="61"/>
      <c r="LA67" s="110" t="s">
        <v>328</v>
      </c>
      <c r="LB67" s="111" t="s">
        <v>328</v>
      </c>
      <c r="LC67" s="90"/>
      <c r="LD67" s="102"/>
      <c r="LE67" s="274" t="s">
        <v>0</v>
      </c>
      <c r="LF67" s="101"/>
      <c r="LG67" s="110" t="s">
        <v>328</v>
      </c>
      <c r="LH67" s="111" t="s">
        <v>328</v>
      </c>
      <c r="LI67" s="90"/>
      <c r="LJ67" s="61"/>
      <c r="LK67" s="274" t="s">
        <v>0</v>
      </c>
      <c r="LL67" s="61"/>
      <c r="LM67" s="110" t="s">
        <v>328</v>
      </c>
      <c r="LN67" s="111" t="s">
        <v>328</v>
      </c>
      <c r="LO67" s="90"/>
      <c r="LP67" s="61"/>
      <c r="LQ67" s="274" t="s">
        <v>0</v>
      </c>
      <c r="LR67" s="61"/>
      <c r="LS67" s="110" t="s">
        <v>328</v>
      </c>
      <c r="LT67" s="111" t="s">
        <v>328</v>
      </c>
      <c r="LU67" s="90"/>
      <c r="LV67" s="102"/>
      <c r="LW67" s="274" t="s">
        <v>0</v>
      </c>
      <c r="LX67" s="101"/>
      <c r="LY67" s="110" t="s">
        <v>328</v>
      </c>
      <c r="LZ67" s="111" t="s">
        <v>328</v>
      </c>
      <c r="MA67" s="90"/>
      <c r="MB67" s="61"/>
      <c r="MC67" s="274" t="s">
        <v>0</v>
      </c>
      <c r="MD67" s="61"/>
      <c r="ME67" s="110" t="s">
        <v>328</v>
      </c>
      <c r="MF67" s="111" t="s">
        <v>328</v>
      </c>
      <c r="MG67" s="90"/>
      <c r="MH67" s="61"/>
      <c r="MI67" s="274" t="s">
        <v>0</v>
      </c>
      <c r="MJ67" s="61"/>
      <c r="MK67" s="110" t="s">
        <v>328</v>
      </c>
      <c r="ML67" s="111" t="s">
        <v>328</v>
      </c>
      <c r="MM67" s="90"/>
      <c r="MN67" s="61"/>
      <c r="MO67" s="274" t="s">
        <v>0</v>
      </c>
      <c r="MP67" s="61"/>
      <c r="MQ67" s="110" t="s">
        <v>328</v>
      </c>
      <c r="MR67" s="111" t="s">
        <v>328</v>
      </c>
      <c r="MS67" s="90"/>
      <c r="MT67" s="102"/>
      <c r="MU67" s="274" t="s">
        <v>0</v>
      </c>
      <c r="MV67" s="101"/>
      <c r="MW67" s="110" t="s">
        <v>328</v>
      </c>
      <c r="MX67" s="111" t="s">
        <v>328</v>
      </c>
      <c r="MY67" s="90"/>
      <c r="MZ67" s="61"/>
      <c r="NA67" s="274" t="s">
        <v>0</v>
      </c>
      <c r="NB67" s="61"/>
      <c r="NC67" s="110" t="s">
        <v>328</v>
      </c>
      <c r="ND67" s="111" t="s">
        <v>328</v>
      </c>
      <c r="NE67" s="90"/>
      <c r="NF67" s="61"/>
      <c r="NG67" s="274" t="s">
        <v>0</v>
      </c>
      <c r="NH67" s="61"/>
      <c r="NI67" s="110" t="s">
        <v>328</v>
      </c>
      <c r="NJ67" s="111" t="s">
        <v>328</v>
      </c>
      <c r="NK67" s="90"/>
      <c r="NL67" s="61"/>
      <c r="NM67" s="274" t="s">
        <v>0</v>
      </c>
      <c r="NN67" s="61"/>
      <c r="NO67" s="110" t="s">
        <v>328</v>
      </c>
      <c r="NP67" s="111" t="s">
        <v>328</v>
      </c>
      <c r="NQ67" s="90"/>
      <c r="NR67" s="61"/>
      <c r="NS67" s="274" t="s">
        <v>0</v>
      </c>
      <c r="NT67" s="61"/>
      <c r="NU67" s="110" t="s">
        <v>328</v>
      </c>
      <c r="NV67" s="111" t="s">
        <v>328</v>
      </c>
      <c r="NW67" s="98"/>
      <c r="NX67" s="102"/>
      <c r="NY67" s="274" t="s">
        <v>0</v>
      </c>
      <c r="NZ67" s="101"/>
      <c r="OA67" s="110" t="s">
        <v>328</v>
      </c>
      <c r="OB67" s="111" t="s">
        <v>328</v>
      </c>
      <c r="OC67" s="117"/>
      <c r="OD67" s="253"/>
      <c r="OE67" s="110" t="s">
        <v>0</v>
      </c>
      <c r="OF67" s="110"/>
      <c r="OG67" s="110" t="s">
        <v>328</v>
      </c>
      <c r="OH67" s="111" t="s">
        <v>328</v>
      </c>
    </row>
    <row r="68" spans="1:398" ht="15" x14ac:dyDescent="0.2">
      <c r="A68" s="283">
        <f>IF(B68="","",VLOOKUP(B68,'Registrovaní tipéri'!$A$2:$B$101,2,FALSE))</f>
        <v>60</v>
      </c>
      <c r="B68" s="277" t="s">
        <v>254</v>
      </c>
      <c r="C68" s="130">
        <v>60</v>
      </c>
      <c r="D68" s="102"/>
      <c r="E68" s="274" t="s">
        <v>0</v>
      </c>
      <c r="F68" s="101"/>
      <c r="G68" s="274"/>
      <c r="H68" s="275"/>
      <c r="I68" s="279"/>
      <c r="J68" s="253">
        <v>1</v>
      </c>
      <c r="K68" s="110" t="s">
        <v>0</v>
      </c>
      <c r="L68" s="110">
        <v>2</v>
      </c>
      <c r="M68" s="110" t="s">
        <v>218</v>
      </c>
      <c r="N68" s="111" t="s">
        <v>217</v>
      </c>
      <c r="O68" s="77"/>
      <c r="P68" s="102">
        <v>3</v>
      </c>
      <c r="Q68" s="311" t="s">
        <v>0</v>
      </c>
      <c r="R68" s="101">
        <v>1</v>
      </c>
      <c r="S68" s="110" t="s">
        <v>268</v>
      </c>
      <c r="T68" s="111" t="s">
        <v>217</v>
      </c>
      <c r="U68" s="77"/>
      <c r="V68" s="102">
        <v>2</v>
      </c>
      <c r="W68" s="311" t="s">
        <v>0</v>
      </c>
      <c r="X68" s="101">
        <v>3</v>
      </c>
      <c r="Y68" s="110" t="s">
        <v>352</v>
      </c>
      <c r="Z68" s="111" t="s">
        <v>291</v>
      </c>
      <c r="AA68" s="90"/>
      <c r="AB68" s="61">
        <v>3</v>
      </c>
      <c r="AC68" s="294" t="s">
        <v>0</v>
      </c>
      <c r="AD68" s="61">
        <v>2</v>
      </c>
      <c r="AE68" s="110" t="s">
        <v>217</v>
      </c>
      <c r="AF68" s="111" t="s">
        <v>217</v>
      </c>
      <c r="AG68" s="90"/>
      <c r="AH68" s="61">
        <v>1</v>
      </c>
      <c r="AI68" s="274" t="s">
        <v>0</v>
      </c>
      <c r="AJ68" s="61">
        <v>2</v>
      </c>
      <c r="AK68" s="110" t="s">
        <v>217</v>
      </c>
      <c r="AL68" s="111" t="s">
        <v>217</v>
      </c>
      <c r="AM68" s="90"/>
      <c r="AN68" s="102">
        <v>0</v>
      </c>
      <c r="AO68" s="274" t="s">
        <v>0</v>
      </c>
      <c r="AP68" s="101">
        <v>4</v>
      </c>
      <c r="AQ68" s="110" t="s">
        <v>219</v>
      </c>
      <c r="AR68" s="111" t="s">
        <v>210</v>
      </c>
      <c r="AS68" s="90"/>
      <c r="AT68" s="61">
        <v>2</v>
      </c>
      <c r="AU68" s="274" t="s">
        <v>0</v>
      </c>
      <c r="AV68" s="61">
        <v>1</v>
      </c>
      <c r="AW68" s="110" t="s">
        <v>217</v>
      </c>
      <c r="AX68" s="111" t="s">
        <v>217</v>
      </c>
      <c r="AY68" s="90"/>
      <c r="AZ68" s="102">
        <v>3</v>
      </c>
      <c r="BA68" s="274" t="s">
        <v>0</v>
      </c>
      <c r="BB68" s="101">
        <v>1</v>
      </c>
      <c r="BC68" s="110" t="s">
        <v>364</v>
      </c>
      <c r="BD68" s="111" t="s">
        <v>218</v>
      </c>
      <c r="BE68" s="90"/>
      <c r="BF68" s="61">
        <v>2</v>
      </c>
      <c r="BG68" s="274" t="s">
        <v>0</v>
      </c>
      <c r="BH68" s="61">
        <v>3</v>
      </c>
      <c r="BI68" s="110" t="s">
        <v>217</v>
      </c>
      <c r="BJ68" s="111" t="s">
        <v>371</v>
      </c>
      <c r="BK68" s="90"/>
      <c r="BL68" s="61">
        <v>5</v>
      </c>
      <c r="BM68" s="274" t="s">
        <v>0</v>
      </c>
      <c r="BN68" s="61">
        <v>0</v>
      </c>
      <c r="BO68" s="110" t="s">
        <v>219</v>
      </c>
      <c r="BP68" s="111" t="s">
        <v>364</v>
      </c>
      <c r="BQ68" s="90"/>
      <c r="BR68" s="61">
        <v>2</v>
      </c>
      <c r="BS68" s="274" t="s">
        <v>0</v>
      </c>
      <c r="BT68" s="61">
        <v>4</v>
      </c>
      <c r="BU68" s="110" t="s">
        <v>217</v>
      </c>
      <c r="BV68" s="111" t="s">
        <v>217</v>
      </c>
      <c r="BW68" s="90"/>
      <c r="BX68" s="61">
        <v>3</v>
      </c>
      <c r="BY68" s="274" t="s">
        <v>0</v>
      </c>
      <c r="BZ68" s="61">
        <v>1</v>
      </c>
      <c r="CA68" s="110" t="s">
        <v>291</v>
      </c>
      <c r="CB68" s="111" t="s">
        <v>217</v>
      </c>
      <c r="CC68" s="90"/>
      <c r="CD68" s="61">
        <v>4</v>
      </c>
      <c r="CE68" s="274" t="s">
        <v>0</v>
      </c>
      <c r="CF68" s="61">
        <v>0</v>
      </c>
      <c r="CG68" s="110" t="s">
        <v>219</v>
      </c>
      <c r="CH68" s="111" t="s">
        <v>364</v>
      </c>
      <c r="CI68" s="90"/>
      <c r="CJ68" s="102">
        <v>2</v>
      </c>
      <c r="CK68" s="274" t="s">
        <v>0</v>
      </c>
      <c r="CL68" s="101">
        <v>1</v>
      </c>
      <c r="CM68" s="110" t="s">
        <v>217</v>
      </c>
      <c r="CN68" s="111" t="s">
        <v>217</v>
      </c>
      <c r="CO68" s="90"/>
      <c r="CP68" s="102">
        <v>1</v>
      </c>
      <c r="CQ68" s="274" t="s">
        <v>0</v>
      </c>
      <c r="CR68" s="101">
        <v>3</v>
      </c>
      <c r="CS68" s="110" t="s">
        <v>268</v>
      </c>
      <c r="CT68" s="111" t="s">
        <v>216</v>
      </c>
      <c r="CU68" s="90"/>
      <c r="CV68" s="61">
        <v>0</v>
      </c>
      <c r="CW68" s="274" t="s">
        <v>0</v>
      </c>
      <c r="CX68" s="61">
        <v>5</v>
      </c>
      <c r="CY68" s="110" t="s">
        <v>219</v>
      </c>
      <c r="CZ68" s="111" t="s">
        <v>213</v>
      </c>
      <c r="DA68" s="90"/>
      <c r="DB68" s="61"/>
      <c r="DC68" s="274" t="s">
        <v>0</v>
      </c>
      <c r="DD68" s="61"/>
      <c r="DE68" s="110" t="s">
        <v>328</v>
      </c>
      <c r="DF68" s="111" t="s">
        <v>328</v>
      </c>
      <c r="DG68" s="90"/>
      <c r="DH68" s="61">
        <v>5</v>
      </c>
      <c r="DI68" s="274" t="s">
        <v>0</v>
      </c>
      <c r="DJ68" s="61">
        <v>1</v>
      </c>
      <c r="DK68" s="110" t="s">
        <v>217</v>
      </c>
      <c r="DL68" s="111" t="s">
        <v>217</v>
      </c>
      <c r="DM68" s="90"/>
      <c r="DN68" s="61">
        <v>2</v>
      </c>
      <c r="DO68" s="274" t="s">
        <v>0</v>
      </c>
      <c r="DP68" s="61">
        <v>2</v>
      </c>
      <c r="DQ68" s="110" t="s">
        <v>217</v>
      </c>
      <c r="DR68" s="111" t="s">
        <v>382</v>
      </c>
      <c r="DS68" s="90"/>
      <c r="DT68" s="61">
        <v>4</v>
      </c>
      <c r="DU68" s="274" t="s">
        <v>0</v>
      </c>
      <c r="DV68" s="61">
        <v>0</v>
      </c>
      <c r="DW68" s="110" t="s">
        <v>364</v>
      </c>
      <c r="DX68" s="111" t="s">
        <v>216</v>
      </c>
      <c r="DY68" s="90"/>
      <c r="DZ68" s="61">
        <v>3</v>
      </c>
      <c r="EA68" s="274" t="s">
        <v>0</v>
      </c>
      <c r="EB68" s="61">
        <v>0</v>
      </c>
      <c r="EC68" s="110" t="s">
        <v>217</v>
      </c>
      <c r="ED68" s="111" t="s">
        <v>219</v>
      </c>
      <c r="EE68" s="90"/>
      <c r="EF68" s="61"/>
      <c r="EG68" s="274" t="s">
        <v>0</v>
      </c>
      <c r="EH68" s="61"/>
      <c r="EI68" s="110" t="s">
        <v>328</v>
      </c>
      <c r="EJ68" s="111" t="s">
        <v>328</v>
      </c>
      <c r="EK68" s="90"/>
      <c r="EL68" s="61"/>
      <c r="EM68" s="274" t="s">
        <v>0</v>
      </c>
      <c r="EN68" s="61"/>
      <c r="EO68" s="110" t="s">
        <v>328</v>
      </c>
      <c r="EP68" s="111" t="s">
        <v>328</v>
      </c>
      <c r="EQ68" s="90"/>
      <c r="ER68" s="102"/>
      <c r="ES68" s="274" t="s">
        <v>0</v>
      </c>
      <c r="ET68" s="101"/>
      <c r="EU68" s="110" t="s">
        <v>328</v>
      </c>
      <c r="EV68" s="111" t="s">
        <v>328</v>
      </c>
      <c r="EW68" s="90"/>
      <c r="EX68" s="61"/>
      <c r="EY68" s="274" t="s">
        <v>0</v>
      </c>
      <c r="EZ68" s="61"/>
      <c r="FA68" s="110" t="s">
        <v>328</v>
      </c>
      <c r="FB68" s="111" t="s">
        <v>328</v>
      </c>
      <c r="FC68" s="90"/>
      <c r="FD68" s="102"/>
      <c r="FE68" s="274" t="s">
        <v>0</v>
      </c>
      <c r="FF68" s="101"/>
      <c r="FG68" s="110" t="s">
        <v>328</v>
      </c>
      <c r="FH68" s="111" t="s">
        <v>328</v>
      </c>
      <c r="FI68" s="90"/>
      <c r="FJ68" s="61"/>
      <c r="FK68" s="274" t="s">
        <v>0</v>
      </c>
      <c r="FL68" s="61"/>
      <c r="FM68" s="110" t="s">
        <v>328</v>
      </c>
      <c r="FN68" s="111" t="s">
        <v>328</v>
      </c>
      <c r="FO68" s="90"/>
      <c r="FP68" s="61"/>
      <c r="FQ68" s="274" t="s">
        <v>0</v>
      </c>
      <c r="FR68" s="61"/>
      <c r="FS68" s="110" t="s">
        <v>328</v>
      </c>
      <c r="FT68" s="111" t="s">
        <v>328</v>
      </c>
      <c r="FU68" s="90"/>
      <c r="FV68" s="61"/>
      <c r="FW68" s="274" t="s">
        <v>0</v>
      </c>
      <c r="FX68" s="61"/>
      <c r="FY68" s="110" t="s">
        <v>328</v>
      </c>
      <c r="FZ68" s="111" t="s">
        <v>328</v>
      </c>
      <c r="GA68" s="90"/>
      <c r="GB68" s="102"/>
      <c r="GC68" s="274" t="s">
        <v>0</v>
      </c>
      <c r="GD68" s="101"/>
      <c r="GE68" s="110" t="s">
        <v>328</v>
      </c>
      <c r="GF68" s="111" t="s">
        <v>328</v>
      </c>
      <c r="GG68" s="90"/>
      <c r="GH68" s="102"/>
      <c r="GI68" s="274" t="s">
        <v>0</v>
      </c>
      <c r="GJ68" s="101"/>
      <c r="GK68" s="110" t="s">
        <v>328</v>
      </c>
      <c r="GL68" s="111" t="s">
        <v>328</v>
      </c>
      <c r="GM68" s="90"/>
      <c r="GN68" s="61"/>
      <c r="GO68" s="274" t="s">
        <v>0</v>
      </c>
      <c r="GP68" s="61"/>
      <c r="GQ68" s="110" t="s">
        <v>328</v>
      </c>
      <c r="GR68" s="111" t="s">
        <v>328</v>
      </c>
      <c r="GS68" s="90"/>
      <c r="GT68" s="61"/>
      <c r="GU68" s="274" t="s">
        <v>0</v>
      </c>
      <c r="GV68" s="61"/>
      <c r="GW68" s="110" t="s">
        <v>328</v>
      </c>
      <c r="GX68" s="111" t="s">
        <v>328</v>
      </c>
      <c r="GY68" s="90"/>
      <c r="GZ68" s="102"/>
      <c r="HA68" s="274" t="s">
        <v>0</v>
      </c>
      <c r="HB68" s="101"/>
      <c r="HC68" s="110" t="s">
        <v>328</v>
      </c>
      <c r="HD68" s="111" t="s">
        <v>328</v>
      </c>
      <c r="HE68" s="90"/>
      <c r="HF68" s="61"/>
      <c r="HG68" s="274" t="s">
        <v>0</v>
      </c>
      <c r="HH68" s="61"/>
      <c r="HI68" s="110" t="s">
        <v>328</v>
      </c>
      <c r="HJ68" s="111" t="s">
        <v>328</v>
      </c>
      <c r="HK68" s="90"/>
      <c r="HL68" s="61"/>
      <c r="HM68" s="274" t="s">
        <v>0</v>
      </c>
      <c r="HN68" s="61"/>
      <c r="HO68" s="110" t="s">
        <v>328</v>
      </c>
      <c r="HP68" s="111" t="s">
        <v>328</v>
      </c>
      <c r="HQ68" s="90"/>
      <c r="HR68" s="61"/>
      <c r="HS68" s="274" t="s">
        <v>0</v>
      </c>
      <c r="HT68" s="61"/>
      <c r="HU68" s="110" t="s">
        <v>328</v>
      </c>
      <c r="HV68" s="111" t="s">
        <v>328</v>
      </c>
      <c r="HW68" s="90"/>
      <c r="HX68" s="102"/>
      <c r="HY68" s="274" t="s">
        <v>0</v>
      </c>
      <c r="HZ68" s="101"/>
      <c r="IA68" s="110" t="s">
        <v>328</v>
      </c>
      <c r="IB68" s="111" t="s">
        <v>328</v>
      </c>
      <c r="IC68" s="90"/>
      <c r="ID68" s="61"/>
      <c r="IE68" s="274" t="s">
        <v>0</v>
      </c>
      <c r="IF68" s="61"/>
      <c r="IG68" s="110" t="s">
        <v>328</v>
      </c>
      <c r="IH68" s="111" t="s">
        <v>328</v>
      </c>
      <c r="II68" s="90"/>
      <c r="IJ68" s="61"/>
      <c r="IK68" s="274" t="s">
        <v>0</v>
      </c>
      <c r="IL68" s="61"/>
      <c r="IM68" s="110" t="s">
        <v>328</v>
      </c>
      <c r="IN68" s="111" t="s">
        <v>328</v>
      </c>
      <c r="IO68" s="90"/>
      <c r="IP68" s="102"/>
      <c r="IQ68" s="274" t="s">
        <v>0</v>
      </c>
      <c r="IR68" s="101"/>
      <c r="IS68" s="110" t="s">
        <v>328</v>
      </c>
      <c r="IT68" s="111" t="s">
        <v>328</v>
      </c>
      <c r="IU68" s="90"/>
      <c r="IV68" s="61"/>
      <c r="IW68" s="274" t="s">
        <v>0</v>
      </c>
      <c r="IX68" s="61"/>
      <c r="IY68" s="110" t="s">
        <v>328</v>
      </c>
      <c r="IZ68" s="111" t="s">
        <v>328</v>
      </c>
      <c r="JA68" s="90"/>
      <c r="JB68" s="61"/>
      <c r="JC68" s="274" t="s">
        <v>0</v>
      </c>
      <c r="JD68" s="61"/>
      <c r="JE68" s="110" t="s">
        <v>328</v>
      </c>
      <c r="JF68" s="111" t="s">
        <v>328</v>
      </c>
      <c r="JG68" s="90"/>
      <c r="JH68" s="61"/>
      <c r="JI68" s="274" t="s">
        <v>0</v>
      </c>
      <c r="JJ68" s="61"/>
      <c r="JK68" s="110" t="s">
        <v>328</v>
      </c>
      <c r="JL68" s="111" t="s">
        <v>328</v>
      </c>
      <c r="JM68" s="90"/>
      <c r="JN68" s="61"/>
      <c r="JO68" s="274" t="s">
        <v>0</v>
      </c>
      <c r="JP68" s="61"/>
      <c r="JQ68" s="110" t="s">
        <v>328</v>
      </c>
      <c r="JR68" s="111" t="s">
        <v>328</v>
      </c>
      <c r="JS68" s="90"/>
      <c r="JT68" s="102"/>
      <c r="JU68" s="274" t="s">
        <v>0</v>
      </c>
      <c r="JV68" s="101"/>
      <c r="JW68" s="110" t="s">
        <v>328</v>
      </c>
      <c r="JX68" s="111" t="s">
        <v>328</v>
      </c>
      <c r="JY68" s="90"/>
      <c r="JZ68" s="102"/>
      <c r="KA68" s="274" t="s">
        <v>0</v>
      </c>
      <c r="KB68" s="101"/>
      <c r="KC68" s="110" t="s">
        <v>328</v>
      </c>
      <c r="KD68" s="111" t="s">
        <v>328</v>
      </c>
      <c r="KE68" s="90"/>
      <c r="KF68" s="102"/>
      <c r="KG68" s="274" t="s">
        <v>0</v>
      </c>
      <c r="KH68" s="101"/>
      <c r="KI68" s="110" t="s">
        <v>328</v>
      </c>
      <c r="KJ68" s="111" t="s">
        <v>328</v>
      </c>
      <c r="KK68" s="90"/>
      <c r="KL68" s="61"/>
      <c r="KM68" s="274" t="s">
        <v>0</v>
      </c>
      <c r="KN68" s="61"/>
      <c r="KO68" s="110" t="s">
        <v>328</v>
      </c>
      <c r="KP68" s="111" t="s">
        <v>328</v>
      </c>
      <c r="KQ68" s="90"/>
      <c r="KR68" s="61"/>
      <c r="KS68" s="274" t="s">
        <v>0</v>
      </c>
      <c r="KT68" s="61"/>
      <c r="KU68" s="110" t="s">
        <v>328</v>
      </c>
      <c r="KV68" s="111" t="s">
        <v>328</v>
      </c>
      <c r="KW68" s="90"/>
      <c r="KX68" s="61"/>
      <c r="KY68" s="274" t="s">
        <v>0</v>
      </c>
      <c r="KZ68" s="61"/>
      <c r="LA68" s="110" t="s">
        <v>328</v>
      </c>
      <c r="LB68" s="111" t="s">
        <v>328</v>
      </c>
      <c r="LC68" s="90"/>
      <c r="LD68" s="102"/>
      <c r="LE68" s="274" t="s">
        <v>0</v>
      </c>
      <c r="LF68" s="101"/>
      <c r="LG68" s="110" t="s">
        <v>328</v>
      </c>
      <c r="LH68" s="111" t="s">
        <v>328</v>
      </c>
      <c r="LI68" s="90"/>
      <c r="LJ68" s="61"/>
      <c r="LK68" s="274" t="s">
        <v>0</v>
      </c>
      <c r="LL68" s="61"/>
      <c r="LM68" s="110" t="s">
        <v>328</v>
      </c>
      <c r="LN68" s="111" t="s">
        <v>328</v>
      </c>
      <c r="LO68" s="90"/>
      <c r="LP68" s="61"/>
      <c r="LQ68" s="274" t="s">
        <v>0</v>
      </c>
      <c r="LR68" s="61"/>
      <c r="LS68" s="110" t="s">
        <v>328</v>
      </c>
      <c r="LT68" s="111" t="s">
        <v>328</v>
      </c>
      <c r="LU68" s="90"/>
      <c r="LV68" s="102"/>
      <c r="LW68" s="274" t="s">
        <v>0</v>
      </c>
      <c r="LX68" s="101"/>
      <c r="LY68" s="110" t="s">
        <v>328</v>
      </c>
      <c r="LZ68" s="111" t="s">
        <v>328</v>
      </c>
      <c r="MA68" s="90"/>
      <c r="MB68" s="61"/>
      <c r="MC68" s="274" t="s">
        <v>0</v>
      </c>
      <c r="MD68" s="61"/>
      <c r="ME68" s="110" t="s">
        <v>328</v>
      </c>
      <c r="MF68" s="111" t="s">
        <v>328</v>
      </c>
      <c r="MG68" s="90"/>
      <c r="MH68" s="61"/>
      <c r="MI68" s="274" t="s">
        <v>0</v>
      </c>
      <c r="MJ68" s="61"/>
      <c r="MK68" s="110" t="s">
        <v>328</v>
      </c>
      <c r="ML68" s="111" t="s">
        <v>328</v>
      </c>
      <c r="MM68" s="90"/>
      <c r="MN68" s="61"/>
      <c r="MO68" s="274" t="s">
        <v>0</v>
      </c>
      <c r="MP68" s="61"/>
      <c r="MQ68" s="110" t="s">
        <v>328</v>
      </c>
      <c r="MR68" s="111" t="s">
        <v>328</v>
      </c>
      <c r="MS68" s="90"/>
      <c r="MT68" s="102"/>
      <c r="MU68" s="274" t="s">
        <v>0</v>
      </c>
      <c r="MV68" s="101"/>
      <c r="MW68" s="110" t="s">
        <v>328</v>
      </c>
      <c r="MX68" s="111" t="s">
        <v>328</v>
      </c>
      <c r="MY68" s="90"/>
      <c r="MZ68" s="61"/>
      <c r="NA68" s="274" t="s">
        <v>0</v>
      </c>
      <c r="NB68" s="61"/>
      <c r="NC68" s="110" t="s">
        <v>328</v>
      </c>
      <c r="ND68" s="111" t="s">
        <v>328</v>
      </c>
      <c r="NE68" s="90"/>
      <c r="NF68" s="61"/>
      <c r="NG68" s="274" t="s">
        <v>0</v>
      </c>
      <c r="NH68" s="61"/>
      <c r="NI68" s="110" t="s">
        <v>328</v>
      </c>
      <c r="NJ68" s="111" t="s">
        <v>328</v>
      </c>
      <c r="NK68" s="90"/>
      <c r="NL68" s="61"/>
      <c r="NM68" s="274" t="s">
        <v>0</v>
      </c>
      <c r="NN68" s="61"/>
      <c r="NO68" s="110" t="s">
        <v>328</v>
      </c>
      <c r="NP68" s="111" t="s">
        <v>328</v>
      </c>
      <c r="NQ68" s="90"/>
      <c r="NR68" s="61"/>
      <c r="NS68" s="274" t="s">
        <v>0</v>
      </c>
      <c r="NT68" s="61"/>
      <c r="NU68" s="110" t="s">
        <v>328</v>
      </c>
      <c r="NV68" s="111" t="s">
        <v>328</v>
      </c>
      <c r="NW68" s="98"/>
      <c r="NX68" s="102"/>
      <c r="NY68" s="274" t="s">
        <v>0</v>
      </c>
      <c r="NZ68" s="101"/>
      <c r="OA68" s="110" t="s">
        <v>328</v>
      </c>
      <c r="OB68" s="111" t="s">
        <v>328</v>
      </c>
      <c r="OC68" s="117"/>
      <c r="OD68" s="253"/>
      <c r="OE68" s="110" t="s">
        <v>0</v>
      </c>
      <c r="OF68" s="110"/>
      <c r="OG68" s="110" t="s">
        <v>328</v>
      </c>
      <c r="OH68" s="111" t="s">
        <v>328</v>
      </c>
    </row>
    <row r="69" spans="1:398" ht="15" hidden="1" customHeight="1" x14ac:dyDescent="0.2">
      <c r="A69" s="283">
        <f>IF(B69="","",VLOOKUP(B69,'Registrovaní tipéri'!$A$2:$B$101,2,FALSE))</f>
        <v>47</v>
      </c>
      <c r="B69" s="277" t="s">
        <v>16</v>
      </c>
      <c r="C69" s="130">
        <v>47</v>
      </c>
      <c r="D69" s="102"/>
      <c r="E69" s="274" t="s">
        <v>0</v>
      </c>
      <c r="F69" s="101"/>
      <c r="G69" s="274"/>
      <c r="H69" s="275"/>
      <c r="I69" s="279"/>
      <c r="J69" s="253">
        <v>2</v>
      </c>
      <c r="K69" s="110" t="s">
        <v>0</v>
      </c>
      <c r="L69" s="110">
        <v>3</v>
      </c>
      <c r="M69" s="110" t="s">
        <v>220</v>
      </c>
      <c r="N69" s="111" t="s">
        <v>329</v>
      </c>
      <c r="O69" s="77"/>
      <c r="P69" s="102">
        <v>4</v>
      </c>
      <c r="Q69" s="311" t="s">
        <v>0</v>
      </c>
      <c r="R69" s="101">
        <v>1</v>
      </c>
      <c r="S69" s="110" t="s">
        <v>217</v>
      </c>
      <c r="T69" s="111" t="s">
        <v>213</v>
      </c>
      <c r="U69" s="77"/>
      <c r="V69" s="102">
        <v>1</v>
      </c>
      <c r="W69" s="311" t="s">
        <v>0</v>
      </c>
      <c r="X69" s="101">
        <v>2</v>
      </c>
      <c r="Y69" s="110" t="s">
        <v>268</v>
      </c>
      <c r="Z69" s="111" t="s">
        <v>211</v>
      </c>
      <c r="AA69" s="90"/>
      <c r="AB69" s="61">
        <v>2</v>
      </c>
      <c r="AC69" s="294" t="s">
        <v>0</v>
      </c>
      <c r="AD69" s="61">
        <v>1</v>
      </c>
      <c r="AE69" s="110" t="s">
        <v>220</v>
      </c>
      <c r="AF69" s="111" t="s">
        <v>291</v>
      </c>
      <c r="AG69" s="90"/>
      <c r="AH69" s="61">
        <v>0</v>
      </c>
      <c r="AI69" s="274" t="s">
        <v>0</v>
      </c>
      <c r="AJ69" s="61">
        <v>3</v>
      </c>
      <c r="AK69" s="110" t="s">
        <v>291</v>
      </c>
      <c r="AL69" s="111" t="s">
        <v>217</v>
      </c>
      <c r="AM69" s="90"/>
      <c r="AN69" s="102">
        <v>1</v>
      </c>
      <c r="AO69" s="274" t="s">
        <v>0</v>
      </c>
      <c r="AP69" s="101">
        <v>3</v>
      </c>
      <c r="AQ69" s="110" t="s">
        <v>219</v>
      </c>
      <c r="AR69" s="111" t="s">
        <v>215</v>
      </c>
      <c r="AS69" s="90"/>
      <c r="AT69" s="61"/>
      <c r="AU69" s="274" t="s">
        <v>0</v>
      </c>
      <c r="AV69" s="61"/>
      <c r="AW69" s="110" t="s">
        <v>328</v>
      </c>
      <c r="AX69" s="111" t="s">
        <v>328</v>
      </c>
      <c r="AY69" s="90"/>
      <c r="AZ69" s="102">
        <v>4</v>
      </c>
      <c r="BA69" s="274" t="s">
        <v>0</v>
      </c>
      <c r="BB69" s="101">
        <v>0</v>
      </c>
      <c r="BC69" s="110" t="s">
        <v>215</v>
      </c>
      <c r="BD69" s="111" t="s">
        <v>210</v>
      </c>
      <c r="BE69" s="90"/>
      <c r="BF69" s="61">
        <v>1</v>
      </c>
      <c r="BG69" s="274" t="s">
        <v>0</v>
      </c>
      <c r="BH69" s="61">
        <v>2</v>
      </c>
      <c r="BI69" s="110" t="s">
        <v>217</v>
      </c>
      <c r="BJ69" s="111" t="s">
        <v>220</v>
      </c>
      <c r="BK69" s="90"/>
      <c r="BL69" s="61"/>
      <c r="BM69" s="274" t="s">
        <v>0</v>
      </c>
      <c r="BN69" s="61"/>
      <c r="BO69" s="110" t="s">
        <v>328</v>
      </c>
      <c r="BP69" s="111" t="s">
        <v>328</v>
      </c>
      <c r="BQ69" s="90"/>
      <c r="BR69" s="61"/>
      <c r="BS69" s="274" t="s">
        <v>0</v>
      </c>
      <c r="BT69" s="61"/>
      <c r="BU69" s="110" t="s">
        <v>328</v>
      </c>
      <c r="BV69" s="111" t="s">
        <v>328</v>
      </c>
      <c r="BW69" s="90"/>
      <c r="BX69" s="61"/>
      <c r="BY69" s="274" t="s">
        <v>0</v>
      </c>
      <c r="BZ69" s="61"/>
      <c r="CA69" s="110" t="s">
        <v>328</v>
      </c>
      <c r="CB69" s="111" t="s">
        <v>328</v>
      </c>
      <c r="CC69" s="90"/>
      <c r="CD69" s="61"/>
      <c r="CE69" s="274" t="s">
        <v>0</v>
      </c>
      <c r="CF69" s="61"/>
      <c r="CG69" s="110" t="s">
        <v>328</v>
      </c>
      <c r="CH69" s="111" t="s">
        <v>328</v>
      </c>
      <c r="CI69" s="90"/>
      <c r="CJ69" s="102"/>
      <c r="CK69" s="274" t="s">
        <v>0</v>
      </c>
      <c r="CL69" s="101"/>
      <c r="CM69" s="110" t="s">
        <v>328</v>
      </c>
      <c r="CN69" s="111" t="s">
        <v>328</v>
      </c>
      <c r="CO69" s="90"/>
      <c r="CP69" s="102"/>
      <c r="CQ69" s="274" t="s">
        <v>0</v>
      </c>
      <c r="CR69" s="101"/>
      <c r="CS69" s="110" t="s">
        <v>328</v>
      </c>
      <c r="CT69" s="111" t="s">
        <v>328</v>
      </c>
      <c r="CU69" s="90"/>
      <c r="CV69" s="61"/>
      <c r="CW69" s="274" t="s">
        <v>0</v>
      </c>
      <c r="CX69" s="61"/>
      <c r="CY69" s="110" t="s">
        <v>328</v>
      </c>
      <c r="CZ69" s="111" t="s">
        <v>328</v>
      </c>
      <c r="DA69" s="90"/>
      <c r="DB69" s="61"/>
      <c r="DC69" s="274" t="s">
        <v>0</v>
      </c>
      <c r="DD69" s="61"/>
      <c r="DE69" s="110" t="s">
        <v>328</v>
      </c>
      <c r="DF69" s="111" t="s">
        <v>328</v>
      </c>
      <c r="DG69" s="90"/>
      <c r="DH69" s="61"/>
      <c r="DI69" s="274" t="s">
        <v>0</v>
      </c>
      <c r="DJ69" s="61"/>
      <c r="DK69" s="110" t="s">
        <v>328</v>
      </c>
      <c r="DL69" s="111" t="s">
        <v>328</v>
      </c>
      <c r="DM69" s="90"/>
      <c r="DN69" s="61"/>
      <c r="DO69" s="274" t="s">
        <v>0</v>
      </c>
      <c r="DP69" s="61"/>
      <c r="DQ69" s="110" t="s">
        <v>328</v>
      </c>
      <c r="DR69" s="111" t="s">
        <v>328</v>
      </c>
      <c r="DS69" s="90"/>
      <c r="DT69" s="61"/>
      <c r="DU69" s="274" t="s">
        <v>0</v>
      </c>
      <c r="DV69" s="61"/>
      <c r="DW69" s="110" t="s">
        <v>328</v>
      </c>
      <c r="DX69" s="111" t="s">
        <v>328</v>
      </c>
      <c r="DY69" s="90"/>
      <c r="DZ69" s="61"/>
      <c r="EA69" s="274" t="s">
        <v>0</v>
      </c>
      <c r="EB69" s="61"/>
      <c r="EC69" s="110" t="s">
        <v>328</v>
      </c>
      <c r="ED69" s="111" t="s">
        <v>328</v>
      </c>
      <c r="EE69" s="90"/>
      <c r="EF69" s="61"/>
      <c r="EG69" s="274" t="s">
        <v>0</v>
      </c>
      <c r="EH69" s="61"/>
      <c r="EI69" s="110" t="s">
        <v>328</v>
      </c>
      <c r="EJ69" s="111" t="s">
        <v>328</v>
      </c>
      <c r="EK69" s="90"/>
      <c r="EL69" s="61"/>
      <c r="EM69" s="274" t="s">
        <v>0</v>
      </c>
      <c r="EN69" s="61"/>
      <c r="EO69" s="110" t="s">
        <v>328</v>
      </c>
      <c r="EP69" s="111" t="s">
        <v>328</v>
      </c>
      <c r="EQ69" s="90"/>
      <c r="ER69" s="102"/>
      <c r="ES69" s="274" t="s">
        <v>0</v>
      </c>
      <c r="ET69" s="101"/>
      <c r="EU69" s="110" t="s">
        <v>328</v>
      </c>
      <c r="EV69" s="111" t="s">
        <v>328</v>
      </c>
      <c r="EW69" s="90"/>
      <c r="EX69" s="61"/>
      <c r="EY69" s="274" t="s">
        <v>0</v>
      </c>
      <c r="EZ69" s="61"/>
      <c r="FA69" s="110" t="s">
        <v>328</v>
      </c>
      <c r="FB69" s="111" t="s">
        <v>328</v>
      </c>
      <c r="FC69" s="90"/>
      <c r="FD69" s="102"/>
      <c r="FE69" s="274" t="s">
        <v>0</v>
      </c>
      <c r="FF69" s="101"/>
      <c r="FG69" s="110" t="s">
        <v>328</v>
      </c>
      <c r="FH69" s="111" t="s">
        <v>328</v>
      </c>
      <c r="FI69" s="90"/>
      <c r="FJ69" s="61"/>
      <c r="FK69" s="274" t="s">
        <v>0</v>
      </c>
      <c r="FL69" s="61"/>
      <c r="FM69" s="110" t="s">
        <v>328</v>
      </c>
      <c r="FN69" s="111" t="s">
        <v>328</v>
      </c>
      <c r="FO69" s="90"/>
      <c r="FP69" s="61"/>
      <c r="FQ69" s="274" t="s">
        <v>0</v>
      </c>
      <c r="FR69" s="61"/>
      <c r="FS69" s="110" t="s">
        <v>328</v>
      </c>
      <c r="FT69" s="111" t="s">
        <v>328</v>
      </c>
      <c r="FU69" s="90"/>
      <c r="FV69" s="61"/>
      <c r="FW69" s="274" t="s">
        <v>0</v>
      </c>
      <c r="FX69" s="61"/>
      <c r="FY69" s="110" t="s">
        <v>328</v>
      </c>
      <c r="FZ69" s="111" t="s">
        <v>328</v>
      </c>
      <c r="GA69" s="90"/>
      <c r="GB69" s="102"/>
      <c r="GC69" s="274" t="s">
        <v>0</v>
      </c>
      <c r="GD69" s="101"/>
      <c r="GE69" s="110" t="s">
        <v>328</v>
      </c>
      <c r="GF69" s="111" t="s">
        <v>328</v>
      </c>
      <c r="GG69" s="90"/>
      <c r="GH69" s="102"/>
      <c r="GI69" s="274" t="s">
        <v>0</v>
      </c>
      <c r="GJ69" s="101"/>
      <c r="GK69" s="110" t="s">
        <v>328</v>
      </c>
      <c r="GL69" s="111" t="s">
        <v>328</v>
      </c>
      <c r="GM69" s="90"/>
      <c r="GN69" s="61"/>
      <c r="GO69" s="274" t="s">
        <v>0</v>
      </c>
      <c r="GP69" s="61"/>
      <c r="GQ69" s="110" t="s">
        <v>328</v>
      </c>
      <c r="GR69" s="111" t="s">
        <v>328</v>
      </c>
      <c r="GS69" s="90"/>
      <c r="GT69" s="61"/>
      <c r="GU69" s="274" t="s">
        <v>0</v>
      </c>
      <c r="GV69" s="61"/>
      <c r="GW69" s="110" t="s">
        <v>328</v>
      </c>
      <c r="GX69" s="111" t="s">
        <v>328</v>
      </c>
      <c r="GY69" s="90"/>
      <c r="GZ69" s="102"/>
      <c r="HA69" s="274" t="s">
        <v>0</v>
      </c>
      <c r="HB69" s="101"/>
      <c r="HC69" s="110" t="s">
        <v>328</v>
      </c>
      <c r="HD69" s="111" t="s">
        <v>328</v>
      </c>
      <c r="HE69" s="90"/>
      <c r="HF69" s="61"/>
      <c r="HG69" s="274" t="s">
        <v>0</v>
      </c>
      <c r="HH69" s="61"/>
      <c r="HI69" s="110" t="s">
        <v>328</v>
      </c>
      <c r="HJ69" s="111" t="s">
        <v>328</v>
      </c>
      <c r="HK69" s="90"/>
      <c r="HL69" s="61"/>
      <c r="HM69" s="274" t="s">
        <v>0</v>
      </c>
      <c r="HN69" s="61"/>
      <c r="HO69" s="110" t="s">
        <v>328</v>
      </c>
      <c r="HP69" s="111" t="s">
        <v>328</v>
      </c>
      <c r="HQ69" s="90"/>
      <c r="HR69" s="61"/>
      <c r="HS69" s="274" t="s">
        <v>0</v>
      </c>
      <c r="HT69" s="61"/>
      <c r="HU69" s="110" t="s">
        <v>328</v>
      </c>
      <c r="HV69" s="111" t="s">
        <v>328</v>
      </c>
      <c r="HW69" s="90"/>
      <c r="HX69" s="102"/>
      <c r="HY69" s="274" t="s">
        <v>0</v>
      </c>
      <c r="HZ69" s="101"/>
      <c r="IA69" s="110" t="s">
        <v>328</v>
      </c>
      <c r="IB69" s="111" t="s">
        <v>328</v>
      </c>
      <c r="IC69" s="90"/>
      <c r="ID69" s="61"/>
      <c r="IE69" s="274" t="s">
        <v>0</v>
      </c>
      <c r="IF69" s="61"/>
      <c r="IG69" s="110" t="s">
        <v>328</v>
      </c>
      <c r="IH69" s="111" t="s">
        <v>328</v>
      </c>
      <c r="II69" s="90"/>
      <c r="IJ69" s="61"/>
      <c r="IK69" s="274" t="s">
        <v>0</v>
      </c>
      <c r="IL69" s="61"/>
      <c r="IM69" s="110" t="s">
        <v>328</v>
      </c>
      <c r="IN69" s="111" t="s">
        <v>328</v>
      </c>
      <c r="IO69" s="90"/>
      <c r="IP69" s="102"/>
      <c r="IQ69" s="274" t="s">
        <v>0</v>
      </c>
      <c r="IR69" s="101"/>
      <c r="IS69" s="110" t="s">
        <v>328</v>
      </c>
      <c r="IT69" s="111" t="s">
        <v>328</v>
      </c>
      <c r="IU69" s="90"/>
      <c r="IV69" s="61"/>
      <c r="IW69" s="274" t="s">
        <v>0</v>
      </c>
      <c r="IX69" s="61"/>
      <c r="IY69" s="110" t="s">
        <v>328</v>
      </c>
      <c r="IZ69" s="111" t="s">
        <v>328</v>
      </c>
      <c r="JA69" s="90"/>
      <c r="JB69" s="61"/>
      <c r="JC69" s="274" t="s">
        <v>0</v>
      </c>
      <c r="JD69" s="61"/>
      <c r="JE69" s="110" t="s">
        <v>328</v>
      </c>
      <c r="JF69" s="111" t="s">
        <v>328</v>
      </c>
      <c r="JG69" s="90"/>
      <c r="JH69" s="61"/>
      <c r="JI69" s="274" t="s">
        <v>0</v>
      </c>
      <c r="JJ69" s="61"/>
      <c r="JK69" s="110" t="s">
        <v>328</v>
      </c>
      <c r="JL69" s="111" t="s">
        <v>328</v>
      </c>
      <c r="JM69" s="90"/>
      <c r="JN69" s="61"/>
      <c r="JO69" s="274" t="s">
        <v>0</v>
      </c>
      <c r="JP69" s="61"/>
      <c r="JQ69" s="110" t="s">
        <v>328</v>
      </c>
      <c r="JR69" s="111" t="s">
        <v>328</v>
      </c>
      <c r="JS69" s="90"/>
      <c r="JT69" s="102"/>
      <c r="JU69" s="274" t="s">
        <v>0</v>
      </c>
      <c r="JV69" s="101"/>
      <c r="JW69" s="110" t="s">
        <v>328</v>
      </c>
      <c r="JX69" s="111" t="s">
        <v>328</v>
      </c>
      <c r="JY69" s="90"/>
      <c r="JZ69" s="102"/>
      <c r="KA69" s="274" t="s">
        <v>0</v>
      </c>
      <c r="KB69" s="101"/>
      <c r="KC69" s="110" t="s">
        <v>328</v>
      </c>
      <c r="KD69" s="111" t="s">
        <v>328</v>
      </c>
      <c r="KE69" s="90"/>
      <c r="KF69" s="102"/>
      <c r="KG69" s="274" t="s">
        <v>0</v>
      </c>
      <c r="KH69" s="101"/>
      <c r="KI69" s="110" t="s">
        <v>328</v>
      </c>
      <c r="KJ69" s="111" t="s">
        <v>328</v>
      </c>
      <c r="KK69" s="90"/>
      <c r="KL69" s="61"/>
      <c r="KM69" s="274" t="s">
        <v>0</v>
      </c>
      <c r="KN69" s="61"/>
      <c r="KO69" s="110" t="s">
        <v>328</v>
      </c>
      <c r="KP69" s="111" t="s">
        <v>328</v>
      </c>
      <c r="KQ69" s="90"/>
      <c r="KR69" s="61"/>
      <c r="KS69" s="274" t="s">
        <v>0</v>
      </c>
      <c r="KT69" s="61"/>
      <c r="KU69" s="110" t="s">
        <v>328</v>
      </c>
      <c r="KV69" s="111" t="s">
        <v>328</v>
      </c>
      <c r="KW69" s="90"/>
      <c r="KX69" s="61"/>
      <c r="KY69" s="274" t="s">
        <v>0</v>
      </c>
      <c r="KZ69" s="61"/>
      <c r="LA69" s="110" t="s">
        <v>328</v>
      </c>
      <c r="LB69" s="111" t="s">
        <v>328</v>
      </c>
      <c r="LC69" s="90"/>
      <c r="LD69" s="102"/>
      <c r="LE69" s="274" t="s">
        <v>0</v>
      </c>
      <c r="LF69" s="101"/>
      <c r="LG69" s="110" t="s">
        <v>328</v>
      </c>
      <c r="LH69" s="111" t="s">
        <v>328</v>
      </c>
      <c r="LI69" s="90"/>
      <c r="LJ69" s="61"/>
      <c r="LK69" s="274" t="s">
        <v>0</v>
      </c>
      <c r="LL69" s="61"/>
      <c r="LM69" s="110" t="s">
        <v>328</v>
      </c>
      <c r="LN69" s="111" t="s">
        <v>328</v>
      </c>
      <c r="LO69" s="90"/>
      <c r="LP69" s="61"/>
      <c r="LQ69" s="274" t="s">
        <v>0</v>
      </c>
      <c r="LR69" s="61"/>
      <c r="LS69" s="110" t="s">
        <v>328</v>
      </c>
      <c r="LT69" s="111" t="s">
        <v>328</v>
      </c>
      <c r="LU69" s="90"/>
      <c r="LV69" s="102"/>
      <c r="LW69" s="274" t="s">
        <v>0</v>
      </c>
      <c r="LX69" s="101"/>
      <c r="LY69" s="110" t="s">
        <v>328</v>
      </c>
      <c r="LZ69" s="111" t="s">
        <v>328</v>
      </c>
      <c r="MA69" s="90"/>
      <c r="MB69" s="61"/>
      <c r="MC69" s="274" t="s">
        <v>0</v>
      </c>
      <c r="MD69" s="61"/>
      <c r="ME69" s="110" t="s">
        <v>328</v>
      </c>
      <c r="MF69" s="111" t="s">
        <v>328</v>
      </c>
      <c r="MG69" s="90"/>
      <c r="MH69" s="61"/>
      <c r="MI69" s="274" t="s">
        <v>0</v>
      </c>
      <c r="MJ69" s="61"/>
      <c r="MK69" s="110" t="s">
        <v>328</v>
      </c>
      <c r="ML69" s="111" t="s">
        <v>328</v>
      </c>
      <c r="MM69" s="90"/>
      <c r="MN69" s="61"/>
      <c r="MO69" s="274" t="s">
        <v>0</v>
      </c>
      <c r="MP69" s="61"/>
      <c r="MQ69" s="110" t="s">
        <v>328</v>
      </c>
      <c r="MR69" s="111" t="s">
        <v>328</v>
      </c>
      <c r="MS69" s="90"/>
      <c r="MT69" s="102"/>
      <c r="MU69" s="274" t="s">
        <v>0</v>
      </c>
      <c r="MV69" s="101"/>
      <c r="MW69" s="110" t="s">
        <v>328</v>
      </c>
      <c r="MX69" s="111" t="s">
        <v>328</v>
      </c>
      <c r="MY69" s="90"/>
      <c r="MZ69" s="61"/>
      <c r="NA69" s="274" t="s">
        <v>0</v>
      </c>
      <c r="NB69" s="61"/>
      <c r="NC69" s="110" t="s">
        <v>328</v>
      </c>
      <c r="ND69" s="111" t="s">
        <v>328</v>
      </c>
      <c r="NE69" s="90"/>
      <c r="NF69" s="61"/>
      <c r="NG69" s="274" t="s">
        <v>0</v>
      </c>
      <c r="NH69" s="61"/>
      <c r="NI69" s="110" t="s">
        <v>328</v>
      </c>
      <c r="NJ69" s="111" t="s">
        <v>328</v>
      </c>
      <c r="NK69" s="90"/>
      <c r="NL69" s="61"/>
      <c r="NM69" s="274" t="s">
        <v>0</v>
      </c>
      <c r="NN69" s="61"/>
      <c r="NO69" s="110" t="s">
        <v>328</v>
      </c>
      <c r="NP69" s="111" t="s">
        <v>328</v>
      </c>
      <c r="NQ69" s="90"/>
      <c r="NR69" s="61"/>
      <c r="NS69" s="274" t="s">
        <v>0</v>
      </c>
      <c r="NT69" s="61"/>
      <c r="NU69" s="110" t="s">
        <v>328</v>
      </c>
      <c r="NV69" s="111" t="s">
        <v>328</v>
      </c>
      <c r="NW69" s="98"/>
      <c r="NX69" s="102"/>
      <c r="NY69" s="274" t="s">
        <v>0</v>
      </c>
      <c r="NZ69" s="101"/>
      <c r="OA69" s="110" t="s">
        <v>328</v>
      </c>
      <c r="OB69" s="111" t="s">
        <v>328</v>
      </c>
      <c r="OC69" s="117"/>
      <c r="OD69" s="253"/>
      <c r="OE69" s="110" t="s">
        <v>0</v>
      </c>
      <c r="OF69" s="110"/>
      <c r="OG69" s="110" t="s">
        <v>328</v>
      </c>
      <c r="OH69" s="111" t="s">
        <v>328</v>
      </c>
    </row>
    <row r="70" spans="1:398" ht="15" x14ac:dyDescent="0.2">
      <c r="A70" s="283">
        <f>IF(B70="","",VLOOKUP(B70,'Registrovaní tipéri'!$A$2:$B$101,2,FALSE))</f>
        <v>56</v>
      </c>
      <c r="B70" s="277" t="s">
        <v>325</v>
      </c>
      <c r="C70" s="130">
        <v>56</v>
      </c>
      <c r="D70" s="102"/>
      <c r="E70" s="274" t="s">
        <v>0</v>
      </c>
      <c r="F70" s="101"/>
      <c r="G70" s="274"/>
      <c r="H70" s="275"/>
      <c r="I70" s="279"/>
      <c r="J70" s="253">
        <v>0</v>
      </c>
      <c r="K70" s="110" t="s">
        <v>0</v>
      </c>
      <c r="L70" s="110">
        <v>2</v>
      </c>
      <c r="M70" s="110" t="s">
        <v>217</v>
      </c>
      <c r="N70" s="111" t="s">
        <v>217</v>
      </c>
      <c r="O70" s="77"/>
      <c r="P70" s="102">
        <v>3</v>
      </c>
      <c r="Q70" s="311" t="s">
        <v>0</v>
      </c>
      <c r="R70" s="101">
        <v>1</v>
      </c>
      <c r="S70" s="110" t="s">
        <v>217</v>
      </c>
      <c r="T70" s="111" t="s">
        <v>217</v>
      </c>
      <c r="U70" s="77"/>
      <c r="V70" s="102">
        <v>2</v>
      </c>
      <c r="W70" s="311" t="s">
        <v>0</v>
      </c>
      <c r="X70" s="101">
        <v>1</v>
      </c>
      <c r="Y70" s="110" t="s">
        <v>355</v>
      </c>
      <c r="Z70" s="111" t="s">
        <v>220</v>
      </c>
      <c r="AA70" s="90"/>
      <c r="AB70" s="61">
        <v>1</v>
      </c>
      <c r="AC70" s="294" t="s">
        <v>0</v>
      </c>
      <c r="AD70" s="61">
        <v>3</v>
      </c>
      <c r="AE70" s="110" t="s">
        <v>367</v>
      </c>
      <c r="AF70" s="111" t="s">
        <v>368</v>
      </c>
      <c r="AG70" s="90"/>
      <c r="AH70" s="61"/>
      <c r="AI70" s="274" t="s">
        <v>0</v>
      </c>
      <c r="AJ70" s="61"/>
      <c r="AK70" s="110" t="s">
        <v>328</v>
      </c>
      <c r="AL70" s="111" t="s">
        <v>328</v>
      </c>
      <c r="AM70" s="90"/>
      <c r="AN70" s="102">
        <v>0</v>
      </c>
      <c r="AO70" s="274" t="s">
        <v>0</v>
      </c>
      <c r="AP70" s="101">
        <v>3</v>
      </c>
      <c r="AQ70" s="110" t="s">
        <v>219</v>
      </c>
      <c r="AR70" s="111" t="s">
        <v>216</v>
      </c>
      <c r="AS70" s="90"/>
      <c r="AT70" s="61">
        <v>2</v>
      </c>
      <c r="AU70" s="274" t="s">
        <v>0</v>
      </c>
      <c r="AV70" s="61">
        <v>1</v>
      </c>
      <c r="AW70" s="110" t="s">
        <v>217</v>
      </c>
      <c r="AX70" s="111" t="s">
        <v>220</v>
      </c>
      <c r="AY70" s="90"/>
      <c r="AZ70" s="102"/>
      <c r="BA70" s="274" t="s">
        <v>0</v>
      </c>
      <c r="BB70" s="101"/>
      <c r="BC70" s="110" t="s">
        <v>328</v>
      </c>
      <c r="BD70" s="111" t="s">
        <v>328</v>
      </c>
      <c r="BE70" s="90"/>
      <c r="BF70" s="61">
        <v>1</v>
      </c>
      <c r="BG70" s="274" t="s">
        <v>0</v>
      </c>
      <c r="BH70" s="61">
        <v>2</v>
      </c>
      <c r="BI70" s="110" t="s">
        <v>291</v>
      </c>
      <c r="BJ70" s="111" t="s">
        <v>217</v>
      </c>
      <c r="BK70" s="90"/>
      <c r="BL70" s="61">
        <v>4</v>
      </c>
      <c r="BM70" s="274" t="s">
        <v>0</v>
      </c>
      <c r="BN70" s="61">
        <v>1</v>
      </c>
      <c r="BO70" s="110" t="s">
        <v>216</v>
      </c>
      <c r="BP70" s="111" t="s">
        <v>219</v>
      </c>
      <c r="BQ70" s="90"/>
      <c r="BR70" s="61">
        <v>1</v>
      </c>
      <c r="BS70" s="274" t="s">
        <v>0</v>
      </c>
      <c r="BT70" s="61">
        <v>2</v>
      </c>
      <c r="BU70" s="110" t="s">
        <v>217</v>
      </c>
      <c r="BV70" s="111" t="s">
        <v>213</v>
      </c>
      <c r="BW70" s="90"/>
      <c r="BX70" s="61">
        <v>2</v>
      </c>
      <c r="BY70" s="274" t="s">
        <v>0</v>
      </c>
      <c r="BZ70" s="61">
        <v>0</v>
      </c>
      <c r="CA70" s="110" t="s">
        <v>217</v>
      </c>
      <c r="CB70" s="111" t="s">
        <v>291</v>
      </c>
      <c r="CC70" s="90"/>
      <c r="CD70" s="61">
        <v>4</v>
      </c>
      <c r="CE70" s="274" t="s">
        <v>0</v>
      </c>
      <c r="CF70" s="61">
        <v>1</v>
      </c>
      <c r="CG70" s="110" t="s">
        <v>219</v>
      </c>
      <c r="CH70" s="111" t="s">
        <v>216</v>
      </c>
      <c r="CI70" s="90"/>
      <c r="CJ70" s="102"/>
      <c r="CK70" s="274" t="s">
        <v>0</v>
      </c>
      <c r="CL70" s="101"/>
      <c r="CM70" s="110" t="s">
        <v>328</v>
      </c>
      <c r="CN70" s="111" t="s">
        <v>328</v>
      </c>
      <c r="CO70" s="90"/>
      <c r="CP70" s="102">
        <v>1</v>
      </c>
      <c r="CQ70" s="274" t="s">
        <v>0</v>
      </c>
      <c r="CR70" s="101">
        <v>2</v>
      </c>
      <c r="CS70" s="110" t="s">
        <v>268</v>
      </c>
      <c r="CT70" s="111" t="s">
        <v>216</v>
      </c>
      <c r="CU70" s="90"/>
      <c r="CV70" s="61">
        <v>1</v>
      </c>
      <c r="CW70" s="274" t="s">
        <v>0</v>
      </c>
      <c r="CX70" s="61">
        <v>4</v>
      </c>
      <c r="CY70" s="110" t="s">
        <v>217</v>
      </c>
      <c r="CZ70" s="111" t="s">
        <v>291</v>
      </c>
      <c r="DA70" s="90"/>
      <c r="DB70" s="61"/>
      <c r="DC70" s="274" t="s">
        <v>0</v>
      </c>
      <c r="DD70" s="61"/>
      <c r="DE70" s="110" t="s">
        <v>328</v>
      </c>
      <c r="DF70" s="111" t="s">
        <v>328</v>
      </c>
      <c r="DG70" s="90"/>
      <c r="DH70" s="61"/>
      <c r="DI70" s="274" t="s">
        <v>0</v>
      </c>
      <c r="DJ70" s="61"/>
      <c r="DK70" s="110" t="s">
        <v>328</v>
      </c>
      <c r="DL70" s="111" t="s">
        <v>328</v>
      </c>
      <c r="DM70" s="90"/>
      <c r="DN70" s="61"/>
      <c r="DO70" s="274" t="s">
        <v>0</v>
      </c>
      <c r="DP70" s="61"/>
      <c r="DQ70" s="110" t="s">
        <v>328</v>
      </c>
      <c r="DR70" s="111" t="s">
        <v>328</v>
      </c>
      <c r="DS70" s="90"/>
      <c r="DT70" s="61"/>
      <c r="DU70" s="274" t="s">
        <v>0</v>
      </c>
      <c r="DV70" s="61"/>
      <c r="DW70" s="110" t="s">
        <v>328</v>
      </c>
      <c r="DX70" s="111" t="s">
        <v>328</v>
      </c>
      <c r="DY70" s="90"/>
      <c r="DZ70" s="61"/>
      <c r="EA70" s="274" t="s">
        <v>0</v>
      </c>
      <c r="EB70" s="61"/>
      <c r="EC70" s="110" t="s">
        <v>328</v>
      </c>
      <c r="ED70" s="111" t="s">
        <v>328</v>
      </c>
      <c r="EE70" s="90"/>
      <c r="EF70" s="61"/>
      <c r="EG70" s="274" t="s">
        <v>0</v>
      </c>
      <c r="EH70" s="61"/>
      <c r="EI70" s="110" t="s">
        <v>328</v>
      </c>
      <c r="EJ70" s="111" t="s">
        <v>328</v>
      </c>
      <c r="EK70" s="90"/>
      <c r="EL70" s="61"/>
      <c r="EM70" s="274" t="s">
        <v>0</v>
      </c>
      <c r="EN70" s="61"/>
      <c r="EO70" s="110" t="s">
        <v>328</v>
      </c>
      <c r="EP70" s="111" t="s">
        <v>328</v>
      </c>
      <c r="EQ70" s="90"/>
      <c r="ER70" s="102"/>
      <c r="ES70" s="274" t="s">
        <v>0</v>
      </c>
      <c r="ET70" s="101"/>
      <c r="EU70" s="110" t="s">
        <v>328</v>
      </c>
      <c r="EV70" s="111" t="s">
        <v>328</v>
      </c>
      <c r="EW70" s="90"/>
      <c r="EX70" s="61"/>
      <c r="EY70" s="274" t="s">
        <v>0</v>
      </c>
      <c r="EZ70" s="61"/>
      <c r="FA70" s="110" t="s">
        <v>328</v>
      </c>
      <c r="FB70" s="111" t="s">
        <v>328</v>
      </c>
      <c r="FC70" s="90"/>
      <c r="FD70" s="102"/>
      <c r="FE70" s="274" t="s">
        <v>0</v>
      </c>
      <c r="FF70" s="101"/>
      <c r="FG70" s="110" t="s">
        <v>328</v>
      </c>
      <c r="FH70" s="111" t="s">
        <v>328</v>
      </c>
      <c r="FI70" s="90"/>
      <c r="FJ70" s="61"/>
      <c r="FK70" s="274" t="s">
        <v>0</v>
      </c>
      <c r="FL70" s="61"/>
      <c r="FM70" s="110" t="s">
        <v>328</v>
      </c>
      <c r="FN70" s="111" t="s">
        <v>328</v>
      </c>
      <c r="FO70" s="90"/>
      <c r="FP70" s="61"/>
      <c r="FQ70" s="274" t="s">
        <v>0</v>
      </c>
      <c r="FR70" s="61"/>
      <c r="FS70" s="110" t="s">
        <v>328</v>
      </c>
      <c r="FT70" s="111" t="s">
        <v>328</v>
      </c>
      <c r="FU70" s="90"/>
      <c r="FV70" s="61"/>
      <c r="FW70" s="274" t="s">
        <v>0</v>
      </c>
      <c r="FX70" s="61"/>
      <c r="FY70" s="110" t="s">
        <v>328</v>
      </c>
      <c r="FZ70" s="111" t="s">
        <v>328</v>
      </c>
      <c r="GA70" s="90"/>
      <c r="GB70" s="102"/>
      <c r="GC70" s="274" t="s">
        <v>0</v>
      </c>
      <c r="GD70" s="101"/>
      <c r="GE70" s="110" t="s">
        <v>328</v>
      </c>
      <c r="GF70" s="111" t="s">
        <v>328</v>
      </c>
      <c r="GG70" s="90"/>
      <c r="GH70" s="102"/>
      <c r="GI70" s="274" t="s">
        <v>0</v>
      </c>
      <c r="GJ70" s="101"/>
      <c r="GK70" s="110" t="s">
        <v>328</v>
      </c>
      <c r="GL70" s="111" t="s">
        <v>328</v>
      </c>
      <c r="GM70" s="90"/>
      <c r="GN70" s="61"/>
      <c r="GO70" s="274" t="s">
        <v>0</v>
      </c>
      <c r="GP70" s="61"/>
      <c r="GQ70" s="110" t="s">
        <v>328</v>
      </c>
      <c r="GR70" s="111" t="s">
        <v>328</v>
      </c>
      <c r="GS70" s="90"/>
      <c r="GT70" s="61"/>
      <c r="GU70" s="274" t="s">
        <v>0</v>
      </c>
      <c r="GV70" s="61"/>
      <c r="GW70" s="110" t="s">
        <v>328</v>
      </c>
      <c r="GX70" s="111" t="s">
        <v>328</v>
      </c>
      <c r="GY70" s="90"/>
      <c r="GZ70" s="102"/>
      <c r="HA70" s="274" t="s">
        <v>0</v>
      </c>
      <c r="HB70" s="101"/>
      <c r="HC70" s="110" t="s">
        <v>328</v>
      </c>
      <c r="HD70" s="111" t="s">
        <v>328</v>
      </c>
      <c r="HE70" s="90"/>
      <c r="HF70" s="61"/>
      <c r="HG70" s="274" t="s">
        <v>0</v>
      </c>
      <c r="HH70" s="61"/>
      <c r="HI70" s="110" t="s">
        <v>328</v>
      </c>
      <c r="HJ70" s="111" t="s">
        <v>328</v>
      </c>
      <c r="HK70" s="90"/>
      <c r="HL70" s="61"/>
      <c r="HM70" s="274" t="s">
        <v>0</v>
      </c>
      <c r="HN70" s="61"/>
      <c r="HO70" s="110" t="s">
        <v>328</v>
      </c>
      <c r="HP70" s="111" t="s">
        <v>328</v>
      </c>
      <c r="HQ70" s="90"/>
      <c r="HR70" s="61"/>
      <c r="HS70" s="274" t="s">
        <v>0</v>
      </c>
      <c r="HT70" s="61"/>
      <c r="HU70" s="110" t="s">
        <v>328</v>
      </c>
      <c r="HV70" s="111" t="s">
        <v>328</v>
      </c>
      <c r="HW70" s="90"/>
      <c r="HX70" s="102"/>
      <c r="HY70" s="274" t="s">
        <v>0</v>
      </c>
      <c r="HZ70" s="101"/>
      <c r="IA70" s="110" t="s">
        <v>328</v>
      </c>
      <c r="IB70" s="111" t="s">
        <v>328</v>
      </c>
      <c r="IC70" s="90"/>
      <c r="ID70" s="61"/>
      <c r="IE70" s="274" t="s">
        <v>0</v>
      </c>
      <c r="IF70" s="61"/>
      <c r="IG70" s="110" t="s">
        <v>328</v>
      </c>
      <c r="IH70" s="111" t="s">
        <v>328</v>
      </c>
      <c r="II70" s="90"/>
      <c r="IJ70" s="61"/>
      <c r="IK70" s="274" t="s">
        <v>0</v>
      </c>
      <c r="IL70" s="61"/>
      <c r="IM70" s="110" t="s">
        <v>328</v>
      </c>
      <c r="IN70" s="111" t="s">
        <v>328</v>
      </c>
      <c r="IO70" s="90"/>
      <c r="IP70" s="102"/>
      <c r="IQ70" s="274" t="s">
        <v>0</v>
      </c>
      <c r="IR70" s="101"/>
      <c r="IS70" s="110" t="s">
        <v>328</v>
      </c>
      <c r="IT70" s="111" t="s">
        <v>328</v>
      </c>
      <c r="IU70" s="90"/>
      <c r="IV70" s="61"/>
      <c r="IW70" s="274" t="s">
        <v>0</v>
      </c>
      <c r="IX70" s="61"/>
      <c r="IY70" s="110" t="s">
        <v>328</v>
      </c>
      <c r="IZ70" s="111" t="s">
        <v>328</v>
      </c>
      <c r="JA70" s="90"/>
      <c r="JB70" s="61"/>
      <c r="JC70" s="274" t="s">
        <v>0</v>
      </c>
      <c r="JD70" s="61"/>
      <c r="JE70" s="110" t="s">
        <v>328</v>
      </c>
      <c r="JF70" s="111" t="s">
        <v>328</v>
      </c>
      <c r="JG70" s="90"/>
      <c r="JH70" s="61"/>
      <c r="JI70" s="274" t="s">
        <v>0</v>
      </c>
      <c r="JJ70" s="61"/>
      <c r="JK70" s="110" t="s">
        <v>328</v>
      </c>
      <c r="JL70" s="111" t="s">
        <v>328</v>
      </c>
      <c r="JM70" s="90"/>
      <c r="JN70" s="61"/>
      <c r="JO70" s="274" t="s">
        <v>0</v>
      </c>
      <c r="JP70" s="61"/>
      <c r="JQ70" s="110" t="s">
        <v>328</v>
      </c>
      <c r="JR70" s="111" t="s">
        <v>328</v>
      </c>
      <c r="JS70" s="90"/>
      <c r="JT70" s="102"/>
      <c r="JU70" s="274" t="s">
        <v>0</v>
      </c>
      <c r="JV70" s="101"/>
      <c r="JW70" s="110" t="s">
        <v>328</v>
      </c>
      <c r="JX70" s="111" t="s">
        <v>328</v>
      </c>
      <c r="JY70" s="90"/>
      <c r="JZ70" s="102"/>
      <c r="KA70" s="274" t="s">
        <v>0</v>
      </c>
      <c r="KB70" s="101"/>
      <c r="KC70" s="110" t="s">
        <v>328</v>
      </c>
      <c r="KD70" s="111" t="s">
        <v>328</v>
      </c>
      <c r="KE70" s="90"/>
      <c r="KF70" s="102"/>
      <c r="KG70" s="274" t="s">
        <v>0</v>
      </c>
      <c r="KH70" s="101"/>
      <c r="KI70" s="110" t="s">
        <v>328</v>
      </c>
      <c r="KJ70" s="111" t="s">
        <v>328</v>
      </c>
      <c r="KK70" s="90"/>
      <c r="KL70" s="61"/>
      <c r="KM70" s="274" t="s">
        <v>0</v>
      </c>
      <c r="KN70" s="61"/>
      <c r="KO70" s="110" t="s">
        <v>328</v>
      </c>
      <c r="KP70" s="111" t="s">
        <v>328</v>
      </c>
      <c r="KQ70" s="90"/>
      <c r="KR70" s="61"/>
      <c r="KS70" s="274" t="s">
        <v>0</v>
      </c>
      <c r="KT70" s="61"/>
      <c r="KU70" s="110" t="s">
        <v>328</v>
      </c>
      <c r="KV70" s="111" t="s">
        <v>328</v>
      </c>
      <c r="KW70" s="90"/>
      <c r="KX70" s="61"/>
      <c r="KY70" s="274" t="s">
        <v>0</v>
      </c>
      <c r="KZ70" s="61"/>
      <c r="LA70" s="110" t="s">
        <v>328</v>
      </c>
      <c r="LB70" s="111" t="s">
        <v>328</v>
      </c>
      <c r="LC70" s="90"/>
      <c r="LD70" s="102"/>
      <c r="LE70" s="274" t="s">
        <v>0</v>
      </c>
      <c r="LF70" s="101"/>
      <c r="LG70" s="110" t="s">
        <v>328</v>
      </c>
      <c r="LH70" s="111" t="s">
        <v>328</v>
      </c>
      <c r="LI70" s="90"/>
      <c r="LJ70" s="61"/>
      <c r="LK70" s="274" t="s">
        <v>0</v>
      </c>
      <c r="LL70" s="61"/>
      <c r="LM70" s="110" t="s">
        <v>328</v>
      </c>
      <c r="LN70" s="111" t="s">
        <v>328</v>
      </c>
      <c r="LO70" s="90"/>
      <c r="LP70" s="61"/>
      <c r="LQ70" s="274" t="s">
        <v>0</v>
      </c>
      <c r="LR70" s="61"/>
      <c r="LS70" s="110" t="s">
        <v>328</v>
      </c>
      <c r="LT70" s="111" t="s">
        <v>328</v>
      </c>
      <c r="LU70" s="90"/>
      <c r="LV70" s="102"/>
      <c r="LW70" s="274" t="s">
        <v>0</v>
      </c>
      <c r="LX70" s="101"/>
      <c r="LY70" s="110" t="s">
        <v>328</v>
      </c>
      <c r="LZ70" s="111" t="s">
        <v>328</v>
      </c>
      <c r="MA70" s="90"/>
      <c r="MB70" s="61"/>
      <c r="MC70" s="274" t="s">
        <v>0</v>
      </c>
      <c r="MD70" s="61"/>
      <c r="ME70" s="110" t="s">
        <v>328</v>
      </c>
      <c r="MF70" s="111" t="s">
        <v>328</v>
      </c>
      <c r="MG70" s="90"/>
      <c r="MH70" s="61"/>
      <c r="MI70" s="274" t="s">
        <v>0</v>
      </c>
      <c r="MJ70" s="61"/>
      <c r="MK70" s="110" t="s">
        <v>328</v>
      </c>
      <c r="ML70" s="111" t="s">
        <v>328</v>
      </c>
      <c r="MM70" s="90"/>
      <c r="MN70" s="61"/>
      <c r="MO70" s="274" t="s">
        <v>0</v>
      </c>
      <c r="MP70" s="61"/>
      <c r="MQ70" s="110" t="s">
        <v>328</v>
      </c>
      <c r="MR70" s="111" t="s">
        <v>328</v>
      </c>
      <c r="MS70" s="90"/>
      <c r="MT70" s="102"/>
      <c r="MU70" s="274" t="s">
        <v>0</v>
      </c>
      <c r="MV70" s="101"/>
      <c r="MW70" s="110" t="s">
        <v>328</v>
      </c>
      <c r="MX70" s="111" t="s">
        <v>328</v>
      </c>
      <c r="MY70" s="90"/>
      <c r="MZ70" s="61"/>
      <c r="NA70" s="274" t="s">
        <v>0</v>
      </c>
      <c r="NB70" s="61"/>
      <c r="NC70" s="110" t="s">
        <v>328</v>
      </c>
      <c r="ND70" s="111" t="s">
        <v>328</v>
      </c>
      <c r="NE70" s="90"/>
      <c r="NF70" s="61"/>
      <c r="NG70" s="274" t="s">
        <v>0</v>
      </c>
      <c r="NH70" s="61"/>
      <c r="NI70" s="110" t="s">
        <v>328</v>
      </c>
      <c r="NJ70" s="111" t="s">
        <v>328</v>
      </c>
      <c r="NK70" s="90"/>
      <c r="NL70" s="61"/>
      <c r="NM70" s="274" t="s">
        <v>0</v>
      </c>
      <c r="NN70" s="61"/>
      <c r="NO70" s="110" t="s">
        <v>328</v>
      </c>
      <c r="NP70" s="111" t="s">
        <v>328</v>
      </c>
      <c r="NQ70" s="90"/>
      <c r="NR70" s="61"/>
      <c r="NS70" s="274" t="s">
        <v>0</v>
      </c>
      <c r="NT70" s="61"/>
      <c r="NU70" s="110" t="s">
        <v>328</v>
      </c>
      <c r="NV70" s="111" t="s">
        <v>328</v>
      </c>
      <c r="NW70" s="98"/>
      <c r="NX70" s="102"/>
      <c r="NY70" s="274" t="s">
        <v>0</v>
      </c>
      <c r="NZ70" s="101"/>
      <c r="OA70" s="110" t="s">
        <v>328</v>
      </c>
      <c r="OB70" s="111" t="s">
        <v>328</v>
      </c>
      <c r="OC70" s="117"/>
      <c r="OD70" s="253"/>
      <c r="OE70" s="110" t="s">
        <v>0</v>
      </c>
      <c r="OF70" s="110"/>
      <c r="OG70" s="110" t="s">
        <v>328</v>
      </c>
      <c r="OH70" s="111" t="s">
        <v>328</v>
      </c>
    </row>
    <row r="71" spans="1:398" ht="15" x14ac:dyDescent="0.2">
      <c r="A71" s="292">
        <f>IF(B71="","",VLOOKUP(B71,'Registrovaní tipéri'!$A$2:$B$101,2,FALSE))</f>
        <v>65</v>
      </c>
      <c r="B71" s="277" t="s">
        <v>253</v>
      </c>
      <c r="J71" s="310">
        <v>0</v>
      </c>
      <c r="K71" s="311"/>
      <c r="L71" s="311">
        <v>0</v>
      </c>
      <c r="M71" s="311" t="s">
        <v>213</v>
      </c>
      <c r="N71" s="312" t="s">
        <v>213</v>
      </c>
      <c r="O71" s="77"/>
      <c r="P71" s="102">
        <v>1</v>
      </c>
      <c r="Q71" s="311" t="s">
        <v>0</v>
      </c>
      <c r="R71" s="101">
        <v>2</v>
      </c>
      <c r="S71" s="110" t="s">
        <v>346</v>
      </c>
      <c r="T71" s="111" t="s">
        <v>213</v>
      </c>
      <c r="U71" s="77"/>
      <c r="V71" s="102">
        <v>2</v>
      </c>
      <c r="W71" s="311" t="s">
        <v>0</v>
      </c>
      <c r="X71" s="101">
        <v>1</v>
      </c>
      <c r="Y71" s="110" t="s">
        <v>268</v>
      </c>
      <c r="Z71" s="111" t="s">
        <v>353</v>
      </c>
      <c r="AA71" s="90"/>
      <c r="AB71" s="61">
        <v>3</v>
      </c>
      <c r="AC71" s="294" t="s">
        <v>0</v>
      </c>
      <c r="AD71" s="61">
        <v>0</v>
      </c>
      <c r="AE71" s="110" t="s">
        <v>218</v>
      </c>
      <c r="AF71" s="111" t="s">
        <v>291</v>
      </c>
      <c r="AG71" s="90"/>
      <c r="AH71" s="61">
        <v>1</v>
      </c>
      <c r="AI71" s="274" t="s">
        <v>0</v>
      </c>
      <c r="AJ71" s="61">
        <v>5</v>
      </c>
      <c r="AK71" s="110" t="s">
        <v>218</v>
      </c>
      <c r="AL71" s="111" t="s">
        <v>291</v>
      </c>
      <c r="AM71" s="90"/>
      <c r="AN71" s="102">
        <v>2</v>
      </c>
      <c r="AO71" s="274" t="s">
        <v>0</v>
      </c>
      <c r="AP71" s="101">
        <v>3</v>
      </c>
      <c r="AQ71" s="110" t="s">
        <v>216</v>
      </c>
      <c r="AR71" s="111" t="s">
        <v>220</v>
      </c>
      <c r="AS71" s="90"/>
      <c r="AT71" s="61">
        <v>5</v>
      </c>
      <c r="AU71" s="274" t="s">
        <v>0</v>
      </c>
      <c r="AV71" s="61">
        <v>1</v>
      </c>
      <c r="AW71" s="110" t="s">
        <v>220</v>
      </c>
      <c r="AX71" s="111" t="s">
        <v>291</v>
      </c>
      <c r="AY71" s="90"/>
      <c r="AZ71" s="102">
        <v>4</v>
      </c>
      <c r="BA71" s="274" t="s">
        <v>0</v>
      </c>
      <c r="BB71" s="101">
        <v>2</v>
      </c>
      <c r="BC71" s="110" t="s">
        <v>218</v>
      </c>
      <c r="BD71" s="111" t="s">
        <v>364</v>
      </c>
      <c r="BE71" s="90"/>
      <c r="BF71" s="61">
        <v>1</v>
      </c>
      <c r="BG71" s="274" t="s">
        <v>0</v>
      </c>
      <c r="BH71" s="61">
        <v>2</v>
      </c>
      <c r="BI71" s="110" t="s">
        <v>219</v>
      </c>
      <c r="BJ71" s="111" t="s">
        <v>215</v>
      </c>
      <c r="BK71" s="90"/>
      <c r="BL71" s="61">
        <v>3</v>
      </c>
      <c r="BM71" s="274" t="s">
        <v>0</v>
      </c>
      <c r="BN71" s="61">
        <v>1</v>
      </c>
      <c r="BO71" s="110" t="s">
        <v>364</v>
      </c>
      <c r="BP71" s="111" t="s">
        <v>218</v>
      </c>
      <c r="BQ71" s="90"/>
      <c r="BR71" s="61">
        <v>0</v>
      </c>
      <c r="BS71" s="274" t="s">
        <v>0</v>
      </c>
      <c r="BT71" s="61">
        <v>5</v>
      </c>
      <c r="BU71" s="110" t="s">
        <v>217</v>
      </c>
      <c r="BV71" s="111" t="s">
        <v>329</v>
      </c>
      <c r="BW71" s="90"/>
      <c r="BX71" s="61">
        <v>2</v>
      </c>
      <c r="BY71" s="274" t="s">
        <v>0</v>
      </c>
      <c r="BZ71" s="61">
        <v>1</v>
      </c>
      <c r="CA71" s="110" t="s">
        <v>217</v>
      </c>
      <c r="CB71" s="111" t="s">
        <v>219</v>
      </c>
      <c r="CC71" s="90"/>
      <c r="CD71" s="61">
        <v>2</v>
      </c>
      <c r="CE71" s="274" t="s">
        <v>0</v>
      </c>
      <c r="CF71" s="61">
        <v>0</v>
      </c>
      <c r="CG71" s="110" t="s">
        <v>218</v>
      </c>
      <c r="CH71" s="111" t="s">
        <v>215</v>
      </c>
      <c r="CI71" s="90"/>
      <c r="CJ71" s="102">
        <v>9</v>
      </c>
      <c r="CK71" s="274" t="s">
        <v>0</v>
      </c>
      <c r="CL71" s="101">
        <v>1</v>
      </c>
      <c r="CM71" s="110" t="s">
        <v>219</v>
      </c>
      <c r="CN71" s="111" t="s">
        <v>217</v>
      </c>
      <c r="CO71" s="90"/>
      <c r="CP71" s="102">
        <v>2</v>
      </c>
      <c r="CQ71" s="274" t="s">
        <v>0</v>
      </c>
      <c r="CR71" s="101">
        <v>3</v>
      </c>
      <c r="CS71" s="110" t="s">
        <v>268</v>
      </c>
      <c r="CT71" s="111" t="s">
        <v>215</v>
      </c>
      <c r="CU71" s="90"/>
      <c r="CV71" s="61">
        <v>0</v>
      </c>
      <c r="CW71" s="274" t="s">
        <v>0</v>
      </c>
      <c r="CX71" s="61">
        <v>7</v>
      </c>
      <c r="CY71" s="110" t="s">
        <v>218</v>
      </c>
      <c r="CZ71" s="111" t="s">
        <v>291</v>
      </c>
      <c r="DA71" s="90"/>
      <c r="DB71" s="61">
        <v>0</v>
      </c>
      <c r="DC71" s="274" t="s">
        <v>0</v>
      </c>
      <c r="DD71" s="61">
        <v>3</v>
      </c>
      <c r="DE71" s="110" t="s">
        <v>216</v>
      </c>
      <c r="DF71" s="111" t="s">
        <v>268</v>
      </c>
      <c r="DG71" s="90"/>
      <c r="DH71" s="61">
        <v>6</v>
      </c>
      <c r="DI71" s="274" t="s">
        <v>0</v>
      </c>
      <c r="DJ71" s="61">
        <v>1</v>
      </c>
      <c r="DK71" s="110" t="s">
        <v>217</v>
      </c>
      <c r="DL71" s="111" t="s">
        <v>216</v>
      </c>
      <c r="DM71" s="90"/>
      <c r="DN71" s="61">
        <v>1</v>
      </c>
      <c r="DO71" s="274" t="s">
        <v>0</v>
      </c>
      <c r="DP71" s="61">
        <v>1</v>
      </c>
      <c r="DQ71" s="110" t="s">
        <v>218</v>
      </c>
      <c r="DR71" s="111" t="s">
        <v>291</v>
      </c>
      <c r="DS71" s="90"/>
      <c r="DT71" s="61">
        <v>5</v>
      </c>
      <c r="DU71" s="274" t="s">
        <v>0</v>
      </c>
      <c r="DV71" s="61">
        <v>1</v>
      </c>
      <c r="DW71" s="110" t="s">
        <v>216</v>
      </c>
      <c r="DX71" s="111" t="s">
        <v>210</v>
      </c>
      <c r="DY71" s="90"/>
      <c r="DZ71" s="61">
        <v>4</v>
      </c>
      <c r="EA71" s="274" t="s">
        <v>0</v>
      </c>
      <c r="EB71" s="61">
        <v>1</v>
      </c>
      <c r="EC71" s="110" t="s">
        <v>217</v>
      </c>
      <c r="ED71" s="111" t="s">
        <v>210</v>
      </c>
      <c r="EE71" s="90"/>
      <c r="EF71" s="61"/>
      <c r="EG71" s="274" t="s">
        <v>0</v>
      </c>
      <c r="EH71" s="61"/>
      <c r="EI71" s="110" t="s">
        <v>328</v>
      </c>
      <c r="EJ71" s="111" t="s">
        <v>328</v>
      </c>
      <c r="EK71" s="90"/>
      <c r="EL71" s="61"/>
      <c r="EM71" s="274" t="s">
        <v>0</v>
      </c>
      <c r="EN71" s="61"/>
      <c r="EO71" s="110" t="s">
        <v>328</v>
      </c>
      <c r="EP71" s="111" t="s">
        <v>328</v>
      </c>
      <c r="EQ71" s="90"/>
      <c r="ER71" s="102"/>
      <c r="ES71" s="274" t="s">
        <v>0</v>
      </c>
      <c r="ET71" s="101"/>
      <c r="EU71" s="110" t="s">
        <v>328</v>
      </c>
      <c r="EV71" s="111" t="s">
        <v>328</v>
      </c>
      <c r="EW71" s="90"/>
      <c r="EX71" s="61"/>
      <c r="EY71" s="274" t="s">
        <v>0</v>
      </c>
      <c r="EZ71" s="61"/>
      <c r="FA71" s="110" t="s">
        <v>328</v>
      </c>
      <c r="FB71" s="111" t="s">
        <v>328</v>
      </c>
      <c r="FC71" s="90"/>
      <c r="FD71" s="102"/>
      <c r="FE71" s="274" t="s">
        <v>0</v>
      </c>
      <c r="FF71" s="101"/>
      <c r="FG71" s="110" t="s">
        <v>328</v>
      </c>
      <c r="FH71" s="111" t="s">
        <v>328</v>
      </c>
      <c r="FI71" s="90"/>
      <c r="FJ71" s="61"/>
      <c r="FK71" s="274" t="s">
        <v>0</v>
      </c>
      <c r="FL71" s="61"/>
      <c r="FM71" s="110" t="s">
        <v>328</v>
      </c>
      <c r="FN71" s="111" t="s">
        <v>328</v>
      </c>
      <c r="FO71" s="90"/>
      <c r="FP71" s="61"/>
      <c r="FQ71" s="274" t="s">
        <v>0</v>
      </c>
      <c r="FR71" s="61"/>
      <c r="FS71" s="110" t="s">
        <v>328</v>
      </c>
      <c r="FT71" s="111" t="s">
        <v>328</v>
      </c>
      <c r="FU71" s="90"/>
      <c r="FV71" s="61"/>
      <c r="FW71" s="274" t="s">
        <v>0</v>
      </c>
      <c r="FX71" s="61"/>
      <c r="FY71" s="110" t="s">
        <v>328</v>
      </c>
      <c r="FZ71" s="111" t="s">
        <v>328</v>
      </c>
      <c r="GA71" s="90"/>
      <c r="GB71" s="102"/>
      <c r="GC71" s="274" t="s">
        <v>0</v>
      </c>
      <c r="GD71" s="101"/>
      <c r="GE71" s="110" t="s">
        <v>328</v>
      </c>
      <c r="GF71" s="111" t="s">
        <v>328</v>
      </c>
      <c r="GG71" s="90"/>
      <c r="GH71" s="102"/>
      <c r="GI71" s="274" t="s">
        <v>0</v>
      </c>
      <c r="GJ71" s="101"/>
      <c r="GK71" s="110" t="s">
        <v>328</v>
      </c>
      <c r="GL71" s="111" t="s">
        <v>328</v>
      </c>
      <c r="GM71" s="90"/>
      <c r="GN71" s="61"/>
      <c r="GO71" s="274" t="s">
        <v>0</v>
      </c>
      <c r="GP71" s="61"/>
      <c r="GQ71" s="110" t="s">
        <v>328</v>
      </c>
      <c r="GR71" s="111" t="s">
        <v>328</v>
      </c>
      <c r="GS71" s="90"/>
      <c r="GT71" s="61"/>
      <c r="GU71" s="274" t="s">
        <v>0</v>
      </c>
      <c r="GV71" s="61"/>
      <c r="GW71" s="110" t="s">
        <v>328</v>
      </c>
      <c r="GX71" s="111" t="s">
        <v>328</v>
      </c>
      <c r="GY71" s="90"/>
      <c r="GZ71" s="102"/>
      <c r="HA71" s="274" t="s">
        <v>0</v>
      </c>
      <c r="HB71" s="101"/>
      <c r="HC71" s="110" t="s">
        <v>328</v>
      </c>
      <c r="HD71" s="111" t="s">
        <v>328</v>
      </c>
      <c r="HE71" s="90"/>
      <c r="HF71" s="61"/>
      <c r="HG71" s="274" t="s">
        <v>0</v>
      </c>
      <c r="HH71" s="61"/>
      <c r="HI71" s="110" t="s">
        <v>328</v>
      </c>
      <c r="HJ71" s="111" t="s">
        <v>328</v>
      </c>
      <c r="HK71" s="90"/>
      <c r="HL71" s="61"/>
      <c r="HM71" s="274" t="s">
        <v>0</v>
      </c>
      <c r="HN71" s="61"/>
      <c r="HO71" s="110" t="s">
        <v>328</v>
      </c>
      <c r="HP71" s="111" t="s">
        <v>328</v>
      </c>
      <c r="HQ71" s="90"/>
      <c r="HR71" s="61"/>
      <c r="HS71" s="274" t="s">
        <v>0</v>
      </c>
      <c r="HT71" s="61"/>
      <c r="HU71" s="110" t="s">
        <v>328</v>
      </c>
      <c r="HV71" s="111" t="s">
        <v>328</v>
      </c>
      <c r="HW71" s="90"/>
      <c r="HX71" s="102"/>
      <c r="HY71" s="274" t="s">
        <v>0</v>
      </c>
      <c r="HZ71" s="101"/>
      <c r="IA71" s="110" t="s">
        <v>328</v>
      </c>
      <c r="IB71" s="111" t="s">
        <v>328</v>
      </c>
      <c r="IC71" s="90"/>
      <c r="ID71" s="61"/>
      <c r="IE71" s="274" t="s">
        <v>0</v>
      </c>
      <c r="IF71" s="61"/>
      <c r="IG71" s="110" t="s">
        <v>328</v>
      </c>
      <c r="IH71" s="111" t="s">
        <v>328</v>
      </c>
      <c r="II71" s="90"/>
      <c r="IJ71" s="61"/>
      <c r="IK71" s="274" t="s">
        <v>0</v>
      </c>
      <c r="IL71" s="61"/>
      <c r="IM71" s="110" t="s">
        <v>328</v>
      </c>
      <c r="IN71" s="111" t="s">
        <v>328</v>
      </c>
      <c r="IO71" s="90"/>
      <c r="IP71" s="102"/>
      <c r="IQ71" s="274" t="s">
        <v>0</v>
      </c>
      <c r="IR71" s="101"/>
      <c r="IS71" s="110" t="s">
        <v>328</v>
      </c>
      <c r="IT71" s="111" t="s">
        <v>328</v>
      </c>
      <c r="IU71" s="90"/>
      <c r="IV71" s="61"/>
      <c r="IW71" s="274" t="s">
        <v>0</v>
      </c>
      <c r="IX71" s="61"/>
      <c r="IY71" s="110" t="s">
        <v>328</v>
      </c>
      <c r="IZ71" s="111" t="s">
        <v>328</v>
      </c>
      <c r="JA71" s="90"/>
      <c r="JB71" s="61"/>
      <c r="JC71" s="274" t="s">
        <v>0</v>
      </c>
      <c r="JD71" s="61"/>
      <c r="JE71" s="110" t="s">
        <v>328</v>
      </c>
      <c r="JF71" s="111" t="s">
        <v>328</v>
      </c>
      <c r="JG71" s="90"/>
      <c r="JH71" s="61"/>
      <c r="JI71" s="274" t="s">
        <v>0</v>
      </c>
      <c r="JJ71" s="61"/>
      <c r="JK71" s="110" t="s">
        <v>328</v>
      </c>
      <c r="JL71" s="111" t="s">
        <v>328</v>
      </c>
      <c r="JM71" s="90"/>
      <c r="JN71" s="61"/>
      <c r="JO71" s="274" t="s">
        <v>0</v>
      </c>
      <c r="JP71" s="61"/>
      <c r="JQ71" s="110" t="s">
        <v>328</v>
      </c>
      <c r="JR71" s="111" t="s">
        <v>328</v>
      </c>
      <c r="JS71" s="90"/>
      <c r="JT71" s="102"/>
      <c r="JU71" s="274" t="s">
        <v>0</v>
      </c>
      <c r="JV71" s="101"/>
      <c r="JW71" s="110" t="s">
        <v>328</v>
      </c>
      <c r="JX71" s="111" t="s">
        <v>328</v>
      </c>
      <c r="JY71" s="90"/>
      <c r="JZ71" s="102"/>
      <c r="KA71" s="274" t="s">
        <v>0</v>
      </c>
      <c r="KB71" s="101"/>
      <c r="KC71" s="110" t="s">
        <v>328</v>
      </c>
      <c r="KD71" s="111" t="s">
        <v>328</v>
      </c>
      <c r="KE71" s="90"/>
      <c r="KF71" s="102"/>
      <c r="KG71" s="274" t="s">
        <v>0</v>
      </c>
      <c r="KH71" s="101"/>
      <c r="KI71" s="110" t="s">
        <v>328</v>
      </c>
      <c r="KJ71" s="111" t="s">
        <v>328</v>
      </c>
      <c r="KK71" s="90"/>
      <c r="KL71" s="61"/>
      <c r="KM71" s="274" t="s">
        <v>0</v>
      </c>
      <c r="KN71" s="61"/>
      <c r="KO71" s="110" t="s">
        <v>328</v>
      </c>
      <c r="KP71" s="111" t="s">
        <v>328</v>
      </c>
      <c r="KQ71" s="90"/>
      <c r="KR71" s="61"/>
      <c r="KS71" s="274" t="s">
        <v>0</v>
      </c>
      <c r="KT71" s="61"/>
      <c r="KU71" s="110" t="s">
        <v>328</v>
      </c>
      <c r="KV71" s="111" t="s">
        <v>328</v>
      </c>
      <c r="KW71" s="90"/>
      <c r="KX71" s="61"/>
      <c r="KY71" s="274" t="s">
        <v>0</v>
      </c>
      <c r="KZ71" s="61"/>
      <c r="LA71" s="110" t="s">
        <v>328</v>
      </c>
      <c r="LB71" s="111" t="s">
        <v>328</v>
      </c>
      <c r="LC71" s="90"/>
      <c r="LD71" s="102"/>
      <c r="LE71" s="274" t="s">
        <v>0</v>
      </c>
      <c r="LF71" s="101"/>
      <c r="LG71" s="110" t="s">
        <v>328</v>
      </c>
      <c r="LH71" s="111" t="s">
        <v>328</v>
      </c>
      <c r="LI71" s="90"/>
      <c r="LJ71" s="61"/>
      <c r="LK71" s="274" t="s">
        <v>0</v>
      </c>
      <c r="LL71" s="61"/>
      <c r="LM71" s="110" t="s">
        <v>328</v>
      </c>
      <c r="LN71" s="111" t="s">
        <v>328</v>
      </c>
      <c r="LO71" s="90"/>
      <c r="LP71" s="61"/>
      <c r="LQ71" s="274" t="s">
        <v>0</v>
      </c>
      <c r="LR71" s="61"/>
      <c r="LS71" s="110" t="s">
        <v>328</v>
      </c>
      <c r="LT71" s="111" t="s">
        <v>328</v>
      </c>
      <c r="LU71" s="90"/>
      <c r="LV71" s="102"/>
      <c r="LW71" s="274" t="s">
        <v>0</v>
      </c>
      <c r="LX71" s="101"/>
      <c r="LY71" s="110" t="s">
        <v>328</v>
      </c>
      <c r="LZ71" s="111" t="s">
        <v>328</v>
      </c>
      <c r="MA71" s="90"/>
      <c r="MB71" s="61"/>
      <c r="MC71" s="274" t="s">
        <v>0</v>
      </c>
      <c r="MD71" s="61"/>
      <c r="ME71" s="110" t="s">
        <v>328</v>
      </c>
      <c r="MF71" s="111" t="s">
        <v>328</v>
      </c>
      <c r="MG71" s="90"/>
      <c r="MH71" s="61"/>
      <c r="MI71" s="274" t="s">
        <v>0</v>
      </c>
      <c r="MJ71" s="61"/>
      <c r="MK71" s="110" t="s">
        <v>328</v>
      </c>
      <c r="ML71" s="111" t="s">
        <v>328</v>
      </c>
      <c r="MM71" s="90"/>
      <c r="MN71" s="61"/>
      <c r="MO71" s="274" t="s">
        <v>0</v>
      </c>
      <c r="MP71" s="61"/>
      <c r="MQ71" s="110" t="s">
        <v>328</v>
      </c>
      <c r="MR71" s="111" t="s">
        <v>328</v>
      </c>
      <c r="MS71" s="90"/>
      <c r="MT71" s="102"/>
      <c r="MU71" s="274" t="s">
        <v>0</v>
      </c>
      <c r="MV71" s="101"/>
      <c r="MW71" s="110" t="s">
        <v>328</v>
      </c>
      <c r="MX71" s="111" t="s">
        <v>328</v>
      </c>
      <c r="MY71" s="90"/>
      <c r="MZ71" s="61"/>
      <c r="NA71" s="274" t="s">
        <v>0</v>
      </c>
      <c r="NB71" s="61"/>
      <c r="NC71" s="110" t="s">
        <v>328</v>
      </c>
      <c r="ND71" s="111" t="s">
        <v>328</v>
      </c>
      <c r="NE71" s="90"/>
      <c r="NF71" s="61"/>
      <c r="NG71" s="274" t="s">
        <v>0</v>
      </c>
      <c r="NH71" s="61"/>
      <c r="NI71" s="110" t="s">
        <v>328</v>
      </c>
      <c r="NJ71" s="111" t="s">
        <v>328</v>
      </c>
      <c r="NK71" s="90"/>
      <c r="NL71" s="61"/>
      <c r="NM71" s="274" t="s">
        <v>0</v>
      </c>
      <c r="NN71" s="61"/>
      <c r="NO71" s="110" t="s">
        <v>328</v>
      </c>
      <c r="NP71" s="111" t="s">
        <v>328</v>
      </c>
      <c r="NQ71" s="90"/>
      <c r="NR71" s="61"/>
      <c r="NS71" s="274" t="s">
        <v>0</v>
      </c>
      <c r="NT71" s="61"/>
      <c r="NU71" s="110" t="s">
        <v>328</v>
      </c>
      <c r="NV71" s="111" t="s">
        <v>328</v>
      </c>
      <c r="NW71" s="98"/>
      <c r="NX71" s="102"/>
      <c r="NY71" s="274" t="s">
        <v>0</v>
      </c>
      <c r="NZ71" s="101"/>
      <c r="OA71" s="110" t="s">
        <v>328</v>
      </c>
      <c r="OB71" s="111" t="s">
        <v>328</v>
      </c>
      <c r="OC71" s="117"/>
      <c r="OD71" s="253"/>
      <c r="OE71" s="110" t="s">
        <v>0</v>
      </c>
      <c r="OF71" s="110"/>
      <c r="OG71" s="110" t="s">
        <v>328</v>
      </c>
      <c r="OH71" s="111" t="s">
        <v>328</v>
      </c>
    </row>
    <row r="72" spans="1:398" ht="15" hidden="1" x14ac:dyDescent="0.2">
      <c r="A72" s="283">
        <f>IF(B72="","",VLOOKUP(B72,'Registrovaní tipéri'!$A$2:$B$101,2,FALSE))</f>
        <v>59</v>
      </c>
      <c r="B72" s="277" t="s">
        <v>205</v>
      </c>
      <c r="C72" s="130">
        <v>59</v>
      </c>
      <c r="D72" s="102"/>
      <c r="E72" s="274" t="s">
        <v>0</v>
      </c>
      <c r="F72" s="101"/>
      <c r="G72" s="274"/>
      <c r="H72" s="275"/>
      <c r="I72" s="279"/>
      <c r="J72" s="253">
        <v>1</v>
      </c>
      <c r="K72" s="110" t="s">
        <v>0</v>
      </c>
      <c r="L72" s="110">
        <v>1</v>
      </c>
      <c r="M72" s="110" t="s">
        <v>219</v>
      </c>
      <c r="N72" s="111" t="s">
        <v>213</v>
      </c>
      <c r="O72" s="77"/>
      <c r="P72" s="102"/>
      <c r="Q72" s="311" t="s">
        <v>0</v>
      </c>
      <c r="R72" s="101"/>
      <c r="S72" s="110" t="s">
        <v>328</v>
      </c>
      <c r="T72" s="111" t="s">
        <v>328</v>
      </c>
      <c r="U72" s="77"/>
      <c r="V72" s="102"/>
      <c r="W72" s="311" t="s">
        <v>0</v>
      </c>
      <c r="X72" s="101"/>
      <c r="Y72" s="110" t="s">
        <v>328</v>
      </c>
      <c r="Z72" s="111" t="s">
        <v>328</v>
      </c>
      <c r="AA72" s="90"/>
      <c r="AB72" s="61"/>
      <c r="AC72" s="294" t="s">
        <v>0</v>
      </c>
      <c r="AD72" s="61"/>
      <c r="AE72" s="110" t="s">
        <v>328</v>
      </c>
      <c r="AF72" s="111" t="s">
        <v>328</v>
      </c>
      <c r="AG72" s="90"/>
      <c r="AH72" s="61"/>
      <c r="AI72" s="274" t="s">
        <v>0</v>
      </c>
      <c r="AJ72" s="61"/>
      <c r="AK72" s="110" t="s">
        <v>328</v>
      </c>
      <c r="AL72" s="111" t="s">
        <v>328</v>
      </c>
      <c r="AM72" s="90"/>
      <c r="AN72" s="102"/>
      <c r="AO72" s="274" t="s">
        <v>0</v>
      </c>
      <c r="AP72" s="101"/>
      <c r="AQ72" s="110" t="s">
        <v>328</v>
      </c>
      <c r="AR72" s="111" t="s">
        <v>328</v>
      </c>
      <c r="AS72" s="90"/>
      <c r="AT72" s="61"/>
      <c r="AU72" s="274" t="s">
        <v>0</v>
      </c>
      <c r="AV72" s="61"/>
      <c r="AW72" s="110" t="s">
        <v>328</v>
      </c>
      <c r="AX72" s="111" t="s">
        <v>328</v>
      </c>
      <c r="AY72" s="90"/>
      <c r="AZ72" s="102"/>
      <c r="BA72" s="274" t="s">
        <v>0</v>
      </c>
      <c r="BB72" s="101"/>
      <c r="BC72" s="110" t="s">
        <v>328</v>
      </c>
      <c r="BD72" s="111" t="s">
        <v>328</v>
      </c>
      <c r="BE72" s="90"/>
      <c r="BF72" s="61"/>
      <c r="BG72" s="274" t="s">
        <v>0</v>
      </c>
      <c r="BH72" s="61"/>
      <c r="BI72" s="110" t="s">
        <v>328</v>
      </c>
      <c r="BJ72" s="111" t="s">
        <v>328</v>
      </c>
      <c r="BK72" s="90"/>
      <c r="BL72" s="61"/>
      <c r="BM72" s="274" t="s">
        <v>0</v>
      </c>
      <c r="BN72" s="61"/>
      <c r="BO72" s="110" t="s">
        <v>328</v>
      </c>
      <c r="BP72" s="111" t="s">
        <v>328</v>
      </c>
      <c r="BQ72" s="90"/>
      <c r="BR72" s="61"/>
      <c r="BS72" s="274" t="s">
        <v>0</v>
      </c>
      <c r="BT72" s="61"/>
      <c r="BU72" s="110" t="s">
        <v>328</v>
      </c>
      <c r="BV72" s="111" t="s">
        <v>328</v>
      </c>
      <c r="BW72" s="90"/>
      <c r="BX72" s="61"/>
      <c r="BY72" s="274" t="s">
        <v>0</v>
      </c>
      <c r="BZ72" s="61"/>
      <c r="CA72" s="110" t="s">
        <v>328</v>
      </c>
      <c r="CB72" s="111" t="s">
        <v>328</v>
      </c>
      <c r="CC72" s="90"/>
      <c r="CD72" s="61"/>
      <c r="CE72" s="274" t="s">
        <v>0</v>
      </c>
      <c r="CF72" s="61"/>
      <c r="CG72" s="110" t="s">
        <v>328</v>
      </c>
      <c r="CH72" s="111" t="s">
        <v>328</v>
      </c>
      <c r="CI72" s="90"/>
      <c r="CJ72" s="102"/>
      <c r="CK72" s="274" t="s">
        <v>0</v>
      </c>
      <c r="CL72" s="101"/>
      <c r="CM72" s="110" t="s">
        <v>328</v>
      </c>
      <c r="CN72" s="111" t="s">
        <v>328</v>
      </c>
      <c r="CO72" s="90"/>
      <c r="CP72" s="102"/>
      <c r="CQ72" s="274" t="s">
        <v>0</v>
      </c>
      <c r="CR72" s="101"/>
      <c r="CS72" s="110" t="s">
        <v>328</v>
      </c>
      <c r="CT72" s="111" t="s">
        <v>328</v>
      </c>
      <c r="CU72" s="90"/>
      <c r="CV72" s="61"/>
      <c r="CW72" s="274" t="s">
        <v>0</v>
      </c>
      <c r="CX72" s="61"/>
      <c r="CY72" s="110" t="s">
        <v>328</v>
      </c>
      <c r="CZ72" s="111" t="s">
        <v>328</v>
      </c>
      <c r="DA72" s="90"/>
      <c r="DB72" s="61"/>
      <c r="DC72" s="274" t="s">
        <v>0</v>
      </c>
      <c r="DD72" s="61"/>
      <c r="DE72" s="110" t="s">
        <v>328</v>
      </c>
      <c r="DF72" s="111" t="s">
        <v>328</v>
      </c>
      <c r="DG72" s="90"/>
      <c r="DH72" s="61"/>
      <c r="DI72" s="274" t="s">
        <v>0</v>
      </c>
      <c r="DJ72" s="61"/>
      <c r="DK72" s="110" t="s">
        <v>328</v>
      </c>
      <c r="DL72" s="111" t="s">
        <v>328</v>
      </c>
      <c r="DM72" s="90"/>
      <c r="DN72" s="61"/>
      <c r="DO72" s="274" t="s">
        <v>0</v>
      </c>
      <c r="DP72" s="61"/>
      <c r="DQ72" s="110" t="s">
        <v>328</v>
      </c>
      <c r="DR72" s="111" t="s">
        <v>328</v>
      </c>
      <c r="DS72" s="90"/>
      <c r="DT72" s="61"/>
      <c r="DU72" s="274" t="s">
        <v>0</v>
      </c>
      <c r="DV72" s="61"/>
      <c r="DW72" s="110" t="s">
        <v>328</v>
      </c>
      <c r="DX72" s="111" t="s">
        <v>328</v>
      </c>
      <c r="DY72" s="90"/>
      <c r="DZ72" s="61"/>
      <c r="EA72" s="274" t="s">
        <v>0</v>
      </c>
      <c r="EB72" s="61"/>
      <c r="EC72" s="110" t="s">
        <v>328</v>
      </c>
      <c r="ED72" s="111" t="s">
        <v>328</v>
      </c>
      <c r="EE72" s="90"/>
      <c r="EF72" s="61"/>
      <c r="EG72" s="274" t="s">
        <v>0</v>
      </c>
      <c r="EH72" s="61"/>
      <c r="EI72" s="110" t="s">
        <v>328</v>
      </c>
      <c r="EJ72" s="111" t="s">
        <v>328</v>
      </c>
      <c r="EK72" s="90"/>
      <c r="EL72" s="61"/>
      <c r="EM72" s="274" t="s">
        <v>0</v>
      </c>
      <c r="EN72" s="61"/>
      <c r="EO72" s="110" t="s">
        <v>328</v>
      </c>
      <c r="EP72" s="111" t="s">
        <v>328</v>
      </c>
      <c r="EQ72" s="90"/>
      <c r="ER72" s="102"/>
      <c r="ES72" s="274" t="s">
        <v>0</v>
      </c>
      <c r="ET72" s="101"/>
      <c r="EU72" s="110" t="s">
        <v>328</v>
      </c>
      <c r="EV72" s="111" t="s">
        <v>328</v>
      </c>
      <c r="EW72" s="90"/>
      <c r="EX72" s="61"/>
      <c r="EY72" s="274" t="s">
        <v>0</v>
      </c>
      <c r="EZ72" s="61"/>
      <c r="FA72" s="110" t="s">
        <v>328</v>
      </c>
      <c r="FB72" s="111" t="s">
        <v>328</v>
      </c>
      <c r="FC72" s="90"/>
      <c r="FD72" s="102"/>
      <c r="FE72" s="274" t="s">
        <v>0</v>
      </c>
      <c r="FF72" s="101"/>
      <c r="FG72" s="110" t="s">
        <v>328</v>
      </c>
      <c r="FH72" s="111" t="s">
        <v>328</v>
      </c>
      <c r="FI72" s="90"/>
      <c r="FJ72" s="61"/>
      <c r="FK72" s="274" t="s">
        <v>0</v>
      </c>
      <c r="FL72" s="61"/>
      <c r="FM72" s="110" t="s">
        <v>328</v>
      </c>
      <c r="FN72" s="111" t="s">
        <v>328</v>
      </c>
      <c r="FO72" s="90"/>
      <c r="FP72" s="61"/>
      <c r="FQ72" s="274" t="s">
        <v>0</v>
      </c>
      <c r="FR72" s="61"/>
      <c r="FS72" s="110" t="s">
        <v>328</v>
      </c>
      <c r="FT72" s="111" t="s">
        <v>328</v>
      </c>
      <c r="FU72" s="90"/>
      <c r="FV72" s="61"/>
      <c r="FW72" s="274" t="s">
        <v>0</v>
      </c>
      <c r="FX72" s="61"/>
      <c r="FY72" s="110" t="s">
        <v>328</v>
      </c>
      <c r="FZ72" s="111" t="s">
        <v>328</v>
      </c>
      <c r="GA72" s="90"/>
      <c r="GB72" s="102"/>
      <c r="GC72" s="274" t="s">
        <v>0</v>
      </c>
      <c r="GD72" s="101"/>
      <c r="GE72" s="110" t="s">
        <v>328</v>
      </c>
      <c r="GF72" s="111" t="s">
        <v>328</v>
      </c>
      <c r="GG72" s="90"/>
      <c r="GH72" s="102"/>
      <c r="GI72" s="274" t="s">
        <v>0</v>
      </c>
      <c r="GJ72" s="101"/>
      <c r="GK72" s="110" t="s">
        <v>328</v>
      </c>
      <c r="GL72" s="111" t="s">
        <v>328</v>
      </c>
      <c r="GM72" s="90"/>
      <c r="GN72" s="61"/>
      <c r="GO72" s="274" t="s">
        <v>0</v>
      </c>
      <c r="GP72" s="61"/>
      <c r="GQ72" s="110" t="s">
        <v>328</v>
      </c>
      <c r="GR72" s="111" t="s">
        <v>328</v>
      </c>
      <c r="GS72" s="90"/>
      <c r="GT72" s="61"/>
      <c r="GU72" s="274" t="s">
        <v>0</v>
      </c>
      <c r="GV72" s="61"/>
      <c r="GW72" s="110" t="s">
        <v>328</v>
      </c>
      <c r="GX72" s="111" t="s">
        <v>328</v>
      </c>
      <c r="GY72" s="90"/>
      <c r="GZ72" s="102"/>
      <c r="HA72" s="274" t="s">
        <v>0</v>
      </c>
      <c r="HB72" s="101"/>
      <c r="HC72" s="110" t="s">
        <v>328</v>
      </c>
      <c r="HD72" s="111" t="s">
        <v>328</v>
      </c>
      <c r="HE72" s="90"/>
      <c r="HF72" s="61"/>
      <c r="HG72" s="274" t="s">
        <v>0</v>
      </c>
      <c r="HH72" s="61"/>
      <c r="HI72" s="110" t="s">
        <v>328</v>
      </c>
      <c r="HJ72" s="111" t="s">
        <v>328</v>
      </c>
      <c r="HK72" s="90"/>
      <c r="HL72" s="61"/>
      <c r="HM72" s="274" t="s">
        <v>0</v>
      </c>
      <c r="HN72" s="61"/>
      <c r="HO72" s="110" t="s">
        <v>328</v>
      </c>
      <c r="HP72" s="111" t="s">
        <v>328</v>
      </c>
      <c r="HQ72" s="90"/>
      <c r="HR72" s="61"/>
      <c r="HS72" s="274" t="s">
        <v>0</v>
      </c>
      <c r="HT72" s="61"/>
      <c r="HU72" s="110" t="s">
        <v>328</v>
      </c>
      <c r="HV72" s="111" t="s">
        <v>328</v>
      </c>
      <c r="HW72" s="90"/>
      <c r="HX72" s="102"/>
      <c r="HY72" s="274" t="s">
        <v>0</v>
      </c>
      <c r="HZ72" s="101"/>
      <c r="IA72" s="110" t="s">
        <v>328</v>
      </c>
      <c r="IB72" s="111" t="s">
        <v>328</v>
      </c>
      <c r="IC72" s="90"/>
      <c r="ID72" s="61"/>
      <c r="IE72" s="274" t="s">
        <v>0</v>
      </c>
      <c r="IF72" s="61"/>
      <c r="IG72" s="110" t="s">
        <v>328</v>
      </c>
      <c r="IH72" s="111" t="s">
        <v>328</v>
      </c>
      <c r="II72" s="90"/>
      <c r="IJ72" s="61"/>
      <c r="IK72" s="274" t="s">
        <v>0</v>
      </c>
      <c r="IL72" s="61"/>
      <c r="IM72" s="110" t="s">
        <v>328</v>
      </c>
      <c r="IN72" s="111" t="s">
        <v>328</v>
      </c>
      <c r="IO72" s="90"/>
      <c r="IP72" s="102"/>
      <c r="IQ72" s="274" t="s">
        <v>0</v>
      </c>
      <c r="IR72" s="101"/>
      <c r="IS72" s="110" t="s">
        <v>328</v>
      </c>
      <c r="IT72" s="111" t="s">
        <v>328</v>
      </c>
      <c r="IU72" s="90"/>
      <c r="IV72" s="61"/>
      <c r="IW72" s="274" t="s">
        <v>0</v>
      </c>
      <c r="IX72" s="61"/>
      <c r="IY72" s="110" t="s">
        <v>328</v>
      </c>
      <c r="IZ72" s="111" t="s">
        <v>328</v>
      </c>
      <c r="JA72" s="90"/>
      <c r="JB72" s="61"/>
      <c r="JC72" s="274" t="s">
        <v>0</v>
      </c>
      <c r="JD72" s="61"/>
      <c r="JE72" s="110" t="s">
        <v>328</v>
      </c>
      <c r="JF72" s="111" t="s">
        <v>328</v>
      </c>
      <c r="JG72" s="90"/>
      <c r="JH72" s="61"/>
      <c r="JI72" s="274" t="s">
        <v>0</v>
      </c>
      <c r="JJ72" s="61"/>
      <c r="JK72" s="110" t="s">
        <v>328</v>
      </c>
      <c r="JL72" s="111" t="s">
        <v>328</v>
      </c>
      <c r="JM72" s="90"/>
      <c r="JN72" s="61"/>
      <c r="JO72" s="274" t="s">
        <v>0</v>
      </c>
      <c r="JP72" s="61"/>
      <c r="JQ72" s="110" t="s">
        <v>328</v>
      </c>
      <c r="JR72" s="111" t="s">
        <v>328</v>
      </c>
      <c r="JS72" s="90"/>
      <c r="JT72" s="102"/>
      <c r="JU72" s="274" t="s">
        <v>0</v>
      </c>
      <c r="JV72" s="101"/>
      <c r="JW72" s="110" t="s">
        <v>328</v>
      </c>
      <c r="JX72" s="111" t="s">
        <v>328</v>
      </c>
      <c r="JY72" s="90"/>
      <c r="JZ72" s="102"/>
      <c r="KA72" s="274" t="s">
        <v>0</v>
      </c>
      <c r="KB72" s="101"/>
      <c r="KC72" s="110" t="s">
        <v>328</v>
      </c>
      <c r="KD72" s="111" t="s">
        <v>328</v>
      </c>
      <c r="KE72" s="90"/>
      <c r="KF72" s="102"/>
      <c r="KG72" s="274" t="s">
        <v>0</v>
      </c>
      <c r="KH72" s="101"/>
      <c r="KI72" s="110" t="s">
        <v>328</v>
      </c>
      <c r="KJ72" s="111" t="s">
        <v>328</v>
      </c>
      <c r="KK72" s="90"/>
      <c r="KL72" s="61"/>
      <c r="KM72" s="274" t="s">
        <v>0</v>
      </c>
      <c r="KN72" s="61"/>
      <c r="KO72" s="110" t="s">
        <v>328</v>
      </c>
      <c r="KP72" s="111" t="s">
        <v>328</v>
      </c>
      <c r="KQ72" s="90"/>
      <c r="KR72" s="61"/>
      <c r="KS72" s="274" t="s">
        <v>0</v>
      </c>
      <c r="KT72" s="61"/>
      <c r="KU72" s="110" t="s">
        <v>328</v>
      </c>
      <c r="KV72" s="111" t="s">
        <v>328</v>
      </c>
      <c r="KW72" s="90"/>
      <c r="KX72" s="61"/>
      <c r="KY72" s="274" t="s">
        <v>0</v>
      </c>
      <c r="KZ72" s="61"/>
      <c r="LA72" s="110" t="s">
        <v>328</v>
      </c>
      <c r="LB72" s="111" t="s">
        <v>328</v>
      </c>
      <c r="LC72" s="90"/>
      <c r="LD72" s="102"/>
      <c r="LE72" s="274" t="s">
        <v>0</v>
      </c>
      <c r="LF72" s="101"/>
      <c r="LG72" s="110" t="s">
        <v>328</v>
      </c>
      <c r="LH72" s="111" t="s">
        <v>328</v>
      </c>
      <c r="LI72" s="90"/>
      <c r="LJ72" s="61"/>
      <c r="LK72" s="274" t="s">
        <v>0</v>
      </c>
      <c r="LL72" s="61"/>
      <c r="LM72" s="110" t="s">
        <v>328</v>
      </c>
      <c r="LN72" s="111" t="s">
        <v>328</v>
      </c>
      <c r="LO72" s="90"/>
      <c r="LP72" s="61"/>
      <c r="LQ72" s="274" t="s">
        <v>0</v>
      </c>
      <c r="LR72" s="61"/>
      <c r="LS72" s="110" t="s">
        <v>328</v>
      </c>
      <c r="LT72" s="111" t="s">
        <v>328</v>
      </c>
      <c r="LU72" s="90"/>
      <c r="LV72" s="102"/>
      <c r="LW72" s="274" t="s">
        <v>0</v>
      </c>
      <c r="LX72" s="101"/>
      <c r="LY72" s="110" t="s">
        <v>328</v>
      </c>
      <c r="LZ72" s="111" t="s">
        <v>328</v>
      </c>
      <c r="MA72" s="90"/>
      <c r="MB72" s="61"/>
      <c r="MC72" s="274" t="s">
        <v>0</v>
      </c>
      <c r="MD72" s="61"/>
      <c r="ME72" s="110" t="s">
        <v>328</v>
      </c>
      <c r="MF72" s="111" t="s">
        <v>328</v>
      </c>
      <c r="MG72" s="90"/>
      <c r="MH72" s="61"/>
      <c r="MI72" s="274" t="s">
        <v>0</v>
      </c>
      <c r="MJ72" s="61"/>
      <c r="MK72" s="110" t="s">
        <v>328</v>
      </c>
      <c r="ML72" s="111" t="s">
        <v>328</v>
      </c>
      <c r="MM72" s="90"/>
      <c r="MN72" s="61"/>
      <c r="MO72" s="274" t="s">
        <v>0</v>
      </c>
      <c r="MP72" s="61"/>
      <c r="MQ72" s="110" t="s">
        <v>328</v>
      </c>
      <c r="MR72" s="111" t="s">
        <v>328</v>
      </c>
      <c r="MS72" s="90"/>
      <c r="MT72" s="102"/>
      <c r="MU72" s="274" t="s">
        <v>0</v>
      </c>
      <c r="MV72" s="101"/>
      <c r="MW72" s="110" t="s">
        <v>328</v>
      </c>
      <c r="MX72" s="111" t="s">
        <v>328</v>
      </c>
      <c r="MY72" s="90"/>
      <c r="MZ72" s="61"/>
      <c r="NA72" s="274" t="s">
        <v>0</v>
      </c>
      <c r="NB72" s="61"/>
      <c r="NC72" s="110" t="s">
        <v>328</v>
      </c>
      <c r="ND72" s="111" t="s">
        <v>328</v>
      </c>
      <c r="NE72" s="90"/>
      <c r="NF72" s="61"/>
      <c r="NG72" s="274" t="s">
        <v>0</v>
      </c>
      <c r="NH72" s="61"/>
      <c r="NI72" s="110" t="s">
        <v>328</v>
      </c>
      <c r="NJ72" s="111" t="s">
        <v>328</v>
      </c>
      <c r="NK72" s="90"/>
      <c r="NL72" s="61"/>
      <c r="NM72" s="274" t="s">
        <v>0</v>
      </c>
      <c r="NN72" s="61"/>
      <c r="NO72" s="110" t="s">
        <v>328</v>
      </c>
      <c r="NP72" s="111" t="s">
        <v>328</v>
      </c>
      <c r="NQ72" s="90"/>
      <c r="NR72" s="61"/>
      <c r="NS72" s="274" t="s">
        <v>0</v>
      </c>
      <c r="NT72" s="61"/>
      <c r="NU72" s="110" t="s">
        <v>328</v>
      </c>
      <c r="NV72" s="111" t="s">
        <v>328</v>
      </c>
      <c r="NW72" s="98"/>
      <c r="NX72" s="102"/>
      <c r="NY72" s="274" t="s">
        <v>0</v>
      </c>
      <c r="NZ72" s="101"/>
      <c r="OA72" s="110" t="s">
        <v>328</v>
      </c>
      <c r="OB72" s="111" t="s">
        <v>328</v>
      </c>
      <c r="OC72" s="117"/>
      <c r="OD72" s="253"/>
      <c r="OE72" s="110" t="s">
        <v>0</v>
      </c>
      <c r="OF72" s="110"/>
      <c r="OG72" s="110" t="s">
        <v>328</v>
      </c>
      <c r="OH72" s="111" t="s">
        <v>328</v>
      </c>
    </row>
    <row r="73" spans="1:398" ht="15" x14ac:dyDescent="0.2">
      <c r="A73" s="283">
        <f>IF(B73="","",VLOOKUP(B73,'Registrovaní tipéri'!$A$2:$B$101,2,FALSE))</f>
        <v>41</v>
      </c>
      <c r="B73" s="277" t="s">
        <v>23</v>
      </c>
      <c r="C73" s="130">
        <v>41</v>
      </c>
      <c r="D73" s="102"/>
      <c r="E73" s="274" t="s">
        <v>0</v>
      </c>
      <c r="F73" s="101"/>
      <c r="G73" s="274"/>
      <c r="H73" s="275"/>
      <c r="I73" s="279"/>
      <c r="J73" s="253">
        <v>2</v>
      </c>
      <c r="K73" s="110" t="s">
        <v>0</v>
      </c>
      <c r="L73" s="110">
        <v>5</v>
      </c>
      <c r="M73" s="110" t="s">
        <v>208</v>
      </c>
      <c r="N73" s="111" t="s">
        <v>211</v>
      </c>
      <c r="O73" s="77"/>
      <c r="P73" s="102">
        <v>5</v>
      </c>
      <c r="Q73" s="311" t="s">
        <v>0</v>
      </c>
      <c r="R73" s="101">
        <v>0</v>
      </c>
      <c r="S73" s="110" t="s">
        <v>291</v>
      </c>
      <c r="T73" s="111" t="s">
        <v>329</v>
      </c>
      <c r="U73" s="77"/>
      <c r="V73" s="102">
        <v>1</v>
      </c>
      <c r="W73" s="311" t="s">
        <v>0</v>
      </c>
      <c r="X73" s="101">
        <v>2</v>
      </c>
      <c r="Y73" s="110" t="s">
        <v>220</v>
      </c>
      <c r="Z73" s="111" t="s">
        <v>291</v>
      </c>
      <c r="AA73" s="90"/>
      <c r="AB73" s="61">
        <v>4</v>
      </c>
      <c r="AC73" s="294" t="s">
        <v>0</v>
      </c>
      <c r="AD73" s="61">
        <v>2</v>
      </c>
      <c r="AE73" s="110" t="s">
        <v>219</v>
      </c>
      <c r="AF73" s="111" t="s">
        <v>217</v>
      </c>
      <c r="AG73" s="90"/>
      <c r="AH73" s="61">
        <v>0</v>
      </c>
      <c r="AI73" s="274" t="s">
        <v>0</v>
      </c>
      <c r="AJ73" s="61">
        <v>4</v>
      </c>
      <c r="AK73" s="110" t="s">
        <v>218</v>
      </c>
      <c r="AL73" s="111" t="s">
        <v>217</v>
      </c>
      <c r="AM73" s="90"/>
      <c r="AN73" s="102">
        <v>0</v>
      </c>
      <c r="AO73" s="274" t="s">
        <v>0</v>
      </c>
      <c r="AP73" s="101">
        <v>2</v>
      </c>
      <c r="AQ73" s="110" t="s">
        <v>219</v>
      </c>
      <c r="AR73" s="111" t="s">
        <v>216</v>
      </c>
      <c r="AS73" s="90"/>
      <c r="AT73" s="61">
        <v>3</v>
      </c>
      <c r="AU73" s="274" t="s">
        <v>0</v>
      </c>
      <c r="AV73" s="61">
        <v>1</v>
      </c>
      <c r="AW73" s="110" t="s">
        <v>208</v>
      </c>
      <c r="AX73" s="111" t="s">
        <v>291</v>
      </c>
      <c r="AY73" s="90"/>
      <c r="AZ73" s="102">
        <v>2</v>
      </c>
      <c r="BA73" s="274" t="s">
        <v>0</v>
      </c>
      <c r="BB73" s="101">
        <v>0</v>
      </c>
      <c r="BC73" s="110" t="s">
        <v>216</v>
      </c>
      <c r="BD73" s="111" t="s">
        <v>366</v>
      </c>
      <c r="BE73" s="90"/>
      <c r="BF73" s="61">
        <v>2</v>
      </c>
      <c r="BG73" s="274" t="s">
        <v>0</v>
      </c>
      <c r="BH73" s="61">
        <v>3</v>
      </c>
      <c r="BI73" s="110" t="s">
        <v>218</v>
      </c>
      <c r="BJ73" s="111" t="s">
        <v>217</v>
      </c>
      <c r="BK73" s="90"/>
      <c r="BL73" s="61">
        <v>3</v>
      </c>
      <c r="BM73" s="274" t="s">
        <v>0</v>
      </c>
      <c r="BN73" s="61">
        <v>0</v>
      </c>
      <c r="BO73" s="110" t="s">
        <v>216</v>
      </c>
      <c r="BP73" s="111" t="s">
        <v>210</v>
      </c>
      <c r="BQ73" s="90"/>
      <c r="BR73" s="61">
        <v>1</v>
      </c>
      <c r="BS73" s="274" t="s">
        <v>0</v>
      </c>
      <c r="BT73" s="61">
        <v>3</v>
      </c>
      <c r="BU73" s="110" t="s">
        <v>291</v>
      </c>
      <c r="BV73" s="111" t="s">
        <v>213</v>
      </c>
      <c r="BW73" s="90"/>
      <c r="BX73" s="61">
        <v>3</v>
      </c>
      <c r="BY73" s="274" t="s">
        <v>0</v>
      </c>
      <c r="BZ73" s="61">
        <v>0</v>
      </c>
      <c r="CA73" s="110" t="s">
        <v>208</v>
      </c>
      <c r="CB73" s="111" t="s">
        <v>210</v>
      </c>
      <c r="CC73" s="90"/>
      <c r="CD73" s="61">
        <v>3</v>
      </c>
      <c r="CE73" s="274" t="s">
        <v>0</v>
      </c>
      <c r="CF73" s="61">
        <v>1</v>
      </c>
      <c r="CG73" s="110" t="s">
        <v>216</v>
      </c>
      <c r="CH73" s="111" t="s">
        <v>219</v>
      </c>
      <c r="CI73" s="90"/>
      <c r="CJ73" s="102">
        <v>4</v>
      </c>
      <c r="CK73" s="274" t="s">
        <v>0</v>
      </c>
      <c r="CL73" s="101">
        <v>2</v>
      </c>
      <c r="CM73" s="110" t="s">
        <v>218</v>
      </c>
      <c r="CN73" s="111" t="s">
        <v>217</v>
      </c>
      <c r="CO73" s="90"/>
      <c r="CP73" s="102">
        <v>2</v>
      </c>
      <c r="CQ73" s="274" t="s">
        <v>0</v>
      </c>
      <c r="CR73" s="101">
        <v>3</v>
      </c>
      <c r="CS73" s="110" t="s">
        <v>268</v>
      </c>
      <c r="CT73" s="111" t="s">
        <v>216</v>
      </c>
      <c r="CU73" s="90"/>
      <c r="CV73" s="61">
        <v>0</v>
      </c>
      <c r="CW73" s="274" t="s">
        <v>0</v>
      </c>
      <c r="CX73" s="61">
        <v>6</v>
      </c>
      <c r="CY73" s="110" t="s">
        <v>218</v>
      </c>
      <c r="CZ73" s="111" t="s">
        <v>217</v>
      </c>
      <c r="DA73" s="90"/>
      <c r="DB73" s="61"/>
      <c r="DC73" s="274" t="s">
        <v>0</v>
      </c>
      <c r="DD73" s="61"/>
      <c r="DE73" s="110" t="s">
        <v>328</v>
      </c>
      <c r="DF73" s="111" t="s">
        <v>328</v>
      </c>
      <c r="DG73" s="90"/>
      <c r="DH73" s="61"/>
      <c r="DI73" s="274" t="s">
        <v>0</v>
      </c>
      <c r="DJ73" s="61"/>
      <c r="DK73" s="110" t="s">
        <v>328</v>
      </c>
      <c r="DL73" s="111" t="s">
        <v>328</v>
      </c>
      <c r="DM73" s="90"/>
      <c r="DN73" s="61"/>
      <c r="DO73" s="274" t="s">
        <v>0</v>
      </c>
      <c r="DP73" s="61"/>
      <c r="DQ73" s="110" t="s">
        <v>328</v>
      </c>
      <c r="DR73" s="111" t="s">
        <v>328</v>
      </c>
      <c r="DS73" s="90"/>
      <c r="DT73" s="61"/>
      <c r="DU73" s="274" t="s">
        <v>0</v>
      </c>
      <c r="DV73" s="61"/>
      <c r="DW73" s="110" t="s">
        <v>328</v>
      </c>
      <c r="DX73" s="111" t="s">
        <v>328</v>
      </c>
      <c r="DY73" s="90"/>
      <c r="DZ73" s="61"/>
      <c r="EA73" s="274" t="s">
        <v>0</v>
      </c>
      <c r="EB73" s="61"/>
      <c r="EC73" s="110" t="s">
        <v>328</v>
      </c>
      <c r="ED73" s="111" t="s">
        <v>328</v>
      </c>
      <c r="EE73" s="90"/>
      <c r="EF73" s="61"/>
      <c r="EG73" s="274" t="s">
        <v>0</v>
      </c>
      <c r="EH73" s="61"/>
      <c r="EI73" s="110" t="s">
        <v>328</v>
      </c>
      <c r="EJ73" s="111" t="s">
        <v>328</v>
      </c>
      <c r="EK73" s="90"/>
      <c r="EL73" s="61"/>
      <c r="EM73" s="274" t="s">
        <v>0</v>
      </c>
      <c r="EN73" s="61"/>
      <c r="EO73" s="110" t="s">
        <v>328</v>
      </c>
      <c r="EP73" s="111" t="s">
        <v>328</v>
      </c>
      <c r="EQ73" s="90"/>
      <c r="ER73" s="102"/>
      <c r="ES73" s="274" t="s">
        <v>0</v>
      </c>
      <c r="ET73" s="101"/>
      <c r="EU73" s="110" t="s">
        <v>328</v>
      </c>
      <c r="EV73" s="111" t="s">
        <v>328</v>
      </c>
      <c r="EW73" s="90"/>
      <c r="EX73" s="61"/>
      <c r="EY73" s="274" t="s">
        <v>0</v>
      </c>
      <c r="EZ73" s="61"/>
      <c r="FA73" s="110" t="s">
        <v>328</v>
      </c>
      <c r="FB73" s="111" t="s">
        <v>328</v>
      </c>
      <c r="FC73" s="90"/>
      <c r="FD73" s="102"/>
      <c r="FE73" s="274" t="s">
        <v>0</v>
      </c>
      <c r="FF73" s="101"/>
      <c r="FG73" s="110" t="s">
        <v>328</v>
      </c>
      <c r="FH73" s="111" t="s">
        <v>328</v>
      </c>
      <c r="FI73" s="90"/>
      <c r="FJ73" s="61"/>
      <c r="FK73" s="274" t="s">
        <v>0</v>
      </c>
      <c r="FL73" s="61"/>
      <c r="FM73" s="110" t="s">
        <v>328</v>
      </c>
      <c r="FN73" s="111" t="s">
        <v>328</v>
      </c>
      <c r="FO73" s="90"/>
      <c r="FP73" s="61"/>
      <c r="FQ73" s="274" t="s">
        <v>0</v>
      </c>
      <c r="FR73" s="61"/>
      <c r="FS73" s="110" t="s">
        <v>328</v>
      </c>
      <c r="FT73" s="111" t="s">
        <v>328</v>
      </c>
      <c r="FU73" s="90"/>
      <c r="FV73" s="61"/>
      <c r="FW73" s="274" t="s">
        <v>0</v>
      </c>
      <c r="FX73" s="61"/>
      <c r="FY73" s="110" t="s">
        <v>328</v>
      </c>
      <c r="FZ73" s="111" t="s">
        <v>328</v>
      </c>
      <c r="GA73" s="90"/>
      <c r="GB73" s="102"/>
      <c r="GC73" s="274" t="s">
        <v>0</v>
      </c>
      <c r="GD73" s="101"/>
      <c r="GE73" s="110" t="s">
        <v>328</v>
      </c>
      <c r="GF73" s="111" t="s">
        <v>328</v>
      </c>
      <c r="GG73" s="90"/>
      <c r="GH73" s="102"/>
      <c r="GI73" s="274" t="s">
        <v>0</v>
      </c>
      <c r="GJ73" s="101"/>
      <c r="GK73" s="110" t="s">
        <v>328</v>
      </c>
      <c r="GL73" s="111" t="s">
        <v>328</v>
      </c>
      <c r="GM73" s="90"/>
      <c r="GN73" s="61"/>
      <c r="GO73" s="274" t="s">
        <v>0</v>
      </c>
      <c r="GP73" s="61"/>
      <c r="GQ73" s="110" t="s">
        <v>328</v>
      </c>
      <c r="GR73" s="111" t="s">
        <v>328</v>
      </c>
      <c r="GS73" s="90"/>
      <c r="GT73" s="61"/>
      <c r="GU73" s="274" t="s">
        <v>0</v>
      </c>
      <c r="GV73" s="61"/>
      <c r="GW73" s="110" t="s">
        <v>328</v>
      </c>
      <c r="GX73" s="111" t="s">
        <v>328</v>
      </c>
      <c r="GY73" s="90"/>
      <c r="GZ73" s="102"/>
      <c r="HA73" s="274" t="s">
        <v>0</v>
      </c>
      <c r="HB73" s="101"/>
      <c r="HC73" s="110" t="s">
        <v>328</v>
      </c>
      <c r="HD73" s="111" t="s">
        <v>328</v>
      </c>
      <c r="HE73" s="90"/>
      <c r="HF73" s="61"/>
      <c r="HG73" s="274" t="s">
        <v>0</v>
      </c>
      <c r="HH73" s="61"/>
      <c r="HI73" s="110" t="s">
        <v>328</v>
      </c>
      <c r="HJ73" s="111" t="s">
        <v>328</v>
      </c>
      <c r="HK73" s="90"/>
      <c r="HL73" s="61"/>
      <c r="HM73" s="274" t="s">
        <v>0</v>
      </c>
      <c r="HN73" s="61"/>
      <c r="HO73" s="110" t="s">
        <v>328</v>
      </c>
      <c r="HP73" s="111" t="s">
        <v>328</v>
      </c>
      <c r="HQ73" s="90"/>
      <c r="HR73" s="61"/>
      <c r="HS73" s="274" t="s">
        <v>0</v>
      </c>
      <c r="HT73" s="61"/>
      <c r="HU73" s="110" t="s">
        <v>328</v>
      </c>
      <c r="HV73" s="111" t="s">
        <v>328</v>
      </c>
      <c r="HW73" s="90"/>
      <c r="HX73" s="102"/>
      <c r="HY73" s="274" t="s">
        <v>0</v>
      </c>
      <c r="HZ73" s="101"/>
      <c r="IA73" s="110" t="s">
        <v>328</v>
      </c>
      <c r="IB73" s="111" t="s">
        <v>328</v>
      </c>
      <c r="IC73" s="90"/>
      <c r="ID73" s="61"/>
      <c r="IE73" s="274" t="s">
        <v>0</v>
      </c>
      <c r="IF73" s="61"/>
      <c r="IG73" s="110" t="s">
        <v>328</v>
      </c>
      <c r="IH73" s="111" t="s">
        <v>328</v>
      </c>
      <c r="II73" s="90"/>
      <c r="IJ73" s="61"/>
      <c r="IK73" s="274" t="s">
        <v>0</v>
      </c>
      <c r="IL73" s="61"/>
      <c r="IM73" s="110" t="s">
        <v>328</v>
      </c>
      <c r="IN73" s="111" t="s">
        <v>328</v>
      </c>
      <c r="IO73" s="90"/>
      <c r="IP73" s="102"/>
      <c r="IQ73" s="274" t="s">
        <v>0</v>
      </c>
      <c r="IR73" s="101"/>
      <c r="IS73" s="110" t="s">
        <v>328</v>
      </c>
      <c r="IT73" s="111" t="s">
        <v>328</v>
      </c>
      <c r="IU73" s="90"/>
      <c r="IV73" s="61"/>
      <c r="IW73" s="274" t="s">
        <v>0</v>
      </c>
      <c r="IX73" s="61"/>
      <c r="IY73" s="110" t="s">
        <v>328</v>
      </c>
      <c r="IZ73" s="111" t="s">
        <v>328</v>
      </c>
      <c r="JA73" s="90"/>
      <c r="JB73" s="61"/>
      <c r="JC73" s="274" t="s">
        <v>0</v>
      </c>
      <c r="JD73" s="61"/>
      <c r="JE73" s="110" t="s">
        <v>328</v>
      </c>
      <c r="JF73" s="111" t="s">
        <v>328</v>
      </c>
      <c r="JG73" s="90"/>
      <c r="JH73" s="61"/>
      <c r="JI73" s="274" t="s">
        <v>0</v>
      </c>
      <c r="JJ73" s="61"/>
      <c r="JK73" s="110" t="s">
        <v>328</v>
      </c>
      <c r="JL73" s="111" t="s">
        <v>328</v>
      </c>
      <c r="JM73" s="90"/>
      <c r="JN73" s="61"/>
      <c r="JO73" s="274" t="s">
        <v>0</v>
      </c>
      <c r="JP73" s="61"/>
      <c r="JQ73" s="110" t="s">
        <v>328</v>
      </c>
      <c r="JR73" s="111" t="s">
        <v>328</v>
      </c>
      <c r="JS73" s="90"/>
      <c r="JT73" s="102"/>
      <c r="JU73" s="274" t="s">
        <v>0</v>
      </c>
      <c r="JV73" s="101"/>
      <c r="JW73" s="110" t="s">
        <v>328</v>
      </c>
      <c r="JX73" s="111" t="s">
        <v>328</v>
      </c>
      <c r="JY73" s="90"/>
      <c r="JZ73" s="102"/>
      <c r="KA73" s="274" t="s">
        <v>0</v>
      </c>
      <c r="KB73" s="101"/>
      <c r="KC73" s="110" t="s">
        <v>328</v>
      </c>
      <c r="KD73" s="111" t="s">
        <v>328</v>
      </c>
      <c r="KE73" s="90"/>
      <c r="KF73" s="102"/>
      <c r="KG73" s="274" t="s">
        <v>0</v>
      </c>
      <c r="KH73" s="101"/>
      <c r="KI73" s="110" t="s">
        <v>328</v>
      </c>
      <c r="KJ73" s="111" t="s">
        <v>328</v>
      </c>
      <c r="KK73" s="90"/>
      <c r="KL73" s="61"/>
      <c r="KM73" s="274" t="s">
        <v>0</v>
      </c>
      <c r="KN73" s="61"/>
      <c r="KO73" s="110" t="s">
        <v>328</v>
      </c>
      <c r="KP73" s="111" t="s">
        <v>328</v>
      </c>
      <c r="KQ73" s="90"/>
      <c r="KR73" s="61"/>
      <c r="KS73" s="274" t="s">
        <v>0</v>
      </c>
      <c r="KT73" s="61"/>
      <c r="KU73" s="110" t="s">
        <v>328</v>
      </c>
      <c r="KV73" s="111" t="s">
        <v>328</v>
      </c>
      <c r="KW73" s="90"/>
      <c r="KX73" s="61"/>
      <c r="KY73" s="274" t="s">
        <v>0</v>
      </c>
      <c r="KZ73" s="61"/>
      <c r="LA73" s="110" t="s">
        <v>328</v>
      </c>
      <c r="LB73" s="111" t="s">
        <v>328</v>
      </c>
      <c r="LC73" s="90"/>
      <c r="LD73" s="102"/>
      <c r="LE73" s="274" t="s">
        <v>0</v>
      </c>
      <c r="LF73" s="101"/>
      <c r="LG73" s="110" t="s">
        <v>328</v>
      </c>
      <c r="LH73" s="111" t="s">
        <v>328</v>
      </c>
      <c r="LI73" s="90"/>
      <c r="LJ73" s="61"/>
      <c r="LK73" s="274" t="s">
        <v>0</v>
      </c>
      <c r="LL73" s="61"/>
      <c r="LM73" s="110" t="s">
        <v>328</v>
      </c>
      <c r="LN73" s="111" t="s">
        <v>328</v>
      </c>
      <c r="LO73" s="90"/>
      <c r="LP73" s="61"/>
      <c r="LQ73" s="274" t="s">
        <v>0</v>
      </c>
      <c r="LR73" s="61"/>
      <c r="LS73" s="110" t="s">
        <v>328</v>
      </c>
      <c r="LT73" s="111" t="s">
        <v>328</v>
      </c>
      <c r="LU73" s="90"/>
      <c r="LV73" s="102"/>
      <c r="LW73" s="274" t="s">
        <v>0</v>
      </c>
      <c r="LX73" s="101"/>
      <c r="LY73" s="110" t="s">
        <v>328</v>
      </c>
      <c r="LZ73" s="111" t="s">
        <v>328</v>
      </c>
      <c r="MA73" s="90"/>
      <c r="MB73" s="61"/>
      <c r="MC73" s="274" t="s">
        <v>0</v>
      </c>
      <c r="MD73" s="61"/>
      <c r="ME73" s="110" t="s">
        <v>328</v>
      </c>
      <c r="MF73" s="111" t="s">
        <v>328</v>
      </c>
      <c r="MG73" s="90"/>
      <c r="MH73" s="61"/>
      <c r="MI73" s="274" t="s">
        <v>0</v>
      </c>
      <c r="MJ73" s="61"/>
      <c r="MK73" s="110" t="s">
        <v>328</v>
      </c>
      <c r="ML73" s="111" t="s">
        <v>328</v>
      </c>
      <c r="MM73" s="90"/>
      <c r="MN73" s="61"/>
      <c r="MO73" s="274" t="s">
        <v>0</v>
      </c>
      <c r="MP73" s="61"/>
      <c r="MQ73" s="110" t="s">
        <v>328</v>
      </c>
      <c r="MR73" s="111" t="s">
        <v>328</v>
      </c>
      <c r="MS73" s="90"/>
      <c r="MT73" s="102"/>
      <c r="MU73" s="274" t="s">
        <v>0</v>
      </c>
      <c r="MV73" s="101"/>
      <c r="MW73" s="110" t="s">
        <v>328</v>
      </c>
      <c r="MX73" s="111" t="s">
        <v>328</v>
      </c>
      <c r="MY73" s="90"/>
      <c r="MZ73" s="61"/>
      <c r="NA73" s="274" t="s">
        <v>0</v>
      </c>
      <c r="NB73" s="61"/>
      <c r="NC73" s="110" t="s">
        <v>328</v>
      </c>
      <c r="ND73" s="111" t="s">
        <v>328</v>
      </c>
      <c r="NE73" s="90"/>
      <c r="NF73" s="61"/>
      <c r="NG73" s="274" t="s">
        <v>0</v>
      </c>
      <c r="NH73" s="61"/>
      <c r="NI73" s="110" t="s">
        <v>328</v>
      </c>
      <c r="NJ73" s="111" t="s">
        <v>328</v>
      </c>
      <c r="NK73" s="90"/>
      <c r="NL73" s="61"/>
      <c r="NM73" s="274" t="s">
        <v>0</v>
      </c>
      <c r="NN73" s="61"/>
      <c r="NO73" s="110" t="s">
        <v>328</v>
      </c>
      <c r="NP73" s="111" t="s">
        <v>328</v>
      </c>
      <c r="NQ73" s="90"/>
      <c r="NR73" s="61"/>
      <c r="NS73" s="274" t="s">
        <v>0</v>
      </c>
      <c r="NT73" s="61"/>
      <c r="NU73" s="110" t="s">
        <v>328</v>
      </c>
      <c r="NV73" s="111" t="s">
        <v>328</v>
      </c>
      <c r="NW73" s="98"/>
      <c r="NX73" s="102"/>
      <c r="NY73" s="274" t="s">
        <v>0</v>
      </c>
      <c r="NZ73" s="101"/>
      <c r="OA73" s="110" t="s">
        <v>328</v>
      </c>
      <c r="OB73" s="111" t="s">
        <v>328</v>
      </c>
      <c r="OC73" s="117"/>
      <c r="OD73" s="253"/>
      <c r="OE73" s="110" t="s">
        <v>0</v>
      </c>
      <c r="OF73" s="110"/>
      <c r="OG73" s="110" t="s">
        <v>328</v>
      </c>
      <c r="OH73" s="111" t="s">
        <v>328</v>
      </c>
    </row>
    <row r="74" spans="1:398" ht="15" hidden="1" customHeight="1" x14ac:dyDescent="0.2">
      <c r="A74" s="283">
        <f>IF(B74="","",VLOOKUP(B74,'Registrovaní tipéri'!$A$2:$B$101,2,FALSE))</f>
        <v>53</v>
      </c>
      <c r="B74" s="277" t="s">
        <v>320</v>
      </c>
      <c r="C74" s="130">
        <v>53</v>
      </c>
      <c r="D74" s="102"/>
      <c r="E74" s="274" t="s">
        <v>0</v>
      </c>
      <c r="F74" s="101"/>
      <c r="G74" s="108"/>
      <c r="H74" s="109"/>
      <c r="I74" s="279"/>
      <c r="J74" s="253">
        <v>1</v>
      </c>
      <c r="K74" s="110" t="s">
        <v>0</v>
      </c>
      <c r="L74" s="110">
        <v>2</v>
      </c>
      <c r="M74" s="110" t="s">
        <v>217</v>
      </c>
      <c r="N74" s="111" t="s">
        <v>218</v>
      </c>
      <c r="O74" s="77"/>
      <c r="P74" s="102">
        <v>3</v>
      </c>
      <c r="Q74" s="311" t="s">
        <v>0</v>
      </c>
      <c r="R74" s="101">
        <v>1</v>
      </c>
      <c r="S74" s="110" t="s">
        <v>217</v>
      </c>
      <c r="T74" s="111" t="s">
        <v>218</v>
      </c>
      <c r="U74" s="77"/>
      <c r="V74" s="102">
        <v>1</v>
      </c>
      <c r="W74" s="311" t="s">
        <v>0</v>
      </c>
      <c r="X74" s="101">
        <v>2</v>
      </c>
      <c r="Y74" s="110" t="s">
        <v>268</v>
      </c>
      <c r="Z74" s="111" t="s">
        <v>217</v>
      </c>
      <c r="AA74" s="90"/>
      <c r="AB74" s="61"/>
      <c r="AC74" s="294" t="s">
        <v>0</v>
      </c>
      <c r="AD74" s="61"/>
      <c r="AE74" s="110" t="s">
        <v>328</v>
      </c>
      <c r="AF74" s="111" t="s">
        <v>328</v>
      </c>
      <c r="AG74" s="90"/>
      <c r="AH74" s="61">
        <v>0</v>
      </c>
      <c r="AI74" s="274" t="s">
        <v>0</v>
      </c>
      <c r="AJ74" s="61">
        <v>2</v>
      </c>
      <c r="AK74" s="110" t="s">
        <v>217</v>
      </c>
      <c r="AL74" s="111" t="s">
        <v>213</v>
      </c>
      <c r="AM74" s="90"/>
      <c r="AN74" s="102">
        <v>0</v>
      </c>
      <c r="AO74" s="274" t="s">
        <v>0</v>
      </c>
      <c r="AP74" s="101">
        <v>3</v>
      </c>
      <c r="AQ74" s="110" t="s">
        <v>219</v>
      </c>
      <c r="AR74" s="111" t="s">
        <v>216</v>
      </c>
      <c r="AS74" s="90"/>
      <c r="AT74" s="61">
        <v>3</v>
      </c>
      <c r="AU74" s="274" t="s">
        <v>0</v>
      </c>
      <c r="AV74" s="61">
        <v>1</v>
      </c>
      <c r="AW74" s="110" t="s">
        <v>217</v>
      </c>
      <c r="AX74" s="111" t="s">
        <v>218</v>
      </c>
      <c r="AY74" s="90"/>
      <c r="AZ74" s="102">
        <v>3</v>
      </c>
      <c r="BA74" s="274" t="s">
        <v>0</v>
      </c>
      <c r="BB74" s="101">
        <v>1</v>
      </c>
      <c r="BC74" s="110" t="s">
        <v>218</v>
      </c>
      <c r="BD74" s="111" t="s">
        <v>364</v>
      </c>
      <c r="BE74" s="90"/>
      <c r="BF74" s="61">
        <v>1</v>
      </c>
      <c r="BG74" s="274" t="s">
        <v>0</v>
      </c>
      <c r="BH74" s="61">
        <v>3</v>
      </c>
      <c r="BI74" s="110" t="s">
        <v>217</v>
      </c>
      <c r="BJ74" s="111" t="s">
        <v>291</v>
      </c>
      <c r="BK74" s="90"/>
      <c r="BL74" s="61">
        <v>2</v>
      </c>
      <c r="BM74" s="274" t="s">
        <v>0</v>
      </c>
      <c r="BN74" s="61">
        <v>0</v>
      </c>
      <c r="BO74" s="110" t="s">
        <v>219</v>
      </c>
      <c r="BP74" s="111" t="s">
        <v>216</v>
      </c>
      <c r="BQ74" s="90"/>
      <c r="BR74" s="61"/>
      <c r="BS74" s="274" t="s">
        <v>0</v>
      </c>
      <c r="BT74" s="61"/>
      <c r="BU74" s="110" t="s">
        <v>328</v>
      </c>
      <c r="BV74" s="111" t="s">
        <v>328</v>
      </c>
      <c r="BW74" s="90"/>
      <c r="BX74" s="61"/>
      <c r="BY74" s="274" t="s">
        <v>0</v>
      </c>
      <c r="BZ74" s="61"/>
      <c r="CA74" s="110" t="s">
        <v>328</v>
      </c>
      <c r="CB74" s="111" t="s">
        <v>328</v>
      </c>
      <c r="CC74" s="90"/>
      <c r="CD74" s="61"/>
      <c r="CE74" s="274" t="s">
        <v>0</v>
      </c>
      <c r="CF74" s="61"/>
      <c r="CG74" s="110" t="s">
        <v>328</v>
      </c>
      <c r="CH74" s="111" t="s">
        <v>328</v>
      </c>
      <c r="CI74" s="90"/>
      <c r="CJ74" s="102"/>
      <c r="CK74" s="274" t="s">
        <v>0</v>
      </c>
      <c r="CL74" s="101"/>
      <c r="CM74" s="110" t="s">
        <v>328</v>
      </c>
      <c r="CN74" s="111" t="s">
        <v>328</v>
      </c>
      <c r="CO74" s="90"/>
      <c r="CP74" s="102"/>
      <c r="CQ74" s="274" t="s">
        <v>0</v>
      </c>
      <c r="CR74" s="101"/>
      <c r="CS74" s="110" t="s">
        <v>328</v>
      </c>
      <c r="CT74" s="111" t="s">
        <v>328</v>
      </c>
      <c r="CU74" s="90"/>
      <c r="CV74" s="61"/>
      <c r="CW74" s="274" t="s">
        <v>0</v>
      </c>
      <c r="CX74" s="61"/>
      <c r="CY74" s="110" t="s">
        <v>328</v>
      </c>
      <c r="CZ74" s="111" t="s">
        <v>328</v>
      </c>
      <c r="DA74" s="90"/>
      <c r="DB74" s="61"/>
      <c r="DC74" s="274" t="s">
        <v>0</v>
      </c>
      <c r="DD74" s="61"/>
      <c r="DE74" s="110" t="s">
        <v>328</v>
      </c>
      <c r="DF74" s="111" t="s">
        <v>328</v>
      </c>
      <c r="DG74" s="90"/>
      <c r="DH74" s="61"/>
      <c r="DI74" s="274" t="s">
        <v>0</v>
      </c>
      <c r="DJ74" s="61"/>
      <c r="DK74" s="110" t="s">
        <v>328</v>
      </c>
      <c r="DL74" s="111" t="s">
        <v>328</v>
      </c>
      <c r="DM74" s="90"/>
      <c r="DN74" s="61"/>
      <c r="DO74" s="274" t="s">
        <v>0</v>
      </c>
      <c r="DP74" s="61"/>
      <c r="DQ74" s="110" t="s">
        <v>328</v>
      </c>
      <c r="DR74" s="111" t="s">
        <v>328</v>
      </c>
      <c r="DS74" s="90"/>
      <c r="DT74" s="61"/>
      <c r="DU74" s="274" t="s">
        <v>0</v>
      </c>
      <c r="DV74" s="61"/>
      <c r="DW74" s="110" t="s">
        <v>328</v>
      </c>
      <c r="DX74" s="111" t="s">
        <v>328</v>
      </c>
      <c r="DY74" s="90"/>
      <c r="DZ74" s="61"/>
      <c r="EA74" s="274" t="s">
        <v>0</v>
      </c>
      <c r="EB74" s="61"/>
      <c r="EC74" s="110" t="s">
        <v>328</v>
      </c>
      <c r="ED74" s="111" t="s">
        <v>328</v>
      </c>
      <c r="EE74" s="90"/>
      <c r="EF74" s="61"/>
      <c r="EG74" s="274" t="s">
        <v>0</v>
      </c>
      <c r="EH74" s="61"/>
      <c r="EI74" s="110" t="s">
        <v>328</v>
      </c>
      <c r="EJ74" s="111" t="s">
        <v>328</v>
      </c>
      <c r="EK74" s="90"/>
      <c r="EL74" s="61"/>
      <c r="EM74" s="274" t="s">
        <v>0</v>
      </c>
      <c r="EN74" s="61"/>
      <c r="EO74" s="110" t="s">
        <v>328</v>
      </c>
      <c r="EP74" s="111" t="s">
        <v>328</v>
      </c>
      <c r="EQ74" s="90"/>
      <c r="ER74" s="102"/>
      <c r="ES74" s="274" t="s">
        <v>0</v>
      </c>
      <c r="ET74" s="101"/>
      <c r="EU74" s="110" t="s">
        <v>328</v>
      </c>
      <c r="EV74" s="111" t="s">
        <v>328</v>
      </c>
      <c r="EW74" s="90"/>
      <c r="EX74" s="61"/>
      <c r="EY74" s="274" t="s">
        <v>0</v>
      </c>
      <c r="EZ74" s="61"/>
      <c r="FA74" s="110" t="s">
        <v>328</v>
      </c>
      <c r="FB74" s="111" t="s">
        <v>328</v>
      </c>
      <c r="FC74" s="90"/>
      <c r="FD74" s="102"/>
      <c r="FE74" s="274" t="s">
        <v>0</v>
      </c>
      <c r="FF74" s="101"/>
      <c r="FG74" s="110" t="s">
        <v>328</v>
      </c>
      <c r="FH74" s="111" t="s">
        <v>328</v>
      </c>
      <c r="FI74" s="90"/>
      <c r="FJ74" s="61"/>
      <c r="FK74" s="274" t="s">
        <v>0</v>
      </c>
      <c r="FL74" s="61"/>
      <c r="FM74" s="110" t="s">
        <v>328</v>
      </c>
      <c r="FN74" s="111" t="s">
        <v>328</v>
      </c>
      <c r="FO74" s="90"/>
      <c r="FP74" s="61"/>
      <c r="FQ74" s="274" t="s">
        <v>0</v>
      </c>
      <c r="FR74" s="61"/>
      <c r="FS74" s="110" t="s">
        <v>328</v>
      </c>
      <c r="FT74" s="111" t="s">
        <v>328</v>
      </c>
      <c r="FU74" s="90"/>
      <c r="FV74" s="61"/>
      <c r="FW74" s="274" t="s">
        <v>0</v>
      </c>
      <c r="FX74" s="61"/>
      <c r="FY74" s="110" t="s">
        <v>328</v>
      </c>
      <c r="FZ74" s="111" t="s">
        <v>328</v>
      </c>
      <c r="GA74" s="90"/>
      <c r="GB74" s="102"/>
      <c r="GC74" s="274" t="s">
        <v>0</v>
      </c>
      <c r="GD74" s="101"/>
      <c r="GE74" s="110" t="s">
        <v>328</v>
      </c>
      <c r="GF74" s="111" t="s">
        <v>328</v>
      </c>
      <c r="GG74" s="90"/>
      <c r="GH74" s="102"/>
      <c r="GI74" s="274" t="s">
        <v>0</v>
      </c>
      <c r="GJ74" s="101"/>
      <c r="GK74" s="110" t="s">
        <v>328</v>
      </c>
      <c r="GL74" s="111" t="s">
        <v>328</v>
      </c>
      <c r="GM74" s="90"/>
      <c r="GN74" s="61"/>
      <c r="GO74" s="274" t="s">
        <v>0</v>
      </c>
      <c r="GP74" s="61"/>
      <c r="GQ74" s="110" t="s">
        <v>328</v>
      </c>
      <c r="GR74" s="111" t="s">
        <v>328</v>
      </c>
      <c r="GS74" s="90"/>
      <c r="GT74" s="61"/>
      <c r="GU74" s="274" t="s">
        <v>0</v>
      </c>
      <c r="GV74" s="61"/>
      <c r="GW74" s="110" t="s">
        <v>328</v>
      </c>
      <c r="GX74" s="111" t="s">
        <v>328</v>
      </c>
      <c r="GY74" s="90"/>
      <c r="GZ74" s="102"/>
      <c r="HA74" s="274" t="s">
        <v>0</v>
      </c>
      <c r="HB74" s="101"/>
      <c r="HC74" s="110" t="s">
        <v>328</v>
      </c>
      <c r="HD74" s="111" t="s">
        <v>328</v>
      </c>
      <c r="HE74" s="90"/>
      <c r="HF74" s="61"/>
      <c r="HG74" s="274" t="s">
        <v>0</v>
      </c>
      <c r="HH74" s="61"/>
      <c r="HI74" s="110" t="s">
        <v>328</v>
      </c>
      <c r="HJ74" s="111" t="s">
        <v>328</v>
      </c>
      <c r="HK74" s="90"/>
      <c r="HL74" s="61"/>
      <c r="HM74" s="274" t="s">
        <v>0</v>
      </c>
      <c r="HN74" s="61"/>
      <c r="HO74" s="110" t="s">
        <v>328</v>
      </c>
      <c r="HP74" s="111" t="s">
        <v>328</v>
      </c>
      <c r="HQ74" s="90"/>
      <c r="HR74" s="61"/>
      <c r="HS74" s="274" t="s">
        <v>0</v>
      </c>
      <c r="HT74" s="61"/>
      <c r="HU74" s="110" t="s">
        <v>328</v>
      </c>
      <c r="HV74" s="111" t="s">
        <v>328</v>
      </c>
      <c r="HW74" s="90"/>
      <c r="HX74" s="102"/>
      <c r="HY74" s="274" t="s">
        <v>0</v>
      </c>
      <c r="HZ74" s="101"/>
      <c r="IA74" s="110" t="s">
        <v>328</v>
      </c>
      <c r="IB74" s="111" t="s">
        <v>328</v>
      </c>
      <c r="IC74" s="90"/>
      <c r="ID74" s="61"/>
      <c r="IE74" s="274" t="s">
        <v>0</v>
      </c>
      <c r="IF74" s="61"/>
      <c r="IG74" s="110" t="s">
        <v>328</v>
      </c>
      <c r="IH74" s="111" t="s">
        <v>328</v>
      </c>
      <c r="II74" s="90"/>
      <c r="IJ74" s="61"/>
      <c r="IK74" s="274" t="s">
        <v>0</v>
      </c>
      <c r="IL74" s="61"/>
      <c r="IM74" s="110" t="s">
        <v>328</v>
      </c>
      <c r="IN74" s="111" t="s">
        <v>328</v>
      </c>
      <c r="IO74" s="90"/>
      <c r="IP74" s="102"/>
      <c r="IQ74" s="274" t="s">
        <v>0</v>
      </c>
      <c r="IR74" s="101"/>
      <c r="IS74" s="110" t="s">
        <v>328</v>
      </c>
      <c r="IT74" s="111" t="s">
        <v>328</v>
      </c>
      <c r="IU74" s="90"/>
      <c r="IV74" s="61"/>
      <c r="IW74" s="274" t="s">
        <v>0</v>
      </c>
      <c r="IX74" s="61"/>
      <c r="IY74" s="110" t="s">
        <v>328</v>
      </c>
      <c r="IZ74" s="111" t="s">
        <v>328</v>
      </c>
      <c r="JA74" s="90"/>
      <c r="JB74" s="61"/>
      <c r="JC74" s="274" t="s">
        <v>0</v>
      </c>
      <c r="JD74" s="61"/>
      <c r="JE74" s="110" t="s">
        <v>328</v>
      </c>
      <c r="JF74" s="111" t="s">
        <v>328</v>
      </c>
      <c r="JG74" s="90"/>
      <c r="JH74" s="61"/>
      <c r="JI74" s="274" t="s">
        <v>0</v>
      </c>
      <c r="JJ74" s="61"/>
      <c r="JK74" s="110" t="s">
        <v>328</v>
      </c>
      <c r="JL74" s="111" t="s">
        <v>328</v>
      </c>
      <c r="JM74" s="90"/>
      <c r="JN74" s="61"/>
      <c r="JO74" s="274" t="s">
        <v>0</v>
      </c>
      <c r="JP74" s="61"/>
      <c r="JQ74" s="110" t="s">
        <v>328</v>
      </c>
      <c r="JR74" s="111" t="s">
        <v>328</v>
      </c>
      <c r="JS74" s="90"/>
      <c r="JT74" s="102"/>
      <c r="JU74" s="274" t="s">
        <v>0</v>
      </c>
      <c r="JV74" s="101"/>
      <c r="JW74" s="110" t="s">
        <v>328</v>
      </c>
      <c r="JX74" s="111" t="s">
        <v>328</v>
      </c>
      <c r="JY74" s="90"/>
      <c r="JZ74" s="102"/>
      <c r="KA74" s="274" t="s">
        <v>0</v>
      </c>
      <c r="KB74" s="101"/>
      <c r="KC74" s="110" t="s">
        <v>328</v>
      </c>
      <c r="KD74" s="111" t="s">
        <v>328</v>
      </c>
      <c r="KE74" s="90"/>
      <c r="KF74" s="102"/>
      <c r="KG74" s="274" t="s">
        <v>0</v>
      </c>
      <c r="KH74" s="101"/>
      <c r="KI74" s="110" t="s">
        <v>328</v>
      </c>
      <c r="KJ74" s="111" t="s">
        <v>328</v>
      </c>
      <c r="KK74" s="90"/>
      <c r="KL74" s="61"/>
      <c r="KM74" s="274" t="s">
        <v>0</v>
      </c>
      <c r="KN74" s="61"/>
      <c r="KO74" s="110" t="s">
        <v>328</v>
      </c>
      <c r="KP74" s="111" t="s">
        <v>328</v>
      </c>
      <c r="KQ74" s="90"/>
      <c r="KR74" s="61"/>
      <c r="KS74" s="274" t="s">
        <v>0</v>
      </c>
      <c r="KT74" s="61"/>
      <c r="KU74" s="110" t="s">
        <v>328</v>
      </c>
      <c r="KV74" s="111" t="s">
        <v>328</v>
      </c>
      <c r="KW74" s="90"/>
      <c r="KX74" s="61"/>
      <c r="KY74" s="274" t="s">
        <v>0</v>
      </c>
      <c r="KZ74" s="61"/>
      <c r="LA74" s="110" t="s">
        <v>328</v>
      </c>
      <c r="LB74" s="111" t="s">
        <v>328</v>
      </c>
      <c r="LC74" s="90"/>
      <c r="LD74" s="102"/>
      <c r="LE74" s="274" t="s">
        <v>0</v>
      </c>
      <c r="LF74" s="101"/>
      <c r="LG74" s="110" t="s">
        <v>328</v>
      </c>
      <c r="LH74" s="111" t="s">
        <v>328</v>
      </c>
      <c r="LI74" s="90"/>
      <c r="LJ74" s="61"/>
      <c r="LK74" s="274" t="s">
        <v>0</v>
      </c>
      <c r="LL74" s="61"/>
      <c r="LM74" s="110" t="s">
        <v>328</v>
      </c>
      <c r="LN74" s="111" t="s">
        <v>328</v>
      </c>
      <c r="LO74" s="90"/>
      <c r="LP74" s="61"/>
      <c r="LQ74" s="274" t="s">
        <v>0</v>
      </c>
      <c r="LR74" s="61"/>
      <c r="LS74" s="110" t="s">
        <v>328</v>
      </c>
      <c r="LT74" s="111" t="s">
        <v>328</v>
      </c>
      <c r="LU74" s="90"/>
      <c r="LV74" s="102"/>
      <c r="LW74" s="274" t="s">
        <v>0</v>
      </c>
      <c r="LX74" s="101"/>
      <c r="LY74" s="110" t="s">
        <v>328</v>
      </c>
      <c r="LZ74" s="111" t="s">
        <v>328</v>
      </c>
      <c r="MA74" s="90"/>
      <c r="MB74" s="61"/>
      <c r="MC74" s="274" t="s">
        <v>0</v>
      </c>
      <c r="MD74" s="61"/>
      <c r="ME74" s="110" t="s">
        <v>328</v>
      </c>
      <c r="MF74" s="111" t="s">
        <v>328</v>
      </c>
      <c r="MG74" s="90"/>
      <c r="MH74" s="61"/>
      <c r="MI74" s="274" t="s">
        <v>0</v>
      </c>
      <c r="MJ74" s="61"/>
      <c r="MK74" s="110" t="s">
        <v>328</v>
      </c>
      <c r="ML74" s="111" t="s">
        <v>328</v>
      </c>
      <c r="MM74" s="90"/>
      <c r="MN74" s="61"/>
      <c r="MO74" s="274" t="s">
        <v>0</v>
      </c>
      <c r="MP74" s="61"/>
      <c r="MQ74" s="110" t="s">
        <v>328</v>
      </c>
      <c r="MR74" s="111" t="s">
        <v>328</v>
      </c>
      <c r="MS74" s="90"/>
      <c r="MT74" s="102"/>
      <c r="MU74" s="274" t="s">
        <v>0</v>
      </c>
      <c r="MV74" s="101"/>
      <c r="MW74" s="110" t="s">
        <v>328</v>
      </c>
      <c r="MX74" s="111" t="s">
        <v>328</v>
      </c>
      <c r="MY74" s="90"/>
      <c r="MZ74" s="61"/>
      <c r="NA74" s="274" t="s">
        <v>0</v>
      </c>
      <c r="NB74" s="61"/>
      <c r="NC74" s="110" t="s">
        <v>328</v>
      </c>
      <c r="ND74" s="111" t="s">
        <v>328</v>
      </c>
      <c r="NE74" s="90"/>
      <c r="NF74" s="61"/>
      <c r="NG74" s="274" t="s">
        <v>0</v>
      </c>
      <c r="NH74" s="61"/>
      <c r="NI74" s="110" t="s">
        <v>328</v>
      </c>
      <c r="NJ74" s="111" t="s">
        <v>328</v>
      </c>
      <c r="NK74" s="90"/>
      <c r="NL74" s="61"/>
      <c r="NM74" s="274" t="s">
        <v>0</v>
      </c>
      <c r="NN74" s="61"/>
      <c r="NO74" s="110" t="s">
        <v>328</v>
      </c>
      <c r="NP74" s="111" t="s">
        <v>328</v>
      </c>
      <c r="NQ74" s="90"/>
      <c r="NR74" s="61"/>
      <c r="NS74" s="274" t="s">
        <v>0</v>
      </c>
      <c r="NT74" s="61"/>
      <c r="NU74" s="110" t="s">
        <v>328</v>
      </c>
      <c r="NV74" s="111" t="s">
        <v>328</v>
      </c>
      <c r="NW74" s="98"/>
      <c r="NX74" s="102"/>
      <c r="NY74" s="274" t="s">
        <v>0</v>
      </c>
      <c r="NZ74" s="101"/>
      <c r="OA74" s="110" t="s">
        <v>328</v>
      </c>
      <c r="OB74" s="111" t="s">
        <v>328</v>
      </c>
      <c r="OC74" s="117"/>
      <c r="OD74" s="253"/>
      <c r="OE74" s="110" t="s">
        <v>0</v>
      </c>
      <c r="OF74" s="110"/>
      <c r="OG74" s="110" t="s">
        <v>328</v>
      </c>
      <c r="OH74" s="111" t="s">
        <v>328</v>
      </c>
    </row>
    <row r="75" spans="1:398" ht="15" x14ac:dyDescent="0.2">
      <c r="A75" s="292">
        <f>IF(B75="","",VLOOKUP(B75,'Registrovaní tipéri'!$A$2:$B$101,2,FALSE))</f>
        <v>67</v>
      </c>
      <c r="B75" s="277" t="s">
        <v>204</v>
      </c>
      <c r="J75" s="310">
        <v>2</v>
      </c>
      <c r="K75" s="311"/>
      <c r="L75" s="311">
        <v>3</v>
      </c>
      <c r="M75" s="311" t="s">
        <v>217</v>
      </c>
      <c r="N75" s="312" t="s">
        <v>217</v>
      </c>
      <c r="O75" s="77"/>
      <c r="P75" s="102">
        <v>4</v>
      </c>
      <c r="Q75" s="311" t="s">
        <v>0</v>
      </c>
      <c r="R75" s="101">
        <v>1</v>
      </c>
      <c r="S75" s="110" t="s">
        <v>219</v>
      </c>
      <c r="T75" s="111" t="s">
        <v>217</v>
      </c>
      <c r="U75" s="77"/>
      <c r="V75" s="102">
        <v>1</v>
      </c>
      <c r="W75" s="311" t="s">
        <v>0</v>
      </c>
      <c r="X75" s="101">
        <v>2</v>
      </c>
      <c r="Y75" s="110" t="s">
        <v>217</v>
      </c>
      <c r="Z75" s="111" t="s">
        <v>217</v>
      </c>
      <c r="AA75" s="90"/>
      <c r="AB75" s="61">
        <v>4</v>
      </c>
      <c r="AC75" s="294" t="s">
        <v>0</v>
      </c>
      <c r="AD75" s="61">
        <v>1</v>
      </c>
      <c r="AE75" s="110" t="s">
        <v>291</v>
      </c>
      <c r="AF75" s="111" t="s">
        <v>217</v>
      </c>
      <c r="AG75" s="90"/>
      <c r="AH75" s="61">
        <v>0</v>
      </c>
      <c r="AI75" s="274" t="s">
        <v>0</v>
      </c>
      <c r="AJ75" s="61">
        <v>3</v>
      </c>
      <c r="AK75" s="110" t="s">
        <v>217</v>
      </c>
      <c r="AL75" s="111" t="s">
        <v>220</v>
      </c>
      <c r="AM75" s="90"/>
      <c r="AN75" s="102">
        <v>0</v>
      </c>
      <c r="AO75" s="274" t="s">
        <v>0</v>
      </c>
      <c r="AP75" s="101">
        <v>3</v>
      </c>
      <c r="AQ75" s="110" t="s">
        <v>219</v>
      </c>
      <c r="AR75" s="111" t="s">
        <v>369</v>
      </c>
      <c r="AS75" s="90"/>
      <c r="AT75" s="61"/>
      <c r="AU75" s="274" t="s">
        <v>0</v>
      </c>
      <c r="AV75" s="61"/>
      <c r="AW75" s="110" t="s">
        <v>328</v>
      </c>
      <c r="AX75" s="111" t="s">
        <v>328</v>
      </c>
      <c r="AY75" s="90"/>
      <c r="AZ75" s="102">
        <v>4</v>
      </c>
      <c r="BA75" s="274" t="s">
        <v>0</v>
      </c>
      <c r="BB75" s="101">
        <v>1</v>
      </c>
      <c r="BC75" s="110" t="s">
        <v>219</v>
      </c>
      <c r="BD75" s="111" t="s">
        <v>220</v>
      </c>
      <c r="BE75" s="90"/>
      <c r="BF75" s="61">
        <v>1</v>
      </c>
      <c r="BG75" s="274" t="s">
        <v>0</v>
      </c>
      <c r="BH75" s="61">
        <v>2</v>
      </c>
      <c r="BI75" s="110" t="s">
        <v>220</v>
      </c>
      <c r="BJ75" s="111" t="s">
        <v>217</v>
      </c>
      <c r="BK75" s="90"/>
      <c r="BL75" s="61">
        <v>4</v>
      </c>
      <c r="BM75" s="274" t="s">
        <v>0</v>
      </c>
      <c r="BN75" s="61">
        <v>1</v>
      </c>
      <c r="BO75" s="110" t="s">
        <v>366</v>
      </c>
      <c r="BP75" s="111" t="s">
        <v>210</v>
      </c>
      <c r="BQ75" s="90"/>
      <c r="BR75" s="61">
        <v>0</v>
      </c>
      <c r="BS75" s="274" t="s">
        <v>0</v>
      </c>
      <c r="BT75" s="61">
        <v>2</v>
      </c>
      <c r="BU75" s="110" t="s">
        <v>217</v>
      </c>
      <c r="BV75" s="111" t="s">
        <v>217</v>
      </c>
      <c r="BW75" s="90"/>
      <c r="BX75" s="61">
        <v>3</v>
      </c>
      <c r="BY75" s="274" t="s">
        <v>0</v>
      </c>
      <c r="BZ75" s="61">
        <v>0</v>
      </c>
      <c r="CA75" s="110" t="s">
        <v>219</v>
      </c>
      <c r="CB75" s="111" t="s">
        <v>217</v>
      </c>
      <c r="CC75" s="90"/>
      <c r="CD75" s="61">
        <v>3</v>
      </c>
      <c r="CE75" s="274" t="s">
        <v>0</v>
      </c>
      <c r="CF75" s="61">
        <v>0</v>
      </c>
      <c r="CG75" s="110" t="s">
        <v>219</v>
      </c>
      <c r="CH75" s="111" t="s">
        <v>291</v>
      </c>
      <c r="CI75" s="90"/>
      <c r="CJ75" s="102">
        <v>3</v>
      </c>
      <c r="CK75" s="274" t="s">
        <v>0</v>
      </c>
      <c r="CL75" s="101">
        <v>1</v>
      </c>
      <c r="CM75" s="110" t="s">
        <v>291</v>
      </c>
      <c r="CN75" s="111" t="s">
        <v>291</v>
      </c>
      <c r="CO75" s="90"/>
      <c r="CP75" s="102">
        <v>0</v>
      </c>
      <c r="CQ75" s="274" t="s">
        <v>0</v>
      </c>
      <c r="CR75" s="101">
        <v>4</v>
      </c>
      <c r="CS75" s="110" t="s">
        <v>218</v>
      </c>
      <c r="CT75" s="111" t="s">
        <v>216</v>
      </c>
      <c r="CU75" s="90"/>
      <c r="CV75" s="61">
        <v>0</v>
      </c>
      <c r="CW75" s="274" t="s">
        <v>0</v>
      </c>
      <c r="CX75" s="61">
        <v>3</v>
      </c>
      <c r="CY75" s="110" t="s">
        <v>217</v>
      </c>
      <c r="CZ75" s="111" t="s">
        <v>217</v>
      </c>
      <c r="DA75" s="90"/>
      <c r="DB75" s="61">
        <v>0</v>
      </c>
      <c r="DC75" s="274" t="s">
        <v>0</v>
      </c>
      <c r="DD75" s="61">
        <v>2</v>
      </c>
      <c r="DE75" s="110" t="s">
        <v>268</v>
      </c>
      <c r="DF75" s="111" t="s">
        <v>364</v>
      </c>
      <c r="DG75" s="90"/>
      <c r="DH75" s="61">
        <v>2</v>
      </c>
      <c r="DI75" s="274" t="s">
        <v>0</v>
      </c>
      <c r="DJ75" s="61">
        <v>0</v>
      </c>
      <c r="DK75" s="110" t="s">
        <v>218</v>
      </c>
      <c r="DL75" s="111" t="s">
        <v>291</v>
      </c>
      <c r="DM75" s="90"/>
      <c r="DN75" s="61">
        <v>0</v>
      </c>
      <c r="DO75" s="274" t="s">
        <v>0</v>
      </c>
      <c r="DP75" s="61">
        <v>1</v>
      </c>
      <c r="DQ75" s="110" t="s">
        <v>216</v>
      </c>
      <c r="DR75" s="111" t="s">
        <v>217</v>
      </c>
      <c r="DS75" s="90"/>
      <c r="DT75" s="61">
        <v>4</v>
      </c>
      <c r="DU75" s="274" t="s">
        <v>0</v>
      </c>
      <c r="DV75" s="61">
        <v>0</v>
      </c>
      <c r="DW75" s="110" t="s">
        <v>220</v>
      </c>
      <c r="DX75" s="111" t="s">
        <v>216</v>
      </c>
      <c r="DY75" s="90"/>
      <c r="DZ75" s="61">
        <v>2</v>
      </c>
      <c r="EA75" s="274" t="s">
        <v>0</v>
      </c>
      <c r="EB75" s="61">
        <v>0</v>
      </c>
      <c r="EC75" s="110" t="s">
        <v>268</v>
      </c>
      <c r="ED75" s="111" t="s">
        <v>217</v>
      </c>
      <c r="EE75" s="90"/>
      <c r="EF75" s="61"/>
      <c r="EG75" s="274" t="s">
        <v>0</v>
      </c>
      <c r="EH75" s="61"/>
      <c r="EI75" s="110" t="s">
        <v>328</v>
      </c>
      <c r="EJ75" s="111" t="s">
        <v>328</v>
      </c>
      <c r="EK75" s="90"/>
      <c r="EL75" s="61"/>
      <c r="EM75" s="274" t="s">
        <v>0</v>
      </c>
      <c r="EN75" s="61"/>
      <c r="EO75" s="110" t="s">
        <v>328</v>
      </c>
      <c r="EP75" s="111" t="s">
        <v>328</v>
      </c>
      <c r="EQ75" s="90"/>
      <c r="ER75" s="102"/>
      <c r="ES75" s="274" t="s">
        <v>0</v>
      </c>
      <c r="ET75" s="101"/>
      <c r="EU75" s="110" t="s">
        <v>328</v>
      </c>
      <c r="EV75" s="111" t="s">
        <v>328</v>
      </c>
      <c r="EW75" s="90"/>
      <c r="EX75" s="61"/>
      <c r="EY75" s="274" t="s">
        <v>0</v>
      </c>
      <c r="EZ75" s="61"/>
      <c r="FA75" s="110" t="s">
        <v>328</v>
      </c>
      <c r="FB75" s="111" t="s">
        <v>328</v>
      </c>
      <c r="FC75" s="90"/>
      <c r="FD75" s="102"/>
      <c r="FE75" s="274" t="s">
        <v>0</v>
      </c>
      <c r="FF75" s="101"/>
      <c r="FG75" s="110" t="s">
        <v>328</v>
      </c>
      <c r="FH75" s="111" t="s">
        <v>328</v>
      </c>
      <c r="FI75" s="90"/>
      <c r="FJ75" s="61"/>
      <c r="FK75" s="274" t="s">
        <v>0</v>
      </c>
      <c r="FL75" s="61"/>
      <c r="FM75" s="110" t="s">
        <v>328</v>
      </c>
      <c r="FN75" s="111" t="s">
        <v>328</v>
      </c>
      <c r="FO75" s="90"/>
      <c r="FP75" s="61"/>
      <c r="FQ75" s="274" t="s">
        <v>0</v>
      </c>
      <c r="FR75" s="61"/>
      <c r="FS75" s="110" t="s">
        <v>328</v>
      </c>
      <c r="FT75" s="111" t="s">
        <v>328</v>
      </c>
      <c r="FU75" s="90"/>
      <c r="FV75" s="61"/>
      <c r="FW75" s="274" t="s">
        <v>0</v>
      </c>
      <c r="FX75" s="61"/>
      <c r="FY75" s="110" t="s">
        <v>328</v>
      </c>
      <c r="FZ75" s="111" t="s">
        <v>328</v>
      </c>
      <c r="GA75" s="90"/>
      <c r="GB75" s="102"/>
      <c r="GC75" s="274" t="s">
        <v>0</v>
      </c>
      <c r="GD75" s="101"/>
      <c r="GE75" s="110" t="s">
        <v>328</v>
      </c>
      <c r="GF75" s="111" t="s">
        <v>328</v>
      </c>
      <c r="GG75" s="90"/>
      <c r="GH75" s="102"/>
      <c r="GI75" s="274" t="s">
        <v>0</v>
      </c>
      <c r="GJ75" s="101"/>
      <c r="GK75" s="110" t="s">
        <v>328</v>
      </c>
      <c r="GL75" s="111" t="s">
        <v>328</v>
      </c>
      <c r="GM75" s="90"/>
      <c r="GN75" s="61"/>
      <c r="GO75" s="274" t="s">
        <v>0</v>
      </c>
      <c r="GP75" s="61"/>
      <c r="GQ75" s="110" t="s">
        <v>328</v>
      </c>
      <c r="GR75" s="111" t="s">
        <v>328</v>
      </c>
      <c r="GS75" s="90"/>
      <c r="GT75" s="61"/>
      <c r="GU75" s="274" t="s">
        <v>0</v>
      </c>
      <c r="GV75" s="61"/>
      <c r="GW75" s="110" t="s">
        <v>328</v>
      </c>
      <c r="GX75" s="111" t="s">
        <v>328</v>
      </c>
      <c r="GY75" s="90"/>
      <c r="GZ75" s="102"/>
      <c r="HA75" s="274" t="s">
        <v>0</v>
      </c>
      <c r="HB75" s="101"/>
      <c r="HC75" s="110" t="s">
        <v>328</v>
      </c>
      <c r="HD75" s="111" t="s">
        <v>328</v>
      </c>
      <c r="HE75" s="90"/>
      <c r="HF75" s="61"/>
      <c r="HG75" s="274" t="s">
        <v>0</v>
      </c>
      <c r="HH75" s="61"/>
      <c r="HI75" s="110" t="s">
        <v>328</v>
      </c>
      <c r="HJ75" s="111" t="s">
        <v>328</v>
      </c>
      <c r="HK75" s="90"/>
      <c r="HL75" s="61"/>
      <c r="HM75" s="274" t="s">
        <v>0</v>
      </c>
      <c r="HN75" s="61"/>
      <c r="HO75" s="110" t="s">
        <v>328</v>
      </c>
      <c r="HP75" s="111" t="s">
        <v>328</v>
      </c>
      <c r="HQ75" s="90"/>
      <c r="HR75" s="61"/>
      <c r="HS75" s="274" t="s">
        <v>0</v>
      </c>
      <c r="HT75" s="61"/>
      <c r="HU75" s="110" t="s">
        <v>328</v>
      </c>
      <c r="HV75" s="111" t="s">
        <v>328</v>
      </c>
      <c r="HW75" s="90"/>
      <c r="HX75" s="102"/>
      <c r="HY75" s="274" t="s">
        <v>0</v>
      </c>
      <c r="HZ75" s="101"/>
      <c r="IA75" s="110" t="s">
        <v>328</v>
      </c>
      <c r="IB75" s="111" t="s">
        <v>328</v>
      </c>
      <c r="IC75" s="90"/>
      <c r="ID75" s="61"/>
      <c r="IE75" s="274" t="s">
        <v>0</v>
      </c>
      <c r="IF75" s="61"/>
      <c r="IG75" s="110" t="s">
        <v>328</v>
      </c>
      <c r="IH75" s="111" t="s">
        <v>328</v>
      </c>
      <c r="II75" s="90"/>
      <c r="IJ75" s="61"/>
      <c r="IK75" s="274" t="s">
        <v>0</v>
      </c>
      <c r="IL75" s="61"/>
      <c r="IM75" s="110" t="s">
        <v>328</v>
      </c>
      <c r="IN75" s="111" t="s">
        <v>328</v>
      </c>
      <c r="IO75" s="90"/>
      <c r="IP75" s="102"/>
      <c r="IQ75" s="274" t="s">
        <v>0</v>
      </c>
      <c r="IR75" s="101"/>
      <c r="IS75" s="110" t="s">
        <v>328</v>
      </c>
      <c r="IT75" s="111" t="s">
        <v>328</v>
      </c>
      <c r="IU75" s="90"/>
      <c r="IV75" s="61"/>
      <c r="IW75" s="274" t="s">
        <v>0</v>
      </c>
      <c r="IX75" s="61"/>
      <c r="IY75" s="110" t="s">
        <v>328</v>
      </c>
      <c r="IZ75" s="111" t="s">
        <v>328</v>
      </c>
      <c r="JA75" s="90"/>
      <c r="JB75" s="61"/>
      <c r="JC75" s="274" t="s">
        <v>0</v>
      </c>
      <c r="JD75" s="61"/>
      <c r="JE75" s="110" t="s">
        <v>328</v>
      </c>
      <c r="JF75" s="111" t="s">
        <v>328</v>
      </c>
      <c r="JG75" s="90"/>
      <c r="JH75" s="61"/>
      <c r="JI75" s="274" t="s">
        <v>0</v>
      </c>
      <c r="JJ75" s="61"/>
      <c r="JK75" s="110" t="s">
        <v>328</v>
      </c>
      <c r="JL75" s="111" t="s">
        <v>328</v>
      </c>
      <c r="JM75" s="90"/>
      <c r="JN75" s="61"/>
      <c r="JO75" s="274" t="s">
        <v>0</v>
      </c>
      <c r="JP75" s="61"/>
      <c r="JQ75" s="110" t="s">
        <v>328</v>
      </c>
      <c r="JR75" s="111" t="s">
        <v>328</v>
      </c>
      <c r="JS75" s="90"/>
      <c r="JT75" s="102"/>
      <c r="JU75" s="274" t="s">
        <v>0</v>
      </c>
      <c r="JV75" s="101"/>
      <c r="JW75" s="110" t="s">
        <v>328</v>
      </c>
      <c r="JX75" s="111" t="s">
        <v>328</v>
      </c>
      <c r="JY75" s="90"/>
      <c r="JZ75" s="102"/>
      <c r="KA75" s="274" t="s">
        <v>0</v>
      </c>
      <c r="KB75" s="101"/>
      <c r="KC75" s="110" t="s">
        <v>328</v>
      </c>
      <c r="KD75" s="111" t="s">
        <v>328</v>
      </c>
      <c r="KE75" s="90"/>
      <c r="KF75" s="102"/>
      <c r="KG75" s="274" t="s">
        <v>0</v>
      </c>
      <c r="KH75" s="101"/>
      <c r="KI75" s="110" t="s">
        <v>328</v>
      </c>
      <c r="KJ75" s="111" t="s">
        <v>328</v>
      </c>
      <c r="KK75" s="90"/>
      <c r="KL75" s="61"/>
      <c r="KM75" s="274" t="s">
        <v>0</v>
      </c>
      <c r="KN75" s="61"/>
      <c r="KO75" s="110" t="s">
        <v>328</v>
      </c>
      <c r="KP75" s="111" t="s">
        <v>328</v>
      </c>
      <c r="KQ75" s="90"/>
      <c r="KR75" s="61"/>
      <c r="KS75" s="274" t="s">
        <v>0</v>
      </c>
      <c r="KT75" s="61"/>
      <c r="KU75" s="110" t="s">
        <v>328</v>
      </c>
      <c r="KV75" s="111" t="s">
        <v>328</v>
      </c>
      <c r="KW75" s="90"/>
      <c r="KX75" s="61"/>
      <c r="KY75" s="274" t="s">
        <v>0</v>
      </c>
      <c r="KZ75" s="61"/>
      <c r="LA75" s="110" t="s">
        <v>328</v>
      </c>
      <c r="LB75" s="111" t="s">
        <v>328</v>
      </c>
      <c r="LC75" s="90"/>
      <c r="LD75" s="102"/>
      <c r="LE75" s="274" t="s">
        <v>0</v>
      </c>
      <c r="LF75" s="101"/>
      <c r="LG75" s="110" t="s">
        <v>328</v>
      </c>
      <c r="LH75" s="111" t="s">
        <v>328</v>
      </c>
      <c r="LI75" s="90"/>
      <c r="LJ75" s="61"/>
      <c r="LK75" s="274" t="s">
        <v>0</v>
      </c>
      <c r="LL75" s="61"/>
      <c r="LM75" s="110" t="s">
        <v>328</v>
      </c>
      <c r="LN75" s="111" t="s">
        <v>328</v>
      </c>
      <c r="LO75" s="90"/>
      <c r="LP75" s="61"/>
      <c r="LQ75" s="274" t="s">
        <v>0</v>
      </c>
      <c r="LR75" s="61"/>
      <c r="LS75" s="110" t="s">
        <v>328</v>
      </c>
      <c r="LT75" s="111" t="s">
        <v>328</v>
      </c>
      <c r="LU75" s="90"/>
      <c r="LV75" s="102"/>
      <c r="LW75" s="274" t="s">
        <v>0</v>
      </c>
      <c r="LX75" s="101"/>
      <c r="LY75" s="110" t="s">
        <v>328</v>
      </c>
      <c r="LZ75" s="111" t="s">
        <v>328</v>
      </c>
      <c r="MA75" s="90"/>
      <c r="MB75" s="61"/>
      <c r="MC75" s="274" t="s">
        <v>0</v>
      </c>
      <c r="MD75" s="61"/>
      <c r="ME75" s="110" t="s">
        <v>328</v>
      </c>
      <c r="MF75" s="111" t="s">
        <v>328</v>
      </c>
      <c r="MG75" s="90"/>
      <c r="MH75" s="61"/>
      <c r="MI75" s="274" t="s">
        <v>0</v>
      </c>
      <c r="MJ75" s="61"/>
      <c r="MK75" s="110" t="s">
        <v>328</v>
      </c>
      <c r="ML75" s="111" t="s">
        <v>328</v>
      </c>
      <c r="MM75" s="90"/>
      <c r="MN75" s="61"/>
      <c r="MO75" s="274" t="s">
        <v>0</v>
      </c>
      <c r="MP75" s="61"/>
      <c r="MQ75" s="110" t="s">
        <v>328</v>
      </c>
      <c r="MR75" s="111" t="s">
        <v>328</v>
      </c>
      <c r="MS75" s="90"/>
      <c r="MT75" s="102"/>
      <c r="MU75" s="274" t="s">
        <v>0</v>
      </c>
      <c r="MV75" s="101"/>
      <c r="MW75" s="110" t="s">
        <v>328</v>
      </c>
      <c r="MX75" s="111" t="s">
        <v>328</v>
      </c>
      <c r="MY75" s="90"/>
      <c r="MZ75" s="61"/>
      <c r="NA75" s="274" t="s">
        <v>0</v>
      </c>
      <c r="NB75" s="61"/>
      <c r="NC75" s="110" t="s">
        <v>328</v>
      </c>
      <c r="ND75" s="111" t="s">
        <v>328</v>
      </c>
      <c r="NE75" s="90"/>
      <c r="NF75" s="61"/>
      <c r="NG75" s="274" t="s">
        <v>0</v>
      </c>
      <c r="NH75" s="61"/>
      <c r="NI75" s="110" t="s">
        <v>328</v>
      </c>
      <c r="NJ75" s="111" t="s">
        <v>328</v>
      </c>
      <c r="NK75" s="90"/>
      <c r="NL75" s="61"/>
      <c r="NM75" s="274" t="s">
        <v>0</v>
      </c>
      <c r="NN75" s="61"/>
      <c r="NO75" s="110" t="s">
        <v>328</v>
      </c>
      <c r="NP75" s="111" t="s">
        <v>328</v>
      </c>
      <c r="NQ75" s="90"/>
      <c r="NR75" s="61"/>
      <c r="NS75" s="274" t="s">
        <v>0</v>
      </c>
      <c r="NT75" s="61"/>
      <c r="NU75" s="110" t="s">
        <v>328</v>
      </c>
      <c r="NV75" s="111" t="s">
        <v>328</v>
      </c>
      <c r="NW75" s="98"/>
      <c r="NX75" s="102"/>
      <c r="NY75" s="274" t="s">
        <v>0</v>
      </c>
      <c r="NZ75" s="101"/>
      <c r="OA75" s="110" t="s">
        <v>328</v>
      </c>
      <c r="OB75" s="111" t="s">
        <v>328</v>
      </c>
      <c r="OC75" s="117"/>
      <c r="OD75" s="253"/>
      <c r="OE75" s="110" t="s">
        <v>0</v>
      </c>
      <c r="OF75" s="110"/>
      <c r="OG75" s="110" t="s">
        <v>328</v>
      </c>
      <c r="OH75" s="111" t="s">
        <v>328</v>
      </c>
    </row>
    <row r="76" spans="1:398" ht="15" x14ac:dyDescent="0.2">
      <c r="A76" s="283">
        <f>IF(B76="","",VLOOKUP(B76,'Registrovaní tipéri'!$A$2:$B$101,2,FALSE))</f>
        <v>21</v>
      </c>
      <c r="B76" s="277" t="s">
        <v>11</v>
      </c>
      <c r="C76" s="130">
        <v>21</v>
      </c>
      <c r="D76" s="102"/>
      <c r="E76" s="274" t="s">
        <v>0</v>
      </c>
      <c r="F76" s="101"/>
      <c r="G76" s="274"/>
      <c r="H76" s="275"/>
      <c r="I76" s="279"/>
      <c r="J76" s="253">
        <v>1</v>
      </c>
      <c r="K76" s="110" t="s">
        <v>0</v>
      </c>
      <c r="L76" s="110">
        <v>3</v>
      </c>
      <c r="M76" s="110" t="s">
        <v>219</v>
      </c>
      <c r="N76" s="111" t="s">
        <v>211</v>
      </c>
      <c r="O76" s="77"/>
      <c r="P76" s="102">
        <v>6</v>
      </c>
      <c r="Q76" s="311" t="s">
        <v>0</v>
      </c>
      <c r="R76" s="101">
        <v>0</v>
      </c>
      <c r="S76" s="110" t="s">
        <v>208</v>
      </c>
      <c r="T76" s="111" t="s">
        <v>291</v>
      </c>
      <c r="U76" s="77"/>
      <c r="V76" s="102">
        <v>2</v>
      </c>
      <c r="W76" s="311" t="s">
        <v>0</v>
      </c>
      <c r="X76" s="101">
        <v>4</v>
      </c>
      <c r="Y76" s="110" t="s">
        <v>268</v>
      </c>
      <c r="Z76" s="111" t="s">
        <v>213</v>
      </c>
      <c r="AA76" s="90"/>
      <c r="AB76" s="61">
        <v>4</v>
      </c>
      <c r="AC76" s="294" t="s">
        <v>0</v>
      </c>
      <c r="AD76" s="61">
        <v>1</v>
      </c>
      <c r="AE76" s="110" t="s">
        <v>218</v>
      </c>
      <c r="AF76" s="111" t="s">
        <v>217</v>
      </c>
      <c r="AG76" s="90"/>
      <c r="AH76" s="61">
        <v>1</v>
      </c>
      <c r="AI76" s="274" t="s">
        <v>0</v>
      </c>
      <c r="AJ76" s="61">
        <v>3</v>
      </c>
      <c r="AK76" s="110" t="s">
        <v>218</v>
      </c>
      <c r="AL76" s="111" t="s">
        <v>291</v>
      </c>
      <c r="AM76" s="90"/>
      <c r="AN76" s="102">
        <v>0</v>
      </c>
      <c r="AO76" s="274" t="s">
        <v>0</v>
      </c>
      <c r="AP76" s="101">
        <v>2</v>
      </c>
      <c r="AQ76" s="110" t="s">
        <v>219</v>
      </c>
      <c r="AR76" s="111" t="s">
        <v>217</v>
      </c>
      <c r="AS76" s="90"/>
      <c r="AT76" s="61">
        <v>3</v>
      </c>
      <c r="AU76" s="274" t="s">
        <v>0</v>
      </c>
      <c r="AV76" s="61">
        <v>1</v>
      </c>
      <c r="AW76" s="110" t="s">
        <v>217</v>
      </c>
      <c r="AX76" s="111" t="s">
        <v>211</v>
      </c>
      <c r="AY76" s="90"/>
      <c r="AZ76" s="102">
        <v>2</v>
      </c>
      <c r="BA76" s="274" t="s">
        <v>0</v>
      </c>
      <c r="BB76" s="101">
        <v>0</v>
      </c>
      <c r="BC76" s="110" t="s">
        <v>218</v>
      </c>
      <c r="BD76" s="111" t="s">
        <v>366</v>
      </c>
      <c r="BE76" s="90"/>
      <c r="BF76" s="61">
        <v>1</v>
      </c>
      <c r="BG76" s="274" t="s">
        <v>0</v>
      </c>
      <c r="BH76" s="61">
        <v>3</v>
      </c>
      <c r="BI76" s="110" t="s">
        <v>219</v>
      </c>
      <c r="BJ76" s="111" t="s">
        <v>211</v>
      </c>
      <c r="BK76" s="90"/>
      <c r="BL76" s="61">
        <v>4</v>
      </c>
      <c r="BM76" s="274" t="s">
        <v>0</v>
      </c>
      <c r="BN76" s="61">
        <v>0</v>
      </c>
      <c r="BO76" s="110" t="s">
        <v>219</v>
      </c>
      <c r="BP76" s="111" t="s">
        <v>213</v>
      </c>
      <c r="BQ76" s="90"/>
      <c r="BR76" s="61">
        <v>1</v>
      </c>
      <c r="BS76" s="274" t="s">
        <v>0</v>
      </c>
      <c r="BT76" s="61">
        <v>3</v>
      </c>
      <c r="BU76" s="110" t="s">
        <v>219</v>
      </c>
      <c r="BV76" s="111" t="s">
        <v>213</v>
      </c>
      <c r="BW76" s="90"/>
      <c r="BX76" s="61">
        <v>4</v>
      </c>
      <c r="BY76" s="274" t="s">
        <v>0</v>
      </c>
      <c r="BZ76" s="61">
        <v>0</v>
      </c>
      <c r="CA76" s="110" t="s">
        <v>217</v>
      </c>
      <c r="CB76" s="111" t="s">
        <v>213</v>
      </c>
      <c r="CC76" s="90"/>
      <c r="CD76" s="61">
        <v>3</v>
      </c>
      <c r="CE76" s="274" t="s">
        <v>0</v>
      </c>
      <c r="CF76" s="61">
        <v>0</v>
      </c>
      <c r="CG76" s="110" t="s">
        <v>219</v>
      </c>
      <c r="CH76" s="111" t="s">
        <v>291</v>
      </c>
      <c r="CI76" s="90"/>
      <c r="CJ76" s="102">
        <v>5</v>
      </c>
      <c r="CK76" s="274" t="s">
        <v>0</v>
      </c>
      <c r="CL76" s="101">
        <v>0</v>
      </c>
      <c r="CM76" s="110" t="s">
        <v>213</v>
      </c>
      <c r="CN76" s="111" t="s">
        <v>291</v>
      </c>
      <c r="CO76" s="90"/>
      <c r="CP76" s="102">
        <v>1</v>
      </c>
      <c r="CQ76" s="274" t="s">
        <v>0</v>
      </c>
      <c r="CR76" s="101">
        <v>2</v>
      </c>
      <c r="CS76" s="110" t="s">
        <v>268</v>
      </c>
      <c r="CT76" s="111" t="s">
        <v>215</v>
      </c>
      <c r="CU76" s="90"/>
      <c r="CV76" s="61">
        <v>0</v>
      </c>
      <c r="CW76" s="274" t="s">
        <v>0</v>
      </c>
      <c r="CX76" s="61">
        <v>4</v>
      </c>
      <c r="CY76" s="110" t="s">
        <v>217</v>
      </c>
      <c r="CZ76" s="111" t="s">
        <v>213</v>
      </c>
      <c r="DA76" s="90"/>
      <c r="DB76" s="61">
        <v>1</v>
      </c>
      <c r="DC76" s="274" t="s">
        <v>0</v>
      </c>
      <c r="DD76" s="61">
        <v>2</v>
      </c>
      <c r="DE76" s="110" t="s">
        <v>268</v>
      </c>
      <c r="DF76" s="111" t="s">
        <v>366</v>
      </c>
      <c r="DG76" s="90"/>
      <c r="DH76" s="61">
        <v>2</v>
      </c>
      <c r="DI76" s="274" t="s">
        <v>0</v>
      </c>
      <c r="DJ76" s="61">
        <v>0</v>
      </c>
      <c r="DK76" s="110" t="s">
        <v>217</v>
      </c>
      <c r="DL76" s="111" t="s">
        <v>213</v>
      </c>
      <c r="DM76" s="90"/>
      <c r="DN76" s="61">
        <v>2</v>
      </c>
      <c r="DO76" s="274" t="s">
        <v>0</v>
      </c>
      <c r="DP76" s="61">
        <v>3</v>
      </c>
      <c r="DQ76" s="110" t="s">
        <v>217</v>
      </c>
      <c r="DR76" s="111" t="s">
        <v>213</v>
      </c>
      <c r="DS76" s="90"/>
      <c r="DT76" s="61">
        <v>3</v>
      </c>
      <c r="DU76" s="274" t="s">
        <v>0</v>
      </c>
      <c r="DV76" s="61">
        <v>0</v>
      </c>
      <c r="DW76" s="110" t="s">
        <v>268</v>
      </c>
      <c r="DX76" s="111" t="s">
        <v>210</v>
      </c>
      <c r="DY76" s="90"/>
      <c r="DZ76" s="61">
        <v>4</v>
      </c>
      <c r="EA76" s="274" t="s">
        <v>0</v>
      </c>
      <c r="EB76" s="61">
        <v>0</v>
      </c>
      <c r="EC76" s="110" t="s">
        <v>217</v>
      </c>
      <c r="ED76" s="111" t="s">
        <v>213</v>
      </c>
      <c r="EE76" s="90"/>
      <c r="EF76" s="61"/>
      <c r="EG76" s="274" t="s">
        <v>0</v>
      </c>
      <c r="EH76" s="61"/>
      <c r="EI76" s="110" t="s">
        <v>328</v>
      </c>
      <c r="EJ76" s="111" t="s">
        <v>328</v>
      </c>
      <c r="EK76" s="90"/>
      <c r="EL76" s="61"/>
      <c r="EM76" s="274" t="s">
        <v>0</v>
      </c>
      <c r="EN76" s="61"/>
      <c r="EO76" s="110" t="s">
        <v>328</v>
      </c>
      <c r="EP76" s="111" t="s">
        <v>328</v>
      </c>
      <c r="EQ76" s="90"/>
      <c r="ER76" s="102"/>
      <c r="ES76" s="274" t="s">
        <v>0</v>
      </c>
      <c r="ET76" s="101"/>
      <c r="EU76" s="110" t="s">
        <v>328</v>
      </c>
      <c r="EV76" s="111" t="s">
        <v>328</v>
      </c>
      <c r="EW76" s="90"/>
      <c r="EX76" s="61"/>
      <c r="EY76" s="274" t="s">
        <v>0</v>
      </c>
      <c r="EZ76" s="61"/>
      <c r="FA76" s="110" t="s">
        <v>328</v>
      </c>
      <c r="FB76" s="111" t="s">
        <v>328</v>
      </c>
      <c r="FC76" s="90"/>
      <c r="FD76" s="102"/>
      <c r="FE76" s="274" t="s">
        <v>0</v>
      </c>
      <c r="FF76" s="101"/>
      <c r="FG76" s="110" t="s">
        <v>328</v>
      </c>
      <c r="FH76" s="111" t="s">
        <v>328</v>
      </c>
      <c r="FI76" s="90"/>
      <c r="FJ76" s="61"/>
      <c r="FK76" s="274" t="s">
        <v>0</v>
      </c>
      <c r="FL76" s="61"/>
      <c r="FM76" s="110" t="s">
        <v>328</v>
      </c>
      <c r="FN76" s="111" t="s">
        <v>328</v>
      </c>
      <c r="FO76" s="90"/>
      <c r="FP76" s="61"/>
      <c r="FQ76" s="274" t="s">
        <v>0</v>
      </c>
      <c r="FR76" s="61"/>
      <c r="FS76" s="110" t="s">
        <v>328</v>
      </c>
      <c r="FT76" s="111" t="s">
        <v>328</v>
      </c>
      <c r="FU76" s="90"/>
      <c r="FV76" s="61"/>
      <c r="FW76" s="274" t="s">
        <v>0</v>
      </c>
      <c r="FX76" s="61"/>
      <c r="FY76" s="110" t="s">
        <v>328</v>
      </c>
      <c r="FZ76" s="111" t="s">
        <v>328</v>
      </c>
      <c r="GA76" s="90"/>
      <c r="GB76" s="102"/>
      <c r="GC76" s="274" t="s">
        <v>0</v>
      </c>
      <c r="GD76" s="101"/>
      <c r="GE76" s="110" t="s">
        <v>328</v>
      </c>
      <c r="GF76" s="111" t="s">
        <v>328</v>
      </c>
      <c r="GG76" s="90"/>
      <c r="GH76" s="102"/>
      <c r="GI76" s="274" t="s">
        <v>0</v>
      </c>
      <c r="GJ76" s="101"/>
      <c r="GK76" s="110" t="s">
        <v>328</v>
      </c>
      <c r="GL76" s="111" t="s">
        <v>328</v>
      </c>
      <c r="GM76" s="90"/>
      <c r="GN76" s="61"/>
      <c r="GO76" s="274" t="s">
        <v>0</v>
      </c>
      <c r="GP76" s="61"/>
      <c r="GQ76" s="110" t="s">
        <v>328</v>
      </c>
      <c r="GR76" s="111" t="s">
        <v>328</v>
      </c>
      <c r="GS76" s="90"/>
      <c r="GT76" s="61"/>
      <c r="GU76" s="274" t="s">
        <v>0</v>
      </c>
      <c r="GV76" s="61"/>
      <c r="GW76" s="110" t="s">
        <v>328</v>
      </c>
      <c r="GX76" s="111" t="s">
        <v>328</v>
      </c>
      <c r="GY76" s="90"/>
      <c r="GZ76" s="102"/>
      <c r="HA76" s="274" t="s">
        <v>0</v>
      </c>
      <c r="HB76" s="101"/>
      <c r="HC76" s="110" t="s">
        <v>328</v>
      </c>
      <c r="HD76" s="111" t="s">
        <v>328</v>
      </c>
      <c r="HE76" s="90"/>
      <c r="HF76" s="61"/>
      <c r="HG76" s="274" t="s">
        <v>0</v>
      </c>
      <c r="HH76" s="61"/>
      <c r="HI76" s="110" t="s">
        <v>328</v>
      </c>
      <c r="HJ76" s="111" t="s">
        <v>328</v>
      </c>
      <c r="HK76" s="90"/>
      <c r="HL76" s="61"/>
      <c r="HM76" s="274" t="s">
        <v>0</v>
      </c>
      <c r="HN76" s="61"/>
      <c r="HO76" s="110" t="s">
        <v>328</v>
      </c>
      <c r="HP76" s="111" t="s">
        <v>328</v>
      </c>
      <c r="HQ76" s="90"/>
      <c r="HR76" s="61"/>
      <c r="HS76" s="274" t="s">
        <v>0</v>
      </c>
      <c r="HT76" s="61"/>
      <c r="HU76" s="110" t="s">
        <v>328</v>
      </c>
      <c r="HV76" s="111" t="s">
        <v>328</v>
      </c>
      <c r="HW76" s="90"/>
      <c r="HX76" s="102"/>
      <c r="HY76" s="274" t="s">
        <v>0</v>
      </c>
      <c r="HZ76" s="101"/>
      <c r="IA76" s="110" t="s">
        <v>328</v>
      </c>
      <c r="IB76" s="111" t="s">
        <v>328</v>
      </c>
      <c r="IC76" s="90"/>
      <c r="ID76" s="61"/>
      <c r="IE76" s="274" t="s">
        <v>0</v>
      </c>
      <c r="IF76" s="61"/>
      <c r="IG76" s="110" t="s">
        <v>328</v>
      </c>
      <c r="IH76" s="111" t="s">
        <v>328</v>
      </c>
      <c r="II76" s="90"/>
      <c r="IJ76" s="61"/>
      <c r="IK76" s="274" t="s">
        <v>0</v>
      </c>
      <c r="IL76" s="61"/>
      <c r="IM76" s="110" t="s">
        <v>328</v>
      </c>
      <c r="IN76" s="111" t="s">
        <v>328</v>
      </c>
      <c r="IO76" s="90"/>
      <c r="IP76" s="102"/>
      <c r="IQ76" s="274" t="s">
        <v>0</v>
      </c>
      <c r="IR76" s="101"/>
      <c r="IS76" s="110" t="s">
        <v>328</v>
      </c>
      <c r="IT76" s="111" t="s">
        <v>328</v>
      </c>
      <c r="IU76" s="90"/>
      <c r="IV76" s="61"/>
      <c r="IW76" s="274" t="s">
        <v>0</v>
      </c>
      <c r="IX76" s="61"/>
      <c r="IY76" s="110" t="s">
        <v>328</v>
      </c>
      <c r="IZ76" s="111" t="s">
        <v>328</v>
      </c>
      <c r="JA76" s="90"/>
      <c r="JB76" s="61"/>
      <c r="JC76" s="274" t="s">
        <v>0</v>
      </c>
      <c r="JD76" s="61"/>
      <c r="JE76" s="110" t="s">
        <v>328</v>
      </c>
      <c r="JF76" s="111" t="s">
        <v>328</v>
      </c>
      <c r="JG76" s="90"/>
      <c r="JH76" s="61"/>
      <c r="JI76" s="274" t="s">
        <v>0</v>
      </c>
      <c r="JJ76" s="61"/>
      <c r="JK76" s="110" t="s">
        <v>328</v>
      </c>
      <c r="JL76" s="111" t="s">
        <v>328</v>
      </c>
      <c r="JM76" s="90"/>
      <c r="JN76" s="61"/>
      <c r="JO76" s="274" t="s">
        <v>0</v>
      </c>
      <c r="JP76" s="61"/>
      <c r="JQ76" s="110" t="s">
        <v>328</v>
      </c>
      <c r="JR76" s="111" t="s">
        <v>328</v>
      </c>
      <c r="JS76" s="90"/>
      <c r="JT76" s="102"/>
      <c r="JU76" s="274" t="s">
        <v>0</v>
      </c>
      <c r="JV76" s="101"/>
      <c r="JW76" s="110" t="s">
        <v>328</v>
      </c>
      <c r="JX76" s="111" t="s">
        <v>328</v>
      </c>
      <c r="JY76" s="90"/>
      <c r="JZ76" s="102"/>
      <c r="KA76" s="274" t="s">
        <v>0</v>
      </c>
      <c r="KB76" s="101"/>
      <c r="KC76" s="110" t="s">
        <v>328</v>
      </c>
      <c r="KD76" s="111" t="s">
        <v>328</v>
      </c>
      <c r="KE76" s="90"/>
      <c r="KF76" s="102"/>
      <c r="KG76" s="274" t="s">
        <v>0</v>
      </c>
      <c r="KH76" s="101"/>
      <c r="KI76" s="110" t="s">
        <v>328</v>
      </c>
      <c r="KJ76" s="111" t="s">
        <v>328</v>
      </c>
      <c r="KK76" s="90"/>
      <c r="KL76" s="61"/>
      <c r="KM76" s="274" t="s">
        <v>0</v>
      </c>
      <c r="KN76" s="61"/>
      <c r="KO76" s="110" t="s">
        <v>328</v>
      </c>
      <c r="KP76" s="111" t="s">
        <v>328</v>
      </c>
      <c r="KQ76" s="90"/>
      <c r="KR76" s="61"/>
      <c r="KS76" s="274" t="s">
        <v>0</v>
      </c>
      <c r="KT76" s="61"/>
      <c r="KU76" s="110" t="s">
        <v>328</v>
      </c>
      <c r="KV76" s="111" t="s">
        <v>328</v>
      </c>
      <c r="KW76" s="90"/>
      <c r="KX76" s="61"/>
      <c r="KY76" s="274" t="s">
        <v>0</v>
      </c>
      <c r="KZ76" s="61"/>
      <c r="LA76" s="110" t="s">
        <v>328</v>
      </c>
      <c r="LB76" s="111" t="s">
        <v>328</v>
      </c>
      <c r="LC76" s="90"/>
      <c r="LD76" s="102"/>
      <c r="LE76" s="274" t="s">
        <v>0</v>
      </c>
      <c r="LF76" s="101"/>
      <c r="LG76" s="110" t="s">
        <v>328</v>
      </c>
      <c r="LH76" s="111" t="s">
        <v>328</v>
      </c>
      <c r="LI76" s="90"/>
      <c r="LJ76" s="61"/>
      <c r="LK76" s="274" t="s">
        <v>0</v>
      </c>
      <c r="LL76" s="61"/>
      <c r="LM76" s="110" t="s">
        <v>328</v>
      </c>
      <c r="LN76" s="111" t="s">
        <v>328</v>
      </c>
      <c r="LO76" s="90"/>
      <c r="LP76" s="61"/>
      <c r="LQ76" s="274" t="s">
        <v>0</v>
      </c>
      <c r="LR76" s="61"/>
      <c r="LS76" s="110" t="s">
        <v>328</v>
      </c>
      <c r="LT76" s="111" t="s">
        <v>328</v>
      </c>
      <c r="LU76" s="90"/>
      <c r="LV76" s="102"/>
      <c r="LW76" s="274" t="s">
        <v>0</v>
      </c>
      <c r="LX76" s="101"/>
      <c r="LY76" s="110" t="s">
        <v>328</v>
      </c>
      <c r="LZ76" s="111" t="s">
        <v>328</v>
      </c>
      <c r="MA76" s="90"/>
      <c r="MB76" s="61"/>
      <c r="MC76" s="274" t="s">
        <v>0</v>
      </c>
      <c r="MD76" s="61"/>
      <c r="ME76" s="110" t="s">
        <v>328</v>
      </c>
      <c r="MF76" s="111" t="s">
        <v>328</v>
      </c>
      <c r="MG76" s="90"/>
      <c r="MH76" s="61"/>
      <c r="MI76" s="274" t="s">
        <v>0</v>
      </c>
      <c r="MJ76" s="61"/>
      <c r="MK76" s="110" t="s">
        <v>328</v>
      </c>
      <c r="ML76" s="111" t="s">
        <v>328</v>
      </c>
      <c r="MM76" s="90"/>
      <c r="MN76" s="61"/>
      <c r="MO76" s="274" t="s">
        <v>0</v>
      </c>
      <c r="MP76" s="61"/>
      <c r="MQ76" s="110" t="s">
        <v>328</v>
      </c>
      <c r="MR76" s="111" t="s">
        <v>328</v>
      </c>
      <c r="MS76" s="90"/>
      <c r="MT76" s="102"/>
      <c r="MU76" s="274" t="s">
        <v>0</v>
      </c>
      <c r="MV76" s="101"/>
      <c r="MW76" s="110" t="s">
        <v>328</v>
      </c>
      <c r="MX76" s="111" t="s">
        <v>328</v>
      </c>
      <c r="MY76" s="90"/>
      <c r="MZ76" s="61"/>
      <c r="NA76" s="274" t="s">
        <v>0</v>
      </c>
      <c r="NB76" s="61"/>
      <c r="NC76" s="110" t="s">
        <v>328</v>
      </c>
      <c r="ND76" s="111" t="s">
        <v>328</v>
      </c>
      <c r="NE76" s="90"/>
      <c r="NF76" s="61"/>
      <c r="NG76" s="274" t="s">
        <v>0</v>
      </c>
      <c r="NH76" s="61"/>
      <c r="NI76" s="110" t="s">
        <v>328</v>
      </c>
      <c r="NJ76" s="111" t="s">
        <v>328</v>
      </c>
      <c r="NK76" s="90"/>
      <c r="NL76" s="61"/>
      <c r="NM76" s="274" t="s">
        <v>0</v>
      </c>
      <c r="NN76" s="61"/>
      <c r="NO76" s="110" t="s">
        <v>328</v>
      </c>
      <c r="NP76" s="111" t="s">
        <v>328</v>
      </c>
      <c r="NQ76" s="90"/>
      <c r="NR76" s="61"/>
      <c r="NS76" s="274" t="s">
        <v>0</v>
      </c>
      <c r="NT76" s="61"/>
      <c r="NU76" s="110" t="s">
        <v>328</v>
      </c>
      <c r="NV76" s="111" t="s">
        <v>328</v>
      </c>
      <c r="NW76" s="98"/>
      <c r="NX76" s="102"/>
      <c r="NY76" s="274" t="s">
        <v>0</v>
      </c>
      <c r="NZ76" s="101"/>
      <c r="OA76" s="110" t="s">
        <v>328</v>
      </c>
      <c r="OB76" s="111" t="s">
        <v>328</v>
      </c>
      <c r="OC76" s="117"/>
      <c r="OD76" s="253"/>
      <c r="OE76" s="110" t="s">
        <v>0</v>
      </c>
      <c r="OF76" s="110"/>
      <c r="OG76" s="110" t="s">
        <v>328</v>
      </c>
      <c r="OH76" s="111" t="s">
        <v>328</v>
      </c>
    </row>
    <row r="77" spans="1:398" ht="15" x14ac:dyDescent="0.2">
      <c r="A77" s="283">
        <f>IF(B77="","",VLOOKUP(B77,'Registrovaní tipéri'!$A$2:$B$101,2,FALSE))</f>
        <v>7</v>
      </c>
      <c r="B77" s="277" t="s">
        <v>262</v>
      </c>
      <c r="C77" s="130">
        <v>7</v>
      </c>
      <c r="D77" s="102"/>
      <c r="E77" s="274" t="s">
        <v>0</v>
      </c>
      <c r="F77" s="101"/>
      <c r="G77" s="108"/>
      <c r="H77" s="109"/>
      <c r="I77" s="279"/>
      <c r="J77" s="253">
        <v>0</v>
      </c>
      <c r="K77" s="110" t="s">
        <v>0</v>
      </c>
      <c r="L77" s="110">
        <v>5</v>
      </c>
      <c r="M77" s="110" t="s">
        <v>217</v>
      </c>
      <c r="N77" s="111" t="s">
        <v>217</v>
      </c>
      <c r="O77" s="77"/>
      <c r="P77" s="102">
        <v>7</v>
      </c>
      <c r="Q77" s="311" t="s">
        <v>0</v>
      </c>
      <c r="R77" s="101">
        <v>0</v>
      </c>
      <c r="S77" s="110" t="s">
        <v>217</v>
      </c>
      <c r="T77" s="111" t="s">
        <v>217</v>
      </c>
      <c r="U77" s="77"/>
      <c r="V77" s="102">
        <v>1</v>
      </c>
      <c r="W77" s="311" t="s">
        <v>0</v>
      </c>
      <c r="X77" s="101">
        <v>2</v>
      </c>
      <c r="Y77" s="110" t="s">
        <v>217</v>
      </c>
      <c r="Z77" s="111" t="s">
        <v>217</v>
      </c>
      <c r="AA77" s="90"/>
      <c r="AB77" s="61">
        <v>3</v>
      </c>
      <c r="AC77" s="294" t="s">
        <v>0</v>
      </c>
      <c r="AD77" s="61">
        <v>1</v>
      </c>
      <c r="AE77" s="110" t="s">
        <v>217</v>
      </c>
      <c r="AF77" s="111" t="s">
        <v>217</v>
      </c>
      <c r="AG77" s="90"/>
      <c r="AH77" s="61">
        <v>0</v>
      </c>
      <c r="AI77" s="274" t="s">
        <v>0</v>
      </c>
      <c r="AJ77" s="61">
        <v>2</v>
      </c>
      <c r="AK77" s="110" t="s">
        <v>217</v>
      </c>
      <c r="AL77" s="111" t="s">
        <v>217</v>
      </c>
      <c r="AM77" s="90"/>
      <c r="AN77" s="102">
        <v>0</v>
      </c>
      <c r="AO77" s="274" t="s">
        <v>0</v>
      </c>
      <c r="AP77" s="101">
        <v>3</v>
      </c>
      <c r="AQ77" s="110" t="s">
        <v>219</v>
      </c>
      <c r="AR77" s="111" t="s">
        <v>217</v>
      </c>
      <c r="AS77" s="90"/>
      <c r="AT77" s="61">
        <v>3</v>
      </c>
      <c r="AU77" s="274" t="s">
        <v>0</v>
      </c>
      <c r="AV77" s="61">
        <v>1</v>
      </c>
      <c r="AW77" s="110" t="s">
        <v>217</v>
      </c>
      <c r="AX77" s="111" t="s">
        <v>217</v>
      </c>
      <c r="AY77" s="90"/>
      <c r="AZ77" s="102">
        <v>2</v>
      </c>
      <c r="BA77" s="274" t="s">
        <v>0</v>
      </c>
      <c r="BB77" s="101">
        <v>1</v>
      </c>
      <c r="BC77" s="110" t="s">
        <v>218</v>
      </c>
      <c r="BD77" s="111" t="s">
        <v>364</v>
      </c>
      <c r="BE77" s="90"/>
      <c r="BF77" s="61">
        <v>2</v>
      </c>
      <c r="BG77" s="274" t="s">
        <v>0</v>
      </c>
      <c r="BH77" s="61">
        <v>2</v>
      </c>
      <c r="BI77" s="110" t="s">
        <v>217</v>
      </c>
      <c r="BJ77" s="111" t="s">
        <v>217</v>
      </c>
      <c r="BK77" s="90"/>
      <c r="BL77" s="61">
        <v>3</v>
      </c>
      <c r="BM77" s="274" t="s">
        <v>0</v>
      </c>
      <c r="BN77" s="61">
        <v>1</v>
      </c>
      <c r="BO77" s="110" t="s">
        <v>219</v>
      </c>
      <c r="BP77" s="111" t="s">
        <v>216</v>
      </c>
      <c r="BQ77" s="90"/>
      <c r="BR77" s="61">
        <v>2</v>
      </c>
      <c r="BS77" s="274" t="s">
        <v>0</v>
      </c>
      <c r="BT77" s="61">
        <v>3</v>
      </c>
      <c r="BU77" s="110" t="s">
        <v>217</v>
      </c>
      <c r="BV77" s="111" t="s">
        <v>217</v>
      </c>
      <c r="BW77" s="90"/>
      <c r="BX77" s="61">
        <v>2</v>
      </c>
      <c r="BY77" s="274" t="s">
        <v>0</v>
      </c>
      <c r="BZ77" s="61">
        <v>0</v>
      </c>
      <c r="CA77" s="110" t="s">
        <v>219</v>
      </c>
      <c r="CB77" s="111" t="s">
        <v>217</v>
      </c>
      <c r="CC77" s="90"/>
      <c r="CD77" s="61">
        <v>2</v>
      </c>
      <c r="CE77" s="274" t="s">
        <v>0</v>
      </c>
      <c r="CF77" s="61">
        <v>0</v>
      </c>
      <c r="CG77" s="110" t="s">
        <v>219</v>
      </c>
      <c r="CH77" s="111" t="s">
        <v>364</v>
      </c>
      <c r="CI77" s="90"/>
      <c r="CJ77" s="102">
        <v>3</v>
      </c>
      <c r="CK77" s="274" t="s">
        <v>0</v>
      </c>
      <c r="CL77" s="101">
        <v>1</v>
      </c>
      <c r="CM77" s="110" t="s">
        <v>217</v>
      </c>
      <c r="CN77" s="111" t="s">
        <v>217</v>
      </c>
      <c r="CO77" s="90"/>
      <c r="CP77" s="102">
        <v>1</v>
      </c>
      <c r="CQ77" s="274" t="s">
        <v>0</v>
      </c>
      <c r="CR77" s="101">
        <v>2</v>
      </c>
      <c r="CS77" s="110" t="s">
        <v>218</v>
      </c>
      <c r="CT77" s="111" t="s">
        <v>268</v>
      </c>
      <c r="CU77" s="90"/>
      <c r="CV77" s="61">
        <v>0</v>
      </c>
      <c r="CW77" s="274" t="s">
        <v>0</v>
      </c>
      <c r="CX77" s="61">
        <v>3</v>
      </c>
      <c r="CY77" s="110" t="s">
        <v>219</v>
      </c>
      <c r="CZ77" s="111" t="s">
        <v>217</v>
      </c>
      <c r="DA77" s="90"/>
      <c r="DB77" s="61">
        <v>1</v>
      </c>
      <c r="DC77" s="274" t="s">
        <v>0</v>
      </c>
      <c r="DD77" s="61">
        <v>3</v>
      </c>
      <c r="DE77" s="110" t="s">
        <v>219</v>
      </c>
      <c r="DF77" s="111" t="s">
        <v>213</v>
      </c>
      <c r="DG77" s="90"/>
      <c r="DH77" s="61">
        <v>4</v>
      </c>
      <c r="DI77" s="274" t="s">
        <v>0</v>
      </c>
      <c r="DJ77" s="61">
        <v>0</v>
      </c>
      <c r="DK77" s="110" t="s">
        <v>219</v>
      </c>
      <c r="DL77" s="111" t="s">
        <v>217</v>
      </c>
      <c r="DM77" s="90"/>
      <c r="DN77" s="61">
        <v>2</v>
      </c>
      <c r="DO77" s="274" t="s">
        <v>0</v>
      </c>
      <c r="DP77" s="61">
        <v>2</v>
      </c>
      <c r="DQ77" s="110" t="s">
        <v>219</v>
      </c>
      <c r="DR77" s="111" t="s">
        <v>217</v>
      </c>
      <c r="DS77" s="90"/>
      <c r="DT77" s="61">
        <v>3</v>
      </c>
      <c r="DU77" s="274" t="s">
        <v>0</v>
      </c>
      <c r="DV77" s="61">
        <v>0</v>
      </c>
      <c r="DW77" s="110" t="s">
        <v>268</v>
      </c>
      <c r="DX77" s="111" t="s">
        <v>364</v>
      </c>
      <c r="DY77" s="90"/>
      <c r="DZ77" s="61">
        <v>3</v>
      </c>
      <c r="EA77" s="274" t="s">
        <v>0</v>
      </c>
      <c r="EB77" s="61">
        <v>0</v>
      </c>
      <c r="EC77" s="110" t="s">
        <v>217</v>
      </c>
      <c r="ED77" s="111" t="s">
        <v>217</v>
      </c>
      <c r="EE77" s="90"/>
      <c r="EF77" s="61"/>
      <c r="EG77" s="274" t="s">
        <v>0</v>
      </c>
      <c r="EH77" s="61"/>
      <c r="EI77" s="110" t="s">
        <v>328</v>
      </c>
      <c r="EJ77" s="111" t="s">
        <v>328</v>
      </c>
      <c r="EK77" s="90"/>
      <c r="EL77" s="61"/>
      <c r="EM77" s="274" t="s">
        <v>0</v>
      </c>
      <c r="EN77" s="61"/>
      <c r="EO77" s="110" t="s">
        <v>328</v>
      </c>
      <c r="EP77" s="111" t="s">
        <v>328</v>
      </c>
      <c r="EQ77" s="90"/>
      <c r="ER77" s="102"/>
      <c r="ES77" s="274" t="s">
        <v>0</v>
      </c>
      <c r="ET77" s="101"/>
      <c r="EU77" s="110" t="s">
        <v>328</v>
      </c>
      <c r="EV77" s="111" t="s">
        <v>328</v>
      </c>
      <c r="EW77" s="90"/>
      <c r="EX77" s="61"/>
      <c r="EY77" s="274" t="s">
        <v>0</v>
      </c>
      <c r="EZ77" s="61"/>
      <c r="FA77" s="110" t="s">
        <v>328</v>
      </c>
      <c r="FB77" s="111" t="s">
        <v>328</v>
      </c>
      <c r="FC77" s="90"/>
      <c r="FD77" s="102"/>
      <c r="FE77" s="274" t="s">
        <v>0</v>
      </c>
      <c r="FF77" s="101"/>
      <c r="FG77" s="110" t="s">
        <v>328</v>
      </c>
      <c r="FH77" s="111" t="s">
        <v>328</v>
      </c>
      <c r="FI77" s="90"/>
      <c r="FJ77" s="61"/>
      <c r="FK77" s="274" t="s">
        <v>0</v>
      </c>
      <c r="FL77" s="61"/>
      <c r="FM77" s="110" t="s">
        <v>328</v>
      </c>
      <c r="FN77" s="111" t="s">
        <v>328</v>
      </c>
      <c r="FO77" s="90"/>
      <c r="FP77" s="61"/>
      <c r="FQ77" s="274" t="s">
        <v>0</v>
      </c>
      <c r="FR77" s="61"/>
      <c r="FS77" s="110" t="s">
        <v>328</v>
      </c>
      <c r="FT77" s="111" t="s">
        <v>328</v>
      </c>
      <c r="FU77" s="90"/>
      <c r="FV77" s="61"/>
      <c r="FW77" s="274" t="s">
        <v>0</v>
      </c>
      <c r="FX77" s="61"/>
      <c r="FY77" s="110" t="s">
        <v>328</v>
      </c>
      <c r="FZ77" s="111" t="s">
        <v>328</v>
      </c>
      <c r="GA77" s="90"/>
      <c r="GB77" s="102"/>
      <c r="GC77" s="274" t="s">
        <v>0</v>
      </c>
      <c r="GD77" s="101"/>
      <c r="GE77" s="110" t="s">
        <v>328</v>
      </c>
      <c r="GF77" s="111" t="s">
        <v>328</v>
      </c>
      <c r="GG77" s="90"/>
      <c r="GH77" s="102"/>
      <c r="GI77" s="274" t="s">
        <v>0</v>
      </c>
      <c r="GJ77" s="101"/>
      <c r="GK77" s="110" t="s">
        <v>328</v>
      </c>
      <c r="GL77" s="111" t="s">
        <v>328</v>
      </c>
      <c r="GM77" s="90"/>
      <c r="GN77" s="61"/>
      <c r="GO77" s="274" t="s">
        <v>0</v>
      </c>
      <c r="GP77" s="61"/>
      <c r="GQ77" s="110" t="s">
        <v>328</v>
      </c>
      <c r="GR77" s="111" t="s">
        <v>328</v>
      </c>
      <c r="GS77" s="90"/>
      <c r="GT77" s="61"/>
      <c r="GU77" s="274" t="s">
        <v>0</v>
      </c>
      <c r="GV77" s="61"/>
      <c r="GW77" s="110" t="s">
        <v>328</v>
      </c>
      <c r="GX77" s="111" t="s">
        <v>328</v>
      </c>
      <c r="GY77" s="90"/>
      <c r="GZ77" s="102"/>
      <c r="HA77" s="274" t="s">
        <v>0</v>
      </c>
      <c r="HB77" s="101"/>
      <c r="HC77" s="110" t="s">
        <v>328</v>
      </c>
      <c r="HD77" s="111" t="s">
        <v>328</v>
      </c>
      <c r="HE77" s="90"/>
      <c r="HF77" s="61"/>
      <c r="HG77" s="274" t="s">
        <v>0</v>
      </c>
      <c r="HH77" s="61"/>
      <c r="HI77" s="110" t="s">
        <v>328</v>
      </c>
      <c r="HJ77" s="111" t="s">
        <v>328</v>
      </c>
      <c r="HK77" s="90"/>
      <c r="HL77" s="61"/>
      <c r="HM77" s="274" t="s">
        <v>0</v>
      </c>
      <c r="HN77" s="61"/>
      <c r="HO77" s="110" t="s">
        <v>328</v>
      </c>
      <c r="HP77" s="111" t="s">
        <v>328</v>
      </c>
      <c r="HQ77" s="90"/>
      <c r="HR77" s="61"/>
      <c r="HS77" s="274" t="s">
        <v>0</v>
      </c>
      <c r="HT77" s="61"/>
      <c r="HU77" s="110" t="s">
        <v>328</v>
      </c>
      <c r="HV77" s="111" t="s">
        <v>328</v>
      </c>
      <c r="HW77" s="90"/>
      <c r="HX77" s="102"/>
      <c r="HY77" s="274" t="s">
        <v>0</v>
      </c>
      <c r="HZ77" s="101"/>
      <c r="IA77" s="110" t="s">
        <v>328</v>
      </c>
      <c r="IB77" s="111" t="s">
        <v>328</v>
      </c>
      <c r="IC77" s="90"/>
      <c r="ID77" s="61"/>
      <c r="IE77" s="274" t="s">
        <v>0</v>
      </c>
      <c r="IF77" s="61"/>
      <c r="IG77" s="110" t="s">
        <v>328</v>
      </c>
      <c r="IH77" s="111" t="s">
        <v>328</v>
      </c>
      <c r="II77" s="90"/>
      <c r="IJ77" s="61"/>
      <c r="IK77" s="274" t="s">
        <v>0</v>
      </c>
      <c r="IL77" s="61"/>
      <c r="IM77" s="110" t="s">
        <v>328</v>
      </c>
      <c r="IN77" s="111" t="s">
        <v>328</v>
      </c>
      <c r="IO77" s="90"/>
      <c r="IP77" s="102"/>
      <c r="IQ77" s="274" t="s">
        <v>0</v>
      </c>
      <c r="IR77" s="101"/>
      <c r="IS77" s="110" t="s">
        <v>328</v>
      </c>
      <c r="IT77" s="111" t="s">
        <v>328</v>
      </c>
      <c r="IU77" s="90"/>
      <c r="IV77" s="61"/>
      <c r="IW77" s="274" t="s">
        <v>0</v>
      </c>
      <c r="IX77" s="61"/>
      <c r="IY77" s="110" t="s">
        <v>328</v>
      </c>
      <c r="IZ77" s="111" t="s">
        <v>328</v>
      </c>
      <c r="JA77" s="90"/>
      <c r="JB77" s="61"/>
      <c r="JC77" s="274" t="s">
        <v>0</v>
      </c>
      <c r="JD77" s="61"/>
      <c r="JE77" s="110" t="s">
        <v>328</v>
      </c>
      <c r="JF77" s="111" t="s">
        <v>328</v>
      </c>
      <c r="JG77" s="90"/>
      <c r="JH77" s="61"/>
      <c r="JI77" s="274" t="s">
        <v>0</v>
      </c>
      <c r="JJ77" s="61"/>
      <c r="JK77" s="110" t="s">
        <v>328</v>
      </c>
      <c r="JL77" s="111" t="s">
        <v>328</v>
      </c>
      <c r="JM77" s="90"/>
      <c r="JN77" s="61"/>
      <c r="JO77" s="274" t="s">
        <v>0</v>
      </c>
      <c r="JP77" s="61"/>
      <c r="JQ77" s="110" t="s">
        <v>328</v>
      </c>
      <c r="JR77" s="111" t="s">
        <v>328</v>
      </c>
      <c r="JS77" s="90"/>
      <c r="JT77" s="102"/>
      <c r="JU77" s="274" t="s">
        <v>0</v>
      </c>
      <c r="JV77" s="101"/>
      <c r="JW77" s="110" t="s">
        <v>328</v>
      </c>
      <c r="JX77" s="111" t="s">
        <v>328</v>
      </c>
      <c r="JY77" s="90"/>
      <c r="JZ77" s="102"/>
      <c r="KA77" s="274" t="s">
        <v>0</v>
      </c>
      <c r="KB77" s="101"/>
      <c r="KC77" s="110" t="s">
        <v>328</v>
      </c>
      <c r="KD77" s="111" t="s">
        <v>328</v>
      </c>
      <c r="KE77" s="90"/>
      <c r="KF77" s="102"/>
      <c r="KG77" s="274" t="s">
        <v>0</v>
      </c>
      <c r="KH77" s="101"/>
      <c r="KI77" s="110" t="s">
        <v>328</v>
      </c>
      <c r="KJ77" s="111" t="s">
        <v>328</v>
      </c>
      <c r="KK77" s="90"/>
      <c r="KL77" s="61"/>
      <c r="KM77" s="274" t="s">
        <v>0</v>
      </c>
      <c r="KN77" s="61"/>
      <c r="KO77" s="110" t="s">
        <v>328</v>
      </c>
      <c r="KP77" s="111" t="s">
        <v>328</v>
      </c>
      <c r="KQ77" s="90"/>
      <c r="KR77" s="61"/>
      <c r="KS77" s="274" t="s">
        <v>0</v>
      </c>
      <c r="KT77" s="61"/>
      <c r="KU77" s="110" t="s">
        <v>328</v>
      </c>
      <c r="KV77" s="111" t="s">
        <v>328</v>
      </c>
      <c r="KW77" s="90"/>
      <c r="KX77" s="61"/>
      <c r="KY77" s="274" t="s">
        <v>0</v>
      </c>
      <c r="KZ77" s="61"/>
      <c r="LA77" s="110" t="s">
        <v>328</v>
      </c>
      <c r="LB77" s="111" t="s">
        <v>328</v>
      </c>
      <c r="LC77" s="90"/>
      <c r="LD77" s="102"/>
      <c r="LE77" s="274" t="s">
        <v>0</v>
      </c>
      <c r="LF77" s="101"/>
      <c r="LG77" s="110" t="s">
        <v>328</v>
      </c>
      <c r="LH77" s="111" t="s">
        <v>328</v>
      </c>
      <c r="LI77" s="90"/>
      <c r="LJ77" s="61"/>
      <c r="LK77" s="274" t="s">
        <v>0</v>
      </c>
      <c r="LL77" s="61"/>
      <c r="LM77" s="110" t="s">
        <v>328</v>
      </c>
      <c r="LN77" s="111" t="s">
        <v>328</v>
      </c>
      <c r="LO77" s="90"/>
      <c r="LP77" s="61"/>
      <c r="LQ77" s="274" t="s">
        <v>0</v>
      </c>
      <c r="LR77" s="61"/>
      <c r="LS77" s="110" t="s">
        <v>328</v>
      </c>
      <c r="LT77" s="111" t="s">
        <v>328</v>
      </c>
      <c r="LU77" s="90"/>
      <c r="LV77" s="102"/>
      <c r="LW77" s="274" t="s">
        <v>0</v>
      </c>
      <c r="LX77" s="101"/>
      <c r="LY77" s="110" t="s">
        <v>328</v>
      </c>
      <c r="LZ77" s="111" t="s">
        <v>328</v>
      </c>
      <c r="MA77" s="90"/>
      <c r="MB77" s="61"/>
      <c r="MC77" s="274" t="s">
        <v>0</v>
      </c>
      <c r="MD77" s="61"/>
      <c r="ME77" s="110" t="s">
        <v>328</v>
      </c>
      <c r="MF77" s="111" t="s">
        <v>328</v>
      </c>
      <c r="MG77" s="90"/>
      <c r="MH77" s="61"/>
      <c r="MI77" s="274" t="s">
        <v>0</v>
      </c>
      <c r="MJ77" s="61"/>
      <c r="MK77" s="110" t="s">
        <v>328</v>
      </c>
      <c r="ML77" s="111" t="s">
        <v>328</v>
      </c>
      <c r="MM77" s="90"/>
      <c r="MN77" s="61"/>
      <c r="MO77" s="274" t="s">
        <v>0</v>
      </c>
      <c r="MP77" s="61"/>
      <c r="MQ77" s="110" t="s">
        <v>328</v>
      </c>
      <c r="MR77" s="111" t="s">
        <v>328</v>
      </c>
      <c r="MS77" s="90"/>
      <c r="MT77" s="102"/>
      <c r="MU77" s="274" t="s">
        <v>0</v>
      </c>
      <c r="MV77" s="101"/>
      <c r="MW77" s="110" t="s">
        <v>328</v>
      </c>
      <c r="MX77" s="111" t="s">
        <v>328</v>
      </c>
      <c r="MY77" s="90"/>
      <c r="MZ77" s="61"/>
      <c r="NA77" s="274" t="s">
        <v>0</v>
      </c>
      <c r="NB77" s="61"/>
      <c r="NC77" s="110" t="s">
        <v>328</v>
      </c>
      <c r="ND77" s="111" t="s">
        <v>328</v>
      </c>
      <c r="NE77" s="90"/>
      <c r="NF77" s="61"/>
      <c r="NG77" s="274" t="s">
        <v>0</v>
      </c>
      <c r="NH77" s="61"/>
      <c r="NI77" s="110" t="s">
        <v>328</v>
      </c>
      <c r="NJ77" s="111" t="s">
        <v>328</v>
      </c>
      <c r="NK77" s="90"/>
      <c r="NL77" s="61"/>
      <c r="NM77" s="274" t="s">
        <v>0</v>
      </c>
      <c r="NN77" s="61"/>
      <c r="NO77" s="110" t="s">
        <v>328</v>
      </c>
      <c r="NP77" s="111" t="s">
        <v>328</v>
      </c>
      <c r="NQ77" s="90"/>
      <c r="NR77" s="61"/>
      <c r="NS77" s="274" t="s">
        <v>0</v>
      </c>
      <c r="NT77" s="61"/>
      <c r="NU77" s="110" t="s">
        <v>328</v>
      </c>
      <c r="NV77" s="111" t="s">
        <v>328</v>
      </c>
      <c r="NW77" s="98"/>
      <c r="NX77" s="102"/>
      <c r="NY77" s="274" t="s">
        <v>0</v>
      </c>
      <c r="NZ77" s="101"/>
      <c r="OA77" s="110" t="s">
        <v>328</v>
      </c>
      <c r="OB77" s="111" t="s">
        <v>328</v>
      </c>
      <c r="OC77" s="117"/>
      <c r="OD77" s="253"/>
      <c r="OE77" s="110" t="s">
        <v>0</v>
      </c>
      <c r="OF77" s="110"/>
      <c r="OG77" s="110" t="s">
        <v>328</v>
      </c>
      <c r="OH77" s="111" t="s">
        <v>328</v>
      </c>
    </row>
    <row r="78" spans="1:398" ht="15" x14ac:dyDescent="0.2">
      <c r="A78" s="283">
        <f>IF(B78="","",VLOOKUP(B78,'Registrovaní tipéri'!$A$2:$B$101,2,FALSE))</f>
        <v>10</v>
      </c>
      <c r="B78" s="277" t="s">
        <v>41</v>
      </c>
      <c r="C78" s="130">
        <v>10</v>
      </c>
      <c r="D78" s="102"/>
      <c r="E78" s="274" t="s">
        <v>0</v>
      </c>
      <c r="F78" s="101"/>
      <c r="G78" s="274"/>
      <c r="H78" s="109"/>
      <c r="I78" s="279"/>
      <c r="J78" s="253">
        <v>1</v>
      </c>
      <c r="K78" s="110" t="s">
        <v>0</v>
      </c>
      <c r="L78" s="110">
        <v>3</v>
      </c>
      <c r="M78" s="110" t="s">
        <v>217</v>
      </c>
      <c r="N78" s="111" t="s">
        <v>213</v>
      </c>
      <c r="O78" s="77"/>
      <c r="P78" s="102">
        <v>4</v>
      </c>
      <c r="Q78" s="311" t="s">
        <v>0</v>
      </c>
      <c r="R78" s="101">
        <v>0</v>
      </c>
      <c r="S78" s="110" t="s">
        <v>217</v>
      </c>
      <c r="T78" s="111" t="s">
        <v>329</v>
      </c>
      <c r="U78" s="77"/>
      <c r="V78" s="102">
        <v>1</v>
      </c>
      <c r="W78" s="311" t="s">
        <v>0</v>
      </c>
      <c r="X78" s="101">
        <v>3</v>
      </c>
      <c r="Y78" s="110" t="s">
        <v>219</v>
      </c>
      <c r="Z78" s="111" t="s">
        <v>217</v>
      </c>
      <c r="AA78" s="90"/>
      <c r="AB78" s="61">
        <v>3</v>
      </c>
      <c r="AC78" s="294" t="s">
        <v>0</v>
      </c>
      <c r="AD78" s="61">
        <v>1</v>
      </c>
      <c r="AE78" s="110" t="s">
        <v>219</v>
      </c>
      <c r="AF78" s="111" t="s">
        <v>217</v>
      </c>
      <c r="AG78" s="90"/>
      <c r="AH78" s="61">
        <v>1</v>
      </c>
      <c r="AI78" s="274" t="s">
        <v>0</v>
      </c>
      <c r="AJ78" s="61">
        <v>3</v>
      </c>
      <c r="AK78" s="110" t="s">
        <v>220</v>
      </c>
      <c r="AL78" s="111" t="s">
        <v>217</v>
      </c>
      <c r="AM78" s="90"/>
      <c r="AN78" s="102">
        <v>1</v>
      </c>
      <c r="AO78" s="274" t="s">
        <v>0</v>
      </c>
      <c r="AP78" s="101">
        <v>4</v>
      </c>
      <c r="AQ78" s="110" t="s">
        <v>219</v>
      </c>
      <c r="AR78" s="111" t="s">
        <v>217</v>
      </c>
      <c r="AS78" s="90"/>
      <c r="AT78" s="61">
        <v>3</v>
      </c>
      <c r="AU78" s="274" t="s">
        <v>0</v>
      </c>
      <c r="AV78" s="61">
        <v>1</v>
      </c>
      <c r="AW78" s="110" t="s">
        <v>219</v>
      </c>
      <c r="AX78" s="111" t="s">
        <v>217</v>
      </c>
      <c r="AY78" s="90"/>
      <c r="AZ78" s="102">
        <v>3</v>
      </c>
      <c r="BA78" s="274" t="s">
        <v>0</v>
      </c>
      <c r="BB78" s="101">
        <v>1</v>
      </c>
      <c r="BC78" s="110" t="s">
        <v>218</v>
      </c>
      <c r="BD78" s="111" t="s">
        <v>216</v>
      </c>
      <c r="BE78" s="90"/>
      <c r="BF78" s="61">
        <v>2</v>
      </c>
      <c r="BG78" s="274" t="s">
        <v>0</v>
      </c>
      <c r="BH78" s="61">
        <v>3</v>
      </c>
      <c r="BI78" s="110" t="s">
        <v>217</v>
      </c>
      <c r="BJ78" s="111" t="s">
        <v>291</v>
      </c>
      <c r="BK78" s="90"/>
      <c r="BL78" s="61">
        <v>4</v>
      </c>
      <c r="BM78" s="274" t="s">
        <v>0</v>
      </c>
      <c r="BN78" s="61">
        <v>1</v>
      </c>
      <c r="BO78" s="110" t="s">
        <v>218</v>
      </c>
      <c r="BP78" s="111" t="s">
        <v>217</v>
      </c>
      <c r="BQ78" s="90"/>
      <c r="BR78" s="61">
        <v>1</v>
      </c>
      <c r="BS78" s="274" t="s">
        <v>0</v>
      </c>
      <c r="BT78" s="61">
        <v>3</v>
      </c>
      <c r="BU78" s="110" t="s">
        <v>219</v>
      </c>
      <c r="BV78" s="111" t="s">
        <v>217</v>
      </c>
      <c r="BW78" s="90"/>
      <c r="BX78" s="61">
        <v>3</v>
      </c>
      <c r="BY78" s="274" t="s">
        <v>0</v>
      </c>
      <c r="BZ78" s="61">
        <v>1</v>
      </c>
      <c r="CA78" s="110" t="s">
        <v>217</v>
      </c>
      <c r="CB78" s="111" t="s">
        <v>291</v>
      </c>
      <c r="CC78" s="90"/>
      <c r="CD78" s="61">
        <v>3</v>
      </c>
      <c r="CE78" s="274" t="s">
        <v>0</v>
      </c>
      <c r="CF78" s="61">
        <v>1</v>
      </c>
      <c r="CG78" s="110" t="s">
        <v>218</v>
      </c>
      <c r="CH78" s="111" t="s">
        <v>216</v>
      </c>
      <c r="CI78" s="90"/>
      <c r="CJ78" s="102">
        <v>3</v>
      </c>
      <c r="CK78" s="274" t="s">
        <v>0</v>
      </c>
      <c r="CL78" s="101">
        <v>0</v>
      </c>
      <c r="CM78" s="110" t="s">
        <v>217</v>
      </c>
      <c r="CN78" s="111" t="s">
        <v>219</v>
      </c>
      <c r="CO78" s="90"/>
      <c r="CP78" s="102">
        <v>1</v>
      </c>
      <c r="CQ78" s="274" t="s">
        <v>0</v>
      </c>
      <c r="CR78" s="101">
        <v>3</v>
      </c>
      <c r="CS78" s="110" t="s">
        <v>268</v>
      </c>
      <c r="CT78" s="111" t="s">
        <v>216</v>
      </c>
      <c r="CU78" s="90"/>
      <c r="CV78" s="61">
        <v>0</v>
      </c>
      <c r="CW78" s="274" t="s">
        <v>0</v>
      </c>
      <c r="CX78" s="61">
        <v>3</v>
      </c>
      <c r="CY78" s="110" t="s">
        <v>219</v>
      </c>
      <c r="CZ78" s="111" t="s">
        <v>217</v>
      </c>
      <c r="DA78" s="90"/>
      <c r="DB78" s="61">
        <v>1</v>
      </c>
      <c r="DC78" s="274" t="s">
        <v>0</v>
      </c>
      <c r="DD78" s="61">
        <v>3</v>
      </c>
      <c r="DE78" s="110" t="s">
        <v>220</v>
      </c>
      <c r="DF78" s="111" t="s">
        <v>216</v>
      </c>
      <c r="DG78" s="90"/>
      <c r="DH78" s="61">
        <v>3</v>
      </c>
      <c r="DI78" s="274" t="s">
        <v>0</v>
      </c>
      <c r="DJ78" s="61">
        <v>1</v>
      </c>
      <c r="DK78" s="110" t="s">
        <v>219</v>
      </c>
      <c r="DL78" s="111" t="s">
        <v>217</v>
      </c>
      <c r="DM78" s="90"/>
      <c r="DN78" s="61">
        <v>2</v>
      </c>
      <c r="DO78" s="274" t="s">
        <v>0</v>
      </c>
      <c r="DP78" s="61">
        <v>2</v>
      </c>
      <c r="DQ78" s="110" t="s">
        <v>219</v>
      </c>
      <c r="DR78" s="111" t="s">
        <v>217</v>
      </c>
      <c r="DS78" s="90"/>
      <c r="DT78" s="61">
        <v>3</v>
      </c>
      <c r="DU78" s="274" t="s">
        <v>0</v>
      </c>
      <c r="DV78" s="61">
        <v>0</v>
      </c>
      <c r="DW78" s="110" t="s">
        <v>268</v>
      </c>
      <c r="DX78" s="111" t="s">
        <v>216</v>
      </c>
      <c r="DY78" s="90"/>
      <c r="DZ78" s="61">
        <v>3</v>
      </c>
      <c r="EA78" s="274" t="s">
        <v>0</v>
      </c>
      <c r="EB78" s="61">
        <v>1</v>
      </c>
      <c r="EC78" s="110" t="s">
        <v>219</v>
      </c>
      <c r="ED78" s="111" t="s">
        <v>217</v>
      </c>
      <c r="EE78" s="90"/>
      <c r="EF78" s="61"/>
      <c r="EG78" s="274" t="s">
        <v>0</v>
      </c>
      <c r="EH78" s="61"/>
      <c r="EI78" s="110" t="s">
        <v>328</v>
      </c>
      <c r="EJ78" s="111" t="s">
        <v>328</v>
      </c>
      <c r="EK78" s="90"/>
      <c r="EL78" s="61"/>
      <c r="EM78" s="274" t="s">
        <v>0</v>
      </c>
      <c r="EN78" s="61"/>
      <c r="EO78" s="110" t="s">
        <v>328</v>
      </c>
      <c r="EP78" s="111" t="s">
        <v>328</v>
      </c>
      <c r="EQ78" s="90"/>
      <c r="ER78" s="102"/>
      <c r="ES78" s="274" t="s">
        <v>0</v>
      </c>
      <c r="ET78" s="101"/>
      <c r="EU78" s="110" t="s">
        <v>328</v>
      </c>
      <c r="EV78" s="111" t="s">
        <v>328</v>
      </c>
      <c r="EW78" s="90"/>
      <c r="EX78" s="61"/>
      <c r="EY78" s="274" t="s">
        <v>0</v>
      </c>
      <c r="EZ78" s="61"/>
      <c r="FA78" s="110" t="s">
        <v>328</v>
      </c>
      <c r="FB78" s="111" t="s">
        <v>328</v>
      </c>
      <c r="FC78" s="90"/>
      <c r="FD78" s="102"/>
      <c r="FE78" s="274" t="s">
        <v>0</v>
      </c>
      <c r="FF78" s="101"/>
      <c r="FG78" s="110" t="s">
        <v>328</v>
      </c>
      <c r="FH78" s="111" t="s">
        <v>328</v>
      </c>
      <c r="FI78" s="90"/>
      <c r="FJ78" s="61"/>
      <c r="FK78" s="274" t="s">
        <v>0</v>
      </c>
      <c r="FL78" s="61"/>
      <c r="FM78" s="110" t="s">
        <v>328</v>
      </c>
      <c r="FN78" s="111" t="s">
        <v>328</v>
      </c>
      <c r="FO78" s="90"/>
      <c r="FP78" s="61"/>
      <c r="FQ78" s="274" t="s">
        <v>0</v>
      </c>
      <c r="FR78" s="61"/>
      <c r="FS78" s="110" t="s">
        <v>328</v>
      </c>
      <c r="FT78" s="111" t="s">
        <v>328</v>
      </c>
      <c r="FU78" s="90"/>
      <c r="FV78" s="61"/>
      <c r="FW78" s="274" t="s">
        <v>0</v>
      </c>
      <c r="FX78" s="61"/>
      <c r="FY78" s="110" t="s">
        <v>328</v>
      </c>
      <c r="FZ78" s="111" t="s">
        <v>328</v>
      </c>
      <c r="GA78" s="90"/>
      <c r="GB78" s="102"/>
      <c r="GC78" s="274" t="s">
        <v>0</v>
      </c>
      <c r="GD78" s="101"/>
      <c r="GE78" s="110" t="s">
        <v>328</v>
      </c>
      <c r="GF78" s="111" t="s">
        <v>328</v>
      </c>
      <c r="GG78" s="90"/>
      <c r="GH78" s="102"/>
      <c r="GI78" s="274" t="s">
        <v>0</v>
      </c>
      <c r="GJ78" s="101"/>
      <c r="GK78" s="110" t="s">
        <v>328</v>
      </c>
      <c r="GL78" s="111" t="s">
        <v>328</v>
      </c>
      <c r="GM78" s="90"/>
      <c r="GN78" s="61"/>
      <c r="GO78" s="274" t="s">
        <v>0</v>
      </c>
      <c r="GP78" s="61"/>
      <c r="GQ78" s="110" t="s">
        <v>328</v>
      </c>
      <c r="GR78" s="111" t="s">
        <v>328</v>
      </c>
      <c r="GS78" s="90"/>
      <c r="GT78" s="61"/>
      <c r="GU78" s="274" t="s">
        <v>0</v>
      </c>
      <c r="GV78" s="61"/>
      <c r="GW78" s="110" t="s">
        <v>328</v>
      </c>
      <c r="GX78" s="111" t="s">
        <v>328</v>
      </c>
      <c r="GY78" s="90"/>
      <c r="GZ78" s="102"/>
      <c r="HA78" s="274" t="s">
        <v>0</v>
      </c>
      <c r="HB78" s="101"/>
      <c r="HC78" s="110" t="s">
        <v>328</v>
      </c>
      <c r="HD78" s="111" t="s">
        <v>328</v>
      </c>
      <c r="HE78" s="90"/>
      <c r="HF78" s="61"/>
      <c r="HG78" s="274" t="s">
        <v>0</v>
      </c>
      <c r="HH78" s="61"/>
      <c r="HI78" s="110" t="s">
        <v>328</v>
      </c>
      <c r="HJ78" s="111" t="s">
        <v>328</v>
      </c>
      <c r="HK78" s="90"/>
      <c r="HL78" s="61"/>
      <c r="HM78" s="274" t="s">
        <v>0</v>
      </c>
      <c r="HN78" s="61"/>
      <c r="HO78" s="110" t="s">
        <v>328</v>
      </c>
      <c r="HP78" s="111" t="s">
        <v>328</v>
      </c>
      <c r="HQ78" s="90"/>
      <c r="HR78" s="61"/>
      <c r="HS78" s="274" t="s">
        <v>0</v>
      </c>
      <c r="HT78" s="61"/>
      <c r="HU78" s="110" t="s">
        <v>328</v>
      </c>
      <c r="HV78" s="111" t="s">
        <v>328</v>
      </c>
      <c r="HW78" s="90"/>
      <c r="HX78" s="102"/>
      <c r="HY78" s="274" t="s">
        <v>0</v>
      </c>
      <c r="HZ78" s="101"/>
      <c r="IA78" s="110" t="s">
        <v>328</v>
      </c>
      <c r="IB78" s="111" t="s">
        <v>328</v>
      </c>
      <c r="IC78" s="90"/>
      <c r="ID78" s="61"/>
      <c r="IE78" s="274" t="s">
        <v>0</v>
      </c>
      <c r="IF78" s="61"/>
      <c r="IG78" s="110" t="s">
        <v>328</v>
      </c>
      <c r="IH78" s="111" t="s">
        <v>328</v>
      </c>
      <c r="II78" s="90"/>
      <c r="IJ78" s="61"/>
      <c r="IK78" s="274" t="s">
        <v>0</v>
      </c>
      <c r="IL78" s="61"/>
      <c r="IM78" s="110" t="s">
        <v>328</v>
      </c>
      <c r="IN78" s="111" t="s">
        <v>328</v>
      </c>
      <c r="IO78" s="90"/>
      <c r="IP78" s="102"/>
      <c r="IQ78" s="274" t="s">
        <v>0</v>
      </c>
      <c r="IR78" s="101"/>
      <c r="IS78" s="110" t="s">
        <v>328</v>
      </c>
      <c r="IT78" s="111" t="s">
        <v>328</v>
      </c>
      <c r="IU78" s="90"/>
      <c r="IV78" s="61"/>
      <c r="IW78" s="274" t="s">
        <v>0</v>
      </c>
      <c r="IX78" s="61"/>
      <c r="IY78" s="110" t="s">
        <v>328</v>
      </c>
      <c r="IZ78" s="111" t="s">
        <v>328</v>
      </c>
      <c r="JA78" s="90"/>
      <c r="JB78" s="61"/>
      <c r="JC78" s="274" t="s">
        <v>0</v>
      </c>
      <c r="JD78" s="61"/>
      <c r="JE78" s="110" t="s">
        <v>328</v>
      </c>
      <c r="JF78" s="111" t="s">
        <v>328</v>
      </c>
      <c r="JG78" s="90"/>
      <c r="JH78" s="61"/>
      <c r="JI78" s="274" t="s">
        <v>0</v>
      </c>
      <c r="JJ78" s="61"/>
      <c r="JK78" s="110" t="s">
        <v>328</v>
      </c>
      <c r="JL78" s="111" t="s">
        <v>328</v>
      </c>
      <c r="JM78" s="90"/>
      <c r="JN78" s="61"/>
      <c r="JO78" s="274" t="s">
        <v>0</v>
      </c>
      <c r="JP78" s="61"/>
      <c r="JQ78" s="110" t="s">
        <v>328</v>
      </c>
      <c r="JR78" s="111" t="s">
        <v>328</v>
      </c>
      <c r="JS78" s="90"/>
      <c r="JT78" s="102"/>
      <c r="JU78" s="274" t="s">
        <v>0</v>
      </c>
      <c r="JV78" s="101"/>
      <c r="JW78" s="110" t="s">
        <v>328</v>
      </c>
      <c r="JX78" s="111" t="s">
        <v>328</v>
      </c>
      <c r="JY78" s="90"/>
      <c r="JZ78" s="102"/>
      <c r="KA78" s="274" t="s">
        <v>0</v>
      </c>
      <c r="KB78" s="101"/>
      <c r="KC78" s="110" t="s">
        <v>328</v>
      </c>
      <c r="KD78" s="111" t="s">
        <v>328</v>
      </c>
      <c r="KE78" s="90"/>
      <c r="KF78" s="102"/>
      <c r="KG78" s="274" t="s">
        <v>0</v>
      </c>
      <c r="KH78" s="101"/>
      <c r="KI78" s="110" t="s">
        <v>328</v>
      </c>
      <c r="KJ78" s="111" t="s">
        <v>328</v>
      </c>
      <c r="KK78" s="90"/>
      <c r="KL78" s="61"/>
      <c r="KM78" s="274" t="s">
        <v>0</v>
      </c>
      <c r="KN78" s="61"/>
      <c r="KO78" s="110" t="s">
        <v>328</v>
      </c>
      <c r="KP78" s="111" t="s">
        <v>328</v>
      </c>
      <c r="KQ78" s="90"/>
      <c r="KR78" s="61"/>
      <c r="KS78" s="274" t="s">
        <v>0</v>
      </c>
      <c r="KT78" s="61"/>
      <c r="KU78" s="110" t="s">
        <v>328</v>
      </c>
      <c r="KV78" s="111" t="s">
        <v>328</v>
      </c>
      <c r="KW78" s="90"/>
      <c r="KX78" s="61"/>
      <c r="KY78" s="274" t="s">
        <v>0</v>
      </c>
      <c r="KZ78" s="61"/>
      <c r="LA78" s="110" t="s">
        <v>328</v>
      </c>
      <c r="LB78" s="111" t="s">
        <v>328</v>
      </c>
      <c r="LC78" s="90"/>
      <c r="LD78" s="102"/>
      <c r="LE78" s="274" t="s">
        <v>0</v>
      </c>
      <c r="LF78" s="101"/>
      <c r="LG78" s="110" t="s">
        <v>328</v>
      </c>
      <c r="LH78" s="111" t="s">
        <v>328</v>
      </c>
      <c r="LI78" s="90"/>
      <c r="LJ78" s="61"/>
      <c r="LK78" s="274" t="s">
        <v>0</v>
      </c>
      <c r="LL78" s="61"/>
      <c r="LM78" s="110" t="s">
        <v>328</v>
      </c>
      <c r="LN78" s="111" t="s">
        <v>328</v>
      </c>
      <c r="LO78" s="90"/>
      <c r="LP78" s="61"/>
      <c r="LQ78" s="274" t="s">
        <v>0</v>
      </c>
      <c r="LR78" s="61"/>
      <c r="LS78" s="110" t="s">
        <v>328</v>
      </c>
      <c r="LT78" s="111" t="s">
        <v>328</v>
      </c>
      <c r="LU78" s="90"/>
      <c r="LV78" s="102"/>
      <c r="LW78" s="274" t="s">
        <v>0</v>
      </c>
      <c r="LX78" s="101"/>
      <c r="LY78" s="110" t="s">
        <v>328</v>
      </c>
      <c r="LZ78" s="111" t="s">
        <v>328</v>
      </c>
      <c r="MA78" s="90"/>
      <c r="MB78" s="61"/>
      <c r="MC78" s="274" t="s">
        <v>0</v>
      </c>
      <c r="MD78" s="61"/>
      <c r="ME78" s="110" t="s">
        <v>328</v>
      </c>
      <c r="MF78" s="111" t="s">
        <v>328</v>
      </c>
      <c r="MG78" s="90"/>
      <c r="MH78" s="61"/>
      <c r="MI78" s="274" t="s">
        <v>0</v>
      </c>
      <c r="MJ78" s="61"/>
      <c r="MK78" s="110" t="s">
        <v>328</v>
      </c>
      <c r="ML78" s="111" t="s">
        <v>328</v>
      </c>
      <c r="MM78" s="90"/>
      <c r="MN78" s="61"/>
      <c r="MO78" s="274" t="s">
        <v>0</v>
      </c>
      <c r="MP78" s="61"/>
      <c r="MQ78" s="110" t="s">
        <v>328</v>
      </c>
      <c r="MR78" s="111" t="s">
        <v>328</v>
      </c>
      <c r="MS78" s="90"/>
      <c r="MT78" s="102"/>
      <c r="MU78" s="274" t="s">
        <v>0</v>
      </c>
      <c r="MV78" s="101"/>
      <c r="MW78" s="110" t="s">
        <v>328</v>
      </c>
      <c r="MX78" s="111" t="s">
        <v>328</v>
      </c>
      <c r="MY78" s="90"/>
      <c r="MZ78" s="61"/>
      <c r="NA78" s="274" t="s">
        <v>0</v>
      </c>
      <c r="NB78" s="61"/>
      <c r="NC78" s="110" t="s">
        <v>328</v>
      </c>
      <c r="ND78" s="111" t="s">
        <v>328</v>
      </c>
      <c r="NE78" s="90"/>
      <c r="NF78" s="61"/>
      <c r="NG78" s="274" t="s">
        <v>0</v>
      </c>
      <c r="NH78" s="61"/>
      <c r="NI78" s="110" t="s">
        <v>328</v>
      </c>
      <c r="NJ78" s="111" t="s">
        <v>328</v>
      </c>
      <c r="NK78" s="90"/>
      <c r="NL78" s="61"/>
      <c r="NM78" s="274" t="s">
        <v>0</v>
      </c>
      <c r="NN78" s="61"/>
      <c r="NO78" s="110" t="s">
        <v>328</v>
      </c>
      <c r="NP78" s="111" t="s">
        <v>328</v>
      </c>
      <c r="NQ78" s="90"/>
      <c r="NR78" s="61"/>
      <c r="NS78" s="274" t="s">
        <v>0</v>
      </c>
      <c r="NT78" s="61"/>
      <c r="NU78" s="110" t="s">
        <v>328</v>
      </c>
      <c r="NV78" s="111" t="s">
        <v>328</v>
      </c>
      <c r="NW78" s="98"/>
      <c r="NX78" s="102"/>
      <c r="NY78" s="274" t="s">
        <v>0</v>
      </c>
      <c r="NZ78" s="101"/>
      <c r="OA78" s="110" t="s">
        <v>328</v>
      </c>
      <c r="OB78" s="111" t="s">
        <v>328</v>
      </c>
      <c r="OC78" s="117"/>
      <c r="OD78" s="253"/>
      <c r="OE78" s="110" t="s">
        <v>0</v>
      </c>
      <c r="OF78" s="110"/>
      <c r="OG78" s="110" t="s">
        <v>328</v>
      </c>
      <c r="OH78" s="111" t="s">
        <v>328</v>
      </c>
    </row>
    <row r="79" spans="1:398" ht="15" hidden="1" x14ac:dyDescent="0.2">
      <c r="A79" s="283" t="str">
        <f>IF(B79="","",VLOOKUP(B79,'Registrovaní tipéri'!$A$2:$B$101,2,FALSE))</f>
        <v/>
      </c>
      <c r="B79" s="277"/>
      <c r="C79" s="280"/>
      <c r="D79" s="253"/>
      <c r="E79" s="110" t="s">
        <v>0</v>
      </c>
      <c r="F79" s="110"/>
      <c r="G79" s="110"/>
      <c r="H79" s="111"/>
      <c r="I79" s="281"/>
      <c r="J79" s="253"/>
      <c r="K79" s="110" t="s">
        <v>0</v>
      </c>
      <c r="L79" s="110"/>
      <c r="M79" s="110" t="s">
        <v>328</v>
      </c>
      <c r="N79" s="111" t="s">
        <v>328</v>
      </c>
      <c r="O79" s="77"/>
      <c r="P79" s="102"/>
      <c r="Q79" s="311" t="s">
        <v>0</v>
      </c>
      <c r="R79" s="101"/>
      <c r="S79" s="110" t="s">
        <v>328</v>
      </c>
      <c r="T79" s="111" t="s">
        <v>328</v>
      </c>
      <c r="U79" s="77"/>
      <c r="V79" s="102"/>
      <c r="W79" s="311" t="s">
        <v>0</v>
      </c>
      <c r="X79" s="101"/>
      <c r="Y79" s="110" t="s">
        <v>328</v>
      </c>
      <c r="Z79" s="111" t="s">
        <v>328</v>
      </c>
      <c r="AA79" s="90"/>
      <c r="AB79" s="61"/>
      <c r="AC79" s="294" t="s">
        <v>0</v>
      </c>
      <c r="AD79" s="61"/>
      <c r="AE79" s="110" t="s">
        <v>328</v>
      </c>
      <c r="AF79" s="111" t="s">
        <v>328</v>
      </c>
      <c r="AG79" s="90"/>
      <c r="AH79" s="61"/>
      <c r="AI79" s="274" t="s">
        <v>0</v>
      </c>
      <c r="AJ79" s="61"/>
      <c r="AK79" s="110" t="s">
        <v>328</v>
      </c>
      <c r="AL79" s="111" t="s">
        <v>328</v>
      </c>
      <c r="AM79" s="90"/>
      <c r="AN79" s="102"/>
      <c r="AO79" s="274" t="s">
        <v>0</v>
      </c>
      <c r="AP79" s="101"/>
      <c r="AQ79" s="110" t="s">
        <v>328</v>
      </c>
      <c r="AR79" s="111" t="s">
        <v>328</v>
      </c>
      <c r="AS79" s="90"/>
      <c r="AT79" s="61"/>
      <c r="AU79" s="274" t="s">
        <v>0</v>
      </c>
      <c r="AV79" s="61"/>
      <c r="AW79" s="110" t="s">
        <v>328</v>
      </c>
      <c r="AX79" s="111" t="s">
        <v>328</v>
      </c>
      <c r="AY79" s="90"/>
      <c r="AZ79" s="102"/>
      <c r="BA79" s="274" t="s">
        <v>0</v>
      </c>
      <c r="BB79" s="101"/>
      <c r="BC79" s="110" t="s">
        <v>328</v>
      </c>
      <c r="BD79" s="111" t="s">
        <v>328</v>
      </c>
      <c r="BE79" s="90"/>
      <c r="BF79" s="61"/>
      <c r="BG79" s="274" t="s">
        <v>0</v>
      </c>
      <c r="BH79" s="61"/>
      <c r="BI79" s="110" t="s">
        <v>328</v>
      </c>
      <c r="BJ79" s="111" t="s">
        <v>328</v>
      </c>
      <c r="BK79" s="90"/>
      <c r="BL79" s="61"/>
      <c r="BM79" s="274" t="s">
        <v>0</v>
      </c>
      <c r="BN79" s="61"/>
      <c r="BO79" s="110" t="s">
        <v>328</v>
      </c>
      <c r="BP79" s="111" t="s">
        <v>328</v>
      </c>
      <c r="BQ79" s="90"/>
      <c r="BR79" s="61"/>
      <c r="BS79" s="274" t="s">
        <v>0</v>
      </c>
      <c r="BT79" s="61"/>
      <c r="BU79" s="110" t="s">
        <v>328</v>
      </c>
      <c r="BV79" s="111" t="s">
        <v>328</v>
      </c>
      <c r="BW79" s="90"/>
      <c r="BX79" s="61"/>
      <c r="BY79" s="274" t="s">
        <v>0</v>
      </c>
      <c r="BZ79" s="61"/>
      <c r="CA79" s="110" t="s">
        <v>328</v>
      </c>
      <c r="CB79" s="111" t="s">
        <v>328</v>
      </c>
      <c r="CC79" s="90"/>
      <c r="CD79" s="61"/>
      <c r="CE79" s="274" t="s">
        <v>0</v>
      </c>
      <c r="CF79" s="61"/>
      <c r="CG79" s="110" t="s">
        <v>328</v>
      </c>
      <c r="CH79" s="111" t="s">
        <v>328</v>
      </c>
      <c r="CI79" s="90"/>
      <c r="CJ79" s="102"/>
      <c r="CK79" s="274" t="s">
        <v>0</v>
      </c>
      <c r="CL79" s="101"/>
      <c r="CM79" s="110" t="s">
        <v>328</v>
      </c>
      <c r="CN79" s="111" t="s">
        <v>328</v>
      </c>
      <c r="CO79" s="90"/>
      <c r="CP79" s="102"/>
      <c r="CQ79" s="274" t="s">
        <v>0</v>
      </c>
      <c r="CR79" s="101"/>
      <c r="CS79" s="110" t="s">
        <v>328</v>
      </c>
      <c r="CT79" s="111" t="s">
        <v>328</v>
      </c>
      <c r="CU79" s="90"/>
      <c r="CV79" s="61"/>
      <c r="CW79" s="274" t="s">
        <v>0</v>
      </c>
      <c r="CX79" s="61"/>
      <c r="CY79" s="110" t="s">
        <v>328</v>
      </c>
      <c r="CZ79" s="111" t="s">
        <v>328</v>
      </c>
      <c r="DA79" s="90"/>
      <c r="DB79" s="61"/>
      <c r="DC79" s="274" t="s">
        <v>0</v>
      </c>
      <c r="DD79" s="61"/>
      <c r="DE79" s="110" t="s">
        <v>328</v>
      </c>
      <c r="DF79" s="111" t="s">
        <v>328</v>
      </c>
      <c r="DG79" s="90"/>
      <c r="DH79" s="61"/>
      <c r="DI79" s="274" t="s">
        <v>0</v>
      </c>
      <c r="DJ79" s="61"/>
      <c r="DK79" s="110" t="s">
        <v>328</v>
      </c>
      <c r="DL79" s="111" t="s">
        <v>328</v>
      </c>
      <c r="DM79" s="90"/>
      <c r="DN79" s="61"/>
      <c r="DO79" s="274" t="s">
        <v>0</v>
      </c>
      <c r="DP79" s="61"/>
      <c r="DQ79" s="110" t="s">
        <v>328</v>
      </c>
      <c r="DR79" s="111" t="s">
        <v>328</v>
      </c>
      <c r="DS79" s="90"/>
      <c r="DT79" s="61"/>
      <c r="DU79" s="274" t="s">
        <v>0</v>
      </c>
      <c r="DV79" s="61"/>
      <c r="DW79" s="110" t="s">
        <v>328</v>
      </c>
      <c r="DX79" s="111" t="s">
        <v>328</v>
      </c>
      <c r="DY79" s="90"/>
      <c r="DZ79" s="61"/>
      <c r="EA79" s="274" t="s">
        <v>0</v>
      </c>
      <c r="EB79" s="61"/>
      <c r="EC79" s="110" t="s">
        <v>328</v>
      </c>
      <c r="ED79" s="111" t="s">
        <v>328</v>
      </c>
      <c r="EE79" s="90"/>
      <c r="EF79" s="61"/>
      <c r="EG79" s="274" t="s">
        <v>0</v>
      </c>
      <c r="EH79" s="61"/>
      <c r="EI79" s="110" t="s">
        <v>328</v>
      </c>
      <c r="EJ79" s="111" t="s">
        <v>328</v>
      </c>
      <c r="EK79" s="90"/>
      <c r="EL79" s="61"/>
      <c r="EM79" s="274" t="s">
        <v>0</v>
      </c>
      <c r="EN79" s="61"/>
      <c r="EO79" s="110" t="s">
        <v>328</v>
      </c>
      <c r="EP79" s="111" t="s">
        <v>328</v>
      </c>
      <c r="EQ79" s="90"/>
      <c r="ER79" s="102"/>
      <c r="ES79" s="274" t="s">
        <v>0</v>
      </c>
      <c r="ET79" s="101"/>
      <c r="EU79" s="110" t="s">
        <v>328</v>
      </c>
      <c r="EV79" s="111" t="s">
        <v>328</v>
      </c>
      <c r="EW79" s="90"/>
      <c r="EX79" s="61"/>
      <c r="EY79" s="274" t="s">
        <v>0</v>
      </c>
      <c r="EZ79" s="61"/>
      <c r="FA79" s="110" t="s">
        <v>328</v>
      </c>
      <c r="FB79" s="111" t="s">
        <v>328</v>
      </c>
      <c r="FC79" s="90"/>
      <c r="FD79" s="102"/>
      <c r="FE79" s="274" t="s">
        <v>0</v>
      </c>
      <c r="FF79" s="101"/>
      <c r="FG79" s="110" t="s">
        <v>328</v>
      </c>
      <c r="FH79" s="111" t="s">
        <v>328</v>
      </c>
      <c r="FI79" s="90"/>
      <c r="FJ79" s="61"/>
      <c r="FK79" s="274" t="s">
        <v>0</v>
      </c>
      <c r="FL79" s="61"/>
      <c r="FM79" s="110" t="s">
        <v>328</v>
      </c>
      <c r="FN79" s="111" t="s">
        <v>328</v>
      </c>
      <c r="FO79" s="90"/>
      <c r="FP79" s="61"/>
      <c r="FQ79" s="274" t="s">
        <v>0</v>
      </c>
      <c r="FR79" s="61"/>
      <c r="FS79" s="110" t="s">
        <v>328</v>
      </c>
      <c r="FT79" s="111" t="s">
        <v>328</v>
      </c>
      <c r="FU79" s="90"/>
      <c r="FV79" s="61"/>
      <c r="FW79" s="274" t="s">
        <v>0</v>
      </c>
      <c r="FX79" s="61"/>
      <c r="FY79" s="110" t="s">
        <v>328</v>
      </c>
      <c r="FZ79" s="111" t="s">
        <v>328</v>
      </c>
      <c r="GA79" s="90"/>
      <c r="GB79" s="102"/>
      <c r="GC79" s="274" t="s">
        <v>0</v>
      </c>
      <c r="GD79" s="101"/>
      <c r="GE79" s="110" t="s">
        <v>328</v>
      </c>
      <c r="GF79" s="111" t="s">
        <v>328</v>
      </c>
      <c r="GG79" s="90"/>
      <c r="GH79" s="102"/>
      <c r="GI79" s="274" t="s">
        <v>0</v>
      </c>
      <c r="GJ79" s="101"/>
      <c r="GK79" s="110" t="s">
        <v>328</v>
      </c>
      <c r="GL79" s="111" t="s">
        <v>328</v>
      </c>
      <c r="GM79" s="90"/>
      <c r="GN79" s="61"/>
      <c r="GO79" s="274" t="s">
        <v>0</v>
      </c>
      <c r="GP79" s="61"/>
      <c r="GQ79" s="110" t="s">
        <v>328</v>
      </c>
      <c r="GR79" s="111" t="s">
        <v>328</v>
      </c>
      <c r="GS79" s="90"/>
      <c r="GT79" s="61"/>
      <c r="GU79" s="274" t="s">
        <v>0</v>
      </c>
      <c r="GV79" s="61"/>
      <c r="GW79" s="110" t="s">
        <v>328</v>
      </c>
      <c r="GX79" s="111" t="s">
        <v>328</v>
      </c>
      <c r="GY79" s="90"/>
      <c r="GZ79" s="102"/>
      <c r="HA79" s="274" t="s">
        <v>0</v>
      </c>
      <c r="HB79" s="101"/>
      <c r="HC79" s="110" t="s">
        <v>328</v>
      </c>
      <c r="HD79" s="111" t="s">
        <v>328</v>
      </c>
      <c r="HE79" s="90"/>
      <c r="HF79" s="61"/>
      <c r="HG79" s="274" t="s">
        <v>0</v>
      </c>
      <c r="HH79" s="61"/>
      <c r="HI79" s="110" t="s">
        <v>328</v>
      </c>
      <c r="HJ79" s="111" t="s">
        <v>328</v>
      </c>
      <c r="HK79" s="90"/>
      <c r="HL79" s="61"/>
      <c r="HM79" s="274" t="s">
        <v>0</v>
      </c>
      <c r="HN79" s="61"/>
      <c r="HO79" s="110" t="s">
        <v>328</v>
      </c>
      <c r="HP79" s="111" t="s">
        <v>328</v>
      </c>
      <c r="HQ79" s="90"/>
      <c r="HR79" s="61"/>
      <c r="HS79" s="274" t="s">
        <v>0</v>
      </c>
      <c r="HT79" s="61"/>
      <c r="HU79" s="110" t="s">
        <v>328</v>
      </c>
      <c r="HV79" s="111" t="s">
        <v>328</v>
      </c>
      <c r="HW79" s="90"/>
      <c r="HX79" s="102"/>
      <c r="HY79" s="274" t="s">
        <v>0</v>
      </c>
      <c r="HZ79" s="101"/>
      <c r="IA79" s="110" t="s">
        <v>328</v>
      </c>
      <c r="IB79" s="111" t="s">
        <v>328</v>
      </c>
      <c r="IC79" s="90"/>
      <c r="ID79" s="61"/>
      <c r="IE79" s="274" t="s">
        <v>0</v>
      </c>
      <c r="IF79" s="61"/>
      <c r="IG79" s="110" t="s">
        <v>328</v>
      </c>
      <c r="IH79" s="111" t="s">
        <v>328</v>
      </c>
      <c r="II79" s="90"/>
      <c r="IJ79" s="61"/>
      <c r="IK79" s="274" t="s">
        <v>0</v>
      </c>
      <c r="IL79" s="61"/>
      <c r="IM79" s="110" t="s">
        <v>328</v>
      </c>
      <c r="IN79" s="111" t="s">
        <v>328</v>
      </c>
      <c r="IO79" s="90"/>
      <c r="IP79" s="102"/>
      <c r="IQ79" s="274" t="s">
        <v>0</v>
      </c>
      <c r="IR79" s="101"/>
      <c r="IS79" s="110" t="s">
        <v>328</v>
      </c>
      <c r="IT79" s="111" t="s">
        <v>328</v>
      </c>
      <c r="IU79" s="90"/>
      <c r="IV79" s="61"/>
      <c r="IW79" s="274" t="s">
        <v>0</v>
      </c>
      <c r="IX79" s="61"/>
      <c r="IY79" s="110" t="s">
        <v>328</v>
      </c>
      <c r="IZ79" s="111" t="s">
        <v>328</v>
      </c>
      <c r="JA79" s="90"/>
      <c r="JB79" s="61"/>
      <c r="JC79" s="274" t="s">
        <v>0</v>
      </c>
      <c r="JD79" s="61"/>
      <c r="JE79" s="110" t="s">
        <v>328</v>
      </c>
      <c r="JF79" s="111" t="s">
        <v>328</v>
      </c>
      <c r="JG79" s="90"/>
      <c r="JH79" s="61"/>
      <c r="JI79" s="274" t="s">
        <v>0</v>
      </c>
      <c r="JJ79" s="61"/>
      <c r="JK79" s="110" t="s">
        <v>328</v>
      </c>
      <c r="JL79" s="111" t="s">
        <v>328</v>
      </c>
      <c r="JM79" s="90"/>
      <c r="JN79" s="61"/>
      <c r="JO79" s="274" t="s">
        <v>0</v>
      </c>
      <c r="JP79" s="61"/>
      <c r="JQ79" s="110" t="s">
        <v>328</v>
      </c>
      <c r="JR79" s="111" t="s">
        <v>328</v>
      </c>
      <c r="JS79" s="90"/>
      <c r="JT79" s="102"/>
      <c r="JU79" s="274" t="s">
        <v>0</v>
      </c>
      <c r="JV79" s="101"/>
      <c r="JW79" s="110" t="s">
        <v>328</v>
      </c>
      <c r="JX79" s="111" t="s">
        <v>328</v>
      </c>
      <c r="JY79" s="90"/>
      <c r="JZ79" s="102"/>
      <c r="KA79" s="274" t="s">
        <v>0</v>
      </c>
      <c r="KB79" s="101"/>
      <c r="KC79" s="110" t="s">
        <v>328</v>
      </c>
      <c r="KD79" s="111" t="s">
        <v>328</v>
      </c>
      <c r="KE79" s="90"/>
      <c r="KF79" s="102"/>
      <c r="KG79" s="274" t="s">
        <v>0</v>
      </c>
      <c r="KH79" s="101"/>
      <c r="KI79" s="110" t="s">
        <v>328</v>
      </c>
      <c r="KJ79" s="111" t="s">
        <v>328</v>
      </c>
      <c r="KK79" s="90"/>
      <c r="KL79" s="61"/>
      <c r="KM79" s="274" t="s">
        <v>0</v>
      </c>
      <c r="KN79" s="61"/>
      <c r="KO79" s="110" t="s">
        <v>328</v>
      </c>
      <c r="KP79" s="111" t="s">
        <v>328</v>
      </c>
      <c r="KQ79" s="90"/>
      <c r="KR79" s="61"/>
      <c r="KS79" s="274" t="s">
        <v>0</v>
      </c>
      <c r="KT79" s="61"/>
      <c r="KU79" s="110" t="s">
        <v>328</v>
      </c>
      <c r="KV79" s="111" t="s">
        <v>328</v>
      </c>
      <c r="KW79" s="90"/>
      <c r="KX79" s="61"/>
      <c r="KY79" s="274" t="s">
        <v>0</v>
      </c>
      <c r="KZ79" s="61"/>
      <c r="LA79" s="110" t="s">
        <v>328</v>
      </c>
      <c r="LB79" s="111" t="s">
        <v>328</v>
      </c>
      <c r="LC79" s="90"/>
      <c r="LD79" s="102"/>
      <c r="LE79" s="274" t="s">
        <v>0</v>
      </c>
      <c r="LF79" s="101"/>
      <c r="LG79" s="110" t="s">
        <v>328</v>
      </c>
      <c r="LH79" s="111" t="s">
        <v>328</v>
      </c>
      <c r="LI79" s="90"/>
      <c r="LJ79" s="61"/>
      <c r="LK79" s="274" t="s">
        <v>0</v>
      </c>
      <c r="LL79" s="61"/>
      <c r="LM79" s="110" t="s">
        <v>328</v>
      </c>
      <c r="LN79" s="111" t="s">
        <v>328</v>
      </c>
      <c r="LO79" s="90"/>
      <c r="LP79" s="61"/>
      <c r="LQ79" s="274" t="s">
        <v>0</v>
      </c>
      <c r="LR79" s="61"/>
      <c r="LS79" s="110" t="s">
        <v>328</v>
      </c>
      <c r="LT79" s="111" t="s">
        <v>328</v>
      </c>
      <c r="LU79" s="90"/>
      <c r="LV79" s="102"/>
      <c r="LW79" s="274" t="s">
        <v>0</v>
      </c>
      <c r="LX79" s="101"/>
      <c r="LY79" s="110" t="s">
        <v>328</v>
      </c>
      <c r="LZ79" s="111" t="s">
        <v>328</v>
      </c>
      <c r="MA79" s="90"/>
      <c r="MB79" s="61"/>
      <c r="MC79" s="274" t="s">
        <v>0</v>
      </c>
      <c r="MD79" s="61"/>
      <c r="ME79" s="110" t="s">
        <v>328</v>
      </c>
      <c r="MF79" s="111" t="s">
        <v>328</v>
      </c>
      <c r="MG79" s="90"/>
      <c r="MH79" s="61"/>
      <c r="MI79" s="274" t="s">
        <v>0</v>
      </c>
      <c r="MJ79" s="61"/>
      <c r="MK79" s="110" t="s">
        <v>328</v>
      </c>
      <c r="ML79" s="111" t="s">
        <v>328</v>
      </c>
      <c r="MM79" s="90"/>
      <c r="MN79" s="61"/>
      <c r="MO79" s="274" t="s">
        <v>0</v>
      </c>
      <c r="MP79" s="61"/>
      <c r="MQ79" s="110" t="s">
        <v>328</v>
      </c>
      <c r="MR79" s="111" t="s">
        <v>328</v>
      </c>
      <c r="MS79" s="90"/>
      <c r="MT79" s="102"/>
      <c r="MU79" s="274" t="s">
        <v>0</v>
      </c>
      <c r="MV79" s="101"/>
      <c r="MW79" s="110" t="s">
        <v>328</v>
      </c>
      <c r="MX79" s="111" t="s">
        <v>328</v>
      </c>
      <c r="MY79" s="90"/>
      <c r="MZ79" s="61"/>
      <c r="NA79" s="274" t="s">
        <v>0</v>
      </c>
      <c r="NB79" s="61"/>
      <c r="NC79" s="110" t="s">
        <v>328</v>
      </c>
      <c r="ND79" s="111" t="s">
        <v>328</v>
      </c>
      <c r="NE79" s="90"/>
      <c r="NF79" s="61"/>
      <c r="NG79" s="274" t="s">
        <v>0</v>
      </c>
      <c r="NH79" s="61"/>
      <c r="NI79" s="110" t="s">
        <v>328</v>
      </c>
      <c r="NJ79" s="111" t="s">
        <v>328</v>
      </c>
      <c r="NK79" s="90"/>
      <c r="NL79" s="61"/>
      <c r="NM79" s="274" t="s">
        <v>0</v>
      </c>
      <c r="NN79" s="61"/>
      <c r="NO79" s="110" t="s">
        <v>328</v>
      </c>
      <c r="NP79" s="111" t="s">
        <v>328</v>
      </c>
      <c r="NQ79" s="90"/>
      <c r="NR79" s="61"/>
      <c r="NS79" s="274" t="s">
        <v>0</v>
      </c>
      <c r="NT79" s="61"/>
      <c r="NU79" s="110" t="s">
        <v>328</v>
      </c>
      <c r="NV79" s="111" t="s">
        <v>328</v>
      </c>
      <c r="NW79" s="98"/>
      <c r="NX79" s="102"/>
      <c r="NY79" s="274" t="s">
        <v>0</v>
      </c>
      <c r="NZ79" s="101"/>
      <c r="OA79" s="110" t="s">
        <v>328</v>
      </c>
      <c r="OB79" s="111" t="s">
        <v>328</v>
      </c>
      <c r="OC79" s="117"/>
      <c r="OD79" s="253"/>
      <c r="OE79" s="110" t="s">
        <v>0</v>
      </c>
      <c r="OF79" s="110"/>
      <c r="OG79" s="110" t="s">
        <v>328</v>
      </c>
      <c r="OH79" s="111" t="s">
        <v>328</v>
      </c>
    </row>
    <row r="80" spans="1:398" ht="15" hidden="1" x14ac:dyDescent="0.2">
      <c r="A80" s="283" t="str">
        <f>IF(B80="","",VLOOKUP(B80,'Registrovaní tipéri'!$A$2:$B$101,2,FALSE))</f>
        <v/>
      </c>
      <c r="B80" s="277"/>
      <c r="C80" s="280"/>
      <c r="D80" s="253"/>
      <c r="E80" s="110" t="s">
        <v>0</v>
      </c>
      <c r="F80" s="110"/>
      <c r="G80" s="110"/>
      <c r="H80" s="111"/>
      <c r="I80" s="281"/>
      <c r="J80" s="253"/>
      <c r="K80" s="110" t="s">
        <v>0</v>
      </c>
      <c r="L80" s="110"/>
      <c r="M80" s="110" t="s">
        <v>328</v>
      </c>
      <c r="N80" s="111" t="s">
        <v>328</v>
      </c>
      <c r="O80" s="77"/>
      <c r="P80" s="102"/>
      <c r="Q80" s="311" t="s">
        <v>0</v>
      </c>
      <c r="R80" s="101"/>
      <c r="S80" s="110" t="s">
        <v>328</v>
      </c>
      <c r="T80" s="111" t="s">
        <v>328</v>
      </c>
      <c r="U80" s="77"/>
      <c r="V80" s="102"/>
      <c r="W80" s="311" t="s">
        <v>0</v>
      </c>
      <c r="X80" s="101"/>
      <c r="Y80" s="110" t="s">
        <v>328</v>
      </c>
      <c r="Z80" s="111" t="s">
        <v>328</v>
      </c>
      <c r="AA80" s="90"/>
      <c r="AB80" s="61"/>
      <c r="AC80" s="294" t="s">
        <v>0</v>
      </c>
      <c r="AD80" s="61"/>
      <c r="AE80" s="110" t="s">
        <v>328</v>
      </c>
      <c r="AF80" s="111" t="s">
        <v>328</v>
      </c>
      <c r="AG80" s="90"/>
      <c r="AH80" s="61"/>
      <c r="AI80" s="274" t="s">
        <v>0</v>
      </c>
      <c r="AJ80" s="61"/>
      <c r="AK80" s="110" t="s">
        <v>328</v>
      </c>
      <c r="AL80" s="111" t="s">
        <v>328</v>
      </c>
      <c r="AM80" s="90"/>
      <c r="AN80" s="102"/>
      <c r="AO80" s="274" t="s">
        <v>0</v>
      </c>
      <c r="AP80" s="101"/>
      <c r="AQ80" s="110" t="s">
        <v>328</v>
      </c>
      <c r="AR80" s="111" t="s">
        <v>328</v>
      </c>
      <c r="AS80" s="90"/>
      <c r="AT80" s="61"/>
      <c r="AU80" s="274" t="s">
        <v>0</v>
      </c>
      <c r="AV80" s="61"/>
      <c r="AW80" s="110" t="s">
        <v>328</v>
      </c>
      <c r="AX80" s="111" t="s">
        <v>328</v>
      </c>
      <c r="AY80" s="90"/>
      <c r="AZ80" s="102"/>
      <c r="BA80" s="274" t="s">
        <v>0</v>
      </c>
      <c r="BB80" s="101"/>
      <c r="BC80" s="110" t="s">
        <v>328</v>
      </c>
      <c r="BD80" s="111" t="s">
        <v>328</v>
      </c>
      <c r="BE80" s="90"/>
      <c r="BF80" s="61"/>
      <c r="BG80" s="274" t="s">
        <v>0</v>
      </c>
      <c r="BH80" s="61"/>
      <c r="BI80" s="110" t="s">
        <v>328</v>
      </c>
      <c r="BJ80" s="111" t="s">
        <v>328</v>
      </c>
      <c r="BK80" s="90"/>
      <c r="BL80" s="61"/>
      <c r="BM80" s="274" t="s">
        <v>0</v>
      </c>
      <c r="BN80" s="61"/>
      <c r="BO80" s="110" t="s">
        <v>328</v>
      </c>
      <c r="BP80" s="111" t="s">
        <v>328</v>
      </c>
      <c r="BQ80" s="90"/>
      <c r="BR80" s="61"/>
      <c r="BS80" s="274" t="s">
        <v>0</v>
      </c>
      <c r="BT80" s="61"/>
      <c r="BU80" s="110" t="s">
        <v>328</v>
      </c>
      <c r="BV80" s="111" t="s">
        <v>328</v>
      </c>
      <c r="BW80" s="90"/>
      <c r="BX80" s="61"/>
      <c r="BY80" s="274" t="s">
        <v>0</v>
      </c>
      <c r="BZ80" s="61"/>
      <c r="CA80" s="110" t="s">
        <v>328</v>
      </c>
      <c r="CB80" s="111" t="s">
        <v>328</v>
      </c>
      <c r="CC80" s="90"/>
      <c r="CD80" s="61"/>
      <c r="CE80" s="274" t="s">
        <v>0</v>
      </c>
      <c r="CF80" s="61"/>
      <c r="CG80" s="110" t="s">
        <v>328</v>
      </c>
      <c r="CH80" s="111" t="s">
        <v>328</v>
      </c>
      <c r="CI80" s="90"/>
      <c r="CJ80" s="102"/>
      <c r="CK80" s="274" t="s">
        <v>0</v>
      </c>
      <c r="CL80" s="101"/>
      <c r="CM80" s="110" t="s">
        <v>328</v>
      </c>
      <c r="CN80" s="111" t="s">
        <v>328</v>
      </c>
      <c r="CO80" s="90"/>
      <c r="CP80" s="102"/>
      <c r="CQ80" s="274" t="s">
        <v>0</v>
      </c>
      <c r="CR80" s="101"/>
      <c r="CS80" s="110" t="s">
        <v>328</v>
      </c>
      <c r="CT80" s="111" t="s">
        <v>328</v>
      </c>
      <c r="CU80" s="90"/>
      <c r="CV80" s="61"/>
      <c r="CW80" s="274" t="s">
        <v>0</v>
      </c>
      <c r="CX80" s="61"/>
      <c r="CY80" s="110" t="s">
        <v>328</v>
      </c>
      <c r="CZ80" s="111" t="s">
        <v>328</v>
      </c>
      <c r="DA80" s="90"/>
      <c r="DB80" s="61"/>
      <c r="DC80" s="274" t="s">
        <v>0</v>
      </c>
      <c r="DD80" s="61"/>
      <c r="DE80" s="110" t="s">
        <v>328</v>
      </c>
      <c r="DF80" s="111" t="s">
        <v>328</v>
      </c>
      <c r="DG80" s="90"/>
      <c r="DH80" s="61"/>
      <c r="DI80" s="274" t="s">
        <v>0</v>
      </c>
      <c r="DJ80" s="61"/>
      <c r="DK80" s="110" t="s">
        <v>328</v>
      </c>
      <c r="DL80" s="111" t="s">
        <v>328</v>
      </c>
      <c r="DM80" s="90"/>
      <c r="DN80" s="61"/>
      <c r="DO80" s="274" t="s">
        <v>0</v>
      </c>
      <c r="DP80" s="61"/>
      <c r="DQ80" s="110" t="s">
        <v>328</v>
      </c>
      <c r="DR80" s="111" t="s">
        <v>328</v>
      </c>
      <c r="DS80" s="90"/>
      <c r="DT80" s="61"/>
      <c r="DU80" s="274" t="s">
        <v>0</v>
      </c>
      <c r="DV80" s="61"/>
      <c r="DW80" s="110" t="s">
        <v>328</v>
      </c>
      <c r="DX80" s="111" t="s">
        <v>328</v>
      </c>
      <c r="DY80" s="90"/>
      <c r="DZ80" s="61"/>
      <c r="EA80" s="274" t="s">
        <v>0</v>
      </c>
      <c r="EB80" s="61"/>
      <c r="EC80" s="110" t="s">
        <v>328</v>
      </c>
      <c r="ED80" s="111" t="s">
        <v>328</v>
      </c>
      <c r="EE80" s="90"/>
      <c r="EF80" s="61"/>
      <c r="EG80" s="274" t="s">
        <v>0</v>
      </c>
      <c r="EH80" s="61"/>
      <c r="EI80" s="110" t="s">
        <v>328</v>
      </c>
      <c r="EJ80" s="111" t="s">
        <v>328</v>
      </c>
      <c r="EK80" s="90"/>
      <c r="EL80" s="61"/>
      <c r="EM80" s="274" t="s">
        <v>0</v>
      </c>
      <c r="EN80" s="61"/>
      <c r="EO80" s="110" t="s">
        <v>328</v>
      </c>
      <c r="EP80" s="111" t="s">
        <v>328</v>
      </c>
      <c r="EQ80" s="90"/>
      <c r="ER80" s="102"/>
      <c r="ES80" s="274" t="s">
        <v>0</v>
      </c>
      <c r="ET80" s="101"/>
      <c r="EU80" s="110" t="s">
        <v>328</v>
      </c>
      <c r="EV80" s="111" t="s">
        <v>328</v>
      </c>
      <c r="EW80" s="90"/>
      <c r="EX80" s="61"/>
      <c r="EY80" s="274" t="s">
        <v>0</v>
      </c>
      <c r="EZ80" s="61"/>
      <c r="FA80" s="110" t="s">
        <v>328</v>
      </c>
      <c r="FB80" s="111" t="s">
        <v>328</v>
      </c>
      <c r="FC80" s="90"/>
      <c r="FD80" s="102"/>
      <c r="FE80" s="274" t="s">
        <v>0</v>
      </c>
      <c r="FF80" s="101"/>
      <c r="FG80" s="110" t="s">
        <v>328</v>
      </c>
      <c r="FH80" s="111" t="s">
        <v>328</v>
      </c>
      <c r="FI80" s="90"/>
      <c r="FJ80" s="61"/>
      <c r="FK80" s="274" t="s">
        <v>0</v>
      </c>
      <c r="FL80" s="61"/>
      <c r="FM80" s="110" t="s">
        <v>328</v>
      </c>
      <c r="FN80" s="111" t="s">
        <v>328</v>
      </c>
      <c r="FO80" s="90"/>
      <c r="FP80" s="61"/>
      <c r="FQ80" s="274" t="s">
        <v>0</v>
      </c>
      <c r="FR80" s="61"/>
      <c r="FS80" s="110" t="s">
        <v>328</v>
      </c>
      <c r="FT80" s="111" t="s">
        <v>328</v>
      </c>
      <c r="FU80" s="90"/>
      <c r="FV80" s="61"/>
      <c r="FW80" s="274" t="s">
        <v>0</v>
      </c>
      <c r="FX80" s="61"/>
      <c r="FY80" s="110" t="s">
        <v>328</v>
      </c>
      <c r="FZ80" s="111" t="s">
        <v>328</v>
      </c>
      <c r="GA80" s="90"/>
      <c r="GB80" s="102"/>
      <c r="GC80" s="274" t="s">
        <v>0</v>
      </c>
      <c r="GD80" s="101"/>
      <c r="GE80" s="110" t="s">
        <v>328</v>
      </c>
      <c r="GF80" s="111" t="s">
        <v>328</v>
      </c>
      <c r="GG80" s="90"/>
      <c r="GH80" s="102"/>
      <c r="GI80" s="274" t="s">
        <v>0</v>
      </c>
      <c r="GJ80" s="101"/>
      <c r="GK80" s="110" t="s">
        <v>328</v>
      </c>
      <c r="GL80" s="111" t="s">
        <v>328</v>
      </c>
      <c r="GM80" s="90"/>
      <c r="GN80" s="61"/>
      <c r="GO80" s="274" t="s">
        <v>0</v>
      </c>
      <c r="GP80" s="61"/>
      <c r="GQ80" s="110" t="s">
        <v>328</v>
      </c>
      <c r="GR80" s="111" t="s">
        <v>328</v>
      </c>
      <c r="GS80" s="90"/>
      <c r="GT80" s="61"/>
      <c r="GU80" s="274" t="s">
        <v>0</v>
      </c>
      <c r="GV80" s="61"/>
      <c r="GW80" s="110" t="s">
        <v>328</v>
      </c>
      <c r="GX80" s="111" t="s">
        <v>328</v>
      </c>
      <c r="GY80" s="90"/>
      <c r="GZ80" s="102"/>
      <c r="HA80" s="274" t="s">
        <v>0</v>
      </c>
      <c r="HB80" s="101"/>
      <c r="HC80" s="110" t="s">
        <v>328</v>
      </c>
      <c r="HD80" s="111" t="s">
        <v>328</v>
      </c>
      <c r="HE80" s="90"/>
      <c r="HF80" s="61"/>
      <c r="HG80" s="274" t="s">
        <v>0</v>
      </c>
      <c r="HH80" s="61"/>
      <c r="HI80" s="110" t="s">
        <v>328</v>
      </c>
      <c r="HJ80" s="111" t="s">
        <v>328</v>
      </c>
      <c r="HK80" s="90"/>
      <c r="HL80" s="61"/>
      <c r="HM80" s="274" t="s">
        <v>0</v>
      </c>
      <c r="HN80" s="61"/>
      <c r="HO80" s="110" t="s">
        <v>328</v>
      </c>
      <c r="HP80" s="111" t="s">
        <v>328</v>
      </c>
      <c r="HQ80" s="90"/>
      <c r="HR80" s="61"/>
      <c r="HS80" s="274" t="s">
        <v>0</v>
      </c>
      <c r="HT80" s="61"/>
      <c r="HU80" s="110" t="s">
        <v>328</v>
      </c>
      <c r="HV80" s="111" t="s">
        <v>328</v>
      </c>
      <c r="HW80" s="90"/>
      <c r="HX80" s="102"/>
      <c r="HY80" s="274" t="s">
        <v>0</v>
      </c>
      <c r="HZ80" s="101"/>
      <c r="IA80" s="110" t="s">
        <v>328</v>
      </c>
      <c r="IB80" s="111" t="s">
        <v>328</v>
      </c>
      <c r="IC80" s="90"/>
      <c r="ID80" s="61"/>
      <c r="IE80" s="274" t="s">
        <v>0</v>
      </c>
      <c r="IF80" s="61"/>
      <c r="IG80" s="110" t="s">
        <v>328</v>
      </c>
      <c r="IH80" s="111" t="s">
        <v>328</v>
      </c>
      <c r="II80" s="90"/>
      <c r="IJ80" s="61"/>
      <c r="IK80" s="274" t="s">
        <v>0</v>
      </c>
      <c r="IL80" s="61"/>
      <c r="IM80" s="110" t="s">
        <v>328</v>
      </c>
      <c r="IN80" s="111" t="s">
        <v>328</v>
      </c>
      <c r="IO80" s="90"/>
      <c r="IP80" s="102"/>
      <c r="IQ80" s="274" t="s">
        <v>0</v>
      </c>
      <c r="IR80" s="101"/>
      <c r="IS80" s="110" t="s">
        <v>328</v>
      </c>
      <c r="IT80" s="111" t="s">
        <v>328</v>
      </c>
      <c r="IU80" s="90"/>
      <c r="IV80" s="61"/>
      <c r="IW80" s="274" t="s">
        <v>0</v>
      </c>
      <c r="IX80" s="61"/>
      <c r="IY80" s="110" t="s">
        <v>328</v>
      </c>
      <c r="IZ80" s="111" t="s">
        <v>328</v>
      </c>
      <c r="JA80" s="90"/>
      <c r="JB80" s="61"/>
      <c r="JC80" s="274" t="s">
        <v>0</v>
      </c>
      <c r="JD80" s="61"/>
      <c r="JE80" s="110" t="s">
        <v>328</v>
      </c>
      <c r="JF80" s="111" t="s">
        <v>328</v>
      </c>
      <c r="JG80" s="90"/>
      <c r="JH80" s="61"/>
      <c r="JI80" s="274" t="s">
        <v>0</v>
      </c>
      <c r="JJ80" s="61"/>
      <c r="JK80" s="110" t="s">
        <v>328</v>
      </c>
      <c r="JL80" s="111" t="s">
        <v>328</v>
      </c>
      <c r="JM80" s="90"/>
      <c r="JN80" s="61"/>
      <c r="JO80" s="274" t="s">
        <v>0</v>
      </c>
      <c r="JP80" s="61"/>
      <c r="JQ80" s="110" t="s">
        <v>328</v>
      </c>
      <c r="JR80" s="111" t="s">
        <v>328</v>
      </c>
      <c r="JS80" s="90"/>
      <c r="JT80" s="102"/>
      <c r="JU80" s="274" t="s">
        <v>0</v>
      </c>
      <c r="JV80" s="101"/>
      <c r="JW80" s="110" t="s">
        <v>328</v>
      </c>
      <c r="JX80" s="111" t="s">
        <v>328</v>
      </c>
      <c r="JY80" s="90"/>
      <c r="JZ80" s="102"/>
      <c r="KA80" s="274" t="s">
        <v>0</v>
      </c>
      <c r="KB80" s="101"/>
      <c r="KC80" s="110" t="s">
        <v>328</v>
      </c>
      <c r="KD80" s="111" t="s">
        <v>328</v>
      </c>
      <c r="KE80" s="90"/>
      <c r="KF80" s="102"/>
      <c r="KG80" s="274" t="s">
        <v>0</v>
      </c>
      <c r="KH80" s="101"/>
      <c r="KI80" s="110" t="s">
        <v>328</v>
      </c>
      <c r="KJ80" s="111" t="s">
        <v>328</v>
      </c>
      <c r="KK80" s="90"/>
      <c r="KL80" s="61"/>
      <c r="KM80" s="274" t="s">
        <v>0</v>
      </c>
      <c r="KN80" s="61"/>
      <c r="KO80" s="110" t="s">
        <v>328</v>
      </c>
      <c r="KP80" s="111" t="s">
        <v>328</v>
      </c>
      <c r="KQ80" s="90"/>
      <c r="KR80" s="61"/>
      <c r="KS80" s="274" t="s">
        <v>0</v>
      </c>
      <c r="KT80" s="61"/>
      <c r="KU80" s="110" t="s">
        <v>328</v>
      </c>
      <c r="KV80" s="111" t="s">
        <v>328</v>
      </c>
      <c r="KW80" s="90"/>
      <c r="KX80" s="61"/>
      <c r="KY80" s="274" t="s">
        <v>0</v>
      </c>
      <c r="KZ80" s="61"/>
      <c r="LA80" s="110" t="s">
        <v>328</v>
      </c>
      <c r="LB80" s="111" t="s">
        <v>328</v>
      </c>
      <c r="LC80" s="90"/>
      <c r="LD80" s="102"/>
      <c r="LE80" s="274" t="s">
        <v>0</v>
      </c>
      <c r="LF80" s="101"/>
      <c r="LG80" s="110" t="s">
        <v>328</v>
      </c>
      <c r="LH80" s="111" t="s">
        <v>328</v>
      </c>
      <c r="LI80" s="90"/>
      <c r="LJ80" s="61"/>
      <c r="LK80" s="274" t="s">
        <v>0</v>
      </c>
      <c r="LL80" s="61"/>
      <c r="LM80" s="110" t="s">
        <v>328</v>
      </c>
      <c r="LN80" s="111" t="s">
        <v>328</v>
      </c>
      <c r="LO80" s="90"/>
      <c r="LP80" s="61"/>
      <c r="LQ80" s="274" t="s">
        <v>0</v>
      </c>
      <c r="LR80" s="61"/>
      <c r="LS80" s="110" t="s">
        <v>328</v>
      </c>
      <c r="LT80" s="111" t="s">
        <v>328</v>
      </c>
      <c r="LU80" s="90"/>
      <c r="LV80" s="102"/>
      <c r="LW80" s="274" t="s">
        <v>0</v>
      </c>
      <c r="LX80" s="101"/>
      <c r="LY80" s="110" t="s">
        <v>328</v>
      </c>
      <c r="LZ80" s="111" t="s">
        <v>328</v>
      </c>
      <c r="MA80" s="90"/>
      <c r="MB80" s="61"/>
      <c r="MC80" s="274" t="s">
        <v>0</v>
      </c>
      <c r="MD80" s="61"/>
      <c r="ME80" s="110" t="s">
        <v>328</v>
      </c>
      <c r="MF80" s="111" t="s">
        <v>328</v>
      </c>
      <c r="MG80" s="90"/>
      <c r="MH80" s="61"/>
      <c r="MI80" s="274" t="s">
        <v>0</v>
      </c>
      <c r="MJ80" s="61"/>
      <c r="MK80" s="110" t="s">
        <v>328</v>
      </c>
      <c r="ML80" s="111" t="s">
        <v>328</v>
      </c>
      <c r="MM80" s="90"/>
      <c r="MN80" s="61"/>
      <c r="MO80" s="274" t="s">
        <v>0</v>
      </c>
      <c r="MP80" s="61"/>
      <c r="MQ80" s="110" t="s">
        <v>328</v>
      </c>
      <c r="MR80" s="111" t="s">
        <v>328</v>
      </c>
      <c r="MS80" s="90"/>
      <c r="MT80" s="102"/>
      <c r="MU80" s="274" t="s">
        <v>0</v>
      </c>
      <c r="MV80" s="101"/>
      <c r="MW80" s="110" t="s">
        <v>328</v>
      </c>
      <c r="MX80" s="111" t="s">
        <v>328</v>
      </c>
      <c r="MY80" s="90"/>
      <c r="MZ80" s="61"/>
      <c r="NA80" s="274" t="s">
        <v>0</v>
      </c>
      <c r="NB80" s="61"/>
      <c r="NC80" s="110" t="s">
        <v>328</v>
      </c>
      <c r="ND80" s="111" t="s">
        <v>328</v>
      </c>
      <c r="NE80" s="90"/>
      <c r="NF80" s="61"/>
      <c r="NG80" s="274" t="s">
        <v>0</v>
      </c>
      <c r="NH80" s="61"/>
      <c r="NI80" s="110" t="s">
        <v>328</v>
      </c>
      <c r="NJ80" s="111" t="s">
        <v>328</v>
      </c>
      <c r="NK80" s="90"/>
      <c r="NL80" s="61"/>
      <c r="NM80" s="274" t="s">
        <v>0</v>
      </c>
      <c r="NN80" s="61"/>
      <c r="NO80" s="110" t="s">
        <v>328</v>
      </c>
      <c r="NP80" s="111" t="s">
        <v>328</v>
      </c>
      <c r="NQ80" s="90"/>
      <c r="NR80" s="61"/>
      <c r="NS80" s="274" t="s">
        <v>0</v>
      </c>
      <c r="NT80" s="61"/>
      <c r="NU80" s="110" t="s">
        <v>328</v>
      </c>
      <c r="NV80" s="111" t="s">
        <v>328</v>
      </c>
      <c r="NW80" s="98"/>
      <c r="NX80" s="102"/>
      <c r="NY80" s="274" t="s">
        <v>0</v>
      </c>
      <c r="NZ80" s="101"/>
      <c r="OA80" s="110" t="s">
        <v>328</v>
      </c>
      <c r="OB80" s="111" t="s">
        <v>328</v>
      </c>
      <c r="OC80" s="117"/>
      <c r="OD80" s="253"/>
      <c r="OE80" s="110" t="s">
        <v>0</v>
      </c>
      <c r="OF80" s="110"/>
      <c r="OG80" s="110" t="s">
        <v>328</v>
      </c>
      <c r="OH80" s="111" t="s">
        <v>328</v>
      </c>
    </row>
    <row r="81" spans="1:398" ht="15" hidden="1" x14ac:dyDescent="0.2">
      <c r="A81" s="283" t="str">
        <f>IF(B81="","",VLOOKUP(B81,'Registrovaní tipéri'!$A$2:$B$101,2,FALSE))</f>
        <v/>
      </c>
      <c r="B81" s="277"/>
      <c r="C81" s="280"/>
      <c r="D81" s="253"/>
      <c r="E81" s="110" t="s">
        <v>0</v>
      </c>
      <c r="F81" s="110"/>
      <c r="G81" s="110"/>
      <c r="H81" s="111"/>
      <c r="I81" s="281"/>
      <c r="J81" s="253"/>
      <c r="K81" s="110" t="s">
        <v>0</v>
      </c>
      <c r="L81" s="110"/>
      <c r="M81" s="110" t="s">
        <v>328</v>
      </c>
      <c r="N81" s="111" t="s">
        <v>328</v>
      </c>
      <c r="O81" s="77"/>
      <c r="P81" s="102"/>
      <c r="Q81" s="311" t="s">
        <v>0</v>
      </c>
      <c r="R81" s="101"/>
      <c r="S81" s="110" t="s">
        <v>328</v>
      </c>
      <c r="T81" s="111" t="s">
        <v>328</v>
      </c>
      <c r="U81" s="77"/>
      <c r="V81" s="102"/>
      <c r="W81" s="311" t="s">
        <v>0</v>
      </c>
      <c r="X81" s="101"/>
      <c r="Y81" s="110" t="s">
        <v>328</v>
      </c>
      <c r="Z81" s="111" t="s">
        <v>328</v>
      </c>
      <c r="AA81" s="90"/>
      <c r="AB81" s="61"/>
      <c r="AC81" s="294" t="s">
        <v>0</v>
      </c>
      <c r="AD81" s="61"/>
      <c r="AE81" s="110" t="s">
        <v>328</v>
      </c>
      <c r="AF81" s="111" t="s">
        <v>328</v>
      </c>
      <c r="AG81" s="90"/>
      <c r="AH81" s="61"/>
      <c r="AI81" s="274" t="s">
        <v>0</v>
      </c>
      <c r="AJ81" s="61"/>
      <c r="AK81" s="110" t="s">
        <v>328</v>
      </c>
      <c r="AL81" s="111" t="s">
        <v>328</v>
      </c>
      <c r="AM81" s="90"/>
      <c r="AN81" s="102"/>
      <c r="AO81" s="274" t="s">
        <v>0</v>
      </c>
      <c r="AP81" s="101"/>
      <c r="AQ81" s="110" t="s">
        <v>328</v>
      </c>
      <c r="AR81" s="111" t="s">
        <v>328</v>
      </c>
      <c r="AS81" s="90"/>
      <c r="AT81" s="61"/>
      <c r="AU81" s="274" t="s">
        <v>0</v>
      </c>
      <c r="AV81" s="61"/>
      <c r="AW81" s="110" t="s">
        <v>328</v>
      </c>
      <c r="AX81" s="111" t="s">
        <v>328</v>
      </c>
      <c r="AY81" s="90"/>
      <c r="AZ81" s="102"/>
      <c r="BA81" s="274" t="s">
        <v>0</v>
      </c>
      <c r="BB81" s="101"/>
      <c r="BC81" s="110" t="s">
        <v>328</v>
      </c>
      <c r="BD81" s="111" t="s">
        <v>328</v>
      </c>
      <c r="BE81" s="90"/>
      <c r="BF81" s="61"/>
      <c r="BG81" s="274" t="s">
        <v>0</v>
      </c>
      <c r="BH81" s="61"/>
      <c r="BI81" s="110" t="s">
        <v>328</v>
      </c>
      <c r="BJ81" s="111" t="s">
        <v>328</v>
      </c>
      <c r="BK81" s="90"/>
      <c r="BL81" s="61"/>
      <c r="BM81" s="274" t="s">
        <v>0</v>
      </c>
      <c r="BN81" s="61"/>
      <c r="BO81" s="110" t="s">
        <v>328</v>
      </c>
      <c r="BP81" s="111" t="s">
        <v>328</v>
      </c>
      <c r="BQ81" s="90"/>
      <c r="BR81" s="61"/>
      <c r="BS81" s="274" t="s">
        <v>0</v>
      </c>
      <c r="BT81" s="61"/>
      <c r="BU81" s="110" t="s">
        <v>328</v>
      </c>
      <c r="BV81" s="111" t="s">
        <v>328</v>
      </c>
      <c r="BW81" s="90"/>
      <c r="BX81" s="61"/>
      <c r="BY81" s="274" t="s">
        <v>0</v>
      </c>
      <c r="BZ81" s="61"/>
      <c r="CA81" s="110" t="s">
        <v>328</v>
      </c>
      <c r="CB81" s="111" t="s">
        <v>328</v>
      </c>
      <c r="CC81" s="90"/>
      <c r="CD81" s="61"/>
      <c r="CE81" s="274" t="s">
        <v>0</v>
      </c>
      <c r="CF81" s="61"/>
      <c r="CG81" s="110" t="s">
        <v>328</v>
      </c>
      <c r="CH81" s="111" t="s">
        <v>328</v>
      </c>
      <c r="CI81" s="90"/>
      <c r="CJ81" s="102"/>
      <c r="CK81" s="274" t="s">
        <v>0</v>
      </c>
      <c r="CL81" s="101"/>
      <c r="CM81" s="110" t="s">
        <v>328</v>
      </c>
      <c r="CN81" s="111" t="s">
        <v>328</v>
      </c>
      <c r="CO81" s="90"/>
      <c r="CP81" s="102"/>
      <c r="CQ81" s="274" t="s">
        <v>0</v>
      </c>
      <c r="CR81" s="101"/>
      <c r="CS81" s="110" t="s">
        <v>328</v>
      </c>
      <c r="CT81" s="111" t="s">
        <v>328</v>
      </c>
      <c r="CU81" s="90"/>
      <c r="CV81" s="61"/>
      <c r="CW81" s="274" t="s">
        <v>0</v>
      </c>
      <c r="CX81" s="61"/>
      <c r="CY81" s="110" t="s">
        <v>328</v>
      </c>
      <c r="CZ81" s="111" t="s">
        <v>328</v>
      </c>
      <c r="DA81" s="90"/>
      <c r="DB81" s="61"/>
      <c r="DC81" s="274" t="s">
        <v>0</v>
      </c>
      <c r="DD81" s="61"/>
      <c r="DE81" s="110" t="s">
        <v>328</v>
      </c>
      <c r="DF81" s="111" t="s">
        <v>328</v>
      </c>
      <c r="DG81" s="90"/>
      <c r="DH81" s="61"/>
      <c r="DI81" s="274" t="s">
        <v>0</v>
      </c>
      <c r="DJ81" s="61"/>
      <c r="DK81" s="110" t="s">
        <v>328</v>
      </c>
      <c r="DL81" s="111" t="s">
        <v>328</v>
      </c>
      <c r="DM81" s="90"/>
      <c r="DN81" s="61"/>
      <c r="DO81" s="274" t="s">
        <v>0</v>
      </c>
      <c r="DP81" s="61"/>
      <c r="DQ81" s="110" t="s">
        <v>328</v>
      </c>
      <c r="DR81" s="111" t="s">
        <v>328</v>
      </c>
      <c r="DS81" s="90"/>
      <c r="DT81" s="61"/>
      <c r="DU81" s="274" t="s">
        <v>0</v>
      </c>
      <c r="DV81" s="61"/>
      <c r="DW81" s="110" t="s">
        <v>328</v>
      </c>
      <c r="DX81" s="111" t="s">
        <v>328</v>
      </c>
      <c r="DY81" s="90"/>
      <c r="DZ81" s="61"/>
      <c r="EA81" s="274" t="s">
        <v>0</v>
      </c>
      <c r="EB81" s="61"/>
      <c r="EC81" s="110" t="s">
        <v>328</v>
      </c>
      <c r="ED81" s="111" t="s">
        <v>328</v>
      </c>
      <c r="EE81" s="90"/>
      <c r="EF81" s="61"/>
      <c r="EG81" s="274" t="s">
        <v>0</v>
      </c>
      <c r="EH81" s="61"/>
      <c r="EI81" s="110" t="s">
        <v>328</v>
      </c>
      <c r="EJ81" s="111" t="s">
        <v>328</v>
      </c>
      <c r="EK81" s="90"/>
      <c r="EL81" s="61"/>
      <c r="EM81" s="274" t="s">
        <v>0</v>
      </c>
      <c r="EN81" s="61"/>
      <c r="EO81" s="110" t="s">
        <v>328</v>
      </c>
      <c r="EP81" s="111" t="s">
        <v>328</v>
      </c>
      <c r="EQ81" s="90"/>
      <c r="ER81" s="102"/>
      <c r="ES81" s="274" t="s">
        <v>0</v>
      </c>
      <c r="ET81" s="101"/>
      <c r="EU81" s="110" t="s">
        <v>328</v>
      </c>
      <c r="EV81" s="111" t="s">
        <v>328</v>
      </c>
      <c r="EW81" s="90"/>
      <c r="EX81" s="61"/>
      <c r="EY81" s="274" t="s">
        <v>0</v>
      </c>
      <c r="EZ81" s="61"/>
      <c r="FA81" s="110" t="s">
        <v>328</v>
      </c>
      <c r="FB81" s="111" t="s">
        <v>328</v>
      </c>
      <c r="FC81" s="90"/>
      <c r="FD81" s="102"/>
      <c r="FE81" s="274" t="s">
        <v>0</v>
      </c>
      <c r="FF81" s="101"/>
      <c r="FG81" s="110" t="s">
        <v>328</v>
      </c>
      <c r="FH81" s="111" t="s">
        <v>328</v>
      </c>
      <c r="FI81" s="90"/>
      <c r="FJ81" s="61"/>
      <c r="FK81" s="274" t="s">
        <v>0</v>
      </c>
      <c r="FL81" s="61"/>
      <c r="FM81" s="110" t="s">
        <v>328</v>
      </c>
      <c r="FN81" s="111" t="s">
        <v>328</v>
      </c>
      <c r="FO81" s="90"/>
      <c r="FP81" s="61"/>
      <c r="FQ81" s="274" t="s">
        <v>0</v>
      </c>
      <c r="FR81" s="61"/>
      <c r="FS81" s="110" t="s">
        <v>328</v>
      </c>
      <c r="FT81" s="111" t="s">
        <v>328</v>
      </c>
      <c r="FU81" s="90"/>
      <c r="FV81" s="61"/>
      <c r="FW81" s="274" t="s">
        <v>0</v>
      </c>
      <c r="FX81" s="61"/>
      <c r="FY81" s="110" t="s">
        <v>328</v>
      </c>
      <c r="FZ81" s="111" t="s">
        <v>328</v>
      </c>
      <c r="GA81" s="90"/>
      <c r="GB81" s="102"/>
      <c r="GC81" s="274" t="s">
        <v>0</v>
      </c>
      <c r="GD81" s="101"/>
      <c r="GE81" s="110" t="s">
        <v>328</v>
      </c>
      <c r="GF81" s="111" t="s">
        <v>328</v>
      </c>
      <c r="GG81" s="90"/>
      <c r="GH81" s="102"/>
      <c r="GI81" s="274" t="s">
        <v>0</v>
      </c>
      <c r="GJ81" s="101"/>
      <c r="GK81" s="110" t="s">
        <v>328</v>
      </c>
      <c r="GL81" s="111" t="s">
        <v>328</v>
      </c>
      <c r="GM81" s="90"/>
      <c r="GN81" s="61"/>
      <c r="GO81" s="274" t="s">
        <v>0</v>
      </c>
      <c r="GP81" s="61"/>
      <c r="GQ81" s="110" t="s">
        <v>328</v>
      </c>
      <c r="GR81" s="111" t="s">
        <v>328</v>
      </c>
      <c r="GS81" s="90"/>
      <c r="GT81" s="61"/>
      <c r="GU81" s="274" t="s">
        <v>0</v>
      </c>
      <c r="GV81" s="61"/>
      <c r="GW81" s="110" t="s">
        <v>328</v>
      </c>
      <c r="GX81" s="111" t="s">
        <v>328</v>
      </c>
      <c r="GY81" s="90"/>
      <c r="GZ81" s="102"/>
      <c r="HA81" s="274" t="s">
        <v>0</v>
      </c>
      <c r="HB81" s="101"/>
      <c r="HC81" s="110" t="s">
        <v>328</v>
      </c>
      <c r="HD81" s="111" t="s">
        <v>328</v>
      </c>
      <c r="HE81" s="90"/>
      <c r="HF81" s="61"/>
      <c r="HG81" s="274" t="s">
        <v>0</v>
      </c>
      <c r="HH81" s="61"/>
      <c r="HI81" s="110" t="s">
        <v>328</v>
      </c>
      <c r="HJ81" s="111" t="s">
        <v>328</v>
      </c>
      <c r="HK81" s="90"/>
      <c r="HL81" s="61"/>
      <c r="HM81" s="274" t="s">
        <v>0</v>
      </c>
      <c r="HN81" s="61"/>
      <c r="HO81" s="110" t="s">
        <v>328</v>
      </c>
      <c r="HP81" s="111" t="s">
        <v>328</v>
      </c>
      <c r="HQ81" s="90"/>
      <c r="HR81" s="61"/>
      <c r="HS81" s="274" t="s">
        <v>0</v>
      </c>
      <c r="HT81" s="61"/>
      <c r="HU81" s="110" t="s">
        <v>328</v>
      </c>
      <c r="HV81" s="111" t="s">
        <v>328</v>
      </c>
      <c r="HW81" s="90"/>
      <c r="HX81" s="102"/>
      <c r="HY81" s="274" t="s">
        <v>0</v>
      </c>
      <c r="HZ81" s="101"/>
      <c r="IA81" s="110" t="s">
        <v>328</v>
      </c>
      <c r="IB81" s="111" t="s">
        <v>328</v>
      </c>
      <c r="IC81" s="90"/>
      <c r="ID81" s="61"/>
      <c r="IE81" s="274" t="s">
        <v>0</v>
      </c>
      <c r="IF81" s="61"/>
      <c r="IG81" s="110" t="s">
        <v>328</v>
      </c>
      <c r="IH81" s="111" t="s">
        <v>328</v>
      </c>
      <c r="II81" s="90"/>
      <c r="IJ81" s="61"/>
      <c r="IK81" s="274" t="s">
        <v>0</v>
      </c>
      <c r="IL81" s="61"/>
      <c r="IM81" s="110" t="s">
        <v>328</v>
      </c>
      <c r="IN81" s="111" t="s">
        <v>328</v>
      </c>
      <c r="IO81" s="90"/>
      <c r="IP81" s="102"/>
      <c r="IQ81" s="274" t="s">
        <v>0</v>
      </c>
      <c r="IR81" s="101"/>
      <c r="IS81" s="110" t="s">
        <v>328</v>
      </c>
      <c r="IT81" s="111" t="s">
        <v>328</v>
      </c>
      <c r="IU81" s="90"/>
      <c r="IV81" s="61"/>
      <c r="IW81" s="274" t="s">
        <v>0</v>
      </c>
      <c r="IX81" s="61"/>
      <c r="IY81" s="110" t="s">
        <v>328</v>
      </c>
      <c r="IZ81" s="111" t="s">
        <v>328</v>
      </c>
      <c r="JA81" s="90"/>
      <c r="JB81" s="61"/>
      <c r="JC81" s="274" t="s">
        <v>0</v>
      </c>
      <c r="JD81" s="61"/>
      <c r="JE81" s="110" t="s">
        <v>328</v>
      </c>
      <c r="JF81" s="111" t="s">
        <v>328</v>
      </c>
      <c r="JG81" s="90"/>
      <c r="JH81" s="61"/>
      <c r="JI81" s="274" t="s">
        <v>0</v>
      </c>
      <c r="JJ81" s="61"/>
      <c r="JK81" s="110" t="s">
        <v>328</v>
      </c>
      <c r="JL81" s="111" t="s">
        <v>328</v>
      </c>
      <c r="JM81" s="90"/>
      <c r="JN81" s="61"/>
      <c r="JO81" s="274" t="s">
        <v>0</v>
      </c>
      <c r="JP81" s="61"/>
      <c r="JQ81" s="110" t="s">
        <v>328</v>
      </c>
      <c r="JR81" s="111" t="s">
        <v>328</v>
      </c>
      <c r="JS81" s="90"/>
      <c r="JT81" s="102"/>
      <c r="JU81" s="274" t="s">
        <v>0</v>
      </c>
      <c r="JV81" s="101"/>
      <c r="JW81" s="110" t="s">
        <v>328</v>
      </c>
      <c r="JX81" s="111" t="s">
        <v>328</v>
      </c>
      <c r="JY81" s="90"/>
      <c r="JZ81" s="102"/>
      <c r="KA81" s="274" t="s">
        <v>0</v>
      </c>
      <c r="KB81" s="101"/>
      <c r="KC81" s="110" t="s">
        <v>328</v>
      </c>
      <c r="KD81" s="111" t="s">
        <v>328</v>
      </c>
      <c r="KE81" s="90"/>
      <c r="KF81" s="102"/>
      <c r="KG81" s="274" t="s">
        <v>0</v>
      </c>
      <c r="KH81" s="101"/>
      <c r="KI81" s="110" t="s">
        <v>328</v>
      </c>
      <c r="KJ81" s="111" t="s">
        <v>328</v>
      </c>
      <c r="KK81" s="90"/>
      <c r="KL81" s="61"/>
      <c r="KM81" s="274" t="s">
        <v>0</v>
      </c>
      <c r="KN81" s="61"/>
      <c r="KO81" s="110" t="s">
        <v>328</v>
      </c>
      <c r="KP81" s="111" t="s">
        <v>328</v>
      </c>
      <c r="KQ81" s="90"/>
      <c r="KR81" s="61"/>
      <c r="KS81" s="274" t="s">
        <v>0</v>
      </c>
      <c r="KT81" s="61"/>
      <c r="KU81" s="110" t="s">
        <v>328</v>
      </c>
      <c r="KV81" s="111" t="s">
        <v>328</v>
      </c>
      <c r="KW81" s="90"/>
      <c r="KX81" s="61"/>
      <c r="KY81" s="274" t="s">
        <v>0</v>
      </c>
      <c r="KZ81" s="61"/>
      <c r="LA81" s="110" t="s">
        <v>328</v>
      </c>
      <c r="LB81" s="111" t="s">
        <v>328</v>
      </c>
      <c r="LC81" s="90"/>
      <c r="LD81" s="102"/>
      <c r="LE81" s="274" t="s">
        <v>0</v>
      </c>
      <c r="LF81" s="101"/>
      <c r="LG81" s="110" t="s">
        <v>328</v>
      </c>
      <c r="LH81" s="111" t="s">
        <v>328</v>
      </c>
      <c r="LI81" s="90"/>
      <c r="LJ81" s="61"/>
      <c r="LK81" s="274" t="s">
        <v>0</v>
      </c>
      <c r="LL81" s="61"/>
      <c r="LM81" s="110" t="s">
        <v>328</v>
      </c>
      <c r="LN81" s="111" t="s">
        <v>328</v>
      </c>
      <c r="LO81" s="90"/>
      <c r="LP81" s="61"/>
      <c r="LQ81" s="274" t="s">
        <v>0</v>
      </c>
      <c r="LR81" s="61"/>
      <c r="LS81" s="110" t="s">
        <v>328</v>
      </c>
      <c r="LT81" s="111" t="s">
        <v>328</v>
      </c>
      <c r="LU81" s="90"/>
      <c r="LV81" s="102"/>
      <c r="LW81" s="274" t="s">
        <v>0</v>
      </c>
      <c r="LX81" s="101"/>
      <c r="LY81" s="110" t="s">
        <v>328</v>
      </c>
      <c r="LZ81" s="111" t="s">
        <v>328</v>
      </c>
      <c r="MA81" s="90"/>
      <c r="MB81" s="61"/>
      <c r="MC81" s="274" t="s">
        <v>0</v>
      </c>
      <c r="MD81" s="61"/>
      <c r="ME81" s="110" t="s">
        <v>328</v>
      </c>
      <c r="MF81" s="111" t="s">
        <v>328</v>
      </c>
      <c r="MG81" s="90"/>
      <c r="MH81" s="61"/>
      <c r="MI81" s="274" t="s">
        <v>0</v>
      </c>
      <c r="MJ81" s="61"/>
      <c r="MK81" s="110" t="s">
        <v>328</v>
      </c>
      <c r="ML81" s="111" t="s">
        <v>328</v>
      </c>
      <c r="MM81" s="90"/>
      <c r="MN81" s="61"/>
      <c r="MO81" s="274" t="s">
        <v>0</v>
      </c>
      <c r="MP81" s="61"/>
      <c r="MQ81" s="110" t="s">
        <v>328</v>
      </c>
      <c r="MR81" s="111" t="s">
        <v>328</v>
      </c>
      <c r="MS81" s="90"/>
      <c r="MT81" s="102"/>
      <c r="MU81" s="274" t="s">
        <v>0</v>
      </c>
      <c r="MV81" s="101"/>
      <c r="MW81" s="110" t="s">
        <v>328</v>
      </c>
      <c r="MX81" s="111" t="s">
        <v>328</v>
      </c>
      <c r="MY81" s="90"/>
      <c r="MZ81" s="61"/>
      <c r="NA81" s="274" t="s">
        <v>0</v>
      </c>
      <c r="NB81" s="61"/>
      <c r="NC81" s="110" t="s">
        <v>328</v>
      </c>
      <c r="ND81" s="111" t="s">
        <v>328</v>
      </c>
      <c r="NE81" s="90"/>
      <c r="NF81" s="61"/>
      <c r="NG81" s="274" t="s">
        <v>0</v>
      </c>
      <c r="NH81" s="61"/>
      <c r="NI81" s="110" t="s">
        <v>328</v>
      </c>
      <c r="NJ81" s="111" t="s">
        <v>328</v>
      </c>
      <c r="NK81" s="90"/>
      <c r="NL81" s="61"/>
      <c r="NM81" s="274" t="s">
        <v>0</v>
      </c>
      <c r="NN81" s="61"/>
      <c r="NO81" s="110" t="s">
        <v>328</v>
      </c>
      <c r="NP81" s="111" t="s">
        <v>328</v>
      </c>
      <c r="NQ81" s="90"/>
      <c r="NR81" s="61"/>
      <c r="NS81" s="274" t="s">
        <v>0</v>
      </c>
      <c r="NT81" s="61"/>
      <c r="NU81" s="110" t="s">
        <v>328</v>
      </c>
      <c r="NV81" s="111" t="s">
        <v>328</v>
      </c>
      <c r="NW81" s="98"/>
      <c r="NX81" s="102"/>
      <c r="NY81" s="274" t="s">
        <v>0</v>
      </c>
      <c r="NZ81" s="101"/>
      <c r="OA81" s="110" t="s">
        <v>328</v>
      </c>
      <c r="OB81" s="111" t="s">
        <v>328</v>
      </c>
      <c r="OC81" s="117"/>
      <c r="OD81" s="253"/>
      <c r="OE81" s="110" t="s">
        <v>0</v>
      </c>
      <c r="OF81" s="110"/>
      <c r="OG81" s="110" t="s">
        <v>328</v>
      </c>
      <c r="OH81" s="111" t="s">
        <v>328</v>
      </c>
    </row>
    <row r="82" spans="1:398" ht="15" hidden="1" x14ac:dyDescent="0.2">
      <c r="A82" s="284" t="str">
        <f>IF(B82="","",VLOOKUP(B82,'Registrovaní tipéri'!$A$2:$B$101,2,FALSE))</f>
        <v/>
      </c>
      <c r="B82" s="277"/>
      <c r="C82" s="280"/>
      <c r="D82" s="253"/>
      <c r="E82" s="110" t="s">
        <v>0</v>
      </c>
      <c r="F82" s="110"/>
      <c r="G82" s="110"/>
      <c r="H82" s="111"/>
      <c r="I82" s="281"/>
      <c r="J82" s="253"/>
      <c r="K82" s="110" t="s">
        <v>0</v>
      </c>
      <c r="L82" s="110"/>
      <c r="M82" s="110" t="s">
        <v>328</v>
      </c>
      <c r="N82" s="111" t="s">
        <v>328</v>
      </c>
      <c r="O82" s="77"/>
      <c r="P82" s="102"/>
      <c r="Q82" s="311" t="s">
        <v>0</v>
      </c>
      <c r="R82" s="101"/>
      <c r="S82" s="110" t="s">
        <v>328</v>
      </c>
      <c r="T82" s="111" t="s">
        <v>328</v>
      </c>
      <c r="U82" s="77"/>
      <c r="V82" s="102"/>
      <c r="W82" s="311" t="s">
        <v>0</v>
      </c>
      <c r="X82" s="101"/>
      <c r="Y82" s="110" t="s">
        <v>328</v>
      </c>
      <c r="Z82" s="111" t="s">
        <v>328</v>
      </c>
      <c r="AA82" s="90"/>
      <c r="AB82" s="61"/>
      <c r="AC82" s="294" t="s">
        <v>0</v>
      </c>
      <c r="AD82" s="61"/>
      <c r="AE82" s="110" t="s">
        <v>328</v>
      </c>
      <c r="AF82" s="111" t="s">
        <v>328</v>
      </c>
      <c r="AG82" s="90"/>
      <c r="AH82" s="61"/>
      <c r="AI82" s="274" t="s">
        <v>0</v>
      </c>
      <c r="AJ82" s="61"/>
      <c r="AK82" s="110" t="s">
        <v>328</v>
      </c>
      <c r="AL82" s="111" t="s">
        <v>328</v>
      </c>
      <c r="AM82" s="90"/>
      <c r="AN82" s="102"/>
      <c r="AO82" s="274" t="s">
        <v>0</v>
      </c>
      <c r="AP82" s="101"/>
      <c r="AQ82" s="110" t="s">
        <v>328</v>
      </c>
      <c r="AR82" s="111" t="s">
        <v>328</v>
      </c>
      <c r="AS82" s="90"/>
      <c r="AT82" s="61"/>
      <c r="AU82" s="274" t="s">
        <v>0</v>
      </c>
      <c r="AV82" s="61"/>
      <c r="AW82" s="110" t="s">
        <v>328</v>
      </c>
      <c r="AX82" s="111" t="s">
        <v>328</v>
      </c>
      <c r="AY82" s="90"/>
      <c r="AZ82" s="102"/>
      <c r="BA82" s="274" t="s">
        <v>0</v>
      </c>
      <c r="BB82" s="101"/>
      <c r="BC82" s="110" t="s">
        <v>328</v>
      </c>
      <c r="BD82" s="111" t="s">
        <v>328</v>
      </c>
      <c r="BE82" s="90"/>
      <c r="BF82" s="61"/>
      <c r="BG82" s="274" t="s">
        <v>0</v>
      </c>
      <c r="BH82" s="61"/>
      <c r="BI82" s="110" t="s">
        <v>328</v>
      </c>
      <c r="BJ82" s="111" t="s">
        <v>328</v>
      </c>
      <c r="BK82" s="90"/>
      <c r="BL82" s="61"/>
      <c r="BM82" s="274" t="s">
        <v>0</v>
      </c>
      <c r="BN82" s="61"/>
      <c r="BO82" s="110" t="s">
        <v>328</v>
      </c>
      <c r="BP82" s="111" t="s">
        <v>328</v>
      </c>
      <c r="BQ82" s="90"/>
      <c r="BR82" s="61"/>
      <c r="BS82" s="274" t="s">
        <v>0</v>
      </c>
      <c r="BT82" s="61"/>
      <c r="BU82" s="110" t="s">
        <v>328</v>
      </c>
      <c r="BV82" s="111" t="s">
        <v>328</v>
      </c>
      <c r="BW82" s="90"/>
      <c r="BX82" s="61"/>
      <c r="BY82" s="274" t="s">
        <v>0</v>
      </c>
      <c r="BZ82" s="61"/>
      <c r="CA82" s="110" t="s">
        <v>328</v>
      </c>
      <c r="CB82" s="111" t="s">
        <v>328</v>
      </c>
      <c r="CC82" s="90"/>
      <c r="CD82" s="61"/>
      <c r="CE82" s="274" t="s">
        <v>0</v>
      </c>
      <c r="CF82" s="61"/>
      <c r="CG82" s="110" t="s">
        <v>328</v>
      </c>
      <c r="CH82" s="111" t="s">
        <v>328</v>
      </c>
      <c r="CI82" s="90"/>
      <c r="CJ82" s="102"/>
      <c r="CK82" s="274" t="s">
        <v>0</v>
      </c>
      <c r="CL82" s="101"/>
      <c r="CM82" s="110" t="s">
        <v>328</v>
      </c>
      <c r="CN82" s="111" t="s">
        <v>328</v>
      </c>
      <c r="CO82" s="90"/>
      <c r="CP82" s="102"/>
      <c r="CQ82" s="274" t="s">
        <v>0</v>
      </c>
      <c r="CR82" s="101"/>
      <c r="CS82" s="110" t="s">
        <v>328</v>
      </c>
      <c r="CT82" s="111" t="s">
        <v>328</v>
      </c>
      <c r="CU82" s="90"/>
      <c r="CV82" s="61"/>
      <c r="CW82" s="274" t="s">
        <v>0</v>
      </c>
      <c r="CX82" s="61"/>
      <c r="CY82" s="110" t="s">
        <v>328</v>
      </c>
      <c r="CZ82" s="111" t="s">
        <v>328</v>
      </c>
      <c r="DA82" s="90"/>
      <c r="DB82" s="61"/>
      <c r="DC82" s="274" t="s">
        <v>0</v>
      </c>
      <c r="DD82" s="61"/>
      <c r="DE82" s="110" t="s">
        <v>328</v>
      </c>
      <c r="DF82" s="111" t="s">
        <v>328</v>
      </c>
      <c r="DG82" s="90"/>
      <c r="DH82" s="61"/>
      <c r="DI82" s="274" t="s">
        <v>0</v>
      </c>
      <c r="DJ82" s="61"/>
      <c r="DK82" s="110" t="s">
        <v>328</v>
      </c>
      <c r="DL82" s="111" t="s">
        <v>328</v>
      </c>
      <c r="DM82" s="90"/>
      <c r="DN82" s="61"/>
      <c r="DO82" s="274" t="s">
        <v>0</v>
      </c>
      <c r="DP82" s="61"/>
      <c r="DQ82" s="110" t="s">
        <v>328</v>
      </c>
      <c r="DR82" s="111" t="s">
        <v>328</v>
      </c>
      <c r="DS82" s="90"/>
      <c r="DT82" s="61"/>
      <c r="DU82" s="274" t="s">
        <v>0</v>
      </c>
      <c r="DV82" s="61"/>
      <c r="DW82" s="110" t="s">
        <v>328</v>
      </c>
      <c r="DX82" s="111" t="s">
        <v>328</v>
      </c>
      <c r="DY82" s="90"/>
      <c r="DZ82" s="61"/>
      <c r="EA82" s="274" t="s">
        <v>0</v>
      </c>
      <c r="EB82" s="61"/>
      <c r="EC82" s="110" t="s">
        <v>328</v>
      </c>
      <c r="ED82" s="111" t="s">
        <v>328</v>
      </c>
      <c r="EE82" s="90"/>
      <c r="EF82" s="61"/>
      <c r="EG82" s="274" t="s">
        <v>0</v>
      </c>
      <c r="EH82" s="61"/>
      <c r="EI82" s="110" t="s">
        <v>328</v>
      </c>
      <c r="EJ82" s="111" t="s">
        <v>328</v>
      </c>
      <c r="EK82" s="90"/>
      <c r="EL82" s="61"/>
      <c r="EM82" s="274" t="s">
        <v>0</v>
      </c>
      <c r="EN82" s="61"/>
      <c r="EO82" s="110" t="s">
        <v>328</v>
      </c>
      <c r="EP82" s="111" t="s">
        <v>328</v>
      </c>
      <c r="EQ82" s="90"/>
      <c r="ER82" s="102"/>
      <c r="ES82" s="274" t="s">
        <v>0</v>
      </c>
      <c r="ET82" s="101"/>
      <c r="EU82" s="110" t="s">
        <v>328</v>
      </c>
      <c r="EV82" s="111" t="s">
        <v>328</v>
      </c>
      <c r="EW82" s="90"/>
      <c r="EX82" s="61"/>
      <c r="EY82" s="274" t="s">
        <v>0</v>
      </c>
      <c r="EZ82" s="61"/>
      <c r="FA82" s="110" t="s">
        <v>328</v>
      </c>
      <c r="FB82" s="111" t="s">
        <v>328</v>
      </c>
      <c r="FC82" s="90"/>
      <c r="FD82" s="102"/>
      <c r="FE82" s="274" t="s">
        <v>0</v>
      </c>
      <c r="FF82" s="101"/>
      <c r="FG82" s="110" t="s">
        <v>328</v>
      </c>
      <c r="FH82" s="111" t="s">
        <v>328</v>
      </c>
      <c r="FI82" s="90"/>
      <c r="FJ82" s="61"/>
      <c r="FK82" s="274" t="s">
        <v>0</v>
      </c>
      <c r="FL82" s="61"/>
      <c r="FM82" s="110" t="s">
        <v>328</v>
      </c>
      <c r="FN82" s="111" t="s">
        <v>328</v>
      </c>
      <c r="FO82" s="90"/>
      <c r="FP82" s="61"/>
      <c r="FQ82" s="274" t="s">
        <v>0</v>
      </c>
      <c r="FR82" s="61"/>
      <c r="FS82" s="110" t="s">
        <v>328</v>
      </c>
      <c r="FT82" s="111" t="s">
        <v>328</v>
      </c>
      <c r="FU82" s="90"/>
      <c r="FV82" s="61"/>
      <c r="FW82" s="274" t="s">
        <v>0</v>
      </c>
      <c r="FX82" s="61"/>
      <c r="FY82" s="110" t="s">
        <v>328</v>
      </c>
      <c r="FZ82" s="111" t="s">
        <v>328</v>
      </c>
      <c r="GA82" s="90"/>
      <c r="GB82" s="102"/>
      <c r="GC82" s="274" t="s">
        <v>0</v>
      </c>
      <c r="GD82" s="101"/>
      <c r="GE82" s="110" t="s">
        <v>328</v>
      </c>
      <c r="GF82" s="111" t="s">
        <v>328</v>
      </c>
      <c r="GG82" s="90"/>
      <c r="GH82" s="102"/>
      <c r="GI82" s="274" t="s">
        <v>0</v>
      </c>
      <c r="GJ82" s="101"/>
      <c r="GK82" s="110" t="s">
        <v>328</v>
      </c>
      <c r="GL82" s="111" t="s">
        <v>328</v>
      </c>
      <c r="GM82" s="90"/>
      <c r="GN82" s="61"/>
      <c r="GO82" s="274" t="s">
        <v>0</v>
      </c>
      <c r="GP82" s="61"/>
      <c r="GQ82" s="110" t="s">
        <v>328</v>
      </c>
      <c r="GR82" s="111" t="s">
        <v>328</v>
      </c>
      <c r="GS82" s="90"/>
      <c r="GT82" s="61"/>
      <c r="GU82" s="274" t="s">
        <v>0</v>
      </c>
      <c r="GV82" s="61"/>
      <c r="GW82" s="110" t="s">
        <v>328</v>
      </c>
      <c r="GX82" s="111" t="s">
        <v>328</v>
      </c>
      <c r="GY82" s="90"/>
      <c r="GZ82" s="102"/>
      <c r="HA82" s="274" t="s">
        <v>0</v>
      </c>
      <c r="HB82" s="101"/>
      <c r="HC82" s="110" t="s">
        <v>328</v>
      </c>
      <c r="HD82" s="111" t="s">
        <v>328</v>
      </c>
      <c r="HE82" s="90"/>
      <c r="HF82" s="61"/>
      <c r="HG82" s="274" t="s">
        <v>0</v>
      </c>
      <c r="HH82" s="61"/>
      <c r="HI82" s="110" t="s">
        <v>328</v>
      </c>
      <c r="HJ82" s="111" t="s">
        <v>328</v>
      </c>
      <c r="HK82" s="90"/>
      <c r="HL82" s="61"/>
      <c r="HM82" s="274" t="s">
        <v>0</v>
      </c>
      <c r="HN82" s="61"/>
      <c r="HO82" s="110" t="s">
        <v>328</v>
      </c>
      <c r="HP82" s="111" t="s">
        <v>328</v>
      </c>
      <c r="HQ82" s="90"/>
      <c r="HR82" s="61"/>
      <c r="HS82" s="274" t="s">
        <v>0</v>
      </c>
      <c r="HT82" s="61"/>
      <c r="HU82" s="110" t="s">
        <v>328</v>
      </c>
      <c r="HV82" s="111" t="s">
        <v>328</v>
      </c>
      <c r="HW82" s="90"/>
      <c r="HX82" s="102"/>
      <c r="HY82" s="274" t="s">
        <v>0</v>
      </c>
      <c r="HZ82" s="101"/>
      <c r="IA82" s="110" t="s">
        <v>328</v>
      </c>
      <c r="IB82" s="111" t="s">
        <v>328</v>
      </c>
      <c r="IC82" s="90"/>
      <c r="ID82" s="61"/>
      <c r="IE82" s="274" t="s">
        <v>0</v>
      </c>
      <c r="IF82" s="61"/>
      <c r="IG82" s="110" t="s">
        <v>328</v>
      </c>
      <c r="IH82" s="111" t="s">
        <v>328</v>
      </c>
      <c r="II82" s="90"/>
      <c r="IJ82" s="61"/>
      <c r="IK82" s="274" t="s">
        <v>0</v>
      </c>
      <c r="IL82" s="61"/>
      <c r="IM82" s="110" t="s">
        <v>328</v>
      </c>
      <c r="IN82" s="111" t="s">
        <v>328</v>
      </c>
      <c r="IO82" s="90"/>
      <c r="IP82" s="102"/>
      <c r="IQ82" s="274" t="s">
        <v>0</v>
      </c>
      <c r="IR82" s="101"/>
      <c r="IS82" s="110" t="s">
        <v>328</v>
      </c>
      <c r="IT82" s="111" t="s">
        <v>328</v>
      </c>
      <c r="IU82" s="90"/>
      <c r="IV82" s="61"/>
      <c r="IW82" s="274" t="s">
        <v>0</v>
      </c>
      <c r="IX82" s="61"/>
      <c r="IY82" s="110" t="s">
        <v>328</v>
      </c>
      <c r="IZ82" s="111" t="s">
        <v>328</v>
      </c>
      <c r="JA82" s="90"/>
      <c r="JB82" s="61"/>
      <c r="JC82" s="274" t="s">
        <v>0</v>
      </c>
      <c r="JD82" s="61"/>
      <c r="JE82" s="110" t="s">
        <v>328</v>
      </c>
      <c r="JF82" s="111" t="s">
        <v>328</v>
      </c>
      <c r="JG82" s="90"/>
      <c r="JH82" s="61"/>
      <c r="JI82" s="274" t="s">
        <v>0</v>
      </c>
      <c r="JJ82" s="61"/>
      <c r="JK82" s="110" t="s">
        <v>328</v>
      </c>
      <c r="JL82" s="111" t="s">
        <v>328</v>
      </c>
      <c r="JM82" s="90"/>
      <c r="JN82" s="61"/>
      <c r="JO82" s="274" t="s">
        <v>0</v>
      </c>
      <c r="JP82" s="61"/>
      <c r="JQ82" s="110" t="s">
        <v>328</v>
      </c>
      <c r="JR82" s="111" t="s">
        <v>328</v>
      </c>
      <c r="JS82" s="90"/>
      <c r="JT82" s="102"/>
      <c r="JU82" s="274" t="s">
        <v>0</v>
      </c>
      <c r="JV82" s="101"/>
      <c r="JW82" s="110" t="s">
        <v>328</v>
      </c>
      <c r="JX82" s="111" t="s">
        <v>328</v>
      </c>
      <c r="JY82" s="90"/>
      <c r="JZ82" s="102"/>
      <c r="KA82" s="274" t="s">
        <v>0</v>
      </c>
      <c r="KB82" s="101"/>
      <c r="KC82" s="110" t="s">
        <v>328</v>
      </c>
      <c r="KD82" s="111" t="s">
        <v>328</v>
      </c>
      <c r="KE82" s="90"/>
      <c r="KF82" s="102"/>
      <c r="KG82" s="274" t="s">
        <v>0</v>
      </c>
      <c r="KH82" s="101"/>
      <c r="KI82" s="110" t="s">
        <v>328</v>
      </c>
      <c r="KJ82" s="111" t="s">
        <v>328</v>
      </c>
      <c r="KK82" s="90"/>
      <c r="KL82" s="61"/>
      <c r="KM82" s="274" t="s">
        <v>0</v>
      </c>
      <c r="KN82" s="61"/>
      <c r="KO82" s="110" t="s">
        <v>328</v>
      </c>
      <c r="KP82" s="111" t="s">
        <v>328</v>
      </c>
      <c r="KQ82" s="90"/>
      <c r="KR82" s="61"/>
      <c r="KS82" s="274" t="s">
        <v>0</v>
      </c>
      <c r="KT82" s="61"/>
      <c r="KU82" s="110" t="s">
        <v>328</v>
      </c>
      <c r="KV82" s="111" t="s">
        <v>328</v>
      </c>
      <c r="KW82" s="90"/>
      <c r="KX82" s="61"/>
      <c r="KY82" s="274" t="s">
        <v>0</v>
      </c>
      <c r="KZ82" s="61"/>
      <c r="LA82" s="110" t="s">
        <v>328</v>
      </c>
      <c r="LB82" s="111" t="s">
        <v>328</v>
      </c>
      <c r="LC82" s="90"/>
      <c r="LD82" s="102"/>
      <c r="LE82" s="274" t="s">
        <v>0</v>
      </c>
      <c r="LF82" s="101"/>
      <c r="LG82" s="110" t="s">
        <v>328</v>
      </c>
      <c r="LH82" s="111" t="s">
        <v>328</v>
      </c>
      <c r="LI82" s="90"/>
      <c r="LJ82" s="61"/>
      <c r="LK82" s="274" t="s">
        <v>0</v>
      </c>
      <c r="LL82" s="61"/>
      <c r="LM82" s="110" t="s">
        <v>328</v>
      </c>
      <c r="LN82" s="111" t="s">
        <v>328</v>
      </c>
      <c r="LO82" s="90"/>
      <c r="LP82" s="61"/>
      <c r="LQ82" s="274" t="s">
        <v>0</v>
      </c>
      <c r="LR82" s="61"/>
      <c r="LS82" s="110" t="s">
        <v>328</v>
      </c>
      <c r="LT82" s="111" t="s">
        <v>328</v>
      </c>
      <c r="LU82" s="90"/>
      <c r="LV82" s="102"/>
      <c r="LW82" s="274" t="s">
        <v>0</v>
      </c>
      <c r="LX82" s="101"/>
      <c r="LY82" s="110" t="s">
        <v>328</v>
      </c>
      <c r="LZ82" s="111" t="s">
        <v>328</v>
      </c>
      <c r="MA82" s="90"/>
      <c r="MB82" s="61"/>
      <c r="MC82" s="274" t="s">
        <v>0</v>
      </c>
      <c r="MD82" s="61"/>
      <c r="ME82" s="110" t="s">
        <v>328</v>
      </c>
      <c r="MF82" s="111" t="s">
        <v>328</v>
      </c>
      <c r="MG82" s="90"/>
      <c r="MH82" s="61"/>
      <c r="MI82" s="274" t="s">
        <v>0</v>
      </c>
      <c r="MJ82" s="61"/>
      <c r="MK82" s="110" t="s">
        <v>328</v>
      </c>
      <c r="ML82" s="111" t="s">
        <v>328</v>
      </c>
      <c r="MM82" s="90"/>
      <c r="MN82" s="61"/>
      <c r="MO82" s="274" t="s">
        <v>0</v>
      </c>
      <c r="MP82" s="61"/>
      <c r="MQ82" s="110" t="s">
        <v>328</v>
      </c>
      <c r="MR82" s="111" t="s">
        <v>328</v>
      </c>
      <c r="MS82" s="90"/>
      <c r="MT82" s="102"/>
      <c r="MU82" s="274" t="s">
        <v>0</v>
      </c>
      <c r="MV82" s="101"/>
      <c r="MW82" s="110" t="s">
        <v>328</v>
      </c>
      <c r="MX82" s="111" t="s">
        <v>328</v>
      </c>
      <c r="MY82" s="90"/>
      <c r="MZ82" s="61"/>
      <c r="NA82" s="274" t="s">
        <v>0</v>
      </c>
      <c r="NB82" s="61"/>
      <c r="NC82" s="110" t="s">
        <v>328</v>
      </c>
      <c r="ND82" s="111" t="s">
        <v>328</v>
      </c>
      <c r="NE82" s="90"/>
      <c r="NF82" s="61"/>
      <c r="NG82" s="274" t="s">
        <v>0</v>
      </c>
      <c r="NH82" s="61"/>
      <c r="NI82" s="110" t="s">
        <v>328</v>
      </c>
      <c r="NJ82" s="111" t="s">
        <v>328</v>
      </c>
      <c r="NK82" s="90"/>
      <c r="NL82" s="61"/>
      <c r="NM82" s="274" t="s">
        <v>0</v>
      </c>
      <c r="NN82" s="61"/>
      <c r="NO82" s="110" t="s">
        <v>328</v>
      </c>
      <c r="NP82" s="111" t="s">
        <v>328</v>
      </c>
      <c r="NQ82" s="90"/>
      <c r="NR82" s="61"/>
      <c r="NS82" s="274" t="s">
        <v>0</v>
      </c>
      <c r="NT82" s="61"/>
      <c r="NU82" s="110" t="s">
        <v>328</v>
      </c>
      <c r="NV82" s="111" t="s">
        <v>328</v>
      </c>
      <c r="NW82" s="98"/>
      <c r="NX82" s="102"/>
      <c r="NY82" s="274" t="s">
        <v>0</v>
      </c>
      <c r="NZ82" s="101"/>
      <c r="OA82" s="110" t="s">
        <v>328</v>
      </c>
      <c r="OB82" s="111" t="s">
        <v>328</v>
      </c>
      <c r="OC82" s="117"/>
      <c r="OD82" s="253"/>
      <c r="OE82" s="110" t="s">
        <v>0</v>
      </c>
      <c r="OF82" s="110"/>
      <c r="OG82" s="110" t="s">
        <v>328</v>
      </c>
      <c r="OH82" s="111" t="s">
        <v>328</v>
      </c>
    </row>
    <row r="83" spans="1:398" ht="15" hidden="1" x14ac:dyDescent="0.2">
      <c r="A83" s="284" t="str">
        <f>IF(B83="","",VLOOKUP(B83,'Registrovaní tipéri'!$A$2:$B$101,2,FALSE))</f>
        <v/>
      </c>
      <c r="B83" s="277"/>
      <c r="C83" s="280"/>
      <c r="D83" s="253"/>
      <c r="E83" s="110" t="s">
        <v>0</v>
      </c>
      <c r="F83" s="110"/>
      <c r="G83" s="110"/>
      <c r="H83" s="111"/>
      <c r="I83" s="281"/>
      <c r="J83" s="253"/>
      <c r="K83" s="110" t="s">
        <v>0</v>
      </c>
      <c r="L83" s="110"/>
      <c r="M83" s="110" t="s">
        <v>328</v>
      </c>
      <c r="N83" s="111" t="s">
        <v>328</v>
      </c>
      <c r="O83" s="77"/>
      <c r="P83" s="102"/>
      <c r="Q83" s="311" t="s">
        <v>0</v>
      </c>
      <c r="R83" s="101"/>
      <c r="S83" s="110" t="s">
        <v>328</v>
      </c>
      <c r="T83" s="111" t="s">
        <v>328</v>
      </c>
      <c r="U83" s="77"/>
      <c r="V83" s="102"/>
      <c r="W83" s="311" t="s">
        <v>0</v>
      </c>
      <c r="X83" s="101"/>
      <c r="Y83" s="110" t="s">
        <v>328</v>
      </c>
      <c r="Z83" s="111" t="s">
        <v>328</v>
      </c>
      <c r="AA83" s="90"/>
      <c r="AB83" s="61"/>
      <c r="AC83" s="294" t="s">
        <v>0</v>
      </c>
      <c r="AD83" s="61"/>
      <c r="AE83" s="110" t="s">
        <v>328</v>
      </c>
      <c r="AF83" s="111" t="s">
        <v>328</v>
      </c>
      <c r="AG83" s="90"/>
      <c r="AH83" s="61"/>
      <c r="AI83" s="274" t="s">
        <v>0</v>
      </c>
      <c r="AJ83" s="61"/>
      <c r="AK83" s="110" t="s">
        <v>328</v>
      </c>
      <c r="AL83" s="111" t="s">
        <v>328</v>
      </c>
      <c r="AM83" s="90"/>
      <c r="AN83" s="102"/>
      <c r="AO83" s="274" t="s">
        <v>0</v>
      </c>
      <c r="AP83" s="101"/>
      <c r="AQ83" s="110" t="s">
        <v>328</v>
      </c>
      <c r="AR83" s="111" t="s">
        <v>328</v>
      </c>
      <c r="AS83" s="90"/>
      <c r="AT83" s="61"/>
      <c r="AU83" s="274" t="s">
        <v>0</v>
      </c>
      <c r="AV83" s="61"/>
      <c r="AW83" s="110" t="s">
        <v>328</v>
      </c>
      <c r="AX83" s="111" t="s">
        <v>328</v>
      </c>
      <c r="AY83" s="90"/>
      <c r="AZ83" s="102"/>
      <c r="BA83" s="274" t="s">
        <v>0</v>
      </c>
      <c r="BB83" s="101"/>
      <c r="BC83" s="110" t="s">
        <v>328</v>
      </c>
      <c r="BD83" s="111" t="s">
        <v>328</v>
      </c>
      <c r="BE83" s="90"/>
      <c r="BF83" s="61"/>
      <c r="BG83" s="274" t="s">
        <v>0</v>
      </c>
      <c r="BH83" s="61"/>
      <c r="BI83" s="110" t="s">
        <v>328</v>
      </c>
      <c r="BJ83" s="111" t="s">
        <v>328</v>
      </c>
      <c r="BK83" s="90"/>
      <c r="BL83" s="61"/>
      <c r="BM83" s="274" t="s">
        <v>0</v>
      </c>
      <c r="BN83" s="61"/>
      <c r="BO83" s="110" t="s">
        <v>328</v>
      </c>
      <c r="BP83" s="111" t="s">
        <v>328</v>
      </c>
      <c r="BQ83" s="90"/>
      <c r="BR83" s="61"/>
      <c r="BS83" s="274" t="s">
        <v>0</v>
      </c>
      <c r="BT83" s="61"/>
      <c r="BU83" s="110" t="s">
        <v>328</v>
      </c>
      <c r="BV83" s="111" t="s">
        <v>328</v>
      </c>
      <c r="BW83" s="90"/>
      <c r="BX83" s="61"/>
      <c r="BY83" s="274" t="s">
        <v>0</v>
      </c>
      <c r="BZ83" s="61"/>
      <c r="CA83" s="110" t="s">
        <v>328</v>
      </c>
      <c r="CB83" s="111" t="s">
        <v>328</v>
      </c>
      <c r="CC83" s="90"/>
      <c r="CD83" s="61"/>
      <c r="CE83" s="274" t="s">
        <v>0</v>
      </c>
      <c r="CF83" s="61"/>
      <c r="CG83" s="110" t="s">
        <v>328</v>
      </c>
      <c r="CH83" s="111" t="s">
        <v>328</v>
      </c>
      <c r="CI83" s="90"/>
      <c r="CJ83" s="102"/>
      <c r="CK83" s="274" t="s">
        <v>0</v>
      </c>
      <c r="CL83" s="101"/>
      <c r="CM83" s="110" t="s">
        <v>328</v>
      </c>
      <c r="CN83" s="111" t="s">
        <v>328</v>
      </c>
      <c r="CO83" s="90"/>
      <c r="CP83" s="102"/>
      <c r="CQ83" s="274" t="s">
        <v>0</v>
      </c>
      <c r="CR83" s="101"/>
      <c r="CS83" s="110" t="s">
        <v>328</v>
      </c>
      <c r="CT83" s="111" t="s">
        <v>328</v>
      </c>
      <c r="CU83" s="90"/>
      <c r="CV83" s="61"/>
      <c r="CW83" s="274" t="s">
        <v>0</v>
      </c>
      <c r="CX83" s="61"/>
      <c r="CY83" s="110" t="s">
        <v>328</v>
      </c>
      <c r="CZ83" s="111" t="s">
        <v>328</v>
      </c>
      <c r="DA83" s="90"/>
      <c r="DB83" s="61"/>
      <c r="DC83" s="274" t="s">
        <v>0</v>
      </c>
      <c r="DD83" s="61"/>
      <c r="DE83" s="110" t="s">
        <v>328</v>
      </c>
      <c r="DF83" s="111" t="s">
        <v>328</v>
      </c>
      <c r="DG83" s="90"/>
      <c r="DH83" s="61"/>
      <c r="DI83" s="274" t="s">
        <v>0</v>
      </c>
      <c r="DJ83" s="61"/>
      <c r="DK83" s="110" t="s">
        <v>328</v>
      </c>
      <c r="DL83" s="111" t="s">
        <v>328</v>
      </c>
      <c r="DM83" s="90"/>
      <c r="DN83" s="61"/>
      <c r="DO83" s="274" t="s">
        <v>0</v>
      </c>
      <c r="DP83" s="61"/>
      <c r="DQ83" s="110" t="s">
        <v>328</v>
      </c>
      <c r="DR83" s="111" t="s">
        <v>328</v>
      </c>
      <c r="DS83" s="90"/>
      <c r="DT83" s="61"/>
      <c r="DU83" s="274" t="s">
        <v>0</v>
      </c>
      <c r="DV83" s="61"/>
      <c r="DW83" s="110" t="s">
        <v>328</v>
      </c>
      <c r="DX83" s="111" t="s">
        <v>328</v>
      </c>
      <c r="DY83" s="90"/>
      <c r="DZ83" s="61"/>
      <c r="EA83" s="274" t="s">
        <v>0</v>
      </c>
      <c r="EB83" s="61"/>
      <c r="EC83" s="110" t="s">
        <v>328</v>
      </c>
      <c r="ED83" s="111" t="s">
        <v>328</v>
      </c>
      <c r="EE83" s="90"/>
      <c r="EF83" s="61"/>
      <c r="EG83" s="274" t="s">
        <v>0</v>
      </c>
      <c r="EH83" s="61"/>
      <c r="EI83" s="110" t="s">
        <v>328</v>
      </c>
      <c r="EJ83" s="111" t="s">
        <v>328</v>
      </c>
      <c r="EK83" s="90"/>
      <c r="EL83" s="61"/>
      <c r="EM83" s="274" t="s">
        <v>0</v>
      </c>
      <c r="EN83" s="61"/>
      <c r="EO83" s="110" t="s">
        <v>328</v>
      </c>
      <c r="EP83" s="111" t="s">
        <v>328</v>
      </c>
      <c r="EQ83" s="90"/>
      <c r="ER83" s="102"/>
      <c r="ES83" s="274" t="s">
        <v>0</v>
      </c>
      <c r="ET83" s="101"/>
      <c r="EU83" s="110" t="s">
        <v>328</v>
      </c>
      <c r="EV83" s="111" t="s">
        <v>328</v>
      </c>
      <c r="EW83" s="90"/>
      <c r="EX83" s="61"/>
      <c r="EY83" s="274" t="s">
        <v>0</v>
      </c>
      <c r="EZ83" s="61"/>
      <c r="FA83" s="110" t="s">
        <v>328</v>
      </c>
      <c r="FB83" s="111" t="s">
        <v>328</v>
      </c>
      <c r="FC83" s="90"/>
      <c r="FD83" s="102"/>
      <c r="FE83" s="274" t="s">
        <v>0</v>
      </c>
      <c r="FF83" s="101"/>
      <c r="FG83" s="110" t="s">
        <v>328</v>
      </c>
      <c r="FH83" s="111" t="s">
        <v>328</v>
      </c>
      <c r="FI83" s="90"/>
      <c r="FJ83" s="61"/>
      <c r="FK83" s="274" t="s">
        <v>0</v>
      </c>
      <c r="FL83" s="61"/>
      <c r="FM83" s="110" t="s">
        <v>328</v>
      </c>
      <c r="FN83" s="111" t="s">
        <v>328</v>
      </c>
      <c r="FO83" s="90"/>
      <c r="FP83" s="61"/>
      <c r="FQ83" s="274" t="s">
        <v>0</v>
      </c>
      <c r="FR83" s="61"/>
      <c r="FS83" s="110" t="s">
        <v>328</v>
      </c>
      <c r="FT83" s="111" t="s">
        <v>328</v>
      </c>
      <c r="FU83" s="90"/>
      <c r="FV83" s="61"/>
      <c r="FW83" s="274" t="s">
        <v>0</v>
      </c>
      <c r="FX83" s="61"/>
      <c r="FY83" s="110" t="s">
        <v>328</v>
      </c>
      <c r="FZ83" s="111" t="s">
        <v>328</v>
      </c>
      <c r="GA83" s="90"/>
      <c r="GB83" s="102"/>
      <c r="GC83" s="274" t="s">
        <v>0</v>
      </c>
      <c r="GD83" s="101"/>
      <c r="GE83" s="110" t="s">
        <v>328</v>
      </c>
      <c r="GF83" s="111" t="s">
        <v>328</v>
      </c>
      <c r="GG83" s="90"/>
      <c r="GH83" s="102"/>
      <c r="GI83" s="274" t="s">
        <v>0</v>
      </c>
      <c r="GJ83" s="101"/>
      <c r="GK83" s="110" t="s">
        <v>328</v>
      </c>
      <c r="GL83" s="111" t="s">
        <v>328</v>
      </c>
      <c r="GM83" s="90"/>
      <c r="GN83" s="61"/>
      <c r="GO83" s="274" t="s">
        <v>0</v>
      </c>
      <c r="GP83" s="61"/>
      <c r="GQ83" s="110" t="s">
        <v>328</v>
      </c>
      <c r="GR83" s="111" t="s">
        <v>328</v>
      </c>
      <c r="GS83" s="90"/>
      <c r="GT83" s="61"/>
      <c r="GU83" s="274" t="s">
        <v>0</v>
      </c>
      <c r="GV83" s="61"/>
      <c r="GW83" s="110" t="s">
        <v>328</v>
      </c>
      <c r="GX83" s="111" t="s">
        <v>328</v>
      </c>
      <c r="GY83" s="90"/>
      <c r="GZ83" s="102"/>
      <c r="HA83" s="274" t="s">
        <v>0</v>
      </c>
      <c r="HB83" s="101"/>
      <c r="HC83" s="110" t="s">
        <v>328</v>
      </c>
      <c r="HD83" s="111" t="s">
        <v>328</v>
      </c>
      <c r="HE83" s="90"/>
      <c r="HF83" s="61"/>
      <c r="HG83" s="274" t="s">
        <v>0</v>
      </c>
      <c r="HH83" s="61"/>
      <c r="HI83" s="110" t="s">
        <v>328</v>
      </c>
      <c r="HJ83" s="111" t="s">
        <v>328</v>
      </c>
      <c r="HK83" s="90"/>
      <c r="HL83" s="61"/>
      <c r="HM83" s="274" t="s">
        <v>0</v>
      </c>
      <c r="HN83" s="61"/>
      <c r="HO83" s="110" t="s">
        <v>328</v>
      </c>
      <c r="HP83" s="111" t="s">
        <v>328</v>
      </c>
      <c r="HQ83" s="90"/>
      <c r="HR83" s="61"/>
      <c r="HS83" s="274" t="s">
        <v>0</v>
      </c>
      <c r="HT83" s="61"/>
      <c r="HU83" s="110" t="s">
        <v>328</v>
      </c>
      <c r="HV83" s="111" t="s">
        <v>328</v>
      </c>
      <c r="HW83" s="90"/>
      <c r="HX83" s="102"/>
      <c r="HY83" s="274" t="s">
        <v>0</v>
      </c>
      <c r="HZ83" s="101"/>
      <c r="IA83" s="110" t="s">
        <v>328</v>
      </c>
      <c r="IB83" s="111" t="s">
        <v>328</v>
      </c>
      <c r="IC83" s="90"/>
      <c r="ID83" s="61"/>
      <c r="IE83" s="274" t="s">
        <v>0</v>
      </c>
      <c r="IF83" s="61"/>
      <c r="IG83" s="110" t="s">
        <v>328</v>
      </c>
      <c r="IH83" s="111" t="s">
        <v>328</v>
      </c>
      <c r="II83" s="90"/>
      <c r="IJ83" s="61"/>
      <c r="IK83" s="274" t="s">
        <v>0</v>
      </c>
      <c r="IL83" s="61"/>
      <c r="IM83" s="110" t="s">
        <v>328</v>
      </c>
      <c r="IN83" s="111" t="s">
        <v>328</v>
      </c>
      <c r="IO83" s="90"/>
      <c r="IP83" s="102"/>
      <c r="IQ83" s="274" t="s">
        <v>0</v>
      </c>
      <c r="IR83" s="101"/>
      <c r="IS83" s="110" t="s">
        <v>328</v>
      </c>
      <c r="IT83" s="111" t="s">
        <v>328</v>
      </c>
      <c r="IU83" s="90"/>
      <c r="IV83" s="61"/>
      <c r="IW83" s="274" t="s">
        <v>0</v>
      </c>
      <c r="IX83" s="61"/>
      <c r="IY83" s="110" t="s">
        <v>328</v>
      </c>
      <c r="IZ83" s="111" t="s">
        <v>328</v>
      </c>
      <c r="JA83" s="90"/>
      <c r="JB83" s="61"/>
      <c r="JC83" s="274" t="s">
        <v>0</v>
      </c>
      <c r="JD83" s="61"/>
      <c r="JE83" s="110" t="s">
        <v>328</v>
      </c>
      <c r="JF83" s="111" t="s">
        <v>328</v>
      </c>
      <c r="JG83" s="90"/>
      <c r="JH83" s="61"/>
      <c r="JI83" s="274" t="s">
        <v>0</v>
      </c>
      <c r="JJ83" s="61"/>
      <c r="JK83" s="110" t="s">
        <v>328</v>
      </c>
      <c r="JL83" s="111" t="s">
        <v>328</v>
      </c>
      <c r="JM83" s="90"/>
      <c r="JN83" s="61"/>
      <c r="JO83" s="274" t="s">
        <v>0</v>
      </c>
      <c r="JP83" s="61"/>
      <c r="JQ83" s="110" t="s">
        <v>328</v>
      </c>
      <c r="JR83" s="111" t="s">
        <v>328</v>
      </c>
      <c r="JS83" s="90"/>
      <c r="JT83" s="102"/>
      <c r="JU83" s="274" t="s">
        <v>0</v>
      </c>
      <c r="JV83" s="101"/>
      <c r="JW83" s="110" t="s">
        <v>328</v>
      </c>
      <c r="JX83" s="111" t="s">
        <v>328</v>
      </c>
      <c r="JY83" s="90"/>
      <c r="JZ83" s="102"/>
      <c r="KA83" s="274" t="s">
        <v>0</v>
      </c>
      <c r="KB83" s="101"/>
      <c r="KC83" s="110" t="s">
        <v>328</v>
      </c>
      <c r="KD83" s="111" t="s">
        <v>328</v>
      </c>
      <c r="KE83" s="90"/>
      <c r="KF83" s="102"/>
      <c r="KG83" s="274" t="s">
        <v>0</v>
      </c>
      <c r="KH83" s="101"/>
      <c r="KI83" s="110" t="s">
        <v>328</v>
      </c>
      <c r="KJ83" s="111" t="s">
        <v>328</v>
      </c>
      <c r="KK83" s="90"/>
      <c r="KL83" s="61"/>
      <c r="KM83" s="274" t="s">
        <v>0</v>
      </c>
      <c r="KN83" s="61"/>
      <c r="KO83" s="110" t="s">
        <v>328</v>
      </c>
      <c r="KP83" s="111" t="s">
        <v>328</v>
      </c>
      <c r="KQ83" s="90"/>
      <c r="KR83" s="61"/>
      <c r="KS83" s="274" t="s">
        <v>0</v>
      </c>
      <c r="KT83" s="61"/>
      <c r="KU83" s="110" t="s">
        <v>328</v>
      </c>
      <c r="KV83" s="111" t="s">
        <v>328</v>
      </c>
      <c r="KW83" s="90"/>
      <c r="KX83" s="61"/>
      <c r="KY83" s="274" t="s">
        <v>0</v>
      </c>
      <c r="KZ83" s="61"/>
      <c r="LA83" s="110" t="s">
        <v>328</v>
      </c>
      <c r="LB83" s="111" t="s">
        <v>328</v>
      </c>
      <c r="LC83" s="90"/>
      <c r="LD83" s="102"/>
      <c r="LE83" s="274" t="s">
        <v>0</v>
      </c>
      <c r="LF83" s="101"/>
      <c r="LG83" s="110" t="s">
        <v>328</v>
      </c>
      <c r="LH83" s="111" t="s">
        <v>328</v>
      </c>
      <c r="LI83" s="90"/>
      <c r="LJ83" s="61"/>
      <c r="LK83" s="274" t="s">
        <v>0</v>
      </c>
      <c r="LL83" s="61"/>
      <c r="LM83" s="110" t="s">
        <v>328</v>
      </c>
      <c r="LN83" s="111" t="s">
        <v>328</v>
      </c>
      <c r="LO83" s="90"/>
      <c r="LP83" s="61"/>
      <c r="LQ83" s="274" t="s">
        <v>0</v>
      </c>
      <c r="LR83" s="61"/>
      <c r="LS83" s="110" t="s">
        <v>328</v>
      </c>
      <c r="LT83" s="111" t="s">
        <v>328</v>
      </c>
      <c r="LU83" s="90"/>
      <c r="LV83" s="102"/>
      <c r="LW83" s="274" t="s">
        <v>0</v>
      </c>
      <c r="LX83" s="101"/>
      <c r="LY83" s="110" t="s">
        <v>328</v>
      </c>
      <c r="LZ83" s="111" t="s">
        <v>328</v>
      </c>
      <c r="MA83" s="90"/>
      <c r="MB83" s="61"/>
      <c r="MC83" s="274" t="s">
        <v>0</v>
      </c>
      <c r="MD83" s="61"/>
      <c r="ME83" s="110" t="s">
        <v>328</v>
      </c>
      <c r="MF83" s="111" t="s">
        <v>328</v>
      </c>
      <c r="MG83" s="90"/>
      <c r="MH83" s="61"/>
      <c r="MI83" s="274" t="s">
        <v>0</v>
      </c>
      <c r="MJ83" s="61"/>
      <c r="MK83" s="110" t="s">
        <v>328</v>
      </c>
      <c r="ML83" s="111" t="s">
        <v>328</v>
      </c>
      <c r="MM83" s="90"/>
      <c r="MN83" s="61"/>
      <c r="MO83" s="274" t="s">
        <v>0</v>
      </c>
      <c r="MP83" s="61"/>
      <c r="MQ83" s="110" t="s">
        <v>328</v>
      </c>
      <c r="MR83" s="111" t="s">
        <v>328</v>
      </c>
      <c r="MS83" s="90"/>
      <c r="MT83" s="102"/>
      <c r="MU83" s="274" t="s">
        <v>0</v>
      </c>
      <c r="MV83" s="101"/>
      <c r="MW83" s="110" t="s">
        <v>328</v>
      </c>
      <c r="MX83" s="111" t="s">
        <v>328</v>
      </c>
      <c r="MY83" s="90"/>
      <c r="MZ83" s="61"/>
      <c r="NA83" s="274" t="s">
        <v>0</v>
      </c>
      <c r="NB83" s="61"/>
      <c r="NC83" s="110" t="s">
        <v>328</v>
      </c>
      <c r="ND83" s="111" t="s">
        <v>328</v>
      </c>
      <c r="NE83" s="90"/>
      <c r="NF83" s="61"/>
      <c r="NG83" s="274" t="s">
        <v>0</v>
      </c>
      <c r="NH83" s="61"/>
      <c r="NI83" s="110" t="s">
        <v>328</v>
      </c>
      <c r="NJ83" s="111" t="s">
        <v>328</v>
      </c>
      <c r="NK83" s="90"/>
      <c r="NL83" s="61"/>
      <c r="NM83" s="274" t="s">
        <v>0</v>
      </c>
      <c r="NN83" s="61"/>
      <c r="NO83" s="110" t="s">
        <v>328</v>
      </c>
      <c r="NP83" s="111" t="s">
        <v>328</v>
      </c>
      <c r="NQ83" s="90"/>
      <c r="NR83" s="61"/>
      <c r="NS83" s="274" t="s">
        <v>0</v>
      </c>
      <c r="NT83" s="61"/>
      <c r="NU83" s="110" t="s">
        <v>328</v>
      </c>
      <c r="NV83" s="111" t="s">
        <v>328</v>
      </c>
      <c r="NW83" s="98"/>
      <c r="NX83" s="102"/>
      <c r="NY83" s="274" t="s">
        <v>0</v>
      </c>
      <c r="NZ83" s="101"/>
      <c r="OA83" s="110" t="s">
        <v>328</v>
      </c>
      <c r="OB83" s="111" t="s">
        <v>328</v>
      </c>
      <c r="OC83" s="117"/>
      <c r="OD83" s="253"/>
      <c r="OE83" s="110" t="s">
        <v>0</v>
      </c>
      <c r="OF83" s="110"/>
      <c r="OG83" s="110" t="s">
        <v>328</v>
      </c>
      <c r="OH83" s="111" t="s">
        <v>328</v>
      </c>
    </row>
    <row r="84" spans="1:398" ht="15.75" thickBot="1" x14ac:dyDescent="0.25">
      <c r="A84" s="285"/>
      <c r="B84" s="278"/>
      <c r="C84" s="280"/>
      <c r="D84" s="112"/>
      <c r="E84" s="113" t="s">
        <v>0</v>
      </c>
      <c r="F84" s="113"/>
      <c r="G84" s="113"/>
      <c r="H84" s="114"/>
      <c r="I84" s="281"/>
      <c r="J84" s="112"/>
      <c r="K84" s="113" t="s">
        <v>0</v>
      </c>
      <c r="L84" s="113"/>
      <c r="M84" s="113" t="s">
        <v>328</v>
      </c>
      <c r="N84" s="114" t="s">
        <v>328</v>
      </c>
      <c r="O84" s="77"/>
      <c r="P84" s="67"/>
      <c r="Q84" s="313" t="s">
        <v>0</v>
      </c>
      <c r="R84" s="68"/>
      <c r="S84" s="113" t="s">
        <v>328</v>
      </c>
      <c r="T84" s="114" t="s">
        <v>328</v>
      </c>
      <c r="U84" s="77"/>
      <c r="V84" s="67"/>
      <c r="W84" s="313" t="s">
        <v>0</v>
      </c>
      <c r="X84" s="68"/>
      <c r="Y84" s="113" t="s">
        <v>328</v>
      </c>
      <c r="Z84" s="114" t="s">
        <v>328</v>
      </c>
      <c r="AA84" s="90"/>
      <c r="AB84" s="67"/>
      <c r="AC84" s="295" t="s">
        <v>0</v>
      </c>
      <c r="AD84" s="68"/>
      <c r="AE84" s="113" t="s">
        <v>328</v>
      </c>
      <c r="AF84" s="114" t="s">
        <v>328</v>
      </c>
      <c r="AG84" s="90"/>
      <c r="AH84" s="67"/>
      <c r="AI84" s="276" t="s">
        <v>0</v>
      </c>
      <c r="AJ84" s="68"/>
      <c r="AK84" s="113" t="s">
        <v>328</v>
      </c>
      <c r="AL84" s="114" t="s">
        <v>328</v>
      </c>
      <c r="AM84" s="90"/>
      <c r="AN84" s="67"/>
      <c r="AO84" s="276" t="s">
        <v>0</v>
      </c>
      <c r="AP84" s="68"/>
      <c r="AQ84" s="113" t="s">
        <v>328</v>
      </c>
      <c r="AR84" s="114" t="s">
        <v>328</v>
      </c>
      <c r="AS84" s="90"/>
      <c r="AT84" s="67"/>
      <c r="AU84" s="276" t="s">
        <v>0</v>
      </c>
      <c r="AV84" s="68"/>
      <c r="AW84" s="113" t="s">
        <v>328</v>
      </c>
      <c r="AX84" s="114" t="s">
        <v>328</v>
      </c>
      <c r="AY84" s="90"/>
      <c r="AZ84" s="67"/>
      <c r="BA84" s="276" t="s">
        <v>0</v>
      </c>
      <c r="BB84" s="68"/>
      <c r="BC84" s="113" t="s">
        <v>328</v>
      </c>
      <c r="BD84" s="114" t="s">
        <v>328</v>
      </c>
      <c r="BE84" s="90"/>
      <c r="BF84" s="67"/>
      <c r="BG84" s="276" t="s">
        <v>0</v>
      </c>
      <c r="BH84" s="68"/>
      <c r="BI84" s="113" t="s">
        <v>328</v>
      </c>
      <c r="BJ84" s="114" t="s">
        <v>328</v>
      </c>
      <c r="BK84" s="90"/>
      <c r="BL84" s="67"/>
      <c r="BM84" s="276" t="s">
        <v>0</v>
      </c>
      <c r="BN84" s="68"/>
      <c r="BO84" s="113" t="s">
        <v>328</v>
      </c>
      <c r="BP84" s="114" t="s">
        <v>328</v>
      </c>
      <c r="BQ84" s="90"/>
      <c r="BR84" s="67"/>
      <c r="BS84" s="276" t="s">
        <v>0</v>
      </c>
      <c r="BT84" s="68"/>
      <c r="BU84" s="113" t="s">
        <v>328</v>
      </c>
      <c r="BV84" s="114" t="s">
        <v>328</v>
      </c>
      <c r="BW84" s="90"/>
      <c r="BX84" s="67"/>
      <c r="BY84" s="276" t="s">
        <v>0</v>
      </c>
      <c r="BZ84" s="68"/>
      <c r="CA84" s="113" t="s">
        <v>328</v>
      </c>
      <c r="CB84" s="114" t="s">
        <v>328</v>
      </c>
      <c r="CC84" s="90"/>
      <c r="CD84" s="67"/>
      <c r="CE84" s="276" t="s">
        <v>0</v>
      </c>
      <c r="CF84" s="68"/>
      <c r="CG84" s="113" t="s">
        <v>328</v>
      </c>
      <c r="CH84" s="114" t="s">
        <v>328</v>
      </c>
      <c r="CI84" s="90"/>
      <c r="CJ84" s="67"/>
      <c r="CK84" s="276" t="s">
        <v>0</v>
      </c>
      <c r="CL84" s="68"/>
      <c r="CM84" s="113" t="s">
        <v>328</v>
      </c>
      <c r="CN84" s="114" t="s">
        <v>328</v>
      </c>
      <c r="CO84" s="90"/>
      <c r="CP84" s="67"/>
      <c r="CQ84" s="276" t="s">
        <v>0</v>
      </c>
      <c r="CR84" s="68"/>
      <c r="CS84" s="113" t="s">
        <v>328</v>
      </c>
      <c r="CT84" s="114" t="s">
        <v>328</v>
      </c>
      <c r="CU84" s="90"/>
      <c r="CV84" s="67"/>
      <c r="CW84" s="276" t="s">
        <v>0</v>
      </c>
      <c r="CX84" s="68"/>
      <c r="CY84" s="113" t="s">
        <v>328</v>
      </c>
      <c r="CZ84" s="114" t="s">
        <v>328</v>
      </c>
      <c r="DA84" s="90"/>
      <c r="DB84" s="67"/>
      <c r="DC84" s="276" t="s">
        <v>0</v>
      </c>
      <c r="DD84" s="68"/>
      <c r="DE84" s="113" t="s">
        <v>328</v>
      </c>
      <c r="DF84" s="114" t="s">
        <v>328</v>
      </c>
      <c r="DG84" s="90"/>
      <c r="DH84" s="67"/>
      <c r="DI84" s="276" t="s">
        <v>0</v>
      </c>
      <c r="DJ84" s="68"/>
      <c r="DK84" s="113" t="s">
        <v>328</v>
      </c>
      <c r="DL84" s="114" t="s">
        <v>328</v>
      </c>
      <c r="DM84" s="90"/>
      <c r="DN84" s="67"/>
      <c r="DO84" s="276" t="s">
        <v>0</v>
      </c>
      <c r="DP84" s="68"/>
      <c r="DQ84" s="113" t="s">
        <v>328</v>
      </c>
      <c r="DR84" s="114" t="s">
        <v>328</v>
      </c>
      <c r="DS84" s="90"/>
      <c r="DT84" s="67"/>
      <c r="DU84" s="276" t="s">
        <v>0</v>
      </c>
      <c r="DV84" s="68"/>
      <c r="DW84" s="113" t="s">
        <v>328</v>
      </c>
      <c r="DX84" s="114" t="s">
        <v>328</v>
      </c>
      <c r="DY84" s="90"/>
      <c r="DZ84" s="67"/>
      <c r="EA84" s="276" t="s">
        <v>0</v>
      </c>
      <c r="EB84" s="68"/>
      <c r="EC84" s="113" t="s">
        <v>328</v>
      </c>
      <c r="ED84" s="114" t="s">
        <v>328</v>
      </c>
      <c r="EE84" s="90"/>
      <c r="EF84" s="67"/>
      <c r="EG84" s="276" t="s">
        <v>0</v>
      </c>
      <c r="EH84" s="68"/>
      <c r="EI84" s="113" t="s">
        <v>328</v>
      </c>
      <c r="EJ84" s="114" t="s">
        <v>328</v>
      </c>
      <c r="EK84" s="90"/>
      <c r="EL84" s="67"/>
      <c r="EM84" s="276" t="s">
        <v>0</v>
      </c>
      <c r="EN84" s="68"/>
      <c r="EO84" s="113" t="s">
        <v>328</v>
      </c>
      <c r="EP84" s="114" t="s">
        <v>328</v>
      </c>
      <c r="EQ84" s="90"/>
      <c r="ER84" s="67"/>
      <c r="ES84" s="276" t="s">
        <v>0</v>
      </c>
      <c r="ET84" s="68"/>
      <c r="EU84" s="113" t="s">
        <v>328</v>
      </c>
      <c r="EV84" s="114" t="s">
        <v>328</v>
      </c>
      <c r="EW84" s="90"/>
      <c r="EX84" s="67"/>
      <c r="EY84" s="276" t="s">
        <v>0</v>
      </c>
      <c r="EZ84" s="68"/>
      <c r="FA84" s="113" t="s">
        <v>328</v>
      </c>
      <c r="FB84" s="114" t="s">
        <v>328</v>
      </c>
      <c r="FC84" s="90"/>
      <c r="FD84" s="67"/>
      <c r="FE84" s="276" t="s">
        <v>0</v>
      </c>
      <c r="FF84" s="68"/>
      <c r="FG84" s="113" t="s">
        <v>328</v>
      </c>
      <c r="FH84" s="114" t="s">
        <v>328</v>
      </c>
      <c r="FI84" s="90"/>
      <c r="FJ84" s="67"/>
      <c r="FK84" s="276" t="s">
        <v>0</v>
      </c>
      <c r="FL84" s="68"/>
      <c r="FM84" s="113" t="s">
        <v>328</v>
      </c>
      <c r="FN84" s="114" t="s">
        <v>328</v>
      </c>
      <c r="FO84" s="90"/>
      <c r="FP84" s="67"/>
      <c r="FQ84" s="276" t="s">
        <v>0</v>
      </c>
      <c r="FR84" s="68"/>
      <c r="FS84" s="113" t="s">
        <v>328</v>
      </c>
      <c r="FT84" s="114" t="s">
        <v>328</v>
      </c>
      <c r="FU84" s="90"/>
      <c r="FV84" s="67"/>
      <c r="FW84" s="276" t="s">
        <v>0</v>
      </c>
      <c r="FX84" s="68"/>
      <c r="FY84" s="113" t="s">
        <v>328</v>
      </c>
      <c r="FZ84" s="114" t="s">
        <v>328</v>
      </c>
      <c r="GA84" s="90"/>
      <c r="GB84" s="67"/>
      <c r="GC84" s="276" t="s">
        <v>0</v>
      </c>
      <c r="GD84" s="68"/>
      <c r="GE84" s="113" t="s">
        <v>328</v>
      </c>
      <c r="GF84" s="114" t="s">
        <v>328</v>
      </c>
      <c r="GG84" s="90"/>
      <c r="GH84" s="67"/>
      <c r="GI84" s="276" t="s">
        <v>0</v>
      </c>
      <c r="GJ84" s="68"/>
      <c r="GK84" s="113" t="s">
        <v>328</v>
      </c>
      <c r="GL84" s="114" t="s">
        <v>328</v>
      </c>
      <c r="GM84" s="90"/>
      <c r="GN84" s="67"/>
      <c r="GO84" s="276" t="s">
        <v>0</v>
      </c>
      <c r="GP84" s="68"/>
      <c r="GQ84" s="113" t="s">
        <v>328</v>
      </c>
      <c r="GR84" s="114" t="s">
        <v>328</v>
      </c>
      <c r="GS84" s="90"/>
      <c r="GT84" s="67"/>
      <c r="GU84" s="276" t="s">
        <v>0</v>
      </c>
      <c r="GV84" s="68"/>
      <c r="GW84" s="113" t="s">
        <v>328</v>
      </c>
      <c r="GX84" s="114" t="s">
        <v>328</v>
      </c>
      <c r="GY84" s="90"/>
      <c r="GZ84" s="67"/>
      <c r="HA84" s="276" t="s">
        <v>0</v>
      </c>
      <c r="HB84" s="68"/>
      <c r="HC84" s="113" t="s">
        <v>328</v>
      </c>
      <c r="HD84" s="114" t="s">
        <v>328</v>
      </c>
      <c r="HE84" s="90"/>
      <c r="HF84" s="67"/>
      <c r="HG84" s="276" t="s">
        <v>0</v>
      </c>
      <c r="HH84" s="68"/>
      <c r="HI84" s="113" t="s">
        <v>328</v>
      </c>
      <c r="HJ84" s="114" t="s">
        <v>328</v>
      </c>
      <c r="HK84" s="90"/>
      <c r="HL84" s="67"/>
      <c r="HM84" s="276" t="s">
        <v>0</v>
      </c>
      <c r="HN84" s="68"/>
      <c r="HO84" s="113" t="s">
        <v>328</v>
      </c>
      <c r="HP84" s="114" t="s">
        <v>328</v>
      </c>
      <c r="HQ84" s="90"/>
      <c r="HR84" s="67"/>
      <c r="HS84" s="276" t="s">
        <v>0</v>
      </c>
      <c r="HT84" s="68"/>
      <c r="HU84" s="113" t="s">
        <v>328</v>
      </c>
      <c r="HV84" s="114" t="s">
        <v>328</v>
      </c>
      <c r="HW84" s="90"/>
      <c r="HX84" s="67"/>
      <c r="HY84" s="276" t="s">
        <v>0</v>
      </c>
      <c r="HZ84" s="68"/>
      <c r="IA84" s="113" t="s">
        <v>328</v>
      </c>
      <c r="IB84" s="114" t="s">
        <v>328</v>
      </c>
      <c r="IC84" s="90"/>
      <c r="ID84" s="67"/>
      <c r="IE84" s="276" t="s">
        <v>0</v>
      </c>
      <c r="IF84" s="68"/>
      <c r="IG84" s="113" t="s">
        <v>328</v>
      </c>
      <c r="IH84" s="114" t="s">
        <v>328</v>
      </c>
      <c r="II84" s="90"/>
      <c r="IJ84" s="67"/>
      <c r="IK84" s="276" t="s">
        <v>0</v>
      </c>
      <c r="IL84" s="68"/>
      <c r="IM84" s="113" t="s">
        <v>328</v>
      </c>
      <c r="IN84" s="114" t="s">
        <v>328</v>
      </c>
      <c r="IO84" s="90"/>
      <c r="IP84" s="67"/>
      <c r="IQ84" s="276" t="s">
        <v>0</v>
      </c>
      <c r="IR84" s="68"/>
      <c r="IS84" s="113" t="s">
        <v>328</v>
      </c>
      <c r="IT84" s="114" t="s">
        <v>328</v>
      </c>
      <c r="IU84" s="90"/>
      <c r="IV84" s="67"/>
      <c r="IW84" s="276" t="s">
        <v>0</v>
      </c>
      <c r="IX84" s="68"/>
      <c r="IY84" s="113" t="s">
        <v>328</v>
      </c>
      <c r="IZ84" s="114" t="s">
        <v>328</v>
      </c>
      <c r="JA84" s="90"/>
      <c r="JB84" s="67"/>
      <c r="JC84" s="276" t="s">
        <v>0</v>
      </c>
      <c r="JD84" s="68"/>
      <c r="JE84" s="113" t="s">
        <v>328</v>
      </c>
      <c r="JF84" s="114" t="s">
        <v>328</v>
      </c>
      <c r="JG84" s="90"/>
      <c r="JH84" s="67"/>
      <c r="JI84" s="276" t="s">
        <v>0</v>
      </c>
      <c r="JJ84" s="68"/>
      <c r="JK84" s="113" t="s">
        <v>328</v>
      </c>
      <c r="JL84" s="114" t="s">
        <v>328</v>
      </c>
      <c r="JM84" s="90"/>
      <c r="JN84" s="67"/>
      <c r="JO84" s="276" t="s">
        <v>0</v>
      </c>
      <c r="JP84" s="68"/>
      <c r="JQ84" s="113" t="s">
        <v>328</v>
      </c>
      <c r="JR84" s="114" t="s">
        <v>328</v>
      </c>
      <c r="JS84" s="90"/>
      <c r="JT84" s="67"/>
      <c r="JU84" s="276" t="s">
        <v>0</v>
      </c>
      <c r="JV84" s="68"/>
      <c r="JW84" s="113" t="s">
        <v>328</v>
      </c>
      <c r="JX84" s="114" t="s">
        <v>328</v>
      </c>
      <c r="JY84" s="90"/>
      <c r="JZ84" s="67"/>
      <c r="KA84" s="276" t="s">
        <v>0</v>
      </c>
      <c r="KB84" s="68"/>
      <c r="KC84" s="113" t="s">
        <v>328</v>
      </c>
      <c r="KD84" s="114" t="s">
        <v>328</v>
      </c>
      <c r="KE84" s="90"/>
      <c r="KF84" s="67"/>
      <c r="KG84" s="276" t="s">
        <v>0</v>
      </c>
      <c r="KH84" s="68"/>
      <c r="KI84" s="113" t="s">
        <v>328</v>
      </c>
      <c r="KJ84" s="114" t="s">
        <v>328</v>
      </c>
      <c r="KK84" s="90"/>
      <c r="KL84" s="67"/>
      <c r="KM84" s="276" t="s">
        <v>0</v>
      </c>
      <c r="KN84" s="68"/>
      <c r="KO84" s="113" t="s">
        <v>328</v>
      </c>
      <c r="KP84" s="114" t="s">
        <v>328</v>
      </c>
      <c r="KQ84" s="90"/>
      <c r="KR84" s="67"/>
      <c r="KS84" s="276" t="s">
        <v>0</v>
      </c>
      <c r="KT84" s="68"/>
      <c r="KU84" s="113" t="s">
        <v>328</v>
      </c>
      <c r="KV84" s="114" t="s">
        <v>328</v>
      </c>
      <c r="KW84" s="90"/>
      <c r="KX84" s="67"/>
      <c r="KY84" s="276" t="s">
        <v>0</v>
      </c>
      <c r="KZ84" s="68"/>
      <c r="LA84" s="113" t="s">
        <v>328</v>
      </c>
      <c r="LB84" s="114" t="s">
        <v>328</v>
      </c>
      <c r="LC84" s="90"/>
      <c r="LD84" s="67"/>
      <c r="LE84" s="276" t="s">
        <v>0</v>
      </c>
      <c r="LF84" s="68"/>
      <c r="LG84" s="113" t="s">
        <v>328</v>
      </c>
      <c r="LH84" s="114" t="s">
        <v>328</v>
      </c>
      <c r="LI84" s="90"/>
      <c r="LJ84" s="67"/>
      <c r="LK84" s="276" t="s">
        <v>0</v>
      </c>
      <c r="LL84" s="68"/>
      <c r="LM84" s="113" t="s">
        <v>328</v>
      </c>
      <c r="LN84" s="114" t="s">
        <v>328</v>
      </c>
      <c r="LO84" s="90"/>
      <c r="LP84" s="67"/>
      <c r="LQ84" s="276" t="s">
        <v>0</v>
      </c>
      <c r="LR84" s="68"/>
      <c r="LS84" s="113" t="s">
        <v>328</v>
      </c>
      <c r="LT84" s="114" t="s">
        <v>328</v>
      </c>
      <c r="LU84" s="90"/>
      <c r="LV84" s="67"/>
      <c r="LW84" s="276" t="s">
        <v>0</v>
      </c>
      <c r="LX84" s="68"/>
      <c r="LY84" s="113" t="s">
        <v>328</v>
      </c>
      <c r="LZ84" s="114" t="s">
        <v>328</v>
      </c>
      <c r="MA84" s="90"/>
      <c r="MB84" s="67"/>
      <c r="MC84" s="276" t="s">
        <v>0</v>
      </c>
      <c r="MD84" s="68"/>
      <c r="ME84" s="113" t="s">
        <v>328</v>
      </c>
      <c r="MF84" s="114" t="s">
        <v>328</v>
      </c>
      <c r="MG84" s="90"/>
      <c r="MH84" s="67"/>
      <c r="MI84" s="276" t="s">
        <v>0</v>
      </c>
      <c r="MJ84" s="68"/>
      <c r="MK84" s="113" t="s">
        <v>328</v>
      </c>
      <c r="ML84" s="114" t="s">
        <v>328</v>
      </c>
      <c r="MM84" s="90"/>
      <c r="MN84" s="67"/>
      <c r="MO84" s="276" t="s">
        <v>0</v>
      </c>
      <c r="MP84" s="68"/>
      <c r="MQ84" s="113" t="s">
        <v>328</v>
      </c>
      <c r="MR84" s="114" t="s">
        <v>328</v>
      </c>
      <c r="MS84" s="90"/>
      <c r="MT84" s="67"/>
      <c r="MU84" s="276" t="s">
        <v>0</v>
      </c>
      <c r="MV84" s="68"/>
      <c r="MW84" s="113" t="s">
        <v>328</v>
      </c>
      <c r="MX84" s="114" t="s">
        <v>328</v>
      </c>
      <c r="MY84" s="90"/>
      <c r="MZ84" s="67"/>
      <c r="NA84" s="276" t="s">
        <v>0</v>
      </c>
      <c r="NB84" s="68"/>
      <c r="NC84" s="113" t="s">
        <v>328</v>
      </c>
      <c r="ND84" s="114" t="s">
        <v>328</v>
      </c>
      <c r="NE84" s="90"/>
      <c r="NF84" s="67"/>
      <c r="NG84" s="276" t="s">
        <v>0</v>
      </c>
      <c r="NH84" s="68"/>
      <c r="NI84" s="113" t="s">
        <v>328</v>
      </c>
      <c r="NJ84" s="114" t="s">
        <v>328</v>
      </c>
      <c r="NK84" s="90"/>
      <c r="NL84" s="67"/>
      <c r="NM84" s="276" t="s">
        <v>0</v>
      </c>
      <c r="NN84" s="68"/>
      <c r="NO84" s="113" t="s">
        <v>328</v>
      </c>
      <c r="NP84" s="114" t="s">
        <v>328</v>
      </c>
      <c r="NQ84" s="90"/>
      <c r="NR84" s="67"/>
      <c r="NS84" s="276" t="s">
        <v>0</v>
      </c>
      <c r="NT84" s="68"/>
      <c r="NU84" s="113" t="s">
        <v>328</v>
      </c>
      <c r="NV84" s="114" t="s">
        <v>328</v>
      </c>
      <c r="NW84" s="98"/>
      <c r="NX84" s="67"/>
      <c r="NY84" s="276" t="s">
        <v>0</v>
      </c>
      <c r="NZ84" s="68"/>
      <c r="OA84" s="113" t="s">
        <v>328</v>
      </c>
      <c r="OB84" s="114" t="s">
        <v>328</v>
      </c>
      <c r="OC84" s="117"/>
      <c r="OD84" s="112"/>
      <c r="OE84" s="113" t="s">
        <v>0</v>
      </c>
      <c r="OF84" s="113"/>
      <c r="OG84" s="113" t="s">
        <v>328</v>
      </c>
      <c r="OH84" s="114" t="s">
        <v>328</v>
      </c>
    </row>
    <row r="85" spans="1:398" ht="15" x14ac:dyDescent="0.2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 ht="15" x14ac:dyDescent="0.2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344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16"/>
      <c r="M89" s="110"/>
      <c r="N89" s="110"/>
      <c r="S89" s="110"/>
      <c r="T89" s="110"/>
    </row>
    <row r="90" spans="1:398" ht="15" x14ac:dyDescent="0.2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EA73" activePane="bottomRight" state="frozen"/>
      <selection pane="topRight" activeCell="D1" sqref="D1"/>
      <selection pane="bottomLeft" activeCell="A12" sqref="A12"/>
      <selection pane="bottomRight" activeCell="EW108" sqref="EW108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5" width="4.28515625" style="26" hidden="1" customWidth="1"/>
    <col min="6" max="6" width="4.85546875" style="26" hidden="1" customWidth="1"/>
    <col min="7" max="9" width="4.28515625" style="26" hidden="1" customWidth="1"/>
    <col min="10" max="10" width="0.85546875" style="26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25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7.7109375" style="12" bestFit="1" customWidth="1"/>
    <col min="42" max="44" width="4.28515625" style="12" customWidth="1"/>
    <col min="45" max="45" width="0.85546875" style="12" customWidth="1"/>
    <col min="46" max="47" width="4.28515625" style="12" customWidth="1"/>
    <col min="48" max="48" width="5.140625" style="12" bestFit="1" customWidth="1"/>
    <col min="49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5" width="4.28515625" style="12" customWidth="1"/>
    <col min="76" max="76" width="4.85546875" style="12" customWidth="1"/>
    <col min="77" max="79" width="4.28515625" style="12" customWidth="1"/>
    <col min="80" max="80" width="0.85546875" style="12" customWidth="1"/>
    <col min="81" max="82" width="4.28515625" style="12" customWidth="1"/>
    <col min="83" max="83" width="5.42578125" style="12" customWidth="1"/>
    <col min="84" max="86" width="4.28515625" style="12" customWidth="1"/>
    <col min="87" max="87" width="0.85546875" style="12" customWidth="1"/>
    <col min="88" max="89" width="4.28515625" style="12" customWidth="1"/>
    <col min="90" max="90" width="5" style="12" customWidth="1"/>
    <col min="91" max="93" width="4.28515625" style="12" customWidth="1"/>
    <col min="94" max="94" width="0.85546875" style="12" customWidth="1"/>
    <col min="95" max="96" width="4.28515625" style="12" customWidth="1"/>
    <col min="97" max="97" width="5.14062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customWidth="1"/>
    <col min="112" max="112" width="4.42578125" style="12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140625" style="12" customWidth="1"/>
    <col min="119" max="121" width="4.28515625" style="12" customWidth="1"/>
    <col min="122" max="122" width="0.85546875" style="12" customWidth="1"/>
    <col min="123" max="124" width="4.28515625" style="12" customWidth="1"/>
    <col min="125" max="125" width="5.140625" style="12" customWidth="1"/>
    <col min="126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42578125" style="12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4.28515625" style="12" customWidth="1"/>
    <col min="167" max="167" width="5.140625" style="12" bestFit="1" customWidth="1"/>
    <col min="168" max="170" width="4.28515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12" width="4.28515625" style="12" customWidth="1"/>
    <col min="213" max="213" width="0.85546875" style="12" customWidth="1"/>
    <col min="214" max="219" width="4.28515625" style="12" customWidth="1"/>
    <col min="220" max="220" width="0.85546875" style="12" customWidth="1"/>
    <col min="221" max="226" width="4.28515625" style="12" customWidth="1"/>
    <col min="227" max="227" width="0.85546875" style="12" customWidth="1"/>
    <col min="228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7" width="4.28515625" style="12" customWidth="1"/>
    <col min="248" max="248" width="0.85546875" style="12" customWidth="1"/>
    <col min="249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customWidth="1"/>
    <col min="270" max="271" width="4.28515625" style="12" customWidth="1"/>
    <col min="272" max="272" width="5.28515625" style="12" customWidth="1"/>
    <col min="273" max="275" width="4.28515625" style="12" customWidth="1"/>
    <col min="276" max="276" width="0.85546875" style="12" customWidth="1"/>
    <col min="277" max="282" width="4.28515625" style="12" customWidth="1"/>
    <col min="283" max="283" width="0.85546875" style="12" customWidth="1"/>
    <col min="284" max="289" width="4.28515625" style="12" customWidth="1"/>
    <col min="290" max="290" width="0.85546875" style="12" customWidth="1"/>
    <col min="291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7" width="5" style="12" customWidth="1"/>
    <col min="308" max="310" width="4.28515625" style="12" customWidth="1"/>
    <col min="311" max="311" width="0.85546875" style="12" customWidth="1"/>
    <col min="312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customWidth="1"/>
    <col min="353" max="353" width="0.85546875" style="12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6.7109375" style="12" customWidth="1"/>
    <col min="392" max="394" width="4.28515625" style="12" customWidth="1"/>
    <col min="395" max="395" width="0.85546875" style="12" customWidth="1"/>
    <col min="396" max="397" width="4.28515625" style="12" customWidth="1"/>
    <col min="398" max="398" width="5.140625" style="12" bestFit="1" customWidth="1"/>
    <col min="399" max="401" width="4.28515625" style="12" customWidth="1"/>
    <col min="402" max="402" width="0.85546875" style="12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customWidth="1"/>
    <col min="423" max="423" width="0.85546875" style="12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customWidth="1"/>
    <col min="433" max="433" width="5.140625" style="12" bestFit="1" customWidth="1"/>
    <col min="434" max="436" width="4.28515625" style="12" customWidth="1"/>
    <col min="437" max="437" width="0.85546875" style="12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customWidth="1"/>
    <col min="452" max="457" width="4.28515625" style="12" customWidth="1"/>
    <col min="458" max="458" width="1.28515625" style="12" customWidth="1"/>
    <col min="459" max="464" width="4.28515625" style="12" customWidth="1"/>
    <col min="465" max="16384" width="9.140625" style="12"/>
  </cols>
  <sheetData>
    <row r="1" spans="1:464" ht="18" customHeight="1" x14ac:dyDescent="0.2">
      <c r="A1" s="508"/>
      <c r="B1" s="509"/>
      <c r="C1" s="510"/>
      <c r="D1" s="517">
        <f>Tipy!D1</f>
        <v>0</v>
      </c>
      <c r="E1" s="517"/>
      <c r="F1" s="517"/>
      <c r="G1" s="517"/>
      <c r="H1" s="517"/>
      <c r="I1" s="518"/>
      <c r="J1" s="10"/>
      <c r="K1" s="478" t="str">
        <f>Tipy!J1</f>
        <v>1. kolo</v>
      </c>
      <c r="L1" s="479"/>
      <c r="M1" s="479"/>
      <c r="N1" s="479"/>
      <c r="O1" s="479"/>
      <c r="P1" s="489"/>
      <c r="Q1" s="11"/>
      <c r="R1" s="478" t="str">
        <f>Tipy!P1</f>
        <v>2. kolo</v>
      </c>
      <c r="S1" s="479"/>
      <c r="T1" s="479"/>
      <c r="U1" s="479"/>
      <c r="V1" s="479"/>
      <c r="W1" s="489"/>
      <c r="X1" s="11"/>
      <c r="Y1" s="478" t="str">
        <f>Tipy!V1</f>
        <v>3. kolo</v>
      </c>
      <c r="Z1" s="479"/>
      <c r="AA1" s="479"/>
      <c r="AB1" s="479"/>
      <c r="AC1" s="479"/>
      <c r="AD1" s="489"/>
      <c r="AE1" s="11"/>
      <c r="AF1" s="478" t="str">
        <f>Tipy!AB1</f>
        <v>4. kolo</v>
      </c>
      <c r="AG1" s="479"/>
      <c r="AH1" s="479"/>
      <c r="AI1" s="479"/>
      <c r="AJ1" s="479"/>
      <c r="AK1" s="489"/>
      <c r="AL1" s="11"/>
      <c r="AM1" s="478" t="str">
        <f>Tipy!AH1</f>
        <v>5. kolo</v>
      </c>
      <c r="AN1" s="479"/>
      <c r="AO1" s="479"/>
      <c r="AP1" s="479"/>
      <c r="AQ1" s="479"/>
      <c r="AR1" s="489"/>
      <c r="AS1" s="11"/>
      <c r="AT1" s="506" t="str">
        <f>Tipy!AN1</f>
        <v>Skupina</v>
      </c>
      <c r="AU1" s="490"/>
      <c r="AV1" s="490"/>
      <c r="AW1" s="490"/>
      <c r="AX1" s="490"/>
      <c r="AY1" s="491"/>
      <c r="AZ1" s="11"/>
      <c r="BA1" s="478" t="str">
        <f>Tipy!AT1</f>
        <v>6. kolo</v>
      </c>
      <c r="BB1" s="479"/>
      <c r="BC1" s="479"/>
      <c r="BD1" s="479"/>
      <c r="BE1" s="479"/>
      <c r="BF1" s="489"/>
      <c r="BG1" s="11"/>
      <c r="BH1" s="480" t="str">
        <f>Tipy!AZ1</f>
        <v>3. kolo</v>
      </c>
      <c r="BI1" s="481"/>
      <c r="BJ1" s="481"/>
      <c r="BK1" s="481"/>
      <c r="BL1" s="481"/>
      <c r="BM1" s="505"/>
      <c r="BN1" s="11"/>
      <c r="BO1" s="478" t="str">
        <f>Tipy!BF1</f>
        <v>7. kolo</v>
      </c>
      <c r="BP1" s="479"/>
      <c r="BQ1" s="479"/>
      <c r="BR1" s="479"/>
      <c r="BS1" s="479"/>
      <c r="BT1" s="489"/>
      <c r="BU1" s="11"/>
      <c r="BV1" s="506" t="str">
        <f>Tipy!BL1</f>
        <v>Skupina</v>
      </c>
      <c r="BW1" s="490"/>
      <c r="BX1" s="490"/>
      <c r="BY1" s="490"/>
      <c r="BZ1" s="490"/>
      <c r="CA1" s="491"/>
      <c r="CB1" s="11"/>
      <c r="CC1" s="478" t="str">
        <f>Tipy!BR1</f>
        <v>8. kolo</v>
      </c>
      <c r="CD1" s="479"/>
      <c r="CE1" s="479"/>
      <c r="CF1" s="479"/>
      <c r="CG1" s="479"/>
      <c r="CH1" s="489"/>
      <c r="CI1" s="11"/>
      <c r="CJ1" s="478" t="str">
        <f>Tipy!BX1</f>
        <v>9. kolo</v>
      </c>
      <c r="CK1" s="479"/>
      <c r="CL1" s="479"/>
      <c r="CM1" s="479"/>
      <c r="CN1" s="479"/>
      <c r="CO1" s="489"/>
      <c r="CP1" s="11"/>
      <c r="CQ1" s="506" t="str">
        <f>Tipy!CD1</f>
        <v>Skupina</v>
      </c>
      <c r="CR1" s="490"/>
      <c r="CS1" s="490"/>
      <c r="CT1" s="490"/>
      <c r="CU1" s="490"/>
      <c r="CV1" s="491"/>
      <c r="CW1" s="11"/>
      <c r="CX1" s="478" t="str">
        <f>Tipy!CJ1</f>
        <v>10. kolo</v>
      </c>
      <c r="CY1" s="479"/>
      <c r="CZ1" s="479"/>
      <c r="DA1" s="479"/>
      <c r="DB1" s="479"/>
      <c r="DC1" s="489"/>
      <c r="DD1" s="11"/>
      <c r="DE1" s="480" t="str">
        <f>Tipy!CP1</f>
        <v>4. kolo</v>
      </c>
      <c r="DF1" s="481"/>
      <c r="DG1" s="481"/>
      <c r="DH1" s="481"/>
      <c r="DI1" s="481"/>
      <c r="DJ1" s="505"/>
      <c r="DK1" s="11"/>
      <c r="DL1" s="478" t="str">
        <f>Tipy!CV1</f>
        <v>11. kolo</v>
      </c>
      <c r="DM1" s="479"/>
      <c r="DN1" s="479"/>
      <c r="DO1" s="479"/>
      <c r="DP1" s="479"/>
      <c r="DQ1" s="489"/>
      <c r="DR1" s="11"/>
      <c r="DS1" s="506" t="str">
        <f>Tipy!DB1</f>
        <v>Skupina</v>
      </c>
      <c r="DT1" s="490"/>
      <c r="DU1" s="490"/>
      <c r="DV1" s="490"/>
      <c r="DW1" s="490"/>
      <c r="DX1" s="491"/>
      <c r="DY1" s="11"/>
      <c r="DZ1" s="478" t="str">
        <f>Tipy!DH1</f>
        <v>12. kolo</v>
      </c>
      <c r="EA1" s="479"/>
      <c r="EB1" s="479"/>
      <c r="EC1" s="479"/>
      <c r="ED1" s="479"/>
      <c r="EE1" s="489"/>
      <c r="EF1" s="11"/>
      <c r="EG1" s="478" t="str">
        <f>Tipy!DN1</f>
        <v>13. kolo</v>
      </c>
      <c r="EH1" s="479"/>
      <c r="EI1" s="479"/>
      <c r="EJ1" s="479"/>
      <c r="EK1" s="479"/>
      <c r="EL1" s="489"/>
      <c r="EM1" s="11"/>
      <c r="EN1" s="506" t="str">
        <f>Tipy!DT1</f>
        <v>Skupina</v>
      </c>
      <c r="EO1" s="490"/>
      <c r="EP1" s="490"/>
      <c r="EQ1" s="490"/>
      <c r="ER1" s="490"/>
      <c r="ES1" s="491"/>
      <c r="ET1" s="11"/>
      <c r="EU1" s="478" t="str">
        <f>Tipy!DZ1</f>
        <v>14. kolo</v>
      </c>
      <c r="EV1" s="479"/>
      <c r="EW1" s="479"/>
      <c r="EX1" s="479"/>
      <c r="EY1" s="479"/>
      <c r="EZ1" s="489"/>
      <c r="FA1" s="11"/>
      <c r="FB1" s="478" t="str">
        <f>Tipy!EF1</f>
        <v>15. kolo</v>
      </c>
      <c r="FC1" s="479"/>
      <c r="FD1" s="479"/>
      <c r="FE1" s="479"/>
      <c r="FF1" s="479"/>
      <c r="FG1" s="489"/>
      <c r="FH1" s="11"/>
      <c r="FI1" s="478" t="str">
        <f>Tipy!EL1</f>
        <v>16. kolo</v>
      </c>
      <c r="FJ1" s="479"/>
      <c r="FK1" s="479"/>
      <c r="FL1" s="479"/>
      <c r="FM1" s="479"/>
      <c r="FN1" s="489"/>
      <c r="FO1" s="11"/>
      <c r="FP1" s="506" t="str">
        <f>Tipy!ER1</f>
        <v>Skupina</v>
      </c>
      <c r="FQ1" s="490"/>
      <c r="FR1" s="490"/>
      <c r="FS1" s="490"/>
      <c r="FT1" s="490"/>
      <c r="FU1" s="491"/>
      <c r="FV1" s="11"/>
      <c r="FW1" s="478" t="str">
        <f>Tipy!EX1</f>
        <v>17. kolo</v>
      </c>
      <c r="FX1" s="479"/>
      <c r="FY1" s="479"/>
      <c r="FZ1" s="479"/>
      <c r="GA1" s="479"/>
      <c r="GB1" s="489"/>
      <c r="GC1" s="11"/>
      <c r="GD1" s="480" t="str">
        <f>Tipy!FD1</f>
        <v>Štvrťfinále - 1.z</v>
      </c>
      <c r="GE1" s="481"/>
      <c r="GF1" s="481"/>
      <c r="GG1" s="481"/>
      <c r="GH1" s="481"/>
      <c r="GI1" s="505"/>
      <c r="GJ1" s="11"/>
      <c r="GK1" s="478" t="str">
        <f>Tipy!FJ1</f>
        <v>18. kolo</v>
      </c>
      <c r="GL1" s="479"/>
      <c r="GM1" s="479"/>
      <c r="GN1" s="479"/>
      <c r="GO1" s="479"/>
      <c r="GP1" s="489"/>
      <c r="GQ1" s="11"/>
      <c r="GR1" s="478" t="str">
        <f>Tipy!FP1</f>
        <v>19. kolo</v>
      </c>
      <c r="GS1" s="479"/>
      <c r="GT1" s="479"/>
      <c r="GU1" s="479"/>
      <c r="GV1" s="479"/>
      <c r="GW1" s="489"/>
      <c r="GX1" s="11"/>
      <c r="GY1" s="478" t="str">
        <f>Tipy!FV1</f>
        <v>20. kolo</v>
      </c>
      <c r="GZ1" s="479"/>
      <c r="HA1" s="479"/>
      <c r="HB1" s="479"/>
      <c r="HC1" s="479"/>
      <c r="HD1" s="489"/>
      <c r="HE1" s="11"/>
      <c r="HF1" s="501" t="str">
        <f>Tipy!GB1</f>
        <v>3. kolo</v>
      </c>
      <c r="HG1" s="502"/>
      <c r="HH1" s="502"/>
      <c r="HI1" s="502"/>
      <c r="HJ1" s="502"/>
      <c r="HK1" s="507"/>
      <c r="HL1" s="11"/>
      <c r="HM1" s="480" t="str">
        <f>Tipy!GH1</f>
        <v>Semifinále - 1.z</v>
      </c>
      <c r="HN1" s="481"/>
      <c r="HO1" s="481"/>
      <c r="HP1" s="481"/>
      <c r="HQ1" s="481"/>
      <c r="HR1" s="505"/>
      <c r="HS1" s="11"/>
      <c r="HT1" s="478" t="str">
        <f>Tipy!GN1</f>
        <v>21. kolo</v>
      </c>
      <c r="HU1" s="479"/>
      <c r="HV1" s="479"/>
      <c r="HW1" s="479"/>
      <c r="HX1" s="479"/>
      <c r="HY1" s="489"/>
      <c r="HZ1" s="11"/>
      <c r="IA1" s="480" t="str">
        <f>Tipy!GT1</f>
        <v>Semifinále - 2.z</v>
      </c>
      <c r="IB1" s="481"/>
      <c r="IC1" s="481"/>
      <c r="ID1" s="481"/>
      <c r="IE1" s="481"/>
      <c r="IF1" s="505"/>
      <c r="IG1" s="11"/>
      <c r="IH1" s="498" t="str">
        <f>Tipy!GZ1</f>
        <v>4. kolo</v>
      </c>
      <c r="II1" s="499"/>
      <c r="IJ1" s="499"/>
      <c r="IK1" s="499"/>
      <c r="IL1" s="499"/>
      <c r="IM1" s="500"/>
      <c r="IN1" s="11"/>
      <c r="IO1" s="478" t="str">
        <f>Tipy!HF1</f>
        <v>22. kolo</v>
      </c>
      <c r="IP1" s="479"/>
      <c r="IQ1" s="479"/>
      <c r="IR1" s="479"/>
      <c r="IS1" s="479"/>
      <c r="IT1" s="489"/>
      <c r="IU1" s="11"/>
      <c r="IV1" s="478" t="str">
        <f>Tipy!HL1</f>
        <v>23. kolo</v>
      </c>
      <c r="IW1" s="479"/>
      <c r="IX1" s="479"/>
      <c r="IY1" s="479"/>
      <c r="IZ1" s="479"/>
      <c r="JA1" s="489"/>
      <c r="JB1" s="11"/>
      <c r="JC1" s="478" t="str">
        <f>Tipy!HR1</f>
        <v>24. kolo</v>
      </c>
      <c r="JD1" s="479"/>
      <c r="JE1" s="479"/>
      <c r="JF1" s="479"/>
      <c r="JG1" s="479"/>
      <c r="JH1" s="489"/>
      <c r="JI1" s="11"/>
      <c r="JJ1" s="506" t="str">
        <f>Tipy!HX1</f>
        <v>Play off - 1.z</v>
      </c>
      <c r="JK1" s="490"/>
      <c r="JL1" s="490"/>
      <c r="JM1" s="490"/>
      <c r="JN1" s="490"/>
      <c r="JO1" s="491"/>
      <c r="JP1" s="11"/>
      <c r="JQ1" s="478" t="str">
        <f>Tipy!ID1</f>
        <v>25. kolo</v>
      </c>
      <c r="JR1" s="479"/>
      <c r="JS1" s="479"/>
      <c r="JT1" s="479"/>
      <c r="JU1" s="479"/>
      <c r="JV1" s="489"/>
      <c r="JW1" s="11"/>
      <c r="JX1" s="506" t="str">
        <f>Tipy!IJ1</f>
        <v>Play off - 2.z</v>
      </c>
      <c r="JY1" s="490"/>
      <c r="JZ1" s="490"/>
      <c r="KA1" s="490"/>
      <c r="KB1" s="490"/>
      <c r="KC1" s="491"/>
      <c r="KD1" s="11"/>
      <c r="KE1" s="478" t="str">
        <f>Tipy!IP1</f>
        <v>26. kolo</v>
      </c>
      <c r="KF1" s="479"/>
      <c r="KG1" s="479"/>
      <c r="KH1" s="479"/>
      <c r="KI1" s="479"/>
      <c r="KJ1" s="489"/>
      <c r="KK1" s="11"/>
      <c r="KL1" s="480" t="str">
        <f>Tipy!IV1</f>
        <v>Finále</v>
      </c>
      <c r="KM1" s="481"/>
      <c r="KN1" s="481"/>
      <c r="KO1" s="481"/>
      <c r="KP1" s="481"/>
      <c r="KQ1" s="505"/>
      <c r="KR1" s="11"/>
      <c r="KS1" s="498" t="str">
        <f>Tipy!JB1</f>
        <v>5. kolo</v>
      </c>
      <c r="KT1" s="499"/>
      <c r="KU1" s="499"/>
      <c r="KV1" s="499"/>
      <c r="KW1" s="499"/>
      <c r="KX1" s="500"/>
      <c r="KY1" s="11"/>
      <c r="KZ1" s="478" t="str">
        <f>Tipy!JH1</f>
        <v>27. kolo</v>
      </c>
      <c r="LA1" s="479"/>
      <c r="LB1" s="479"/>
      <c r="LC1" s="479"/>
      <c r="LD1" s="479"/>
      <c r="LE1" s="489"/>
      <c r="LF1" s="11"/>
      <c r="LG1" s="506" t="str">
        <f>Tipy!JN1</f>
        <v>Osemfinále - 1.z</v>
      </c>
      <c r="LH1" s="490"/>
      <c r="LI1" s="490"/>
      <c r="LJ1" s="490"/>
      <c r="LK1" s="490"/>
      <c r="LL1" s="491"/>
      <c r="LM1" s="11"/>
      <c r="LN1" s="478" t="str">
        <f>Tipy!JT1</f>
        <v>28. kolo</v>
      </c>
      <c r="LO1" s="479"/>
      <c r="LP1" s="479"/>
      <c r="LQ1" s="479"/>
      <c r="LR1" s="479"/>
      <c r="LS1" s="489"/>
      <c r="LT1" s="11"/>
      <c r="LU1" s="506" t="str">
        <f>Tipy!JZ1</f>
        <v>Osemfinále - 2.z</v>
      </c>
      <c r="LV1" s="490"/>
      <c r="LW1" s="490"/>
      <c r="LX1" s="490"/>
      <c r="LY1" s="490"/>
      <c r="LZ1" s="491"/>
      <c r="MA1" s="11"/>
      <c r="MB1" s="498" t="str">
        <f>Tipy!KF1</f>
        <v>Štvrťfinále</v>
      </c>
      <c r="MC1" s="499"/>
      <c r="MD1" s="499"/>
      <c r="ME1" s="499"/>
      <c r="MF1" s="499"/>
      <c r="MG1" s="500"/>
      <c r="MH1" s="11"/>
      <c r="MI1" s="478" t="str">
        <f>Tipy!KL1</f>
        <v>29. kolo</v>
      </c>
      <c r="MJ1" s="479"/>
      <c r="MK1" s="479"/>
      <c r="ML1" s="479"/>
      <c r="MM1" s="479"/>
      <c r="MN1" s="489"/>
      <c r="MO1" s="11"/>
      <c r="MP1" s="478" t="str">
        <f>Tipy!KR1</f>
        <v>30. kolo</v>
      </c>
      <c r="MQ1" s="479"/>
      <c r="MR1" s="479"/>
      <c r="MS1" s="479"/>
      <c r="MT1" s="479"/>
      <c r="MU1" s="489"/>
      <c r="MV1" s="11"/>
      <c r="MW1" s="478" t="str">
        <f>Tipy!KX1</f>
        <v>31. kolo</v>
      </c>
      <c r="MX1" s="479"/>
      <c r="MY1" s="479"/>
      <c r="MZ1" s="479"/>
      <c r="NA1" s="479"/>
      <c r="NB1" s="489"/>
      <c r="NC1" s="11"/>
      <c r="ND1" s="478" t="str">
        <f>Tipy!LD1</f>
        <v>32. kolo</v>
      </c>
      <c r="NE1" s="479"/>
      <c r="NF1" s="479"/>
      <c r="NG1" s="479"/>
      <c r="NH1" s="479"/>
      <c r="NI1" s="489"/>
      <c r="NJ1" s="11"/>
      <c r="NK1" s="506" t="str">
        <f>Tipy!LJ1</f>
        <v>Štvrťfinále - 1.z</v>
      </c>
      <c r="NL1" s="490"/>
      <c r="NM1" s="490"/>
      <c r="NN1" s="490"/>
      <c r="NO1" s="490"/>
      <c r="NP1" s="491"/>
      <c r="NQ1" s="11"/>
      <c r="NR1" s="478" t="str">
        <f>Tipy!LP1</f>
        <v>33. kolo</v>
      </c>
      <c r="NS1" s="479"/>
      <c r="NT1" s="479"/>
      <c r="NU1" s="479"/>
      <c r="NV1" s="479"/>
      <c r="NW1" s="489"/>
      <c r="NX1" s="11"/>
      <c r="NY1" s="506" t="str">
        <f>Tipy!LV1</f>
        <v>Štvrťfinále - 2.z</v>
      </c>
      <c r="NZ1" s="490"/>
      <c r="OA1" s="490"/>
      <c r="OB1" s="490"/>
      <c r="OC1" s="490"/>
      <c r="OD1" s="491"/>
      <c r="OE1" s="11"/>
      <c r="OF1" s="498" t="str">
        <f>Tipy!MB1</f>
        <v>Semifinále</v>
      </c>
      <c r="OG1" s="499"/>
      <c r="OH1" s="499"/>
      <c r="OI1" s="499"/>
      <c r="OJ1" s="499"/>
      <c r="OK1" s="500"/>
      <c r="OL1" s="11"/>
      <c r="OM1" s="478" t="str">
        <f>Tipy!MH1</f>
        <v>34. kolo</v>
      </c>
      <c r="ON1" s="479"/>
      <c r="OO1" s="479"/>
      <c r="OP1" s="479"/>
      <c r="OQ1" s="479"/>
      <c r="OR1" s="489"/>
      <c r="OS1" s="11"/>
      <c r="OT1" s="478" t="str">
        <f>Tipy!MN1</f>
        <v>35. kolo</v>
      </c>
      <c r="OU1" s="479"/>
      <c r="OV1" s="479"/>
      <c r="OW1" s="479"/>
      <c r="OX1" s="479"/>
      <c r="OY1" s="489"/>
      <c r="OZ1" s="11"/>
      <c r="PA1" s="506" t="str">
        <f>Tipy!MT1</f>
        <v>Semifinále - 1.z</v>
      </c>
      <c r="PB1" s="490"/>
      <c r="PC1" s="490"/>
      <c r="PD1" s="490"/>
      <c r="PE1" s="490"/>
      <c r="PF1" s="491"/>
      <c r="PG1" s="11"/>
      <c r="PH1" s="478" t="str">
        <f>Tipy!MZ1</f>
        <v>36. kolo</v>
      </c>
      <c r="PI1" s="479"/>
      <c r="PJ1" s="479"/>
      <c r="PK1" s="479"/>
      <c r="PL1" s="479"/>
      <c r="PM1" s="489"/>
      <c r="PN1" s="11"/>
      <c r="PO1" s="506" t="str">
        <f>Tipy!NF1</f>
        <v>Semifinále - 2.z</v>
      </c>
      <c r="PP1" s="490"/>
      <c r="PQ1" s="490"/>
      <c r="PR1" s="490"/>
      <c r="PS1" s="490"/>
      <c r="PT1" s="491"/>
      <c r="PU1" s="11"/>
      <c r="PV1" s="478" t="str">
        <f>Tipy!NL1</f>
        <v>37. kolo</v>
      </c>
      <c r="PW1" s="479"/>
      <c r="PX1" s="479"/>
      <c r="PY1" s="479"/>
      <c r="PZ1" s="479"/>
      <c r="QA1" s="489"/>
      <c r="QB1" s="11"/>
      <c r="QC1" s="478" t="str">
        <f>Tipy!NR1</f>
        <v>38. kolo</v>
      </c>
      <c r="QD1" s="479"/>
      <c r="QE1" s="479"/>
      <c r="QF1" s="479"/>
      <c r="QG1" s="479"/>
      <c r="QH1" s="489"/>
      <c r="QJ1" s="506" t="str">
        <f>Tipy!NX1</f>
        <v>Finále</v>
      </c>
      <c r="QK1" s="490"/>
      <c r="QL1" s="490"/>
      <c r="QM1" s="490"/>
      <c r="QN1" s="490"/>
      <c r="QO1" s="491"/>
      <c r="QQ1" s="498" t="str">
        <f>Tipy!OD1</f>
        <v>Finále</v>
      </c>
      <c r="QR1" s="499"/>
      <c r="QS1" s="499"/>
      <c r="QT1" s="499"/>
      <c r="QU1" s="499"/>
      <c r="QV1" s="500"/>
    </row>
    <row r="2" spans="1:464" ht="18" customHeight="1" x14ac:dyDescent="0.2">
      <c r="A2" s="511"/>
      <c r="B2" s="512"/>
      <c r="C2" s="513"/>
      <c r="D2" s="441">
        <f>Tipy!D2</f>
        <v>0</v>
      </c>
      <c r="E2" s="441"/>
      <c r="F2" s="441"/>
      <c r="G2" s="441"/>
      <c r="H2" s="517"/>
      <c r="I2" s="518"/>
      <c r="J2" s="10"/>
      <c r="K2" s="423">
        <f>Tipy!J2</f>
        <v>45151.729166666664</v>
      </c>
      <c r="L2" s="424"/>
      <c r="M2" s="424"/>
      <c r="N2" s="424"/>
      <c r="O2" s="479"/>
      <c r="P2" s="489"/>
      <c r="Q2" s="13"/>
      <c r="R2" s="423">
        <f>Tipy!P2</f>
        <v>45157.666666666664</v>
      </c>
      <c r="S2" s="424"/>
      <c r="T2" s="424"/>
      <c r="U2" s="424"/>
      <c r="V2" s="479"/>
      <c r="W2" s="489"/>
      <c r="X2" s="13"/>
      <c r="Y2" s="423">
        <f>Tipy!V2</f>
        <v>45165.729166666664</v>
      </c>
      <c r="Z2" s="424"/>
      <c r="AA2" s="424"/>
      <c r="AB2" s="424"/>
      <c r="AC2" s="479"/>
      <c r="AD2" s="489"/>
      <c r="AE2" s="13"/>
      <c r="AF2" s="423">
        <f>Tipy!AB2</f>
        <v>45172.625</v>
      </c>
      <c r="AG2" s="424"/>
      <c r="AH2" s="424"/>
      <c r="AI2" s="424"/>
      <c r="AJ2" s="479"/>
      <c r="AK2" s="489"/>
      <c r="AL2" s="13"/>
      <c r="AM2" s="423">
        <f>Tipy!AH2</f>
        <v>45185.5625</v>
      </c>
      <c r="AN2" s="424"/>
      <c r="AO2" s="424"/>
      <c r="AP2" s="424"/>
      <c r="AQ2" s="479"/>
      <c r="AR2" s="489"/>
      <c r="AS2" s="13"/>
      <c r="AT2" s="429">
        <f>Tipy!AN2</f>
        <v>44825.78125</v>
      </c>
      <c r="AU2" s="430"/>
      <c r="AV2" s="430"/>
      <c r="AW2" s="430"/>
      <c r="AX2" s="490"/>
      <c r="AY2" s="491"/>
      <c r="AZ2" s="13"/>
      <c r="BA2" s="423">
        <f>Tipy!AT2</f>
        <v>45193.625</v>
      </c>
      <c r="BB2" s="424"/>
      <c r="BC2" s="424"/>
      <c r="BD2" s="424"/>
      <c r="BE2" s="479"/>
      <c r="BF2" s="489"/>
      <c r="BG2" s="13"/>
      <c r="BH2" s="407">
        <f>Tipy!AZ2</f>
        <v>45196.864583333336</v>
      </c>
      <c r="BI2" s="408"/>
      <c r="BJ2" s="408"/>
      <c r="BK2" s="408"/>
      <c r="BL2" s="481"/>
      <c r="BM2" s="505"/>
      <c r="BN2" s="13"/>
      <c r="BO2" s="423">
        <f>Tipy!BF2</f>
        <v>45199.770833333336</v>
      </c>
      <c r="BP2" s="424"/>
      <c r="BQ2" s="424"/>
      <c r="BR2" s="424"/>
      <c r="BS2" s="479"/>
      <c r="BT2" s="489"/>
      <c r="BU2" s="13"/>
      <c r="BV2" s="429">
        <f>Tipy!BL2</f>
        <v>45204.875</v>
      </c>
      <c r="BW2" s="430"/>
      <c r="BX2" s="430"/>
      <c r="BY2" s="430"/>
      <c r="BZ2" s="490"/>
      <c r="CA2" s="491"/>
      <c r="CB2" s="13"/>
      <c r="CC2" s="423">
        <f>Tipy!BR2</f>
        <v>45207.625</v>
      </c>
      <c r="CD2" s="424"/>
      <c r="CE2" s="424"/>
      <c r="CF2" s="424"/>
      <c r="CG2" s="479"/>
      <c r="CH2" s="489"/>
      <c r="CI2" s="13"/>
      <c r="CJ2" s="423">
        <f>Tipy!BX2</f>
        <v>45220.5625</v>
      </c>
      <c r="CK2" s="424"/>
      <c r="CL2" s="424"/>
      <c r="CM2" s="424"/>
      <c r="CN2" s="479"/>
      <c r="CO2" s="489"/>
      <c r="CP2" s="13"/>
      <c r="CQ2" s="429">
        <f>Tipy!CD2</f>
        <v>45225.875</v>
      </c>
      <c r="CR2" s="430"/>
      <c r="CS2" s="430"/>
      <c r="CT2" s="430"/>
      <c r="CU2" s="490"/>
      <c r="CV2" s="491"/>
      <c r="CW2" s="13"/>
      <c r="CX2" s="423">
        <f>Tipy!CJ2</f>
        <v>45228.625</v>
      </c>
      <c r="CY2" s="424"/>
      <c r="CZ2" s="424"/>
      <c r="DA2" s="424"/>
      <c r="DB2" s="479"/>
      <c r="DC2" s="489"/>
      <c r="DD2" s="13"/>
      <c r="DE2" s="407">
        <f>Tipy!CP2</f>
        <v>45231.864583333336</v>
      </c>
      <c r="DF2" s="408"/>
      <c r="DG2" s="408"/>
      <c r="DH2" s="408"/>
      <c r="DI2" s="481"/>
      <c r="DJ2" s="505"/>
      <c r="DK2" s="13"/>
      <c r="DL2" s="423">
        <f>Tipy!CV2</f>
        <v>45235.729166666664</v>
      </c>
      <c r="DM2" s="424"/>
      <c r="DN2" s="424"/>
      <c r="DO2" s="424"/>
      <c r="DP2" s="479"/>
      <c r="DQ2" s="489"/>
      <c r="DR2" s="13"/>
      <c r="DS2" s="429">
        <f>Tipy!DB2</f>
        <v>45239.78125</v>
      </c>
      <c r="DT2" s="430"/>
      <c r="DU2" s="430"/>
      <c r="DV2" s="430"/>
      <c r="DW2" s="490"/>
      <c r="DX2" s="491"/>
      <c r="DY2" s="13"/>
      <c r="DZ2" s="423">
        <f>Tipy!DH2</f>
        <v>45242.625</v>
      </c>
      <c r="EA2" s="424"/>
      <c r="EB2" s="424"/>
      <c r="EC2" s="424"/>
      <c r="ED2" s="479"/>
      <c r="EE2" s="489"/>
      <c r="EF2" s="13"/>
      <c r="EG2" s="423">
        <f>Tipy!DN2</f>
        <v>45255.5625</v>
      </c>
      <c r="EH2" s="424"/>
      <c r="EI2" s="424"/>
      <c r="EJ2" s="424"/>
      <c r="EK2" s="479"/>
      <c r="EL2" s="489"/>
      <c r="EM2" s="13"/>
      <c r="EN2" s="429">
        <f>Tipy!DT2</f>
        <v>45260.875</v>
      </c>
      <c r="EO2" s="430"/>
      <c r="EP2" s="430"/>
      <c r="EQ2" s="430"/>
      <c r="ER2" s="490"/>
      <c r="ES2" s="491"/>
      <c r="ET2" s="13"/>
      <c r="EU2" s="423">
        <f>Tipy!DZ2</f>
        <v>45262.666666666664</v>
      </c>
      <c r="EV2" s="424"/>
      <c r="EW2" s="424"/>
      <c r="EX2" s="424"/>
      <c r="EY2" s="479"/>
      <c r="EZ2" s="489"/>
      <c r="FA2" s="13"/>
      <c r="FB2" s="423">
        <f>Tipy!EF2</f>
        <v>45265.864583333336</v>
      </c>
      <c r="FC2" s="424"/>
      <c r="FD2" s="424"/>
      <c r="FE2" s="424"/>
      <c r="FF2" s="479"/>
      <c r="FG2" s="489"/>
      <c r="FH2" s="13"/>
      <c r="FI2" s="423">
        <f>Tipy!EL2</f>
        <v>45269.666666666664</v>
      </c>
      <c r="FJ2" s="424"/>
      <c r="FK2" s="424"/>
      <c r="FL2" s="424"/>
      <c r="FM2" s="479"/>
      <c r="FN2" s="489"/>
      <c r="FO2" s="13"/>
      <c r="FP2" s="429">
        <f>Tipy!ER2</f>
        <v>45274.875</v>
      </c>
      <c r="FQ2" s="430"/>
      <c r="FR2" s="430"/>
      <c r="FS2" s="430"/>
      <c r="FT2" s="490"/>
      <c r="FU2" s="491"/>
      <c r="FV2" s="13"/>
      <c r="FW2" s="423">
        <f>Tipy!EX2</f>
        <v>45276.666666666664</v>
      </c>
      <c r="FX2" s="424"/>
      <c r="FY2" s="424"/>
      <c r="FZ2" s="424"/>
      <c r="GA2" s="479"/>
      <c r="GB2" s="489"/>
      <c r="GC2" s="13"/>
      <c r="GD2" s="407">
        <f>Tipy!FD2</f>
        <v>45279.666666666664</v>
      </c>
      <c r="GE2" s="408"/>
      <c r="GF2" s="408"/>
      <c r="GG2" s="408"/>
      <c r="GH2" s="481"/>
      <c r="GI2" s="505"/>
      <c r="GJ2" s="13"/>
      <c r="GK2" s="423">
        <f>Tipy!FJ2</f>
        <v>45283.666666666664</v>
      </c>
      <c r="GL2" s="424"/>
      <c r="GM2" s="424"/>
      <c r="GN2" s="424"/>
      <c r="GO2" s="479"/>
      <c r="GP2" s="489"/>
      <c r="GQ2" s="13"/>
      <c r="GR2" s="423">
        <f>Tipy!FP2</f>
        <v>45286.666666666664</v>
      </c>
      <c r="GS2" s="424"/>
      <c r="GT2" s="424"/>
      <c r="GU2" s="424"/>
      <c r="GV2" s="479"/>
      <c r="GW2" s="489"/>
      <c r="GX2" s="13"/>
      <c r="GY2" s="423">
        <f>Tipy!FV2</f>
        <v>45290.666666666664</v>
      </c>
      <c r="GZ2" s="424"/>
      <c r="HA2" s="424"/>
      <c r="HB2" s="424"/>
      <c r="HC2" s="479"/>
      <c r="HD2" s="489"/>
      <c r="HE2" s="13"/>
      <c r="HF2" s="503">
        <f>Tipy!GB2</f>
        <v>44932.864583333336</v>
      </c>
      <c r="HG2" s="504"/>
      <c r="HH2" s="504"/>
      <c r="HI2" s="504"/>
      <c r="HJ2" s="502"/>
      <c r="HK2" s="507"/>
      <c r="HL2" s="13"/>
      <c r="HM2" s="407">
        <f>Tipy!GH2</f>
        <v>44935.666666666664</v>
      </c>
      <c r="HN2" s="408"/>
      <c r="HO2" s="408"/>
      <c r="HP2" s="408"/>
      <c r="HQ2" s="481"/>
      <c r="HR2" s="505"/>
      <c r="HS2" s="13"/>
      <c r="HT2" s="423">
        <f>Tipy!GN2</f>
        <v>44939.666666666664</v>
      </c>
      <c r="HU2" s="424"/>
      <c r="HV2" s="424"/>
      <c r="HW2" s="424"/>
      <c r="HX2" s="479"/>
      <c r="HY2" s="489"/>
      <c r="HZ2" s="13"/>
      <c r="IA2" s="407">
        <f>Tipy!GT2</f>
        <v>44949.666666666664</v>
      </c>
      <c r="IB2" s="408"/>
      <c r="IC2" s="408"/>
      <c r="ID2" s="408"/>
      <c r="IE2" s="481"/>
      <c r="IF2" s="505"/>
      <c r="IG2" s="13"/>
      <c r="IH2" s="415">
        <f>Tipy!GZ2</f>
        <v>44953.604166666664</v>
      </c>
      <c r="II2" s="416"/>
      <c r="IJ2" s="416"/>
      <c r="IK2" s="416"/>
      <c r="IL2" s="499"/>
      <c r="IM2" s="500"/>
      <c r="IN2" s="13"/>
      <c r="IO2" s="423">
        <f>Tipy!HF2</f>
        <v>44957.666666666664</v>
      </c>
      <c r="IP2" s="424"/>
      <c r="IQ2" s="424"/>
      <c r="IR2" s="424"/>
      <c r="IS2" s="479"/>
      <c r="IT2" s="489"/>
      <c r="IU2" s="13"/>
      <c r="IV2" s="423">
        <f>Tipy!HL2</f>
        <v>44960.666666666664</v>
      </c>
      <c r="IW2" s="424"/>
      <c r="IX2" s="424"/>
      <c r="IY2" s="424"/>
      <c r="IZ2" s="479"/>
      <c r="JA2" s="489"/>
      <c r="JB2" s="13"/>
      <c r="JC2" s="423">
        <f>Tipy!HR2</f>
        <v>44967.666666666664</v>
      </c>
      <c r="JD2" s="424"/>
      <c r="JE2" s="424"/>
      <c r="JF2" s="424"/>
      <c r="JG2" s="479"/>
      <c r="JH2" s="489"/>
      <c r="JI2" s="13"/>
      <c r="JJ2" s="429">
        <f>Tipy!HX2</f>
        <v>44972.875</v>
      </c>
      <c r="JK2" s="430"/>
      <c r="JL2" s="430"/>
      <c r="JM2" s="430"/>
      <c r="JN2" s="490"/>
      <c r="JO2" s="491"/>
      <c r="JP2" s="13"/>
      <c r="JQ2" s="423">
        <f>Tipy!ID2</f>
        <v>44974.666666666664</v>
      </c>
      <c r="JR2" s="424"/>
      <c r="JS2" s="424"/>
      <c r="JT2" s="424"/>
      <c r="JU2" s="479"/>
      <c r="JV2" s="489"/>
      <c r="JW2" s="13"/>
      <c r="JX2" s="429">
        <f>Tipy!IJ2</f>
        <v>44979.875</v>
      </c>
      <c r="JY2" s="430"/>
      <c r="JZ2" s="430"/>
      <c r="KA2" s="430"/>
      <c r="KB2" s="490"/>
      <c r="KC2" s="491"/>
      <c r="KD2" s="13"/>
      <c r="KE2" s="423">
        <f>Tipy!IP2</f>
        <v>44981.666666666664</v>
      </c>
      <c r="KF2" s="424"/>
      <c r="KG2" s="424"/>
      <c r="KH2" s="424"/>
      <c r="KI2" s="479"/>
      <c r="KJ2" s="489"/>
      <c r="KK2" s="13"/>
      <c r="KL2" s="407">
        <f>Tipy!IV2</f>
        <v>44982.666666666664</v>
      </c>
      <c r="KM2" s="408"/>
      <c r="KN2" s="408"/>
      <c r="KO2" s="408"/>
      <c r="KP2" s="481"/>
      <c r="KQ2" s="505"/>
      <c r="KR2" s="13"/>
      <c r="KS2" s="415">
        <f>Tipy!JB2</f>
        <v>44985.666666666664</v>
      </c>
      <c r="KT2" s="416"/>
      <c r="KU2" s="416"/>
      <c r="KV2" s="416"/>
      <c r="KW2" s="499"/>
      <c r="KX2" s="500"/>
      <c r="KY2" s="13"/>
      <c r="KZ2" s="423">
        <f>Tipy!JH2</f>
        <v>44987.666666666664</v>
      </c>
      <c r="LA2" s="424"/>
      <c r="LB2" s="424"/>
      <c r="LC2" s="424"/>
      <c r="LD2" s="479"/>
      <c r="LE2" s="489"/>
      <c r="LF2" s="13"/>
      <c r="LG2" s="429">
        <f>Tipy!JN2</f>
        <v>44992.875</v>
      </c>
      <c r="LH2" s="430"/>
      <c r="LI2" s="430"/>
      <c r="LJ2" s="430"/>
      <c r="LK2" s="490"/>
      <c r="LL2" s="491"/>
      <c r="LM2" s="13"/>
      <c r="LN2" s="423">
        <f>Tipy!JT2</f>
        <v>44994.666666666664</v>
      </c>
      <c r="LO2" s="424"/>
      <c r="LP2" s="424"/>
      <c r="LQ2" s="424"/>
      <c r="LR2" s="479"/>
      <c r="LS2" s="489"/>
      <c r="LT2" s="13"/>
      <c r="LU2" s="429">
        <f>Tipy!JZ2</f>
        <v>44999.875</v>
      </c>
      <c r="LV2" s="430"/>
      <c r="LW2" s="430"/>
      <c r="LX2" s="430"/>
      <c r="LY2" s="490"/>
      <c r="LZ2" s="491"/>
      <c r="MA2" s="13"/>
      <c r="MB2" s="415">
        <f>Tipy!KF2</f>
        <v>45001.666666666664</v>
      </c>
      <c r="MC2" s="416"/>
      <c r="MD2" s="416"/>
      <c r="ME2" s="416"/>
      <c r="MF2" s="499"/>
      <c r="MG2" s="500"/>
      <c r="MH2" s="13"/>
      <c r="MI2" s="423">
        <f>Tipy!KL2</f>
        <v>45001.666666666664</v>
      </c>
      <c r="MJ2" s="424"/>
      <c r="MK2" s="424"/>
      <c r="ML2" s="424"/>
      <c r="MM2" s="479"/>
      <c r="MN2" s="489"/>
      <c r="MO2" s="13"/>
      <c r="MP2" s="423">
        <f>Tipy!KR2</f>
        <v>45015.666666666664</v>
      </c>
      <c r="MQ2" s="424"/>
      <c r="MR2" s="424"/>
      <c r="MS2" s="424"/>
      <c r="MT2" s="479"/>
      <c r="MU2" s="489"/>
      <c r="MV2" s="13"/>
      <c r="MW2" s="423">
        <f>Tipy!KX2</f>
        <v>45019.875</v>
      </c>
      <c r="MX2" s="424"/>
      <c r="MY2" s="424"/>
      <c r="MZ2" s="424"/>
      <c r="NA2" s="479"/>
      <c r="NB2" s="489"/>
      <c r="NC2" s="13"/>
      <c r="ND2" s="423">
        <f>Tipy!LD2</f>
        <v>45022.666666666664</v>
      </c>
      <c r="NE2" s="424"/>
      <c r="NF2" s="424"/>
      <c r="NG2" s="424"/>
      <c r="NH2" s="479"/>
      <c r="NI2" s="489"/>
      <c r="NJ2" s="13"/>
      <c r="NK2" s="429">
        <f>Tipy!LJ2</f>
        <v>45027.875</v>
      </c>
      <c r="NL2" s="430"/>
      <c r="NM2" s="430"/>
      <c r="NN2" s="430"/>
      <c r="NO2" s="490"/>
      <c r="NP2" s="491"/>
      <c r="NQ2" s="13"/>
      <c r="NR2" s="423">
        <f>Tipy!LP2</f>
        <v>45029.666666666664</v>
      </c>
      <c r="NS2" s="424"/>
      <c r="NT2" s="424"/>
      <c r="NU2" s="424"/>
      <c r="NV2" s="479"/>
      <c r="NW2" s="489"/>
      <c r="NX2" s="13"/>
      <c r="NY2" s="429">
        <f>Tipy!LV2</f>
        <v>45034.875</v>
      </c>
      <c r="NZ2" s="430"/>
      <c r="OA2" s="430"/>
      <c r="OB2" s="430"/>
      <c r="OC2" s="490"/>
      <c r="OD2" s="491"/>
      <c r="OE2" s="13"/>
      <c r="OF2" s="415">
        <f>Tipy!MB2</f>
        <v>45036.666666666664</v>
      </c>
      <c r="OG2" s="416"/>
      <c r="OH2" s="416"/>
      <c r="OI2" s="416"/>
      <c r="OJ2" s="499"/>
      <c r="OK2" s="500"/>
      <c r="OL2" s="13"/>
      <c r="OM2" s="423">
        <f>Tipy!MH2</f>
        <v>45036.666666666664</v>
      </c>
      <c r="ON2" s="424"/>
      <c r="OO2" s="424"/>
      <c r="OP2" s="424"/>
      <c r="OQ2" s="479"/>
      <c r="OR2" s="489"/>
      <c r="OS2" s="13"/>
      <c r="OT2" s="423">
        <f>Tipy!MN2</f>
        <v>45043.666666666664</v>
      </c>
      <c r="OU2" s="424"/>
      <c r="OV2" s="424"/>
      <c r="OW2" s="424"/>
      <c r="OX2" s="479"/>
      <c r="OY2" s="489"/>
      <c r="OZ2" s="13"/>
      <c r="PA2" s="429">
        <f>Tipy!MT2</f>
        <v>45048.875</v>
      </c>
      <c r="PB2" s="430"/>
      <c r="PC2" s="430"/>
      <c r="PD2" s="430"/>
      <c r="PE2" s="490"/>
      <c r="PF2" s="491"/>
      <c r="PG2" s="13"/>
      <c r="PH2" s="423">
        <f>Tipy!MZ2</f>
        <v>45050.666666666664</v>
      </c>
      <c r="PI2" s="424"/>
      <c r="PJ2" s="424"/>
      <c r="PK2" s="424"/>
      <c r="PL2" s="479"/>
      <c r="PM2" s="489"/>
      <c r="PN2" s="13"/>
      <c r="PO2" s="429">
        <f>Tipy!NF2</f>
        <v>45055.875</v>
      </c>
      <c r="PP2" s="430"/>
      <c r="PQ2" s="430"/>
      <c r="PR2" s="430"/>
      <c r="PS2" s="490"/>
      <c r="PT2" s="491"/>
      <c r="PU2" s="13"/>
      <c r="PV2" s="423">
        <f>Tipy!NL2</f>
        <v>45057.666666666664</v>
      </c>
      <c r="PW2" s="424"/>
      <c r="PX2" s="424"/>
      <c r="PY2" s="424"/>
      <c r="PZ2" s="479"/>
      <c r="QA2" s="489"/>
      <c r="QB2" s="13"/>
      <c r="QC2" s="423">
        <f>Tipy!NR2</f>
        <v>45065.708333333336</v>
      </c>
      <c r="QD2" s="424"/>
      <c r="QE2" s="424"/>
      <c r="QF2" s="424"/>
      <c r="QG2" s="479"/>
      <c r="QH2" s="489"/>
      <c r="QJ2" s="429">
        <f>Tipy!NX2</f>
        <v>45068.875</v>
      </c>
      <c r="QK2" s="430"/>
      <c r="QL2" s="430"/>
      <c r="QM2" s="430"/>
      <c r="QN2" s="490"/>
      <c r="QO2" s="491"/>
      <c r="QQ2" s="415">
        <f>Tipy!OD2</f>
        <v>45071.666666666664</v>
      </c>
      <c r="QR2" s="416"/>
      <c r="QS2" s="416"/>
      <c r="QT2" s="416"/>
      <c r="QU2" s="499"/>
      <c r="QV2" s="500"/>
    </row>
    <row r="3" spans="1:464" ht="18" customHeight="1" thickBot="1" x14ac:dyDescent="0.25">
      <c r="A3" s="511"/>
      <c r="B3" s="512"/>
      <c r="C3" s="513"/>
      <c r="D3" s="443">
        <f>Tipy!D3</f>
        <v>0</v>
      </c>
      <c r="E3" s="443"/>
      <c r="F3" s="443"/>
      <c r="G3" s="46"/>
      <c r="H3" s="47" t="s">
        <v>0</v>
      </c>
      <c r="I3" s="48">
        <v>1</v>
      </c>
      <c r="J3" s="10"/>
      <c r="K3" s="401" t="str">
        <f>Tipy!J3</f>
        <v>Chelsea (V)</v>
      </c>
      <c r="L3" s="402"/>
      <c r="M3" s="402"/>
      <c r="N3" s="18">
        <v>1</v>
      </c>
      <c r="O3" s="19" t="s">
        <v>0</v>
      </c>
      <c r="P3" s="20">
        <v>1</v>
      </c>
      <c r="Q3" s="17"/>
      <c r="R3" s="401" t="str">
        <f>Tipy!P3</f>
        <v>Bournemouth (D)</v>
      </c>
      <c r="S3" s="402"/>
      <c r="T3" s="402"/>
      <c r="U3" s="18">
        <v>3</v>
      </c>
      <c r="V3" s="19" t="s">
        <v>0</v>
      </c>
      <c r="W3" s="20">
        <v>1</v>
      </c>
      <c r="X3" s="17"/>
      <c r="Y3" s="401" t="str">
        <f>Tipy!V3</f>
        <v>Newcastle (V)</v>
      </c>
      <c r="Z3" s="402"/>
      <c r="AA3" s="402"/>
      <c r="AB3" s="18">
        <v>1</v>
      </c>
      <c r="AC3" s="19" t="s">
        <v>0</v>
      </c>
      <c r="AD3" s="20">
        <v>2</v>
      </c>
      <c r="AE3" s="17"/>
      <c r="AF3" s="401" t="str">
        <f>Tipy!AB3</f>
        <v>Aston Villa (D)</v>
      </c>
      <c r="AG3" s="402"/>
      <c r="AH3" s="402"/>
      <c r="AI3" s="18">
        <v>3</v>
      </c>
      <c r="AJ3" s="19" t="s">
        <v>0</v>
      </c>
      <c r="AK3" s="20">
        <v>0</v>
      </c>
      <c r="AL3" s="17"/>
      <c r="AM3" s="401" t="str">
        <f>Tipy!AH3</f>
        <v>Wolves (V)</v>
      </c>
      <c r="AN3" s="402"/>
      <c r="AO3" s="402"/>
      <c r="AP3" s="18">
        <v>1</v>
      </c>
      <c r="AQ3" s="19" t="s">
        <v>0</v>
      </c>
      <c r="AR3" s="20">
        <v>3</v>
      </c>
      <c r="AS3" s="17"/>
      <c r="AT3" s="482" t="str">
        <f>Tipy!AN3</f>
        <v>LASK Linz (V)</v>
      </c>
      <c r="AU3" s="483"/>
      <c r="AV3" s="483"/>
      <c r="AW3" s="14">
        <v>1</v>
      </c>
      <c r="AX3" s="15" t="s">
        <v>0</v>
      </c>
      <c r="AY3" s="16">
        <v>3</v>
      </c>
      <c r="AZ3" s="17"/>
      <c r="BA3" s="401" t="str">
        <f>Tipy!AT3</f>
        <v>West Ham (D)</v>
      </c>
      <c r="BB3" s="402"/>
      <c r="BC3" s="402"/>
      <c r="BD3" s="18">
        <v>3</v>
      </c>
      <c r="BE3" s="19" t="s">
        <v>0</v>
      </c>
      <c r="BF3" s="20">
        <v>1</v>
      </c>
      <c r="BG3" s="17"/>
      <c r="BH3" s="409" t="str">
        <f>IF(Tipy!AZ3="","",Tipy!AZ3)</f>
        <v>Leicester (D)</v>
      </c>
      <c r="BI3" s="410"/>
      <c r="BJ3" s="410"/>
      <c r="BK3" s="35">
        <v>3</v>
      </c>
      <c r="BL3" s="36" t="s">
        <v>0</v>
      </c>
      <c r="BM3" s="37">
        <v>1</v>
      </c>
      <c r="BN3" s="17"/>
      <c r="BO3" s="401" t="str">
        <f>Tipy!BF3</f>
        <v>Tottenham (V)</v>
      </c>
      <c r="BP3" s="402"/>
      <c r="BQ3" s="402"/>
      <c r="BR3" s="18">
        <v>2</v>
      </c>
      <c r="BS3" s="19" t="s">
        <v>0</v>
      </c>
      <c r="BT3" s="20">
        <v>1</v>
      </c>
      <c r="BU3" s="17"/>
      <c r="BV3" s="431" t="str">
        <f>IF(Tipy!BL3="","",Tipy!BL3)</f>
        <v>Union SG (D)</v>
      </c>
      <c r="BW3" s="432"/>
      <c r="BX3" s="432"/>
      <c r="BY3" s="14">
        <v>2</v>
      </c>
      <c r="BZ3" s="15" t="s">
        <v>0</v>
      </c>
      <c r="CA3" s="16">
        <v>0</v>
      </c>
      <c r="CB3" s="17"/>
      <c r="CC3" s="401" t="str">
        <f>Tipy!BR3</f>
        <v>Brighton (V)</v>
      </c>
      <c r="CD3" s="402"/>
      <c r="CE3" s="402"/>
      <c r="CF3" s="18">
        <v>2</v>
      </c>
      <c r="CG3" s="19" t="s">
        <v>0</v>
      </c>
      <c r="CH3" s="20">
        <v>2</v>
      </c>
      <c r="CI3" s="17"/>
      <c r="CJ3" s="401" t="str">
        <f>Tipy!BX3</f>
        <v>Everton (D)</v>
      </c>
      <c r="CK3" s="402"/>
      <c r="CL3" s="402"/>
      <c r="CM3" s="18">
        <v>2</v>
      </c>
      <c r="CN3" s="19" t="s">
        <v>0</v>
      </c>
      <c r="CO3" s="20">
        <v>0</v>
      </c>
      <c r="CP3" s="17"/>
      <c r="CQ3" s="431" t="str">
        <f>IF(Tipy!CD3="","",Tipy!CD3)</f>
        <v>Toulouse (D)</v>
      </c>
      <c r="CR3" s="432"/>
      <c r="CS3" s="432"/>
      <c r="CT3" s="14">
        <v>5</v>
      </c>
      <c r="CU3" s="15" t="s">
        <v>0</v>
      </c>
      <c r="CV3" s="16">
        <v>1</v>
      </c>
      <c r="CW3" s="17"/>
      <c r="CX3" s="401" t="str">
        <f>Tipy!CJ3</f>
        <v>Nottingham (D)</v>
      </c>
      <c r="CY3" s="402"/>
      <c r="CZ3" s="402"/>
      <c r="DA3" s="18">
        <v>3</v>
      </c>
      <c r="DB3" s="19" t="s">
        <v>0</v>
      </c>
      <c r="DC3" s="20">
        <v>0</v>
      </c>
      <c r="DD3" s="17"/>
      <c r="DE3" s="409" t="str">
        <f>IF(Tipy!CP3="","",Tipy!CP3)</f>
        <v>Bournemouth (V)</v>
      </c>
      <c r="DF3" s="410"/>
      <c r="DG3" s="410"/>
      <c r="DH3" s="35">
        <v>1</v>
      </c>
      <c r="DI3" s="36" t="s">
        <v>0</v>
      </c>
      <c r="DJ3" s="37">
        <v>2</v>
      </c>
      <c r="DK3" s="17"/>
      <c r="DL3" s="401" t="str">
        <f>Tipy!CV3</f>
        <v>Luton (V)</v>
      </c>
      <c r="DM3" s="402"/>
      <c r="DN3" s="402"/>
      <c r="DO3" s="18">
        <v>1</v>
      </c>
      <c r="DP3" s="19" t="s">
        <v>0</v>
      </c>
      <c r="DQ3" s="20">
        <v>1</v>
      </c>
      <c r="DR3" s="17"/>
      <c r="DS3" s="431" t="s">
        <v>376</v>
      </c>
      <c r="DT3" s="432"/>
      <c r="DU3" s="432"/>
      <c r="DV3" s="14">
        <v>3</v>
      </c>
      <c r="DW3" s="15" t="s">
        <v>0</v>
      </c>
      <c r="DX3" s="16">
        <v>2</v>
      </c>
      <c r="DY3" s="17"/>
      <c r="DZ3" s="401" t="str">
        <f>Tipy!DH3</f>
        <v>Brentford (D)</v>
      </c>
      <c r="EA3" s="402"/>
      <c r="EB3" s="402"/>
      <c r="EC3" s="18">
        <v>3</v>
      </c>
      <c r="ED3" s="19" t="s">
        <v>0</v>
      </c>
      <c r="EE3" s="20">
        <v>0</v>
      </c>
      <c r="EF3" s="17"/>
      <c r="EG3" s="401" t="str">
        <f>Tipy!DN3</f>
        <v>Man City (V)</v>
      </c>
      <c r="EH3" s="402"/>
      <c r="EI3" s="402"/>
      <c r="EJ3" s="18">
        <v>1</v>
      </c>
      <c r="EK3" s="19" t="s">
        <v>0</v>
      </c>
      <c r="EL3" s="20">
        <v>1</v>
      </c>
      <c r="EM3" s="17"/>
      <c r="EN3" s="431" t="s">
        <v>377</v>
      </c>
      <c r="EO3" s="432"/>
      <c r="EP3" s="432"/>
      <c r="EQ3" s="14">
        <v>4</v>
      </c>
      <c r="ER3" s="15" t="s">
        <v>0</v>
      </c>
      <c r="ES3" s="16">
        <v>0</v>
      </c>
      <c r="ET3" s="17"/>
      <c r="EU3" s="401" t="str">
        <f>Tipy!DZ3</f>
        <v>Fulham (D)</v>
      </c>
      <c r="EV3" s="402"/>
      <c r="EW3" s="402"/>
      <c r="EX3" s="18">
        <v>4</v>
      </c>
      <c r="EY3" s="19" t="s">
        <v>0</v>
      </c>
      <c r="EZ3" s="20">
        <v>3</v>
      </c>
      <c r="FA3" s="17"/>
      <c r="FB3" s="401" t="str">
        <f>Tipy!EF3</f>
        <v>Sheffield (V)</v>
      </c>
      <c r="FC3" s="402"/>
      <c r="FD3" s="402"/>
      <c r="FE3" s="18"/>
      <c r="FF3" s="19" t="s">
        <v>0</v>
      </c>
      <c r="FG3" s="20"/>
      <c r="FH3" s="17"/>
      <c r="FI3" s="401" t="str">
        <f>Tipy!EL3</f>
        <v>Crystal Palace (V)</v>
      </c>
      <c r="FJ3" s="402"/>
      <c r="FK3" s="402"/>
      <c r="FL3" s="18"/>
      <c r="FM3" s="19" t="s">
        <v>0</v>
      </c>
      <c r="FN3" s="20"/>
      <c r="FO3" s="17"/>
      <c r="FP3" s="431" t="str">
        <f>IF(Tipy!ER3="","",Tipy!ER3)</f>
        <v>Union SG (V)</v>
      </c>
      <c r="FQ3" s="432"/>
      <c r="FR3" s="432"/>
      <c r="FS3" s="14"/>
      <c r="FT3" s="15" t="s">
        <v>0</v>
      </c>
      <c r="FU3" s="16"/>
      <c r="FV3" s="17"/>
      <c r="FW3" s="401" t="str">
        <f>Tipy!EX3</f>
        <v>Man Utd (D)</v>
      </c>
      <c r="FX3" s="402"/>
      <c r="FY3" s="402"/>
      <c r="FZ3" s="18"/>
      <c r="GA3" s="19" t="s">
        <v>0</v>
      </c>
      <c r="GB3" s="20"/>
      <c r="GC3" s="17"/>
      <c r="GD3" s="409" t="str">
        <f>IF(Tipy!FD3="","",Tipy!FD3)</f>
        <v/>
      </c>
      <c r="GE3" s="410"/>
      <c r="GF3" s="410"/>
      <c r="GG3" s="35"/>
      <c r="GH3" s="36" t="s">
        <v>0</v>
      </c>
      <c r="GI3" s="37"/>
      <c r="GJ3" s="17"/>
      <c r="GK3" s="401" t="str">
        <f>Tipy!FJ3</f>
        <v>Arsenal (D)</v>
      </c>
      <c r="GL3" s="402"/>
      <c r="GM3" s="402"/>
      <c r="GN3" s="18"/>
      <c r="GO3" s="19" t="s">
        <v>0</v>
      </c>
      <c r="GP3" s="20"/>
      <c r="GQ3" s="17"/>
      <c r="GR3" s="401" t="str">
        <f>Tipy!FP3</f>
        <v>Burnley (V)</v>
      </c>
      <c r="GS3" s="402"/>
      <c r="GT3" s="402"/>
      <c r="GU3" s="18"/>
      <c r="GV3" s="19" t="s">
        <v>0</v>
      </c>
      <c r="GW3" s="20"/>
      <c r="GX3" s="17"/>
      <c r="GY3" s="401" t="str">
        <f>Tipy!FV3</f>
        <v>Newcastle (D)</v>
      </c>
      <c r="GZ3" s="402"/>
      <c r="HA3" s="402"/>
      <c r="HB3" s="18"/>
      <c r="HC3" s="19" t="s">
        <v>0</v>
      </c>
      <c r="HD3" s="20"/>
      <c r="HE3" s="17"/>
      <c r="HF3" s="476" t="str">
        <f>IF(Tipy!GB3="","",Tipy!GB3)</f>
        <v/>
      </c>
      <c r="HG3" s="477"/>
      <c r="HH3" s="477"/>
      <c r="HI3" s="133"/>
      <c r="HJ3" s="134" t="s">
        <v>0</v>
      </c>
      <c r="HK3" s="135"/>
      <c r="HL3" s="17"/>
      <c r="HM3" s="409" t="str">
        <f>IF(Tipy!GH3="","",Tipy!GH3)</f>
        <v/>
      </c>
      <c r="HN3" s="410"/>
      <c r="HO3" s="410"/>
      <c r="HP3" s="35"/>
      <c r="HQ3" s="36" t="s">
        <v>0</v>
      </c>
      <c r="HR3" s="37"/>
      <c r="HS3" s="17"/>
      <c r="HT3" s="401" t="str">
        <f>Tipy!GN3</f>
        <v>Bournemouth (V)</v>
      </c>
      <c r="HU3" s="402"/>
      <c r="HV3" s="402"/>
      <c r="HW3" s="18"/>
      <c r="HX3" s="19" t="s">
        <v>0</v>
      </c>
      <c r="HY3" s="20"/>
      <c r="HZ3" s="17"/>
      <c r="IA3" s="409" t="str">
        <f>IF(Tipy!GT3="","",Tipy!GT3)</f>
        <v/>
      </c>
      <c r="IB3" s="410"/>
      <c r="IC3" s="410"/>
      <c r="ID3" s="35"/>
      <c r="IE3" s="36" t="s">
        <v>0</v>
      </c>
      <c r="IF3" s="37"/>
      <c r="IG3" s="17"/>
      <c r="IH3" s="417" t="str">
        <f>IF(Tipy!GZ3="","",Tipy!GZ3)</f>
        <v/>
      </c>
      <c r="II3" s="418"/>
      <c r="IJ3" s="418"/>
      <c r="IK3" s="38"/>
      <c r="IL3" s="39" t="s">
        <v>0</v>
      </c>
      <c r="IM3" s="40"/>
      <c r="IN3" s="17"/>
      <c r="IO3" s="474" t="str">
        <f>Tipy!HF3</f>
        <v>Chelsea (D)</v>
      </c>
      <c r="IP3" s="475"/>
      <c r="IQ3" s="475"/>
      <c r="IR3" s="18"/>
      <c r="IS3" s="19" t="s">
        <v>0</v>
      </c>
      <c r="IT3" s="20"/>
      <c r="IU3" s="17"/>
      <c r="IV3" s="401" t="str">
        <f>Tipy!HL3</f>
        <v>Arsenal (V)</v>
      </c>
      <c r="IW3" s="402"/>
      <c r="IX3" s="402"/>
      <c r="IY3" s="18"/>
      <c r="IZ3" s="19" t="s">
        <v>0</v>
      </c>
      <c r="JA3" s="20"/>
      <c r="JB3" s="17"/>
      <c r="JC3" s="401" t="str">
        <f>Tipy!HR3</f>
        <v>Burnley (D)</v>
      </c>
      <c r="JD3" s="402"/>
      <c r="JE3" s="402"/>
      <c r="JF3" s="18"/>
      <c r="JG3" s="19" t="s">
        <v>0</v>
      </c>
      <c r="JH3" s="20"/>
      <c r="JI3" s="17"/>
      <c r="JJ3" s="431" t="str">
        <f>IF(Tipy!HX3="","",Tipy!HX3)</f>
        <v/>
      </c>
      <c r="JK3" s="432"/>
      <c r="JL3" s="432"/>
      <c r="JM3" s="14"/>
      <c r="JN3" s="15" t="s">
        <v>0</v>
      </c>
      <c r="JO3" s="16"/>
      <c r="JP3" s="17"/>
      <c r="JQ3" s="401" t="str">
        <f>Tipy!ID3</f>
        <v>Brentford (V)</v>
      </c>
      <c r="JR3" s="402"/>
      <c r="JS3" s="402"/>
      <c r="JT3" s="18"/>
      <c r="JU3" s="19" t="s">
        <v>0</v>
      </c>
      <c r="JV3" s="20"/>
      <c r="JW3" s="17"/>
      <c r="JX3" s="431" t="str">
        <f>IF(Tipy!IJ3="","",Tipy!IJ3)</f>
        <v/>
      </c>
      <c r="JY3" s="432"/>
      <c r="JZ3" s="432"/>
      <c r="KA3" s="14"/>
      <c r="KB3" s="15" t="s">
        <v>0</v>
      </c>
      <c r="KC3" s="16"/>
      <c r="KD3" s="17"/>
      <c r="KE3" s="401" t="str">
        <f>Tipy!IP3</f>
        <v>Luton (D)</v>
      </c>
      <c r="KF3" s="402"/>
      <c r="KG3" s="402"/>
      <c r="KH3" s="18"/>
      <c r="KI3" s="19" t="s">
        <v>0</v>
      </c>
      <c r="KJ3" s="20"/>
      <c r="KK3" s="17"/>
      <c r="KL3" s="409" t="str">
        <f>IF(Tipy!IV3="","",Tipy!IV3)</f>
        <v/>
      </c>
      <c r="KM3" s="410"/>
      <c r="KN3" s="410"/>
      <c r="KO3" s="35"/>
      <c r="KP3" s="36" t="s">
        <v>0</v>
      </c>
      <c r="KQ3" s="37"/>
      <c r="KR3" s="17"/>
      <c r="KS3" s="417" t="str">
        <f>IF(Tipy!JB3="","",Tipy!JB3)</f>
        <v/>
      </c>
      <c r="KT3" s="418"/>
      <c r="KU3" s="418"/>
      <c r="KV3" s="38"/>
      <c r="KW3" s="39" t="s">
        <v>0</v>
      </c>
      <c r="KX3" s="40"/>
      <c r="KY3" s="17"/>
      <c r="KZ3" s="401" t="str">
        <f>Tipy!JH3</f>
        <v>Nottingham (V)</v>
      </c>
      <c r="LA3" s="402"/>
      <c r="LB3" s="402"/>
      <c r="LC3" s="18"/>
      <c r="LD3" s="19" t="s">
        <v>0</v>
      </c>
      <c r="LE3" s="20"/>
      <c r="LF3" s="17"/>
      <c r="LG3" s="431" t="str">
        <f>IF(Tipy!JN3="","",Tipy!JN3)</f>
        <v/>
      </c>
      <c r="LH3" s="432"/>
      <c r="LI3" s="432"/>
      <c r="LJ3" s="14"/>
      <c r="LK3" s="15" t="s">
        <v>0</v>
      </c>
      <c r="LL3" s="16"/>
      <c r="LM3" s="17"/>
      <c r="LN3" s="401" t="str">
        <f>Tipy!JT3</f>
        <v>Man City (D)</v>
      </c>
      <c r="LO3" s="402"/>
      <c r="LP3" s="402"/>
      <c r="LQ3" s="18"/>
      <c r="LR3" s="19" t="s">
        <v>0</v>
      </c>
      <c r="LS3" s="20"/>
      <c r="LT3" s="17"/>
      <c r="LU3" s="431" t="str">
        <f>IF(Tipy!JZ3="","",Tipy!JZ3)</f>
        <v/>
      </c>
      <c r="LV3" s="432"/>
      <c r="LW3" s="432"/>
      <c r="LX3" s="14"/>
      <c r="LY3" s="15" t="s">
        <v>0</v>
      </c>
      <c r="LZ3" s="16"/>
      <c r="MA3" s="17"/>
      <c r="MB3" s="417" t="str">
        <f>IF(Tipy!KF3="","",Tipy!KF3)</f>
        <v/>
      </c>
      <c r="MC3" s="418"/>
      <c r="MD3" s="418"/>
      <c r="ME3" s="38"/>
      <c r="MF3" s="39" t="s">
        <v>0</v>
      </c>
      <c r="MG3" s="40"/>
      <c r="MH3" s="17"/>
      <c r="MI3" s="401" t="str">
        <f>Tipy!KL3</f>
        <v>Everton (V)</v>
      </c>
      <c r="MJ3" s="402"/>
      <c r="MK3" s="402"/>
      <c r="ML3" s="18"/>
      <c r="MM3" s="19" t="s">
        <v>0</v>
      </c>
      <c r="MN3" s="20"/>
      <c r="MO3" s="17"/>
      <c r="MP3" s="401" t="str">
        <f>Tipy!KR3</f>
        <v>Brighton (D)</v>
      </c>
      <c r="MQ3" s="402"/>
      <c r="MR3" s="402"/>
      <c r="MS3" s="18"/>
      <c r="MT3" s="19" t="s">
        <v>0</v>
      </c>
      <c r="MU3" s="20"/>
      <c r="MV3" s="17"/>
      <c r="MW3" s="401" t="str">
        <f>Tipy!KX3</f>
        <v>Sheffield (D)</v>
      </c>
      <c r="MX3" s="402"/>
      <c r="MY3" s="402"/>
      <c r="MZ3" s="18"/>
      <c r="NA3" s="19" t="s">
        <v>0</v>
      </c>
      <c r="NB3" s="20"/>
      <c r="NC3" s="17"/>
      <c r="ND3" s="401" t="str">
        <f>Tipy!LD3</f>
        <v>Man Utd (V)</v>
      </c>
      <c r="NE3" s="402"/>
      <c r="NF3" s="402"/>
      <c r="NG3" s="18"/>
      <c r="NH3" s="19" t="s">
        <v>0</v>
      </c>
      <c r="NI3" s="20"/>
      <c r="NJ3" s="17"/>
      <c r="NK3" s="431" t="str">
        <f>IF(Tipy!LJ3="","",Tipy!LJ3)</f>
        <v/>
      </c>
      <c r="NL3" s="432"/>
      <c r="NM3" s="432"/>
      <c r="NN3" s="14"/>
      <c r="NO3" s="15" t="s">
        <v>0</v>
      </c>
      <c r="NP3" s="16"/>
      <c r="NQ3" s="17"/>
      <c r="NR3" s="401" t="str">
        <f>Tipy!LP3</f>
        <v>Crystal Palace (D)</v>
      </c>
      <c r="NS3" s="402"/>
      <c r="NT3" s="402"/>
      <c r="NU3" s="18"/>
      <c r="NV3" s="19" t="s">
        <v>0</v>
      </c>
      <c r="NW3" s="20"/>
      <c r="NX3" s="17"/>
      <c r="NY3" s="431" t="str">
        <f>IF(Tipy!LV3="","",Tipy!LV3)</f>
        <v/>
      </c>
      <c r="NZ3" s="432"/>
      <c r="OA3" s="432"/>
      <c r="OB3" s="14"/>
      <c r="OC3" s="15" t="s">
        <v>0</v>
      </c>
      <c r="OD3" s="16"/>
      <c r="OE3" s="17"/>
      <c r="OF3" s="417" t="str">
        <f>IF(Tipy!MB3="","",Tipy!MB3)</f>
        <v/>
      </c>
      <c r="OG3" s="418"/>
      <c r="OH3" s="418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401" t="str">
        <f>Tipy!MN3</f>
        <v>West Ham (V)</v>
      </c>
      <c r="OU3" s="402"/>
      <c r="OV3" s="402"/>
      <c r="OW3" s="18"/>
      <c r="OX3" s="19" t="s">
        <v>0</v>
      </c>
      <c r="OY3" s="20"/>
      <c r="OZ3" s="17"/>
      <c r="PA3" s="431" t="str">
        <f>IF(Tipy!MT3="","",Tipy!MT3)</f>
        <v/>
      </c>
      <c r="PB3" s="432"/>
      <c r="PC3" s="432"/>
      <c r="PD3" s="14"/>
      <c r="PE3" s="15" t="s">
        <v>0</v>
      </c>
      <c r="PF3" s="16"/>
      <c r="PG3" s="17"/>
      <c r="PH3" s="401" t="str">
        <f>Tipy!MZ3</f>
        <v>Tottenham (D)</v>
      </c>
      <c r="PI3" s="402"/>
      <c r="PJ3" s="402"/>
      <c r="PK3" s="18"/>
      <c r="PL3" s="19" t="s">
        <v>0</v>
      </c>
      <c r="PM3" s="20"/>
      <c r="PN3" s="17"/>
      <c r="PO3" s="431" t="str">
        <f>IF(Tipy!NF3="","",Tipy!NF3)</f>
        <v/>
      </c>
      <c r="PP3" s="432"/>
      <c r="PQ3" s="432"/>
      <c r="PR3" s="14"/>
      <c r="PS3" s="15" t="s">
        <v>0</v>
      </c>
      <c r="PT3" s="16"/>
      <c r="PU3" s="17"/>
      <c r="PV3" s="401" t="str">
        <f>Tipy!NL3</f>
        <v>A.Villa (V)</v>
      </c>
      <c r="PW3" s="402"/>
      <c r="PX3" s="402"/>
      <c r="PY3" s="18"/>
      <c r="PZ3" s="19" t="s">
        <v>0</v>
      </c>
      <c r="QA3" s="20"/>
      <c r="QB3" s="17"/>
      <c r="QC3" s="401" t="str">
        <f>Tipy!NR3</f>
        <v>Wolves (D)</v>
      </c>
      <c r="QD3" s="402"/>
      <c r="QE3" s="402"/>
      <c r="QF3" s="18"/>
      <c r="QG3" s="19" t="s">
        <v>0</v>
      </c>
      <c r="QH3" s="20"/>
      <c r="QJ3" s="431" t="str">
        <f>IF(Tipy!NX3="","",Tipy!NX3)</f>
        <v/>
      </c>
      <c r="QK3" s="432"/>
      <c r="QL3" s="432"/>
      <c r="QM3" s="14"/>
      <c r="QN3" s="15" t="s">
        <v>0</v>
      </c>
      <c r="QO3" s="16"/>
      <c r="QQ3" s="417" t="str">
        <f>IF(Tipy!OD3="","",Tipy!OD3)</f>
        <v/>
      </c>
      <c r="QR3" s="418"/>
      <c r="QS3" s="418"/>
      <c r="QT3" s="38"/>
      <c r="QU3" s="39" t="s">
        <v>0</v>
      </c>
      <c r="QV3" s="40"/>
    </row>
    <row r="4" spans="1:464" ht="5.0999999999999996" customHeight="1" thickBot="1" x14ac:dyDescent="0.25">
      <c r="A4" s="511"/>
      <c r="B4" s="512"/>
      <c r="C4" s="513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511"/>
      <c r="B5" s="512"/>
      <c r="C5" s="513"/>
      <c r="D5" s="457" t="s">
        <v>43</v>
      </c>
      <c r="E5" s="457"/>
      <c r="F5" s="460"/>
      <c r="G5" s="456" t="s">
        <v>44</v>
      </c>
      <c r="H5" s="457"/>
      <c r="I5" s="458"/>
      <c r="J5" s="88"/>
      <c r="K5" s="459" t="s">
        <v>43</v>
      </c>
      <c r="L5" s="457"/>
      <c r="M5" s="460"/>
      <c r="N5" s="456" t="s">
        <v>44</v>
      </c>
      <c r="O5" s="457"/>
      <c r="P5" s="458"/>
      <c r="Q5" s="104"/>
      <c r="R5" s="459" t="s">
        <v>43</v>
      </c>
      <c r="S5" s="457"/>
      <c r="T5" s="460"/>
      <c r="U5" s="456" t="s">
        <v>44</v>
      </c>
      <c r="V5" s="457"/>
      <c r="W5" s="458"/>
      <c r="X5" s="104"/>
      <c r="Y5" s="459" t="s">
        <v>43</v>
      </c>
      <c r="Z5" s="457"/>
      <c r="AA5" s="460"/>
      <c r="AB5" s="456" t="s">
        <v>44</v>
      </c>
      <c r="AC5" s="457"/>
      <c r="AD5" s="458"/>
      <c r="AE5" s="104"/>
      <c r="AF5" s="459" t="s">
        <v>43</v>
      </c>
      <c r="AG5" s="457"/>
      <c r="AH5" s="460"/>
      <c r="AI5" s="456" t="s">
        <v>44</v>
      </c>
      <c r="AJ5" s="457"/>
      <c r="AK5" s="458"/>
      <c r="AL5" s="104"/>
      <c r="AM5" s="459" t="s">
        <v>43</v>
      </c>
      <c r="AN5" s="457"/>
      <c r="AO5" s="460"/>
      <c r="AP5" s="456" t="s">
        <v>44</v>
      </c>
      <c r="AQ5" s="457"/>
      <c r="AR5" s="458"/>
      <c r="AS5" s="104"/>
      <c r="AT5" s="459" t="s">
        <v>43</v>
      </c>
      <c r="AU5" s="457"/>
      <c r="AV5" s="460"/>
      <c r="AW5" s="456" t="s">
        <v>44</v>
      </c>
      <c r="AX5" s="457"/>
      <c r="AY5" s="458"/>
      <c r="AZ5" s="104"/>
      <c r="BA5" s="459" t="s">
        <v>43</v>
      </c>
      <c r="BB5" s="457"/>
      <c r="BC5" s="460"/>
      <c r="BD5" s="456" t="s">
        <v>44</v>
      </c>
      <c r="BE5" s="457"/>
      <c r="BF5" s="458"/>
      <c r="BG5" s="104"/>
      <c r="BH5" s="459" t="s">
        <v>43</v>
      </c>
      <c r="BI5" s="457"/>
      <c r="BJ5" s="460"/>
      <c r="BK5" s="456" t="s">
        <v>44</v>
      </c>
      <c r="BL5" s="457"/>
      <c r="BM5" s="458"/>
      <c r="BN5" s="104"/>
      <c r="BO5" s="459" t="s">
        <v>43</v>
      </c>
      <c r="BP5" s="457"/>
      <c r="BQ5" s="460"/>
      <c r="BR5" s="456" t="s">
        <v>44</v>
      </c>
      <c r="BS5" s="457"/>
      <c r="BT5" s="458"/>
      <c r="BU5" s="104"/>
      <c r="BV5" s="459" t="s">
        <v>43</v>
      </c>
      <c r="BW5" s="457"/>
      <c r="BX5" s="460"/>
      <c r="BY5" s="456" t="s">
        <v>44</v>
      </c>
      <c r="BZ5" s="457"/>
      <c r="CA5" s="458"/>
      <c r="CB5" s="104"/>
      <c r="CC5" s="459" t="s">
        <v>43</v>
      </c>
      <c r="CD5" s="457"/>
      <c r="CE5" s="460"/>
      <c r="CF5" s="456" t="s">
        <v>44</v>
      </c>
      <c r="CG5" s="457"/>
      <c r="CH5" s="458"/>
      <c r="CI5" s="104"/>
      <c r="CJ5" s="459" t="s">
        <v>43</v>
      </c>
      <c r="CK5" s="457"/>
      <c r="CL5" s="460"/>
      <c r="CM5" s="456" t="s">
        <v>44</v>
      </c>
      <c r="CN5" s="457"/>
      <c r="CO5" s="458"/>
      <c r="CP5" s="104"/>
      <c r="CQ5" s="459" t="s">
        <v>43</v>
      </c>
      <c r="CR5" s="457"/>
      <c r="CS5" s="460"/>
      <c r="CT5" s="456" t="s">
        <v>44</v>
      </c>
      <c r="CU5" s="457"/>
      <c r="CV5" s="458"/>
      <c r="CW5" s="104"/>
      <c r="CX5" s="459" t="s">
        <v>43</v>
      </c>
      <c r="CY5" s="457"/>
      <c r="CZ5" s="460"/>
      <c r="DA5" s="456" t="s">
        <v>44</v>
      </c>
      <c r="DB5" s="457"/>
      <c r="DC5" s="458"/>
      <c r="DD5" s="104"/>
      <c r="DE5" s="459" t="s">
        <v>43</v>
      </c>
      <c r="DF5" s="457"/>
      <c r="DG5" s="460"/>
      <c r="DH5" s="456" t="s">
        <v>44</v>
      </c>
      <c r="DI5" s="457"/>
      <c r="DJ5" s="458"/>
      <c r="DK5" s="104"/>
      <c r="DL5" s="459" t="s">
        <v>43</v>
      </c>
      <c r="DM5" s="457"/>
      <c r="DN5" s="460"/>
      <c r="DO5" s="456" t="s">
        <v>44</v>
      </c>
      <c r="DP5" s="457"/>
      <c r="DQ5" s="458"/>
      <c r="DR5" s="104"/>
      <c r="DS5" s="459" t="s">
        <v>43</v>
      </c>
      <c r="DT5" s="457"/>
      <c r="DU5" s="460"/>
      <c r="DV5" s="456" t="s">
        <v>44</v>
      </c>
      <c r="DW5" s="457"/>
      <c r="DX5" s="458"/>
      <c r="DY5" s="104"/>
      <c r="DZ5" s="459" t="s">
        <v>43</v>
      </c>
      <c r="EA5" s="457"/>
      <c r="EB5" s="460"/>
      <c r="EC5" s="456" t="s">
        <v>44</v>
      </c>
      <c r="ED5" s="457"/>
      <c r="EE5" s="458"/>
      <c r="EF5" s="104"/>
      <c r="EG5" s="459" t="s">
        <v>43</v>
      </c>
      <c r="EH5" s="457"/>
      <c r="EI5" s="460"/>
      <c r="EJ5" s="456" t="s">
        <v>44</v>
      </c>
      <c r="EK5" s="457"/>
      <c r="EL5" s="458"/>
      <c r="EM5" s="104"/>
      <c r="EN5" s="459" t="s">
        <v>43</v>
      </c>
      <c r="EO5" s="457"/>
      <c r="EP5" s="460"/>
      <c r="EQ5" s="456" t="s">
        <v>44</v>
      </c>
      <c r="ER5" s="457"/>
      <c r="ES5" s="458"/>
      <c r="ET5" s="104"/>
      <c r="EU5" s="459" t="s">
        <v>43</v>
      </c>
      <c r="EV5" s="457"/>
      <c r="EW5" s="460"/>
      <c r="EX5" s="456" t="s">
        <v>44</v>
      </c>
      <c r="EY5" s="457"/>
      <c r="EZ5" s="458"/>
      <c r="FA5" s="104"/>
      <c r="FB5" s="459" t="s">
        <v>43</v>
      </c>
      <c r="FC5" s="457"/>
      <c r="FD5" s="460"/>
      <c r="FE5" s="456" t="s">
        <v>44</v>
      </c>
      <c r="FF5" s="457"/>
      <c r="FG5" s="458"/>
      <c r="FH5" s="104"/>
      <c r="FI5" s="459" t="s">
        <v>43</v>
      </c>
      <c r="FJ5" s="457"/>
      <c r="FK5" s="460"/>
      <c r="FL5" s="456" t="s">
        <v>44</v>
      </c>
      <c r="FM5" s="457"/>
      <c r="FN5" s="458"/>
      <c r="FO5" s="104"/>
      <c r="FP5" s="459" t="s">
        <v>43</v>
      </c>
      <c r="FQ5" s="457"/>
      <c r="FR5" s="460"/>
      <c r="FS5" s="456" t="s">
        <v>44</v>
      </c>
      <c r="FT5" s="457"/>
      <c r="FU5" s="458"/>
      <c r="FV5" s="104"/>
      <c r="FW5" s="459" t="s">
        <v>43</v>
      </c>
      <c r="FX5" s="457"/>
      <c r="FY5" s="460"/>
      <c r="FZ5" s="456" t="s">
        <v>44</v>
      </c>
      <c r="GA5" s="457"/>
      <c r="GB5" s="458"/>
      <c r="GC5" s="104"/>
      <c r="GD5" s="459" t="s">
        <v>43</v>
      </c>
      <c r="GE5" s="457"/>
      <c r="GF5" s="460"/>
      <c r="GG5" s="456" t="s">
        <v>44</v>
      </c>
      <c r="GH5" s="457"/>
      <c r="GI5" s="458"/>
      <c r="GJ5" s="104"/>
      <c r="GK5" s="459" t="s">
        <v>43</v>
      </c>
      <c r="GL5" s="457"/>
      <c r="GM5" s="460"/>
      <c r="GN5" s="456" t="s">
        <v>44</v>
      </c>
      <c r="GO5" s="457"/>
      <c r="GP5" s="458"/>
      <c r="GQ5" s="104"/>
      <c r="GR5" s="459" t="s">
        <v>43</v>
      </c>
      <c r="GS5" s="457"/>
      <c r="GT5" s="460"/>
      <c r="GU5" s="456" t="s">
        <v>44</v>
      </c>
      <c r="GV5" s="457"/>
      <c r="GW5" s="458"/>
      <c r="GX5" s="104"/>
      <c r="GY5" s="459" t="s">
        <v>43</v>
      </c>
      <c r="GZ5" s="457"/>
      <c r="HA5" s="460"/>
      <c r="HB5" s="456" t="s">
        <v>44</v>
      </c>
      <c r="HC5" s="457"/>
      <c r="HD5" s="458"/>
      <c r="HE5" s="104"/>
      <c r="HF5" s="459" t="s">
        <v>43</v>
      </c>
      <c r="HG5" s="457"/>
      <c r="HH5" s="460"/>
      <c r="HI5" s="456" t="s">
        <v>44</v>
      </c>
      <c r="HJ5" s="457"/>
      <c r="HK5" s="458"/>
      <c r="HL5" s="104"/>
      <c r="HM5" s="459" t="s">
        <v>43</v>
      </c>
      <c r="HN5" s="457"/>
      <c r="HO5" s="460"/>
      <c r="HP5" s="456" t="s">
        <v>44</v>
      </c>
      <c r="HQ5" s="457"/>
      <c r="HR5" s="458"/>
      <c r="HS5" s="104"/>
      <c r="HT5" s="459" t="s">
        <v>43</v>
      </c>
      <c r="HU5" s="457"/>
      <c r="HV5" s="460"/>
      <c r="HW5" s="456" t="s">
        <v>44</v>
      </c>
      <c r="HX5" s="457"/>
      <c r="HY5" s="458"/>
      <c r="HZ5" s="104"/>
      <c r="IA5" s="459" t="s">
        <v>43</v>
      </c>
      <c r="IB5" s="457"/>
      <c r="IC5" s="460"/>
      <c r="ID5" s="456" t="s">
        <v>44</v>
      </c>
      <c r="IE5" s="457"/>
      <c r="IF5" s="458"/>
      <c r="IG5" s="104"/>
      <c r="IH5" s="459" t="s">
        <v>43</v>
      </c>
      <c r="II5" s="457"/>
      <c r="IJ5" s="460"/>
      <c r="IK5" s="456" t="s">
        <v>44</v>
      </c>
      <c r="IL5" s="457"/>
      <c r="IM5" s="458"/>
      <c r="IN5" s="104"/>
      <c r="IO5" s="459" t="s">
        <v>43</v>
      </c>
      <c r="IP5" s="457"/>
      <c r="IQ5" s="460"/>
      <c r="IR5" s="456" t="s">
        <v>44</v>
      </c>
      <c r="IS5" s="457"/>
      <c r="IT5" s="458"/>
      <c r="IU5" s="104"/>
      <c r="IV5" s="459" t="s">
        <v>43</v>
      </c>
      <c r="IW5" s="457"/>
      <c r="IX5" s="460"/>
      <c r="IY5" s="456" t="s">
        <v>44</v>
      </c>
      <c r="IZ5" s="457"/>
      <c r="JA5" s="458"/>
      <c r="JB5" s="104"/>
      <c r="JC5" s="459" t="s">
        <v>43</v>
      </c>
      <c r="JD5" s="457"/>
      <c r="JE5" s="460"/>
      <c r="JF5" s="456" t="s">
        <v>44</v>
      </c>
      <c r="JG5" s="457"/>
      <c r="JH5" s="458"/>
      <c r="JI5" s="104"/>
      <c r="JJ5" s="459" t="s">
        <v>43</v>
      </c>
      <c r="JK5" s="457"/>
      <c r="JL5" s="460"/>
      <c r="JM5" s="456" t="s">
        <v>44</v>
      </c>
      <c r="JN5" s="457"/>
      <c r="JO5" s="458"/>
      <c r="JP5" s="104"/>
      <c r="JQ5" s="459" t="s">
        <v>43</v>
      </c>
      <c r="JR5" s="457"/>
      <c r="JS5" s="460"/>
      <c r="JT5" s="456" t="s">
        <v>44</v>
      </c>
      <c r="JU5" s="457"/>
      <c r="JV5" s="458"/>
      <c r="JW5" s="104"/>
      <c r="JX5" s="459" t="s">
        <v>43</v>
      </c>
      <c r="JY5" s="457"/>
      <c r="JZ5" s="460"/>
      <c r="KA5" s="456" t="s">
        <v>44</v>
      </c>
      <c r="KB5" s="457"/>
      <c r="KC5" s="458"/>
      <c r="KD5" s="104"/>
      <c r="KE5" s="459" t="s">
        <v>43</v>
      </c>
      <c r="KF5" s="457"/>
      <c r="KG5" s="460"/>
      <c r="KH5" s="456" t="s">
        <v>44</v>
      </c>
      <c r="KI5" s="457"/>
      <c r="KJ5" s="458"/>
      <c r="KK5" s="104"/>
      <c r="KL5" s="459" t="s">
        <v>43</v>
      </c>
      <c r="KM5" s="457"/>
      <c r="KN5" s="460"/>
      <c r="KO5" s="456" t="s">
        <v>44</v>
      </c>
      <c r="KP5" s="457"/>
      <c r="KQ5" s="458"/>
      <c r="KR5" s="104"/>
      <c r="KS5" s="459" t="s">
        <v>43</v>
      </c>
      <c r="KT5" s="457"/>
      <c r="KU5" s="460"/>
      <c r="KV5" s="456" t="s">
        <v>44</v>
      </c>
      <c r="KW5" s="457"/>
      <c r="KX5" s="458"/>
      <c r="KY5" s="104"/>
      <c r="KZ5" s="459" t="s">
        <v>43</v>
      </c>
      <c r="LA5" s="457"/>
      <c r="LB5" s="460"/>
      <c r="LC5" s="456" t="s">
        <v>44</v>
      </c>
      <c r="LD5" s="457"/>
      <c r="LE5" s="458"/>
      <c r="LF5" s="104"/>
      <c r="LG5" s="459" t="s">
        <v>43</v>
      </c>
      <c r="LH5" s="457"/>
      <c r="LI5" s="460"/>
      <c r="LJ5" s="456" t="s">
        <v>44</v>
      </c>
      <c r="LK5" s="457"/>
      <c r="LL5" s="458"/>
      <c r="LM5" s="104"/>
      <c r="LN5" s="459" t="s">
        <v>43</v>
      </c>
      <c r="LO5" s="457"/>
      <c r="LP5" s="460"/>
      <c r="LQ5" s="456" t="s">
        <v>44</v>
      </c>
      <c r="LR5" s="457"/>
      <c r="LS5" s="458"/>
      <c r="LT5" s="104"/>
      <c r="LU5" s="459" t="s">
        <v>43</v>
      </c>
      <c r="LV5" s="457"/>
      <c r="LW5" s="460"/>
      <c r="LX5" s="456" t="s">
        <v>44</v>
      </c>
      <c r="LY5" s="457"/>
      <c r="LZ5" s="458"/>
      <c r="MA5" s="104"/>
      <c r="MB5" s="459" t="s">
        <v>43</v>
      </c>
      <c r="MC5" s="457"/>
      <c r="MD5" s="460"/>
      <c r="ME5" s="456" t="s">
        <v>44</v>
      </c>
      <c r="MF5" s="457"/>
      <c r="MG5" s="458"/>
      <c r="MH5" s="104"/>
      <c r="MI5" s="459" t="s">
        <v>43</v>
      </c>
      <c r="MJ5" s="457"/>
      <c r="MK5" s="460"/>
      <c r="ML5" s="456" t="s">
        <v>44</v>
      </c>
      <c r="MM5" s="457"/>
      <c r="MN5" s="458"/>
      <c r="MO5" s="104"/>
      <c r="MP5" s="459" t="s">
        <v>43</v>
      </c>
      <c r="MQ5" s="457"/>
      <c r="MR5" s="460"/>
      <c r="MS5" s="456" t="s">
        <v>44</v>
      </c>
      <c r="MT5" s="457"/>
      <c r="MU5" s="458"/>
      <c r="MV5" s="104"/>
      <c r="MW5" s="459" t="s">
        <v>43</v>
      </c>
      <c r="MX5" s="457"/>
      <c r="MY5" s="460"/>
      <c r="MZ5" s="456" t="s">
        <v>44</v>
      </c>
      <c r="NA5" s="457"/>
      <c r="NB5" s="458"/>
      <c r="NC5" s="104"/>
      <c r="ND5" s="459" t="s">
        <v>43</v>
      </c>
      <c r="NE5" s="457"/>
      <c r="NF5" s="460"/>
      <c r="NG5" s="456" t="s">
        <v>44</v>
      </c>
      <c r="NH5" s="457"/>
      <c r="NI5" s="458"/>
      <c r="NJ5" s="104"/>
      <c r="NK5" s="459" t="s">
        <v>43</v>
      </c>
      <c r="NL5" s="457"/>
      <c r="NM5" s="460"/>
      <c r="NN5" s="456" t="s">
        <v>44</v>
      </c>
      <c r="NO5" s="457"/>
      <c r="NP5" s="458"/>
      <c r="NQ5" s="104"/>
      <c r="NR5" s="459" t="s">
        <v>43</v>
      </c>
      <c r="NS5" s="457"/>
      <c r="NT5" s="460"/>
      <c r="NU5" s="456" t="s">
        <v>44</v>
      </c>
      <c r="NV5" s="457"/>
      <c r="NW5" s="458"/>
      <c r="NX5" s="104"/>
      <c r="NY5" s="459" t="s">
        <v>43</v>
      </c>
      <c r="NZ5" s="457"/>
      <c r="OA5" s="460"/>
      <c r="OB5" s="456" t="s">
        <v>44</v>
      </c>
      <c r="OC5" s="457"/>
      <c r="OD5" s="458"/>
      <c r="OE5" s="104"/>
      <c r="OF5" s="459" t="s">
        <v>43</v>
      </c>
      <c r="OG5" s="457"/>
      <c r="OH5" s="460"/>
      <c r="OI5" s="456" t="s">
        <v>44</v>
      </c>
      <c r="OJ5" s="457"/>
      <c r="OK5" s="458"/>
      <c r="OL5" s="104"/>
      <c r="OM5" s="459" t="s">
        <v>43</v>
      </c>
      <c r="ON5" s="457"/>
      <c r="OO5" s="460"/>
      <c r="OP5" s="456" t="s">
        <v>44</v>
      </c>
      <c r="OQ5" s="457"/>
      <c r="OR5" s="458"/>
      <c r="OS5" s="104"/>
      <c r="OT5" s="459" t="s">
        <v>43</v>
      </c>
      <c r="OU5" s="457"/>
      <c r="OV5" s="460"/>
      <c r="OW5" s="456" t="s">
        <v>44</v>
      </c>
      <c r="OX5" s="457"/>
      <c r="OY5" s="458"/>
      <c r="OZ5" s="104"/>
      <c r="PA5" s="459" t="s">
        <v>43</v>
      </c>
      <c r="PB5" s="457"/>
      <c r="PC5" s="460"/>
      <c r="PD5" s="456" t="s">
        <v>44</v>
      </c>
      <c r="PE5" s="457"/>
      <c r="PF5" s="458"/>
      <c r="PG5" s="104"/>
      <c r="PH5" s="459" t="s">
        <v>43</v>
      </c>
      <c r="PI5" s="457"/>
      <c r="PJ5" s="460"/>
      <c r="PK5" s="456" t="s">
        <v>44</v>
      </c>
      <c r="PL5" s="457"/>
      <c r="PM5" s="458"/>
      <c r="PN5" s="104"/>
      <c r="PO5" s="459" t="s">
        <v>43</v>
      </c>
      <c r="PP5" s="457"/>
      <c r="PQ5" s="460"/>
      <c r="PR5" s="456" t="s">
        <v>44</v>
      </c>
      <c r="PS5" s="457"/>
      <c r="PT5" s="458"/>
      <c r="PU5" s="104"/>
      <c r="PV5" s="459" t="s">
        <v>43</v>
      </c>
      <c r="PW5" s="457"/>
      <c r="PX5" s="460"/>
      <c r="PY5" s="456" t="s">
        <v>44</v>
      </c>
      <c r="PZ5" s="457"/>
      <c r="QA5" s="458"/>
      <c r="QB5" s="104"/>
      <c r="QC5" s="459" t="s">
        <v>43</v>
      </c>
      <c r="QD5" s="457"/>
      <c r="QE5" s="460"/>
      <c r="QF5" s="456" t="s">
        <v>44</v>
      </c>
      <c r="QG5" s="457"/>
      <c r="QH5" s="458"/>
      <c r="QJ5" s="459" t="s">
        <v>43</v>
      </c>
      <c r="QK5" s="457"/>
      <c r="QL5" s="460"/>
      <c r="QM5" s="456" t="s">
        <v>44</v>
      </c>
      <c r="QN5" s="457"/>
      <c r="QO5" s="458"/>
      <c r="QQ5" s="459" t="s">
        <v>43</v>
      </c>
      <c r="QR5" s="457"/>
      <c r="QS5" s="460"/>
      <c r="QT5" s="456" t="s">
        <v>44</v>
      </c>
      <c r="QU5" s="457"/>
      <c r="QV5" s="458"/>
    </row>
    <row r="6" spans="1:464" ht="12.75" customHeight="1" x14ac:dyDescent="0.2">
      <c r="A6" s="511"/>
      <c r="B6" s="512"/>
      <c r="C6" s="513"/>
      <c r="D6" s="462" t="s">
        <v>213</v>
      </c>
      <c r="E6" s="519"/>
      <c r="F6" s="463"/>
      <c r="G6" s="519" t="s">
        <v>217</v>
      </c>
      <c r="H6" s="519"/>
      <c r="I6" s="464"/>
      <c r="J6" s="123"/>
      <c r="K6" s="461" t="s">
        <v>220</v>
      </c>
      <c r="L6" s="462"/>
      <c r="M6" s="463"/>
      <c r="N6" s="462" t="s">
        <v>217</v>
      </c>
      <c r="O6" s="462"/>
      <c r="P6" s="464"/>
      <c r="Q6" s="124"/>
      <c r="R6" s="492" t="s">
        <v>220</v>
      </c>
      <c r="S6" s="493"/>
      <c r="T6" s="494"/>
      <c r="U6" s="495" t="s">
        <v>218</v>
      </c>
      <c r="V6" s="493"/>
      <c r="W6" s="496"/>
      <c r="X6" s="124"/>
      <c r="Y6" s="461" t="s">
        <v>219</v>
      </c>
      <c r="Z6" s="462"/>
      <c r="AA6" s="463"/>
      <c r="AB6" s="462" t="s">
        <v>218</v>
      </c>
      <c r="AC6" s="462"/>
      <c r="AD6" s="464"/>
      <c r="AE6" s="124"/>
      <c r="AF6" s="465" t="s">
        <v>291</v>
      </c>
      <c r="AG6" s="466"/>
      <c r="AH6" s="467"/>
      <c r="AI6" s="466" t="s">
        <v>213</v>
      </c>
      <c r="AJ6" s="466"/>
      <c r="AK6" s="468"/>
      <c r="AL6" s="124"/>
      <c r="AM6" s="461" t="s">
        <v>268</v>
      </c>
      <c r="AN6" s="462"/>
      <c r="AO6" s="463"/>
      <c r="AP6" s="462" t="s">
        <v>217</v>
      </c>
      <c r="AQ6" s="462"/>
      <c r="AR6" s="464"/>
      <c r="AS6" s="124"/>
      <c r="AT6" s="461" t="s">
        <v>219</v>
      </c>
      <c r="AU6" s="462"/>
      <c r="AV6" s="463"/>
      <c r="AW6" s="462"/>
      <c r="AX6" s="462"/>
      <c r="AY6" s="464"/>
      <c r="AZ6" s="124"/>
      <c r="BA6" s="461" t="s">
        <v>217</v>
      </c>
      <c r="BB6" s="462"/>
      <c r="BC6" s="463"/>
      <c r="BD6" s="462"/>
      <c r="BE6" s="462"/>
      <c r="BF6" s="464"/>
      <c r="BG6" s="84"/>
      <c r="BH6" s="461" t="s">
        <v>268</v>
      </c>
      <c r="BI6" s="462"/>
      <c r="BJ6" s="463"/>
      <c r="BK6" s="462" t="s">
        <v>364</v>
      </c>
      <c r="BL6" s="462"/>
      <c r="BM6" s="464"/>
      <c r="BN6" s="124"/>
      <c r="BO6" s="461" t="s">
        <v>268</v>
      </c>
      <c r="BP6" s="462"/>
      <c r="BQ6" s="463"/>
      <c r="BR6" s="462" t="s">
        <v>208</v>
      </c>
      <c r="BS6" s="462"/>
      <c r="BT6" s="464"/>
      <c r="BU6" s="124"/>
      <c r="BV6" s="461" t="s">
        <v>364</v>
      </c>
      <c r="BW6" s="462"/>
      <c r="BX6" s="463"/>
      <c r="BY6" s="462" t="s">
        <v>213</v>
      </c>
      <c r="BZ6" s="462"/>
      <c r="CA6" s="464"/>
      <c r="CB6" s="124"/>
      <c r="CC6" s="461" t="s">
        <v>217</v>
      </c>
      <c r="CD6" s="462"/>
      <c r="CE6" s="463"/>
      <c r="CF6" s="462" t="s">
        <v>219</v>
      </c>
      <c r="CG6" s="462"/>
      <c r="CH6" s="464"/>
      <c r="CI6" s="124"/>
      <c r="CJ6" s="465" t="s">
        <v>217</v>
      </c>
      <c r="CK6" s="466"/>
      <c r="CL6" s="467"/>
      <c r="CM6" s="466" t="s">
        <v>219</v>
      </c>
      <c r="CN6" s="466"/>
      <c r="CO6" s="468"/>
      <c r="CP6" s="124"/>
      <c r="CQ6" s="461" t="s">
        <v>218</v>
      </c>
      <c r="CR6" s="462"/>
      <c r="CS6" s="463"/>
      <c r="CT6" s="462" t="s">
        <v>213</v>
      </c>
      <c r="CU6" s="462"/>
      <c r="CV6" s="464"/>
      <c r="CW6" s="124"/>
      <c r="CX6" s="461" t="s">
        <v>218</v>
      </c>
      <c r="CY6" s="462"/>
      <c r="CZ6" s="463"/>
      <c r="DA6" s="462" t="s">
        <v>219</v>
      </c>
      <c r="DB6" s="462"/>
      <c r="DC6" s="464"/>
      <c r="DD6" s="124"/>
      <c r="DE6" s="461" t="s">
        <v>268</v>
      </c>
      <c r="DF6" s="462"/>
      <c r="DG6" s="463"/>
      <c r="DH6" s="462" t="s">
        <v>216</v>
      </c>
      <c r="DI6" s="462"/>
      <c r="DJ6" s="464"/>
      <c r="DK6" s="124"/>
      <c r="DL6" s="461" t="s">
        <v>220</v>
      </c>
      <c r="DM6" s="462"/>
      <c r="DN6" s="463"/>
      <c r="DO6" s="462" t="s">
        <v>216</v>
      </c>
      <c r="DP6" s="462"/>
      <c r="DQ6" s="464"/>
      <c r="DR6" s="124"/>
      <c r="DS6" s="461" t="s">
        <v>218</v>
      </c>
      <c r="DT6" s="462"/>
      <c r="DU6" s="463"/>
      <c r="DV6" s="462" t="s">
        <v>329</v>
      </c>
      <c r="DW6" s="462"/>
      <c r="DX6" s="464"/>
      <c r="DY6" s="124"/>
      <c r="DZ6" s="461" t="s">
        <v>217</v>
      </c>
      <c r="EA6" s="462"/>
      <c r="EB6" s="463"/>
      <c r="EC6" s="462" t="s">
        <v>219</v>
      </c>
      <c r="ED6" s="462"/>
      <c r="EE6" s="464"/>
      <c r="EF6" s="124"/>
      <c r="EG6" s="461" t="s">
        <v>213</v>
      </c>
      <c r="EH6" s="462"/>
      <c r="EI6" s="463"/>
      <c r="EJ6" s="462" t="s">
        <v>217</v>
      </c>
      <c r="EK6" s="462"/>
      <c r="EL6" s="464"/>
      <c r="EM6" s="124"/>
      <c r="EN6" s="465" t="s">
        <v>220</v>
      </c>
      <c r="EO6" s="466"/>
      <c r="EP6" s="467"/>
      <c r="EQ6" s="466" t="s">
        <v>209</v>
      </c>
      <c r="ER6" s="466"/>
      <c r="ES6" s="468"/>
      <c r="ET6" s="124"/>
      <c r="EU6" s="461" t="s">
        <v>329</v>
      </c>
      <c r="EV6" s="462"/>
      <c r="EW6" s="463"/>
      <c r="EX6" s="462"/>
      <c r="EY6" s="462"/>
      <c r="EZ6" s="464"/>
      <c r="FA6" s="124"/>
      <c r="FB6" s="461"/>
      <c r="FC6" s="462"/>
      <c r="FD6" s="463"/>
      <c r="FE6" s="462"/>
      <c r="FF6" s="462"/>
      <c r="FG6" s="464"/>
      <c r="FH6" s="124"/>
      <c r="FI6" s="461"/>
      <c r="FJ6" s="462"/>
      <c r="FK6" s="463"/>
      <c r="FL6" s="462"/>
      <c r="FM6" s="462"/>
      <c r="FN6" s="464"/>
      <c r="FO6" s="124"/>
      <c r="FP6" s="465"/>
      <c r="FQ6" s="466"/>
      <c r="FR6" s="467"/>
      <c r="FS6" s="466"/>
      <c r="FT6" s="466"/>
      <c r="FU6" s="468"/>
      <c r="FV6" s="124"/>
      <c r="FW6" s="461"/>
      <c r="FX6" s="462"/>
      <c r="FY6" s="463"/>
      <c r="FZ6" s="462"/>
      <c r="GA6" s="462"/>
      <c r="GB6" s="464"/>
      <c r="GC6" s="124"/>
      <c r="GD6" s="461"/>
      <c r="GE6" s="462"/>
      <c r="GF6" s="463"/>
      <c r="GG6" s="462"/>
      <c r="GH6" s="462"/>
      <c r="GI6" s="464"/>
      <c r="GJ6" s="124"/>
      <c r="GK6" s="461"/>
      <c r="GL6" s="462"/>
      <c r="GM6" s="463"/>
      <c r="GN6" s="462"/>
      <c r="GO6" s="462"/>
      <c r="GP6" s="464"/>
      <c r="GQ6" s="124"/>
      <c r="GR6" s="461"/>
      <c r="GS6" s="462"/>
      <c r="GT6" s="463"/>
      <c r="GU6" s="462"/>
      <c r="GV6" s="462"/>
      <c r="GW6" s="464"/>
      <c r="GX6" s="124"/>
      <c r="GY6" s="461"/>
      <c r="GZ6" s="462"/>
      <c r="HA6" s="463"/>
      <c r="HB6" s="462"/>
      <c r="HC6" s="462"/>
      <c r="HD6" s="464"/>
      <c r="HE6" s="124"/>
      <c r="HF6" s="461"/>
      <c r="HG6" s="462"/>
      <c r="HH6" s="463"/>
      <c r="HI6" s="462"/>
      <c r="HJ6" s="462"/>
      <c r="HK6" s="464"/>
      <c r="HL6" s="124"/>
      <c r="HM6" s="461"/>
      <c r="HN6" s="462"/>
      <c r="HO6" s="463"/>
      <c r="HP6" s="462"/>
      <c r="HQ6" s="462"/>
      <c r="HR6" s="464"/>
      <c r="HS6" s="124"/>
      <c r="HT6" s="461"/>
      <c r="HU6" s="462"/>
      <c r="HV6" s="463"/>
      <c r="HW6" s="462"/>
      <c r="HX6" s="462"/>
      <c r="HY6" s="464"/>
      <c r="HZ6" s="124"/>
      <c r="IA6" s="461"/>
      <c r="IB6" s="462"/>
      <c r="IC6" s="463"/>
      <c r="ID6" s="462"/>
      <c r="IE6" s="462"/>
      <c r="IF6" s="464"/>
      <c r="IG6" s="124"/>
      <c r="IH6" s="461"/>
      <c r="II6" s="462"/>
      <c r="IJ6" s="463"/>
      <c r="IK6" s="462"/>
      <c r="IL6" s="462"/>
      <c r="IM6" s="464"/>
      <c r="IN6" s="124"/>
      <c r="IO6" s="461"/>
      <c r="IP6" s="462"/>
      <c r="IQ6" s="463"/>
      <c r="IR6" s="462"/>
      <c r="IS6" s="462"/>
      <c r="IT6" s="464"/>
      <c r="IU6" s="124"/>
      <c r="IV6" s="465"/>
      <c r="IW6" s="466"/>
      <c r="IX6" s="467"/>
      <c r="IY6" s="466"/>
      <c r="IZ6" s="466"/>
      <c r="JA6" s="468"/>
      <c r="JB6" s="124"/>
      <c r="JC6" s="461"/>
      <c r="JD6" s="462"/>
      <c r="JE6" s="463"/>
      <c r="JF6" s="462"/>
      <c r="JG6" s="462"/>
      <c r="JH6" s="464"/>
      <c r="JI6" s="124"/>
      <c r="JJ6" s="461"/>
      <c r="JK6" s="462"/>
      <c r="JL6" s="463"/>
      <c r="JM6" s="462"/>
      <c r="JN6" s="462"/>
      <c r="JO6" s="464"/>
      <c r="JP6" s="124"/>
      <c r="JQ6" s="461"/>
      <c r="JR6" s="462"/>
      <c r="JS6" s="463"/>
      <c r="JT6" s="462"/>
      <c r="JU6" s="462"/>
      <c r="JV6" s="464"/>
      <c r="JW6" s="124"/>
      <c r="JX6" s="465"/>
      <c r="JY6" s="466"/>
      <c r="JZ6" s="467"/>
      <c r="KA6" s="466"/>
      <c r="KB6" s="466"/>
      <c r="KC6" s="468"/>
      <c r="KD6" s="124"/>
      <c r="KE6" s="461"/>
      <c r="KF6" s="462"/>
      <c r="KG6" s="463"/>
      <c r="KH6" s="462"/>
      <c r="KI6" s="462"/>
      <c r="KJ6" s="464"/>
      <c r="KK6" s="124"/>
      <c r="KL6" s="461"/>
      <c r="KM6" s="462"/>
      <c r="KN6" s="463"/>
      <c r="KO6" s="462"/>
      <c r="KP6" s="462"/>
      <c r="KQ6" s="464"/>
      <c r="KR6" s="124"/>
      <c r="KS6" s="461"/>
      <c r="KT6" s="462"/>
      <c r="KU6" s="463"/>
      <c r="KV6" s="462"/>
      <c r="KW6" s="462"/>
      <c r="KX6" s="464"/>
      <c r="KY6" s="124"/>
      <c r="KZ6" s="465"/>
      <c r="LA6" s="466"/>
      <c r="LB6" s="467"/>
      <c r="LC6" s="466"/>
      <c r="LD6" s="466"/>
      <c r="LE6" s="468"/>
      <c r="LF6" s="124"/>
      <c r="LG6" s="461"/>
      <c r="LH6" s="462"/>
      <c r="LI6" s="463"/>
      <c r="LJ6" s="462"/>
      <c r="LK6" s="462"/>
      <c r="LL6" s="464"/>
      <c r="LM6" s="124"/>
      <c r="LN6" s="461"/>
      <c r="LO6" s="462"/>
      <c r="LP6" s="463"/>
      <c r="LQ6" s="462"/>
      <c r="LR6" s="462"/>
      <c r="LS6" s="464"/>
      <c r="LT6" s="124"/>
      <c r="LU6" s="461"/>
      <c r="LV6" s="462"/>
      <c r="LW6" s="463"/>
      <c r="LX6" s="462"/>
      <c r="LY6" s="462"/>
      <c r="LZ6" s="464"/>
      <c r="MA6" s="124"/>
      <c r="MB6" s="461"/>
      <c r="MC6" s="462"/>
      <c r="MD6" s="463"/>
      <c r="ME6" s="462"/>
      <c r="MF6" s="462"/>
      <c r="MG6" s="464"/>
      <c r="MH6" s="124"/>
      <c r="MI6" s="461"/>
      <c r="MJ6" s="462"/>
      <c r="MK6" s="463"/>
      <c r="ML6" s="462"/>
      <c r="MM6" s="462"/>
      <c r="MN6" s="464"/>
      <c r="MO6" s="124"/>
      <c r="MP6" s="465"/>
      <c r="MQ6" s="466"/>
      <c r="MR6" s="467"/>
      <c r="MS6" s="466"/>
      <c r="MT6" s="466"/>
      <c r="MU6" s="468"/>
      <c r="MV6" s="124"/>
      <c r="MW6" s="461"/>
      <c r="MX6" s="462"/>
      <c r="MY6" s="463"/>
      <c r="MZ6" s="462"/>
      <c r="NA6" s="462"/>
      <c r="NB6" s="464"/>
      <c r="NC6" s="124"/>
      <c r="ND6" s="461"/>
      <c r="NE6" s="462"/>
      <c r="NF6" s="463"/>
      <c r="NG6" s="462"/>
      <c r="NH6" s="462"/>
      <c r="NI6" s="464"/>
      <c r="NJ6" s="124"/>
      <c r="NK6" s="461"/>
      <c r="NL6" s="462"/>
      <c r="NM6" s="463"/>
      <c r="NN6" s="462"/>
      <c r="NO6" s="462"/>
      <c r="NP6" s="464"/>
      <c r="NQ6" s="124"/>
      <c r="NR6" s="465"/>
      <c r="NS6" s="466"/>
      <c r="NT6" s="467"/>
      <c r="NU6" s="466"/>
      <c r="NV6" s="466"/>
      <c r="NW6" s="468"/>
      <c r="NX6" s="124"/>
      <c r="NY6" s="461"/>
      <c r="NZ6" s="462"/>
      <c r="OA6" s="463"/>
      <c r="OB6" s="462"/>
      <c r="OC6" s="462"/>
      <c r="OD6" s="464"/>
      <c r="OE6" s="124"/>
      <c r="OF6" s="461"/>
      <c r="OG6" s="462"/>
      <c r="OH6" s="463"/>
      <c r="OI6" s="462"/>
      <c r="OJ6" s="462"/>
      <c r="OK6" s="464"/>
      <c r="OL6" s="124"/>
      <c r="OM6" s="461"/>
      <c r="ON6" s="462"/>
      <c r="OO6" s="463"/>
      <c r="OP6" s="462"/>
      <c r="OQ6" s="462"/>
      <c r="OR6" s="464"/>
      <c r="OS6" s="124"/>
      <c r="OT6" s="465"/>
      <c r="OU6" s="466"/>
      <c r="OV6" s="467"/>
      <c r="OW6" s="466"/>
      <c r="OX6" s="466"/>
      <c r="OY6" s="468"/>
      <c r="OZ6" s="124"/>
      <c r="PA6" s="461"/>
      <c r="PB6" s="462"/>
      <c r="PC6" s="463"/>
      <c r="PD6" s="462"/>
      <c r="PE6" s="462"/>
      <c r="PF6" s="464"/>
      <c r="PG6" s="124"/>
      <c r="PH6" s="461"/>
      <c r="PI6" s="462"/>
      <c r="PJ6" s="463"/>
      <c r="PK6" s="462"/>
      <c r="PL6" s="462"/>
      <c r="PM6" s="464"/>
      <c r="PN6" s="124"/>
      <c r="PO6" s="461"/>
      <c r="PP6" s="462"/>
      <c r="PQ6" s="463"/>
      <c r="PR6" s="462"/>
      <c r="PS6" s="462"/>
      <c r="PT6" s="464"/>
      <c r="PU6" s="124"/>
      <c r="PV6" s="465"/>
      <c r="PW6" s="466"/>
      <c r="PX6" s="467"/>
      <c r="PY6" s="466"/>
      <c r="PZ6" s="466"/>
      <c r="QA6" s="468"/>
      <c r="QB6" s="124"/>
      <c r="QC6" s="461"/>
      <c r="QD6" s="462"/>
      <c r="QE6" s="463"/>
      <c r="QF6" s="462"/>
      <c r="QG6" s="462"/>
      <c r="QH6" s="464"/>
      <c r="QI6" s="388"/>
      <c r="QJ6" s="461"/>
      <c r="QK6" s="462"/>
      <c r="QL6" s="463"/>
      <c r="QM6" s="462"/>
      <c r="QN6" s="462"/>
      <c r="QO6" s="464"/>
      <c r="QP6" s="388"/>
      <c r="QQ6" s="461"/>
      <c r="QR6" s="462"/>
      <c r="QS6" s="463"/>
      <c r="QT6" s="462"/>
      <c r="QU6" s="462"/>
      <c r="QV6" s="464"/>
    </row>
    <row r="7" spans="1:464" ht="12.75" customHeight="1" x14ac:dyDescent="0.2">
      <c r="A7" s="511"/>
      <c r="B7" s="512"/>
      <c r="C7" s="513"/>
      <c r="D7" s="462"/>
      <c r="E7" s="519"/>
      <c r="F7" s="463"/>
      <c r="G7" s="519"/>
      <c r="H7" s="519"/>
      <c r="I7" s="464"/>
      <c r="J7" s="123"/>
      <c r="K7" s="461"/>
      <c r="L7" s="462"/>
      <c r="M7" s="463"/>
      <c r="N7" s="462"/>
      <c r="O7" s="462"/>
      <c r="P7" s="464"/>
      <c r="Q7" s="125"/>
      <c r="R7" s="461" t="s">
        <v>217</v>
      </c>
      <c r="S7" s="462"/>
      <c r="T7" s="463"/>
      <c r="U7" s="497"/>
      <c r="V7" s="462"/>
      <c r="W7" s="464"/>
      <c r="X7" s="125"/>
      <c r="Y7" s="461"/>
      <c r="Z7" s="462"/>
      <c r="AA7" s="463"/>
      <c r="AB7" s="462" t="s">
        <v>217</v>
      </c>
      <c r="AC7" s="462"/>
      <c r="AD7" s="464"/>
      <c r="AE7" s="125"/>
      <c r="AF7" s="465" t="s">
        <v>217</v>
      </c>
      <c r="AG7" s="466"/>
      <c r="AH7" s="467"/>
      <c r="AI7" s="466" t="s">
        <v>219</v>
      </c>
      <c r="AJ7" s="466"/>
      <c r="AK7" s="468"/>
      <c r="AL7" s="125"/>
      <c r="AM7" s="461" t="s">
        <v>211</v>
      </c>
      <c r="AN7" s="462"/>
      <c r="AO7" s="463"/>
      <c r="AP7" s="462"/>
      <c r="AQ7" s="462"/>
      <c r="AR7" s="464"/>
      <c r="AS7" s="125"/>
      <c r="AT7" s="461" t="s">
        <v>220</v>
      </c>
      <c r="AU7" s="462"/>
      <c r="AV7" s="463"/>
      <c r="AW7" s="462" t="s">
        <v>364</v>
      </c>
      <c r="AX7" s="462"/>
      <c r="AY7" s="464"/>
      <c r="AZ7" s="125"/>
      <c r="BA7" s="461" t="s">
        <v>219</v>
      </c>
      <c r="BB7" s="462"/>
      <c r="BC7" s="463"/>
      <c r="BD7" s="462" t="s">
        <v>329</v>
      </c>
      <c r="BE7" s="462"/>
      <c r="BF7" s="464"/>
      <c r="BG7" s="77"/>
      <c r="BH7" s="461" t="s">
        <v>291</v>
      </c>
      <c r="BI7" s="462"/>
      <c r="BJ7" s="463"/>
      <c r="BK7" s="462" t="s">
        <v>349</v>
      </c>
      <c r="BL7" s="462"/>
      <c r="BM7" s="464"/>
      <c r="BN7" s="125"/>
      <c r="BO7" s="461"/>
      <c r="BP7" s="462"/>
      <c r="BQ7" s="463"/>
      <c r="BR7" s="462"/>
      <c r="BS7" s="462"/>
      <c r="BT7" s="464"/>
      <c r="BU7" s="125"/>
      <c r="BV7" s="461" t="s">
        <v>218</v>
      </c>
      <c r="BW7" s="462"/>
      <c r="BX7" s="463"/>
      <c r="BY7" s="462"/>
      <c r="BZ7" s="462"/>
      <c r="CA7" s="464"/>
      <c r="CB7" s="125"/>
      <c r="CC7" s="461"/>
      <c r="CD7" s="462"/>
      <c r="CE7" s="463"/>
      <c r="CF7" s="462"/>
      <c r="CG7" s="462"/>
      <c r="CH7" s="464"/>
      <c r="CI7" s="125"/>
      <c r="CJ7" s="465"/>
      <c r="CK7" s="466"/>
      <c r="CL7" s="467"/>
      <c r="CM7" s="466"/>
      <c r="CN7" s="466"/>
      <c r="CO7" s="468"/>
      <c r="CP7" s="125"/>
      <c r="CQ7" s="461" t="s">
        <v>219</v>
      </c>
      <c r="CR7" s="462"/>
      <c r="CS7" s="463"/>
      <c r="CT7" s="462" t="s">
        <v>215</v>
      </c>
      <c r="CU7" s="462"/>
      <c r="CV7" s="464"/>
      <c r="CW7" s="125"/>
      <c r="CX7" s="461" t="s">
        <v>219</v>
      </c>
      <c r="CY7" s="462"/>
      <c r="CZ7" s="463"/>
      <c r="DA7" s="462" t="s">
        <v>291</v>
      </c>
      <c r="DB7" s="462"/>
      <c r="DC7" s="464"/>
      <c r="DD7" s="125"/>
      <c r="DE7" s="461" t="s">
        <v>219</v>
      </c>
      <c r="DF7" s="462"/>
      <c r="DG7" s="463"/>
      <c r="DH7" s="462" t="s">
        <v>213</v>
      </c>
      <c r="DI7" s="462"/>
      <c r="DJ7" s="464"/>
      <c r="DK7" s="125"/>
      <c r="DL7" s="461"/>
      <c r="DM7" s="462"/>
      <c r="DN7" s="463"/>
      <c r="DO7" s="462"/>
      <c r="DP7" s="462"/>
      <c r="DQ7" s="464"/>
      <c r="DR7" s="125"/>
      <c r="DS7" s="461"/>
      <c r="DT7" s="462"/>
      <c r="DU7" s="463"/>
      <c r="DV7" s="462"/>
      <c r="DW7" s="462"/>
      <c r="DX7" s="464"/>
      <c r="DY7" s="125"/>
      <c r="DZ7" s="461" t="s">
        <v>218</v>
      </c>
      <c r="EA7" s="462"/>
      <c r="EB7" s="463"/>
      <c r="EC7" s="462" t="s">
        <v>210</v>
      </c>
      <c r="ED7" s="462"/>
      <c r="EE7" s="464"/>
      <c r="EF7" s="125"/>
      <c r="EG7" s="461" t="s">
        <v>379</v>
      </c>
      <c r="EH7" s="462"/>
      <c r="EI7" s="463"/>
      <c r="EJ7" s="462"/>
      <c r="EK7" s="462"/>
      <c r="EL7" s="464"/>
      <c r="EM7" s="125"/>
      <c r="EN7" s="465" t="s">
        <v>268</v>
      </c>
      <c r="EO7" s="466"/>
      <c r="EP7" s="467"/>
      <c r="EQ7" s="466" t="s">
        <v>217</v>
      </c>
      <c r="ER7" s="466"/>
      <c r="ES7" s="468"/>
      <c r="ET7" s="125"/>
      <c r="EU7" s="461" t="s">
        <v>349</v>
      </c>
      <c r="EV7" s="462"/>
      <c r="EW7" s="463"/>
      <c r="EX7" s="462" t="s">
        <v>217</v>
      </c>
      <c r="EY7" s="462"/>
      <c r="EZ7" s="464"/>
      <c r="FA7" s="125"/>
      <c r="FB7" s="461"/>
      <c r="FC7" s="462"/>
      <c r="FD7" s="463"/>
      <c r="FE7" s="462"/>
      <c r="FF7" s="462"/>
      <c r="FG7" s="464"/>
      <c r="FH7" s="125"/>
      <c r="FI7" s="461"/>
      <c r="FJ7" s="462"/>
      <c r="FK7" s="463"/>
      <c r="FL7" s="462"/>
      <c r="FM7" s="462"/>
      <c r="FN7" s="464"/>
      <c r="FO7" s="125"/>
      <c r="FP7" s="465"/>
      <c r="FQ7" s="466"/>
      <c r="FR7" s="467"/>
      <c r="FS7" s="466"/>
      <c r="FT7" s="466"/>
      <c r="FU7" s="468"/>
      <c r="FV7" s="125"/>
      <c r="FW7" s="461"/>
      <c r="FX7" s="462"/>
      <c r="FY7" s="463"/>
      <c r="FZ7" s="462"/>
      <c r="GA7" s="462"/>
      <c r="GB7" s="464"/>
      <c r="GC7" s="125"/>
      <c r="GD7" s="461"/>
      <c r="GE7" s="462"/>
      <c r="GF7" s="463"/>
      <c r="GG7" s="462"/>
      <c r="GH7" s="462"/>
      <c r="GI7" s="464"/>
      <c r="GJ7" s="125"/>
      <c r="GK7" s="461"/>
      <c r="GL7" s="462"/>
      <c r="GM7" s="463"/>
      <c r="GN7" s="462"/>
      <c r="GO7" s="462"/>
      <c r="GP7" s="464"/>
      <c r="GQ7" s="125"/>
      <c r="GR7" s="461"/>
      <c r="GS7" s="462"/>
      <c r="GT7" s="463"/>
      <c r="GU7" s="462"/>
      <c r="GV7" s="462"/>
      <c r="GW7" s="464"/>
      <c r="GX7" s="125"/>
      <c r="GY7" s="461"/>
      <c r="GZ7" s="462"/>
      <c r="HA7" s="463"/>
      <c r="HB7" s="462"/>
      <c r="HC7" s="462"/>
      <c r="HD7" s="464"/>
      <c r="HE7" s="125"/>
      <c r="HF7" s="461"/>
      <c r="HG7" s="462"/>
      <c r="HH7" s="463"/>
      <c r="HI7" s="462"/>
      <c r="HJ7" s="462"/>
      <c r="HK7" s="464"/>
      <c r="HL7" s="125"/>
      <c r="HM7" s="461"/>
      <c r="HN7" s="462"/>
      <c r="HO7" s="463"/>
      <c r="HP7" s="462"/>
      <c r="HQ7" s="462"/>
      <c r="HR7" s="464"/>
      <c r="HS7" s="125"/>
      <c r="HT7" s="461"/>
      <c r="HU7" s="462"/>
      <c r="HV7" s="463"/>
      <c r="HW7" s="462"/>
      <c r="HX7" s="462"/>
      <c r="HY7" s="464"/>
      <c r="HZ7" s="125"/>
      <c r="IA7" s="461"/>
      <c r="IB7" s="462"/>
      <c r="IC7" s="463"/>
      <c r="ID7" s="462"/>
      <c r="IE7" s="462"/>
      <c r="IF7" s="464"/>
      <c r="IG7" s="125"/>
      <c r="IH7" s="461"/>
      <c r="II7" s="462"/>
      <c r="IJ7" s="463"/>
      <c r="IK7" s="462"/>
      <c r="IL7" s="462"/>
      <c r="IM7" s="464"/>
      <c r="IN7" s="125"/>
      <c r="IO7" s="461"/>
      <c r="IP7" s="462"/>
      <c r="IQ7" s="463"/>
      <c r="IR7" s="462"/>
      <c r="IS7" s="462"/>
      <c r="IT7" s="464"/>
      <c r="IU7" s="125"/>
      <c r="IV7" s="465"/>
      <c r="IW7" s="466"/>
      <c r="IX7" s="467"/>
      <c r="IY7" s="466"/>
      <c r="IZ7" s="466"/>
      <c r="JA7" s="468"/>
      <c r="JB7" s="125"/>
      <c r="JC7" s="461"/>
      <c r="JD7" s="462"/>
      <c r="JE7" s="463"/>
      <c r="JF7" s="462"/>
      <c r="JG7" s="462"/>
      <c r="JH7" s="464"/>
      <c r="JI7" s="125"/>
      <c r="JJ7" s="461"/>
      <c r="JK7" s="462"/>
      <c r="JL7" s="463"/>
      <c r="JM7" s="462"/>
      <c r="JN7" s="462"/>
      <c r="JO7" s="464"/>
      <c r="JP7" s="125"/>
      <c r="JQ7" s="461"/>
      <c r="JR7" s="462"/>
      <c r="JS7" s="463"/>
      <c r="JT7" s="462"/>
      <c r="JU7" s="462"/>
      <c r="JV7" s="464"/>
      <c r="JW7" s="125"/>
      <c r="JX7" s="465"/>
      <c r="JY7" s="466"/>
      <c r="JZ7" s="467"/>
      <c r="KA7" s="466"/>
      <c r="KB7" s="466"/>
      <c r="KC7" s="468"/>
      <c r="KD7" s="125"/>
      <c r="KE7" s="461"/>
      <c r="KF7" s="462"/>
      <c r="KG7" s="463"/>
      <c r="KH7" s="462"/>
      <c r="KI7" s="462"/>
      <c r="KJ7" s="464"/>
      <c r="KK7" s="125"/>
      <c r="KL7" s="461"/>
      <c r="KM7" s="462"/>
      <c r="KN7" s="463"/>
      <c r="KO7" s="462"/>
      <c r="KP7" s="462"/>
      <c r="KQ7" s="464"/>
      <c r="KR7" s="125"/>
      <c r="KS7" s="461"/>
      <c r="KT7" s="462"/>
      <c r="KU7" s="463"/>
      <c r="KV7" s="462"/>
      <c r="KW7" s="462"/>
      <c r="KX7" s="464"/>
      <c r="KY7" s="125"/>
      <c r="KZ7" s="465"/>
      <c r="LA7" s="466"/>
      <c r="LB7" s="467"/>
      <c r="LC7" s="466"/>
      <c r="LD7" s="466"/>
      <c r="LE7" s="468"/>
      <c r="LF7" s="125"/>
      <c r="LG7" s="461"/>
      <c r="LH7" s="462"/>
      <c r="LI7" s="463"/>
      <c r="LJ7" s="462"/>
      <c r="LK7" s="462"/>
      <c r="LL7" s="464"/>
      <c r="LM7" s="125"/>
      <c r="LN7" s="461"/>
      <c r="LO7" s="462"/>
      <c r="LP7" s="463"/>
      <c r="LQ7" s="462"/>
      <c r="LR7" s="462"/>
      <c r="LS7" s="464"/>
      <c r="LT7" s="125"/>
      <c r="LU7" s="461"/>
      <c r="LV7" s="462"/>
      <c r="LW7" s="463"/>
      <c r="LX7" s="462"/>
      <c r="LY7" s="462"/>
      <c r="LZ7" s="464"/>
      <c r="MA7" s="125"/>
      <c r="MB7" s="461"/>
      <c r="MC7" s="462"/>
      <c r="MD7" s="463"/>
      <c r="ME7" s="462"/>
      <c r="MF7" s="462"/>
      <c r="MG7" s="464"/>
      <c r="MH7" s="125"/>
      <c r="MI7" s="461"/>
      <c r="MJ7" s="462"/>
      <c r="MK7" s="463"/>
      <c r="ML7" s="462"/>
      <c r="MM7" s="462"/>
      <c r="MN7" s="464"/>
      <c r="MO7" s="125"/>
      <c r="MP7" s="465"/>
      <c r="MQ7" s="466"/>
      <c r="MR7" s="467"/>
      <c r="MS7" s="466"/>
      <c r="MT7" s="466"/>
      <c r="MU7" s="468"/>
      <c r="MV7" s="125"/>
      <c r="MW7" s="461"/>
      <c r="MX7" s="462"/>
      <c r="MY7" s="463"/>
      <c r="MZ7" s="462"/>
      <c r="NA7" s="462"/>
      <c r="NB7" s="464"/>
      <c r="NC7" s="125"/>
      <c r="ND7" s="461"/>
      <c r="NE7" s="462"/>
      <c r="NF7" s="463"/>
      <c r="NG7" s="462"/>
      <c r="NH7" s="462"/>
      <c r="NI7" s="464"/>
      <c r="NJ7" s="125"/>
      <c r="NK7" s="461"/>
      <c r="NL7" s="462"/>
      <c r="NM7" s="463"/>
      <c r="NN7" s="462"/>
      <c r="NO7" s="462"/>
      <c r="NP7" s="464"/>
      <c r="NQ7" s="125"/>
      <c r="NR7" s="465"/>
      <c r="NS7" s="466"/>
      <c r="NT7" s="467"/>
      <c r="NU7" s="466"/>
      <c r="NV7" s="466"/>
      <c r="NW7" s="468"/>
      <c r="NX7" s="125"/>
      <c r="NY7" s="461"/>
      <c r="NZ7" s="462"/>
      <c r="OA7" s="463"/>
      <c r="OB7" s="462"/>
      <c r="OC7" s="462"/>
      <c r="OD7" s="464"/>
      <c r="OE7" s="125"/>
      <c r="OF7" s="461"/>
      <c r="OG7" s="462"/>
      <c r="OH7" s="463"/>
      <c r="OI7" s="462"/>
      <c r="OJ7" s="462"/>
      <c r="OK7" s="464"/>
      <c r="OL7" s="125"/>
      <c r="OM7" s="461"/>
      <c r="ON7" s="462"/>
      <c r="OO7" s="463"/>
      <c r="OP7" s="462"/>
      <c r="OQ7" s="462"/>
      <c r="OR7" s="464"/>
      <c r="OS7" s="125"/>
      <c r="OT7" s="465"/>
      <c r="OU7" s="466"/>
      <c r="OV7" s="467"/>
      <c r="OW7" s="466"/>
      <c r="OX7" s="466"/>
      <c r="OY7" s="468"/>
      <c r="OZ7" s="125"/>
      <c r="PA7" s="461"/>
      <c r="PB7" s="462"/>
      <c r="PC7" s="463"/>
      <c r="PD7" s="462"/>
      <c r="PE7" s="462"/>
      <c r="PF7" s="464"/>
      <c r="PG7" s="125"/>
      <c r="PH7" s="461"/>
      <c r="PI7" s="462"/>
      <c r="PJ7" s="463"/>
      <c r="PK7" s="462"/>
      <c r="PL7" s="462"/>
      <c r="PM7" s="464"/>
      <c r="PN7" s="125"/>
      <c r="PO7" s="461"/>
      <c r="PP7" s="462"/>
      <c r="PQ7" s="463"/>
      <c r="PR7" s="462"/>
      <c r="PS7" s="462"/>
      <c r="PT7" s="464"/>
      <c r="PU7" s="125"/>
      <c r="PV7" s="465"/>
      <c r="PW7" s="466"/>
      <c r="PX7" s="467"/>
      <c r="PY7" s="466"/>
      <c r="PZ7" s="466"/>
      <c r="QA7" s="468"/>
      <c r="QB7" s="125"/>
      <c r="QC7" s="461"/>
      <c r="QD7" s="462"/>
      <c r="QE7" s="463"/>
      <c r="QF7" s="462"/>
      <c r="QG7" s="462"/>
      <c r="QH7" s="464"/>
      <c r="QI7" s="388"/>
      <c r="QJ7" s="461"/>
      <c r="QK7" s="462"/>
      <c r="QL7" s="463"/>
      <c r="QM7" s="462"/>
      <c r="QN7" s="462"/>
      <c r="QO7" s="464"/>
      <c r="QP7" s="388"/>
      <c r="QQ7" s="461"/>
      <c r="QR7" s="462"/>
      <c r="QS7" s="463"/>
      <c r="QT7" s="462"/>
      <c r="QU7" s="462"/>
      <c r="QV7" s="464"/>
    </row>
    <row r="8" spans="1:464" ht="12.75" customHeight="1" x14ac:dyDescent="0.2">
      <c r="A8" s="511"/>
      <c r="B8" s="512"/>
      <c r="C8" s="513"/>
      <c r="D8" s="462"/>
      <c r="E8" s="519"/>
      <c r="F8" s="463"/>
      <c r="G8" s="519"/>
      <c r="H8" s="519"/>
      <c r="I8" s="464"/>
      <c r="J8" s="123"/>
      <c r="K8" s="461"/>
      <c r="L8" s="462"/>
      <c r="M8" s="463"/>
      <c r="N8" s="462"/>
      <c r="O8" s="462"/>
      <c r="P8" s="464"/>
      <c r="Q8" s="125"/>
      <c r="R8" s="461" t="s">
        <v>218</v>
      </c>
      <c r="S8" s="462"/>
      <c r="T8" s="463"/>
      <c r="U8" s="497"/>
      <c r="V8" s="462"/>
      <c r="W8" s="464"/>
      <c r="X8" s="125"/>
      <c r="Y8" s="461"/>
      <c r="Z8" s="462"/>
      <c r="AA8" s="463"/>
      <c r="AB8" s="462"/>
      <c r="AC8" s="462"/>
      <c r="AD8" s="464"/>
      <c r="AE8" s="125"/>
      <c r="AF8" s="465"/>
      <c r="AG8" s="466"/>
      <c r="AH8" s="467"/>
      <c r="AI8" s="466"/>
      <c r="AJ8" s="466"/>
      <c r="AK8" s="468"/>
      <c r="AL8" s="125"/>
      <c r="AM8" s="461"/>
      <c r="AN8" s="462"/>
      <c r="AO8" s="463"/>
      <c r="AP8" s="462"/>
      <c r="AQ8" s="462"/>
      <c r="AR8" s="464"/>
      <c r="AS8" s="125"/>
      <c r="AT8" s="461" t="s">
        <v>217</v>
      </c>
      <c r="AU8" s="462"/>
      <c r="AV8" s="463"/>
      <c r="AW8" s="462" t="s">
        <v>219</v>
      </c>
      <c r="AX8" s="462"/>
      <c r="AY8" s="464"/>
      <c r="AZ8" s="125"/>
      <c r="BA8" s="461" t="s">
        <v>218</v>
      </c>
      <c r="BB8" s="462"/>
      <c r="BC8" s="463"/>
      <c r="BD8" s="462" t="s">
        <v>208</v>
      </c>
      <c r="BE8" s="462"/>
      <c r="BF8" s="464"/>
      <c r="BG8" s="77"/>
      <c r="BH8" s="461" t="s">
        <v>218</v>
      </c>
      <c r="BI8" s="462"/>
      <c r="BJ8" s="463"/>
      <c r="BK8" s="462" t="s">
        <v>361</v>
      </c>
      <c r="BL8" s="462"/>
      <c r="BM8" s="464"/>
      <c r="BN8" s="125"/>
      <c r="BO8" s="461"/>
      <c r="BP8" s="462"/>
      <c r="BQ8" s="463"/>
      <c r="BR8" s="462"/>
      <c r="BS8" s="462"/>
      <c r="BT8" s="464"/>
      <c r="BU8" s="125"/>
      <c r="BV8" s="461"/>
      <c r="BW8" s="462"/>
      <c r="BX8" s="463"/>
      <c r="BY8" s="462"/>
      <c r="BZ8" s="462"/>
      <c r="CA8" s="464"/>
      <c r="CB8" s="125"/>
      <c r="CC8" s="461"/>
      <c r="CD8" s="462"/>
      <c r="CE8" s="463"/>
      <c r="CF8" s="462"/>
      <c r="CG8" s="462"/>
      <c r="CH8" s="464"/>
      <c r="CI8" s="125"/>
      <c r="CJ8" s="465"/>
      <c r="CK8" s="466"/>
      <c r="CL8" s="467"/>
      <c r="CM8" s="466"/>
      <c r="CN8" s="466"/>
      <c r="CO8" s="468"/>
      <c r="CP8" s="125"/>
      <c r="CQ8" s="461" t="s">
        <v>364</v>
      </c>
      <c r="CR8" s="462"/>
      <c r="CS8" s="463"/>
      <c r="CT8" s="462" t="s">
        <v>219</v>
      </c>
      <c r="CU8" s="462"/>
      <c r="CV8" s="464"/>
      <c r="CW8" s="125"/>
      <c r="CX8" s="461" t="s">
        <v>217</v>
      </c>
      <c r="CY8" s="462"/>
      <c r="CZ8" s="463"/>
      <c r="DA8" s="462"/>
      <c r="DB8" s="462"/>
      <c r="DC8" s="464"/>
      <c r="DD8" s="125"/>
      <c r="DE8" s="461"/>
      <c r="DF8" s="462"/>
      <c r="DG8" s="463"/>
      <c r="DH8" s="462"/>
      <c r="DI8" s="462"/>
      <c r="DJ8" s="464"/>
      <c r="DK8" s="125"/>
      <c r="DL8" s="461"/>
      <c r="DM8" s="462"/>
      <c r="DN8" s="463"/>
      <c r="DO8" s="462"/>
      <c r="DP8" s="462"/>
      <c r="DQ8" s="464"/>
      <c r="DR8" s="125"/>
      <c r="DS8" s="461"/>
      <c r="DT8" s="462"/>
      <c r="DU8" s="463"/>
      <c r="DV8" s="462"/>
      <c r="DW8" s="462"/>
      <c r="DX8" s="464"/>
      <c r="DY8" s="125"/>
      <c r="DZ8" s="461"/>
      <c r="EA8" s="462"/>
      <c r="EB8" s="463"/>
      <c r="EC8" s="462"/>
      <c r="ED8" s="462"/>
      <c r="EE8" s="464"/>
      <c r="EF8" s="125"/>
      <c r="EG8" s="461"/>
      <c r="EH8" s="462"/>
      <c r="EI8" s="463"/>
      <c r="EJ8" s="462"/>
      <c r="EK8" s="462"/>
      <c r="EL8" s="464"/>
      <c r="EM8" s="125"/>
      <c r="EN8" s="465" t="s">
        <v>217</v>
      </c>
      <c r="EO8" s="466"/>
      <c r="EP8" s="467"/>
      <c r="EQ8" s="466" t="s">
        <v>213</v>
      </c>
      <c r="ER8" s="466"/>
      <c r="ES8" s="468"/>
      <c r="ET8" s="125"/>
      <c r="EU8" s="461" t="s">
        <v>213</v>
      </c>
      <c r="EV8" s="462"/>
      <c r="EW8" s="463"/>
      <c r="EX8" s="462" t="s">
        <v>210</v>
      </c>
      <c r="EY8" s="462"/>
      <c r="EZ8" s="464"/>
      <c r="FA8" s="125"/>
      <c r="FB8" s="461"/>
      <c r="FC8" s="462"/>
      <c r="FD8" s="463"/>
      <c r="FE8" s="462"/>
      <c r="FF8" s="462"/>
      <c r="FG8" s="464"/>
      <c r="FH8" s="125"/>
      <c r="FI8" s="461"/>
      <c r="FJ8" s="462"/>
      <c r="FK8" s="463"/>
      <c r="FL8" s="462"/>
      <c r="FM8" s="462"/>
      <c r="FN8" s="464"/>
      <c r="FO8" s="125"/>
      <c r="FP8" s="465"/>
      <c r="FQ8" s="466"/>
      <c r="FR8" s="467"/>
      <c r="FS8" s="466"/>
      <c r="FT8" s="466"/>
      <c r="FU8" s="468"/>
      <c r="FV8" s="125"/>
      <c r="FW8" s="461"/>
      <c r="FX8" s="462"/>
      <c r="FY8" s="463"/>
      <c r="FZ8" s="462"/>
      <c r="GA8" s="462"/>
      <c r="GB8" s="464"/>
      <c r="GC8" s="125"/>
      <c r="GD8" s="461"/>
      <c r="GE8" s="462"/>
      <c r="GF8" s="463"/>
      <c r="GG8" s="462"/>
      <c r="GH8" s="462"/>
      <c r="GI8" s="464"/>
      <c r="GJ8" s="125"/>
      <c r="GK8" s="461"/>
      <c r="GL8" s="462"/>
      <c r="GM8" s="463"/>
      <c r="GN8" s="462"/>
      <c r="GO8" s="462"/>
      <c r="GP8" s="464"/>
      <c r="GQ8" s="125"/>
      <c r="GR8" s="461"/>
      <c r="GS8" s="462"/>
      <c r="GT8" s="463"/>
      <c r="GU8" s="462"/>
      <c r="GV8" s="462"/>
      <c r="GW8" s="464"/>
      <c r="GX8" s="125"/>
      <c r="GY8" s="461"/>
      <c r="GZ8" s="462"/>
      <c r="HA8" s="463"/>
      <c r="HB8" s="462"/>
      <c r="HC8" s="462"/>
      <c r="HD8" s="464"/>
      <c r="HE8" s="125"/>
      <c r="HF8" s="461"/>
      <c r="HG8" s="462"/>
      <c r="HH8" s="463"/>
      <c r="HI8" s="462"/>
      <c r="HJ8" s="462"/>
      <c r="HK8" s="464"/>
      <c r="HL8" s="125"/>
      <c r="HM8" s="461"/>
      <c r="HN8" s="462"/>
      <c r="HO8" s="463"/>
      <c r="HP8" s="462"/>
      <c r="HQ8" s="462"/>
      <c r="HR8" s="464"/>
      <c r="HS8" s="125"/>
      <c r="HT8" s="461"/>
      <c r="HU8" s="462"/>
      <c r="HV8" s="463"/>
      <c r="HW8" s="462"/>
      <c r="HX8" s="462"/>
      <c r="HY8" s="464"/>
      <c r="HZ8" s="125"/>
      <c r="IA8" s="461"/>
      <c r="IB8" s="462"/>
      <c r="IC8" s="463"/>
      <c r="ID8" s="462"/>
      <c r="IE8" s="462"/>
      <c r="IF8" s="464"/>
      <c r="IG8" s="125"/>
      <c r="IH8" s="461"/>
      <c r="II8" s="462"/>
      <c r="IJ8" s="463"/>
      <c r="IK8" s="462"/>
      <c r="IL8" s="462"/>
      <c r="IM8" s="464"/>
      <c r="IN8" s="125"/>
      <c r="IO8" s="461"/>
      <c r="IP8" s="462"/>
      <c r="IQ8" s="463"/>
      <c r="IR8" s="462"/>
      <c r="IS8" s="462"/>
      <c r="IT8" s="464"/>
      <c r="IU8" s="125"/>
      <c r="IV8" s="465"/>
      <c r="IW8" s="466"/>
      <c r="IX8" s="467"/>
      <c r="IY8" s="466"/>
      <c r="IZ8" s="466"/>
      <c r="JA8" s="468"/>
      <c r="JB8" s="125"/>
      <c r="JC8" s="461"/>
      <c r="JD8" s="462"/>
      <c r="JE8" s="463"/>
      <c r="JF8" s="462"/>
      <c r="JG8" s="462"/>
      <c r="JH8" s="464"/>
      <c r="JI8" s="125"/>
      <c r="JJ8" s="461"/>
      <c r="JK8" s="462"/>
      <c r="JL8" s="463"/>
      <c r="JM8" s="462"/>
      <c r="JN8" s="462"/>
      <c r="JO8" s="464"/>
      <c r="JP8" s="125"/>
      <c r="JQ8" s="461"/>
      <c r="JR8" s="462"/>
      <c r="JS8" s="463"/>
      <c r="JT8" s="462"/>
      <c r="JU8" s="462"/>
      <c r="JV8" s="464"/>
      <c r="JW8" s="125"/>
      <c r="JX8" s="465"/>
      <c r="JY8" s="466"/>
      <c r="JZ8" s="467"/>
      <c r="KA8" s="466"/>
      <c r="KB8" s="466"/>
      <c r="KC8" s="468"/>
      <c r="KD8" s="125"/>
      <c r="KE8" s="461"/>
      <c r="KF8" s="462"/>
      <c r="KG8" s="463"/>
      <c r="KH8" s="462"/>
      <c r="KI8" s="462"/>
      <c r="KJ8" s="464"/>
      <c r="KK8" s="125"/>
      <c r="KL8" s="461"/>
      <c r="KM8" s="462"/>
      <c r="KN8" s="463"/>
      <c r="KO8" s="462"/>
      <c r="KP8" s="462"/>
      <c r="KQ8" s="464"/>
      <c r="KR8" s="125"/>
      <c r="KS8" s="461"/>
      <c r="KT8" s="462"/>
      <c r="KU8" s="463"/>
      <c r="KV8" s="462"/>
      <c r="KW8" s="462"/>
      <c r="KX8" s="464"/>
      <c r="KY8" s="125"/>
      <c r="KZ8" s="465"/>
      <c r="LA8" s="466"/>
      <c r="LB8" s="467"/>
      <c r="LC8" s="466"/>
      <c r="LD8" s="466"/>
      <c r="LE8" s="468"/>
      <c r="LF8" s="125"/>
      <c r="LG8" s="461"/>
      <c r="LH8" s="462"/>
      <c r="LI8" s="463"/>
      <c r="LJ8" s="462"/>
      <c r="LK8" s="462"/>
      <c r="LL8" s="464"/>
      <c r="LM8" s="125"/>
      <c r="LN8" s="461"/>
      <c r="LO8" s="462"/>
      <c r="LP8" s="463"/>
      <c r="LQ8" s="462"/>
      <c r="LR8" s="462"/>
      <c r="LS8" s="464"/>
      <c r="LT8" s="125"/>
      <c r="LU8" s="461"/>
      <c r="LV8" s="462"/>
      <c r="LW8" s="463"/>
      <c r="LX8" s="462"/>
      <c r="LY8" s="462"/>
      <c r="LZ8" s="464"/>
      <c r="MA8" s="125"/>
      <c r="MB8" s="461"/>
      <c r="MC8" s="462"/>
      <c r="MD8" s="463"/>
      <c r="ME8" s="462"/>
      <c r="MF8" s="462"/>
      <c r="MG8" s="464"/>
      <c r="MH8" s="125"/>
      <c r="MI8" s="461"/>
      <c r="MJ8" s="462"/>
      <c r="MK8" s="463"/>
      <c r="ML8" s="462"/>
      <c r="MM8" s="462"/>
      <c r="MN8" s="464"/>
      <c r="MO8" s="125"/>
      <c r="MP8" s="465"/>
      <c r="MQ8" s="466"/>
      <c r="MR8" s="467"/>
      <c r="MS8" s="466"/>
      <c r="MT8" s="466"/>
      <c r="MU8" s="468"/>
      <c r="MV8" s="125"/>
      <c r="MW8" s="461"/>
      <c r="MX8" s="462"/>
      <c r="MY8" s="463"/>
      <c r="MZ8" s="462"/>
      <c r="NA8" s="462"/>
      <c r="NB8" s="464"/>
      <c r="NC8" s="125"/>
      <c r="ND8" s="461"/>
      <c r="NE8" s="462"/>
      <c r="NF8" s="463"/>
      <c r="NG8" s="462"/>
      <c r="NH8" s="462"/>
      <c r="NI8" s="464"/>
      <c r="NJ8" s="125"/>
      <c r="NK8" s="461"/>
      <c r="NL8" s="462"/>
      <c r="NM8" s="463"/>
      <c r="NN8" s="462"/>
      <c r="NO8" s="462"/>
      <c r="NP8" s="464"/>
      <c r="NQ8" s="125"/>
      <c r="NR8" s="465"/>
      <c r="NS8" s="466"/>
      <c r="NT8" s="467"/>
      <c r="NU8" s="466"/>
      <c r="NV8" s="466"/>
      <c r="NW8" s="468"/>
      <c r="NX8" s="125"/>
      <c r="NY8" s="461"/>
      <c r="NZ8" s="462"/>
      <c r="OA8" s="463"/>
      <c r="OB8" s="462"/>
      <c r="OC8" s="462"/>
      <c r="OD8" s="464"/>
      <c r="OE8" s="125"/>
      <c r="OF8" s="461"/>
      <c r="OG8" s="462"/>
      <c r="OH8" s="463"/>
      <c r="OI8" s="462"/>
      <c r="OJ8" s="462"/>
      <c r="OK8" s="464"/>
      <c r="OL8" s="125"/>
      <c r="OM8" s="461"/>
      <c r="ON8" s="462"/>
      <c r="OO8" s="463"/>
      <c r="OP8" s="462"/>
      <c r="OQ8" s="462"/>
      <c r="OR8" s="464"/>
      <c r="OS8" s="125"/>
      <c r="OT8" s="465"/>
      <c r="OU8" s="466"/>
      <c r="OV8" s="467"/>
      <c r="OW8" s="466"/>
      <c r="OX8" s="466"/>
      <c r="OY8" s="468"/>
      <c r="OZ8" s="125"/>
      <c r="PA8" s="461"/>
      <c r="PB8" s="462"/>
      <c r="PC8" s="463"/>
      <c r="PD8" s="462"/>
      <c r="PE8" s="462"/>
      <c r="PF8" s="464"/>
      <c r="PG8" s="125"/>
      <c r="PH8" s="461"/>
      <c r="PI8" s="462"/>
      <c r="PJ8" s="463"/>
      <c r="PK8" s="462"/>
      <c r="PL8" s="462"/>
      <c r="PM8" s="464"/>
      <c r="PN8" s="125"/>
      <c r="PO8" s="461"/>
      <c r="PP8" s="462"/>
      <c r="PQ8" s="463"/>
      <c r="PR8" s="462"/>
      <c r="PS8" s="462"/>
      <c r="PT8" s="464"/>
      <c r="PU8" s="125"/>
      <c r="PV8" s="465"/>
      <c r="PW8" s="466"/>
      <c r="PX8" s="467"/>
      <c r="PY8" s="466"/>
      <c r="PZ8" s="466"/>
      <c r="QA8" s="468"/>
      <c r="QB8" s="125"/>
      <c r="QC8" s="461"/>
      <c r="QD8" s="462"/>
      <c r="QE8" s="463"/>
      <c r="QF8" s="462"/>
      <c r="QG8" s="462"/>
      <c r="QH8" s="464"/>
      <c r="QI8" s="388"/>
      <c r="QJ8" s="461"/>
      <c r="QK8" s="462"/>
      <c r="QL8" s="463"/>
      <c r="QM8" s="462"/>
      <c r="QN8" s="462"/>
      <c r="QO8" s="464"/>
      <c r="QP8" s="388"/>
      <c r="QQ8" s="461"/>
      <c r="QR8" s="462"/>
      <c r="QS8" s="463"/>
      <c r="QT8" s="462"/>
      <c r="QU8" s="462"/>
      <c r="QV8" s="464"/>
    </row>
    <row r="9" spans="1:464" ht="12.75" customHeight="1" thickBot="1" x14ac:dyDescent="0.25">
      <c r="A9" s="511"/>
      <c r="B9" s="512"/>
      <c r="C9" s="513"/>
      <c r="D9" s="470"/>
      <c r="E9" s="470"/>
      <c r="F9" s="473"/>
      <c r="G9" s="469"/>
      <c r="H9" s="470"/>
      <c r="I9" s="471"/>
      <c r="J9" s="123"/>
      <c r="K9" s="472"/>
      <c r="L9" s="470"/>
      <c r="M9" s="473"/>
      <c r="N9" s="469"/>
      <c r="O9" s="470"/>
      <c r="P9" s="471"/>
      <c r="Q9" s="124"/>
      <c r="R9" s="461"/>
      <c r="S9" s="462"/>
      <c r="T9" s="463"/>
      <c r="U9" s="497"/>
      <c r="V9" s="462"/>
      <c r="W9" s="464"/>
      <c r="X9" s="124"/>
      <c r="Y9" s="472"/>
      <c r="Z9" s="470"/>
      <c r="AA9" s="473"/>
      <c r="AB9" s="469"/>
      <c r="AC9" s="470"/>
      <c r="AD9" s="471"/>
      <c r="AE9" s="124"/>
      <c r="AF9" s="472"/>
      <c r="AG9" s="470"/>
      <c r="AH9" s="473"/>
      <c r="AI9" s="469"/>
      <c r="AJ9" s="470"/>
      <c r="AK9" s="471"/>
      <c r="AL9" s="124"/>
      <c r="AM9" s="472"/>
      <c r="AN9" s="470"/>
      <c r="AO9" s="473"/>
      <c r="AP9" s="469"/>
      <c r="AQ9" s="470"/>
      <c r="AR9" s="471"/>
      <c r="AS9" s="124"/>
      <c r="AT9" s="472"/>
      <c r="AU9" s="470"/>
      <c r="AV9" s="473"/>
      <c r="AW9" s="469"/>
      <c r="AX9" s="470"/>
      <c r="AY9" s="471"/>
      <c r="AZ9" s="124"/>
      <c r="BA9" s="472"/>
      <c r="BB9" s="470"/>
      <c r="BC9" s="473"/>
      <c r="BD9" s="469"/>
      <c r="BE9" s="470"/>
      <c r="BF9" s="471"/>
      <c r="BG9" s="84"/>
      <c r="BH9" s="472"/>
      <c r="BI9" s="470"/>
      <c r="BJ9" s="473"/>
      <c r="BK9" s="469"/>
      <c r="BL9" s="470"/>
      <c r="BM9" s="471"/>
      <c r="BN9" s="124"/>
      <c r="BO9" s="472"/>
      <c r="BP9" s="470"/>
      <c r="BQ9" s="473"/>
      <c r="BR9" s="469"/>
      <c r="BS9" s="470"/>
      <c r="BT9" s="471"/>
      <c r="BU9" s="124"/>
      <c r="BV9" s="472"/>
      <c r="BW9" s="470"/>
      <c r="BX9" s="473"/>
      <c r="BY9" s="469"/>
      <c r="BZ9" s="470"/>
      <c r="CA9" s="471"/>
      <c r="CB9" s="124"/>
      <c r="CC9" s="472"/>
      <c r="CD9" s="470"/>
      <c r="CE9" s="473"/>
      <c r="CF9" s="469"/>
      <c r="CG9" s="470"/>
      <c r="CH9" s="471"/>
      <c r="CI9" s="124"/>
      <c r="CJ9" s="472"/>
      <c r="CK9" s="470"/>
      <c r="CL9" s="473"/>
      <c r="CM9" s="469"/>
      <c r="CN9" s="470"/>
      <c r="CO9" s="471"/>
      <c r="CP9" s="124"/>
      <c r="CQ9" s="472" t="s">
        <v>217</v>
      </c>
      <c r="CR9" s="470"/>
      <c r="CS9" s="473"/>
      <c r="CT9" s="469" t="s">
        <v>268</v>
      </c>
      <c r="CU9" s="470"/>
      <c r="CV9" s="471"/>
      <c r="CW9" s="124"/>
      <c r="CX9" s="472"/>
      <c r="CY9" s="470"/>
      <c r="CZ9" s="473"/>
      <c r="DA9" s="469"/>
      <c r="DB9" s="470"/>
      <c r="DC9" s="471"/>
      <c r="DD9" s="124"/>
      <c r="DE9" s="472"/>
      <c r="DF9" s="470"/>
      <c r="DG9" s="473"/>
      <c r="DH9" s="469"/>
      <c r="DI9" s="470"/>
      <c r="DJ9" s="471"/>
      <c r="DK9" s="124"/>
      <c r="DL9" s="472"/>
      <c r="DM9" s="470"/>
      <c r="DN9" s="473"/>
      <c r="DO9" s="469"/>
      <c r="DP9" s="470"/>
      <c r="DQ9" s="471"/>
      <c r="DR9" s="124"/>
      <c r="DS9" s="472"/>
      <c r="DT9" s="470"/>
      <c r="DU9" s="473"/>
      <c r="DV9" s="469"/>
      <c r="DW9" s="470"/>
      <c r="DX9" s="471"/>
      <c r="DY9" s="124"/>
      <c r="DZ9" s="472"/>
      <c r="EA9" s="470"/>
      <c r="EB9" s="473"/>
      <c r="EC9" s="469"/>
      <c r="ED9" s="470"/>
      <c r="EE9" s="471"/>
      <c r="EF9" s="124"/>
      <c r="EG9" s="472"/>
      <c r="EH9" s="470"/>
      <c r="EI9" s="473"/>
      <c r="EJ9" s="469"/>
      <c r="EK9" s="470"/>
      <c r="EL9" s="471"/>
      <c r="EM9" s="124"/>
      <c r="EN9" s="472"/>
      <c r="EO9" s="470"/>
      <c r="EP9" s="473"/>
      <c r="EQ9" s="469"/>
      <c r="ER9" s="470"/>
      <c r="ES9" s="471"/>
      <c r="ET9" s="124"/>
      <c r="EU9" s="472"/>
      <c r="EV9" s="470"/>
      <c r="EW9" s="473"/>
      <c r="EX9" s="469"/>
      <c r="EY9" s="470"/>
      <c r="EZ9" s="471"/>
      <c r="FA9" s="124"/>
      <c r="FB9" s="472"/>
      <c r="FC9" s="470"/>
      <c r="FD9" s="473"/>
      <c r="FE9" s="469"/>
      <c r="FF9" s="470"/>
      <c r="FG9" s="471"/>
      <c r="FH9" s="124"/>
      <c r="FI9" s="472"/>
      <c r="FJ9" s="470"/>
      <c r="FK9" s="473"/>
      <c r="FL9" s="469"/>
      <c r="FM9" s="470"/>
      <c r="FN9" s="471"/>
      <c r="FO9" s="124"/>
      <c r="FP9" s="472"/>
      <c r="FQ9" s="470"/>
      <c r="FR9" s="473"/>
      <c r="FS9" s="469"/>
      <c r="FT9" s="470"/>
      <c r="FU9" s="471"/>
      <c r="FV9" s="124"/>
      <c r="FW9" s="472"/>
      <c r="FX9" s="470"/>
      <c r="FY9" s="473"/>
      <c r="FZ9" s="469"/>
      <c r="GA9" s="470"/>
      <c r="GB9" s="471"/>
      <c r="GC9" s="124"/>
      <c r="GD9" s="472"/>
      <c r="GE9" s="470"/>
      <c r="GF9" s="473"/>
      <c r="GG9" s="469"/>
      <c r="GH9" s="470"/>
      <c r="GI9" s="471"/>
      <c r="GJ9" s="124"/>
      <c r="GK9" s="472"/>
      <c r="GL9" s="470"/>
      <c r="GM9" s="473"/>
      <c r="GN9" s="469"/>
      <c r="GO9" s="470"/>
      <c r="GP9" s="471"/>
      <c r="GQ9" s="124"/>
      <c r="GR9" s="472"/>
      <c r="GS9" s="470"/>
      <c r="GT9" s="473"/>
      <c r="GU9" s="469"/>
      <c r="GV9" s="470"/>
      <c r="GW9" s="471"/>
      <c r="GX9" s="124"/>
      <c r="GY9" s="472"/>
      <c r="GZ9" s="470"/>
      <c r="HA9" s="473"/>
      <c r="HB9" s="469"/>
      <c r="HC9" s="470"/>
      <c r="HD9" s="471"/>
      <c r="HE9" s="124"/>
      <c r="HF9" s="472"/>
      <c r="HG9" s="470"/>
      <c r="HH9" s="473"/>
      <c r="HI9" s="469"/>
      <c r="HJ9" s="470"/>
      <c r="HK9" s="471"/>
      <c r="HL9" s="124"/>
      <c r="HM9" s="472"/>
      <c r="HN9" s="470"/>
      <c r="HO9" s="473"/>
      <c r="HP9" s="469"/>
      <c r="HQ9" s="470"/>
      <c r="HR9" s="471"/>
      <c r="HS9" s="124"/>
      <c r="HT9" s="472"/>
      <c r="HU9" s="470"/>
      <c r="HV9" s="473"/>
      <c r="HW9" s="469"/>
      <c r="HX9" s="470"/>
      <c r="HY9" s="471"/>
      <c r="HZ9" s="124"/>
      <c r="IA9" s="472"/>
      <c r="IB9" s="470"/>
      <c r="IC9" s="473"/>
      <c r="ID9" s="469"/>
      <c r="IE9" s="470"/>
      <c r="IF9" s="471"/>
      <c r="IG9" s="124"/>
      <c r="IH9" s="472"/>
      <c r="II9" s="470"/>
      <c r="IJ9" s="473"/>
      <c r="IK9" s="469"/>
      <c r="IL9" s="470"/>
      <c r="IM9" s="471"/>
      <c r="IN9" s="124"/>
      <c r="IO9" s="472"/>
      <c r="IP9" s="470"/>
      <c r="IQ9" s="473"/>
      <c r="IR9" s="469"/>
      <c r="IS9" s="470"/>
      <c r="IT9" s="471"/>
      <c r="IU9" s="124"/>
      <c r="IV9" s="472"/>
      <c r="IW9" s="470"/>
      <c r="IX9" s="473"/>
      <c r="IY9" s="469"/>
      <c r="IZ9" s="470"/>
      <c r="JA9" s="471"/>
      <c r="JB9" s="124"/>
      <c r="JC9" s="472"/>
      <c r="JD9" s="470"/>
      <c r="JE9" s="473"/>
      <c r="JF9" s="469"/>
      <c r="JG9" s="470"/>
      <c r="JH9" s="471"/>
      <c r="JI9" s="124"/>
      <c r="JJ9" s="472"/>
      <c r="JK9" s="470"/>
      <c r="JL9" s="473"/>
      <c r="JM9" s="469"/>
      <c r="JN9" s="470"/>
      <c r="JO9" s="471"/>
      <c r="JP9" s="124"/>
      <c r="JQ9" s="472"/>
      <c r="JR9" s="470"/>
      <c r="JS9" s="473"/>
      <c r="JT9" s="469"/>
      <c r="JU9" s="470"/>
      <c r="JV9" s="471"/>
      <c r="JW9" s="124"/>
      <c r="JX9" s="472"/>
      <c r="JY9" s="470"/>
      <c r="JZ9" s="473"/>
      <c r="KA9" s="469"/>
      <c r="KB9" s="470"/>
      <c r="KC9" s="471"/>
      <c r="KD9" s="124"/>
      <c r="KE9" s="472"/>
      <c r="KF9" s="470"/>
      <c r="KG9" s="473"/>
      <c r="KH9" s="469"/>
      <c r="KI9" s="470"/>
      <c r="KJ9" s="471"/>
      <c r="KK9" s="124"/>
      <c r="KL9" s="472"/>
      <c r="KM9" s="470"/>
      <c r="KN9" s="473"/>
      <c r="KO9" s="469"/>
      <c r="KP9" s="470"/>
      <c r="KQ9" s="471"/>
      <c r="KR9" s="124"/>
      <c r="KS9" s="472"/>
      <c r="KT9" s="470"/>
      <c r="KU9" s="473"/>
      <c r="KV9" s="469"/>
      <c r="KW9" s="470"/>
      <c r="KX9" s="471"/>
      <c r="KY9" s="124"/>
      <c r="KZ9" s="472"/>
      <c r="LA9" s="470"/>
      <c r="LB9" s="473"/>
      <c r="LC9" s="469"/>
      <c r="LD9" s="470"/>
      <c r="LE9" s="471"/>
      <c r="LF9" s="124"/>
      <c r="LG9" s="472"/>
      <c r="LH9" s="470"/>
      <c r="LI9" s="473"/>
      <c r="LJ9" s="469"/>
      <c r="LK9" s="470"/>
      <c r="LL9" s="471"/>
      <c r="LM9" s="124"/>
      <c r="LN9" s="472"/>
      <c r="LO9" s="470"/>
      <c r="LP9" s="473"/>
      <c r="LQ9" s="469"/>
      <c r="LR9" s="470"/>
      <c r="LS9" s="471"/>
      <c r="LT9" s="124"/>
      <c r="LU9" s="472"/>
      <c r="LV9" s="470"/>
      <c r="LW9" s="473"/>
      <c r="LX9" s="469"/>
      <c r="LY9" s="470"/>
      <c r="LZ9" s="471"/>
      <c r="MA9" s="124"/>
      <c r="MB9" s="472"/>
      <c r="MC9" s="470"/>
      <c r="MD9" s="473"/>
      <c r="ME9" s="469"/>
      <c r="MF9" s="470"/>
      <c r="MG9" s="471"/>
      <c r="MH9" s="124"/>
      <c r="MI9" s="472"/>
      <c r="MJ9" s="470"/>
      <c r="MK9" s="473"/>
      <c r="ML9" s="469"/>
      <c r="MM9" s="470"/>
      <c r="MN9" s="471"/>
      <c r="MO9" s="124"/>
      <c r="MP9" s="472"/>
      <c r="MQ9" s="470"/>
      <c r="MR9" s="473"/>
      <c r="MS9" s="469"/>
      <c r="MT9" s="470"/>
      <c r="MU9" s="471"/>
      <c r="MV9" s="124"/>
      <c r="MW9" s="472"/>
      <c r="MX9" s="470"/>
      <c r="MY9" s="473"/>
      <c r="MZ9" s="469"/>
      <c r="NA9" s="470"/>
      <c r="NB9" s="471"/>
      <c r="NC9" s="124"/>
      <c r="ND9" s="472"/>
      <c r="NE9" s="470"/>
      <c r="NF9" s="473"/>
      <c r="NG9" s="469"/>
      <c r="NH9" s="470"/>
      <c r="NI9" s="471"/>
      <c r="NJ9" s="124"/>
      <c r="NK9" s="472"/>
      <c r="NL9" s="470"/>
      <c r="NM9" s="473"/>
      <c r="NN9" s="469"/>
      <c r="NO9" s="470"/>
      <c r="NP9" s="471"/>
      <c r="NQ9" s="124"/>
      <c r="NR9" s="472"/>
      <c r="NS9" s="470"/>
      <c r="NT9" s="473"/>
      <c r="NU9" s="469"/>
      <c r="NV9" s="470"/>
      <c r="NW9" s="471"/>
      <c r="NX9" s="124"/>
      <c r="NY9" s="472"/>
      <c r="NZ9" s="470"/>
      <c r="OA9" s="473"/>
      <c r="OB9" s="469"/>
      <c r="OC9" s="470"/>
      <c r="OD9" s="471"/>
      <c r="OE9" s="124"/>
      <c r="OF9" s="472"/>
      <c r="OG9" s="470"/>
      <c r="OH9" s="473"/>
      <c r="OI9" s="469"/>
      <c r="OJ9" s="470"/>
      <c r="OK9" s="471"/>
      <c r="OL9" s="124"/>
      <c r="OM9" s="472"/>
      <c r="ON9" s="470"/>
      <c r="OO9" s="473"/>
      <c r="OP9" s="469"/>
      <c r="OQ9" s="470"/>
      <c r="OR9" s="471"/>
      <c r="OS9" s="124"/>
      <c r="OT9" s="472"/>
      <c r="OU9" s="470"/>
      <c r="OV9" s="473"/>
      <c r="OW9" s="469"/>
      <c r="OX9" s="470"/>
      <c r="OY9" s="471"/>
      <c r="OZ9" s="124"/>
      <c r="PA9" s="472"/>
      <c r="PB9" s="470"/>
      <c r="PC9" s="473"/>
      <c r="PD9" s="469"/>
      <c r="PE9" s="470"/>
      <c r="PF9" s="471"/>
      <c r="PG9" s="124"/>
      <c r="PH9" s="472"/>
      <c r="PI9" s="470"/>
      <c r="PJ9" s="473"/>
      <c r="PK9" s="469"/>
      <c r="PL9" s="470"/>
      <c r="PM9" s="471"/>
      <c r="PN9" s="124"/>
      <c r="PO9" s="472"/>
      <c r="PP9" s="470"/>
      <c r="PQ9" s="473"/>
      <c r="PR9" s="469"/>
      <c r="PS9" s="470"/>
      <c r="PT9" s="471"/>
      <c r="PU9" s="124"/>
      <c r="PV9" s="472"/>
      <c r="PW9" s="470"/>
      <c r="PX9" s="473"/>
      <c r="PY9" s="469"/>
      <c r="PZ9" s="470"/>
      <c r="QA9" s="471"/>
      <c r="QB9" s="124"/>
      <c r="QC9" s="472"/>
      <c r="QD9" s="470"/>
      <c r="QE9" s="473"/>
      <c r="QF9" s="469"/>
      <c r="QG9" s="470"/>
      <c r="QH9" s="471"/>
      <c r="QI9" s="388"/>
      <c r="QJ9" s="472"/>
      <c r="QK9" s="470"/>
      <c r="QL9" s="473"/>
      <c r="QM9" s="469"/>
      <c r="QN9" s="470"/>
      <c r="QO9" s="471"/>
      <c r="QP9" s="388"/>
      <c r="QQ9" s="472"/>
      <c r="QR9" s="470"/>
      <c r="QS9" s="473"/>
      <c r="QT9" s="469"/>
      <c r="QU9" s="470"/>
      <c r="QV9" s="471"/>
    </row>
    <row r="10" spans="1:464" ht="5.0999999999999996" customHeight="1" thickBot="1" x14ac:dyDescent="0.25">
      <c r="A10" s="514"/>
      <c r="B10" s="515"/>
      <c r="C10" s="516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484" t="s">
        <v>152</v>
      </c>
      <c r="B11" s="485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9" t="s">
        <v>46</v>
      </c>
      <c r="AN11" s="382" t="s">
        <v>48</v>
      </c>
      <c r="AO11" s="382" t="s">
        <v>47</v>
      </c>
      <c r="AP11" s="382" t="s">
        <v>44</v>
      </c>
      <c r="AQ11" s="383" t="s">
        <v>49</v>
      </c>
      <c r="AR11" s="384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8" customHeight="1" x14ac:dyDescent="0.2">
      <c r="A12" s="287">
        <f>Tipy!A6</f>
        <v>30</v>
      </c>
      <c r="B12" s="286" t="s">
        <v>39</v>
      </c>
      <c r="C12" s="301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79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89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0">
        <f>IF(ISBLANK($P$3),"",IF(ISBLANK(Tipy!J6),"-",SUM(K12:O12)))</f>
        <v>0</v>
      </c>
      <c r="Q12" s="299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89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0">
        <f>IF(ISBLANK($W$3),"",IF(ISBLANK(Tipy!P6),"-",SUM(R12:V12)))</f>
        <v>40</v>
      </c>
      <c r="X12" s="299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89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0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102">
        <f>IF(ISBLANK($AR$3),"",IF(ISBLANK(Tipy!AH6),0,IF(AND(Tipy!AH6=Výsledky!$AP$3,Tipy!AJ6=Výsledky!$AR$3),60,0)))</f>
        <v>0</v>
      </c>
      <c r="AN12" s="101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01">
        <f>IF(ISBLANK($AR$3),"",IF(OR(Tipy!AK6=Výsledky!$AM$6,Tipy!AK6=Výsledky!$AM$7,Tipy!AK6=Výsledky!$AM$8,Tipy!AK6=Výsledky!$AM$9),VLOOKUP(Tipy!AK6,'Kategórie hráčov'!$A$2:$B$51,2,FALSE),0))</f>
        <v>0</v>
      </c>
      <c r="AP12" s="101">
        <f>IF(ISBLANK($AR$3),"",IF(OR(Tipy!AL6=Výsledky!$AP$6,Tipy!AL6=Výsledky!$AP$7,Tipy!AL6=Výsledky!$AP$8,Tipy!AL6=Výsledky!$AP$9),VLOOKUP(Tipy!AL6,'Kategórie hráčov'!$A$27:$B$76,2,FALSE),0))</f>
        <v>20</v>
      </c>
      <c r="AQ12" s="62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5">
        <f>IF(ISBLANK($AR$3),"",IF(ISBLANK(Tipy!AH6),"-",SUM(AM12:AQ12)))</f>
        <v>50</v>
      </c>
      <c r="AS12" s="64"/>
      <c r="AT12" s="61">
        <f>IF(ISBLANK($AY$3),"",IF(ISBLANK(Tipy!AN6),0,IF(AND(Tipy!AN6=Výsledky!$AW$3,Tipy!AP6=Výsledky!$AY$3),60,0)))</f>
        <v>0</v>
      </c>
      <c r="AU12" s="61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61">
        <f>IF(ISBLANK($AY$3),"",IF(OR(Tipy!AQ6=Výsledky!$AT$6,Tipy!AQ6=Výsledky!$AT$7,Tipy!AQ6=Výsledky!$AT$8,Tipy!AQ6=Výsledky!$AT$9),VLOOKUP(Tipy!AQ6,'Kategórie hráčov'!$A$2:$B$51,2,FALSE),0))</f>
        <v>20</v>
      </c>
      <c r="AW12" s="61">
        <f>IF(ISBLANK($AY$3),"",IF(OR(Tipy!AR6=Výsledky!$AW$6,Tipy!AR6=Výsledky!$AW$7,Tipy!AR6=Výsledky!$AW$8,Tipy!AR6=Výsledky!$AW$9),VLOOKUP(Tipy!AR6,'Kategórie hráčov'!$A$27:$B$76,2,FALSE),0))</f>
        <v>0</v>
      </c>
      <c r="AX12" s="62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5">
        <f>IF(ISBLANK($AY$3),"",IF(ISBLANK(Tipy!AN6),"-",SUM(AT12:AX12)))</f>
        <v>40</v>
      </c>
      <c r="AZ12" s="64"/>
      <c r="BA12" s="61">
        <f>IF(ISBLANK($BF$3),"",IF(ISBLANK(Tipy!AT6),0,IF(AND(Tipy!AT6=Výsledky!$BD$3,Tipy!AV6=Výsledky!$BF$3),60,0)))</f>
        <v>0</v>
      </c>
      <c r="BB12" s="61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61">
        <f>IF(ISBLANK($BF$3),"",IF(OR(Tipy!AW6=Výsledky!$BA$6,Tipy!AW6=Výsledky!$BA$7,Tipy!AW6=Výsledky!$BA$8,Tipy!AW6=Výsledky!$BA$9),VLOOKUP(Tipy!AW6,'Kategórie hráčov'!$A$2:$B$51,2,FALSE),0))</f>
        <v>20</v>
      </c>
      <c r="BD12" s="61">
        <f>IF(ISBLANK($BF$3),"",IF(OR(Tipy!AX6=Výsledky!$BD$6,Tipy!AX6=Výsledky!$BD$7,Tipy!AX6=Výsledky!$BD$8,Tipy!AX6=Výsledky!$BD$9),VLOOKUP(Tipy!AX6,'Kategórie hráčov'!$A$27:$B$76,2,FALSE),0))</f>
        <v>0</v>
      </c>
      <c r="BE12" s="62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5">
        <f>IF(ISBLANK($BF$3),"",IF(ISBLANK(Tipy!AT6),"-",SUM(BA12:BE12)))</f>
        <v>50</v>
      </c>
      <c r="BG12" s="64"/>
      <c r="BH12" s="61">
        <f>IF(ISBLANK($BM$3),"",IF(ISBLANK(Tipy!AZ6),0,IF(AND(Tipy!AZ6=Výsledky!$BK$3,Tipy!BB6=Výsledky!$BM$3),60,0)))</f>
        <v>60</v>
      </c>
      <c r="BI12" s="61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61">
        <f>IF(ISBLANK($BM$3),"",IF(OR(Tipy!BC6=Výsledky!$BH$6,Tipy!BC6=Výsledky!$BH$7,Tipy!BC6=Výsledky!$BH$8,Tipy!BC6=Výsledky!$BH$9),VLOOKUP(Tipy!BC6,'Kategórie hráčov'!$A$2:$B$51,2,FALSE),0))</f>
        <v>0</v>
      </c>
      <c r="BK12" s="61">
        <f>IF(ISBLANK($BM$3),"",IF(OR(Tipy!BD6=Výsledky!$BK$6,Tipy!BD6=Výsledky!$BK$7,Tipy!BD6=Výsledky!$BK$8,Tipy!BD6=Výsledky!$BK$9),VLOOKUP(Tipy!BD6,'Kategórie hráčov'!$A$27:$B$76,2,FALSE),0))</f>
        <v>20</v>
      </c>
      <c r="BL12" s="62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5">
        <f>IF(ISBLANK($BM$3),"",IF(ISBLANK(Tipy!AZ6),"-",SUM(BH12:BL12)))</f>
        <v>80</v>
      </c>
      <c r="BN12" s="64"/>
      <c r="BO12" s="61">
        <f>IF(ISBLANK($BT$3),"",IF(ISBLANK(Tipy!BF6),0,IF(AND(Tipy!BF6=Výsledky!$BR$3,Tipy!BH6=Výsledky!$BT$3),60,0)))</f>
        <v>0</v>
      </c>
      <c r="BP12" s="61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61">
        <f>IF(ISBLANK($BT$3),"",IF(OR(Tipy!BI6=Výsledky!$BO$6,Tipy!BI6=Výsledky!$BO$7,Tipy!BI6=Výsledky!$BO$8,Tipy!BI6=Výsledky!$BO$9),VLOOKUP(Tipy!BI6,'Kategórie hráčov'!$A$2:$B$51,2,FALSE),0))</f>
        <v>0</v>
      </c>
      <c r="BR12" s="61">
        <f>IF(ISBLANK($BT$3),"",IF(OR(Tipy!BJ6=Výsledky!$BR$6,Tipy!BJ6=Výsledky!$BR$7,Tipy!BJ6=Výsledky!$BR$8,Tipy!BJ6=Výsledky!$BR$9),VLOOKUP(Tipy!BJ6,'Kategórie hráčov'!$A$27:$B$76,2,FALSE),0))</f>
        <v>0</v>
      </c>
      <c r="BS12" s="62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5">
        <f>IF(ISBLANK($BT$3),"",IF(ISBLANK(Tipy!BF6),"-",SUM(BO12:BS12)))</f>
        <v>0</v>
      </c>
      <c r="BU12" s="64"/>
      <c r="BV12" s="61">
        <f>IF(ISBLANK($CA$3),"",IF(ISBLANK(Tipy!BL6),0,IF(AND(Tipy!BL6=Výsledky!$BY$3,Tipy!BN6=Výsledky!$CA$3),60,0)))</f>
        <v>0</v>
      </c>
      <c r="BW12" s="61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61">
        <f>IF(ISBLANK($CA$3),"",IF(OR(Tipy!BO6=Výsledky!$BV$6,Tipy!BO6=Výsledky!$BV$7,Tipy!BO6=Výsledky!$BV$8,Tipy!BO6=Výsledky!$BV$9),VLOOKUP(Tipy!BO6,'Kategórie hráčov'!$A$2:$B$51,2,FALSE),0))</f>
        <v>0</v>
      </c>
      <c r="BY12" s="61">
        <f>IF(ISBLANK($CA$3),"",IF(OR(Tipy!BP6=Výsledky!$BY$6,Tipy!BP6=Výsledky!$BY$7,Tipy!BP6=Výsledky!$BY$8,Tipy!BP6=Výsledky!$BY$9),VLOOKUP(Tipy!BP6,'Kategórie hráčov'!$A$27:$B$76,2,FALSE),0))</f>
        <v>0</v>
      </c>
      <c r="BZ12" s="62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5">
        <f>IF(ISBLANK($CA$3),"",IF(ISBLANK(Tipy!BL6),"-",SUM(BV12:BZ12)))</f>
        <v>20</v>
      </c>
      <c r="CB12" s="64"/>
      <c r="CC12" s="61">
        <f>IF(ISBLANK($CH$3),"",IF(ISBLANK(Tipy!BR6),0,IF(AND(Tipy!BR6=Výsledky!$CF$3,Tipy!BT6=Výsledky!$CH$3),60,0)))</f>
        <v>0</v>
      </c>
      <c r="CD12" s="61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61">
        <f>IF(ISBLANK($CH$3),"",IF(OR(Tipy!BU6=Výsledky!$CC$6,Tipy!BU6=Výsledky!$CC$7,Tipy!BU6=Výsledky!$CC$8,Tipy!BU6=Výsledky!$CC$9),VLOOKUP(Tipy!BU6,'Kategórie hráčov'!$A$2:$B$51,2,FALSE),0))</f>
        <v>20</v>
      </c>
      <c r="CF12" s="61">
        <f>IF(ISBLANK($CH$3),"",IF(OR(Tipy!BV6=Výsledky!$CF$6,Tipy!BV6=Výsledky!$CF$7,Tipy!BV6=Výsledky!$CF$8,Tipy!BV6=Výsledky!$CF$9),VLOOKUP(Tipy!BV6,'Kategórie hráčov'!$A$27:$B$76,2,FALSE),0))</f>
        <v>0</v>
      </c>
      <c r="CG12" s="62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5">
        <f>IF(ISBLANK($CH$3),"",IF(ISBLANK(Tipy!BR6),"-",SUM(CC12:CG12)))</f>
        <v>30</v>
      </c>
      <c r="CI12" s="64"/>
      <c r="CJ12" s="61">
        <f>IF(ISBLANK($CO$3),"",IF(ISBLANK(Tipy!BX6),0,IF(AND(Tipy!BX6=Výsledky!$CM$3,Tipy!BZ6=Výsledky!$CO$3),60,0)))</f>
        <v>60</v>
      </c>
      <c r="CK12" s="61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61">
        <f>IF(ISBLANK($CO$3),"",IF(OR(Tipy!CA6=Výsledky!$CJ$6,Tipy!CA6=Výsledky!$CJ$7,Tipy!CA6=Výsledky!$CJ$8,Tipy!CA6=Výsledky!$CJ$9),VLOOKUP(Tipy!CA6,'Kategórie hráčov'!$A$2:$B$51,2,FALSE),0))</f>
        <v>20</v>
      </c>
      <c r="CM12" s="61">
        <f>IF(ISBLANK($CO$3),"",IF(OR(Tipy!CB6=Výsledky!$CM$6,Tipy!CB6=Výsledky!$CM$7,Tipy!CB6=Výsledky!$CM$8,Tipy!CB6=Výsledky!$CM$9),VLOOKUP(Tipy!CB6,'Kategórie hráčov'!$A$27:$B$76,2,FALSE),0))</f>
        <v>0</v>
      </c>
      <c r="CN12" s="62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65">
        <f>IF(ISBLANK($CO$3),"",IF(ISBLANK(Tipy!BX6),"-",SUM(CJ12:CN12)))</f>
        <v>80</v>
      </c>
      <c r="CP12" s="64"/>
      <c r="CQ12" s="61">
        <f>IF(ISBLANK($CV$3),"",IF(ISBLANK(Tipy!CD6),0,IF(AND(Tipy!CD6=Výsledky!$CT$3,Tipy!CF6=Výsledky!$CV$3),60,0)))</f>
        <v>0</v>
      </c>
      <c r="CR12" s="61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61">
        <f>IF(ISBLANK($CV$3),"",IF(OR(Tipy!CG6=Výsledky!$CQ$6,Tipy!CG6=Výsledky!$CQ$7,Tipy!CG6=Výsledky!$CQ$8,Tipy!CG6=Výsledky!$CQ$9),VLOOKUP(Tipy!CG6,'Kategórie hráčov'!$A$2:$B$51,2,FALSE),0))</f>
        <v>20</v>
      </c>
      <c r="CT12" s="61">
        <f>IF(ISBLANK($CV$3),"",IF(OR(Tipy!CH6=Výsledky!$CT$6,Tipy!CH6=Výsledky!$CT$7,Tipy!CH6=Výsledky!$CT$8,Tipy!CH6=Výsledky!$CT$9),VLOOKUP(Tipy!CH6,'Kategórie hráčov'!$A$27:$B$76,2,FALSE),0))</f>
        <v>0</v>
      </c>
      <c r="CU12" s="62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65">
        <f>IF(ISBLANK($CV$3),"",IF(ISBLANK(Tipy!CD6),"-",SUM(CQ12:CU12)))</f>
        <v>50</v>
      </c>
      <c r="CW12" s="64"/>
      <c r="CX12" s="61">
        <f>IF(ISBLANK($DC$3),"",IF(ISBLANK(Tipy!CJ6),0,IF(AND(Tipy!CJ6=Výsledky!$DA$3,Tipy!CL6=Výsledky!$DC$3),60,0)))</f>
        <v>0</v>
      </c>
      <c r="CY12" s="61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61">
        <f>IF(ISBLANK($DC$3),"",IF(OR(Tipy!CM6=Výsledky!$CX$6,Tipy!CM6=Výsledky!$CX$7,Tipy!CM6=Výsledky!$CX$8,Tipy!CM6=Výsledky!$CX$9),VLOOKUP(Tipy!CM6,'Kategórie hráčov'!$A$2:$B$51,2,FALSE),0))</f>
        <v>20</v>
      </c>
      <c r="DA12" s="61">
        <f>IF(ISBLANK($DC$3),"",IF(OR(Tipy!CN6=Výsledky!$DA$6,Tipy!CN6=Výsledky!$DA$7,Tipy!CN6=Výsledky!$DA$8,Tipy!CN6=Výsledky!$DA$9),VLOOKUP(Tipy!CN6,'Kategórie hráčov'!$A$27:$B$76,2,FALSE),0))</f>
        <v>0</v>
      </c>
      <c r="DB12" s="62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65">
        <f>IF(ISBLANK($DC$3),"",IF(ISBLANK(Tipy!CJ6),"-",SUM(CX12:DB12)))</f>
        <v>50</v>
      </c>
      <c r="DD12" s="64"/>
      <c r="DE12" s="61">
        <f>IF(ISBLANK($DJ$3),"",IF(ISBLANK(Tipy!CP6),0,IF(AND(Tipy!CP6=Výsledky!$DH$3,Tipy!CR6=Výsledky!$DJ$3),60,0)))</f>
        <v>0</v>
      </c>
      <c r="DF12" s="61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61">
        <f>IF(ISBLANK($DJ$3),"",IF(OR(Tipy!CS6=Výsledky!$DE$6,Tipy!CS6=Výsledky!$DE$7,Tipy!CS6=Výsledky!$DE$8,Tipy!CS6=Výsledky!$DE$9),VLOOKUP(Tipy!CS6,'Kategórie hráčov'!$A$2:$B$51,2,FALSE),0))</f>
        <v>20</v>
      </c>
      <c r="DH12" s="61">
        <f>IF(ISBLANK($DJ$3),"",IF(OR(Tipy!CT6=Výsledky!$DH$6,Tipy!CT6=Výsledky!$DH$7,Tipy!CT6=Výsledky!$DH$8,Tipy!CT6=Výsledky!$DH$9),VLOOKUP(Tipy!CT6,'Kategórie hráčov'!$A$27:$B$76,2,FALSE),0))</f>
        <v>20</v>
      </c>
      <c r="DI12" s="62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65">
        <f>IF(ISBLANK($DJ$3),"",IF(ISBLANK(Tipy!CP6),"-",SUM(DE12:DI12)))</f>
        <v>60</v>
      </c>
      <c r="DK12" s="64"/>
      <c r="DL12" s="61">
        <f>IF(ISBLANK($DQ$3),"",IF(ISBLANK(Tipy!CV6),0,IF(AND(Tipy!CV6=Výsledky!$DO$3,Tipy!CX6=Výsledky!$DQ$3),60,0)))</f>
        <v>0</v>
      </c>
      <c r="DM12" s="61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61">
        <f>IF(ISBLANK($DQ$3),"",IF(OR(Tipy!CY6=Výsledky!$DL$6,Tipy!CY6=Výsledky!$DL$7,Tipy!CY6=Výsledky!$DL$8,Tipy!CY6=Výsledky!$DL$9),VLOOKUP(Tipy!CY6,'Kategórie hráčov'!$A$2:$B$51,2,FALSE),0))</f>
        <v>0</v>
      </c>
      <c r="DO12" s="61">
        <f>IF(ISBLANK($DQ$3),"",IF(OR(Tipy!CZ6=Výsledky!$DO$6,Tipy!CZ6=Výsledky!$DO$7,Tipy!CZ6=Výsledky!$DO$8,Tipy!CZ6=Výsledky!$DO$9),VLOOKUP(Tipy!CZ6,'Kategórie hráčov'!$A$27:$B$76,2,FALSE),0))</f>
        <v>0</v>
      </c>
      <c r="DP12" s="62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65">
        <f>IF(ISBLANK($DQ$3),"",IF(ISBLANK(Tipy!CV6),"-",SUM(DL12:DP12)))</f>
        <v>0</v>
      </c>
      <c r="DR12" s="64"/>
      <c r="DS12" s="61">
        <f>IF(ISBLANK($DX$3),"",IF(ISBLANK(Tipy!DB6),0,IF(AND(Tipy!DB6=Výsledky!$DV$3,Tipy!DD6=Výsledky!$DX$3),60,0)))</f>
        <v>0</v>
      </c>
      <c r="DT12" s="61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61">
        <f>IF(ISBLANK($DX$3),"",IF(OR(Tipy!DE6=Výsledky!$DS$6,Tipy!DE6=Výsledky!$DS$7,Tipy!DE6=Výsledky!$DS$8,Tipy!DE6=Výsledky!$DS$9),VLOOKUP(Tipy!DE6,'Kategórie hráčov'!$A$2:$B$51,2,FALSE),0))</f>
        <v>0</v>
      </c>
      <c r="DV12" s="61">
        <f>IF(ISBLANK($DX$3),"",IF(OR(Tipy!DF6=Výsledky!$DV$6,Tipy!DF6=Výsledky!$DV$7,Tipy!DF6=Výsledky!$DV$8,Tipy!DF6=Výsledky!$DV$9),VLOOKUP(Tipy!DF6,'Kategórie hráčov'!$A$27:$B$76,2,FALSE),0))</f>
        <v>0</v>
      </c>
      <c r="DW12" s="62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65">
        <f>IF(ISBLANK($DX$3),"",IF(ISBLANK(Tipy!DB6),"-",SUM(DS12:DW12)))</f>
        <v>0</v>
      </c>
      <c r="DY12" s="64"/>
      <c r="DZ12" s="61">
        <f>IF(ISBLANK($EE$3),"",IF(ISBLANK(Tipy!DH6),0,IF(AND(Tipy!DH6=Výsledky!$EC$3,Tipy!DJ6=Výsledky!$EE$3),60,0)))</f>
        <v>60</v>
      </c>
      <c r="EA12" s="61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61">
        <f>IF(ISBLANK($EE$3),"",IF(OR(Tipy!DK6=Výsledky!$DZ$6,Tipy!DK6=Výsledky!$DZ$7,Tipy!DK6=Výsledky!$DZ$8,Tipy!DK6=Výsledky!$DZ$9),VLOOKUP(Tipy!DK6,'Kategórie hráčov'!$A$2:$B$51,2,FALSE),0))</f>
        <v>0</v>
      </c>
      <c r="EC12" s="61">
        <f>IF(ISBLANK($EE$3),"",IF(OR(Tipy!DL6=Výsledky!$EC$6,Tipy!DL6=Výsledky!$EC$7,Tipy!DL6=Výsledky!$EC$8,Tipy!DL6=Výsledky!$EC$9),VLOOKUP(Tipy!DL6,'Kategórie hráčov'!$A$27:$B$76,2,FALSE),0))</f>
        <v>0</v>
      </c>
      <c r="ED12" s="62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65">
        <f>IF(ISBLANK($EE$3),"",IF(ISBLANK(Tipy!DH6),"-",SUM(DZ12:ED12)))</f>
        <v>60</v>
      </c>
      <c r="EF12" s="64"/>
      <c r="EG12" s="61">
        <f>IF(ISBLANK($EL$3),"",IF(ISBLANK(Tipy!DN6),0,IF(AND(Tipy!DN6=Výsledky!$EJ$3,Tipy!DP6=Výsledky!$EL$3),60,0)))</f>
        <v>0</v>
      </c>
      <c r="EH12" s="61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61">
        <f>IF(ISBLANK($EL$3),"",IF(OR(Tipy!DQ6=Výsledky!$EG$6,Tipy!DQ6=Výsledky!$EG$7,Tipy!DQ6=Výsledky!$EG$8,Tipy!DQ6=Výsledky!$EG$9),VLOOKUP(Tipy!DQ6,'Kategórie hráčov'!$A$77:$B$77,2,FALSE),0))</f>
        <v>0</v>
      </c>
      <c r="EJ12" s="61">
        <f>IF(ISBLANK($EL$3),"",IF(OR(Tipy!DR6=Výsledky!$EJ$6,Tipy!DR6=Výsledky!$EJ$7,Tipy!DR6=Výsledky!$EJ$8,Tipy!DR6=Výsledky!$EJ$9),VLOOKUP(Tipy!DR6,'Kategórie hráčov'!$A$27:$B$76,2,FALSE),0))</f>
        <v>20</v>
      </c>
      <c r="EK12" s="62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65">
        <f>IF(ISBLANK($EL$3),"",IF(ISBLANK(Tipy!DN6),"-",SUM(EG12:EK12)))</f>
        <v>30</v>
      </c>
      <c r="EM12" s="64"/>
      <c r="EN12" s="61">
        <f>IF(ISBLANK($ES$3),"",IF(ISBLANK(Tipy!DT6),0,IF(AND(Tipy!DT6=Výsledky!$EQ$3,Tipy!DV6=Výsledky!$ES$3),60,0)))</f>
        <v>0</v>
      </c>
      <c r="EO12" s="61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61">
        <f>IF(ISBLANK($ES$3),"",IF(OR(Tipy!DW6=Výsledky!$EN$6,Tipy!DW6=Výsledky!$EN$7,Tipy!DW6=Výsledky!$EN$8,Tipy!DW6=Výsledky!$EN$9),VLOOKUP(Tipy!DW6,'Kategórie hráčov'!$A$2:$B$51,2,FALSE),0))</f>
        <v>0</v>
      </c>
      <c r="EQ12" s="61">
        <f>IF(ISBLANK($ES$3),"",IF(OR(Tipy!DX6=Výsledky!$EQ$6,Tipy!DX6=Výsledky!$EQ$7,Tipy!DX6=Výsledky!$EQ$8,Tipy!DX6=Výsledky!$EQ$9),VLOOKUP(Tipy!DX6,'Kategórie hráčov'!$A$27:$B$76,2,FALSE),0))</f>
        <v>0</v>
      </c>
      <c r="ER12" s="62">
        <f>IF(ISBLANK($ES$3),"",IF(ISBLANK(Tipy!DT6),0,IF(OR(AND(Tipy!DT6=Výsledky!$EQ$3,OR(Tipy!DV6=Výsledky!$ES$3+1,Tipy!DV6=Výsledky!$ES$3-1)),AND(Tipy!DV6=Výsledky!$ES$3,OR(Tipy!DT6=Výsledky!$EQ$3+1,Tipy!DT6=Výsledky!$EQ$3-1))),10,0)))</f>
        <v>0</v>
      </c>
      <c r="ES12" s="65">
        <f>IF(ISBLANK($ES$3),"",IF(ISBLANK(Tipy!DT6),"-",SUM(EN12:ER12)))</f>
        <v>20</v>
      </c>
      <c r="ET12" s="64"/>
      <c r="EU12" s="61">
        <f>IF(ISBLANK($EZ$3),"",IF(ISBLANK(Tipy!DZ6),0,IF(AND(Tipy!DZ6=Výsledky!$EX$3,Tipy!EB6=Výsledky!$EZ$3),60,0)))</f>
        <v>0</v>
      </c>
      <c r="EV12" s="61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61">
        <f>IF(ISBLANK($EZ$3),"",IF(OR(Tipy!EC6=Výsledky!$EU$6,Tipy!EC6=Výsledky!$EU$7,Tipy!EC6=Výsledky!$EU$8,Tipy!EC6=Výsledky!$EU$9),VLOOKUP(Tipy!EC6,'Kategórie hráčov'!$A$2:$B$51,2,FALSE),0))</f>
        <v>40</v>
      </c>
      <c r="EX12" s="61">
        <f>IF(ISBLANK($EZ$3),"",IF(OR(Tipy!ED6=Výsledky!$EX$6,Tipy!ED6=Výsledky!$EX$7,Tipy!ED6=Výsledky!$EX$8,Tipy!ED6=Výsledky!$EX$9),VLOOKUP(Tipy!ED6,'Kategórie hráčov'!$A$27:$B$76,2,FALSE),0))</f>
        <v>20</v>
      </c>
      <c r="EY12" s="62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65">
        <f>IF(ISBLANK($EZ$3),"",IF(ISBLANK(Tipy!DZ6),"-",SUM(EU12:EY12)))</f>
        <v>80</v>
      </c>
      <c r="FA12" s="64"/>
      <c r="FB12" s="61">
        <f>IF(ISBLANK($BM$3),"",IF(ISBLANK(Tipy!EF6),0,IF(AND(Tipy!EF6=Výsledky!$BK$3,Tipy!EH6=Výsledky!$BM$3),60,0)))</f>
        <v>0</v>
      </c>
      <c r="FC12" s="61">
        <f>IF(ISBLANK($BM$3),"",IF(ISBLANK(Tipy!EF6),0,IF(AND(Tipy!EF6=Výsledky!$BK$3,Tipy!EH6=Výsledky!$BM$3),0,IF(AND(Tipy!EF6-Tipy!EH6&gt;0,Výsledky!$BK$3-Výsledky!$BM$3&gt;0),20,IF(AND(Tipy!EF6-Tipy!EH6=0,Výsledky!$BK$3-Výsledky!$BM$3=0),20,IF(AND(Tipy!EF6-Tipy!EH6&lt;0,Výsledky!$BK$3-Výsledky!$BM$3&lt;0),20,0))))))</f>
        <v>0</v>
      </c>
      <c r="FD12" s="61">
        <f>IF(ISBLANK($BM$3),"",IF(OR(Tipy!EI6=Výsledky!$FB$6,Tipy!EI6=Výsledky!$FB$7,Tipy!EI6=Výsledky!$FB$8,Tipy!EI6=Výsledky!$FB$9),IF(VLOOKUP(Tipy!EI6,'Kategórie hráčov'!$A$2:$B$46,2,FALSE)=30,30,20),0))</f>
        <v>0</v>
      </c>
      <c r="FE12" s="61">
        <f>IF(ISBLANK($BM$3),"",IF(OR(Tipy!EJ6=Výsledky!$FE$6,Tipy!EJ6=Výsledky!$FE$7,Tipy!EJ6=Výsledky!$FE$8,Tipy!EJ6=Výsledky!$FE$9),IF(VLOOKUP(Tipy!EJ6,'Kategórie hráčov'!$A$2:$B$46,2,FALSE)=30,30,20),0))</f>
        <v>0</v>
      </c>
      <c r="FF12" s="62">
        <f>IF(ISBLANK($BM$3),"",IF(ISBLANK(Tipy!EF6),0,IF(OR(AND(Tipy!EF6=Výsledky!$BK$3,OR(Tipy!EH6=Výsledky!$BM$3+1,Tipy!EH6=Výsledky!$BM$3-1)),AND(Tipy!EH6=Výsledky!$BM$3,OR(Tipy!EF6=Výsledky!$BK$3+1,Tipy!EF6=Výsledky!$BK$3-1))),10,0)))</f>
        <v>0</v>
      </c>
      <c r="FG12" s="65" t="str">
        <f>IF(ISBLANK($BM$3),"",IF(ISBLANK(Tipy!EF6),"-",SUM(FB12:FF12)))</f>
        <v>-</v>
      </c>
      <c r="FH12" s="64"/>
      <c r="FI12" s="61" t="str">
        <f>IF(ISBLANK($FN$3),"",IF(ISBLANK(Tipy!EL6),0,IF(AND(Tipy!EL6=Výsledky!$FL$3,Tipy!EN6=Výsledky!$FN$3),60,0)))</f>
        <v/>
      </c>
      <c r="FJ12" s="61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61" t="str">
        <f>IF(ISBLANK($FN$3),"",IF(OR(Tipy!EO6=Výsledky!$FI$6,Tipy!EO6=Výsledky!$FI$7,Tipy!EO6=Výsledky!$FI$8,Tipy!EO6=Výsledky!$FI$9),IF(VLOOKUP(Tipy!EO6,'Kategórie hráčov'!$A$2:$B$46,2,FALSE)=30,30,20),0))</f>
        <v/>
      </c>
      <c r="FL12" s="61" t="str">
        <f>IF(ISBLANK($FN$3),"",IF(OR(Tipy!EP6=Výsledky!$FL$6,Tipy!EP6=Výsledky!$FL$7,Tipy!EP6=Výsledky!$FL$8,Tipy!EP6=Výsledky!$FL$9),IF(VLOOKUP(Tipy!EP6,'Kategórie hráčov'!$A$2:$B$46,2,FALSE)=30,30,20),0))</f>
        <v/>
      </c>
      <c r="FM12" s="62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65" t="str">
        <f>IF(ISBLANK($FN$3),"",IF(ISBLANK(Tipy!EL6),"-",SUM(FI12:FM12)))</f>
        <v/>
      </c>
      <c r="FO12" s="64"/>
      <c r="FP12" s="61">
        <f>IF(ISBLANK($DJ$3),"",IF(ISBLANK(Tipy!ER6),0,IF(AND(Tipy!ER6=Výsledky!$DH$3,Tipy!ET6=Výsledky!$DJ$3),60,0)))</f>
        <v>0</v>
      </c>
      <c r="FQ12" s="61">
        <f>IF(ISBLANK($DJ$3),"",IF(ISBLANK(Tipy!ER6),0,IF(AND(Tipy!ER6=Výsledky!$DH$3,Tipy!ET6=Výsledky!$DJ$3),0,IF(AND(Tipy!ER6-Tipy!ET6&gt;0,Výsledky!$DH$3-Výsledky!$DJ$3&gt;0),20,IF(AND(Tipy!ER6-Tipy!ET6=0,Výsledky!$DH$3-Výsledky!$DJ$3=0),20,IF(AND(Tipy!ER6-Tipy!ET6&lt;0,Výsledky!$DH$3-Výsledky!$DJ$3&lt;0),20,0))))))</f>
        <v>0</v>
      </c>
      <c r="FR12" s="61">
        <f>IF(ISBLANK($DJ$3),"",IF(OR(Tipy!EU6=Výsledky!$FP$6,Tipy!EU6=Výsledky!$FP$7,Tipy!EU6=Výsledky!$FP$8,Tipy!EU6=Výsledky!$FP$9),IF(VLOOKUP(Tipy!EU6,'Kategórie hráčov'!$A$2:$B$46,2,FALSE)=30,30,20),0))</f>
        <v>0</v>
      </c>
      <c r="FS12" s="61">
        <f>IF(ISBLANK($DJ$3),"",IF(OR(Tipy!EV6=Výsledky!$FS$6,Tipy!EV6=Výsledky!$FS$7,Tipy!EV6=Výsledky!$FS$8,Tipy!EV6=Výsledky!$FS$9),IF(VLOOKUP(Tipy!EV6,'Kategórie hráčov'!$A$2:$B$46,2,FALSE)=30,30,20),0))</f>
        <v>0</v>
      </c>
      <c r="FT12" s="62">
        <f>IF(ISBLANK($DJ$3),"",IF(ISBLANK(Tipy!ER6),0,IF(OR(AND(Tipy!ER6=Výsledky!$DH$3,OR(Tipy!ET6=Výsledky!$DJ$3+1,Tipy!ET6=Výsledky!$DJ$3-1)),AND(Tipy!ET6=Výsledky!$DJ$3,OR(Tipy!ER6=Výsledky!$DH$3+1,Tipy!ER6=Výsledky!$DH$3-1))),10,0)))</f>
        <v>0</v>
      </c>
      <c r="FU12" s="65" t="str">
        <f>IF(ISBLANK($DJ$3),"",IF(ISBLANK(Tipy!ER6),"-",SUM(FP12:FT12)))</f>
        <v>-</v>
      </c>
      <c r="FV12" s="64"/>
      <c r="FW12" s="61" t="str">
        <f>IF(ISBLANK($GB$3),"",IF(ISBLANK(Tipy!EX6),0,IF(AND(Tipy!EX6=Výsledky!$FZ$3,Tipy!EZ6=Výsledky!$GB$3),60,0)))</f>
        <v/>
      </c>
      <c r="FX12" s="61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61" t="str">
        <f>IF(ISBLANK($GB$3),"",IF(OR(Tipy!FA6=Výsledky!$FW$6,Tipy!FA6=Výsledky!$FW$7,Tipy!FA6=Výsledky!$FW$8,Tipy!FA6=Výsledky!$FW$9),IF(VLOOKUP(Tipy!FA6,'Kategórie hráčov'!$A$2:$B$46,2,FALSE)=30,30,20),0))</f>
        <v/>
      </c>
      <c r="FZ12" s="61" t="str">
        <f>IF(ISBLANK($GB$3),"",IF(OR(Tipy!FB6=Výsledky!$FZ$6,Tipy!FB6=Výsledky!$FZ$7,Tipy!FB6=Výsledky!$FZ$8,Tipy!FB6=Výsledky!$FZ$9),IF(VLOOKUP(Tipy!FB6,'Kategórie hráčov'!$A$2:$B$46,2,FALSE)=30,30,20),0))</f>
        <v/>
      </c>
      <c r="GA12" s="62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65" t="str">
        <f>IF(ISBLANK($GB$3),"",IF(ISBLANK(Tipy!EX6),"-",SUM(FW12:GA12)))</f>
        <v/>
      </c>
      <c r="GC12" s="64"/>
      <c r="GD12" s="61" t="str">
        <f>IF(ISBLANK($GP$3),"",IF(ISBLANK(Tipy!FD6),0,IF(AND(Tipy!FD6=Výsledky!$GN$3,Tipy!FF6=Výsledky!$GP$3),60,0)))</f>
        <v/>
      </c>
      <c r="GE12" s="61" t="str">
        <f>IF(ISBLANK($GP$3),"",IF(ISBLANK(Tipy!FD6),0,IF(AND(Tipy!FD6=Výsledky!$GN$3,Tipy!FF6=Výsledky!$GP$3),0,IF(AND(Tipy!FD6-Tipy!FF6&gt;0,Výsledky!$GN$3-Výsledky!$GP$3&gt;0),20,IF(AND(Tipy!FD6-Tipy!FF6=0,Výsledky!$GN$3-Výsledky!$GP$3=0),20,IF(AND(Tipy!FD6-Tipy!FF6&lt;0,Výsledky!$GN$3-Výsledky!$GP$3&lt;0),20,0))))))</f>
        <v/>
      </c>
      <c r="GF12" s="61" t="str">
        <f>IF(ISBLANK($GP$3),"",IF(OR(Tipy!FG6=Výsledky!$GD$6,Tipy!FG6=Výsledky!$GD$7,Tipy!FG6=Výsledky!$GD$8,Tipy!FG6=Výsledky!$GD$9),IF(VLOOKUP(Tipy!FG6,'Kategórie hráčov'!$A$2:$B$46,2,FALSE)=30,30,20),0))</f>
        <v/>
      </c>
      <c r="GG12" s="61" t="str">
        <f>IF(ISBLANK($GP$3),"",IF(OR(Tipy!FH6=Výsledky!$GG$6,Tipy!FH6=Výsledky!$GG$7,Tipy!FH6=Výsledky!$GG$8,Tipy!FH6=Výsledky!$GG$9),IF(VLOOKUP(Tipy!FH6,'Kategórie hráčov'!$A$2:$B$46,2,FALSE)=30,30,20),0))</f>
        <v/>
      </c>
      <c r="GH12" s="62" t="str">
        <f>IF(ISBLANK($GP$3),"",IF(ISBLANK(Tipy!FD6),0,IF(OR(AND(Tipy!FD6=Výsledky!$GN$3,OR(Tipy!FF6=Výsledky!$GP$3+1,Tipy!FF6=Výsledky!$GP$3-1)),AND(Tipy!FF6=Výsledky!$GP$3,OR(Tipy!FD6=Výsledky!$GN$3+1,Tipy!FD6=Výsledky!$GN$3-1))),10,0)))</f>
        <v/>
      </c>
      <c r="GI12" s="65" t="str">
        <f>IF(ISBLANK($GP$3),"",IF(ISBLANK(Tipy!FD6),"-",SUM(GD12:GH12)))</f>
        <v/>
      </c>
      <c r="GJ12" s="64"/>
      <c r="GK12" s="61" t="str">
        <f>IF(ISBLANK($GW$3),"",IF(ISBLANK(Tipy!FJ6),0,IF(AND(Tipy!FJ6=Výsledky!$GU$3,Tipy!FL6=Výsledky!$GW$3),60,0)))</f>
        <v/>
      </c>
      <c r="GL12" s="61" t="str">
        <f>IF(ISBLANK($GW$3),"",IF(ISBLANK(Tipy!FJ6),0,IF(AND(Tipy!FJ6=Výsledky!$GU$3,Tipy!FL6=Výsledky!$GW$3),0,IF(AND(Tipy!FJ6-Tipy!FL6&gt;0,Výsledky!$GU$3-Výsledky!$GW$3&gt;0),20,IF(AND(Tipy!FJ6-Tipy!FL6=0,Výsledky!$GU$3-Výsledky!$GW$3=0),20,IF(AND(Tipy!FJ6-Tipy!FL6&lt;0,Výsledky!$GU$3-Výsledky!$GW$3&lt;0),20,0))))))</f>
        <v/>
      </c>
      <c r="GM12" s="61" t="str">
        <f>IF(ISBLANK($GW$3),"",IF(OR(Tipy!FM6=Výsledky!$GK$6,Tipy!FM6=Výsledky!$GK$7,Tipy!FM6=Výsledky!$GK$8,Tipy!FM6=Výsledky!$GK$9),IF(VLOOKUP(Tipy!FM6,'Kategórie hráčov'!$A$2:$B$46,2,FALSE)=30,30,20),0))</f>
        <v/>
      </c>
      <c r="GN12" s="61" t="str">
        <f>IF(ISBLANK($GW$3),"",IF(OR(Tipy!FN6=Výsledky!$GN$6,Tipy!FN6=Výsledky!$GN$7,Tipy!FN6=Výsledky!$GN$8,Tipy!FN6=Výsledky!$GN$9),IF(VLOOKUP(Tipy!FN6,'Kategórie hráčov'!$A$2:$B$46,2,FALSE)=30,30,20),0))</f>
        <v/>
      </c>
      <c r="GO12" s="62" t="str">
        <f>IF(ISBLANK($GW$3),"",IF(ISBLANK(Tipy!FJ6),0,IF(OR(AND(Tipy!FJ6=Výsledky!$GU$3,OR(Tipy!FL6=Výsledky!$GW$3+1,Tipy!FL6=Výsledky!$GW$3-1)),AND(Tipy!FL6=Výsledky!$GW$3,OR(Tipy!FJ6=Výsledky!$GU$3+1,Tipy!FJ6=Výsledky!$GU$3-1))),10,0)))</f>
        <v/>
      </c>
      <c r="GP12" s="65" t="str">
        <f>IF(ISBLANK($GW$3),"",IF(ISBLANK(Tipy!FJ6),"-",SUM(GK12:GO12)))</f>
        <v/>
      </c>
      <c r="GQ12" s="64"/>
      <c r="GR12" s="61" t="str">
        <f>IF(ISBLANK($GI$3),"",IF(ISBLANK(Tipy!FP6),0,IF(AND(Tipy!FP6=Výsledky!$GG$3,Tipy!FR6=Výsledky!$GI$3),60,0)))</f>
        <v/>
      </c>
      <c r="GS12" s="61" t="str">
        <f>IF(ISBLANK($GI$3),"",IF(ISBLANK(Tipy!FP6),0,IF(AND(Tipy!FP6=Výsledky!$GG$3,Tipy!FR6=Výsledky!$GI$3),0,IF(AND(Tipy!FP6-Tipy!FR6&gt;0,Výsledky!$GG$3-Výsledky!$GI$3&gt;0),20,IF(AND(Tipy!FP6-Tipy!FR6=0,Výsledky!$GG$3-Výsledky!$GI$3=0),20,IF(AND(Tipy!FP6-Tipy!FR6&lt;0,Výsledky!$GG$3-Výsledky!$GI$3&lt;0),20,0))))))</f>
        <v/>
      </c>
      <c r="GT12" s="61" t="str">
        <f>IF(ISBLANK($GI$3),"",IF(OR(Tipy!FS6=Výsledky!#REF!,Tipy!FS6=Výsledky!#REF!,Tipy!FS6=Výsledky!#REF!,Tipy!FS6=Výsledky!$GR$9),IF(VLOOKUP(Tipy!FS6,'Kategórie hráčov'!$A$2:$B$46,2,FALSE)=30,30,20),0))</f>
        <v/>
      </c>
      <c r="GU12" s="61" t="str">
        <f>IF(ISBLANK($GI$3),"",IF(OR(Tipy!FT6=Výsledky!#REF!,Tipy!FT6=Výsledky!#REF!,Tipy!FT6=Výsledky!#REF!,Tipy!FT6=Výsledky!$GU$9),IF(VLOOKUP(Tipy!FT6,'Kategórie hráčov'!$A$2:$B$46,2,FALSE)=30,30,20),0))</f>
        <v/>
      </c>
      <c r="GV12" s="62" t="str">
        <f>IF(ISBLANK($GI$3),"",IF(ISBLANK(Tipy!FP6),0,IF(OR(AND(Tipy!FP6=Výsledky!$GG$3,OR(Tipy!FR6=Výsledky!$GI$3+1,Tipy!FR6=Výsledky!$GI$3-1)),AND(Tipy!FR6=Výsledky!$GI$3,OR(Tipy!FP6=Výsledky!$GG$3+1,Tipy!FP6=Výsledky!$GG$3-1))),10,0)))</f>
        <v/>
      </c>
      <c r="GW12" s="65" t="str">
        <f>IF(ISBLANK($GI$3),"",IF(ISBLANK(Tipy!FP6),"-",SUM(GR12:GV12)))</f>
        <v/>
      </c>
      <c r="GX12" s="64"/>
      <c r="GY12" s="61" t="str">
        <f>IF(ISBLANK($HK$3),"",IF(ISBLANK(Tipy!FV6),0,IF(AND(Tipy!FV6=Výsledky!$HI$3,Tipy!FX6=Výsledky!$HK$3),60,0)))</f>
        <v/>
      </c>
      <c r="GZ12" s="61" t="str">
        <f>IF(ISBLANK($HK$3),"",IF(ISBLANK(Tipy!FV6),0,IF(AND(Tipy!FV6=Výsledky!$HI$3,Tipy!FX6=Výsledky!$HK$3),0,IF(AND(Tipy!FV6-Tipy!FX6&gt;0,Výsledky!$HI$3-Výsledky!$HK$3&gt;0),20,IF(AND(Tipy!FV6-Tipy!FX6=0,Výsledky!$HI$3-Výsledky!$HK$3=0),20,IF(AND(Tipy!FV6-Tipy!FX6&lt;0,Výsledky!$HI$3-Výsledky!$HK$3&lt;0),20,0))))))</f>
        <v/>
      </c>
      <c r="HA12" s="61" t="str">
        <f>IF(ISBLANK($HK$3),"",IF(OR(Tipy!FY6=Výsledky!$GY$6,Tipy!FY6=Výsledky!$GY$7,Tipy!FY6=Výsledky!$GY$8,Tipy!FY6=Výsledky!$GY$9),IF(VLOOKUP(Tipy!FY6,'Kategórie hráčov'!$A$2:$B$46,2,FALSE)=30,30,20),0))</f>
        <v/>
      </c>
      <c r="HB12" s="61" t="str">
        <f>IF(ISBLANK($HK$3),"",IF(OR(Tipy!FZ6=Výsledky!$HB$6,Tipy!FZ6=Výsledky!$HB$7,Tipy!FZ6=Výsledky!$HB$8,Tipy!FZ6=Výsledky!$HB$9),IF(VLOOKUP(Tipy!FZ6,'Kategórie hráčov'!$A$2:$B$46,2,FALSE)=30,30,20),0))</f>
        <v/>
      </c>
      <c r="HC12" s="62" t="str">
        <f>IF(ISBLANK($HK$3),"",IF(ISBLANK(Tipy!FV6),0,IF(OR(AND(Tipy!FV6=Výsledky!$HI$3,OR(Tipy!FX6=Výsledky!$HK$3+1,Tipy!FX6=Výsledky!$HK$3-1)),AND(Tipy!FX6=Výsledky!$HK$3,OR(Tipy!FV6=Výsledky!$HI$3+1,Tipy!FV6=Výsledky!$HI$3-1))),10,0)))</f>
        <v/>
      </c>
      <c r="HD12" s="65" t="str">
        <f>IF(ISBLANK($HK$3),"",IF(ISBLANK(Tipy!FV6),"-",SUM(GY12:HC12)))</f>
        <v/>
      </c>
      <c r="HE12" s="64"/>
      <c r="HF12" s="61" t="str">
        <f>IF(ISBLANK($HD$3),"",IF(ISBLANK(Tipy!GB6),0,IF(AND(Tipy!GB6=Výsledky!$HB$3,Tipy!GD6=Výsledky!$HD$3),60,0)))</f>
        <v/>
      </c>
      <c r="HG12" s="61" t="str">
        <f>IF(ISBLANK($HD$3),"",IF(ISBLANK(Tipy!GB6),0,IF(AND(Tipy!GB6=Výsledky!$HB$3,Tipy!GD6=Výsledky!$HD$3),0,IF(AND(Tipy!GB6-Tipy!GD6&gt;0,Výsledky!$HB$3-Výsledky!$HD$3&gt;0),20,IF(AND(Tipy!GB6-Tipy!GD6=0,Výsledky!$HB$3-Výsledky!$HD$3=0),20,IF(AND(Tipy!GB6-Tipy!GD6&lt;0,Výsledky!$HB$3-Výsledky!$HD$3&lt;0),20,0))))))</f>
        <v/>
      </c>
      <c r="HH12" s="61" t="str">
        <f>IF(ISBLANK($HD$3),"",IF(OR(Tipy!GE6=Výsledky!#REF!,Tipy!GE6=Výsledky!#REF!,Tipy!GE6=Výsledky!#REF!,Tipy!GE6=Výsledky!$HF$9),IF(VLOOKUP(Tipy!GE6,'Kategórie hráčov'!$A$2:$B$46,2,FALSE)=30,30,20),0))</f>
        <v/>
      </c>
      <c r="HI12" s="61" t="str">
        <f>IF(ISBLANK($HD$3),"",IF(OR(Tipy!GF6=Výsledky!#REF!,Tipy!GF6=Výsledky!#REF!,Tipy!GF6=Výsledky!#REF!,Tipy!GF6=Výsledky!$HI$9),IF(VLOOKUP(Tipy!GF6,'Kategórie hráčov'!$A$2:$B$46,2,FALSE)=30,30,20),0))</f>
        <v/>
      </c>
      <c r="HJ12" s="62" t="str">
        <f>IF(ISBLANK($HD$3),"",IF(ISBLANK(Tipy!GB6),0,IF(OR(AND(Tipy!GB6=Výsledky!$HB$3,OR(Tipy!GD6=Výsledky!$HD$3+1,Tipy!GD6=Výsledky!$HD$3-1)),AND(Tipy!GD6=Výsledky!$HD$3,OR(Tipy!GB6=Výsledky!$HB$3+1,Tipy!GB6=Výsledky!$HB$3-1))),10,0)))</f>
        <v/>
      </c>
      <c r="HK12" s="65" t="str">
        <f>IF(ISBLANK($HD$3),"",IF(ISBLANK(Tipy!GB6),"-",SUM(HF12:HJ12)))</f>
        <v/>
      </c>
      <c r="HL12" s="64"/>
      <c r="HM12" s="61" t="str">
        <f>IF(ISBLANK($HY$3),"",IF(ISBLANK(Tipy!GH6),0,IF(AND(Tipy!GH6=Výsledky!$HW$3,Tipy!GJ6=Výsledky!$HY$3),60,0)))</f>
        <v/>
      </c>
      <c r="HN12" s="61" t="str">
        <f>IF(ISBLANK($HY$3),"",IF(ISBLANK(Tipy!GH6),0,IF(AND(Tipy!GH6=Výsledky!$HW$3,Tipy!GJ6=Výsledky!$HY$3),0,IF(AND(Tipy!GH6-Tipy!GJ6&gt;0,Výsledky!$HW$3-Výsledky!$HY$3&gt;0),20,IF(AND(Tipy!GH6-Tipy!GJ6=0,Výsledky!$HW$3-Výsledky!$HY$3=0),20,IF(AND(Tipy!GH6-Tipy!GJ6&lt;0,Výsledky!$HW$3-Výsledky!$HY$3&lt;0),20,0))))))</f>
        <v/>
      </c>
      <c r="HO12" s="61" t="str">
        <f>IF(ISBLANK($HY$3),"",IF(OR(Tipy!GK6=Výsledky!$HM$6,Tipy!GK6=Výsledky!$HM$7,Tipy!GK6=Výsledky!$HM$8,Tipy!GK6=Výsledky!$HM$9),IF(VLOOKUP(Tipy!GK6,'Kategórie hráčov'!$A$2:$B$46,2,FALSE)=30,30,20),0))</f>
        <v/>
      </c>
      <c r="HP12" s="61" t="str">
        <f>IF(ISBLANK($HY$3),"",IF(OR(Tipy!GL6=Výsledky!$HP$6,Tipy!GL6=Výsledky!$HP$7,Tipy!GL6=Výsledky!$HP$8,Tipy!GL6=Výsledky!$HP$9),IF(VLOOKUP(Tipy!GL6,'Kategórie hráčov'!$A$2:$B$46,2,FALSE)=30,30,20),0))</f>
        <v/>
      </c>
      <c r="HQ12" s="62" t="str">
        <f>IF(ISBLANK($HY$3),"",IF(ISBLANK(Tipy!GH6),0,IF(OR(AND(Tipy!GH6=Výsledky!$HW$3,OR(Tipy!GJ6=Výsledky!$HY$3+1,Tipy!GJ6=Výsledky!$HY$3-1)),AND(Tipy!GJ6=Výsledky!$HY$3,OR(Tipy!GH6=Výsledky!$HW$3+1,Tipy!GH6=Výsledky!$HW$3-1))),10,0)))</f>
        <v/>
      </c>
      <c r="HR12" s="65" t="str">
        <f>IF(ISBLANK($HY$3),"",IF(ISBLANK(Tipy!GH6),"-",SUM(HM12:HQ12)))</f>
        <v/>
      </c>
      <c r="HS12" s="64"/>
      <c r="HT12" s="61" t="str">
        <f>IF(ISBLANK($HR$3),"",IF(ISBLANK(Tipy!GN6),0,IF(AND(Tipy!GN6=Výsledky!$HP$3,Tipy!GP6=Výsledky!$HR$3),60,0)))</f>
        <v/>
      </c>
      <c r="HU12" s="61" t="str">
        <f>IF(ISBLANK($HR$3),"",IF(ISBLANK(Tipy!GN6),0,IF(AND(Tipy!GN6=Výsledky!$HP$3,Tipy!GP6=Výsledky!$HR$3),0,IF(AND(Tipy!GN6-Tipy!GP6&gt;0,Výsledky!$HP$3-Výsledky!$HR$3&gt;0),20,IF(AND(Tipy!GN6-Tipy!GP6=0,Výsledky!$HP$3-Výsledky!$HR$3=0),20,IF(AND(Tipy!GN6-Tipy!GP6&lt;0,Výsledky!$HP$3-Výsledky!$HR$3&lt;0),20,0))))))</f>
        <v/>
      </c>
      <c r="HV12" s="61" t="str">
        <f>IF(ISBLANK($HR$3),"",IF(OR(Tipy!GQ6=Výsledky!$HT$6,Tipy!GQ6=Výsledky!#REF!,Tipy!GQ6=Výsledky!#REF!,Tipy!GQ6=Výsledky!#REF!),IF(VLOOKUP(Tipy!GQ6,'Kategórie hráčov'!$A$2:$B$46,2,FALSE)=30,30,20),0))</f>
        <v/>
      </c>
      <c r="HW12" s="61" t="str">
        <f>IF(ISBLANK($HR$3),"",IF(OR(Tipy!GR6=Výsledky!$HW$6,Tipy!GR6=Výsledky!#REF!,Tipy!GR6=Výsledky!#REF!,Tipy!GR6=Výsledky!#REF!),IF(VLOOKUP(Tipy!GR6,'Kategórie hráčov'!$A$2:$B$46,2,FALSE)=30,30,20),0))</f>
        <v/>
      </c>
      <c r="HX12" s="62" t="str">
        <f>IF(ISBLANK($HR$3),"",IF(ISBLANK(Tipy!GN6),0,IF(OR(AND(Tipy!GN6=Výsledky!$HP$3,OR(Tipy!GP6=Výsledky!$HR$3+1,Tipy!GP6=Výsledky!$HR$3-1)),AND(Tipy!GP6=Výsledky!$HR$3,OR(Tipy!GN6=Výsledky!$HP$3+1,Tipy!GN6=Výsledky!$HP$3-1))),10,0)))</f>
        <v/>
      </c>
      <c r="HY12" s="65" t="str">
        <f>IF(ISBLANK($HR$3),"",IF(ISBLANK(Tipy!GN6),"-",SUM(HT12:HX12)))</f>
        <v/>
      </c>
      <c r="HZ12" s="64"/>
      <c r="IA12" s="61" t="str">
        <f>IF(ISBLANK($IM$3),"",IF(ISBLANK(Tipy!GT6),0,IF(AND(Tipy!GT6=Výsledky!$IK$3,Tipy!GV6=Výsledky!$IM$3),60,0)))</f>
        <v/>
      </c>
      <c r="IB12" s="61" t="str">
        <f>IF(ISBLANK($IM$3),"",IF(ISBLANK(Tipy!GT6),0,IF(AND(Tipy!GT6=Výsledky!$IK$3,Tipy!GV6=Výsledky!$IM$3),0,IF(AND(Tipy!GT6-Tipy!GV6&gt;0,Výsledky!$IK$3-Výsledky!$IM$3&gt;0),20,IF(AND(Tipy!GT6-Tipy!GV6=0,Výsledky!$IK$3-Výsledky!$IM$3=0),20,IF(AND(Tipy!GT6-Tipy!GV6&lt;0,Výsledky!$IK$3-Výsledky!$IM$3&lt;0),20,0))))))</f>
        <v/>
      </c>
      <c r="IC12" s="61" t="str">
        <f>IF(ISBLANK($IM$3),"",IF(OR(Tipy!GW6=Výsledky!$IA$6,Tipy!GW6=Výsledky!$IA$7,Tipy!GW6=Výsledky!$IA$8,Tipy!GW6=Výsledky!$IA$9),IF(VLOOKUP(Tipy!GW6,'Kategórie hráčov'!$A$2:$B$46,2,FALSE)=30,30,20),0))</f>
        <v/>
      </c>
      <c r="ID12" s="61" t="str">
        <f>IF(ISBLANK($IM$3),"",IF(OR(Tipy!GX6=Výsledky!$ID$6,Tipy!GX6=Výsledky!$ID$7,Tipy!GX6=Výsledky!$ID$8,Tipy!GX6=Výsledky!$ID$9),IF(VLOOKUP(Tipy!GX6,'Kategórie hráčov'!$A$2:$B$46,2,FALSE)=30,30,20),0))</f>
        <v/>
      </c>
      <c r="IE12" s="62" t="str">
        <f>IF(ISBLANK($IM$3),"",IF(ISBLANK(Tipy!GT6),0,IF(OR(AND(Tipy!GT6=Výsledky!$IK$3,OR(Tipy!GV6=Výsledky!$IM$3+1,Tipy!GV6=Výsledky!$IM$3-1)),AND(Tipy!GV6=Výsledky!$IM$3,OR(Tipy!GT6=Výsledky!$IK$3+1,Tipy!GT6=Výsledky!$IK$3-1))),10,0)))</f>
        <v/>
      </c>
      <c r="IF12" s="65" t="str">
        <f>IF(ISBLANK($IM$3),"",IF(ISBLANK(Tipy!GT6),"-",SUM(IA12:IE12)))</f>
        <v/>
      </c>
      <c r="IG12" s="64"/>
      <c r="IH12" s="61" t="str">
        <f>IF(ISBLANK($IF$3),"",IF(ISBLANK(Tipy!GZ6),0,IF(AND(Tipy!GZ6=Výsledky!$ID$3,Tipy!HB6=Výsledky!$IF$3),60,0)))</f>
        <v/>
      </c>
      <c r="II12" s="61" t="str">
        <f>IF(ISBLANK($IF$3),"",IF(ISBLANK(Tipy!GZ6),0,IF(AND(Tipy!GZ6=Výsledky!$ID$3,Tipy!HB6=Výsledky!$IF$3),0,IF(AND(Tipy!GZ6-Tipy!HB6&gt;0,Výsledky!$ID$3-Výsledky!$IF$3&gt;0),20,IF(AND(Tipy!GZ6-Tipy!HB6=0,Výsledky!$ID$3-Výsledky!$IF$3=0),20,IF(AND(Tipy!GZ6-Tipy!HB6&lt;0,Výsledky!$ID$3-Výsledky!$IF$3&lt;0),20,0))))))</f>
        <v/>
      </c>
      <c r="IJ12" s="61" t="str">
        <f>IF(ISBLANK($IF$3),"",IF(OR(Tipy!HC6=Výsledky!#REF!,Tipy!HC6=Výsledky!#REF!,Tipy!HC6=Výsledky!#REF!,Tipy!HC6=Výsledky!$IH$9),IF(VLOOKUP(Tipy!HC6,'Kategórie hráčov'!$A$2:$B$46,2,FALSE)=30,30,20),0))</f>
        <v/>
      </c>
      <c r="IK12" s="61" t="str">
        <f>IF(ISBLANK($IF$3),"",IF(OR(Tipy!HD6=Výsledky!#REF!,Tipy!HD6=Výsledky!#REF!,Tipy!HD6=Výsledky!#REF!,Tipy!HD6=Výsledky!$IK$9),IF(VLOOKUP(Tipy!HD6,'Kategórie hráčov'!$A$2:$B$46,2,FALSE)=30,30,20),0))</f>
        <v/>
      </c>
      <c r="IL12" s="62" t="str">
        <f>IF(ISBLANK($IF$3),"",IF(ISBLANK(Tipy!GZ6),0,IF(OR(AND(Tipy!GZ6=Výsledky!$ID$3,OR(Tipy!HB6=Výsledky!$IF$3+1,Tipy!HB6=Výsledky!$IF$3-1)),AND(Tipy!HB6=Výsledky!$IF$3,OR(Tipy!GZ6=Výsledky!$ID$3+1,Tipy!GZ6=Výsledky!$ID$3-1))),10,0)))</f>
        <v/>
      </c>
      <c r="IM12" s="65" t="str">
        <f>IF(ISBLANK($IF$3),"",IF(ISBLANK(Tipy!GZ6),"-",SUM(IH12:IL12)))</f>
        <v/>
      </c>
      <c r="IN12" s="64"/>
      <c r="IO12" s="61" t="str">
        <f>IF(ISBLANK($IT$3),"",IF(ISBLANK(Tipy!HF6),0,IF(AND(Tipy!HF6=Výsledky!$IR$3,Tipy!HH6=Výsledky!$IT$3),60,0)))</f>
        <v/>
      </c>
      <c r="IP12" s="61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61" t="str">
        <f>IF(ISBLANK($IT$3),"",IF(OR(Tipy!HI6=Výsledky!$IO$6,Tipy!HI6=Výsledky!$IO$7,Tipy!HI6=Výsledky!$IO$8,Tipy!HI6=Výsledky!$IO$9),IF(VLOOKUP(Tipy!HI6,'Kategórie hráčov'!$A$2:$B$46,2,FALSE)=30,30,20),0))</f>
        <v/>
      </c>
      <c r="IR12" s="61" t="str">
        <f>IF(ISBLANK($IT$3),"",IF(OR(Tipy!HJ6=Výsledky!$IR$6,Tipy!HJ6=Výsledky!$IR$7,Tipy!HJ6=Výsledky!$IR$8,Tipy!HJ6=Výsledky!$IR$9),IF(VLOOKUP(Tipy!HJ6,'Kategórie hráčov'!$A$2:$B$46,2,FALSE)=30,30,20),0))</f>
        <v/>
      </c>
      <c r="IS12" s="62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65" t="str">
        <f>IF(ISBLANK($IT$3),"",IF(ISBLANK(Tipy!HF6),"-",SUM(IO12:IS12)))</f>
        <v/>
      </c>
      <c r="IU12" s="64"/>
      <c r="IV12" s="61" t="str">
        <f>IF(ISBLANK($JA$3),"",IF(ISBLANK(Tipy!HL6),0,IF(AND(Tipy!HL6=Výsledky!$IY$3,Tipy!HN6=Výsledky!$JA$3),60,0)))</f>
        <v/>
      </c>
      <c r="IW12" s="61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61" t="str">
        <f>IF(ISBLANK($JA$3),"",IF(OR(Tipy!HO6=Výsledky!$IV$6,Tipy!HO6=Výsledky!$IV$7,Tipy!HO6=Výsledky!$IV$8,Tipy!HO6=Výsledky!$IV$9),IF(VLOOKUP(Tipy!HO6,'Kategórie hráčov'!$A$2:$B$46,2,FALSE)=30,30,20),0))</f>
        <v/>
      </c>
      <c r="IY12" s="61" t="str">
        <f>IF(ISBLANK($JA$3),"",IF(OR(Tipy!HP6=Výsledky!$IY$6,Tipy!HP6=Výsledky!$IY$7,Tipy!HP6=Výsledky!$IY$8,Tipy!HP6=Výsledky!$IY$9),IF(VLOOKUP(Tipy!HP6,'Kategórie hráčov'!$A$2:$B$46,2,FALSE)=30,30,20),0))</f>
        <v/>
      </c>
      <c r="IZ12" s="62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65" t="str">
        <f>IF(ISBLANK($JA$3),"",IF(ISBLANK(Tipy!HL6),"-",SUM(IV12:IZ12)))</f>
        <v/>
      </c>
      <c r="JB12" s="64"/>
      <c r="JC12" s="61" t="str">
        <f>IF(ISBLANK($JO$3),"",IF(ISBLANK(Tipy!HR6),0,IF(AND(Tipy!HR6=Výsledky!$JM$3,Tipy!HT6=Výsledky!$JO$3),60,0)))</f>
        <v/>
      </c>
      <c r="JD12" s="61" t="str">
        <f>IF(ISBLANK($JO$3),"",IF(ISBLANK(Tipy!HR6),0,IF(AND(Tipy!HR6=Výsledky!$JM$3,Tipy!HT6=Výsledky!$JO$3),0,IF(AND(Tipy!HR6-Tipy!HT6&gt;0,Výsledky!$JM$3-Výsledky!$JO$3&gt;0),20,IF(AND(Tipy!HR6-Tipy!HT6=0,Výsledky!$JM$3-Výsledky!$JO$3=0),20,IF(AND(Tipy!HR6-Tipy!HT6&lt;0,Výsledky!$JM$3-Výsledky!$JO$3&lt;0),20,0))))))</f>
        <v/>
      </c>
      <c r="JE12" s="61" t="str">
        <f>IF(ISBLANK($JO$3),"",IF(OR(Tipy!HU6=Výsledky!$JC$6,Tipy!HU6=Výsledky!$JC$7,Tipy!HU6=Výsledky!$JC$8,Tipy!HU6=Výsledky!$JC$9),IF(VLOOKUP(Tipy!HU6,'Kategórie hráčov'!$A$2:$B$46,2,FALSE)=30,30,20),0))</f>
        <v/>
      </c>
      <c r="JF12" s="61" t="str">
        <f>IF(ISBLANK($JO$3),"",IF(OR(Tipy!HV6=Výsledky!$JF$6,Tipy!HV6=Výsledky!$JF$7,Tipy!HV6=Výsledky!$JF$8,Tipy!HV6=Výsledky!$JF$9),IF(VLOOKUP(Tipy!HV6,'Kategórie hráčov'!$A$2:$B$46,2,FALSE)=30,30,20),0))</f>
        <v/>
      </c>
      <c r="JG12" s="62" t="str">
        <f>IF(ISBLANK($JO$3),"",IF(ISBLANK(Tipy!HR6),0,IF(OR(AND(Tipy!HR6=Výsledky!$JM$3,OR(Tipy!HT6=Výsledky!$JO$3+1,Tipy!HT6=Výsledky!$JO$3-1)),AND(Tipy!HT6=Výsledky!$JO$3,OR(Tipy!HR6=Výsledky!$JM$3+1,Tipy!HR6=Výsledky!$JM$3-1))),10,0)))</f>
        <v/>
      </c>
      <c r="JH12" s="65" t="str">
        <f>IF(ISBLANK($JO$3),"",IF(ISBLANK(Tipy!HR6),"-",SUM(JC12:JG12)))</f>
        <v/>
      </c>
      <c r="JI12" s="64"/>
      <c r="JJ12" s="61" t="str">
        <f>IF(ISBLANK($JH$3),"",IF(ISBLANK(Tipy!HX6),0,IF(AND(Tipy!HX6=Výsledky!$JF$3,Tipy!HZ6=Výsledky!$JH$3),60,0)))</f>
        <v/>
      </c>
      <c r="JK12" s="61" t="str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/>
      </c>
      <c r="JL12" s="61" t="str">
        <f>IF(ISBLANK($JH$3),"",IF(OR(Tipy!IA6=Výsledky!#REF!,Tipy!IA6=Výsledky!#REF!,Tipy!IA6=Výsledky!#REF!,Tipy!IA6=Výsledky!$JJ$9),IF(VLOOKUP(Tipy!IA6,'Kategórie hráčov'!$A$2:$B$46,2,FALSE)=30,30,20),0))</f>
        <v/>
      </c>
      <c r="JM12" s="61" t="str">
        <f>IF(ISBLANK($JH$3),"",IF(OR(Tipy!IB6=Výsledky!#REF!,Tipy!IB6=Výsledky!#REF!,Tipy!IB6=Výsledky!#REF!,Tipy!IB6=Výsledky!$JM$9),IF(VLOOKUP(Tipy!IB6,'Kategórie hráčov'!$A$2:$B$46,2,FALSE)=30,30,20),0))</f>
        <v/>
      </c>
      <c r="JN12" s="62" t="str">
        <f>IF(ISBLANK($JH$3),"",IF(ISBLANK(Tipy!HX6),0,IF(OR(AND(Tipy!HX6=Výsledky!$JF$3,OR(Tipy!HZ6=Výsledky!$JH$3+1,Tipy!HZ6=Výsledky!$JH$3-1)),AND(Tipy!HZ6=Výsledky!$JH$3,OR(Tipy!HX6=Výsledky!$JF$3+1,Tipy!HX6=Výsledky!$JF$3-1))),10,0)))</f>
        <v/>
      </c>
      <c r="JO12" s="65" t="str">
        <f>IF(ISBLANK($JH$3),"",IF(ISBLANK(Tipy!HX6),"-",SUM(JJ12:JN12)))</f>
        <v/>
      </c>
      <c r="JP12" s="64"/>
      <c r="JQ12" s="61" t="str">
        <f>IF(ISBLANK($JV$3),"",IF(ISBLANK(Tipy!ID6),0,IF(AND(Tipy!ID6=Výsledky!$JT$3,Tipy!IF6=Výsledky!$JV$3),60,0)))</f>
        <v/>
      </c>
      <c r="JR12" s="61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61" t="str">
        <f>IF(ISBLANK($JV$3),"",IF(OR(Tipy!IG6=Výsledky!$JQ$6,Tipy!IG6=Výsledky!$JQ$7,Tipy!IG6=Výsledky!$JQ$8,Tipy!IG6=Výsledky!$JQ$9),IF(VLOOKUP(Tipy!IG6,'Kategórie hráčov'!$A$2:$B$46,2,FALSE)=30,30,20),0))</f>
        <v/>
      </c>
      <c r="JT12" s="61" t="str">
        <f>IF(ISBLANK($JV$3),"",IF(OR(Tipy!IH6=Výsledky!$JT$6,Tipy!IH6=Výsledky!$JT$7,Tipy!IH6=Výsledky!$JT$8,Tipy!IH6=Výsledky!$JT$9),IF(VLOOKUP(Tipy!IH6,'Kategórie hráčov'!$A$2:$B$46,2,FALSE)=30,30,20),0))</f>
        <v/>
      </c>
      <c r="JU12" s="62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65" t="str">
        <f>IF(ISBLANK($JV$3),"",IF(ISBLANK(Tipy!ID6),"-",SUM(JQ12:JU12)))</f>
        <v/>
      </c>
      <c r="JW12" s="64"/>
      <c r="JX12" s="61" t="str">
        <f>IF(ISBLANK($KQ$3),"",IF(ISBLANK(Tipy!IJ6),0,IF(AND(Tipy!IJ6=Výsledky!$KO$3,Tipy!IL6=Výsledky!$KQ$3),60,0)))</f>
        <v/>
      </c>
      <c r="JY12" s="61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1" t="str">
        <f>IF(ISBLANK($KQ$3),"",IF(OR(Tipy!IM6=Výsledky!$JX$6,Tipy!IM6=Výsledky!$JX$7,Tipy!IM6=Výsledky!$JX$8,Tipy!IM6=Výsledky!$JX$9),IF(VLOOKUP(Tipy!IM6,'Kategórie hráčov'!$A$2:$B$46,2,FALSE)=30,30,20),0))</f>
        <v/>
      </c>
      <c r="KA12" s="61" t="str">
        <f>IF(ISBLANK($KQ$3),"",IF(OR(Tipy!IN6=Výsledky!$KA$6,Tipy!IN6=Výsledky!$KA$7,Tipy!IN6=Výsledky!$KA$8,Tipy!IN6=Výsledky!$KA$9),IF(VLOOKUP(Tipy!IN6,'Kategórie hráčov'!$A$2:$B$46,2,FALSE)=30,30,20),0))</f>
        <v/>
      </c>
      <c r="KB12" s="62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65" t="str">
        <f>IF(ISBLANK($KQ$3),"",IF(ISBLANK(Tipy!IJ6),"-",SUM(JX12:KB12)))</f>
        <v/>
      </c>
      <c r="KD12" s="64"/>
      <c r="KE12" s="61" t="str">
        <f>IF(ISBLANK($KX$3),"",IF(ISBLANK(Tipy!IP6),0,IF(AND(Tipy!IP6=Výsledky!$KV$3,Tipy!IR6=Výsledky!$KX$3),60,0)))</f>
        <v/>
      </c>
      <c r="KF12" s="61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1" t="str">
        <f>IF(ISBLANK($KX$3),"",IF(OR(Tipy!IS6=Výsledky!#REF!,Tipy!IS6=Výsledky!#REF!,Tipy!IS6=Výsledky!#REF!,Tipy!IS6=Výsledky!$KE$9),IF(VLOOKUP(Tipy!IS6,'Kategórie hráčov'!$A$2:$B$46,2,FALSE)=30,30,20),0))</f>
        <v/>
      </c>
      <c r="KH12" s="61" t="str">
        <f>IF(ISBLANK($KX$3),"",IF(OR(Tipy!IT6=Výsledky!#REF!,Tipy!IT6=Výsledky!#REF!,Tipy!IT6=Výsledky!#REF!,Tipy!IT6=Výsledky!$KH$9),IF(VLOOKUP(Tipy!IT6,'Kategórie hráčov'!$A$2:$B$46,2,FALSE)=30,30,20),0))</f>
        <v/>
      </c>
      <c r="KI12" s="62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65" t="str">
        <f>IF(ISBLANK($KX$3),"",IF(ISBLANK(Tipy!IP6),"-",SUM(KE12:KI12)))</f>
        <v/>
      </c>
      <c r="KK12" s="64"/>
      <c r="KL12" s="61" t="str">
        <f>IF(ISBLANK($KJ$3),"",IF(ISBLANK(Tipy!IV6),0,IF(AND(Tipy!IV6=Výsledky!$KH$3,Tipy!IX6=Výsledky!$KJ$3),60,0)))</f>
        <v/>
      </c>
      <c r="KM12" s="61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1" t="str">
        <f>IF(ISBLANK($KJ$3),"",IF(OR(Tipy!IY6=Výsledky!$KL$6,Tipy!IY6=Výsledky!$KL$7,Tipy!IY6=Výsledky!$KL$8,Tipy!IY6=Výsledky!$KL$9),IF(VLOOKUP(Tipy!IY6,'Kategórie hráčov'!$A$2:$B$46,2,FALSE)=30,30,20),0))</f>
        <v/>
      </c>
      <c r="KO12" s="61" t="str">
        <f>IF(ISBLANK($KJ$3),"",IF(OR(Tipy!IZ6=Výsledky!$KO$6,Tipy!IZ6=Výsledky!$KO$7,Tipy!IZ6=Výsledky!$KO$8,Tipy!IZ6=Výsledky!$KO$9),IF(VLOOKUP(Tipy!IZ6,'Kategórie hráčov'!$A$2:$B$46,2,FALSE)=30,30,20),0))</f>
        <v/>
      </c>
      <c r="KP12" s="62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65" t="str">
        <f>IF(ISBLANK($KJ$3),"",IF(ISBLANK(Tipy!IV6),"-",SUM(KL12:KP12)))</f>
        <v/>
      </c>
      <c r="KR12" s="64"/>
      <c r="KS12" s="61" t="str">
        <f>IF(ISBLANK($KC$3),"",IF(ISBLANK(Tipy!JB6),0,IF(AND(Tipy!JB6=Výsledky!$KA$3,Tipy!JD6=Výsledky!$KC$3),60,0)))</f>
        <v/>
      </c>
      <c r="KT12" s="61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1" t="str">
        <f>IF(ISBLANK($KC$3),"",IF(OR(Tipy!JE6=Výsledky!$KS$6,Tipy!JE6=Výsledky!$KS$7,Tipy!JE6=Výsledky!$KS$8,Tipy!JE6=Výsledky!$KS$9),IF(VLOOKUP(Tipy!JE6,'Kategórie hráčov'!$A$2:$B$46,2,FALSE)=30,30,20),0))</f>
        <v/>
      </c>
      <c r="KV12" s="61" t="str">
        <f>IF(ISBLANK($KC$3),"",IF(OR(Tipy!JF6=Výsledky!$KV$6,Tipy!JF6=Výsledky!$KV$7,Tipy!JF6=Výsledky!$KV$8,Tipy!JF6=Výsledky!$KV$9),IF(VLOOKUP(Tipy!JF6,'Kategórie hráčov'!$A$2:$B$46,2,FALSE)=30,30,20),0))</f>
        <v/>
      </c>
      <c r="KW12" s="62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5" t="str">
        <f>IF(ISBLANK($KC$3),"",IF(ISBLANK(Tipy!JB6),"-",SUM(KS12:KW12)))</f>
        <v/>
      </c>
      <c r="KY12" s="64"/>
      <c r="KZ12" s="61" t="str">
        <f>IF(ISBLANK($LE$3),"",IF(ISBLANK(Tipy!JH6),0,IF(AND(Tipy!JH6=Výsledky!$LC$3,Tipy!JJ6=Výsledky!$LE$3),60,0)))</f>
        <v/>
      </c>
      <c r="LA12" s="61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1" t="str">
        <f>IF(ISBLANK($LE$3),"",IF(OR(Tipy!JK6=Výsledky!$KZ$6,Tipy!JK6=Výsledky!$KZ$7,Tipy!JK6=Výsledky!$KZ$8,Tipy!JK6=Výsledky!$KZ$9),IF(VLOOKUP(Tipy!JK6,'Kategórie hráčov'!$A$2:$B$46,2,FALSE)=30,30,20),0))</f>
        <v/>
      </c>
      <c r="LC12" s="61" t="str">
        <f>IF(ISBLANK($LE$3),"",IF(OR(Tipy!JL6=Výsledky!$LC$6,Tipy!JL6=Výsledky!$LC$7,Tipy!JL6=Výsledky!$LC$8,Tipy!JL6=Výsledky!$LC$9),IF(VLOOKUP(Tipy!JL6,'Kategórie hráčov'!$A$2:$B$46,2,FALSE)=30,30,20),0))</f>
        <v/>
      </c>
      <c r="LD12" s="62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5" t="str">
        <f>IF(ISBLANK($LE$3),"",IF(ISBLANK(Tipy!JH6),"-",SUM(KZ12:LD12)))</f>
        <v/>
      </c>
      <c r="LF12" s="64"/>
      <c r="LG12" s="61" t="str">
        <f>IF(ISBLANK($JH$3),"",IF(ISBLANK(Tipy!JU6),0,IF(AND(Tipy!JU6=Výsledky!$JF$3,Tipy!JW6=Výsledky!$JH$3),60,0)))</f>
        <v/>
      </c>
      <c r="LH12" s="61" t="str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/>
      </c>
      <c r="LI12" s="61" t="str">
        <f>IF(ISBLANK($JH$3),"",IF(OR(Tipy!JX6=Výsledky!#REF!,Tipy!JX6=Výsledky!#REF!,Tipy!JX6=Výsledky!#REF!,Tipy!JX6=Výsledky!$JJ$9),IF(VLOOKUP(Tipy!JX6,'Kategórie hráčov'!$A$2:$B$46,2,FALSE)=30,30,20),0))</f>
        <v/>
      </c>
      <c r="LJ12" s="61" t="str">
        <f>IF(ISBLANK($JH$3),"",IF(OR(Tipy!JY6=Výsledky!#REF!,Tipy!JY6=Výsledky!#REF!,Tipy!JY6=Výsledky!#REF!,Tipy!JY6=Výsledky!$JM$9),IF(VLOOKUP(Tipy!JY6,'Kategórie hráčov'!$A$2:$B$46,2,FALSE)=30,30,20),0))</f>
        <v/>
      </c>
      <c r="LK12" s="62" t="str">
        <f>IF(ISBLANK($JH$3),"",IF(ISBLANK(Tipy!JU6),0,IF(OR(AND(Tipy!JU6=Výsledky!$JF$3,OR(Tipy!JW6=Výsledky!$JH$3+1,Tipy!JW6=Výsledky!$JH$3-1)),AND(Tipy!JW6=Výsledky!$JH$3,OR(Tipy!JU6=Výsledky!$JF$3+1,Tipy!JU6=Výsledky!$JF$3-1))),10,0)))</f>
        <v/>
      </c>
      <c r="LL12" s="65" t="str">
        <f>IF(ISBLANK($JH$3),"",IF(ISBLANK(Tipy!JU6),"-",SUM(LG12:LK12)))</f>
        <v/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 t="str">
        <f>IF(ISBLANK($JH$3),"",IF(ISBLANK(Tipy!KI6),0,IF(AND(Tipy!KI6=Výsledky!$JF$3,Tipy!KK6=Výsledky!$JH$3),60,0)))</f>
        <v/>
      </c>
      <c r="LV12" s="61" t="str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/>
      </c>
      <c r="LW12" s="61" t="str">
        <f>IF(ISBLANK($JH$3),"",IF(OR(Tipy!KL6=Výsledky!#REF!,Tipy!KL6=Výsledky!#REF!,Tipy!KL6=Výsledky!#REF!,Tipy!KL6=Výsledky!$JJ$9),IF(VLOOKUP(Tipy!KL6,'Kategórie hráčov'!$A$2:$B$46,2,FALSE)=30,30,20),0))</f>
        <v/>
      </c>
      <c r="LX12" s="61" t="str">
        <f>IF(ISBLANK($JH$3),"",IF(OR(Tipy!KM6=Výsledky!#REF!,Tipy!KM6=Výsledky!#REF!,Tipy!KM6=Výsledky!#REF!,Tipy!KM6=Výsledky!$JM$9),IF(VLOOKUP(Tipy!KM6,'Kategórie hráčov'!$A$2:$B$46,2,FALSE)=30,30,20),0))</f>
        <v/>
      </c>
      <c r="LY12" s="62" t="str">
        <f>IF(ISBLANK($JH$3),"",IF(ISBLANK(Tipy!KI6),0,IF(OR(AND(Tipy!KI6=Výsledky!$JF$3,OR(Tipy!KK6=Výsledky!$JH$3+1,Tipy!KK6=Výsledky!$JH$3-1)),AND(Tipy!KK6=Výsledky!$JH$3,OR(Tipy!KI6=Výsledky!$JF$3+1,Tipy!KI6=Výsledky!$JF$3-1))),10,0)))</f>
        <v/>
      </c>
      <c r="LZ12" s="65" t="str">
        <f>IF(ISBLANK($JH$3),"",IF(ISBLANK(Tipy!KI6),"-",SUM(LU12:LY12)))</f>
        <v/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8" hidden="1" customHeight="1" x14ac:dyDescent="0.2">
      <c r="A13" s="287">
        <f>Tipy!A7</f>
        <v>23</v>
      </c>
      <c r="B13" s="277" t="s">
        <v>299</v>
      </c>
      <c r="C13" s="301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79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299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299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102">
        <f>IF(ISBLANK($AR$3),"",IF(ISBLANK(Tipy!AH7),0,IF(AND(Tipy!AH7=Výsledky!$AP$3,Tipy!AJ7=Výsledky!$AR$3),60,0)))</f>
        <v>0</v>
      </c>
      <c r="AN13" s="101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01">
        <f>IF(ISBLANK($AR$3),"",IF(OR(Tipy!AK7=Výsledky!$AM$6,Tipy!AK7=Výsledky!$AM$7,Tipy!AK7=Výsledky!$AM$8,Tipy!AK7=Výsledky!$AM$9),VLOOKUP(Tipy!AK7,'Kategórie hráčov'!$A$2:$B$51,2,FALSE),0))</f>
        <v>0</v>
      </c>
      <c r="AP13" s="101">
        <f>IF(ISBLANK($AR$3),"",IF(OR(Tipy!AL7=Výsledky!$AP$6,Tipy!AL7=Výsledky!$AP$7,Tipy!AL7=Výsledky!$AP$8,Tipy!AL7=Výsledky!$AP$9),VLOOKUP(Tipy!AL7,'Kategórie hráčov'!$A$27:$B$76,2,FALSE),0))</f>
        <v>0</v>
      </c>
      <c r="AQ13" s="62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5" t="str">
        <f>IF(ISBLANK($AR$3),"",IF(ISBLANK(Tipy!AH7),"-",SUM(AM13:AQ13)))</f>
        <v>-</v>
      </c>
      <c r="AS13" s="64"/>
      <c r="AT13" s="61">
        <f>IF(ISBLANK($AY$3),"",IF(ISBLANK(Tipy!AN7),0,IF(AND(Tipy!AN7=Výsledky!$AW$3,Tipy!AP7=Výsledky!$AY$3),60,0)))</f>
        <v>0</v>
      </c>
      <c r="AU13" s="61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61">
        <f>IF(ISBLANK($AY$3),"",IF(OR(Tipy!AQ7=Výsledky!$AT$6,Tipy!AQ7=Výsledky!$AT$7,Tipy!AQ7=Výsledky!$AT$8,Tipy!AQ7=Výsledky!$AT$9),VLOOKUP(Tipy!AQ7,'Kategórie hráčov'!$A$2:$B$51,2,FALSE),0))</f>
        <v>0</v>
      </c>
      <c r="AW13" s="61">
        <f>IF(ISBLANK($AY$3),"",IF(OR(Tipy!AR7=Výsledky!$AW$6,Tipy!AR7=Výsledky!$AW$7,Tipy!AR7=Výsledky!$AW$8,Tipy!AR7=Výsledky!$AW$9),VLOOKUP(Tipy!AR7,'Kategórie hráčov'!$A$27:$B$76,2,FALSE),0))</f>
        <v>0</v>
      </c>
      <c r="AX13" s="62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5" t="str">
        <f>IF(ISBLANK($AY$3),"",IF(ISBLANK(Tipy!AN7),"-",SUM(AT13:AX13)))</f>
        <v>-</v>
      </c>
      <c r="AZ13" s="64"/>
      <c r="BA13" s="61">
        <f>IF(ISBLANK($BF$3),"",IF(ISBLANK(Tipy!AT7),0,IF(AND(Tipy!AT7=Výsledky!$BD$3,Tipy!AV7=Výsledky!$BF$3),60,0)))</f>
        <v>0</v>
      </c>
      <c r="BB13" s="61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61">
        <f>IF(ISBLANK($BF$3),"",IF(OR(Tipy!AW7=Výsledky!$BA$6,Tipy!AW7=Výsledky!$BA$7,Tipy!AW7=Výsledky!$BA$8,Tipy!AW7=Výsledky!$BA$9),VLOOKUP(Tipy!AW7,'Kategórie hráčov'!$A$2:$B$51,2,FALSE),0))</f>
        <v>0</v>
      </c>
      <c r="BD13" s="61">
        <f>IF(ISBLANK($BF$3),"",IF(OR(Tipy!AX7=Výsledky!$BD$6,Tipy!AX7=Výsledky!$BD$7,Tipy!AX7=Výsledky!$BD$8,Tipy!AX7=Výsledky!$BD$9),VLOOKUP(Tipy!AX7,'Kategórie hráčov'!$A$27:$B$76,2,FALSE),0))</f>
        <v>0</v>
      </c>
      <c r="BE13" s="62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5" t="str">
        <f>IF(ISBLANK($BF$3),"",IF(ISBLANK(Tipy!AT7),"-",SUM(BA13:BE13)))</f>
        <v>-</v>
      </c>
      <c r="BG13" s="64"/>
      <c r="BH13" s="61">
        <f>IF(ISBLANK($BM$3),"",IF(ISBLANK(Tipy!AZ7),0,IF(AND(Tipy!AZ7=Výsledky!$BK$3,Tipy!BB7=Výsledky!$BM$3),60,0)))</f>
        <v>0</v>
      </c>
      <c r="BI13" s="61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61">
        <f>IF(ISBLANK($BM$3),"",IF(OR(Tipy!BC7=Výsledky!$BH$6,Tipy!BC7=Výsledky!$BH$7,Tipy!BC7=Výsledky!$BH$8,Tipy!BC7=Výsledky!$BH$9),VLOOKUP(Tipy!BC7,'Kategórie hráčov'!$A$2:$B$51,2,FALSE),0))</f>
        <v>0</v>
      </c>
      <c r="BK13" s="61">
        <f>IF(ISBLANK($BM$3),"",IF(OR(Tipy!BD7=Výsledky!$BK$6,Tipy!BD7=Výsledky!$BK$7,Tipy!BD7=Výsledky!$BK$8,Tipy!BD7=Výsledky!$BK$9),VLOOKUP(Tipy!BD7,'Kategórie hráčov'!$A$27:$B$76,2,FALSE),0))</f>
        <v>0</v>
      </c>
      <c r="BL13" s="62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5" t="str">
        <f>IF(ISBLANK($BM$3),"",IF(ISBLANK(Tipy!AZ7),"-",SUM(BH13:BL13)))</f>
        <v>-</v>
      </c>
      <c r="BN13" s="64"/>
      <c r="BO13" s="61">
        <f>IF(ISBLANK($BT$3),"",IF(ISBLANK(Tipy!BF7),0,IF(AND(Tipy!BF7=Výsledky!$BR$3,Tipy!BH7=Výsledky!$BT$3),60,0)))</f>
        <v>0</v>
      </c>
      <c r="BP13" s="61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61">
        <f>IF(ISBLANK($BT$3),"",IF(OR(Tipy!BI7=Výsledky!$BO$6,Tipy!BI7=Výsledky!$BO$7,Tipy!BI7=Výsledky!$BO$8,Tipy!BI7=Výsledky!$BO$9),VLOOKUP(Tipy!BI7,'Kategórie hráčov'!$A$2:$B$51,2,FALSE),0))</f>
        <v>0</v>
      </c>
      <c r="BR13" s="61">
        <f>IF(ISBLANK($BT$3),"",IF(OR(Tipy!BJ7=Výsledky!$BR$6,Tipy!BJ7=Výsledky!$BR$7,Tipy!BJ7=Výsledky!$BR$8,Tipy!BJ7=Výsledky!$BR$9),VLOOKUP(Tipy!BJ7,'Kategórie hráčov'!$A$27:$B$76,2,FALSE),0))</f>
        <v>0</v>
      </c>
      <c r="BS13" s="62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5" t="str">
        <f>IF(ISBLANK($BT$3),"",IF(ISBLANK(Tipy!BF7),"-",SUM(BO13:BS13)))</f>
        <v>-</v>
      </c>
      <c r="BU13" s="64"/>
      <c r="BV13" s="61">
        <f>IF(ISBLANK($CA$3),"",IF(ISBLANK(Tipy!BL7),0,IF(AND(Tipy!BL7=Výsledky!$BY$3,Tipy!BN7=Výsledky!$CA$3),60,0)))</f>
        <v>0</v>
      </c>
      <c r="BW13" s="61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61">
        <f>IF(ISBLANK($CA$3),"",IF(OR(Tipy!BO7=Výsledky!$BV$6,Tipy!BO7=Výsledky!$BV$7,Tipy!BO7=Výsledky!$BV$8,Tipy!BO7=Výsledky!$BV$9),VLOOKUP(Tipy!BO7,'Kategórie hráčov'!$A$2:$B$51,2,FALSE),0))</f>
        <v>0</v>
      </c>
      <c r="BY13" s="61">
        <f>IF(ISBLANK($CA$3),"",IF(OR(Tipy!BP7=Výsledky!$BY$6,Tipy!BP7=Výsledky!$BY$7,Tipy!BP7=Výsledky!$BY$8,Tipy!BP7=Výsledky!$BY$9),VLOOKUP(Tipy!BP7,'Kategórie hráčov'!$A$27:$B$76,2,FALSE),0))</f>
        <v>0</v>
      </c>
      <c r="BZ13" s="62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5" t="str">
        <f>IF(ISBLANK($CA$3),"",IF(ISBLANK(Tipy!BL7),"-",SUM(BV13:BZ13)))</f>
        <v>-</v>
      </c>
      <c r="CB13" s="64"/>
      <c r="CC13" s="61">
        <f>IF(ISBLANK($CH$3),"",IF(ISBLANK(Tipy!BR7),0,IF(AND(Tipy!BR7=Výsledky!$CF$3,Tipy!BT7=Výsledky!$CH$3),60,0)))</f>
        <v>0</v>
      </c>
      <c r="CD13" s="61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61">
        <f>IF(ISBLANK($CH$3),"",IF(OR(Tipy!BU7=Výsledky!$CC$6,Tipy!BU7=Výsledky!$CC$7,Tipy!BU7=Výsledky!$CC$8,Tipy!BU7=Výsledky!$CC$9),VLOOKUP(Tipy!BU7,'Kategórie hráčov'!$A$2:$B$51,2,FALSE),0))</f>
        <v>0</v>
      </c>
      <c r="CF13" s="61">
        <f>IF(ISBLANK($CH$3),"",IF(OR(Tipy!BV7=Výsledky!$CF$6,Tipy!BV7=Výsledky!$CF$7,Tipy!BV7=Výsledky!$CF$8,Tipy!BV7=Výsledky!$CF$9),VLOOKUP(Tipy!BV7,'Kategórie hráčov'!$A$27:$B$76,2,FALSE),0))</f>
        <v>0</v>
      </c>
      <c r="CG13" s="62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5" t="str">
        <f>IF(ISBLANK($CH$3),"",IF(ISBLANK(Tipy!BR7),"-",SUM(CC13:CG13)))</f>
        <v>-</v>
      </c>
      <c r="CI13" s="64"/>
      <c r="CJ13" s="61">
        <f>IF(ISBLANK($CO$3),"",IF(ISBLANK(Tipy!BX7),0,IF(AND(Tipy!BX7=Výsledky!$CM$3,Tipy!BZ7=Výsledky!$CO$3),60,0)))</f>
        <v>0</v>
      </c>
      <c r="CK13" s="61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61">
        <f>IF(ISBLANK($CO$3),"",IF(OR(Tipy!CA7=Výsledky!$CJ$6,Tipy!CA7=Výsledky!$CJ$7,Tipy!CA7=Výsledky!$CJ$8,Tipy!CA7=Výsledky!$CJ$9),VLOOKUP(Tipy!CA7,'Kategórie hráčov'!$A$2:$B$51,2,FALSE),0))</f>
        <v>0</v>
      </c>
      <c r="CM13" s="61">
        <f>IF(ISBLANK($CO$3),"",IF(OR(Tipy!CB7=Výsledky!$CM$6,Tipy!CB7=Výsledky!$CM$7,Tipy!CB7=Výsledky!$CM$8,Tipy!CB7=Výsledky!$CM$9),VLOOKUP(Tipy!CB7,'Kategórie hráčov'!$A$27:$B$76,2,FALSE),0))</f>
        <v>0</v>
      </c>
      <c r="CN13" s="62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65" t="str">
        <f>IF(ISBLANK($CO$3),"",IF(ISBLANK(Tipy!BX7),"-",SUM(CJ13:CN13)))</f>
        <v>-</v>
      </c>
      <c r="CP13" s="64"/>
      <c r="CQ13" s="61">
        <f>IF(ISBLANK($CV$3),"",IF(ISBLANK(Tipy!CD7),0,IF(AND(Tipy!CD7=Výsledky!$CT$3,Tipy!CF7=Výsledky!$CV$3),60,0)))</f>
        <v>0</v>
      </c>
      <c r="CR13" s="61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61">
        <f>IF(ISBLANK($CV$3),"",IF(OR(Tipy!CG7=Výsledky!$CQ$6,Tipy!CG7=Výsledky!$CQ$7,Tipy!CG7=Výsledky!$CQ$8,Tipy!CG7=Výsledky!$CQ$9),VLOOKUP(Tipy!CG7,'Kategórie hráčov'!$A$2:$B$51,2,FALSE),0))</f>
        <v>0</v>
      </c>
      <c r="CT13" s="61">
        <f>IF(ISBLANK($CV$3),"",IF(OR(Tipy!CH7=Výsledky!$CT$6,Tipy!CH7=Výsledky!$CT$7,Tipy!CH7=Výsledky!$CT$8,Tipy!CH7=Výsledky!$CT$9),VLOOKUP(Tipy!CH7,'Kategórie hráčov'!$A$27:$B$76,2,FALSE),0))</f>
        <v>0</v>
      </c>
      <c r="CU13" s="62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65" t="str">
        <f>IF(ISBLANK($CV$3),"",IF(ISBLANK(Tipy!CD7),"-",SUM(CQ13:CU13)))</f>
        <v>-</v>
      </c>
      <c r="CW13" s="64"/>
      <c r="CX13" s="61">
        <f>IF(ISBLANK($DC$3),"",IF(ISBLANK(Tipy!CJ7),0,IF(AND(Tipy!CJ7=Výsledky!$DA$3,Tipy!CL7=Výsledky!$DC$3),60,0)))</f>
        <v>0</v>
      </c>
      <c r="CY13" s="61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61">
        <f>IF(ISBLANK($DC$3),"",IF(OR(Tipy!CM7=Výsledky!$CX$6,Tipy!CM7=Výsledky!$CX$7,Tipy!CM7=Výsledky!$CX$8,Tipy!CM7=Výsledky!$CX$9),VLOOKUP(Tipy!CM7,'Kategórie hráčov'!$A$2:$B$51,2,FALSE),0))</f>
        <v>0</v>
      </c>
      <c r="DA13" s="61">
        <f>IF(ISBLANK($DC$3),"",IF(OR(Tipy!CN7=Výsledky!$DA$6,Tipy!CN7=Výsledky!$DA$7,Tipy!CN7=Výsledky!$DA$8,Tipy!CN7=Výsledky!$DA$9),VLOOKUP(Tipy!CN7,'Kategórie hráčov'!$A$27:$B$76,2,FALSE),0))</f>
        <v>0</v>
      </c>
      <c r="DB13" s="62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65" t="str">
        <f>IF(ISBLANK($DC$3),"",IF(ISBLANK(Tipy!CJ7),"-",SUM(CX13:DB13)))</f>
        <v>-</v>
      </c>
      <c r="DD13" s="64"/>
      <c r="DE13" s="61">
        <f>IF(ISBLANK($DJ$3),"",IF(ISBLANK(Tipy!CP7),0,IF(AND(Tipy!CP7=Výsledky!$DH$3,Tipy!CR7=Výsledky!$DJ$3),60,0)))</f>
        <v>0</v>
      </c>
      <c r="DF13" s="61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61">
        <f>IF(ISBLANK($DJ$3),"",IF(OR(Tipy!CS7=Výsledky!$DE$6,Tipy!CS7=Výsledky!$DE$7,Tipy!CS7=Výsledky!$DE$8,Tipy!CS7=Výsledky!$DE$9),VLOOKUP(Tipy!CS7,'Kategórie hráčov'!$A$2:$B$51,2,FALSE),0))</f>
        <v>0</v>
      </c>
      <c r="DH13" s="61">
        <f>IF(ISBLANK($DJ$3),"",IF(OR(Tipy!CT7=Výsledky!$DH$6,Tipy!CT7=Výsledky!$DH$7,Tipy!CT7=Výsledky!$DH$8,Tipy!CT7=Výsledky!$DH$9),VLOOKUP(Tipy!CT7,'Kategórie hráčov'!$A$27:$B$76,2,FALSE),0))</f>
        <v>0</v>
      </c>
      <c r="DI13" s="62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65" t="str">
        <f>IF(ISBLANK($DJ$3),"",IF(ISBLANK(Tipy!CP7),"-",SUM(DE13:DI13)))</f>
        <v>-</v>
      </c>
      <c r="DK13" s="64"/>
      <c r="DL13" s="61">
        <f>IF(ISBLANK($DQ$3),"",IF(ISBLANK(Tipy!CV7),0,IF(AND(Tipy!CV7=Výsledky!$DO$3,Tipy!CX7=Výsledky!$DQ$3),60,0)))</f>
        <v>0</v>
      </c>
      <c r="DM13" s="61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61">
        <f>IF(ISBLANK($DQ$3),"",IF(OR(Tipy!CY7=Výsledky!$DL$6,Tipy!CY7=Výsledky!$DL$7,Tipy!CY7=Výsledky!$DL$8,Tipy!CY7=Výsledky!$DL$9),VLOOKUP(Tipy!CY7,'Kategórie hráčov'!$A$2:$B$51,2,FALSE),0))</f>
        <v>0</v>
      </c>
      <c r="DO13" s="61">
        <f>IF(ISBLANK($DQ$3),"",IF(OR(Tipy!CZ7=Výsledky!$DO$6,Tipy!CZ7=Výsledky!$DO$7,Tipy!CZ7=Výsledky!$DO$8,Tipy!CZ7=Výsledky!$DO$9),VLOOKUP(Tipy!CZ7,'Kategórie hráčov'!$A$27:$B$76,2,FALSE),0))</f>
        <v>0</v>
      </c>
      <c r="DP13" s="62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65" t="str">
        <f>IF(ISBLANK($DQ$3),"",IF(ISBLANK(Tipy!CV7),"-",SUM(DL13:DP13)))</f>
        <v>-</v>
      </c>
      <c r="DR13" s="64"/>
      <c r="DS13" s="61">
        <f>IF(ISBLANK($DX$3),"",IF(ISBLANK(Tipy!DB7),0,IF(AND(Tipy!DB7=Výsledky!$DV$3,Tipy!DD7=Výsledky!$DX$3),60,0)))</f>
        <v>0</v>
      </c>
      <c r="DT13" s="61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61">
        <f>IF(ISBLANK($DX$3),"",IF(OR(Tipy!DE7=Výsledky!$DS$6,Tipy!DE7=Výsledky!$DS$7,Tipy!DE7=Výsledky!$DS$8,Tipy!DE7=Výsledky!$DS$9),VLOOKUP(Tipy!DE7,'Kategórie hráčov'!$A$2:$B$51,2,FALSE),0))</f>
        <v>0</v>
      </c>
      <c r="DV13" s="61">
        <f>IF(ISBLANK($DX$3),"",IF(OR(Tipy!DF7=Výsledky!$DV$6,Tipy!DF7=Výsledky!$DV$7,Tipy!DF7=Výsledky!$DV$8,Tipy!DF7=Výsledky!$DV$9),VLOOKUP(Tipy!DF7,'Kategórie hráčov'!$A$27:$B$76,2,FALSE),0))</f>
        <v>0</v>
      </c>
      <c r="DW13" s="62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65" t="str">
        <f>IF(ISBLANK($DX$3),"",IF(ISBLANK(Tipy!DB7),"-",SUM(DS13:DW13)))</f>
        <v>-</v>
      </c>
      <c r="DY13" s="64"/>
      <c r="DZ13" s="61">
        <f>IF(ISBLANK($EE$3),"",IF(ISBLANK(Tipy!DH7),0,IF(AND(Tipy!DH7=Výsledky!$EC$3,Tipy!DJ7=Výsledky!$EE$3),60,0)))</f>
        <v>0</v>
      </c>
      <c r="EA13" s="61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61">
        <f>IF(ISBLANK($EE$3),"",IF(OR(Tipy!DK7=Výsledky!$DZ$6,Tipy!DK7=Výsledky!$DZ$7,Tipy!DK7=Výsledky!$DZ$8,Tipy!DK7=Výsledky!$DZ$9),VLOOKUP(Tipy!DK7,'Kategórie hráčov'!$A$2:$B$51,2,FALSE),0))</f>
        <v>0</v>
      </c>
      <c r="EC13" s="61">
        <f>IF(ISBLANK($EE$3),"",IF(OR(Tipy!DL7=Výsledky!$EC$6,Tipy!DL7=Výsledky!$EC$7,Tipy!DL7=Výsledky!$EC$8,Tipy!DL7=Výsledky!$EC$9),VLOOKUP(Tipy!DL7,'Kategórie hráčov'!$A$27:$B$76,2,FALSE),0))</f>
        <v>0</v>
      </c>
      <c r="ED13" s="62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65" t="str">
        <f>IF(ISBLANK($EE$3),"",IF(ISBLANK(Tipy!DH7),"-",SUM(DZ13:ED13)))</f>
        <v>-</v>
      </c>
      <c r="EF13" s="64"/>
      <c r="EG13" s="61">
        <f>IF(ISBLANK($EL$3),"",IF(ISBLANK(Tipy!DN7),0,IF(AND(Tipy!DN7=Výsledky!$EJ$3,Tipy!DP7=Výsledky!$EL$3),60,0)))</f>
        <v>0</v>
      </c>
      <c r="EH13" s="61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61">
        <f>IF(ISBLANK($EL$3),"",IF(OR(Tipy!DQ7=Výsledky!$EG$6,Tipy!DQ7=Výsledky!$EG$7,Tipy!DQ7=Výsledky!$EG$8,Tipy!DQ7=Výsledky!$EG$9),VLOOKUP(Tipy!DQ7,'Kategórie hráčov'!$A$77:$B$77,2,FALSE),0))</f>
        <v>0</v>
      </c>
      <c r="EJ13" s="61">
        <f>IF(ISBLANK($EL$3),"",IF(OR(Tipy!DR7=Výsledky!$EJ$6,Tipy!DR7=Výsledky!$EJ$7,Tipy!DR7=Výsledky!$EJ$8,Tipy!DR7=Výsledky!$EJ$9),VLOOKUP(Tipy!DR7,'Kategórie hráčov'!$A$27:$B$76,2,FALSE),0))</f>
        <v>0</v>
      </c>
      <c r="EK13" s="62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65" t="str">
        <f>IF(ISBLANK($EL$3),"",IF(ISBLANK(Tipy!DN7),"-",SUM(EG13:EK13)))</f>
        <v>-</v>
      </c>
      <c r="EM13" s="64"/>
      <c r="EN13" s="61">
        <f>IF(ISBLANK($ES$3),"",IF(ISBLANK(Tipy!DT7),0,IF(AND(Tipy!DT7=Výsledky!$EQ$3,Tipy!DV7=Výsledky!$ES$3),60,0)))</f>
        <v>0</v>
      </c>
      <c r="EO13" s="61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61">
        <f>IF(ISBLANK($ES$3),"",IF(OR(Tipy!DW7=Výsledky!$EN$6,Tipy!DW7=Výsledky!$EN$7,Tipy!DW7=Výsledky!$EN$8,Tipy!DW7=Výsledky!$EN$9),VLOOKUP(Tipy!DW7,'Kategórie hráčov'!$A$2:$B$51,2,FALSE),0))</f>
        <v>0</v>
      </c>
      <c r="EQ13" s="61">
        <f>IF(ISBLANK($ES$3),"",IF(OR(Tipy!DX7=Výsledky!$EQ$6,Tipy!DX7=Výsledky!$EQ$7,Tipy!DX7=Výsledky!$EQ$8,Tipy!DX7=Výsledky!$EQ$9),VLOOKUP(Tipy!DX7,'Kategórie hráčov'!$A$27:$B$76,2,FALSE),0))</f>
        <v>0</v>
      </c>
      <c r="ER13" s="62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65" t="str">
        <f>IF(ISBLANK($ES$3),"",IF(ISBLANK(Tipy!DT7),"-",SUM(EN13:ER13)))</f>
        <v>-</v>
      </c>
      <c r="ET13" s="64"/>
      <c r="EU13" s="61">
        <f>IF(ISBLANK($EZ$3),"",IF(ISBLANK(Tipy!DZ7),0,IF(AND(Tipy!DZ7=Výsledky!$EX$3,Tipy!EB7=Výsledky!$EZ$3),60,0)))</f>
        <v>0</v>
      </c>
      <c r="EV13" s="61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61">
        <f>IF(ISBLANK($EZ$3),"",IF(OR(Tipy!EC7=Výsledky!$EU$6,Tipy!EC7=Výsledky!$EU$7,Tipy!EC7=Výsledky!$EU$8,Tipy!EC7=Výsledky!$EU$9),VLOOKUP(Tipy!EC7,'Kategórie hráčov'!$A$2:$B$51,2,FALSE),0))</f>
        <v>0</v>
      </c>
      <c r="EX13" s="61">
        <f>IF(ISBLANK($EZ$3),"",IF(OR(Tipy!ED7=Výsledky!$EX$6,Tipy!ED7=Výsledky!$EX$7,Tipy!ED7=Výsledky!$EX$8,Tipy!ED7=Výsledky!$EX$9),VLOOKUP(Tipy!ED7,'Kategórie hráčov'!$A$27:$B$76,2,FALSE),0))</f>
        <v>0</v>
      </c>
      <c r="EY13" s="62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65" t="str">
        <f>IF(ISBLANK($EZ$3),"",IF(ISBLANK(Tipy!DZ7),"-",SUM(EU13:EY13)))</f>
        <v>-</v>
      </c>
      <c r="FA13" s="64"/>
      <c r="FB13" s="61">
        <f>IF(ISBLANK($BM$3),"",IF(ISBLANK(Tipy!EF7),0,IF(AND(Tipy!EF7=Výsledky!$BK$3,Tipy!EH7=Výsledky!$BM$3),60,0)))</f>
        <v>0</v>
      </c>
      <c r="FC13" s="61">
        <f>IF(ISBLANK($BM$3),"",IF(ISBLANK(Tipy!EF7),0,IF(AND(Tipy!EF7=Výsledky!$BK$3,Tipy!EH7=Výsledky!$BM$3),0,IF(AND(Tipy!EF7-Tipy!EH7&gt;0,Výsledky!$BK$3-Výsledky!$BM$3&gt;0),20,IF(AND(Tipy!EF7-Tipy!EH7=0,Výsledky!$BK$3-Výsledky!$BM$3=0),20,IF(AND(Tipy!EF7-Tipy!EH7&lt;0,Výsledky!$BK$3-Výsledky!$BM$3&lt;0),20,0))))))</f>
        <v>0</v>
      </c>
      <c r="FD13" s="61">
        <f>IF(ISBLANK($BM$3),"",IF(OR(Tipy!EI7=Výsledky!$FB$6,Tipy!EI7=Výsledky!$FB$7,Tipy!EI7=Výsledky!$FB$8,Tipy!EI7=Výsledky!$FB$9),IF(VLOOKUP(Tipy!EI7,'Kategórie hráčov'!$A$2:$B$46,2,FALSE)=30,30,20),0))</f>
        <v>0</v>
      </c>
      <c r="FE13" s="61">
        <f>IF(ISBLANK($BM$3),"",IF(OR(Tipy!EJ7=Výsledky!$FE$6,Tipy!EJ7=Výsledky!$FE$7,Tipy!EJ7=Výsledky!$FE$8,Tipy!EJ7=Výsledky!$FE$9),IF(VLOOKUP(Tipy!EJ7,'Kategórie hráčov'!$A$2:$B$46,2,FALSE)=30,30,20),0))</f>
        <v>0</v>
      </c>
      <c r="FF13" s="62">
        <f>IF(ISBLANK($BM$3),"",IF(ISBLANK(Tipy!EF7),0,IF(OR(AND(Tipy!EF7=Výsledky!$BK$3,OR(Tipy!EH7=Výsledky!$BM$3+1,Tipy!EH7=Výsledky!$BM$3-1)),AND(Tipy!EH7=Výsledky!$BM$3,OR(Tipy!EF7=Výsledky!$BK$3+1,Tipy!EF7=Výsledky!$BK$3-1))),10,0)))</f>
        <v>0</v>
      </c>
      <c r="FG13" s="65" t="str">
        <f>IF(ISBLANK($BM$3),"",IF(ISBLANK(Tipy!EF7),"-",SUM(FB13:FF13)))</f>
        <v>-</v>
      </c>
      <c r="FH13" s="64"/>
      <c r="FI13" s="61" t="str">
        <f>IF(ISBLANK($FN$3),"",IF(ISBLANK(Tipy!EL7),0,IF(AND(Tipy!EL7=Výsledky!$FL$3,Tipy!EN7=Výsledky!$FN$3),60,0)))</f>
        <v/>
      </c>
      <c r="FJ13" s="61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61" t="str">
        <f>IF(ISBLANK($FN$3),"",IF(OR(Tipy!EO7=Výsledky!$FI$6,Tipy!EO7=Výsledky!$FI$7,Tipy!EO7=Výsledky!$FI$8,Tipy!EO7=Výsledky!$FI$9),IF(VLOOKUP(Tipy!EO7,'Kategórie hráčov'!$A$2:$B$46,2,FALSE)=30,30,20),0))</f>
        <v/>
      </c>
      <c r="FL13" s="61" t="str">
        <f>IF(ISBLANK($FN$3),"",IF(OR(Tipy!EP7=Výsledky!$FL$6,Tipy!EP7=Výsledky!$FL$7,Tipy!EP7=Výsledky!$FL$8,Tipy!EP7=Výsledky!$FL$9),IF(VLOOKUP(Tipy!EP7,'Kategórie hráčov'!$A$2:$B$46,2,FALSE)=30,30,20),0))</f>
        <v/>
      </c>
      <c r="FM13" s="62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65" t="str">
        <f>IF(ISBLANK($FN$3),"",IF(ISBLANK(Tipy!EL7),"-",SUM(FI13:FM13)))</f>
        <v/>
      </c>
      <c r="FO13" s="64"/>
      <c r="FP13" s="61">
        <f>IF(ISBLANK($DJ$3),"",IF(ISBLANK(Tipy!ER7),0,IF(AND(Tipy!ER7=Výsledky!$DH$3,Tipy!ET7=Výsledky!$DJ$3),60,0)))</f>
        <v>0</v>
      </c>
      <c r="FQ13" s="61">
        <f>IF(ISBLANK($DJ$3),"",IF(ISBLANK(Tipy!ER7),0,IF(AND(Tipy!ER7=Výsledky!$DH$3,Tipy!ET7=Výsledky!$DJ$3),0,IF(AND(Tipy!ER7-Tipy!ET7&gt;0,Výsledky!$DH$3-Výsledky!$DJ$3&gt;0),20,IF(AND(Tipy!ER7-Tipy!ET7=0,Výsledky!$DH$3-Výsledky!$DJ$3=0),20,IF(AND(Tipy!ER7-Tipy!ET7&lt;0,Výsledky!$DH$3-Výsledky!$DJ$3&lt;0),20,0))))))</f>
        <v>0</v>
      </c>
      <c r="FR13" s="61">
        <f>IF(ISBLANK($DJ$3),"",IF(OR(Tipy!EU7=Výsledky!$FP$6,Tipy!EU7=Výsledky!$FP$7,Tipy!EU7=Výsledky!$FP$8,Tipy!EU7=Výsledky!$FP$9),IF(VLOOKUP(Tipy!EU7,'Kategórie hráčov'!$A$2:$B$46,2,FALSE)=30,30,20),0))</f>
        <v>0</v>
      </c>
      <c r="FS13" s="61">
        <f>IF(ISBLANK($DJ$3),"",IF(OR(Tipy!EV7=Výsledky!$FS$6,Tipy!EV7=Výsledky!$FS$7,Tipy!EV7=Výsledky!$FS$8,Tipy!EV7=Výsledky!$FS$9),IF(VLOOKUP(Tipy!EV7,'Kategórie hráčov'!$A$2:$B$66,2,FALSE)=30,30,20),0))</f>
        <v>0</v>
      </c>
      <c r="FT13" s="62">
        <f>IF(ISBLANK($DJ$3),"",IF(ISBLANK(Tipy!ER7),0,IF(OR(AND(Tipy!ER7=Výsledky!$DH$3,OR(Tipy!ET7=Výsledky!$DJ$3+1,Tipy!ET7=Výsledky!$DJ$3-1)),AND(Tipy!ET7=Výsledky!$DJ$3,OR(Tipy!ER7=Výsledky!$DH$3+1,Tipy!ER7=Výsledky!$DH$3-1))),10,0)))</f>
        <v>0</v>
      </c>
      <c r="FU13" s="65" t="str">
        <f>IF(ISBLANK($DJ$3),"",IF(ISBLANK(Tipy!ER7),"-",SUM(FP13:FT13)))</f>
        <v>-</v>
      </c>
      <c r="FV13" s="64"/>
      <c r="FW13" s="61" t="str">
        <f>IF(ISBLANK($GB$3),"",IF(ISBLANK(Tipy!EX7),0,IF(AND(Tipy!EX7=Výsledky!$FZ$3,Tipy!EZ7=Výsledky!$GB$3),60,0)))</f>
        <v/>
      </c>
      <c r="FX13" s="61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61" t="str">
        <f>IF(ISBLANK($GB$3),"",IF(OR(Tipy!FA7=Výsledky!$FW$6,Tipy!FA7=Výsledky!$FW$7,Tipy!FA7=Výsledky!$FW$8,Tipy!FA7=Výsledky!$FW$9),IF(VLOOKUP(Tipy!FA7,'Kategórie hráčov'!$A$2:$B$46,2,FALSE)=30,30,20),0))</f>
        <v/>
      </c>
      <c r="FZ13" s="61" t="str">
        <f>IF(ISBLANK($GB$3),"",IF(OR(Tipy!FB7=Výsledky!$FZ$6,Tipy!FB7=Výsledky!$FZ$7,Tipy!FB7=Výsledky!$FZ$8,Tipy!FB7=Výsledky!$FZ$9),IF(VLOOKUP(Tipy!FB7,'Kategórie hráčov'!$A$2:$B$46,2,FALSE)=30,30,20),0))</f>
        <v/>
      </c>
      <c r="GA13" s="62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65" t="str">
        <f>IF(ISBLANK($GB$3),"",IF(ISBLANK(Tipy!EX7),"-",SUM(FW13:GA13)))</f>
        <v/>
      </c>
      <c r="GC13" s="64"/>
      <c r="GD13" s="61" t="str">
        <f>IF(ISBLANK($GP$3),"",IF(ISBLANK(Tipy!#REF!),0,IF(AND(Tipy!#REF!=Výsledky!$GN$3,Tipy!#REF!=Výsledky!$GP$3),60,0)))</f>
        <v/>
      </c>
      <c r="GE13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3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3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3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3" s="65" t="str">
        <f>IF(ISBLANK($GP$3),"",IF(ISBLANK(Tipy!#REF!),"-",SUM(GD13:GH13)))</f>
        <v/>
      </c>
      <c r="GJ13" s="64"/>
      <c r="GK13" s="61" t="str">
        <f>IF(ISBLANK($GW$3),"",IF(ISBLANK(Tipy!FJ7),0,IF(AND(Tipy!FJ7=Výsledky!$GU$3,Tipy!FL7=Výsledky!$GW$3),60,0)))</f>
        <v/>
      </c>
      <c r="GL13" s="61" t="str">
        <f>IF(ISBLANK($GW$3),"",IF(ISBLANK(Tipy!FJ7),0,IF(AND(Tipy!FJ7=Výsledky!$GU$3,Tipy!FL7=Výsledky!$GW$3),0,IF(AND(Tipy!FJ7-Tipy!FL7&gt;0,Výsledky!$GU$3-Výsledky!$GW$3&gt;0),20,IF(AND(Tipy!FJ7-Tipy!FL7=0,Výsledky!$GU$3-Výsledky!$GW$3=0),20,IF(AND(Tipy!FJ7-Tipy!FL7&lt;0,Výsledky!$GU$3-Výsledky!$GW$3&lt;0),20,0))))))</f>
        <v/>
      </c>
      <c r="GM13" s="61" t="str">
        <f>IF(ISBLANK($GW$3),"",IF(OR(Tipy!FM7=Výsledky!$GK$6,Tipy!FM7=Výsledky!$GK$7,Tipy!FM7=Výsledky!$GK$8,Tipy!FM7=Výsledky!$GK$9),IF(VLOOKUP(Tipy!FM7,'Kategórie hráčov'!$A$2:$B$46,2,FALSE)=30,30,20),0))</f>
        <v/>
      </c>
      <c r="GN13" s="61" t="str">
        <f>IF(ISBLANK($GW$3),"",IF(OR(Tipy!FN7=Výsledky!$GN$6,Tipy!FN7=Výsledky!$GN$7,Tipy!FN7=Výsledky!$GN$8,Tipy!FN7=Výsledky!$GN$9),IF(VLOOKUP(Tipy!FN7,'Kategórie hráčov'!$A$2:$B$46,2,FALSE)=30,30,20),0))</f>
        <v/>
      </c>
      <c r="GO13" s="62" t="str">
        <f>IF(ISBLANK($GW$3),"",IF(ISBLANK(Tipy!FJ7),0,IF(OR(AND(Tipy!FJ7=Výsledky!$GU$3,OR(Tipy!FL7=Výsledky!$GW$3+1,Tipy!FL7=Výsledky!$GW$3-1)),AND(Tipy!FL7=Výsledky!$GW$3,OR(Tipy!FJ7=Výsledky!$GU$3+1,Tipy!FJ7=Výsledky!$GU$3-1))),10,0)))</f>
        <v/>
      </c>
      <c r="GP13" s="65" t="str">
        <f>IF(ISBLANK($GW$3),"",IF(ISBLANK(Tipy!FJ7),"-",SUM(GK13:GO13)))</f>
        <v/>
      </c>
      <c r="GQ13" s="64"/>
      <c r="GR13" s="61" t="str">
        <f>IF(ISBLANK($GI$3),"",IF(ISBLANK(Tipy!FP7),0,IF(AND(Tipy!FP7=Výsledky!$GG$3,Tipy!FR7=Výsledky!$GI$3),60,0)))</f>
        <v/>
      </c>
      <c r="GS13" s="61" t="str">
        <f>IF(ISBLANK($GI$3),"",IF(ISBLANK(Tipy!FP7),0,IF(AND(Tipy!FP7=Výsledky!$GG$3,Tipy!FR7=Výsledky!$GI$3),0,IF(AND(Tipy!FP7-Tipy!FR7&gt;0,Výsledky!$GG$3-Výsledky!$GI$3&gt;0),20,IF(AND(Tipy!FP7-Tipy!FR7=0,Výsledky!$GG$3-Výsledky!$GI$3=0),20,IF(AND(Tipy!FP7-Tipy!FR7&lt;0,Výsledky!$GG$3-Výsledky!$GI$3&lt;0),20,0))))))</f>
        <v/>
      </c>
      <c r="GT13" s="61" t="str">
        <f>IF(ISBLANK($GI$3),"",IF(OR(Tipy!FS7=Výsledky!#REF!,Tipy!FS7=Výsledky!#REF!,Tipy!FS7=Výsledky!#REF!,Tipy!FS7=Výsledky!$GR$9),IF(VLOOKUP(Tipy!FS7,'Kategórie hráčov'!$A$2:$B$46,2,FALSE)=30,30,20),0))</f>
        <v/>
      </c>
      <c r="GU13" s="61" t="str">
        <f>IF(ISBLANK($GI$3),"",IF(OR(Tipy!FT7=Výsledky!#REF!,Tipy!FT7=Výsledky!#REF!,Tipy!FT7=Výsledky!#REF!,Tipy!FT7=Výsledky!$GU$9),IF(VLOOKUP(Tipy!FT7,'Kategórie hráčov'!$A$2:$B$46,2,FALSE)=30,30,20),0))</f>
        <v/>
      </c>
      <c r="GV13" s="62" t="str">
        <f>IF(ISBLANK($GI$3),"",IF(ISBLANK(Tipy!FP7),0,IF(OR(AND(Tipy!FP7=Výsledky!$GG$3,OR(Tipy!FR7=Výsledky!$GI$3+1,Tipy!FR7=Výsledky!$GI$3-1)),AND(Tipy!FR7=Výsledky!$GI$3,OR(Tipy!FP7=Výsledky!$GG$3+1,Tipy!FP7=Výsledky!$GG$3-1))),10,0)))</f>
        <v/>
      </c>
      <c r="GW13" s="65" t="str">
        <f>IF(ISBLANK($GI$3),"",IF(ISBLANK(Tipy!FP7),"-",SUM(GR13:GV13)))</f>
        <v/>
      </c>
      <c r="GX13" s="64"/>
      <c r="GY13" s="61" t="str">
        <f>IF(ISBLANK($HK$3),"",IF(ISBLANK(Tipy!FV7),0,IF(AND(Tipy!FV7=Výsledky!$HI$3,Tipy!FX7=Výsledky!$HK$3),60,0)))</f>
        <v/>
      </c>
      <c r="GZ13" s="61" t="str">
        <f>IF(ISBLANK($HK$3),"",IF(ISBLANK(Tipy!FV7),0,IF(AND(Tipy!FV7=Výsledky!$HI$3,Tipy!FX7=Výsledky!$HK$3),0,IF(AND(Tipy!FV7-Tipy!FX7&gt;0,Výsledky!$HI$3-Výsledky!$HK$3&gt;0),20,IF(AND(Tipy!FV7-Tipy!FX7=0,Výsledky!$HI$3-Výsledky!$HK$3=0),20,IF(AND(Tipy!FV7-Tipy!FX7&lt;0,Výsledky!$HI$3-Výsledky!$HK$3&lt;0),20,0))))))</f>
        <v/>
      </c>
      <c r="HA13" s="61" t="str">
        <f>IF(ISBLANK($HK$3),"",IF(OR(Tipy!FY7=Výsledky!$GY$6,Tipy!FY7=Výsledky!$GY$7,Tipy!FY7=Výsledky!$GY$8,Tipy!FY7=Výsledky!$GY$9),IF(VLOOKUP(Tipy!FY7,'Kategórie hráčov'!$A$2:$B$46,2,FALSE)=30,30,20),0))</f>
        <v/>
      </c>
      <c r="HB13" s="61" t="str">
        <f>IF(ISBLANK($HK$3),"",IF(OR(Tipy!FZ7=Výsledky!$HB$6,Tipy!FZ7=Výsledky!$HB$7,Tipy!FZ7=Výsledky!$HB$8,Tipy!FZ7=Výsledky!$HB$9),IF(VLOOKUP(Tipy!FZ7,'Kategórie hráčov'!$A$2:$B$46,2,FALSE)=30,30,20),0))</f>
        <v/>
      </c>
      <c r="HC13" s="62" t="str">
        <f>IF(ISBLANK($HK$3),"",IF(ISBLANK(Tipy!FV7),0,IF(OR(AND(Tipy!FV7=Výsledky!$HI$3,OR(Tipy!FX7=Výsledky!$HK$3+1,Tipy!FX7=Výsledky!$HK$3-1)),AND(Tipy!FX7=Výsledky!$HK$3,OR(Tipy!FV7=Výsledky!$HI$3+1,Tipy!FV7=Výsledky!$HI$3-1))),10,0)))</f>
        <v/>
      </c>
      <c r="HD13" s="65" t="str">
        <f>IF(ISBLANK($HK$3),"",IF(ISBLANK(Tipy!FV7),"-",SUM(GY13:HC13)))</f>
        <v/>
      </c>
      <c r="HE13" s="64"/>
      <c r="HF13" s="61" t="str">
        <f>IF(ISBLANK($HD$3),"",IF(ISBLANK(Tipy!GB7),0,IF(AND(Tipy!GB7=Výsledky!$HB$3,Tipy!GD7=Výsledky!$HD$3),60,0)))</f>
        <v/>
      </c>
      <c r="HG13" s="61" t="str">
        <f>IF(ISBLANK($HD$3),"",IF(ISBLANK(Tipy!GB7),0,IF(AND(Tipy!GB7=Výsledky!$HB$3,Tipy!GD7=Výsledky!$HD$3),0,IF(AND(Tipy!GB7-Tipy!GD7&gt;0,Výsledky!$HB$3-Výsledky!$HD$3&gt;0),20,IF(AND(Tipy!GB7-Tipy!GD7=0,Výsledky!$HB$3-Výsledky!$HD$3=0),20,IF(AND(Tipy!GB7-Tipy!GD7&lt;0,Výsledky!$HB$3-Výsledky!$HD$3&lt;0),20,0))))))</f>
        <v/>
      </c>
      <c r="HH13" s="61" t="str">
        <f>IF(ISBLANK($HD$3),"",IF(OR(Tipy!GE7=Výsledky!#REF!,Tipy!GE7=Výsledky!#REF!,Tipy!GE7=Výsledky!#REF!,Tipy!GE7=Výsledky!$HF$9),IF(VLOOKUP(Tipy!GE7,'Kategórie hráčov'!$A$2:$B$46,2,FALSE)=30,30,20),0))</f>
        <v/>
      </c>
      <c r="HI13" s="61" t="str">
        <f>IF(ISBLANK($HD$3),"",IF(OR(Tipy!GF7=Výsledky!#REF!,Tipy!GF7=Výsledky!#REF!,Tipy!GF7=Výsledky!#REF!,Tipy!GF7=Výsledky!$HI$9),IF(VLOOKUP(Tipy!GF7,'Kategórie hráčov'!$A$2:$B$46,2,FALSE)=30,30,20),0))</f>
        <v/>
      </c>
      <c r="HJ13" s="62" t="str">
        <f>IF(ISBLANK($HD$3),"",IF(ISBLANK(Tipy!GB7),0,IF(OR(AND(Tipy!GB7=Výsledky!$HB$3,OR(Tipy!GD7=Výsledky!$HD$3+1,Tipy!GD7=Výsledky!$HD$3-1)),AND(Tipy!GD7=Výsledky!$HD$3,OR(Tipy!GB7=Výsledky!$HB$3+1,Tipy!GB7=Výsledky!$HB$3-1))),10,0)))</f>
        <v/>
      </c>
      <c r="HK13" s="65" t="str">
        <f>IF(ISBLANK($HD$3),"",IF(ISBLANK(Tipy!GB7),"-",SUM(HF13:HJ13)))</f>
        <v/>
      </c>
      <c r="HL13" s="64"/>
      <c r="HM13" s="61" t="str">
        <f>IF(ISBLANK($HY$3),"",IF(ISBLANK(Tipy!GH7),0,IF(AND(Tipy!GH7=Výsledky!$HW$3,Tipy!GJ7=Výsledky!$HY$3),60,0)))</f>
        <v/>
      </c>
      <c r="HN13" s="61" t="str">
        <f>IF(ISBLANK($HY$3),"",IF(ISBLANK(Tipy!GH7),0,IF(AND(Tipy!GH7=Výsledky!$HW$3,Tipy!GJ7=Výsledky!$HY$3),0,IF(AND(Tipy!GH7-Tipy!GJ7&gt;0,Výsledky!$HW$3-Výsledky!$HY$3&gt;0),20,IF(AND(Tipy!GH7-Tipy!GJ7=0,Výsledky!$HW$3-Výsledky!$HY$3=0),20,IF(AND(Tipy!GH7-Tipy!GJ7&lt;0,Výsledky!$HW$3-Výsledky!$HY$3&lt;0),20,0))))))</f>
        <v/>
      </c>
      <c r="HO13" s="61" t="str">
        <f>IF(ISBLANK($HY$3),"",IF(OR(Tipy!GK7=Výsledky!$HM$6,Tipy!GK7=Výsledky!$HM$7,Tipy!GK7=Výsledky!$HM$8,Tipy!GK7=Výsledky!$HM$9),IF(VLOOKUP(Tipy!GK7,'Kategórie hráčov'!$A$2:$B$46,2,FALSE)=30,30,20),0))</f>
        <v/>
      </c>
      <c r="HP13" s="61" t="str">
        <f>IF(ISBLANK($HY$3),"",IF(OR(Tipy!GL7=Výsledky!$HP$6,Tipy!GL7=Výsledky!$HP$7,Tipy!GL7=Výsledky!$HP$8,Tipy!GL7=Výsledky!$HP$9),IF(VLOOKUP(Tipy!GL7,'Kategórie hráčov'!$A$2:$B$46,2,FALSE)=30,30,20),0))</f>
        <v/>
      </c>
      <c r="HQ13" s="62" t="str">
        <f>IF(ISBLANK($HY$3),"",IF(ISBLANK(Tipy!GH7),0,IF(OR(AND(Tipy!GH7=Výsledky!$HW$3,OR(Tipy!GJ7=Výsledky!$HY$3+1,Tipy!GJ7=Výsledky!$HY$3-1)),AND(Tipy!GJ7=Výsledky!$HY$3,OR(Tipy!GH7=Výsledky!$HW$3+1,Tipy!GH7=Výsledky!$HW$3-1))),10,0)))</f>
        <v/>
      </c>
      <c r="HR13" s="65" t="str">
        <f>IF(ISBLANK($HY$3),"",IF(ISBLANK(Tipy!GH7),"-",SUM(HM13:HQ13)))</f>
        <v/>
      </c>
      <c r="HS13" s="64"/>
      <c r="HT13" s="61" t="str">
        <f>IF(ISBLANK($HR$3),"",IF(ISBLANK(Tipy!GN7),0,IF(AND(Tipy!GN7=Výsledky!$HP$3,Tipy!GP7=Výsledky!$HR$3),60,0)))</f>
        <v/>
      </c>
      <c r="HU13" s="61" t="str">
        <f>IF(ISBLANK($HR$3),"",IF(ISBLANK(Tipy!GN7),0,IF(AND(Tipy!GN7=Výsledky!$HP$3,Tipy!GP7=Výsledky!$HR$3),0,IF(AND(Tipy!GN7-Tipy!GP7&gt;0,Výsledky!$HP$3-Výsledky!$HR$3&gt;0),20,IF(AND(Tipy!GN7-Tipy!GP7=0,Výsledky!$HP$3-Výsledky!$HR$3=0),20,IF(AND(Tipy!GN7-Tipy!GP7&lt;0,Výsledky!$HP$3-Výsledky!$HR$3&lt;0),20,0))))))</f>
        <v/>
      </c>
      <c r="HV13" s="61" t="str">
        <f>IF(ISBLANK($HR$3),"",IF(OR(Tipy!GQ7=Výsledky!$HT$6,Tipy!GQ7=Výsledky!#REF!,Tipy!GQ7=Výsledky!#REF!,Tipy!GQ7=Výsledky!#REF!),IF(VLOOKUP(Tipy!GQ7,'Kategórie hráčov'!$A$2:$B$46,2,FALSE)=30,30,20),0))</f>
        <v/>
      </c>
      <c r="HW13" s="61" t="str">
        <f>IF(ISBLANK($HR$3),"",IF(OR(Tipy!GR7=Výsledky!$HW$6,Tipy!GR7=Výsledky!#REF!,Tipy!GR7=Výsledky!#REF!,Tipy!GR7=Výsledky!#REF!),IF(VLOOKUP(Tipy!GR7,'Kategórie hráčov'!$A$2:$B$46,2,FALSE)=30,30,20),0))</f>
        <v/>
      </c>
      <c r="HX13" s="62" t="str">
        <f>IF(ISBLANK($HR$3),"",IF(ISBLANK(Tipy!GN7),0,IF(OR(AND(Tipy!GN7=Výsledky!$HP$3,OR(Tipy!GP7=Výsledky!$HR$3+1,Tipy!GP7=Výsledky!$HR$3-1)),AND(Tipy!GP7=Výsledky!$HR$3,OR(Tipy!GN7=Výsledky!$HP$3+1,Tipy!GN7=Výsledky!$HP$3-1))),10,0)))</f>
        <v/>
      </c>
      <c r="HY13" s="65" t="str">
        <f>IF(ISBLANK($HR$3),"",IF(ISBLANK(Tipy!GN7),"-",SUM(HT13:HX13)))</f>
        <v/>
      </c>
      <c r="HZ13" s="64"/>
      <c r="IA13" s="61" t="str">
        <f>IF(ISBLANK($IM$3),"",IF(ISBLANK(Tipy!GT7),0,IF(AND(Tipy!GT7=Výsledky!$IK$3,Tipy!GV7=Výsledky!$IM$3),60,0)))</f>
        <v/>
      </c>
      <c r="IB13" s="61" t="str">
        <f>IF(ISBLANK($IM$3),"",IF(ISBLANK(Tipy!GT7),0,IF(AND(Tipy!GT7=Výsledky!$IK$3,Tipy!GV7=Výsledky!$IM$3),0,IF(AND(Tipy!GT7-Tipy!GV7&gt;0,Výsledky!$IK$3-Výsledky!$IM$3&gt;0),20,IF(AND(Tipy!GT7-Tipy!GV7=0,Výsledky!$IK$3-Výsledky!$IM$3=0),20,IF(AND(Tipy!GT7-Tipy!GV7&lt;0,Výsledky!$IK$3-Výsledky!$IM$3&lt;0),20,0))))))</f>
        <v/>
      </c>
      <c r="IC13" s="61" t="str">
        <f>IF(ISBLANK($IM$3),"",IF(OR(Tipy!GW7=Výsledky!$IA$6,Tipy!GW7=Výsledky!$IA$7,Tipy!GW7=Výsledky!$IA$8,Tipy!GW7=Výsledky!$IA$9),IF(VLOOKUP(Tipy!GW7,'Kategórie hráčov'!$A$2:$B$46,2,FALSE)=30,30,20),0))</f>
        <v/>
      </c>
      <c r="ID13" s="61" t="str">
        <f>IF(ISBLANK($IM$3),"",IF(OR(Tipy!GX7=Výsledky!$ID$6,Tipy!GX7=Výsledky!$ID$7,Tipy!GX7=Výsledky!$ID$8,Tipy!GX7=Výsledky!$ID$9),IF(VLOOKUP(Tipy!GX7,'Kategórie hráčov'!$A$2:$B$46,2,FALSE)=30,30,20),0))</f>
        <v/>
      </c>
      <c r="IE13" s="62" t="str">
        <f>IF(ISBLANK($IM$3),"",IF(ISBLANK(Tipy!GT7),0,IF(OR(AND(Tipy!GT7=Výsledky!$IK$3,OR(Tipy!GV7=Výsledky!$IM$3+1,Tipy!GV7=Výsledky!$IM$3-1)),AND(Tipy!GV7=Výsledky!$IM$3,OR(Tipy!GT7=Výsledky!$IK$3+1,Tipy!GT7=Výsledky!$IK$3-1))),10,0)))</f>
        <v/>
      </c>
      <c r="IF13" s="65" t="str">
        <f>IF(ISBLANK($IM$3),"",IF(ISBLANK(Tipy!GT7),"-",SUM(IA13:IE13)))</f>
        <v/>
      </c>
      <c r="IG13" s="64"/>
      <c r="IH13" s="61" t="str">
        <f>IF(ISBLANK($IF$3),"",IF(ISBLANK(Tipy!GZ7),0,IF(AND(Tipy!GZ7=Výsledky!$ID$3,Tipy!HB7=Výsledky!$IF$3),60,0)))</f>
        <v/>
      </c>
      <c r="II13" s="61" t="str">
        <f>IF(ISBLANK($IF$3),"",IF(ISBLANK(Tipy!GZ7),0,IF(AND(Tipy!GZ7=Výsledky!$ID$3,Tipy!HB7=Výsledky!$IF$3),0,IF(AND(Tipy!GZ7-Tipy!HB7&gt;0,Výsledky!$ID$3-Výsledky!$IF$3&gt;0),20,IF(AND(Tipy!GZ7-Tipy!HB7=0,Výsledky!$ID$3-Výsledky!$IF$3=0),20,IF(AND(Tipy!GZ7-Tipy!HB7&lt;0,Výsledky!$ID$3-Výsledky!$IF$3&lt;0),20,0))))))</f>
        <v/>
      </c>
      <c r="IJ13" s="61" t="str">
        <f>IF(ISBLANK($IF$3),"",IF(OR(Tipy!HC7=Výsledky!#REF!,Tipy!HC7=Výsledky!#REF!,Tipy!HC7=Výsledky!#REF!,Tipy!HC7=Výsledky!$IH$9),IF(VLOOKUP(Tipy!HC7,'Kategórie hráčov'!$A$2:$B$46,2,FALSE)=30,30,20),0))</f>
        <v/>
      </c>
      <c r="IK13" s="61" t="str">
        <f>IF(ISBLANK($IF$3),"",IF(OR(Tipy!HD7=Výsledky!#REF!,Tipy!HD7=Výsledky!#REF!,Tipy!HD7=Výsledky!#REF!,Tipy!HD7=Výsledky!$IK$9),IF(VLOOKUP(Tipy!HD7,'Kategórie hráčov'!$A$2:$B$46,2,FALSE)=30,30,20),0))</f>
        <v/>
      </c>
      <c r="IL13" s="62" t="str">
        <f>IF(ISBLANK($IF$3),"",IF(ISBLANK(Tipy!GZ7),0,IF(OR(AND(Tipy!GZ7=Výsledky!$ID$3,OR(Tipy!HB7=Výsledky!$IF$3+1,Tipy!HB7=Výsledky!$IF$3-1)),AND(Tipy!HB7=Výsledky!$IF$3,OR(Tipy!GZ7=Výsledky!$ID$3+1,Tipy!GZ7=Výsledky!$ID$3-1))),10,0)))</f>
        <v/>
      </c>
      <c r="IM13" s="65" t="str">
        <f>IF(ISBLANK($IF$3),"",IF(ISBLANK(Tipy!GZ7),"-",SUM(IH13:IL13)))</f>
        <v/>
      </c>
      <c r="IN13" s="64"/>
      <c r="IO13" s="61" t="str">
        <f>IF(ISBLANK($IT$3),"",IF(ISBLANK(Tipy!HF7),0,IF(AND(Tipy!HF7=Výsledky!$IR$3,Tipy!HH7=Výsledky!$IT$3),60,0)))</f>
        <v/>
      </c>
      <c r="IP13" s="61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61" t="str">
        <f>IF(ISBLANK($IT$3),"",IF(OR(Tipy!HI7=Výsledky!$IO$6,Tipy!HI7=Výsledky!$IO$7,Tipy!HI7=Výsledky!$IO$8,Tipy!HI7=Výsledky!$IO$9),IF(VLOOKUP(Tipy!HI7,'Kategórie hráčov'!$A$2:$B$46,2,FALSE)=30,30,20),0))</f>
        <v/>
      </c>
      <c r="IR13" s="61" t="str">
        <f>IF(ISBLANK($IT$3),"",IF(OR(Tipy!HJ7=Výsledky!$IR$6,Tipy!HJ7=Výsledky!$IR$7,Tipy!HJ7=Výsledky!$IR$8,Tipy!HJ7=Výsledky!$IR$9),IF(VLOOKUP(Tipy!HJ7,'Kategórie hráčov'!$A$2:$B$46,2,FALSE)=30,30,20),0))</f>
        <v/>
      </c>
      <c r="IS13" s="62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65" t="str">
        <f>IF(ISBLANK($IT$3),"",IF(ISBLANK(Tipy!HF7),"-",SUM(IO13:IS13)))</f>
        <v/>
      </c>
      <c r="IU13" s="64"/>
      <c r="IV13" s="61" t="str">
        <f>IF(ISBLANK($JA$3),"",IF(ISBLANK(Tipy!HL7),0,IF(AND(Tipy!HL7=Výsledky!$IY$3,Tipy!HN7=Výsledky!$JA$3),60,0)))</f>
        <v/>
      </c>
      <c r="IW13" s="61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61" t="str">
        <f>IF(ISBLANK($JA$3),"",IF(OR(Tipy!HO7=Výsledky!$IV$6,Tipy!HO7=Výsledky!$IV$7,Tipy!HO7=Výsledky!$IV$8,Tipy!HO7=Výsledky!$IV$9),IF(VLOOKUP(Tipy!HO7,'Kategórie hráčov'!$A$2:$B$46,2,FALSE)=30,30,20),0))</f>
        <v/>
      </c>
      <c r="IY13" s="61" t="str">
        <f>IF(ISBLANK($JA$3),"",IF(OR(Tipy!HP7=Výsledky!$IY$6,Tipy!HP7=Výsledky!$IY$7,Tipy!HP7=Výsledky!$IY$8,Tipy!HP7=Výsledky!$IY$9),IF(VLOOKUP(Tipy!HP7,'Kategórie hráčov'!$A$2:$B$46,2,FALSE)=30,30,20),0))</f>
        <v/>
      </c>
      <c r="IZ13" s="62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65" t="str">
        <f>IF(ISBLANK($JA$3),"",IF(ISBLANK(Tipy!HL7),"-",SUM(IV13:IZ13)))</f>
        <v/>
      </c>
      <c r="JB13" s="64"/>
      <c r="JC13" s="61" t="str">
        <f>IF(ISBLANK($JO$3),"",IF(ISBLANK(Tipy!HR7),0,IF(AND(Tipy!HR7=Výsledky!$JM$3,Tipy!HT7=Výsledky!$JO$3),60,0)))</f>
        <v/>
      </c>
      <c r="JD13" s="61" t="str">
        <f>IF(ISBLANK($JO$3),"",IF(ISBLANK(Tipy!HR7),0,IF(AND(Tipy!HR7=Výsledky!$JM$3,Tipy!HT7=Výsledky!$JO$3),0,IF(AND(Tipy!HR7-Tipy!HT7&gt;0,Výsledky!$JM$3-Výsledky!$JO$3&gt;0),20,IF(AND(Tipy!HR7-Tipy!HT7=0,Výsledky!$JM$3-Výsledky!$JO$3=0),20,IF(AND(Tipy!HR7-Tipy!HT7&lt;0,Výsledky!$JM$3-Výsledky!$JO$3&lt;0),20,0))))))</f>
        <v/>
      </c>
      <c r="JE13" s="61" t="str">
        <f>IF(ISBLANK($JO$3),"",IF(OR(Tipy!HU7=Výsledky!$JC$6,Tipy!HU7=Výsledky!$JC$7,Tipy!HU7=Výsledky!$JC$8,Tipy!HU7=Výsledky!$JC$9),IF(VLOOKUP(Tipy!HU7,'Kategórie hráčov'!$A$2:$B$46,2,FALSE)=30,30,20),0))</f>
        <v/>
      </c>
      <c r="JF13" s="61" t="str">
        <f>IF(ISBLANK($JO$3),"",IF(OR(Tipy!HV7=Výsledky!$JF$6,Tipy!HV7=Výsledky!$JF$7,Tipy!HV7=Výsledky!$JF$8,Tipy!HV7=Výsledky!$JF$9),IF(VLOOKUP(Tipy!HV7,'Kategórie hráčov'!$A$2:$B$46,2,FALSE)=30,30,20),0))</f>
        <v/>
      </c>
      <c r="JG13" s="62" t="str">
        <f>IF(ISBLANK($JO$3),"",IF(ISBLANK(Tipy!HR7),0,IF(OR(AND(Tipy!HR7=Výsledky!$JM$3,OR(Tipy!HT7=Výsledky!$JO$3+1,Tipy!HT7=Výsledky!$JO$3-1)),AND(Tipy!HT7=Výsledky!$JO$3,OR(Tipy!HR7=Výsledky!$JM$3+1,Tipy!HR7=Výsledky!$JM$3-1))),10,0)))</f>
        <v/>
      </c>
      <c r="JH13" s="65" t="str">
        <f>IF(ISBLANK($JO$3),"",IF(ISBLANK(Tipy!HR7),"-",SUM(JC13:JG13)))</f>
        <v/>
      </c>
      <c r="JI13" s="64"/>
      <c r="JJ13" s="61" t="str">
        <f>IF(ISBLANK($JH$3),"",IF(ISBLANK(Tipy!HX7),0,IF(AND(Tipy!HX7=Výsledky!$JF$3,Tipy!HZ7=Výsledky!$JH$3),60,0)))</f>
        <v/>
      </c>
      <c r="JK13" s="61" t="str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/>
      </c>
      <c r="JL13" s="61" t="str">
        <f>IF(ISBLANK($JH$3),"",IF(OR(Tipy!IA7=Výsledky!#REF!,Tipy!IA7=Výsledky!#REF!,Tipy!IA7=Výsledky!#REF!,Tipy!IA7=Výsledky!$JJ$9),IF(VLOOKUP(Tipy!IA7,'Kategórie hráčov'!$A$2:$B$46,2,FALSE)=30,30,20),0))</f>
        <v/>
      </c>
      <c r="JM13" s="61" t="str">
        <f>IF(ISBLANK($JH$3),"",IF(OR(Tipy!IB7=Výsledky!#REF!,Tipy!IB7=Výsledky!#REF!,Tipy!IB7=Výsledky!#REF!,Tipy!IB7=Výsledky!$JM$9),IF(VLOOKUP(Tipy!IB7,'Kategórie hráčov'!$A$2:$B$46,2,FALSE)=30,30,20),0))</f>
        <v/>
      </c>
      <c r="JN13" s="62" t="str">
        <f>IF(ISBLANK($JH$3),"",IF(ISBLANK(Tipy!HX7),0,IF(OR(AND(Tipy!HX7=Výsledky!$JF$3,OR(Tipy!HZ7=Výsledky!$JH$3+1,Tipy!HZ7=Výsledky!$JH$3-1)),AND(Tipy!HZ7=Výsledky!$JH$3,OR(Tipy!HX7=Výsledky!$JF$3+1,Tipy!HX7=Výsledky!$JF$3-1))),10,0)))</f>
        <v/>
      </c>
      <c r="JO13" s="65" t="str">
        <f>IF(ISBLANK($JH$3),"",IF(ISBLANK(Tipy!HX7),"-",SUM(JJ13:JN13)))</f>
        <v/>
      </c>
      <c r="JP13" s="64"/>
      <c r="JQ13" s="61" t="str">
        <f>IF(ISBLANK($JV$3),"",IF(ISBLANK(Tipy!ID7),0,IF(AND(Tipy!ID7=Výsledky!$JT$3,Tipy!IF7=Výsledky!$JV$3),60,0)))</f>
        <v/>
      </c>
      <c r="JR13" s="61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61" t="str">
        <f>IF(ISBLANK($JV$3),"",IF(OR(Tipy!IG7=Výsledky!$JQ$6,Tipy!IG7=Výsledky!$JQ$7,Tipy!IG7=Výsledky!$JQ$8,Tipy!IG7=Výsledky!$JQ$9),IF(VLOOKUP(Tipy!IG7,'Kategórie hráčov'!$A$2:$B$46,2,FALSE)=30,30,20),0))</f>
        <v/>
      </c>
      <c r="JT13" s="61" t="str">
        <f>IF(ISBLANK($JV$3),"",IF(OR(Tipy!IH7=Výsledky!$JT$6,Tipy!IH7=Výsledky!$JT$7,Tipy!IH7=Výsledky!$JT$8,Tipy!IH7=Výsledky!$JT$9),IF(VLOOKUP(Tipy!IH7,'Kategórie hráčov'!$A$2:$B$46,2,FALSE)=30,30,20),0))</f>
        <v/>
      </c>
      <c r="JU13" s="62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65" t="str">
        <f>IF(ISBLANK($JV$3),"",IF(ISBLANK(Tipy!ID7),"-",SUM(JQ13:JU13)))</f>
        <v/>
      </c>
      <c r="JW13" s="64"/>
      <c r="JX13" s="61" t="str">
        <f>IF(ISBLANK($KQ$3),"",IF(ISBLANK(Tipy!IJ7),0,IF(AND(Tipy!IJ7=Výsledky!$KO$3,Tipy!IL7=Výsledky!$KQ$3),60,0)))</f>
        <v/>
      </c>
      <c r="JY13" s="61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1" t="str">
        <f>IF(ISBLANK($KQ$3),"",IF(OR(Tipy!IM7=Výsledky!$JX$6,Tipy!IM7=Výsledky!$JX$7,Tipy!IM7=Výsledky!$JX$8,Tipy!IM7=Výsledky!$JX$9),IF(VLOOKUP(Tipy!IM7,'Kategórie hráčov'!$A$2:$B$46,2,FALSE)=30,30,20),0))</f>
        <v/>
      </c>
      <c r="KA13" s="61" t="str">
        <f>IF(ISBLANK($KQ$3),"",IF(OR(Tipy!IN7=Výsledky!$KA$6,Tipy!IN7=Výsledky!$KA$7,Tipy!IN7=Výsledky!$KA$8,Tipy!IN7=Výsledky!$KA$9),IF(VLOOKUP(Tipy!IN7,'Kategórie hráčov'!$A$2:$B$46,2,FALSE)=30,30,20),0))</f>
        <v/>
      </c>
      <c r="KB13" s="62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65" t="str">
        <f>IF(ISBLANK($KQ$3),"",IF(ISBLANK(Tipy!IJ7),"-",SUM(JX13:KB13)))</f>
        <v/>
      </c>
      <c r="KD13" s="64"/>
      <c r="KE13" s="61" t="str">
        <f>IF(ISBLANK($KX$3),"",IF(ISBLANK(Tipy!IP7),0,IF(AND(Tipy!IP7=Výsledky!$KV$3,Tipy!IR7=Výsledky!$KX$3),60,0)))</f>
        <v/>
      </c>
      <c r="KF13" s="61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1" t="str">
        <f>IF(ISBLANK($KX$3),"",IF(OR(Tipy!IS7=Výsledky!#REF!,Tipy!IS7=Výsledky!#REF!,Tipy!IS7=Výsledky!#REF!,Tipy!IS7=Výsledky!$KE$9),IF(VLOOKUP(Tipy!IS7,'Kategórie hráčov'!$A$2:$B$46,2,FALSE)=30,30,20),0))</f>
        <v/>
      </c>
      <c r="KH13" s="61" t="str">
        <f>IF(ISBLANK($KX$3),"",IF(OR(Tipy!IT7=Výsledky!#REF!,Tipy!IT7=Výsledky!#REF!,Tipy!IT7=Výsledky!#REF!,Tipy!IT7=Výsledky!$KH$9),IF(VLOOKUP(Tipy!IT7,'Kategórie hráčov'!$A$2:$B$46,2,FALSE)=30,30,20),0))</f>
        <v/>
      </c>
      <c r="KI13" s="62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65" t="str">
        <f>IF(ISBLANK($KX$3),"",IF(ISBLANK(Tipy!IP7),"-",SUM(KE13:KI13)))</f>
        <v/>
      </c>
      <c r="KK13" s="64"/>
      <c r="KL13" s="61" t="str">
        <f>IF(ISBLANK($KJ$3),"",IF(ISBLANK(Tipy!IV7),0,IF(AND(Tipy!IV7=Výsledky!$KH$3,Tipy!IX7=Výsledky!$KJ$3),60,0)))</f>
        <v/>
      </c>
      <c r="KM13" s="61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1" t="str">
        <f>IF(ISBLANK($KJ$3),"",IF(OR(Tipy!IY7=Výsledky!$KL$6,Tipy!IY7=Výsledky!$KL$7,Tipy!IY7=Výsledky!$KL$8,Tipy!IY7=Výsledky!$KL$9),IF(VLOOKUP(Tipy!IY7,'Kategórie hráčov'!$A$2:$B$46,2,FALSE)=30,30,20),0))</f>
        <v/>
      </c>
      <c r="KO13" s="61" t="str">
        <f>IF(ISBLANK($KJ$3),"",IF(OR(Tipy!IZ7=Výsledky!$KO$6,Tipy!IZ7=Výsledky!$KO$7,Tipy!IZ7=Výsledky!$KO$8,Tipy!IZ7=Výsledky!$KO$9),IF(VLOOKUP(Tipy!IZ7,'Kategórie hráčov'!$A$2:$B$46,2,FALSE)=30,30,20),0))</f>
        <v/>
      </c>
      <c r="KP13" s="62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65" t="str">
        <f>IF(ISBLANK($KJ$3),"",IF(ISBLANK(Tipy!IV7),"-",SUM(KL13:KP13)))</f>
        <v/>
      </c>
      <c r="KR13" s="64"/>
      <c r="KS13" s="61" t="str">
        <f>IF(ISBLANK($KC$3),"",IF(ISBLANK(Tipy!JB7),0,IF(AND(Tipy!JB7=Výsledky!$KA$3,Tipy!JD7=Výsledky!$KC$3),60,0)))</f>
        <v/>
      </c>
      <c r="KT13" s="61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1" t="str">
        <f>IF(ISBLANK($KC$3),"",IF(OR(Tipy!JE7=Výsledky!$KS$6,Tipy!JE7=Výsledky!$KS$7,Tipy!JE7=Výsledky!$KS$8,Tipy!JE7=Výsledky!$KS$9),IF(VLOOKUP(Tipy!JE7,'Kategórie hráčov'!$A$2:$B$46,2,FALSE)=30,30,20),0))</f>
        <v/>
      </c>
      <c r="KV13" s="61" t="str">
        <f>IF(ISBLANK($KC$3),"",IF(OR(Tipy!JF7=Výsledky!$KV$6,Tipy!JF7=Výsledky!$KV$7,Tipy!JF7=Výsledky!$KV$8,Tipy!JF7=Výsledky!$KV$9),IF(VLOOKUP(Tipy!JF7,'Kategórie hráčov'!$A$2:$B$46,2,FALSE)=30,30,20),0))</f>
        <v/>
      </c>
      <c r="KW13" s="62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5" t="str">
        <f>IF(ISBLANK($KC$3),"",IF(ISBLANK(Tipy!JB7),"-",SUM(KS13:KW13)))</f>
        <v/>
      </c>
      <c r="KY13" s="64"/>
      <c r="KZ13" s="61" t="str">
        <f>IF(ISBLANK($LE$3),"",IF(ISBLANK(Tipy!JH7),0,IF(AND(Tipy!JH7=Výsledky!$LC$3,Tipy!JJ7=Výsledky!$LE$3),60,0)))</f>
        <v/>
      </c>
      <c r="LA13" s="61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1" t="str">
        <f>IF(ISBLANK($LE$3),"",IF(OR(Tipy!JK7=Výsledky!$KZ$6,Tipy!JK7=Výsledky!$KZ$7,Tipy!JK7=Výsledky!$KZ$8,Tipy!JK7=Výsledky!$KZ$9),IF(VLOOKUP(Tipy!JK7,'Kategórie hráčov'!$A$2:$B$46,2,FALSE)=30,30,20),0))</f>
        <v/>
      </c>
      <c r="LC13" s="61" t="str">
        <f>IF(ISBLANK($LE$3),"",IF(OR(Tipy!JL7=Výsledky!$LC$6,Tipy!JL7=Výsledky!$LC$7,Tipy!JL7=Výsledky!$LC$8,Tipy!JL7=Výsledky!$LC$9),IF(VLOOKUP(Tipy!JL7,'Kategórie hráčov'!$A$2:$B$46,2,FALSE)=30,30,20),0))</f>
        <v/>
      </c>
      <c r="LD13" s="62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5" t="str">
        <f>IF(ISBLANK($LE$3),"",IF(ISBLANK(Tipy!JH7),"-",SUM(KZ13:LD13)))</f>
        <v/>
      </c>
      <c r="LF13" s="64"/>
      <c r="LG13" s="61" t="str">
        <f>IF(ISBLANK($JH$3),"",IF(ISBLANK(Tipy!JU7),0,IF(AND(Tipy!JU7=Výsledky!$JF$3,Tipy!JW7=Výsledky!$JH$3),60,0)))</f>
        <v/>
      </c>
      <c r="LH13" s="61" t="str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/>
      </c>
      <c r="LI13" s="61" t="str">
        <f>IF(ISBLANK($JH$3),"",IF(OR(Tipy!JX7=Výsledky!#REF!,Tipy!JX7=Výsledky!#REF!,Tipy!JX7=Výsledky!#REF!,Tipy!JX7=Výsledky!$JJ$9),IF(VLOOKUP(Tipy!JX7,'Kategórie hráčov'!$A$2:$B$46,2,FALSE)=30,30,20),0))</f>
        <v/>
      </c>
      <c r="LJ13" s="61" t="str">
        <f>IF(ISBLANK($JH$3),"",IF(OR(Tipy!JY7=Výsledky!#REF!,Tipy!JY7=Výsledky!#REF!,Tipy!JY7=Výsledky!#REF!,Tipy!JY7=Výsledky!$JM$9),IF(VLOOKUP(Tipy!JY7,'Kategórie hráčov'!$A$2:$B$46,2,FALSE)=30,30,20),0))</f>
        <v/>
      </c>
      <c r="LK13" s="62" t="str">
        <f>IF(ISBLANK($JH$3),"",IF(ISBLANK(Tipy!JU7),0,IF(OR(AND(Tipy!JU7=Výsledky!$JF$3,OR(Tipy!JW7=Výsledky!$JH$3+1,Tipy!JW7=Výsledky!$JH$3-1)),AND(Tipy!JW7=Výsledky!$JH$3,OR(Tipy!JU7=Výsledky!$JF$3+1,Tipy!JU7=Výsledky!$JF$3-1))),10,0)))</f>
        <v/>
      </c>
      <c r="LL13" s="65" t="str">
        <f>IF(ISBLANK($JH$3),"",IF(ISBLANK(Tipy!JU7),"-",SUM(LG13:LK13)))</f>
        <v/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 t="str">
        <f>IF(ISBLANK($JH$3),"",IF(ISBLANK(Tipy!KI7),0,IF(AND(Tipy!KI7=Výsledky!$JF$3,Tipy!KK7=Výsledky!$JH$3),60,0)))</f>
        <v/>
      </c>
      <c r="LV13" s="61" t="str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/>
      </c>
      <c r="LW13" s="61" t="str">
        <f>IF(ISBLANK($JH$3),"",IF(OR(Tipy!KL7=Výsledky!#REF!,Tipy!KL7=Výsledky!#REF!,Tipy!KL7=Výsledky!#REF!,Tipy!KL7=Výsledky!$JJ$9),IF(VLOOKUP(Tipy!KL7,'Kategórie hráčov'!$A$2:$B$46,2,FALSE)=30,30,20),0))</f>
        <v/>
      </c>
      <c r="LX13" s="61" t="str">
        <f>IF(ISBLANK($JH$3),"",IF(OR(Tipy!KM7=Výsledky!#REF!,Tipy!KM7=Výsledky!#REF!,Tipy!KM7=Výsledky!#REF!,Tipy!KM7=Výsledky!$JM$9),IF(VLOOKUP(Tipy!KM7,'Kategórie hráčov'!$A$2:$B$46,2,FALSE)=30,30,20),0))</f>
        <v/>
      </c>
      <c r="LY13" s="62" t="str">
        <f>IF(ISBLANK($JH$3),"",IF(ISBLANK(Tipy!KI7),0,IF(OR(AND(Tipy!KI7=Výsledky!$JF$3,OR(Tipy!KK7=Výsledky!$JH$3+1,Tipy!KK7=Výsledky!$JH$3-1)),AND(Tipy!KK7=Výsledky!$JH$3,OR(Tipy!KI7=Výsledky!$JF$3+1,Tipy!KI7=Výsledky!$JF$3-1))),10,0)))</f>
        <v/>
      </c>
      <c r="LZ13" s="65" t="str">
        <f>IF(ISBLANK($JH$3),"",IF(ISBLANK(Tipy!KI7),"-",SUM(LU13:LY13)))</f>
        <v/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8" customHeight="1" x14ac:dyDescent="0.2">
      <c r="A14" s="287">
        <f>Tipy!A8</f>
        <v>36</v>
      </c>
      <c r="B14" s="277" t="s">
        <v>7</v>
      </c>
      <c r="C14" s="301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79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299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299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102">
        <f>IF(ISBLANK($AR$3),"",IF(ISBLANK(Tipy!AH8),0,IF(AND(Tipy!AH8=Výsledky!$AP$3,Tipy!AJ8=Výsledky!$AR$3),60,0)))</f>
        <v>0</v>
      </c>
      <c r="AN14" s="101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01">
        <f>IF(ISBLANK($AR$3),"",IF(OR(Tipy!AK8=Výsledky!$AM$6,Tipy!AK8=Výsledky!$AM$7,Tipy!AK8=Výsledky!$AM$8,Tipy!AK8=Výsledky!$AM$9),VLOOKUP(Tipy!AK8,'Kategórie hráčov'!$A$2:$B$51,2,FALSE),0))</f>
        <v>0</v>
      </c>
      <c r="AP14" s="101">
        <f>IF(ISBLANK($AR$3),"",IF(OR(Tipy!AL8=Výsledky!$AP$6,Tipy!AL8=Výsledky!$AP$7,Tipy!AL8=Výsledky!$AP$8,Tipy!AL8=Výsledky!$AP$9),VLOOKUP(Tipy!AL8,'Kategórie hráčov'!$A$27:$B$76,2,FALSE),0))</f>
        <v>20</v>
      </c>
      <c r="AQ14" s="62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5">
        <f>IF(ISBLANK($AR$3),"",IF(ISBLANK(Tipy!AH8),"-",SUM(AM14:AQ14)))</f>
        <v>50</v>
      </c>
      <c r="AS14" s="64"/>
      <c r="AT14" s="61">
        <f>IF(ISBLANK($AY$3),"",IF(ISBLANK(Tipy!AN8),0,IF(AND(Tipy!AN8=Výsledky!$AW$3,Tipy!AP8=Výsledky!$AY$3),60,0)))</f>
        <v>60</v>
      </c>
      <c r="AU14" s="61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61">
        <f>IF(ISBLANK($AY$3),"",IF(OR(Tipy!AQ8=Výsledky!$AT$6,Tipy!AQ8=Výsledky!$AT$7,Tipy!AQ8=Výsledky!$AT$8,Tipy!AQ8=Výsledky!$AT$9),VLOOKUP(Tipy!AQ8,'Kategórie hráčov'!$A$2:$B$51,2,FALSE),0))</f>
        <v>20</v>
      </c>
      <c r="AW14" s="61">
        <f>IF(ISBLANK($AY$3),"",IF(OR(Tipy!AR8=Výsledky!$AW$6,Tipy!AR8=Výsledky!$AW$7,Tipy!AR8=Výsledky!$AW$8,Tipy!AR8=Výsledky!$AW$9),VLOOKUP(Tipy!AR8,'Kategórie hráčov'!$A$27:$B$76,2,FALSE),0))</f>
        <v>0</v>
      </c>
      <c r="AX14" s="62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5">
        <f>IF(ISBLANK($AY$3),"",IF(ISBLANK(Tipy!AN8),"-",SUM(AT14:AX14)))</f>
        <v>80</v>
      </c>
      <c r="AZ14" s="64"/>
      <c r="BA14" s="61">
        <f>IF(ISBLANK($BF$3),"",IF(ISBLANK(Tipy!AT8),0,IF(AND(Tipy!AT8=Výsledky!$BD$3,Tipy!AV8=Výsledky!$BF$3),60,0)))</f>
        <v>0</v>
      </c>
      <c r="BB14" s="61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61">
        <f>IF(ISBLANK($BF$3),"",IF(OR(Tipy!AW8=Výsledky!$BA$6,Tipy!AW8=Výsledky!$BA$7,Tipy!AW8=Výsledky!$BA$8,Tipy!AW8=Výsledky!$BA$9),VLOOKUP(Tipy!AW8,'Kategórie hráčov'!$A$2:$B$51,2,FALSE),0))</f>
        <v>0</v>
      </c>
      <c r="BD14" s="61">
        <f>IF(ISBLANK($BF$3),"",IF(OR(Tipy!AX8=Výsledky!$BD$6,Tipy!AX8=Výsledky!$BD$7,Tipy!AX8=Výsledky!$BD$8,Tipy!AX8=Výsledky!$BD$9),VLOOKUP(Tipy!AX8,'Kategórie hráčov'!$A$27:$B$76,2,FALSE),0))</f>
        <v>0</v>
      </c>
      <c r="BE14" s="62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5" t="str">
        <f>IF(ISBLANK($BF$3),"",IF(ISBLANK(Tipy!AT8),"-",SUM(BA14:BE14)))</f>
        <v>-</v>
      </c>
      <c r="BG14" s="64"/>
      <c r="BH14" s="61">
        <f>IF(ISBLANK($BM$3),"",IF(ISBLANK(Tipy!AZ8),0,IF(AND(Tipy!AZ8=Výsledky!$BK$3,Tipy!BB8=Výsledky!$BM$3),60,0)))</f>
        <v>0</v>
      </c>
      <c r="BI14" s="61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61">
        <f>IF(ISBLANK($BM$3),"",IF(OR(Tipy!BC8=Výsledky!$BH$6,Tipy!BC8=Výsledky!$BH$7,Tipy!BC8=Výsledky!$BH$8,Tipy!BC8=Výsledky!$BH$9),VLOOKUP(Tipy!BC8,'Kategórie hráčov'!$A$2:$B$51,2,FALSE),0))</f>
        <v>20</v>
      </c>
      <c r="BK14" s="61">
        <f>IF(ISBLANK($BM$3),"",IF(OR(Tipy!BD8=Výsledky!$BK$6,Tipy!BD8=Výsledky!$BK$7,Tipy!BD8=Výsledky!$BK$8,Tipy!BD8=Výsledky!$BK$9),VLOOKUP(Tipy!BD8,'Kategórie hráčov'!$A$27:$B$76,2,FALSE),0))</f>
        <v>0</v>
      </c>
      <c r="BL14" s="62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5">
        <f>IF(ISBLANK($BM$3),"",IF(ISBLANK(Tipy!AZ8),"-",SUM(BH14:BL14)))</f>
        <v>50</v>
      </c>
      <c r="BN14" s="64"/>
      <c r="BO14" s="61">
        <f>IF(ISBLANK($BT$3),"",IF(ISBLANK(Tipy!BF8),0,IF(AND(Tipy!BF8=Výsledky!$BR$3,Tipy!BH8=Výsledky!$BT$3),60,0)))</f>
        <v>0</v>
      </c>
      <c r="BP14" s="61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61">
        <f>IF(ISBLANK($BT$3),"",IF(OR(Tipy!BI8=Výsledky!$BO$6,Tipy!BI8=Výsledky!$BO$7,Tipy!BI8=Výsledky!$BO$8,Tipy!BI8=Výsledky!$BO$9),VLOOKUP(Tipy!BI8,'Kategórie hráčov'!$A$2:$B$51,2,FALSE),0))</f>
        <v>0</v>
      </c>
      <c r="BR14" s="61">
        <f>IF(ISBLANK($BT$3),"",IF(OR(Tipy!BJ8=Výsledky!$BR$6,Tipy!BJ8=Výsledky!$BR$7,Tipy!BJ8=Výsledky!$BR$8,Tipy!BJ8=Výsledky!$BR$9),VLOOKUP(Tipy!BJ8,'Kategórie hráčov'!$A$27:$B$76,2,FALSE),0))</f>
        <v>0</v>
      </c>
      <c r="BS14" s="62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5">
        <f>IF(ISBLANK($BT$3),"",IF(ISBLANK(Tipy!BF8),"-",SUM(BO14:BS14)))</f>
        <v>0</v>
      </c>
      <c r="BU14" s="64"/>
      <c r="BV14" s="61">
        <f>IF(ISBLANK($CA$3),"",IF(ISBLANK(Tipy!BL8),0,IF(AND(Tipy!BL8=Výsledky!$BY$3,Tipy!BN8=Výsledky!$CA$3),60,0)))</f>
        <v>0</v>
      </c>
      <c r="BW14" s="61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61">
        <f>IF(ISBLANK($CA$3),"",IF(OR(Tipy!BO8=Výsledky!$BV$6,Tipy!BO8=Výsledky!$BV$7,Tipy!BO8=Výsledky!$BV$8,Tipy!BO8=Výsledky!$BV$9),VLOOKUP(Tipy!BO8,'Kategórie hráčov'!$A$2:$B$51,2,FALSE),0))</f>
        <v>0</v>
      </c>
      <c r="BY14" s="61">
        <f>IF(ISBLANK($CA$3),"",IF(OR(Tipy!BP8=Výsledky!$BY$6,Tipy!BP8=Výsledky!$BY$7,Tipy!BP8=Výsledky!$BY$8,Tipy!BP8=Výsledky!$BY$9),VLOOKUP(Tipy!BP8,'Kategórie hráčov'!$A$27:$B$76,2,FALSE),0))</f>
        <v>0</v>
      </c>
      <c r="BZ14" s="62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5" t="str">
        <f>IF(ISBLANK($CA$3),"",IF(ISBLANK(Tipy!BL8),"-",SUM(BV14:BZ14)))</f>
        <v>-</v>
      </c>
      <c r="CB14" s="64"/>
      <c r="CC14" s="61">
        <f>IF(ISBLANK($CH$3),"",IF(ISBLANK(Tipy!BR8),0,IF(AND(Tipy!BR8=Výsledky!$CF$3,Tipy!BT8=Výsledky!$CH$3),60,0)))</f>
        <v>0</v>
      </c>
      <c r="CD14" s="61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61">
        <f>IF(ISBLANK($CH$3),"",IF(OR(Tipy!BU8=Výsledky!$CC$6,Tipy!BU8=Výsledky!$CC$7,Tipy!BU8=Výsledky!$CC$8,Tipy!BU8=Výsledky!$CC$9),VLOOKUP(Tipy!BU8,'Kategórie hráčov'!$A$2:$B$51,2,FALSE),0))</f>
        <v>20</v>
      </c>
      <c r="CF14" s="61">
        <f>IF(ISBLANK($CH$3),"",IF(OR(Tipy!BV8=Výsledky!$CF$6,Tipy!BV8=Výsledky!$CF$7,Tipy!BV8=Výsledky!$CF$8,Tipy!BV8=Výsledky!$CF$9),VLOOKUP(Tipy!BV8,'Kategórie hráčov'!$A$27:$B$76,2,FALSE),0))</f>
        <v>0</v>
      </c>
      <c r="CG14" s="62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5">
        <f>IF(ISBLANK($CH$3),"",IF(ISBLANK(Tipy!BR8),"-",SUM(CC14:CG14)))</f>
        <v>30</v>
      </c>
      <c r="CI14" s="64"/>
      <c r="CJ14" s="61">
        <f>IF(ISBLANK($CO$3),"",IF(ISBLANK(Tipy!BX8),0,IF(AND(Tipy!BX8=Výsledky!$CM$3,Tipy!BZ8=Výsledky!$CO$3),60,0)))</f>
        <v>0</v>
      </c>
      <c r="CK14" s="61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61">
        <f>IF(ISBLANK($CO$3),"",IF(OR(Tipy!CA8=Výsledky!$CJ$6,Tipy!CA8=Výsledky!$CJ$7,Tipy!CA8=Výsledky!$CJ$8,Tipy!CA8=Výsledky!$CJ$9),VLOOKUP(Tipy!CA8,'Kategórie hráčov'!$A$2:$B$51,2,FALSE),0))</f>
        <v>0</v>
      </c>
      <c r="CM14" s="61">
        <f>IF(ISBLANK($CO$3),"",IF(OR(Tipy!CB8=Výsledky!$CM$6,Tipy!CB8=Výsledky!$CM$7,Tipy!CB8=Výsledky!$CM$8,Tipy!CB8=Výsledky!$CM$9),VLOOKUP(Tipy!CB8,'Kategórie hráčov'!$A$27:$B$76,2,FALSE),0))</f>
        <v>0</v>
      </c>
      <c r="CN14" s="62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65">
        <f>IF(ISBLANK($CO$3),"",IF(ISBLANK(Tipy!BX8),"-",SUM(CJ14:CN14)))</f>
        <v>30</v>
      </c>
      <c r="CP14" s="64"/>
      <c r="CQ14" s="61">
        <f>IF(ISBLANK($CV$3),"",IF(ISBLANK(Tipy!CD8),0,IF(AND(Tipy!CD8=Výsledky!$CT$3,Tipy!CF8=Výsledky!$CV$3),60,0)))</f>
        <v>0</v>
      </c>
      <c r="CR14" s="61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61">
        <f>IF(ISBLANK($CV$3),"",IF(OR(Tipy!CG8=Výsledky!$CQ$6,Tipy!CG8=Výsledky!$CQ$7,Tipy!CG8=Výsledky!$CQ$8,Tipy!CG8=Výsledky!$CQ$9),VLOOKUP(Tipy!CG8,'Kategórie hráčov'!$A$2:$B$51,2,FALSE),0))</f>
        <v>0</v>
      </c>
      <c r="CT14" s="61">
        <f>IF(ISBLANK($CV$3),"",IF(OR(Tipy!CH8=Výsledky!$CT$6,Tipy!CH8=Výsledky!$CT$7,Tipy!CH8=Výsledky!$CT$8,Tipy!CH8=Výsledky!$CT$9),VLOOKUP(Tipy!CH8,'Kategórie hráčov'!$A$27:$B$76,2,FALSE),0))</f>
        <v>0</v>
      </c>
      <c r="CU14" s="62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65" t="str">
        <f>IF(ISBLANK($CV$3),"",IF(ISBLANK(Tipy!CD8),"-",SUM(CQ14:CU14)))</f>
        <v>-</v>
      </c>
      <c r="CW14" s="64"/>
      <c r="CX14" s="61">
        <f>IF(ISBLANK($DC$3),"",IF(ISBLANK(Tipy!CJ8),0,IF(AND(Tipy!CJ8=Výsledky!$DA$3,Tipy!CL8=Výsledky!$DC$3),60,0)))</f>
        <v>0</v>
      </c>
      <c r="CY14" s="61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61">
        <f>IF(ISBLANK($DC$3),"",IF(OR(Tipy!CM8=Výsledky!$CX$6,Tipy!CM8=Výsledky!$CX$7,Tipy!CM8=Výsledky!$CX$8,Tipy!CM8=Výsledky!$CX$9),VLOOKUP(Tipy!CM8,'Kategórie hráčov'!$A$2:$B$51,2,FALSE),0))</f>
        <v>0</v>
      </c>
      <c r="DA14" s="61">
        <f>IF(ISBLANK($DC$3),"",IF(OR(Tipy!CN8=Výsledky!$DA$6,Tipy!CN8=Výsledky!$DA$7,Tipy!CN8=Výsledky!$DA$8,Tipy!CN8=Výsledky!$DA$9),VLOOKUP(Tipy!CN8,'Kategórie hráčov'!$A$27:$B$76,2,FALSE),0))</f>
        <v>0</v>
      </c>
      <c r="DB14" s="62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65" t="str">
        <f>IF(ISBLANK($DC$3),"",IF(ISBLANK(Tipy!CJ8),"-",SUM(CX14:DB14)))</f>
        <v>-</v>
      </c>
      <c r="DD14" s="64"/>
      <c r="DE14" s="61">
        <f>IF(ISBLANK($DJ$3),"",IF(ISBLANK(Tipy!CP8),0,IF(AND(Tipy!CP8=Výsledky!$DH$3,Tipy!CR8=Výsledky!$DJ$3),60,0)))</f>
        <v>60</v>
      </c>
      <c r="DF14" s="61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61">
        <f>IF(ISBLANK($DJ$3),"",IF(OR(Tipy!CS8=Výsledky!$DE$6,Tipy!CS8=Výsledky!$DE$7,Tipy!CS8=Výsledky!$DE$8,Tipy!CS8=Výsledky!$DE$9),VLOOKUP(Tipy!CS8,'Kategórie hráčov'!$A$2:$B$51,2,FALSE),0))</f>
        <v>20</v>
      </c>
      <c r="DH14" s="61">
        <f>IF(ISBLANK($DJ$3),"",IF(OR(Tipy!CT8=Výsledky!$DH$6,Tipy!CT8=Výsledky!$DH$7,Tipy!CT8=Výsledky!$DH$8,Tipy!CT8=Výsledky!$DH$9),VLOOKUP(Tipy!CT8,'Kategórie hráčov'!$A$27:$B$76,2,FALSE),0))</f>
        <v>0</v>
      </c>
      <c r="DI14" s="62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65">
        <f>IF(ISBLANK($DJ$3),"",IF(ISBLANK(Tipy!CP8),"-",SUM(DE14:DI14)))</f>
        <v>80</v>
      </c>
      <c r="DK14" s="64"/>
      <c r="DL14" s="61">
        <f>IF(ISBLANK($DQ$3),"",IF(ISBLANK(Tipy!CV8),0,IF(AND(Tipy!CV8=Výsledky!$DO$3,Tipy!CX8=Výsledky!$DQ$3),60,0)))</f>
        <v>0</v>
      </c>
      <c r="DM14" s="61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61">
        <f>IF(ISBLANK($DQ$3),"",IF(OR(Tipy!CY8=Výsledky!$DL$6,Tipy!CY8=Výsledky!$DL$7,Tipy!CY8=Výsledky!$DL$8,Tipy!CY8=Výsledky!$DL$9),VLOOKUP(Tipy!CY8,'Kategórie hráčov'!$A$2:$B$51,2,FALSE),0))</f>
        <v>0</v>
      </c>
      <c r="DO14" s="61">
        <f>IF(ISBLANK($DQ$3),"",IF(OR(Tipy!CZ8=Výsledky!$DO$6,Tipy!CZ8=Výsledky!$DO$7,Tipy!CZ8=Výsledky!$DO$8,Tipy!CZ8=Výsledky!$DO$9),VLOOKUP(Tipy!CZ8,'Kategórie hráčov'!$A$27:$B$76,2,FALSE),0))</f>
        <v>0</v>
      </c>
      <c r="DP14" s="62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65">
        <f>IF(ISBLANK($DQ$3),"",IF(ISBLANK(Tipy!CV8),"-",SUM(DL14:DP14)))</f>
        <v>0</v>
      </c>
      <c r="DR14" s="64"/>
      <c r="DS14" s="61">
        <f>IF(ISBLANK($DX$3),"",IF(ISBLANK(Tipy!DB8),0,IF(AND(Tipy!DB8=Výsledky!$DV$3,Tipy!DD8=Výsledky!$DX$3),60,0)))</f>
        <v>0</v>
      </c>
      <c r="DT14" s="61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61">
        <f>IF(ISBLANK($DX$3),"",IF(OR(Tipy!DE8=Výsledky!$DS$6,Tipy!DE8=Výsledky!$DS$7,Tipy!DE8=Výsledky!$DS$8,Tipy!DE8=Výsledky!$DS$9),VLOOKUP(Tipy!DE8,'Kategórie hráčov'!$A$2:$B$51,2,FALSE),0))</f>
        <v>0</v>
      </c>
      <c r="DV14" s="61">
        <f>IF(ISBLANK($DX$3),"",IF(OR(Tipy!DF8=Výsledky!$DV$6,Tipy!DF8=Výsledky!$DV$7,Tipy!DF8=Výsledky!$DV$8,Tipy!DF8=Výsledky!$DV$9),VLOOKUP(Tipy!DF8,'Kategórie hráčov'!$A$27:$B$76,2,FALSE),0))</f>
        <v>0</v>
      </c>
      <c r="DW14" s="62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65">
        <f>IF(ISBLANK($DX$3),"",IF(ISBLANK(Tipy!DB8),"-",SUM(DS14:DW14)))</f>
        <v>0</v>
      </c>
      <c r="DY14" s="64"/>
      <c r="DZ14" s="61">
        <f>IF(ISBLANK($EE$3),"",IF(ISBLANK(Tipy!DH8),0,IF(AND(Tipy!DH8=Výsledky!$EC$3,Tipy!DJ8=Výsledky!$EE$3),60,0)))</f>
        <v>0</v>
      </c>
      <c r="EA14" s="61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61">
        <f>IF(ISBLANK($EE$3),"",IF(OR(Tipy!DK8=Výsledky!$DZ$6,Tipy!DK8=Výsledky!$DZ$7,Tipy!DK8=Výsledky!$DZ$8,Tipy!DK8=Výsledky!$DZ$9),VLOOKUP(Tipy!DK8,'Kategórie hráčov'!$A$2:$B$51,2,FALSE),0))</f>
        <v>20</v>
      </c>
      <c r="EC14" s="61">
        <f>IF(ISBLANK($EE$3),"",IF(OR(Tipy!DL8=Výsledky!$EC$6,Tipy!DL8=Výsledky!$EC$7,Tipy!DL8=Výsledky!$EC$8,Tipy!DL8=Výsledky!$EC$9),VLOOKUP(Tipy!DL8,'Kategórie hráčov'!$A$27:$B$76,2,FALSE),0))</f>
        <v>20</v>
      </c>
      <c r="ED14" s="62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65">
        <f>IF(ISBLANK($EE$3),"",IF(ISBLANK(Tipy!DH8),"-",SUM(DZ14:ED14)))</f>
        <v>60</v>
      </c>
      <c r="EF14" s="64"/>
      <c r="EG14" s="61">
        <f>IF(ISBLANK($EL$3),"",IF(ISBLANK(Tipy!DN8),0,IF(AND(Tipy!DN8=Výsledky!$EJ$3,Tipy!DP8=Výsledky!$EL$3),60,0)))</f>
        <v>0</v>
      </c>
      <c r="EH14" s="61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61">
        <f>IF(ISBLANK($EL$3),"",IF(OR(Tipy!DQ8=Výsledky!$EG$6,Tipy!DQ8=Výsledky!$EG$7,Tipy!DQ8=Výsledky!$EG$8,Tipy!DQ8=Výsledky!$EG$9),VLOOKUP(Tipy!DQ8,'Kategórie hráčov'!$A$77:$B$77,2,FALSE),0))</f>
        <v>0</v>
      </c>
      <c r="EJ14" s="61">
        <f>IF(ISBLANK($EL$3),"",IF(OR(Tipy!DR8=Výsledky!$EJ$6,Tipy!DR8=Výsledky!$EJ$7,Tipy!DR8=Výsledky!$EJ$8,Tipy!DR8=Výsledky!$EJ$9),VLOOKUP(Tipy!DR8,'Kategórie hráčov'!$A$27:$B$76,2,FALSE),0))</f>
        <v>0</v>
      </c>
      <c r="EK14" s="62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65">
        <f>IF(ISBLANK($EL$3),"",IF(ISBLANK(Tipy!DN8),"-",SUM(EG14:EK14)))</f>
        <v>0</v>
      </c>
      <c r="EM14" s="64"/>
      <c r="EN14" s="61">
        <f>IF(ISBLANK($ES$3),"",IF(ISBLANK(Tipy!DT8),0,IF(AND(Tipy!DT8=Výsledky!$EQ$3,Tipy!DV8=Výsledky!$ES$3),60,0)))</f>
        <v>0</v>
      </c>
      <c r="EO14" s="61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61">
        <f>IF(ISBLANK($ES$3),"",IF(OR(Tipy!DW8=Výsledky!$EN$6,Tipy!DW8=Výsledky!$EN$7,Tipy!DW8=Výsledky!$EN$8,Tipy!DW8=Výsledky!$EN$9),VLOOKUP(Tipy!DW8,'Kategórie hráčov'!$A$2:$B$51,2,FALSE),0))</f>
        <v>0</v>
      </c>
      <c r="EQ14" s="61">
        <f>IF(ISBLANK($ES$3),"",IF(OR(Tipy!DX8=Výsledky!$EQ$6,Tipy!DX8=Výsledky!$EQ$7,Tipy!DX8=Výsledky!$EQ$8,Tipy!DX8=Výsledky!$EQ$9),VLOOKUP(Tipy!DX8,'Kategórie hráčov'!$A$27:$B$76,2,FALSE),0))</f>
        <v>0</v>
      </c>
      <c r="ER14" s="62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65">
        <f>IF(ISBLANK($ES$3),"",IF(ISBLANK(Tipy!DT8),"-",SUM(EN14:ER14)))</f>
        <v>20</v>
      </c>
      <c r="ET14" s="64"/>
      <c r="EU14" s="61">
        <f>IF(ISBLANK($EZ$3),"",IF(ISBLANK(Tipy!DZ8),0,IF(AND(Tipy!DZ8=Výsledky!$EX$3,Tipy!EB8=Výsledky!$EZ$3),60,0)))</f>
        <v>0</v>
      </c>
      <c r="EV14" s="61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20</v>
      </c>
      <c r="EW14" s="61">
        <f>IF(ISBLANK($EZ$3),"",IF(OR(Tipy!EC8=Výsledky!$EU$6,Tipy!EC8=Výsledky!$EU$7,Tipy!EC8=Výsledky!$EU$8,Tipy!EC8=Výsledky!$EU$9),VLOOKUP(Tipy!EC8,'Kategórie hráčov'!$A$2:$B$51,2,FALSE),0))</f>
        <v>0</v>
      </c>
      <c r="EX14" s="61">
        <f>IF(ISBLANK($EZ$3),"",IF(OR(Tipy!ED8=Výsledky!$EX$6,Tipy!ED8=Výsledky!$EX$7,Tipy!ED8=Výsledky!$EX$8,Tipy!ED8=Výsledky!$EX$9),VLOOKUP(Tipy!ED8,'Kategórie hráčov'!$A$27:$B$76,2,FALSE),0))</f>
        <v>0</v>
      </c>
      <c r="EY14" s="62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65">
        <f>IF(ISBLANK($EZ$3),"",IF(ISBLANK(Tipy!DZ8),"-",SUM(EU14:EY14)))</f>
        <v>20</v>
      </c>
      <c r="FA14" s="64"/>
      <c r="FB14" s="61">
        <f>IF(ISBLANK($BM$3),"",IF(ISBLANK(Tipy!EF8),0,IF(AND(Tipy!EF8=Výsledky!$BK$3,Tipy!EH8=Výsledky!$BM$3),60,0)))</f>
        <v>0</v>
      </c>
      <c r="FC14" s="61">
        <f>IF(ISBLANK($BM$3),"",IF(ISBLANK(Tipy!EF8),0,IF(AND(Tipy!EF8=Výsledky!$BK$3,Tipy!EH8=Výsledky!$BM$3),0,IF(AND(Tipy!EF8-Tipy!EH8&gt;0,Výsledky!$BK$3-Výsledky!$BM$3&gt;0),20,IF(AND(Tipy!EF8-Tipy!EH8=0,Výsledky!$BK$3-Výsledky!$BM$3=0),20,IF(AND(Tipy!EF8-Tipy!EH8&lt;0,Výsledky!$BK$3-Výsledky!$BM$3&lt;0),20,0))))))</f>
        <v>0</v>
      </c>
      <c r="FD14" s="61">
        <f>IF(ISBLANK($BM$3),"",IF(OR(Tipy!EI8=Výsledky!$FB$6,Tipy!EI8=Výsledky!$FB$7,Tipy!EI8=Výsledky!$FB$8,Tipy!EI8=Výsledky!$FB$9),IF(VLOOKUP(Tipy!EI8,'Kategórie hráčov'!$A$2:$B$46,2,FALSE)=30,30,20),0))</f>
        <v>0</v>
      </c>
      <c r="FE14" s="61">
        <f>IF(ISBLANK($BM$3),"",IF(OR(Tipy!EJ8=Výsledky!$FE$6,Tipy!EJ8=Výsledky!$FE$7,Tipy!EJ8=Výsledky!$FE$8,Tipy!EJ8=Výsledky!$FE$9),IF(VLOOKUP(Tipy!EJ8,'Kategórie hráčov'!$A$2:$B$46,2,FALSE)=30,30,20),0))</f>
        <v>0</v>
      </c>
      <c r="FF14" s="62">
        <f>IF(ISBLANK($BM$3),"",IF(ISBLANK(Tipy!EF8),0,IF(OR(AND(Tipy!EF8=Výsledky!$BK$3,OR(Tipy!EH8=Výsledky!$BM$3+1,Tipy!EH8=Výsledky!$BM$3-1)),AND(Tipy!EH8=Výsledky!$BM$3,OR(Tipy!EF8=Výsledky!$BK$3+1,Tipy!EF8=Výsledky!$BK$3-1))),10,0)))</f>
        <v>0</v>
      </c>
      <c r="FG14" s="65" t="str">
        <f>IF(ISBLANK($BM$3),"",IF(ISBLANK(Tipy!EF8),"-",SUM(FB14:FF14)))</f>
        <v>-</v>
      </c>
      <c r="FH14" s="64"/>
      <c r="FI14" s="61" t="str">
        <f>IF(ISBLANK($FN$3),"",IF(ISBLANK(Tipy!EL8),0,IF(AND(Tipy!EL8=Výsledky!$FL$3,Tipy!EN8=Výsledky!$FN$3),60,0)))</f>
        <v/>
      </c>
      <c r="FJ14" s="61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61" t="str">
        <f>IF(ISBLANK($FN$3),"",IF(OR(Tipy!EO8=Výsledky!$FI$6,Tipy!EO8=Výsledky!$FI$7,Tipy!EO8=Výsledky!$FI$8,Tipy!EO8=Výsledky!$FI$9),IF(VLOOKUP(Tipy!EO8,'Kategórie hráčov'!$A$2:$B$46,2,FALSE)=30,30,20),0))</f>
        <v/>
      </c>
      <c r="FL14" s="61" t="str">
        <f>IF(ISBLANK($FN$3),"",IF(OR(Tipy!EP8=Výsledky!$FL$6,Tipy!EP8=Výsledky!$FL$7,Tipy!EP8=Výsledky!$FL$8,Tipy!EP8=Výsledky!$FL$9),IF(VLOOKUP(Tipy!EP8,'Kategórie hráčov'!$A$2:$B$46,2,FALSE)=30,30,20),0))</f>
        <v/>
      </c>
      <c r="FM14" s="62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65" t="str">
        <f>IF(ISBLANK($FN$3),"",IF(ISBLANK(Tipy!EL8),"-",SUM(FI14:FM14)))</f>
        <v/>
      </c>
      <c r="FO14" s="64"/>
      <c r="FP14" s="61">
        <f>IF(ISBLANK($DJ$3),"",IF(ISBLANK(Tipy!ER8),0,IF(AND(Tipy!ER8=Výsledky!$DH$3,Tipy!ET8=Výsledky!$DJ$3),60,0)))</f>
        <v>0</v>
      </c>
      <c r="FQ14" s="61">
        <f>IF(ISBLANK($DJ$3),"",IF(ISBLANK(Tipy!ER8),0,IF(AND(Tipy!ER8=Výsledky!$DH$3,Tipy!ET8=Výsledky!$DJ$3),0,IF(AND(Tipy!ER8-Tipy!ET8&gt;0,Výsledky!$DH$3-Výsledky!$DJ$3&gt;0),20,IF(AND(Tipy!ER8-Tipy!ET8=0,Výsledky!$DH$3-Výsledky!$DJ$3=0),20,IF(AND(Tipy!ER8-Tipy!ET8&lt;0,Výsledky!$DH$3-Výsledky!$DJ$3&lt;0),20,0))))))</f>
        <v>0</v>
      </c>
      <c r="FR14" s="61">
        <f>IF(ISBLANK($DJ$3),"",IF(OR(Tipy!EU8=Výsledky!$FP$6,Tipy!EU8=Výsledky!$FP$7,Tipy!EU8=Výsledky!$FP$8,Tipy!EU8=Výsledky!$FP$9),IF(VLOOKUP(Tipy!EU8,'Kategórie hráčov'!$A$2:$B$46,2,FALSE)=30,30,20),0))</f>
        <v>0</v>
      </c>
      <c r="FS14" s="61">
        <f>IF(ISBLANK($DJ$3),"",IF(OR(Tipy!EV8=Výsledky!$FS$6,Tipy!EV8=Výsledky!$FS$7,Tipy!EV8=Výsledky!$FS$8,Tipy!EV8=Výsledky!$FS$9),IF(VLOOKUP(Tipy!EV8,'Kategórie hráčov'!$A$2:$B$46,2,FALSE)=30,30,20),0))</f>
        <v>0</v>
      </c>
      <c r="FT14" s="62">
        <f>IF(ISBLANK($DJ$3),"",IF(ISBLANK(Tipy!ER8),0,IF(OR(AND(Tipy!ER8=Výsledky!$DH$3,OR(Tipy!ET8=Výsledky!$DJ$3+1,Tipy!ET8=Výsledky!$DJ$3-1)),AND(Tipy!ET8=Výsledky!$DJ$3,OR(Tipy!ER8=Výsledky!$DH$3+1,Tipy!ER8=Výsledky!$DH$3-1))),10,0)))</f>
        <v>0</v>
      </c>
      <c r="FU14" s="65" t="str">
        <f>IF(ISBLANK($DJ$3),"",IF(ISBLANK(Tipy!ER8),"-",SUM(FP14:FT14)))</f>
        <v>-</v>
      </c>
      <c r="FV14" s="64"/>
      <c r="FW14" s="61" t="str">
        <f>IF(ISBLANK($GB$3),"",IF(ISBLANK(Tipy!EX8),0,IF(AND(Tipy!EX8=Výsledky!$FZ$3,Tipy!EZ8=Výsledky!$GB$3),60,0)))</f>
        <v/>
      </c>
      <c r="FX14" s="61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61" t="str">
        <f>IF(ISBLANK($GB$3),"",IF(OR(Tipy!FA8=Výsledky!$FW$6,Tipy!FA8=Výsledky!$FW$7,Tipy!FA8=Výsledky!$FW$8,Tipy!FA8=Výsledky!$FW$9),IF(VLOOKUP(Tipy!FA8,'Kategórie hráčov'!$A$2:$B$46,2,FALSE)=30,30,20),0))</f>
        <v/>
      </c>
      <c r="FZ14" s="61" t="str">
        <f>IF(ISBLANK($GB$3),"",IF(OR(Tipy!FB8=Výsledky!$FZ$6,Tipy!FB8=Výsledky!$FZ$7,Tipy!FB8=Výsledky!$FZ$8,Tipy!FB8=Výsledky!$FZ$9),IF(VLOOKUP(Tipy!FB8,'Kategórie hráčov'!$A$2:$B$46,2,FALSE)=30,30,20),0))</f>
        <v/>
      </c>
      <c r="GA14" s="62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65" t="str">
        <f>IF(ISBLANK($GB$3),"",IF(ISBLANK(Tipy!EX8),"-",SUM(FW14:GA14)))</f>
        <v/>
      </c>
      <c r="GC14" s="64"/>
      <c r="GD14" s="61" t="str">
        <f>IF(ISBLANK($GP$3),"",IF(ISBLANK(Tipy!#REF!),0,IF(AND(Tipy!#REF!=Výsledky!$GN$3,Tipy!#REF!=Výsledky!$GP$3),60,0)))</f>
        <v/>
      </c>
      <c r="GE14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4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4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4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4" s="65" t="str">
        <f>IF(ISBLANK($GP$3),"",IF(ISBLANK(Tipy!#REF!),"-",SUM(GD14:GH14)))</f>
        <v/>
      </c>
      <c r="GJ14" s="64"/>
      <c r="GK14" s="61" t="str">
        <f>IF(ISBLANK($GW$3),"",IF(ISBLANK(Tipy!FJ8),0,IF(AND(Tipy!FJ8=Výsledky!$GU$3,Tipy!FL8=Výsledky!$GW$3),60,0)))</f>
        <v/>
      </c>
      <c r="GL14" s="61" t="str">
        <f>IF(ISBLANK($GW$3),"",IF(ISBLANK(Tipy!FJ8),0,IF(AND(Tipy!FJ8=Výsledky!$GU$3,Tipy!FL8=Výsledky!$GW$3),0,IF(AND(Tipy!FJ8-Tipy!FL8&gt;0,Výsledky!$GU$3-Výsledky!$GW$3&gt;0),20,IF(AND(Tipy!FJ8-Tipy!FL8=0,Výsledky!$GU$3-Výsledky!$GW$3=0),20,IF(AND(Tipy!FJ8-Tipy!FL8&lt;0,Výsledky!$GU$3-Výsledky!$GW$3&lt;0),20,0))))))</f>
        <v/>
      </c>
      <c r="GM14" s="61" t="str">
        <f>IF(ISBLANK($GW$3),"",IF(OR(Tipy!FM8=Výsledky!$GK$6,Tipy!FM8=Výsledky!$GK$7,Tipy!FM8=Výsledky!$GK$8,Tipy!FM8=Výsledky!$GK$9),IF(VLOOKUP(Tipy!FM8,'Kategórie hráčov'!$A$2:$B$46,2,FALSE)=30,30,20),0))</f>
        <v/>
      </c>
      <c r="GN14" s="61" t="str">
        <f>IF(ISBLANK($GW$3),"",IF(OR(Tipy!FN8=Výsledky!$GN$6,Tipy!FN8=Výsledky!$GN$7,Tipy!FN8=Výsledky!$GN$8,Tipy!FN8=Výsledky!$GN$9),IF(VLOOKUP(Tipy!FN8,'Kategórie hráčov'!$A$2:$B$46,2,FALSE)=30,30,20),0))</f>
        <v/>
      </c>
      <c r="GO14" s="62" t="str">
        <f>IF(ISBLANK($GW$3),"",IF(ISBLANK(Tipy!FJ8),0,IF(OR(AND(Tipy!FJ8=Výsledky!$GU$3,OR(Tipy!FL8=Výsledky!$GW$3+1,Tipy!FL8=Výsledky!$GW$3-1)),AND(Tipy!FL8=Výsledky!$GW$3,OR(Tipy!FJ8=Výsledky!$GU$3+1,Tipy!FJ8=Výsledky!$GU$3-1))),10,0)))</f>
        <v/>
      </c>
      <c r="GP14" s="65" t="str">
        <f>IF(ISBLANK($GW$3),"",IF(ISBLANK(Tipy!FJ8),"-",SUM(GK14:GO14)))</f>
        <v/>
      </c>
      <c r="GQ14" s="64"/>
      <c r="GR14" s="61" t="str">
        <f>IF(ISBLANK($GI$3),"",IF(ISBLANK(Tipy!FP8),0,IF(AND(Tipy!FP8=Výsledky!$GG$3,Tipy!FR8=Výsledky!$GI$3),60,0)))</f>
        <v/>
      </c>
      <c r="GS14" s="61" t="str">
        <f>IF(ISBLANK($GI$3),"",IF(ISBLANK(Tipy!FP8),0,IF(AND(Tipy!FP8=Výsledky!$GG$3,Tipy!FR8=Výsledky!$GI$3),0,IF(AND(Tipy!FP8-Tipy!FR8&gt;0,Výsledky!$GG$3-Výsledky!$GI$3&gt;0),20,IF(AND(Tipy!FP8-Tipy!FR8=0,Výsledky!$GG$3-Výsledky!$GI$3=0),20,IF(AND(Tipy!FP8-Tipy!FR8&lt;0,Výsledky!$GG$3-Výsledky!$GI$3&lt;0),20,0))))))</f>
        <v/>
      </c>
      <c r="GT14" s="61" t="str">
        <f>IF(ISBLANK($GI$3),"",IF(OR(Tipy!FS8=Výsledky!#REF!,Tipy!FS8=Výsledky!#REF!,Tipy!FS8=Výsledky!#REF!,Tipy!FS8=Výsledky!$GR$9),IF(VLOOKUP(Tipy!FS8,'Kategórie hráčov'!$A$2:$B$46,2,FALSE)=30,30,20),0))</f>
        <v/>
      </c>
      <c r="GU14" s="61" t="str">
        <f>IF(ISBLANK($GI$3),"",IF(OR(Tipy!FT8=Výsledky!#REF!,Tipy!FT8=Výsledky!#REF!,Tipy!FT8=Výsledky!#REF!,Tipy!FT8=Výsledky!$GU$9),IF(VLOOKUP(Tipy!FT8,'Kategórie hráčov'!$A$2:$B$46,2,FALSE)=30,30,20),0))</f>
        <v/>
      </c>
      <c r="GV14" s="62" t="str">
        <f>IF(ISBLANK($GI$3),"",IF(ISBLANK(Tipy!FP8),0,IF(OR(AND(Tipy!FP8=Výsledky!$GG$3,OR(Tipy!FR8=Výsledky!$GI$3+1,Tipy!FR8=Výsledky!$GI$3-1)),AND(Tipy!FR8=Výsledky!$GI$3,OR(Tipy!FP8=Výsledky!$GG$3+1,Tipy!FP8=Výsledky!$GG$3-1))),10,0)))</f>
        <v/>
      </c>
      <c r="GW14" s="65" t="str">
        <f>IF(ISBLANK($GI$3),"",IF(ISBLANK(Tipy!FP8),"-",SUM(GR14:GV14)))</f>
        <v/>
      </c>
      <c r="GX14" s="64"/>
      <c r="GY14" s="61" t="str">
        <f>IF(ISBLANK($HK$3),"",IF(ISBLANK(Tipy!FV8),0,IF(AND(Tipy!FV8=Výsledky!$HI$3,Tipy!FX8=Výsledky!$HK$3),60,0)))</f>
        <v/>
      </c>
      <c r="GZ14" s="61" t="str">
        <f>IF(ISBLANK($HK$3),"",IF(ISBLANK(Tipy!FV8),0,IF(AND(Tipy!FV8=Výsledky!$HI$3,Tipy!FX8=Výsledky!$HK$3),0,IF(AND(Tipy!FV8-Tipy!FX8&gt;0,Výsledky!$HI$3-Výsledky!$HK$3&gt;0),20,IF(AND(Tipy!FV8-Tipy!FX8=0,Výsledky!$HI$3-Výsledky!$HK$3=0),20,IF(AND(Tipy!FV8-Tipy!FX8&lt;0,Výsledky!$HI$3-Výsledky!$HK$3&lt;0),20,0))))))</f>
        <v/>
      </c>
      <c r="HA14" s="61" t="str">
        <f>IF(ISBLANK($HK$3),"",IF(OR(Tipy!FY8=Výsledky!$GY$6,Tipy!FY8=Výsledky!$GY$7,Tipy!FY8=Výsledky!$GY$8,Tipy!FY8=Výsledky!$GY$9),IF(VLOOKUP(Tipy!FY8,'Kategórie hráčov'!$A$2:$B$46,2,FALSE)=30,30,20),0))</f>
        <v/>
      </c>
      <c r="HB14" s="61" t="str">
        <f>IF(ISBLANK($HK$3),"",IF(OR(Tipy!FZ8=Výsledky!$HB$6,Tipy!FZ8=Výsledky!$HB$7,Tipy!FZ8=Výsledky!$HB$8,Tipy!FZ8=Výsledky!$HB$9),IF(VLOOKUP(Tipy!FZ8,'Kategórie hráčov'!$A$2:$B$46,2,FALSE)=30,30,20),0))</f>
        <v/>
      </c>
      <c r="HC14" s="62" t="str">
        <f>IF(ISBLANK($HK$3),"",IF(ISBLANK(Tipy!FV8),0,IF(OR(AND(Tipy!FV8=Výsledky!$HI$3,OR(Tipy!FX8=Výsledky!$HK$3+1,Tipy!FX8=Výsledky!$HK$3-1)),AND(Tipy!FX8=Výsledky!$HK$3,OR(Tipy!FV8=Výsledky!$HI$3+1,Tipy!FV8=Výsledky!$HI$3-1))),10,0)))</f>
        <v/>
      </c>
      <c r="HD14" s="65" t="str">
        <f>IF(ISBLANK($HK$3),"",IF(ISBLANK(Tipy!FV8),"-",SUM(GY14:HC14)))</f>
        <v/>
      </c>
      <c r="HE14" s="64"/>
      <c r="HF14" s="61" t="str">
        <f>IF(ISBLANK($HD$3),"",IF(ISBLANK(Tipy!GB8),0,IF(AND(Tipy!GB8=Výsledky!$HB$3,Tipy!GD8=Výsledky!$HD$3),60,0)))</f>
        <v/>
      </c>
      <c r="HG14" s="61" t="str">
        <f>IF(ISBLANK($HD$3),"",IF(ISBLANK(Tipy!GB8),0,IF(AND(Tipy!GB8=Výsledky!$HB$3,Tipy!GD8=Výsledky!$HD$3),0,IF(AND(Tipy!GB8-Tipy!GD8&gt;0,Výsledky!$HB$3-Výsledky!$HD$3&gt;0),20,IF(AND(Tipy!GB8-Tipy!GD8=0,Výsledky!$HB$3-Výsledky!$HD$3=0),20,IF(AND(Tipy!GB8-Tipy!GD8&lt;0,Výsledky!$HB$3-Výsledky!$HD$3&lt;0),20,0))))))</f>
        <v/>
      </c>
      <c r="HH14" s="61" t="str">
        <f>IF(ISBLANK($HD$3),"",IF(OR(Tipy!GE8=Výsledky!#REF!,Tipy!GE8=Výsledky!#REF!,Tipy!GE8=Výsledky!#REF!,Tipy!GE8=Výsledky!$HF$9),IF(VLOOKUP(Tipy!GE8,'Kategórie hráčov'!$A$2:$B$46,2,FALSE)=30,30,20),0))</f>
        <v/>
      </c>
      <c r="HI14" s="61" t="str">
        <f>IF(ISBLANK($HD$3),"",IF(OR(Tipy!GF8=Výsledky!#REF!,Tipy!GF8=Výsledky!#REF!,Tipy!GF8=Výsledky!#REF!,Tipy!GF8=Výsledky!$HI$9),IF(VLOOKUP(Tipy!GF8,'Kategórie hráčov'!$A$2:$B$46,2,FALSE)=30,30,20),0))</f>
        <v/>
      </c>
      <c r="HJ14" s="62" t="str">
        <f>IF(ISBLANK($HD$3),"",IF(ISBLANK(Tipy!GB8),0,IF(OR(AND(Tipy!GB8=Výsledky!$HB$3,OR(Tipy!GD8=Výsledky!$HD$3+1,Tipy!GD8=Výsledky!$HD$3-1)),AND(Tipy!GD8=Výsledky!$HD$3,OR(Tipy!GB8=Výsledky!$HB$3+1,Tipy!GB8=Výsledky!$HB$3-1))),10,0)))</f>
        <v/>
      </c>
      <c r="HK14" s="65" t="str">
        <f>IF(ISBLANK($HD$3),"",IF(ISBLANK(Tipy!GB8),"-",SUM(HF14:HJ14)))</f>
        <v/>
      </c>
      <c r="HL14" s="64"/>
      <c r="HM14" s="61" t="str">
        <f>IF(ISBLANK($HY$3),"",IF(ISBLANK(Tipy!GH8),0,IF(AND(Tipy!GH8=Výsledky!$HW$3,Tipy!GJ8=Výsledky!$HY$3),60,0)))</f>
        <v/>
      </c>
      <c r="HN14" s="61" t="str">
        <f>IF(ISBLANK($HY$3),"",IF(ISBLANK(Tipy!GH8),0,IF(AND(Tipy!GH8=Výsledky!$HW$3,Tipy!GJ8=Výsledky!$HY$3),0,IF(AND(Tipy!GH8-Tipy!GJ8&gt;0,Výsledky!$HW$3-Výsledky!$HY$3&gt;0),20,IF(AND(Tipy!GH8-Tipy!GJ8=0,Výsledky!$HW$3-Výsledky!$HY$3=0),20,IF(AND(Tipy!GH8-Tipy!GJ8&lt;0,Výsledky!$HW$3-Výsledky!$HY$3&lt;0),20,0))))))</f>
        <v/>
      </c>
      <c r="HO14" s="61" t="str">
        <f>IF(ISBLANK($HY$3),"",IF(OR(Tipy!GK8=Výsledky!$HM$6,Tipy!GK8=Výsledky!$HM$7,Tipy!GK8=Výsledky!$HM$8,Tipy!GK8=Výsledky!$HM$9),IF(VLOOKUP(Tipy!GK8,'Kategórie hráčov'!$A$2:$B$46,2,FALSE)=30,30,20),0))</f>
        <v/>
      </c>
      <c r="HP14" s="61" t="str">
        <f>IF(ISBLANK($HY$3),"",IF(OR(Tipy!GL8=Výsledky!$HP$6,Tipy!GL8=Výsledky!$HP$7,Tipy!GL8=Výsledky!$HP$8,Tipy!GL8=Výsledky!$HP$9),IF(VLOOKUP(Tipy!GL8,'Kategórie hráčov'!$A$2:$B$46,2,FALSE)=30,30,20),0))</f>
        <v/>
      </c>
      <c r="HQ14" s="62" t="str">
        <f>IF(ISBLANK($HY$3),"",IF(ISBLANK(Tipy!GH8),0,IF(OR(AND(Tipy!GH8=Výsledky!$HW$3,OR(Tipy!GJ8=Výsledky!$HY$3+1,Tipy!GJ8=Výsledky!$HY$3-1)),AND(Tipy!GJ8=Výsledky!$HY$3,OR(Tipy!GH8=Výsledky!$HW$3+1,Tipy!GH8=Výsledky!$HW$3-1))),10,0)))</f>
        <v/>
      </c>
      <c r="HR14" s="65" t="str">
        <f>IF(ISBLANK($HY$3),"",IF(ISBLANK(Tipy!GH8),"-",SUM(HM14:HQ14)))</f>
        <v/>
      </c>
      <c r="HS14" s="64"/>
      <c r="HT14" s="61" t="str">
        <f>IF(ISBLANK($HR$3),"",IF(ISBLANK(Tipy!GN8),0,IF(AND(Tipy!GN8=Výsledky!$HP$3,Tipy!GP8=Výsledky!$HR$3),60,0)))</f>
        <v/>
      </c>
      <c r="HU14" s="61" t="str">
        <f>IF(ISBLANK($HR$3),"",IF(ISBLANK(Tipy!GN8),0,IF(AND(Tipy!GN8=Výsledky!$HP$3,Tipy!GP8=Výsledky!$HR$3),0,IF(AND(Tipy!GN8-Tipy!GP8&gt;0,Výsledky!$HP$3-Výsledky!$HR$3&gt;0),20,IF(AND(Tipy!GN8-Tipy!GP8=0,Výsledky!$HP$3-Výsledky!$HR$3=0),20,IF(AND(Tipy!GN8-Tipy!GP8&lt;0,Výsledky!$HP$3-Výsledky!$HR$3&lt;0),20,0))))))</f>
        <v/>
      </c>
      <c r="HV14" s="61" t="str">
        <f>IF(ISBLANK($HR$3),"",IF(OR(Tipy!GQ8=Výsledky!$HT$6,Tipy!GQ8=Výsledky!#REF!,Tipy!GQ8=Výsledky!#REF!,Tipy!GQ8=Výsledky!#REF!),IF(VLOOKUP(Tipy!GQ8,'Kategórie hráčov'!$A$2:$B$46,2,FALSE)=30,30,20),0))</f>
        <v/>
      </c>
      <c r="HW14" s="61" t="str">
        <f>IF(ISBLANK($HR$3),"",IF(OR(Tipy!GR8=Výsledky!$HW$6,Tipy!GR8=Výsledky!#REF!,Tipy!GR8=Výsledky!#REF!,Tipy!GR8=Výsledky!#REF!),IF(VLOOKUP(Tipy!GR8,'Kategórie hráčov'!$A$2:$B$46,2,FALSE)=30,30,20),0))</f>
        <v/>
      </c>
      <c r="HX14" s="62" t="str">
        <f>IF(ISBLANK($HR$3),"",IF(ISBLANK(Tipy!GN8),0,IF(OR(AND(Tipy!GN8=Výsledky!$HP$3,OR(Tipy!GP8=Výsledky!$HR$3+1,Tipy!GP8=Výsledky!$HR$3-1)),AND(Tipy!GP8=Výsledky!$HR$3,OR(Tipy!GN8=Výsledky!$HP$3+1,Tipy!GN8=Výsledky!$HP$3-1))),10,0)))</f>
        <v/>
      </c>
      <c r="HY14" s="65" t="str">
        <f>IF(ISBLANK($HR$3),"",IF(ISBLANK(Tipy!GN8),"-",SUM(HT14:HX14)))</f>
        <v/>
      </c>
      <c r="HZ14" s="64"/>
      <c r="IA14" s="61" t="str">
        <f>IF(ISBLANK($IM$3),"",IF(ISBLANK(Tipy!GT8),0,IF(AND(Tipy!GT8=Výsledky!$IK$3,Tipy!GV8=Výsledky!$IM$3),60,0)))</f>
        <v/>
      </c>
      <c r="IB14" s="61" t="str">
        <f>IF(ISBLANK($IM$3),"",IF(ISBLANK(Tipy!GT8),0,IF(AND(Tipy!GT8=Výsledky!$IK$3,Tipy!GV8=Výsledky!$IM$3),0,IF(AND(Tipy!GT8-Tipy!GV8&gt;0,Výsledky!$IK$3-Výsledky!$IM$3&gt;0),20,IF(AND(Tipy!GT8-Tipy!GV8=0,Výsledky!$IK$3-Výsledky!$IM$3=0),20,IF(AND(Tipy!GT8-Tipy!GV8&lt;0,Výsledky!$IK$3-Výsledky!$IM$3&lt;0),20,0))))))</f>
        <v/>
      </c>
      <c r="IC14" s="61" t="str">
        <f>IF(ISBLANK($IM$3),"",IF(OR(Tipy!GW8=Výsledky!$IA$6,Tipy!GW8=Výsledky!$IA$7,Tipy!GW8=Výsledky!$IA$8,Tipy!GW8=Výsledky!$IA$9),IF(VLOOKUP(Tipy!GW8,'Kategórie hráčov'!$A$2:$B$46,2,FALSE)=30,30,20),0))</f>
        <v/>
      </c>
      <c r="ID14" s="61" t="str">
        <f>IF(ISBLANK($IM$3),"",IF(OR(Tipy!GX8=Výsledky!$ID$6,Tipy!GX8=Výsledky!$ID$7,Tipy!GX8=Výsledky!$ID$8,Tipy!GX8=Výsledky!$ID$9),IF(VLOOKUP(Tipy!GX8,'Kategórie hráčov'!$A$2:$B$46,2,FALSE)=30,30,20),0))</f>
        <v/>
      </c>
      <c r="IE14" s="62" t="str">
        <f>IF(ISBLANK($IM$3),"",IF(ISBLANK(Tipy!GT8),0,IF(OR(AND(Tipy!GT8=Výsledky!$IK$3,OR(Tipy!GV8=Výsledky!$IM$3+1,Tipy!GV8=Výsledky!$IM$3-1)),AND(Tipy!GV8=Výsledky!$IM$3,OR(Tipy!GT8=Výsledky!$IK$3+1,Tipy!GT8=Výsledky!$IK$3-1))),10,0)))</f>
        <v/>
      </c>
      <c r="IF14" s="65" t="str">
        <f>IF(ISBLANK($IM$3),"",IF(ISBLANK(Tipy!GT8),"-",SUM(IA14:IE14)))</f>
        <v/>
      </c>
      <c r="IG14" s="64"/>
      <c r="IH14" s="61" t="str">
        <f>IF(ISBLANK($IF$3),"",IF(ISBLANK(Tipy!#REF!),0,IF(AND(Tipy!#REF!=Výsledky!$ID$3,Tipy!#REF!=Výsledky!$IF$3),60,0)))</f>
        <v/>
      </c>
      <c r="II14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4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4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4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4" s="65" t="str">
        <f>IF(ISBLANK($IF$3),"",IF(ISBLANK(Tipy!#REF!),"-",SUM(IH14:IL14)))</f>
        <v/>
      </c>
      <c r="IN14" s="64"/>
      <c r="IO14" s="61" t="str">
        <f>IF(ISBLANK($IT$3),"",IF(ISBLANK(Tipy!HF8),0,IF(AND(Tipy!HF8=Výsledky!$IR$3,Tipy!HH8=Výsledky!$IT$3),60,0)))</f>
        <v/>
      </c>
      <c r="IP14" s="61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61" t="str">
        <f>IF(ISBLANK($IT$3),"",IF(OR(Tipy!HI8=Výsledky!$IO$6,Tipy!HI8=Výsledky!$IO$7,Tipy!HI8=Výsledky!$IO$8,Tipy!HI8=Výsledky!$IO$9),IF(VLOOKUP(Tipy!HI8,'Kategórie hráčov'!$A$2:$B$46,2,FALSE)=30,30,20),0))</f>
        <v/>
      </c>
      <c r="IR14" s="61" t="str">
        <f>IF(ISBLANK($IT$3),"",IF(OR(Tipy!HJ8=Výsledky!$IR$6,Tipy!HJ8=Výsledky!$IR$7,Tipy!HJ8=Výsledky!$IR$8,Tipy!HJ8=Výsledky!$IR$9),IF(VLOOKUP(Tipy!HJ8,'Kategórie hráčov'!$A$2:$B$46,2,FALSE)=30,30,20),0))</f>
        <v/>
      </c>
      <c r="IS14" s="62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65" t="str">
        <f>IF(ISBLANK($IT$3),"",IF(ISBLANK(Tipy!HF8),"-",SUM(IO14:IS14)))</f>
        <v/>
      </c>
      <c r="IU14" s="64"/>
      <c r="IV14" s="61" t="str">
        <f>IF(ISBLANK($JA$3),"",IF(ISBLANK(Tipy!HL8),0,IF(AND(Tipy!HL8=Výsledky!$IY$3,Tipy!HN8=Výsledky!$JA$3),60,0)))</f>
        <v/>
      </c>
      <c r="IW14" s="61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61" t="str">
        <f>IF(ISBLANK($JA$3),"",IF(OR(Tipy!HO8=Výsledky!$IV$6,Tipy!HO8=Výsledky!$IV$7,Tipy!HO8=Výsledky!$IV$8,Tipy!HO8=Výsledky!$IV$9),IF(VLOOKUP(Tipy!HO8,'Kategórie hráčov'!$A$2:$B$46,2,FALSE)=30,30,20),0))</f>
        <v/>
      </c>
      <c r="IY14" s="61" t="str">
        <f>IF(ISBLANK($JA$3),"",IF(OR(Tipy!HP8=Výsledky!$IY$6,Tipy!HP8=Výsledky!$IY$7,Tipy!HP8=Výsledky!$IY$8,Tipy!HP8=Výsledky!$IY$9),IF(VLOOKUP(Tipy!HP8,'Kategórie hráčov'!$A$2:$B$46,2,FALSE)=30,30,20),0))</f>
        <v/>
      </c>
      <c r="IZ14" s="62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65" t="str">
        <f>IF(ISBLANK($JA$3),"",IF(ISBLANK(Tipy!HL8),"-",SUM(IV14:IZ14)))</f>
        <v/>
      </c>
      <c r="JB14" s="64"/>
      <c r="JC14" s="61" t="str">
        <f>IF(ISBLANK($JO$3),"",IF(ISBLANK(Tipy!HR8),0,IF(AND(Tipy!HR8=Výsledky!$JM$3,Tipy!HT8=Výsledky!$JO$3),60,0)))</f>
        <v/>
      </c>
      <c r="JD14" s="61" t="str">
        <f>IF(ISBLANK($JO$3),"",IF(ISBLANK(Tipy!HR8),0,IF(AND(Tipy!HR8=Výsledky!$JM$3,Tipy!HT8=Výsledky!$JO$3),0,IF(AND(Tipy!HR8-Tipy!HT8&gt;0,Výsledky!$JM$3-Výsledky!$JO$3&gt;0),20,IF(AND(Tipy!HR8-Tipy!HT8=0,Výsledky!$JM$3-Výsledky!$JO$3=0),20,IF(AND(Tipy!HR8-Tipy!HT8&lt;0,Výsledky!$JM$3-Výsledky!$JO$3&lt;0),20,0))))))</f>
        <v/>
      </c>
      <c r="JE14" s="61" t="str">
        <f>IF(ISBLANK($JO$3),"",IF(OR(Tipy!HU8=Výsledky!$JC$6,Tipy!HU8=Výsledky!$JC$7,Tipy!HU8=Výsledky!$JC$8,Tipy!HU8=Výsledky!$JC$9),IF(VLOOKUP(Tipy!HU8,'Kategórie hráčov'!$A$2:$B$46,2,FALSE)=30,30,20),0))</f>
        <v/>
      </c>
      <c r="JF14" s="61" t="str">
        <f>IF(ISBLANK($JO$3),"",IF(OR(Tipy!HV8=Výsledky!$JF$6,Tipy!HV8=Výsledky!$JF$7,Tipy!HV8=Výsledky!$JF$8,Tipy!HV8=Výsledky!$JF$9),IF(VLOOKUP(Tipy!HV8,'Kategórie hráčov'!$A$2:$B$46,2,FALSE)=30,30,20),0))</f>
        <v/>
      </c>
      <c r="JG14" s="62" t="str">
        <f>IF(ISBLANK($JO$3),"",IF(ISBLANK(Tipy!HR8),0,IF(OR(AND(Tipy!HR8=Výsledky!$JM$3,OR(Tipy!HT8=Výsledky!$JO$3+1,Tipy!HT8=Výsledky!$JO$3-1)),AND(Tipy!HT8=Výsledky!$JO$3,OR(Tipy!HR8=Výsledky!$JM$3+1,Tipy!HR8=Výsledky!$JM$3-1))),10,0)))</f>
        <v/>
      </c>
      <c r="JH14" s="65" t="str">
        <f>IF(ISBLANK($JO$3),"",IF(ISBLANK(Tipy!HR8),"-",SUM(JC14:JG14)))</f>
        <v/>
      </c>
      <c r="JI14" s="64"/>
      <c r="JJ14" s="61" t="str">
        <f>IF(ISBLANK($JH$3),"",IF(ISBLANK(Tipy!HX8),0,IF(AND(Tipy!HX8=Výsledky!$JF$3,Tipy!HZ8=Výsledky!$JH$3),60,0)))</f>
        <v/>
      </c>
      <c r="JK14" s="61" t="str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/>
      </c>
      <c r="JL14" s="61" t="str">
        <f>IF(ISBLANK($JH$3),"",IF(OR(Tipy!IA8=Výsledky!#REF!,Tipy!IA8=Výsledky!#REF!,Tipy!IA8=Výsledky!#REF!,Tipy!IA8=Výsledky!$JJ$9),IF(VLOOKUP(Tipy!IA8,'Kategórie hráčov'!$A$2:$B$46,2,FALSE)=30,30,20),0))</f>
        <v/>
      </c>
      <c r="JM14" s="61" t="str">
        <f>IF(ISBLANK($JH$3),"",IF(OR(Tipy!IB8=Výsledky!#REF!,Tipy!IB8=Výsledky!#REF!,Tipy!IB8=Výsledky!#REF!,Tipy!IB8=Výsledky!$JM$9),IF(VLOOKUP(Tipy!IB8,'Kategórie hráčov'!$A$2:$B$46,2,FALSE)=30,30,20),0))</f>
        <v/>
      </c>
      <c r="JN14" s="62" t="str">
        <f>IF(ISBLANK($JH$3),"",IF(ISBLANK(Tipy!HX8),0,IF(OR(AND(Tipy!HX8=Výsledky!$JF$3,OR(Tipy!HZ8=Výsledky!$JH$3+1,Tipy!HZ8=Výsledky!$JH$3-1)),AND(Tipy!HZ8=Výsledky!$JH$3,OR(Tipy!HX8=Výsledky!$JF$3+1,Tipy!HX8=Výsledky!$JF$3-1))),10,0)))</f>
        <v/>
      </c>
      <c r="JO14" s="65" t="str">
        <f>IF(ISBLANK($JH$3),"",IF(ISBLANK(Tipy!HX8),"-",SUM(JJ14:JN14)))</f>
        <v/>
      </c>
      <c r="JP14" s="64"/>
      <c r="JQ14" s="61" t="str">
        <f>IF(ISBLANK($JV$3),"",IF(ISBLANK(Tipy!ID8),0,IF(AND(Tipy!ID8=Výsledky!$JT$3,Tipy!IF8=Výsledky!$JV$3),60,0)))</f>
        <v/>
      </c>
      <c r="JR14" s="61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61" t="str">
        <f>IF(ISBLANK($JV$3),"",IF(OR(Tipy!IG8=Výsledky!$JQ$6,Tipy!IG8=Výsledky!$JQ$7,Tipy!IG8=Výsledky!$JQ$8,Tipy!IG8=Výsledky!$JQ$9),IF(VLOOKUP(Tipy!IG8,'Kategórie hráčov'!$A$2:$B$46,2,FALSE)=30,30,20),0))</f>
        <v/>
      </c>
      <c r="JT14" s="61" t="str">
        <f>IF(ISBLANK($JV$3),"",IF(OR(Tipy!IH8=Výsledky!$JT$6,Tipy!IH8=Výsledky!$JT$7,Tipy!IH8=Výsledky!$JT$8,Tipy!IH8=Výsledky!$JT$9),IF(VLOOKUP(Tipy!IH8,'Kategórie hráčov'!$A$2:$B$46,2,FALSE)=30,30,20),0))</f>
        <v/>
      </c>
      <c r="JU14" s="62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65" t="str">
        <f>IF(ISBLANK($JV$3),"",IF(ISBLANK(Tipy!ID8),"-",SUM(JQ14:JU14)))</f>
        <v/>
      </c>
      <c r="JW14" s="64"/>
      <c r="JX14" s="61" t="str">
        <f>IF(ISBLANK($KQ$3),"",IF(ISBLANK(Tipy!IJ8),0,IF(AND(Tipy!IJ8=Výsledky!$KO$3,Tipy!IL8=Výsledky!$KQ$3),60,0)))</f>
        <v/>
      </c>
      <c r="JY14" s="61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1" t="str">
        <f>IF(ISBLANK($KQ$3),"",IF(OR(Tipy!IM8=Výsledky!$JX$6,Tipy!IM8=Výsledky!$JX$7,Tipy!IM8=Výsledky!$JX$8,Tipy!IM8=Výsledky!$JX$9),IF(VLOOKUP(Tipy!IM8,'Kategórie hráčov'!$A$2:$B$46,2,FALSE)=30,30,20),0))</f>
        <v/>
      </c>
      <c r="KA14" s="61" t="str">
        <f>IF(ISBLANK($KQ$3),"",IF(OR(Tipy!IN8=Výsledky!$KA$6,Tipy!IN8=Výsledky!$KA$7,Tipy!IN8=Výsledky!$KA$8,Tipy!IN8=Výsledky!$KA$9),IF(VLOOKUP(Tipy!IN8,'Kategórie hráčov'!$A$2:$B$46,2,FALSE)=30,30,20),0))</f>
        <v/>
      </c>
      <c r="KB14" s="62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65" t="str">
        <f>IF(ISBLANK($KQ$3),"",IF(ISBLANK(Tipy!IJ8),"-",SUM(JX14:KB14)))</f>
        <v/>
      </c>
      <c r="KD14" s="64"/>
      <c r="KE14" s="61" t="str">
        <f>IF(ISBLANK($KX$3),"",IF(ISBLANK(Tipy!#REF!),0,IF(AND(Tipy!#REF!=Výsledky!$KV$3,Tipy!#REF!=Výsledky!$KX$3),60,0)))</f>
        <v/>
      </c>
      <c r="KF14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65" t="str">
        <f>IF(ISBLANK($KX$3),"",IF(ISBLANK(Tipy!#REF!),"-",SUM(KE14:KI14)))</f>
        <v/>
      </c>
      <c r="KK14" s="64"/>
      <c r="KL14" s="61" t="str">
        <f>IF(ISBLANK($KJ$3),"",IF(ISBLANK(Tipy!IV8),0,IF(AND(Tipy!IV8=Výsledky!$KH$3,Tipy!IX8=Výsledky!$KJ$3),60,0)))</f>
        <v/>
      </c>
      <c r="KM14" s="61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1" t="str">
        <f>IF(ISBLANK($KJ$3),"",IF(OR(Tipy!IY8=Výsledky!$KL$6,Tipy!IY8=Výsledky!$KL$7,Tipy!IY8=Výsledky!$KL$8,Tipy!IY8=Výsledky!$KL$9),IF(VLOOKUP(Tipy!IY8,'Kategórie hráčov'!$A$2:$B$46,2,FALSE)=30,30,20),0))</f>
        <v/>
      </c>
      <c r="KO14" s="61" t="str">
        <f>IF(ISBLANK($KJ$3),"",IF(OR(Tipy!IZ8=Výsledky!$KO$6,Tipy!IZ8=Výsledky!$KO$7,Tipy!IZ8=Výsledky!$KO$8,Tipy!IZ8=Výsledky!$KO$9),IF(VLOOKUP(Tipy!IZ8,'Kategórie hráčov'!$A$2:$B$46,2,FALSE)=30,30,20),0))</f>
        <v/>
      </c>
      <c r="KP14" s="62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65" t="str">
        <f>IF(ISBLANK($KJ$3),"",IF(ISBLANK(Tipy!IV8),"-",SUM(KL14:KP14)))</f>
        <v/>
      </c>
      <c r="KR14" s="64"/>
      <c r="KS14" s="61" t="str">
        <f>IF(ISBLANK($KC$3),"",IF(ISBLANK(Tipy!JB8),0,IF(AND(Tipy!JB8=Výsledky!$KA$3,Tipy!JD8=Výsledky!$KC$3),60,0)))</f>
        <v/>
      </c>
      <c r="KT14" s="61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1" t="str">
        <f>IF(ISBLANK($KC$3),"",IF(OR(Tipy!JE8=Výsledky!$KS$6,Tipy!JE8=Výsledky!$KS$7,Tipy!JE8=Výsledky!$KS$8,Tipy!JE8=Výsledky!$KS$9),IF(VLOOKUP(Tipy!JE8,'Kategórie hráčov'!$A$2:$B$46,2,FALSE)=30,30,20),0))</f>
        <v/>
      </c>
      <c r="KV14" s="61" t="str">
        <f>IF(ISBLANK($KC$3),"",IF(OR(Tipy!JF8=Výsledky!$KV$6,Tipy!JF8=Výsledky!$KV$7,Tipy!JF8=Výsledky!$KV$8,Tipy!JF8=Výsledky!$KV$9),IF(VLOOKUP(Tipy!JF8,'Kategórie hráčov'!$A$2:$B$46,2,FALSE)=30,30,20),0))</f>
        <v/>
      </c>
      <c r="KW14" s="62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5" t="str">
        <f>IF(ISBLANK($KC$3),"",IF(ISBLANK(Tipy!JB8),"-",SUM(KS14:KW14)))</f>
        <v/>
      </c>
      <c r="KY14" s="64"/>
      <c r="KZ14" s="61" t="str">
        <f>IF(ISBLANK($LE$3),"",IF(ISBLANK(Tipy!JH8),0,IF(AND(Tipy!JH8=Výsledky!$LC$3,Tipy!JJ8=Výsledky!$LE$3),60,0)))</f>
        <v/>
      </c>
      <c r="LA14" s="61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1" t="str">
        <f>IF(ISBLANK($LE$3),"",IF(OR(Tipy!JK8=Výsledky!$KZ$6,Tipy!JK8=Výsledky!$KZ$7,Tipy!JK8=Výsledky!$KZ$8,Tipy!JK8=Výsledky!$KZ$9),IF(VLOOKUP(Tipy!JK8,'Kategórie hráčov'!$A$2:$B$46,2,FALSE)=30,30,20),0))</f>
        <v/>
      </c>
      <c r="LC14" s="61" t="str">
        <f>IF(ISBLANK($LE$3),"",IF(OR(Tipy!JL8=Výsledky!$LC$6,Tipy!JL8=Výsledky!$LC$7,Tipy!JL8=Výsledky!$LC$8,Tipy!JL8=Výsledky!$LC$9),IF(VLOOKUP(Tipy!JL8,'Kategórie hráčov'!$A$2:$B$46,2,FALSE)=30,30,20),0))</f>
        <v/>
      </c>
      <c r="LD14" s="62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5" t="str">
        <f>IF(ISBLANK($LE$3),"",IF(ISBLANK(Tipy!JH8),"-",SUM(KZ14:LD14)))</f>
        <v/>
      </c>
      <c r="LF14" s="64"/>
      <c r="LG14" s="61" t="str">
        <f>IF(ISBLANK($JH$3),"",IF(ISBLANK(Tipy!JU8),0,IF(AND(Tipy!JU8=Výsledky!$JF$3,Tipy!JW8=Výsledky!$JH$3),60,0)))</f>
        <v/>
      </c>
      <c r="LH14" s="61" t="str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/>
      </c>
      <c r="LI14" s="61" t="str">
        <f>IF(ISBLANK($JH$3),"",IF(OR(Tipy!JX8=Výsledky!#REF!,Tipy!JX8=Výsledky!#REF!,Tipy!JX8=Výsledky!#REF!,Tipy!JX8=Výsledky!$JJ$9),IF(VLOOKUP(Tipy!JX8,'Kategórie hráčov'!$A$2:$B$46,2,FALSE)=30,30,20),0))</f>
        <v/>
      </c>
      <c r="LJ14" s="61" t="str">
        <f>IF(ISBLANK($JH$3),"",IF(OR(Tipy!JY8=Výsledky!#REF!,Tipy!JY8=Výsledky!#REF!,Tipy!JY8=Výsledky!#REF!,Tipy!JY8=Výsledky!$JM$9),IF(VLOOKUP(Tipy!JY8,'Kategórie hráčov'!$A$2:$B$46,2,FALSE)=30,30,20),0))</f>
        <v/>
      </c>
      <c r="LK14" s="62" t="str">
        <f>IF(ISBLANK($JH$3),"",IF(ISBLANK(Tipy!JU8),0,IF(OR(AND(Tipy!JU8=Výsledky!$JF$3,OR(Tipy!JW8=Výsledky!$JH$3+1,Tipy!JW8=Výsledky!$JH$3-1)),AND(Tipy!JW8=Výsledky!$JH$3,OR(Tipy!JU8=Výsledky!$JF$3+1,Tipy!JU8=Výsledky!$JF$3-1))),10,0)))</f>
        <v/>
      </c>
      <c r="LL14" s="65" t="str">
        <f>IF(ISBLANK($JH$3),"",IF(ISBLANK(Tipy!JU8),"-",SUM(LG14:LK14)))</f>
        <v/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 t="str">
        <f>IF(ISBLANK($JH$3),"",IF(ISBLANK(Tipy!KI8),0,IF(AND(Tipy!KI8=Výsledky!$JF$3,Tipy!KK8=Výsledky!$JH$3),60,0)))</f>
        <v/>
      </c>
      <c r="LV14" s="61" t="str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/>
      </c>
      <c r="LW14" s="61" t="str">
        <f>IF(ISBLANK($JH$3),"",IF(OR(Tipy!KL8=Výsledky!#REF!,Tipy!KL8=Výsledky!#REF!,Tipy!KL8=Výsledky!#REF!,Tipy!KL8=Výsledky!$JJ$9),IF(VLOOKUP(Tipy!KL8,'Kategórie hráčov'!$A$2:$B$46,2,FALSE)=30,30,20),0))</f>
        <v/>
      </c>
      <c r="LX14" s="61" t="str">
        <f>IF(ISBLANK($JH$3),"",IF(OR(Tipy!KM8=Výsledky!#REF!,Tipy!KM8=Výsledky!#REF!,Tipy!KM8=Výsledky!#REF!,Tipy!KM8=Výsledky!$JM$9),IF(VLOOKUP(Tipy!KM8,'Kategórie hráčov'!$A$2:$B$46,2,FALSE)=30,30,20),0))</f>
        <v/>
      </c>
      <c r="LY14" s="62" t="str">
        <f>IF(ISBLANK($JH$3),"",IF(ISBLANK(Tipy!KI8),0,IF(OR(AND(Tipy!KI8=Výsledky!$JF$3,OR(Tipy!KK8=Výsledky!$JH$3+1,Tipy!KK8=Výsledky!$JH$3-1)),AND(Tipy!KK8=Výsledky!$JH$3,OR(Tipy!KI8=Výsledky!$JF$3+1,Tipy!KI8=Výsledky!$JF$3-1))),10,0)))</f>
        <v/>
      </c>
      <c r="LZ14" s="65" t="str">
        <f>IF(ISBLANK($JH$3),"",IF(ISBLANK(Tipy!KI8),"-",SUM(LU14:LY14)))</f>
        <v/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8" customHeight="1" x14ac:dyDescent="0.2">
      <c r="A15" s="287">
        <f>Tipy!A9</f>
        <v>46</v>
      </c>
      <c r="B15" s="277" t="s">
        <v>300</v>
      </c>
      <c r="C15" s="301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79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299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299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102">
        <f>IF(ISBLANK($AR$3),"",IF(ISBLANK(Tipy!AH9),0,IF(AND(Tipy!AH9=Výsledky!$AP$3,Tipy!AJ9=Výsledky!$AR$3),60,0)))</f>
        <v>0</v>
      </c>
      <c r="AN15" s="101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01">
        <f>IF(ISBLANK($AR$3),"",IF(OR(Tipy!AK9=Výsledky!$AM$6,Tipy!AK9=Výsledky!$AM$7,Tipy!AK9=Výsledky!$AM$8,Tipy!AK9=Výsledky!$AM$9),VLOOKUP(Tipy!AK9,'Kategórie hráčov'!$A$2:$B$51,2,FALSE),0))</f>
        <v>0</v>
      </c>
      <c r="AP15" s="101">
        <f>IF(ISBLANK($AR$3),"",IF(OR(Tipy!AL9=Výsledky!$AP$6,Tipy!AL9=Výsledky!$AP$7,Tipy!AL9=Výsledky!$AP$8,Tipy!AL9=Výsledky!$AP$9),VLOOKUP(Tipy!AL9,'Kategórie hráčov'!$A$27:$B$76,2,FALSE),0))</f>
        <v>0</v>
      </c>
      <c r="AQ15" s="62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5">
        <f>IF(ISBLANK($AR$3),"",IF(ISBLANK(Tipy!AH9),"-",SUM(AM15:AQ15)))</f>
        <v>20</v>
      </c>
      <c r="AS15" s="64"/>
      <c r="AT15" s="61">
        <f>IF(ISBLANK($AY$3),"",IF(ISBLANK(Tipy!AN9),0,IF(AND(Tipy!AN9=Výsledky!$AW$3,Tipy!AP9=Výsledky!$AY$3),60,0)))</f>
        <v>0</v>
      </c>
      <c r="AU15" s="61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61">
        <f>IF(ISBLANK($AY$3),"",IF(OR(Tipy!AQ9=Výsledky!$AT$6,Tipy!AQ9=Výsledky!$AT$7,Tipy!AQ9=Výsledky!$AT$8,Tipy!AQ9=Výsledky!$AT$9),VLOOKUP(Tipy!AQ9,'Kategórie hráčov'!$A$2:$B$51,2,FALSE),0))</f>
        <v>0</v>
      </c>
      <c r="AW15" s="61">
        <f>IF(ISBLANK($AY$3),"",IF(OR(Tipy!AR9=Výsledky!$AW$6,Tipy!AR9=Výsledky!$AW$7,Tipy!AR9=Výsledky!$AW$8,Tipy!AR9=Výsledky!$AW$9),VLOOKUP(Tipy!AR9,'Kategórie hráčov'!$A$27:$B$76,2,FALSE),0))</f>
        <v>0</v>
      </c>
      <c r="AX15" s="62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5" t="str">
        <f>IF(ISBLANK($AY$3),"",IF(ISBLANK(Tipy!AN9),"-",SUM(AT15:AX15)))</f>
        <v>-</v>
      </c>
      <c r="AZ15" s="64"/>
      <c r="BA15" s="61">
        <f>IF(ISBLANK($BF$3),"",IF(ISBLANK(Tipy!AT9),0,IF(AND(Tipy!AT9=Výsledky!$BD$3,Tipy!AV9=Výsledky!$BF$3),60,0)))</f>
        <v>0</v>
      </c>
      <c r="BB15" s="61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61">
        <f>IF(ISBLANK($BF$3),"",IF(OR(Tipy!AW9=Výsledky!$BA$6,Tipy!AW9=Výsledky!$BA$7,Tipy!AW9=Výsledky!$BA$8,Tipy!AW9=Výsledky!$BA$9),VLOOKUP(Tipy!AW9,'Kategórie hráčov'!$A$2:$B$51,2,FALSE),0))</f>
        <v>20</v>
      </c>
      <c r="BD15" s="61">
        <f>IF(ISBLANK($BF$3),"",IF(OR(Tipy!AX9=Výsledky!$BD$6,Tipy!AX9=Výsledky!$BD$7,Tipy!AX9=Výsledky!$BD$8,Tipy!AX9=Výsledky!$BD$9),VLOOKUP(Tipy!AX9,'Kategórie hráčov'!$A$27:$B$76,2,FALSE),0))</f>
        <v>0</v>
      </c>
      <c r="BE15" s="62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5">
        <f>IF(ISBLANK($BF$3),"",IF(ISBLANK(Tipy!AT9),"-",SUM(BA15:BE15)))</f>
        <v>40</v>
      </c>
      <c r="BG15" s="64"/>
      <c r="BH15" s="61">
        <f>IF(ISBLANK($BM$3),"",IF(ISBLANK(Tipy!AZ9),0,IF(AND(Tipy!AZ9=Výsledky!$BK$3,Tipy!BB9=Výsledky!$BM$3),60,0)))</f>
        <v>0</v>
      </c>
      <c r="BI15" s="61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61">
        <f>IF(ISBLANK($BM$3),"",IF(OR(Tipy!BC9=Výsledky!$BH$6,Tipy!BC9=Výsledky!$BH$7,Tipy!BC9=Výsledky!$BH$8,Tipy!BC9=Výsledky!$BH$9),VLOOKUP(Tipy!BC9,'Kategórie hráčov'!$A$2:$B$51,2,FALSE),0))</f>
        <v>20</v>
      </c>
      <c r="BK15" s="61">
        <f>IF(ISBLANK($BM$3),"",IF(OR(Tipy!BD9=Výsledky!$BK$6,Tipy!BD9=Výsledky!$BK$7,Tipy!BD9=Výsledky!$BK$8,Tipy!BD9=Výsledky!$BK$9),VLOOKUP(Tipy!BD9,'Kategórie hráčov'!$A$27:$B$76,2,FALSE),0))</f>
        <v>0</v>
      </c>
      <c r="BL15" s="62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5">
        <f>IF(ISBLANK($BM$3),"",IF(ISBLANK(Tipy!AZ9),"-",SUM(BH15:BL15)))</f>
        <v>50</v>
      </c>
      <c r="BN15" s="64"/>
      <c r="BO15" s="61">
        <f>IF(ISBLANK($BT$3),"",IF(ISBLANK(Tipy!BF9),0,IF(AND(Tipy!BF9=Výsledky!$BR$3,Tipy!BH9=Výsledky!$BT$3),60,0)))</f>
        <v>0</v>
      </c>
      <c r="BP15" s="61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61">
        <f>IF(ISBLANK($BT$3),"",IF(OR(Tipy!BI9=Výsledky!$BO$6,Tipy!BI9=Výsledky!$BO$7,Tipy!BI9=Výsledky!$BO$8,Tipy!BI9=Výsledky!$BO$9),VLOOKUP(Tipy!BI9,'Kategórie hráčov'!$A$2:$B$51,2,FALSE),0))</f>
        <v>0</v>
      </c>
      <c r="BR15" s="61">
        <f>IF(ISBLANK($BT$3),"",IF(OR(Tipy!BJ9=Výsledky!$BR$6,Tipy!BJ9=Výsledky!$BR$7,Tipy!BJ9=Výsledky!$BR$8,Tipy!BJ9=Výsledky!$BR$9),VLOOKUP(Tipy!BJ9,'Kategórie hráčov'!$A$27:$B$76,2,FALSE),0))</f>
        <v>0</v>
      </c>
      <c r="BS15" s="62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5">
        <f>IF(ISBLANK($BT$3),"",IF(ISBLANK(Tipy!BF9),"-",SUM(BO15:BS15)))</f>
        <v>0</v>
      </c>
      <c r="BU15" s="64"/>
      <c r="BV15" s="61">
        <f>IF(ISBLANK($CA$3),"",IF(ISBLANK(Tipy!BL9),0,IF(AND(Tipy!BL9=Výsledky!$BY$3,Tipy!BN9=Výsledky!$CA$3),60,0)))</f>
        <v>0</v>
      </c>
      <c r="BW15" s="61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61">
        <f>IF(ISBLANK($CA$3),"",IF(OR(Tipy!BO9=Výsledky!$BV$6,Tipy!BO9=Výsledky!$BV$7,Tipy!BO9=Výsledky!$BV$8,Tipy!BO9=Výsledky!$BV$9),VLOOKUP(Tipy!BO9,'Kategórie hráčov'!$A$2:$B$51,2,FALSE),0))</f>
        <v>0</v>
      </c>
      <c r="BY15" s="61">
        <f>IF(ISBLANK($CA$3),"",IF(OR(Tipy!BP9=Výsledky!$BY$6,Tipy!BP9=Výsledky!$BY$7,Tipy!BP9=Výsledky!$BY$8,Tipy!BP9=Výsledky!$BY$9),VLOOKUP(Tipy!BP9,'Kategórie hráčov'!$A$27:$B$76,2,FALSE),0))</f>
        <v>0</v>
      </c>
      <c r="BZ15" s="62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5" t="str">
        <f>IF(ISBLANK($CA$3),"",IF(ISBLANK(Tipy!BL9),"-",SUM(BV15:BZ15)))</f>
        <v>-</v>
      </c>
      <c r="CB15" s="64"/>
      <c r="CC15" s="61">
        <f>IF(ISBLANK($CH$3),"",IF(ISBLANK(Tipy!BR9),0,IF(AND(Tipy!BR9=Výsledky!$CF$3,Tipy!BT9=Výsledky!$CH$3),60,0)))</f>
        <v>0</v>
      </c>
      <c r="CD15" s="61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61">
        <f>IF(ISBLANK($CH$3),"",IF(OR(Tipy!BU9=Výsledky!$CC$6,Tipy!BU9=Výsledky!$CC$7,Tipy!BU9=Výsledky!$CC$8,Tipy!BU9=Výsledky!$CC$9),VLOOKUP(Tipy!BU9,'Kategórie hráčov'!$A$2:$B$51,2,FALSE),0))</f>
        <v>0</v>
      </c>
      <c r="CF15" s="61">
        <f>IF(ISBLANK($CH$3),"",IF(OR(Tipy!BV9=Výsledky!$CF$6,Tipy!BV9=Výsledky!$CF$7,Tipy!BV9=Výsledky!$CF$8,Tipy!BV9=Výsledky!$CF$9),VLOOKUP(Tipy!BV9,'Kategórie hráčov'!$A$27:$B$76,2,FALSE),0))</f>
        <v>0</v>
      </c>
      <c r="CG15" s="62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5">
        <f>IF(ISBLANK($CH$3),"",IF(ISBLANK(Tipy!BR9),"-",SUM(CC15:CG15)))</f>
        <v>0</v>
      </c>
      <c r="CI15" s="64"/>
      <c r="CJ15" s="61">
        <f>IF(ISBLANK($CO$3),"",IF(ISBLANK(Tipy!BX9),0,IF(AND(Tipy!BX9=Výsledky!$CM$3,Tipy!BZ9=Výsledky!$CO$3),60,0)))</f>
        <v>0</v>
      </c>
      <c r="CK15" s="61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61">
        <f>IF(ISBLANK($CO$3),"",IF(OR(Tipy!CA9=Výsledky!$CJ$6,Tipy!CA9=Výsledky!$CJ$7,Tipy!CA9=Výsledky!$CJ$8,Tipy!CA9=Výsledky!$CJ$9),VLOOKUP(Tipy!CA9,'Kategórie hráčov'!$A$2:$B$51,2,FALSE),0))</f>
        <v>0</v>
      </c>
      <c r="CM15" s="61">
        <f>IF(ISBLANK($CO$3),"",IF(OR(Tipy!CB9=Výsledky!$CM$6,Tipy!CB9=Výsledky!$CM$7,Tipy!CB9=Výsledky!$CM$8,Tipy!CB9=Výsledky!$CM$9),VLOOKUP(Tipy!CB9,'Kategórie hráčov'!$A$27:$B$76,2,FALSE),0))</f>
        <v>0</v>
      </c>
      <c r="CN15" s="62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65">
        <f>IF(ISBLANK($CO$3),"",IF(ISBLANK(Tipy!BX9),"-",SUM(CJ15:CN15)))</f>
        <v>30</v>
      </c>
      <c r="CP15" s="64"/>
      <c r="CQ15" s="61">
        <f>IF(ISBLANK($CV$3),"",IF(ISBLANK(Tipy!CD9),0,IF(AND(Tipy!CD9=Výsledky!$CT$3,Tipy!CF9=Výsledky!$CV$3),60,0)))</f>
        <v>0</v>
      </c>
      <c r="CR15" s="61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61">
        <f>IF(ISBLANK($CV$3),"",IF(OR(Tipy!CG9=Výsledky!$CQ$6,Tipy!CG9=Výsledky!$CQ$7,Tipy!CG9=Výsledky!$CQ$8,Tipy!CG9=Výsledky!$CQ$9),VLOOKUP(Tipy!CG9,'Kategórie hráčov'!$A$2:$B$51,2,FALSE),0))</f>
        <v>0</v>
      </c>
      <c r="CT15" s="61">
        <f>IF(ISBLANK($CV$3),"",IF(OR(Tipy!CH9=Výsledky!$CT$6,Tipy!CH9=Výsledky!$CT$7,Tipy!CH9=Výsledky!$CT$8,Tipy!CH9=Výsledky!$CT$9),VLOOKUP(Tipy!CH9,'Kategórie hráčov'!$A$27:$B$76,2,FALSE),0))</f>
        <v>0</v>
      </c>
      <c r="CU15" s="62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65" t="str">
        <f>IF(ISBLANK($CV$3),"",IF(ISBLANK(Tipy!CD9),"-",SUM(CQ15:CU15)))</f>
        <v>-</v>
      </c>
      <c r="CW15" s="64"/>
      <c r="CX15" s="61">
        <f>IF(ISBLANK($DC$3),"",IF(ISBLANK(Tipy!CJ9),0,IF(AND(Tipy!CJ9=Výsledky!$DA$3,Tipy!CL9=Výsledky!$DC$3),60,0)))</f>
        <v>0</v>
      </c>
      <c r="CY15" s="61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61">
        <f>IF(ISBLANK($DC$3),"",IF(OR(Tipy!CM9=Výsledky!$CX$6,Tipy!CM9=Výsledky!$CX$7,Tipy!CM9=Výsledky!$CX$8,Tipy!CM9=Výsledky!$CX$9),VLOOKUP(Tipy!CM9,'Kategórie hráčov'!$A$2:$B$51,2,FALSE),0))</f>
        <v>0</v>
      </c>
      <c r="DA15" s="61">
        <f>IF(ISBLANK($DC$3),"",IF(OR(Tipy!CN9=Výsledky!$DA$6,Tipy!CN9=Výsledky!$DA$7,Tipy!CN9=Výsledky!$DA$8,Tipy!CN9=Výsledky!$DA$9),VLOOKUP(Tipy!CN9,'Kategórie hráčov'!$A$27:$B$76,2,FALSE),0))</f>
        <v>0</v>
      </c>
      <c r="DB15" s="62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65">
        <f>IF(ISBLANK($DC$3),"",IF(ISBLANK(Tipy!CJ9),"-",SUM(CX15:DB15)))</f>
        <v>30</v>
      </c>
      <c r="DD15" s="64"/>
      <c r="DE15" s="61">
        <f>IF(ISBLANK($DJ$3),"",IF(ISBLANK(Tipy!CP9),0,IF(AND(Tipy!CP9=Výsledky!$DH$3,Tipy!CR9=Výsledky!$DJ$3),60,0)))</f>
        <v>0</v>
      </c>
      <c r="DF15" s="61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61">
        <f>IF(ISBLANK($DJ$3),"",IF(OR(Tipy!CS9=Výsledky!$DE$6,Tipy!CS9=Výsledky!$DE$7,Tipy!CS9=Výsledky!$DE$8,Tipy!CS9=Výsledky!$DE$9),VLOOKUP(Tipy!CS9,'Kategórie hráčov'!$A$2:$B$51,2,FALSE),0))</f>
        <v>20</v>
      </c>
      <c r="DH15" s="61">
        <f>IF(ISBLANK($DJ$3),"",IF(OR(Tipy!CT9=Výsledky!$DH$6,Tipy!CT9=Výsledky!$DH$7,Tipy!CT9=Výsledky!$DH$8,Tipy!CT9=Výsledky!$DH$9),VLOOKUP(Tipy!CT9,'Kategórie hráčov'!$A$27:$B$76,2,FALSE),0))</f>
        <v>0</v>
      </c>
      <c r="DI15" s="62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65">
        <f>IF(ISBLANK($DJ$3),"",IF(ISBLANK(Tipy!CP9),"-",SUM(DE15:DI15)))</f>
        <v>50</v>
      </c>
      <c r="DK15" s="64"/>
      <c r="DL15" s="61">
        <f>IF(ISBLANK($DQ$3),"",IF(ISBLANK(Tipy!CV9),0,IF(AND(Tipy!CV9=Výsledky!$DO$3,Tipy!CX9=Výsledky!$DQ$3),60,0)))</f>
        <v>0</v>
      </c>
      <c r="DM15" s="61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61">
        <f>IF(ISBLANK($DQ$3),"",IF(OR(Tipy!CY9=Výsledky!$DL$6,Tipy!CY9=Výsledky!$DL$7,Tipy!CY9=Výsledky!$DL$8,Tipy!CY9=Výsledky!$DL$9),VLOOKUP(Tipy!CY9,'Kategórie hráčov'!$A$2:$B$51,2,FALSE),0))</f>
        <v>0</v>
      </c>
      <c r="DO15" s="61">
        <f>IF(ISBLANK($DQ$3),"",IF(OR(Tipy!CZ9=Výsledky!$DO$6,Tipy!CZ9=Výsledky!$DO$7,Tipy!CZ9=Výsledky!$DO$8,Tipy!CZ9=Výsledky!$DO$9),VLOOKUP(Tipy!CZ9,'Kategórie hráčov'!$A$27:$B$76,2,FALSE),0))</f>
        <v>0</v>
      </c>
      <c r="DP15" s="62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65" t="str">
        <f>IF(ISBLANK($DQ$3),"",IF(ISBLANK(Tipy!CV9),"-",SUM(DL15:DP15)))</f>
        <v>-</v>
      </c>
      <c r="DR15" s="64"/>
      <c r="DS15" s="61">
        <f>IF(ISBLANK($DX$3),"",IF(ISBLANK(Tipy!DB9),0,IF(AND(Tipy!DB9=Výsledky!$DV$3,Tipy!DD9=Výsledky!$DX$3),60,0)))</f>
        <v>0</v>
      </c>
      <c r="DT15" s="61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61">
        <f>IF(ISBLANK($DX$3),"",IF(OR(Tipy!DE9=Výsledky!$DS$6,Tipy!DE9=Výsledky!$DS$7,Tipy!DE9=Výsledky!$DS$8,Tipy!DE9=Výsledky!$DS$9),VLOOKUP(Tipy!DE9,'Kategórie hráčov'!$A$2:$B$51,2,FALSE),0))</f>
        <v>0</v>
      </c>
      <c r="DV15" s="61">
        <f>IF(ISBLANK($DX$3),"",IF(OR(Tipy!DF9=Výsledky!$DV$6,Tipy!DF9=Výsledky!$DV$7,Tipy!DF9=Výsledky!$DV$8,Tipy!DF9=Výsledky!$DV$9),VLOOKUP(Tipy!DF9,'Kategórie hráčov'!$A$27:$B$76,2,FALSE),0))</f>
        <v>0</v>
      </c>
      <c r="DW15" s="62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65" t="str">
        <f>IF(ISBLANK($DX$3),"",IF(ISBLANK(Tipy!DB9),"-",SUM(DS15:DW15)))</f>
        <v>-</v>
      </c>
      <c r="DY15" s="64"/>
      <c r="DZ15" s="61">
        <f>IF(ISBLANK($EE$3),"",IF(ISBLANK(Tipy!DH9),0,IF(AND(Tipy!DH9=Výsledky!$EC$3,Tipy!DJ9=Výsledky!$EE$3),60,0)))</f>
        <v>0</v>
      </c>
      <c r="EA15" s="61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61">
        <f>IF(ISBLANK($EE$3),"",IF(OR(Tipy!DK9=Výsledky!$DZ$6,Tipy!DK9=Výsledky!$DZ$7,Tipy!DK9=Výsledky!$DZ$8,Tipy!DK9=Výsledky!$DZ$9),VLOOKUP(Tipy!DK9,'Kategórie hráčov'!$A$2:$B$51,2,FALSE),0))</f>
        <v>0</v>
      </c>
      <c r="EC15" s="61">
        <f>IF(ISBLANK($EE$3),"",IF(OR(Tipy!DL9=Výsledky!$EC$6,Tipy!DL9=Výsledky!$EC$7,Tipy!DL9=Výsledky!$EC$8,Tipy!DL9=Výsledky!$EC$9),VLOOKUP(Tipy!DL9,'Kategórie hráčov'!$A$27:$B$76,2,FALSE),0))</f>
        <v>0</v>
      </c>
      <c r="ED15" s="62">
        <f>IF(ISBLANK($EE$3),"",IF(ISBLANK(Tipy!DH9),0,IF(OR(AND(Tipy!DH9=Výsledky!$EC$3,OR(Tipy!DJ9=Výsledky!$EE$3+1,Tipy!DJ9=Výsledky!$EE$3-1)),AND(Tipy!DJ9=Výsledky!$EE$3,OR(Tipy!DH9=Výsledky!$EC$3+1,Tipy!DH9=Výsledky!$EC$3-1))),10,0)))</f>
        <v>10</v>
      </c>
      <c r="EE15" s="65">
        <f>IF(ISBLANK($EE$3),"",IF(ISBLANK(Tipy!DH9),"-",SUM(DZ15:ED15)))</f>
        <v>30</v>
      </c>
      <c r="EF15" s="64"/>
      <c r="EG15" s="61">
        <f>IF(ISBLANK($EL$3),"",IF(ISBLANK(Tipy!DN9),0,IF(AND(Tipy!DN9=Výsledky!$EJ$3,Tipy!DP9=Výsledky!$EL$3),60,0)))</f>
        <v>0</v>
      </c>
      <c r="EH15" s="61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61">
        <f>IF(ISBLANK($EL$3),"",IF(OR(Tipy!DQ9=Výsledky!$EG$6,Tipy!DQ9=Výsledky!$EG$7,Tipy!DQ9=Výsledky!$EG$8,Tipy!DQ9=Výsledky!$EG$9),VLOOKUP(Tipy!DQ9,'Kategórie hráčov'!$A$77:$B$77,2,FALSE),0))</f>
        <v>0</v>
      </c>
      <c r="EJ15" s="61">
        <f>IF(ISBLANK($EL$3),"",IF(OR(Tipy!DR9=Výsledky!$EJ$6,Tipy!DR9=Výsledky!$EJ$7,Tipy!DR9=Výsledky!$EJ$8,Tipy!DR9=Výsledky!$EJ$9),VLOOKUP(Tipy!DR9,'Kategórie hráčov'!$A$27:$B$76,2,FALSE),0))</f>
        <v>20</v>
      </c>
      <c r="EK15" s="62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65">
        <f>IF(ISBLANK($EL$3),"",IF(ISBLANK(Tipy!DN9),"-",SUM(EG15:EK15)))</f>
        <v>20</v>
      </c>
      <c r="EM15" s="64"/>
      <c r="EN15" s="61">
        <f>IF(ISBLANK($ES$3),"",IF(ISBLANK(Tipy!DT9),0,IF(AND(Tipy!DT9=Výsledky!$EQ$3,Tipy!DV9=Výsledky!$ES$3),60,0)))</f>
        <v>0</v>
      </c>
      <c r="EO15" s="61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61">
        <f>IF(ISBLANK($ES$3),"",IF(OR(Tipy!DW9=Výsledky!$EN$6,Tipy!DW9=Výsledky!$EN$7,Tipy!DW9=Výsledky!$EN$8,Tipy!DW9=Výsledky!$EN$9),VLOOKUP(Tipy!DW9,'Kategórie hráčov'!$A$2:$B$51,2,FALSE),0))</f>
        <v>0</v>
      </c>
      <c r="EQ15" s="61">
        <f>IF(ISBLANK($ES$3),"",IF(OR(Tipy!DX9=Výsledky!$EQ$6,Tipy!DX9=Výsledky!$EQ$7,Tipy!DX9=Výsledky!$EQ$8,Tipy!DX9=Výsledky!$EQ$9),VLOOKUP(Tipy!DX9,'Kategórie hráčov'!$A$27:$B$76,2,FALSE),0))</f>
        <v>0</v>
      </c>
      <c r="ER15" s="62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65" t="str">
        <f>IF(ISBLANK($ES$3),"",IF(ISBLANK(Tipy!DT9),"-",SUM(EN15:ER15)))</f>
        <v>-</v>
      </c>
      <c r="ET15" s="64"/>
      <c r="EU15" s="61">
        <f>IF(ISBLANK($EZ$3),"",IF(ISBLANK(Tipy!DZ9),0,IF(AND(Tipy!DZ9=Výsledky!$EX$3,Tipy!EB9=Výsledky!$EZ$3),60,0)))</f>
        <v>0</v>
      </c>
      <c r="EV15" s="61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0</v>
      </c>
      <c r="EW15" s="61">
        <f>IF(ISBLANK($EZ$3),"",IF(OR(Tipy!EC9=Výsledky!$EU$6,Tipy!EC9=Výsledky!$EU$7,Tipy!EC9=Výsledky!$EU$8,Tipy!EC9=Výsledky!$EU$9),VLOOKUP(Tipy!EC9,'Kategórie hráčov'!$A$2:$B$51,2,FALSE),0))</f>
        <v>0</v>
      </c>
      <c r="EX15" s="61">
        <f>IF(ISBLANK($EZ$3),"",IF(OR(Tipy!ED9=Výsledky!$EX$6,Tipy!ED9=Výsledky!$EX$7,Tipy!ED9=Výsledky!$EX$8,Tipy!ED9=Výsledky!$EX$9),VLOOKUP(Tipy!ED9,'Kategórie hráčov'!$A$27:$B$76,2,FALSE),0))</f>
        <v>0</v>
      </c>
      <c r="EY15" s="62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65" t="str">
        <f>IF(ISBLANK($EZ$3),"",IF(ISBLANK(Tipy!DZ9),"-",SUM(EU15:EY15)))</f>
        <v>-</v>
      </c>
      <c r="FA15" s="64"/>
      <c r="FB15" s="61">
        <f>IF(ISBLANK($BM$3),"",IF(ISBLANK(Tipy!EF9),0,IF(AND(Tipy!EF9=Výsledky!$BK$3,Tipy!EH9=Výsledky!$BM$3),60,0)))</f>
        <v>0</v>
      </c>
      <c r="FC15" s="61">
        <f>IF(ISBLANK($BM$3),"",IF(ISBLANK(Tipy!EF9),0,IF(AND(Tipy!EF9=Výsledky!$BK$3,Tipy!EH9=Výsledky!$BM$3),0,IF(AND(Tipy!EF9-Tipy!EH9&gt;0,Výsledky!$BK$3-Výsledky!$BM$3&gt;0),20,IF(AND(Tipy!EF9-Tipy!EH9=0,Výsledky!$BK$3-Výsledky!$BM$3=0),20,IF(AND(Tipy!EF9-Tipy!EH9&lt;0,Výsledky!$BK$3-Výsledky!$BM$3&lt;0),20,0))))))</f>
        <v>0</v>
      </c>
      <c r="FD15" s="61">
        <f>IF(ISBLANK($BM$3),"",IF(OR(Tipy!EI9=Výsledky!$FB$6,Tipy!EI9=Výsledky!$FB$7,Tipy!EI9=Výsledky!$FB$8,Tipy!EI9=Výsledky!$FB$9),IF(VLOOKUP(Tipy!EI9,'Kategórie hráčov'!$A$2:$B$46,2,FALSE)=30,30,20),0))</f>
        <v>0</v>
      </c>
      <c r="FE15" s="61">
        <f>IF(ISBLANK($BM$3),"",IF(OR(Tipy!EJ9=Výsledky!$FE$6,Tipy!EJ9=Výsledky!$FE$7,Tipy!EJ9=Výsledky!$FE$8,Tipy!EJ9=Výsledky!$FE$9),IF(VLOOKUP(Tipy!EJ9,'Kategórie hráčov'!$A$2:$B$46,2,FALSE)=30,30,20),0))</f>
        <v>0</v>
      </c>
      <c r="FF15" s="62">
        <f>IF(ISBLANK($BM$3),"",IF(ISBLANK(Tipy!EF9),0,IF(OR(AND(Tipy!EF9=Výsledky!$BK$3,OR(Tipy!EH9=Výsledky!$BM$3+1,Tipy!EH9=Výsledky!$BM$3-1)),AND(Tipy!EH9=Výsledky!$BM$3,OR(Tipy!EF9=Výsledky!$BK$3+1,Tipy!EF9=Výsledky!$BK$3-1))),10,0)))</f>
        <v>0</v>
      </c>
      <c r="FG15" s="65" t="str">
        <f>IF(ISBLANK($BM$3),"",IF(ISBLANK(Tipy!EF9),"-",SUM(FB15:FF15)))</f>
        <v>-</v>
      </c>
      <c r="FH15" s="64"/>
      <c r="FI15" s="61" t="str">
        <f>IF(ISBLANK($FN$3),"",IF(ISBLANK(Tipy!EL9),0,IF(AND(Tipy!EL9=Výsledky!$FL$3,Tipy!EN9=Výsledky!$FN$3),60,0)))</f>
        <v/>
      </c>
      <c r="FJ15" s="61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61" t="str">
        <f>IF(ISBLANK($FN$3),"",IF(OR(Tipy!EO9=Výsledky!$FI$6,Tipy!EO9=Výsledky!$FI$7,Tipy!EO9=Výsledky!$FI$8,Tipy!EO9=Výsledky!$FI$9),IF(VLOOKUP(Tipy!EO9,'Kategórie hráčov'!$A$2:$B$46,2,FALSE)=30,30,20),0))</f>
        <v/>
      </c>
      <c r="FL15" s="61" t="str">
        <f>IF(ISBLANK($FN$3),"",IF(OR(Tipy!EP9=Výsledky!$FL$6,Tipy!EP9=Výsledky!$FL$7,Tipy!EP9=Výsledky!$FL$8,Tipy!EP9=Výsledky!$FL$9),IF(VLOOKUP(Tipy!EP9,'Kategórie hráčov'!$A$2:$B$46,2,FALSE)=30,30,20),0))</f>
        <v/>
      </c>
      <c r="FM15" s="62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65" t="str">
        <f>IF(ISBLANK($FN$3),"",IF(ISBLANK(Tipy!EL9),"-",SUM(FI15:FM15)))</f>
        <v/>
      </c>
      <c r="FO15" s="64"/>
      <c r="FP15" s="61">
        <f>IF(ISBLANK($DJ$3),"",IF(ISBLANK(Tipy!ER9),0,IF(AND(Tipy!ER9=Výsledky!$DH$3,Tipy!ET9=Výsledky!$DJ$3),60,0)))</f>
        <v>0</v>
      </c>
      <c r="FQ15" s="61">
        <f>IF(ISBLANK($DJ$3),"",IF(ISBLANK(Tipy!ER9),0,IF(AND(Tipy!ER9=Výsledky!$DH$3,Tipy!ET9=Výsledky!$DJ$3),0,IF(AND(Tipy!ER9-Tipy!ET9&gt;0,Výsledky!$DH$3-Výsledky!$DJ$3&gt;0),20,IF(AND(Tipy!ER9-Tipy!ET9=0,Výsledky!$DH$3-Výsledky!$DJ$3=0),20,IF(AND(Tipy!ER9-Tipy!ET9&lt;0,Výsledky!$DH$3-Výsledky!$DJ$3&lt;0),20,0))))))</f>
        <v>0</v>
      </c>
      <c r="FR15" s="61">
        <f>IF(ISBLANK($DJ$3),"",IF(OR(Tipy!EU9=Výsledky!$FP$6,Tipy!EU9=Výsledky!$FP$7,Tipy!EU9=Výsledky!$FP$8,Tipy!EU9=Výsledky!$FP$9),IF(VLOOKUP(Tipy!EU9,'Kategórie hráčov'!$A$2:$B$46,2,FALSE)=30,30,20),0))</f>
        <v>0</v>
      </c>
      <c r="FS15" s="61">
        <f>IF(ISBLANK($DJ$3),"",IF(OR(Tipy!EV9=Výsledky!$FS$6,Tipy!EV9=Výsledky!$FS$7,Tipy!EV9=Výsledky!$FS$8,Tipy!EV9=Výsledky!$FS$9),IF(VLOOKUP(Tipy!EV9,'Kategórie hráčov'!$A$2:$B$46,2,FALSE)=30,30,20),0))</f>
        <v>0</v>
      </c>
      <c r="FT15" s="62">
        <f>IF(ISBLANK($DJ$3),"",IF(ISBLANK(Tipy!ER9),0,IF(OR(AND(Tipy!ER9=Výsledky!$DH$3,OR(Tipy!ET9=Výsledky!$DJ$3+1,Tipy!ET9=Výsledky!$DJ$3-1)),AND(Tipy!ET9=Výsledky!$DJ$3,OR(Tipy!ER9=Výsledky!$DH$3+1,Tipy!ER9=Výsledky!$DH$3-1))),10,0)))</f>
        <v>0</v>
      </c>
      <c r="FU15" s="65" t="str">
        <f>IF(ISBLANK($DJ$3),"",IF(ISBLANK(Tipy!ER9),"-",SUM(FP15:FT15)))</f>
        <v>-</v>
      </c>
      <c r="FV15" s="64"/>
      <c r="FW15" s="61" t="str">
        <f>IF(ISBLANK($GB$3),"",IF(ISBLANK(Tipy!EX9),0,IF(AND(Tipy!EX9=Výsledky!$FZ$3,Tipy!EZ9=Výsledky!$GB$3),60,0)))</f>
        <v/>
      </c>
      <c r="FX15" s="61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61" t="str">
        <f>IF(ISBLANK($GB$3),"",IF(OR(Tipy!FA9=Výsledky!$FW$6,Tipy!FA9=Výsledky!$FW$7,Tipy!FA9=Výsledky!$FW$8,Tipy!FA9=Výsledky!$FW$9),IF(VLOOKUP(Tipy!FA9,'Kategórie hráčov'!$A$2:$B$46,2,FALSE)=30,30,20),0))</f>
        <v/>
      </c>
      <c r="FZ15" s="61" t="str">
        <f>IF(ISBLANK($GB$3),"",IF(OR(Tipy!FB9=Výsledky!$FZ$6,Tipy!FB9=Výsledky!$FZ$7,Tipy!FB9=Výsledky!$FZ$8,Tipy!FB9=Výsledky!$FZ$9),IF(VLOOKUP(Tipy!FB9,'Kategórie hráčov'!$A$2:$B$46,2,FALSE)=30,30,20),0))</f>
        <v/>
      </c>
      <c r="GA15" s="62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65" t="str">
        <f>IF(ISBLANK($GB$3),"",IF(ISBLANK(Tipy!EX9),"-",SUM(FW15:GA15)))</f>
        <v/>
      </c>
      <c r="GC15" s="64"/>
      <c r="GD15" s="61" t="str">
        <f>IF(ISBLANK($GP$3),"",IF(ISBLANK(Tipy!#REF!),0,IF(AND(Tipy!#REF!=Výsledky!$GN$3,Tipy!#REF!=Výsledky!$GP$3),60,0)))</f>
        <v/>
      </c>
      <c r="GE15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5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5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5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5" s="65" t="str">
        <f>IF(ISBLANK($GP$3),"",IF(ISBLANK(Tipy!#REF!),"-",SUM(GD15:GH15)))</f>
        <v/>
      </c>
      <c r="GJ15" s="64"/>
      <c r="GK15" s="61" t="str">
        <f>IF(ISBLANK($GW$3),"",IF(ISBLANK(Tipy!FJ9),0,IF(AND(Tipy!FJ9=Výsledky!$GU$3,Tipy!FL9=Výsledky!$GW$3),60,0)))</f>
        <v/>
      </c>
      <c r="GL15" s="61" t="str">
        <f>IF(ISBLANK($GW$3),"",IF(ISBLANK(Tipy!FJ9),0,IF(AND(Tipy!FJ9=Výsledky!$GU$3,Tipy!FL9=Výsledky!$GW$3),0,IF(AND(Tipy!FJ9-Tipy!FL9&gt;0,Výsledky!$GU$3-Výsledky!$GW$3&gt;0),20,IF(AND(Tipy!FJ9-Tipy!FL9=0,Výsledky!$GU$3-Výsledky!$GW$3=0),20,IF(AND(Tipy!FJ9-Tipy!FL9&lt;0,Výsledky!$GU$3-Výsledky!$GW$3&lt;0),20,0))))))</f>
        <v/>
      </c>
      <c r="GM15" s="61" t="str">
        <f>IF(ISBLANK($GW$3),"",IF(OR(Tipy!FM9=Výsledky!$GK$6,Tipy!FM9=Výsledky!$GK$7,Tipy!FM9=Výsledky!$GK$8,Tipy!FM9=Výsledky!$GK$9),IF(VLOOKUP(Tipy!FM9,'Kategórie hráčov'!$A$2:$B$46,2,FALSE)=30,30,20),0))</f>
        <v/>
      </c>
      <c r="GN15" s="61" t="str">
        <f>IF(ISBLANK($GW$3),"",IF(OR(Tipy!FN9=Výsledky!$GN$6,Tipy!FN9=Výsledky!$GN$7,Tipy!FN9=Výsledky!$GN$8,Tipy!FN9=Výsledky!$GN$9),IF(VLOOKUP(Tipy!FN9,'Kategórie hráčov'!$A$2:$B$46,2,FALSE)=30,30,20),0))</f>
        <v/>
      </c>
      <c r="GO15" s="62" t="str">
        <f>IF(ISBLANK($GW$3),"",IF(ISBLANK(Tipy!FJ9),0,IF(OR(AND(Tipy!FJ9=Výsledky!$GU$3,OR(Tipy!FL9=Výsledky!$GW$3+1,Tipy!FL9=Výsledky!$GW$3-1)),AND(Tipy!FL9=Výsledky!$GW$3,OR(Tipy!FJ9=Výsledky!$GU$3+1,Tipy!FJ9=Výsledky!$GU$3-1))),10,0)))</f>
        <v/>
      </c>
      <c r="GP15" s="65" t="str">
        <f>IF(ISBLANK($GW$3),"",IF(ISBLANK(Tipy!FJ9),"-",SUM(GK15:GO15)))</f>
        <v/>
      </c>
      <c r="GQ15" s="64"/>
      <c r="GR15" s="61" t="str">
        <f>IF(ISBLANK($GI$3),"",IF(ISBLANK(Tipy!FP9),0,IF(AND(Tipy!FP9=Výsledky!$GG$3,Tipy!FR9=Výsledky!$GI$3),60,0)))</f>
        <v/>
      </c>
      <c r="GS15" s="61" t="str">
        <f>IF(ISBLANK($GI$3),"",IF(ISBLANK(Tipy!FP9),0,IF(AND(Tipy!FP9=Výsledky!$GG$3,Tipy!FR9=Výsledky!$GI$3),0,IF(AND(Tipy!FP9-Tipy!FR9&gt;0,Výsledky!$GG$3-Výsledky!$GI$3&gt;0),20,IF(AND(Tipy!FP9-Tipy!FR9=0,Výsledky!$GG$3-Výsledky!$GI$3=0),20,IF(AND(Tipy!FP9-Tipy!FR9&lt;0,Výsledky!$GG$3-Výsledky!$GI$3&lt;0),20,0))))))</f>
        <v/>
      </c>
      <c r="GT15" s="61" t="str">
        <f>IF(ISBLANK($GI$3),"",IF(OR(Tipy!FS9=Výsledky!#REF!,Tipy!FS9=Výsledky!#REF!,Tipy!FS9=Výsledky!#REF!,Tipy!FS9=Výsledky!$GR$9),IF(VLOOKUP(Tipy!FS9,'Kategórie hráčov'!$A$2:$B$46,2,FALSE)=30,30,20),0))</f>
        <v/>
      </c>
      <c r="GU15" s="61" t="str">
        <f>IF(ISBLANK($GI$3),"",IF(OR(Tipy!FT9=Výsledky!#REF!,Tipy!FT9=Výsledky!#REF!,Tipy!FT9=Výsledky!#REF!,Tipy!FT9=Výsledky!$GU$9),IF(VLOOKUP(Tipy!FT9,'Kategórie hráčov'!$A$2:$B$46,2,FALSE)=30,30,20),0))</f>
        <v/>
      </c>
      <c r="GV15" s="62" t="str">
        <f>IF(ISBLANK($GI$3),"",IF(ISBLANK(Tipy!FP9),0,IF(OR(AND(Tipy!FP9=Výsledky!$GG$3,OR(Tipy!FR9=Výsledky!$GI$3+1,Tipy!FR9=Výsledky!$GI$3-1)),AND(Tipy!FR9=Výsledky!$GI$3,OR(Tipy!FP9=Výsledky!$GG$3+1,Tipy!FP9=Výsledky!$GG$3-1))),10,0)))</f>
        <v/>
      </c>
      <c r="GW15" s="65" t="str">
        <f>IF(ISBLANK($GI$3),"",IF(ISBLANK(Tipy!FP9),"-",SUM(GR15:GV15)))</f>
        <v/>
      </c>
      <c r="GX15" s="64"/>
      <c r="GY15" s="61" t="str">
        <f>IF(ISBLANK($HK$3),"",IF(ISBLANK(Tipy!FV9),0,IF(AND(Tipy!FV9=Výsledky!$HI$3,Tipy!FX9=Výsledky!$HK$3),60,0)))</f>
        <v/>
      </c>
      <c r="GZ15" s="61" t="str">
        <f>IF(ISBLANK($HK$3),"",IF(ISBLANK(Tipy!FV9),0,IF(AND(Tipy!FV9=Výsledky!$HI$3,Tipy!FX9=Výsledky!$HK$3),0,IF(AND(Tipy!FV9-Tipy!FX9&gt;0,Výsledky!$HI$3-Výsledky!$HK$3&gt;0),20,IF(AND(Tipy!FV9-Tipy!FX9=0,Výsledky!$HI$3-Výsledky!$HK$3=0),20,IF(AND(Tipy!FV9-Tipy!FX9&lt;0,Výsledky!$HI$3-Výsledky!$HK$3&lt;0),20,0))))))</f>
        <v/>
      </c>
      <c r="HA15" s="61" t="str">
        <f>IF(ISBLANK($HK$3),"",IF(OR(Tipy!FY9=Výsledky!$GY$6,Tipy!FY9=Výsledky!$GY$7,Tipy!FY9=Výsledky!$GY$8,Tipy!FY9=Výsledky!$GY$9),IF(VLOOKUP(Tipy!FY9,'Kategórie hráčov'!$A$2:$B$46,2,FALSE)=30,30,20),0))</f>
        <v/>
      </c>
      <c r="HB15" s="61" t="str">
        <f>IF(ISBLANK($HK$3),"",IF(OR(Tipy!FZ9=Výsledky!$HB$6,Tipy!FZ9=Výsledky!$HB$7,Tipy!FZ9=Výsledky!$HB$8,Tipy!FZ9=Výsledky!$HB$9),IF(VLOOKUP(Tipy!FZ9,'Kategórie hráčov'!$A$2:$B$46,2,FALSE)=30,30,20),0))</f>
        <v/>
      </c>
      <c r="HC15" s="62" t="str">
        <f>IF(ISBLANK($HK$3),"",IF(ISBLANK(Tipy!FV9),0,IF(OR(AND(Tipy!FV9=Výsledky!$HI$3,OR(Tipy!FX9=Výsledky!$HK$3+1,Tipy!FX9=Výsledky!$HK$3-1)),AND(Tipy!FX9=Výsledky!$HK$3,OR(Tipy!FV9=Výsledky!$HI$3+1,Tipy!FV9=Výsledky!$HI$3-1))),10,0)))</f>
        <v/>
      </c>
      <c r="HD15" s="65" t="str">
        <f>IF(ISBLANK($HK$3),"",IF(ISBLANK(Tipy!FV9),"-",SUM(GY15:HC15)))</f>
        <v/>
      </c>
      <c r="HE15" s="64"/>
      <c r="HF15" s="61" t="str">
        <f>IF(ISBLANK($HD$3),"",IF(ISBLANK(Tipy!GB9),0,IF(AND(Tipy!GB9=Výsledky!$HB$3,Tipy!GD9=Výsledky!$HD$3),60,0)))</f>
        <v/>
      </c>
      <c r="HG15" s="61" t="str">
        <f>IF(ISBLANK($HD$3),"",IF(ISBLANK(Tipy!GB9),0,IF(AND(Tipy!GB9=Výsledky!$HB$3,Tipy!GD9=Výsledky!$HD$3),0,IF(AND(Tipy!GB9-Tipy!GD9&gt;0,Výsledky!$HB$3-Výsledky!$HD$3&gt;0),20,IF(AND(Tipy!GB9-Tipy!GD9=0,Výsledky!$HB$3-Výsledky!$HD$3=0),20,IF(AND(Tipy!GB9-Tipy!GD9&lt;0,Výsledky!$HB$3-Výsledky!$HD$3&lt;0),20,0))))))</f>
        <v/>
      </c>
      <c r="HH15" s="61" t="str">
        <f>IF(ISBLANK($HD$3),"",IF(OR(Tipy!GE9=Výsledky!#REF!,Tipy!GE9=Výsledky!#REF!,Tipy!GE9=Výsledky!#REF!,Tipy!GE9=Výsledky!$HF$9),IF(VLOOKUP(Tipy!GE9,'Kategórie hráčov'!$A$2:$B$46,2,FALSE)=30,30,20),0))</f>
        <v/>
      </c>
      <c r="HI15" s="61" t="str">
        <f>IF(ISBLANK($HD$3),"",IF(OR(Tipy!GF9=Výsledky!#REF!,Tipy!GF9=Výsledky!#REF!,Tipy!GF9=Výsledky!#REF!,Tipy!GF9=Výsledky!$HI$9),IF(VLOOKUP(Tipy!GF9,'Kategórie hráčov'!$A$2:$B$46,2,FALSE)=30,30,20),0))</f>
        <v/>
      </c>
      <c r="HJ15" s="62" t="str">
        <f>IF(ISBLANK($HD$3),"",IF(ISBLANK(Tipy!GB9),0,IF(OR(AND(Tipy!GB9=Výsledky!$HB$3,OR(Tipy!GD9=Výsledky!$HD$3+1,Tipy!GD9=Výsledky!$HD$3-1)),AND(Tipy!GD9=Výsledky!$HD$3,OR(Tipy!GB9=Výsledky!$HB$3+1,Tipy!GB9=Výsledky!$HB$3-1))),10,0)))</f>
        <v/>
      </c>
      <c r="HK15" s="65" t="str">
        <f>IF(ISBLANK($HD$3),"",IF(ISBLANK(Tipy!GB9),"-",SUM(HF15:HJ15)))</f>
        <v/>
      </c>
      <c r="HL15" s="64"/>
      <c r="HM15" s="61" t="str">
        <f>IF(ISBLANK($HY$3),"",IF(ISBLANK(Tipy!GH9),0,IF(AND(Tipy!GH9=Výsledky!$HW$3,Tipy!GJ9=Výsledky!$HY$3),60,0)))</f>
        <v/>
      </c>
      <c r="HN15" s="61" t="str">
        <f>IF(ISBLANK($HY$3),"",IF(ISBLANK(Tipy!GH9),0,IF(AND(Tipy!GH9=Výsledky!$HW$3,Tipy!GJ9=Výsledky!$HY$3),0,IF(AND(Tipy!GH9-Tipy!GJ9&gt;0,Výsledky!$HW$3-Výsledky!$HY$3&gt;0),20,IF(AND(Tipy!GH9-Tipy!GJ9=0,Výsledky!$HW$3-Výsledky!$HY$3=0),20,IF(AND(Tipy!GH9-Tipy!GJ9&lt;0,Výsledky!$HW$3-Výsledky!$HY$3&lt;0),20,0))))))</f>
        <v/>
      </c>
      <c r="HO15" s="61" t="str">
        <f>IF(ISBLANK($HY$3),"",IF(OR(Tipy!GK9=Výsledky!$HM$6,Tipy!GK9=Výsledky!$HM$7,Tipy!GK9=Výsledky!$HM$8,Tipy!GK9=Výsledky!$HM$9),IF(VLOOKUP(Tipy!GK9,'Kategórie hráčov'!$A$2:$B$46,2,FALSE)=30,30,20),0))</f>
        <v/>
      </c>
      <c r="HP15" s="61" t="str">
        <f>IF(ISBLANK($HY$3),"",IF(OR(Tipy!GL9=Výsledky!$HP$6,Tipy!GL9=Výsledky!$HP$7,Tipy!GL9=Výsledky!$HP$8,Tipy!GL9=Výsledky!$HP$9),IF(VLOOKUP(Tipy!GL9,'Kategórie hráčov'!$A$2:$B$46,2,FALSE)=30,30,20),0))</f>
        <v/>
      </c>
      <c r="HQ15" s="62" t="str">
        <f>IF(ISBLANK($HY$3),"",IF(ISBLANK(Tipy!GH9),0,IF(OR(AND(Tipy!GH9=Výsledky!$HW$3,OR(Tipy!GJ9=Výsledky!$HY$3+1,Tipy!GJ9=Výsledky!$HY$3-1)),AND(Tipy!GJ9=Výsledky!$HY$3,OR(Tipy!GH9=Výsledky!$HW$3+1,Tipy!GH9=Výsledky!$HW$3-1))),10,0)))</f>
        <v/>
      </c>
      <c r="HR15" s="65" t="str">
        <f>IF(ISBLANK($HY$3),"",IF(ISBLANK(Tipy!GH9),"-",SUM(HM15:HQ15)))</f>
        <v/>
      </c>
      <c r="HS15" s="64"/>
      <c r="HT15" s="61" t="str">
        <f>IF(ISBLANK($HR$3),"",IF(ISBLANK(Tipy!GN9),0,IF(AND(Tipy!GN9=Výsledky!$HP$3,Tipy!GP9=Výsledky!$HR$3),60,0)))</f>
        <v/>
      </c>
      <c r="HU15" s="61" t="str">
        <f>IF(ISBLANK($HR$3),"",IF(ISBLANK(Tipy!GN9),0,IF(AND(Tipy!GN9=Výsledky!$HP$3,Tipy!GP9=Výsledky!$HR$3),0,IF(AND(Tipy!GN9-Tipy!GP9&gt;0,Výsledky!$HP$3-Výsledky!$HR$3&gt;0),20,IF(AND(Tipy!GN9-Tipy!GP9=0,Výsledky!$HP$3-Výsledky!$HR$3=0),20,IF(AND(Tipy!GN9-Tipy!GP9&lt;0,Výsledky!$HP$3-Výsledky!$HR$3&lt;0),20,0))))))</f>
        <v/>
      </c>
      <c r="HV15" s="61" t="str">
        <f>IF(ISBLANK($HR$3),"",IF(OR(Tipy!GQ9=Výsledky!$HT$6,Tipy!GQ9=Výsledky!#REF!,Tipy!GQ9=Výsledky!#REF!,Tipy!GQ9=Výsledky!#REF!),IF(VLOOKUP(Tipy!GQ9,'Kategórie hráčov'!$A$2:$B$46,2,FALSE)=30,30,20),0))</f>
        <v/>
      </c>
      <c r="HW15" s="61" t="str">
        <f>IF(ISBLANK($HR$3),"",IF(OR(Tipy!GR9=Výsledky!$HW$6,Tipy!GR9=Výsledky!#REF!,Tipy!GR9=Výsledky!#REF!,Tipy!GR9=Výsledky!#REF!),IF(VLOOKUP(Tipy!GR9,'Kategórie hráčov'!$A$2:$B$46,2,FALSE)=30,30,20),0))</f>
        <v/>
      </c>
      <c r="HX15" s="62" t="str">
        <f>IF(ISBLANK($HR$3),"",IF(ISBLANK(Tipy!GN9),0,IF(OR(AND(Tipy!GN9=Výsledky!$HP$3,OR(Tipy!GP9=Výsledky!$HR$3+1,Tipy!GP9=Výsledky!$HR$3-1)),AND(Tipy!GP9=Výsledky!$HR$3,OR(Tipy!GN9=Výsledky!$HP$3+1,Tipy!GN9=Výsledky!$HP$3-1))),10,0)))</f>
        <v/>
      </c>
      <c r="HY15" s="65" t="str">
        <f>IF(ISBLANK($HR$3),"",IF(ISBLANK(Tipy!GN9),"-",SUM(HT15:HX15)))</f>
        <v/>
      </c>
      <c r="HZ15" s="64"/>
      <c r="IA15" s="61" t="str">
        <f>IF(ISBLANK($IM$3),"",IF(ISBLANK(Tipy!GT9),0,IF(AND(Tipy!GT9=Výsledky!$IK$3,Tipy!GV9=Výsledky!$IM$3),60,0)))</f>
        <v/>
      </c>
      <c r="IB15" s="61" t="str">
        <f>IF(ISBLANK($IM$3),"",IF(ISBLANK(Tipy!GT9),0,IF(AND(Tipy!GT9=Výsledky!$IK$3,Tipy!GV9=Výsledky!$IM$3),0,IF(AND(Tipy!GT9-Tipy!GV9&gt;0,Výsledky!$IK$3-Výsledky!$IM$3&gt;0),20,IF(AND(Tipy!GT9-Tipy!GV9=0,Výsledky!$IK$3-Výsledky!$IM$3=0),20,IF(AND(Tipy!GT9-Tipy!GV9&lt;0,Výsledky!$IK$3-Výsledky!$IM$3&lt;0),20,0))))))</f>
        <v/>
      </c>
      <c r="IC15" s="61" t="str">
        <f>IF(ISBLANK($IM$3),"",IF(OR(Tipy!GW9=Výsledky!$IA$6,Tipy!GW9=Výsledky!$IA$7,Tipy!GW9=Výsledky!$IA$8,Tipy!GW9=Výsledky!$IA$9),IF(VLOOKUP(Tipy!GW9,'Kategórie hráčov'!$A$2:$B$46,2,FALSE)=30,30,20),0))</f>
        <v/>
      </c>
      <c r="ID15" s="61" t="str">
        <f>IF(ISBLANK($IM$3),"",IF(OR(Tipy!GX9=Výsledky!$ID$6,Tipy!GX9=Výsledky!$ID$7,Tipy!GX9=Výsledky!$ID$8,Tipy!GX9=Výsledky!$ID$9),IF(VLOOKUP(Tipy!GX9,'Kategórie hráčov'!$A$2:$B$46,2,FALSE)=30,30,20),0))</f>
        <v/>
      </c>
      <c r="IE15" s="62" t="str">
        <f>IF(ISBLANK($IM$3),"",IF(ISBLANK(Tipy!GT9),0,IF(OR(AND(Tipy!GT9=Výsledky!$IK$3,OR(Tipy!GV9=Výsledky!$IM$3+1,Tipy!GV9=Výsledky!$IM$3-1)),AND(Tipy!GV9=Výsledky!$IM$3,OR(Tipy!GT9=Výsledky!$IK$3+1,Tipy!GT9=Výsledky!$IK$3-1))),10,0)))</f>
        <v/>
      </c>
      <c r="IF15" s="65" t="str">
        <f>IF(ISBLANK($IM$3),"",IF(ISBLANK(Tipy!GT9),"-",SUM(IA15:IE15)))</f>
        <v/>
      </c>
      <c r="IG15" s="64"/>
      <c r="IH15" s="61" t="str">
        <f>IF(ISBLANK($IF$3),"",IF(ISBLANK(Tipy!#REF!),0,IF(AND(Tipy!#REF!=Výsledky!$ID$3,Tipy!#REF!=Výsledky!$IF$3),60,0)))</f>
        <v/>
      </c>
      <c r="II15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5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5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5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5" s="65" t="str">
        <f>IF(ISBLANK($IF$3),"",IF(ISBLANK(Tipy!#REF!),"-",SUM(IH15:IL15)))</f>
        <v/>
      </c>
      <c r="IN15" s="64"/>
      <c r="IO15" s="61" t="str">
        <f>IF(ISBLANK($IT$3),"",IF(ISBLANK(Tipy!HF9),0,IF(AND(Tipy!HF9=Výsledky!$IR$3,Tipy!HH9=Výsledky!$IT$3),60,0)))</f>
        <v/>
      </c>
      <c r="IP15" s="61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61" t="str">
        <f>IF(ISBLANK($IT$3),"",IF(OR(Tipy!HI9=Výsledky!$IO$6,Tipy!HI9=Výsledky!$IO$7,Tipy!HI9=Výsledky!$IO$8,Tipy!HI9=Výsledky!$IO$9),IF(VLOOKUP(Tipy!HI9,'Kategórie hráčov'!$A$2:$B$46,2,FALSE)=30,30,20),0))</f>
        <v/>
      </c>
      <c r="IR15" s="61" t="str">
        <f>IF(ISBLANK($IT$3),"",IF(OR(Tipy!HJ9=Výsledky!$IR$6,Tipy!HJ9=Výsledky!$IR$7,Tipy!HJ9=Výsledky!$IR$8,Tipy!HJ9=Výsledky!$IR$9),IF(VLOOKUP(Tipy!HJ9,'Kategórie hráčov'!$A$2:$B$46,2,FALSE)=30,30,20),0))</f>
        <v/>
      </c>
      <c r="IS15" s="62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65" t="str">
        <f>IF(ISBLANK($IT$3),"",IF(ISBLANK(Tipy!HF9),"-",SUM(IO15:IS15)))</f>
        <v/>
      </c>
      <c r="IU15" s="64"/>
      <c r="IV15" s="61" t="str">
        <f>IF(ISBLANK($JA$3),"",IF(ISBLANK(Tipy!HL9),0,IF(AND(Tipy!HL9=Výsledky!$IY$3,Tipy!HN9=Výsledky!$JA$3),60,0)))</f>
        <v/>
      </c>
      <c r="IW15" s="61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61" t="str">
        <f>IF(ISBLANK($JA$3),"",IF(OR(Tipy!HO9=Výsledky!$IV$6,Tipy!HO9=Výsledky!$IV$7,Tipy!HO9=Výsledky!$IV$8,Tipy!HO9=Výsledky!$IV$9),IF(VLOOKUP(Tipy!HO9,'Kategórie hráčov'!$A$2:$B$46,2,FALSE)=30,30,20),0))</f>
        <v/>
      </c>
      <c r="IY15" s="61" t="str">
        <f>IF(ISBLANK($JA$3),"",IF(OR(Tipy!HP9=Výsledky!$IY$6,Tipy!HP9=Výsledky!$IY$7,Tipy!HP9=Výsledky!$IY$8,Tipy!HP9=Výsledky!$IY$9),IF(VLOOKUP(Tipy!HP9,'Kategórie hráčov'!$A$2:$B$46,2,FALSE)=30,30,20),0))</f>
        <v/>
      </c>
      <c r="IZ15" s="62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65" t="str">
        <f>IF(ISBLANK($JA$3),"",IF(ISBLANK(Tipy!HL9),"-",SUM(IV15:IZ15)))</f>
        <v/>
      </c>
      <c r="JB15" s="64"/>
      <c r="JC15" s="61" t="str">
        <f>IF(ISBLANK($JO$3),"",IF(ISBLANK(Tipy!HR9),0,IF(AND(Tipy!HR9=Výsledky!$JM$3,Tipy!HT9=Výsledky!$JO$3),60,0)))</f>
        <v/>
      </c>
      <c r="JD15" s="61" t="str">
        <f>IF(ISBLANK($JO$3),"",IF(ISBLANK(Tipy!HR9),0,IF(AND(Tipy!HR9=Výsledky!$JM$3,Tipy!HT9=Výsledky!$JO$3),0,IF(AND(Tipy!HR9-Tipy!HT9&gt;0,Výsledky!$JM$3-Výsledky!$JO$3&gt;0),20,IF(AND(Tipy!HR9-Tipy!HT9=0,Výsledky!$JM$3-Výsledky!$JO$3=0),20,IF(AND(Tipy!HR9-Tipy!HT9&lt;0,Výsledky!$JM$3-Výsledky!$JO$3&lt;0),20,0))))))</f>
        <v/>
      </c>
      <c r="JE15" s="61" t="str">
        <f>IF(ISBLANK($JO$3),"",IF(OR(Tipy!HU9=Výsledky!$JC$6,Tipy!HU9=Výsledky!$JC$7,Tipy!HU9=Výsledky!$JC$8,Tipy!HU9=Výsledky!$JC$9),IF(VLOOKUP(Tipy!HU9,'Kategórie hráčov'!$A$2:$B$70,2,FALSE)=30,30,20),0))</f>
        <v/>
      </c>
      <c r="JF15" s="61" t="str">
        <f>IF(ISBLANK($JO$3),"",IF(OR(Tipy!HV9=Výsledky!$JF$6,Tipy!HV9=Výsledky!$JF$7,Tipy!HV9=Výsledky!$JF$8,Tipy!HV9=Výsledky!$JF$9),IF(VLOOKUP(Tipy!HV9,'Kategórie hráčov'!$A$2:$B$70,2,FALSE)=30,30,20),0))</f>
        <v/>
      </c>
      <c r="JG15" s="62" t="str">
        <f>IF(ISBLANK($JO$3),"",IF(ISBLANK(Tipy!HR9),0,IF(OR(AND(Tipy!HR9=Výsledky!$JM$3,OR(Tipy!HT9=Výsledky!$JO$3+1,Tipy!HT9=Výsledky!$JO$3-1)),AND(Tipy!HT9=Výsledky!$JO$3,OR(Tipy!HR9=Výsledky!$JM$3+1,Tipy!HR9=Výsledky!$JM$3-1))),10,0)))</f>
        <v/>
      </c>
      <c r="JH15" s="65" t="str">
        <f>IF(ISBLANK($JO$3),"",IF(ISBLANK(Tipy!HR9),"-",SUM(JC15:JG15)))</f>
        <v/>
      </c>
      <c r="JI15" s="64"/>
      <c r="JJ15" s="61" t="str">
        <f>IF(ISBLANK($JH$3),"",IF(ISBLANK(Tipy!#REF!),0,IF(AND(Tipy!#REF!=Výsledky!$JF$3,Tipy!#REF!=Výsledky!$JH$3),60,0)))</f>
        <v/>
      </c>
      <c r="JK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5" s="65" t="str">
        <f>IF(ISBLANK($JH$3),"",IF(ISBLANK(Tipy!#REF!),"-",SUM(JJ15:JN15)))</f>
        <v/>
      </c>
      <c r="JP15" s="64"/>
      <c r="JQ15" s="61" t="str">
        <f>IF(ISBLANK($JV$3),"",IF(ISBLANK(Tipy!ID9),0,IF(AND(Tipy!ID9=Výsledky!$JT$3,Tipy!IF9=Výsledky!$JV$3),60,0)))</f>
        <v/>
      </c>
      <c r="JR15" s="61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61" t="str">
        <f>IF(ISBLANK($JV$3),"",IF(OR(Tipy!IG9=Výsledky!$JQ$6,Tipy!IG9=Výsledky!$JQ$7,Tipy!IG9=Výsledky!$JQ$8,Tipy!IG9=Výsledky!$JQ$9),IF(VLOOKUP(Tipy!IG9,'Kategórie hráčov'!$A$2:$B$46,2,FALSE)=30,30,20),0))</f>
        <v/>
      </c>
      <c r="JT15" s="61" t="str">
        <f>IF(ISBLANK($JV$3),"",IF(OR(Tipy!IH9=Výsledky!$JT$6,Tipy!IH9=Výsledky!$JT$7,Tipy!IH9=Výsledky!$JT$8,Tipy!IH9=Výsledky!$JT$9),IF(VLOOKUP(Tipy!IH9,'Kategórie hráčov'!$A$2:$B$46,2,FALSE)=30,30,20),0))</f>
        <v/>
      </c>
      <c r="JU15" s="62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65" t="str">
        <f>IF(ISBLANK($JV$3),"",IF(ISBLANK(Tipy!ID9),"-",SUM(JQ15:JU15)))</f>
        <v/>
      </c>
      <c r="JW15" s="64"/>
      <c r="JX15" s="61" t="str">
        <f>IF(ISBLANK($KQ$3),"",IF(ISBLANK(Tipy!IJ9),0,IF(AND(Tipy!IJ9=Výsledky!$KO$3,Tipy!IL9=Výsledky!$KQ$3),60,0)))</f>
        <v/>
      </c>
      <c r="JY15" s="61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1" t="str">
        <f>IF(ISBLANK($KQ$3),"",IF(OR(Tipy!IM9=Výsledky!$JX$6,Tipy!IM9=Výsledky!$JX$7,Tipy!IM9=Výsledky!$JX$8,Tipy!IM9=Výsledky!$JX$9),IF(VLOOKUP(Tipy!IM9,'Kategórie hráčov'!$A$2:$B$46,2,FALSE)=30,30,20),0))</f>
        <v/>
      </c>
      <c r="KA15" s="61" t="str">
        <f>IF(ISBLANK($KQ$3),"",IF(OR(Tipy!IN9=Výsledky!$KA$6,Tipy!IN9=Výsledky!$KA$7,Tipy!IN9=Výsledky!$KA$8,Tipy!IN9=Výsledky!$KA$9),IF(VLOOKUP(Tipy!IN9,'Kategórie hráčov'!$A$2:$B$46,2,FALSE)=30,30,20),0))</f>
        <v/>
      </c>
      <c r="KB15" s="62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65" t="str">
        <f>IF(ISBLANK($KQ$3),"",IF(ISBLANK(Tipy!IJ9),"-",SUM(JX15:KB15)))</f>
        <v/>
      </c>
      <c r="KD15" s="64"/>
      <c r="KE15" s="61" t="str">
        <f>IF(ISBLANK($KX$3),"",IF(ISBLANK(Tipy!#REF!),0,IF(AND(Tipy!#REF!=Výsledky!$KV$3,Tipy!#REF!=Výsledky!$KX$3),60,0)))</f>
        <v/>
      </c>
      <c r="KF15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65" t="str">
        <f>IF(ISBLANK($KX$3),"",IF(ISBLANK(Tipy!#REF!),"-",SUM(KE15:KI15)))</f>
        <v/>
      </c>
      <c r="KK15" s="64"/>
      <c r="KL15" s="61" t="str">
        <f>IF(ISBLANK($KJ$3),"",IF(ISBLANK(Tipy!IV9),0,IF(AND(Tipy!IV9=Výsledky!$KH$3,Tipy!IX9=Výsledky!$KJ$3),60,0)))</f>
        <v/>
      </c>
      <c r="KM15" s="61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1" t="str">
        <f>IF(ISBLANK($KJ$3),"",IF(OR(Tipy!IY9=Výsledky!$KL$6,Tipy!IY9=Výsledky!$KL$7,Tipy!IY9=Výsledky!$KL$8,Tipy!IY9=Výsledky!$KL$9),IF(VLOOKUP(Tipy!IY9,'Kategórie hráčov'!$A$2:$B$46,2,FALSE)=30,30,20),0))</f>
        <v/>
      </c>
      <c r="KO15" s="61" t="str">
        <f>IF(ISBLANK($KJ$3),"",IF(OR(Tipy!IZ9=Výsledky!$KO$6,Tipy!IZ9=Výsledky!$KO$7,Tipy!IZ9=Výsledky!$KO$8,Tipy!IZ9=Výsledky!$KO$9),IF(VLOOKUP(Tipy!IZ9,'Kategórie hráčov'!$A$2:$B$46,2,FALSE)=30,30,20),0))</f>
        <v/>
      </c>
      <c r="KP15" s="62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65" t="str">
        <f>IF(ISBLANK($KJ$3),"",IF(ISBLANK(Tipy!IV9),"-",SUM(KL15:KP15)))</f>
        <v/>
      </c>
      <c r="KR15" s="64"/>
      <c r="KS15" s="61" t="str">
        <f>IF(ISBLANK($KC$3),"",IF(ISBLANK(Tipy!JB9),0,IF(AND(Tipy!JB9=Výsledky!$KA$3,Tipy!JD9=Výsledky!$KC$3),60,0)))</f>
        <v/>
      </c>
      <c r="KT15" s="61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1" t="str">
        <f>IF(ISBLANK($KC$3),"",IF(OR(Tipy!JE9=Výsledky!$KS$6,Tipy!JE9=Výsledky!$KS$7,Tipy!JE9=Výsledky!$KS$8,Tipy!JE9=Výsledky!$KS$9),IF(VLOOKUP(Tipy!JE9,'Kategórie hráčov'!$A$2:$B$46,2,FALSE)=30,30,20),0))</f>
        <v/>
      </c>
      <c r="KV15" s="61" t="str">
        <f>IF(ISBLANK($KC$3),"",IF(OR(Tipy!JF9=Výsledky!$KV$6,Tipy!JF9=Výsledky!$KV$7,Tipy!JF9=Výsledky!$KV$8,Tipy!JF9=Výsledky!$KV$9),IF(VLOOKUP(Tipy!JF9,'Kategórie hráčov'!$A$2:$B$46,2,FALSE)=30,30,20),0))</f>
        <v/>
      </c>
      <c r="KW15" s="62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5" t="str">
        <f>IF(ISBLANK($KC$3),"",IF(ISBLANK(Tipy!JB9),"-",SUM(KS15:KW15)))</f>
        <v/>
      </c>
      <c r="KY15" s="64"/>
      <c r="KZ15" s="61" t="str">
        <f>IF(ISBLANK($LE$3),"",IF(ISBLANK(Tipy!JH9),0,IF(AND(Tipy!JH9=Výsledky!$LC$3,Tipy!JJ9=Výsledky!$LE$3),60,0)))</f>
        <v/>
      </c>
      <c r="LA15" s="61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1" t="str">
        <f>IF(ISBLANK($LE$3),"",IF(OR(Tipy!JK9=Výsledky!$KZ$6,Tipy!JK9=Výsledky!$KZ$7,Tipy!JK9=Výsledky!$KZ$8,Tipy!JK9=Výsledky!$KZ$9),IF(VLOOKUP(Tipy!JK9,'Kategórie hráčov'!$A$2:$B$46,2,FALSE)=30,30,20),0))</f>
        <v/>
      </c>
      <c r="LC15" s="61" t="str">
        <f>IF(ISBLANK($LE$3),"",IF(OR(Tipy!JL9=Výsledky!$LC$6,Tipy!JL9=Výsledky!$LC$7,Tipy!JL9=Výsledky!$LC$8,Tipy!JL9=Výsledky!$LC$9),IF(VLOOKUP(Tipy!JL9,'Kategórie hráčov'!$A$2:$B$46,2,FALSE)=30,30,20),0))</f>
        <v/>
      </c>
      <c r="LD15" s="62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5" t="str">
        <f>IF(ISBLANK($LE$3),"",IF(ISBLANK(Tipy!JH9),"-",SUM(KZ15:LD15)))</f>
        <v/>
      </c>
      <c r="LF15" s="64"/>
      <c r="LG15" s="61" t="str">
        <f>IF(ISBLANK($JH$3),"",IF(ISBLANK(Tipy!#REF!),0,IF(AND(Tipy!#REF!=Výsledky!$JF$3,Tipy!#REF!=Výsledky!$JH$3),60,0)))</f>
        <v/>
      </c>
      <c r="LH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5" s="65" t="str">
        <f>IF(ISBLANK($JH$3),"",IF(ISBLANK(Tipy!#REF!),"-",SUM(LG15:LK15)))</f>
        <v/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str">
        <f>IF(ISBLANK($JH$3),"",IF(ISBLANK(Tipy!#REF!),0,IF(AND(Tipy!#REF!=Výsledky!$JF$3,Tipy!#REF!=Výsledky!$JH$3),60,0)))</f>
        <v/>
      </c>
      <c r="LV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5" s="65" t="str">
        <f>IF(ISBLANK($JH$3),"",IF(ISBLANK(Tipy!#REF!),"-",SUM(LU15:LY15)))</f>
        <v/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8" customHeight="1" x14ac:dyDescent="0.2">
      <c r="A16" s="287">
        <f>Tipy!A10</f>
        <v>68</v>
      </c>
      <c r="B16" s="277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299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299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102">
        <f>IF(ISBLANK($AR$3),"",IF(ISBLANK(Tipy!AH10),0,IF(AND(Tipy!AH10=Výsledky!$AP$3,Tipy!AJ10=Výsledky!$AR$3),60,0)))</f>
        <v>60</v>
      </c>
      <c r="AN16" s="101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01">
        <f>IF(ISBLANK($AR$3),"",IF(OR(Tipy!AK10=Výsledky!$AM$6,Tipy!AK10=Výsledky!$AM$7,Tipy!AK10=Výsledky!$AM$8,Tipy!AK10=Výsledky!$AM$9),VLOOKUP(Tipy!AK10,'Kategórie hráčov'!$A$2:$B$51,2,FALSE),0))</f>
        <v>0</v>
      </c>
      <c r="AP16" s="101">
        <f>IF(ISBLANK($AR$3),"",IF(OR(Tipy!AL10=Výsledky!$AP$6,Tipy!AL10=Výsledky!$AP$7,Tipy!AL10=Výsledky!$AP$8,Tipy!AL10=Výsledky!$AP$9),VLOOKUP(Tipy!AL10,'Kategórie hráčov'!$A$27:$B$76,2,FALSE),0))</f>
        <v>0</v>
      </c>
      <c r="AQ16" s="62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5">
        <f>IF(ISBLANK($AR$3),"",IF(ISBLANK(Tipy!AH10),"-",SUM(AM16:AQ16)))</f>
        <v>60</v>
      </c>
      <c r="AS16" s="64"/>
      <c r="AT16" s="61">
        <f>IF(ISBLANK($AY$3),"",IF(ISBLANK(Tipy!AN10),0,IF(AND(Tipy!AN10=Výsledky!$AW$3,Tipy!AP10=Výsledky!$AY$3),60,0)))</f>
        <v>0</v>
      </c>
      <c r="AU16" s="61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61">
        <f>IF(ISBLANK($AY$3),"",IF(OR(Tipy!AQ10=Výsledky!$AT$6,Tipy!AQ10=Výsledky!$AT$7,Tipy!AQ10=Výsledky!$AT$8,Tipy!AQ10=Výsledky!$AT$9),VLOOKUP(Tipy!AQ10,'Kategórie hráčov'!$A$2:$B$51,2,FALSE),0))</f>
        <v>20</v>
      </c>
      <c r="AW16" s="61">
        <f>IF(ISBLANK($AY$3),"",IF(OR(Tipy!AR10=Výsledky!$AW$6,Tipy!AR10=Výsledky!$AW$7,Tipy!AR10=Výsledky!$AW$8,Tipy!AR10=Výsledky!$AW$9),VLOOKUP(Tipy!AR10,'Kategórie hráčov'!$A$27:$B$76,2,FALSE),0))</f>
        <v>20</v>
      </c>
      <c r="AX16" s="62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5">
        <f>IF(ISBLANK($AY$3),"",IF(ISBLANK(Tipy!AN10),"-",SUM(AT16:AX16)))</f>
        <v>70</v>
      </c>
      <c r="AZ16" s="64"/>
      <c r="BA16" s="61">
        <f>IF(ISBLANK($BF$3),"",IF(ISBLANK(Tipy!AT10),0,IF(AND(Tipy!AT10=Výsledky!$BD$3,Tipy!AV10=Výsledky!$BF$3),60,0)))</f>
        <v>0</v>
      </c>
      <c r="BB16" s="61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61">
        <f>IF(ISBLANK($BF$3),"",IF(OR(Tipy!AW10=Výsledky!$BA$6,Tipy!AW10=Výsledky!$BA$7,Tipy!AW10=Výsledky!$BA$8,Tipy!AW10=Výsledky!$BA$9),VLOOKUP(Tipy!AW10,'Kategórie hráčov'!$A$2:$B$51,2,FALSE),0))</f>
        <v>20</v>
      </c>
      <c r="BD16" s="61">
        <f>IF(ISBLANK($BF$3),"",IF(OR(Tipy!AX10=Výsledky!$BD$6,Tipy!AX10=Výsledky!$BD$7,Tipy!AX10=Výsledky!$BD$8,Tipy!AX10=Výsledky!$BD$9),VLOOKUP(Tipy!AX10,'Kategórie hráčov'!$A$27:$B$76,2,FALSE),0))</f>
        <v>0</v>
      </c>
      <c r="BE16" s="62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5">
        <f>IF(ISBLANK($BF$3),"",IF(ISBLANK(Tipy!AT10),"-",SUM(BA16:BE16)))</f>
        <v>50</v>
      </c>
      <c r="BG16" s="64"/>
      <c r="BH16" s="61">
        <f>IF(ISBLANK($BM$3),"",IF(ISBLANK(Tipy!AZ10),0,IF(AND(Tipy!AZ10=Výsledky!$BK$3,Tipy!BB10=Výsledky!$BM$3),60,0)))</f>
        <v>0</v>
      </c>
      <c r="BI16" s="61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61">
        <f>IF(ISBLANK($BM$3),"",IF(OR(Tipy!BC10=Výsledky!$BH$6,Tipy!BC10=Výsledky!$BH$7,Tipy!BC10=Výsledky!$BH$8,Tipy!BC10=Výsledky!$BH$9),VLOOKUP(Tipy!BC10,'Kategórie hráčov'!$A$2:$B$51,2,FALSE),0))</f>
        <v>0</v>
      </c>
      <c r="BK16" s="61">
        <f>IF(ISBLANK($BM$3),"",IF(OR(Tipy!BD10=Výsledky!$BK$6,Tipy!BD10=Výsledky!$BK$7,Tipy!BD10=Výsledky!$BK$8,Tipy!BD10=Výsledky!$BK$9),VLOOKUP(Tipy!BD10,'Kategórie hráčov'!$A$27:$B$76,2,FALSE),0))</f>
        <v>0</v>
      </c>
      <c r="BL16" s="62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5" t="str">
        <f>IF(ISBLANK($BM$3),"",IF(ISBLANK(Tipy!AZ10),"-",SUM(BH16:BL16)))</f>
        <v>-</v>
      </c>
      <c r="BN16" s="64"/>
      <c r="BO16" s="61">
        <f>IF(ISBLANK($BT$3),"",IF(ISBLANK(Tipy!BF10),0,IF(AND(Tipy!BF10=Výsledky!$BR$3,Tipy!BH10=Výsledky!$BT$3),60,0)))</f>
        <v>0</v>
      </c>
      <c r="BP16" s="61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61">
        <f>IF(ISBLANK($BT$3),"",IF(OR(Tipy!BI10=Výsledky!$BO$6,Tipy!BI10=Výsledky!$BO$7,Tipy!BI10=Výsledky!$BO$8,Tipy!BI10=Výsledky!$BO$9),VLOOKUP(Tipy!BI10,'Kategórie hráčov'!$A$2:$B$51,2,FALSE),0))</f>
        <v>0</v>
      </c>
      <c r="BR16" s="61">
        <f>IF(ISBLANK($BT$3),"",IF(OR(Tipy!BJ10=Výsledky!$BR$6,Tipy!BJ10=Výsledky!$BR$7,Tipy!BJ10=Výsledky!$BR$8,Tipy!BJ10=Výsledky!$BR$9),VLOOKUP(Tipy!BJ10,'Kategórie hráčov'!$A$27:$B$76,2,FALSE),0))</f>
        <v>0</v>
      </c>
      <c r="BS16" s="62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5" t="str">
        <f>IF(ISBLANK($BT$3),"",IF(ISBLANK(Tipy!BF10),"-",SUM(BO16:BS16)))</f>
        <v>-</v>
      </c>
      <c r="BU16" s="64"/>
      <c r="BV16" s="61">
        <f>IF(ISBLANK($CA$3),"",IF(ISBLANK(Tipy!BL10),0,IF(AND(Tipy!BL10=Výsledky!$BY$3,Tipy!BN10=Výsledky!$CA$3),60,0)))</f>
        <v>0</v>
      </c>
      <c r="BW16" s="61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61">
        <f>IF(ISBLANK($CA$3),"",IF(OR(Tipy!BO10=Výsledky!$BV$6,Tipy!BO10=Výsledky!$BV$7,Tipy!BO10=Výsledky!$BV$8,Tipy!BO10=Výsledky!$BV$9),VLOOKUP(Tipy!BO10,'Kategórie hráčov'!$A$2:$B$51,2,FALSE),0))</f>
        <v>20</v>
      </c>
      <c r="BY16" s="61">
        <f>IF(ISBLANK($CA$3),"",IF(OR(Tipy!BP10=Výsledky!$BY$6,Tipy!BP10=Výsledky!$BY$7,Tipy!BP10=Výsledky!$BY$8,Tipy!BP10=Výsledky!$BY$9),VLOOKUP(Tipy!BP10,'Kategórie hráčov'!$A$27:$B$76,2,FALSE),0))</f>
        <v>0</v>
      </c>
      <c r="BZ16" s="62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5">
        <f>IF(ISBLANK($CA$3),"",IF(ISBLANK(Tipy!BL10),"-",SUM(BV16:BZ16)))</f>
        <v>40</v>
      </c>
      <c r="CB16" s="64"/>
      <c r="CC16" s="61">
        <f>IF(ISBLANK($CH$3),"",IF(ISBLANK(Tipy!BR10),0,IF(AND(Tipy!BR10=Výsledky!$CF$3,Tipy!BT10=Výsledky!$CH$3),60,0)))</f>
        <v>0</v>
      </c>
      <c r="CD16" s="61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61">
        <f>IF(ISBLANK($CH$3),"",IF(OR(Tipy!BU10=Výsledky!$CC$6,Tipy!BU10=Výsledky!$CC$7,Tipy!BU10=Výsledky!$CC$8,Tipy!BU10=Výsledky!$CC$9),VLOOKUP(Tipy!BU10,'Kategórie hráčov'!$A$2:$B$51,2,FALSE),0))</f>
        <v>0</v>
      </c>
      <c r="CF16" s="61">
        <f>IF(ISBLANK($CH$3),"",IF(OR(Tipy!BV10=Výsledky!$CF$6,Tipy!BV10=Výsledky!$CF$7,Tipy!BV10=Výsledky!$CF$8,Tipy!BV10=Výsledky!$CF$9),VLOOKUP(Tipy!BV10,'Kategórie hráčov'!$A$27:$B$76,2,FALSE),0))</f>
        <v>0</v>
      </c>
      <c r="CG16" s="62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5">
        <f>IF(ISBLANK($CH$3),"",IF(ISBLANK(Tipy!BR10),"-",SUM(CC16:CG16)))</f>
        <v>0</v>
      </c>
      <c r="CI16" s="64"/>
      <c r="CJ16" s="61">
        <f>IF(ISBLANK($CO$3),"",IF(ISBLANK(Tipy!BX10),0,IF(AND(Tipy!BX10=Výsledky!$CM$3,Tipy!BZ10=Výsledky!$CO$3),60,0)))</f>
        <v>0</v>
      </c>
      <c r="CK16" s="61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61">
        <f>IF(ISBLANK($CO$3),"",IF(OR(Tipy!CA10=Výsledky!$CJ$6,Tipy!CA10=Výsledky!$CJ$7,Tipy!CA10=Výsledky!$CJ$8,Tipy!CA10=Výsledky!$CJ$9),VLOOKUP(Tipy!CA10,'Kategórie hráčov'!$A$2:$B$51,2,FALSE),0))</f>
        <v>20</v>
      </c>
      <c r="CM16" s="61">
        <f>IF(ISBLANK($CO$3),"",IF(OR(Tipy!CB10=Výsledky!$CM$6,Tipy!CB10=Výsledky!$CM$7,Tipy!CB10=Výsledky!$CM$8,Tipy!CB10=Výsledky!$CM$9),VLOOKUP(Tipy!CB10,'Kategórie hráčov'!$A$27:$B$76,2,FALSE),0))</f>
        <v>0</v>
      </c>
      <c r="CN16" s="62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65">
        <f>IF(ISBLANK($CO$3),"",IF(ISBLANK(Tipy!BX10),"-",SUM(CJ16:CN16)))</f>
        <v>40</v>
      </c>
      <c r="CP16" s="64"/>
      <c r="CQ16" s="61">
        <f>IF(ISBLANK($CV$3),"",IF(ISBLANK(Tipy!CD10),0,IF(AND(Tipy!CD10=Výsledky!$CT$3,Tipy!CF10=Výsledky!$CV$3),60,0)))</f>
        <v>0</v>
      </c>
      <c r="CR16" s="61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61">
        <f>IF(ISBLANK($CV$3),"",IF(OR(Tipy!CG10=Výsledky!$CQ$6,Tipy!CG10=Výsledky!$CQ$7,Tipy!CG10=Výsledky!$CQ$8,Tipy!CG10=Výsledky!$CQ$9),VLOOKUP(Tipy!CG10,'Kategórie hráčov'!$A$2:$B$51,2,FALSE),0))</f>
        <v>0</v>
      </c>
      <c r="CT16" s="61">
        <f>IF(ISBLANK($CV$3),"",IF(OR(Tipy!CH10=Výsledky!$CT$6,Tipy!CH10=Výsledky!$CT$7,Tipy!CH10=Výsledky!$CT$8,Tipy!CH10=Výsledky!$CT$9),VLOOKUP(Tipy!CH10,'Kategórie hráčov'!$A$27:$B$76,2,FALSE),0))</f>
        <v>0</v>
      </c>
      <c r="CU16" s="62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65" t="str">
        <f>IF(ISBLANK($CV$3),"",IF(ISBLANK(Tipy!CD10),"-",SUM(CQ16:CU16)))</f>
        <v>-</v>
      </c>
      <c r="CW16" s="64"/>
      <c r="CX16" s="61">
        <f>IF(ISBLANK($DC$3),"",IF(ISBLANK(Tipy!CJ10),0,IF(AND(Tipy!CJ10=Výsledky!$DA$3,Tipy!CL10=Výsledky!$DC$3),60,0)))</f>
        <v>0</v>
      </c>
      <c r="CY16" s="61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61">
        <f>IF(ISBLANK($DC$3),"",IF(OR(Tipy!CM10=Výsledky!$CX$6,Tipy!CM10=Výsledky!$CX$7,Tipy!CM10=Výsledky!$CX$8,Tipy!CM10=Výsledky!$CX$9),VLOOKUP(Tipy!CM10,'Kategórie hráčov'!$A$2:$B$51,2,FALSE),0))</f>
        <v>20</v>
      </c>
      <c r="DA16" s="61">
        <f>IF(ISBLANK($DC$3),"",IF(OR(Tipy!CN10=Výsledky!$DA$6,Tipy!CN10=Výsledky!$DA$7,Tipy!CN10=Výsledky!$DA$8,Tipy!CN10=Výsledky!$DA$9),VLOOKUP(Tipy!CN10,'Kategórie hráčov'!$A$27:$B$76,2,FALSE),0))</f>
        <v>0</v>
      </c>
      <c r="DB16" s="62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65">
        <f>IF(ISBLANK($DC$3),"",IF(ISBLANK(Tipy!CJ10),"-",SUM(CX16:DB16)))</f>
        <v>50</v>
      </c>
      <c r="DD16" s="64"/>
      <c r="DE16" s="61">
        <f>IF(ISBLANK($DJ$3),"",IF(ISBLANK(Tipy!CP10),0,IF(AND(Tipy!CP10=Výsledky!$DH$3,Tipy!CR10=Výsledky!$DJ$3),60,0)))</f>
        <v>0</v>
      </c>
      <c r="DF16" s="61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61">
        <f>IF(ISBLANK($DJ$3),"",IF(OR(Tipy!CS10=Výsledky!$DE$6,Tipy!CS10=Výsledky!$DE$7,Tipy!CS10=Výsledky!$DE$8,Tipy!CS10=Výsledky!$DE$9),VLOOKUP(Tipy!CS10,'Kategórie hráčov'!$A$2:$B$51,2,FALSE),0))</f>
        <v>20</v>
      </c>
      <c r="DH16" s="61">
        <f>IF(ISBLANK($DJ$3),"",IF(OR(Tipy!CT10=Výsledky!$DH$6,Tipy!CT10=Výsledky!$DH$7,Tipy!CT10=Výsledky!$DH$8,Tipy!CT10=Výsledky!$DH$9),VLOOKUP(Tipy!CT10,'Kategórie hráčov'!$A$27:$B$76,2,FALSE),0))</f>
        <v>0</v>
      </c>
      <c r="DI16" s="62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65">
        <f>IF(ISBLANK($DJ$3),"",IF(ISBLANK(Tipy!CP10),"-",SUM(DE16:DI16)))</f>
        <v>40</v>
      </c>
      <c r="DK16" s="64"/>
      <c r="DL16" s="61">
        <f>IF(ISBLANK($DQ$3),"",IF(ISBLANK(Tipy!CV10),0,IF(AND(Tipy!CV10=Výsledky!$DO$3,Tipy!CX10=Výsledky!$DQ$3),60,0)))</f>
        <v>0</v>
      </c>
      <c r="DM16" s="61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61">
        <f>IF(ISBLANK($DQ$3),"",IF(OR(Tipy!CY10=Výsledky!$DL$6,Tipy!CY10=Výsledky!$DL$7,Tipy!CY10=Výsledky!$DL$8,Tipy!CY10=Výsledky!$DL$9),VLOOKUP(Tipy!CY10,'Kategórie hráčov'!$A$2:$B$51,2,FALSE),0))</f>
        <v>0</v>
      </c>
      <c r="DO16" s="61">
        <f>IF(ISBLANK($DQ$3),"",IF(OR(Tipy!CZ10=Výsledky!$DO$6,Tipy!CZ10=Výsledky!$DO$7,Tipy!CZ10=Výsledky!$DO$8,Tipy!CZ10=Výsledky!$DO$9),VLOOKUP(Tipy!CZ10,'Kategórie hráčov'!$A$27:$B$76,2,FALSE),0))</f>
        <v>0</v>
      </c>
      <c r="DP16" s="62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65">
        <f>IF(ISBLANK($DQ$3),"",IF(ISBLANK(Tipy!CV10),"-",SUM(DL16:DP16)))</f>
        <v>0</v>
      </c>
      <c r="DR16" s="64"/>
      <c r="DS16" s="61">
        <f>IF(ISBLANK($DX$3),"",IF(ISBLANK(Tipy!DB10),0,IF(AND(Tipy!DB10=Výsledky!$DV$3,Tipy!DD10=Výsledky!$DX$3),60,0)))</f>
        <v>0</v>
      </c>
      <c r="DT16" s="61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61">
        <f>IF(ISBLANK($DX$3),"",IF(OR(Tipy!DE10=Výsledky!$DS$6,Tipy!DE10=Výsledky!$DS$7,Tipy!DE10=Výsledky!$DS$8,Tipy!DE10=Výsledky!$DS$9),VLOOKUP(Tipy!DE10,'Kategórie hráčov'!$A$2:$B$51,2,FALSE),0))</f>
        <v>20</v>
      </c>
      <c r="DV16" s="61">
        <f>IF(ISBLANK($DX$3),"",IF(OR(Tipy!DF10=Výsledky!$DV$6,Tipy!DF10=Výsledky!$DV$7,Tipy!DF10=Výsledky!$DV$8,Tipy!DF10=Výsledky!$DV$9),VLOOKUP(Tipy!DF10,'Kategórie hráčov'!$A$27:$B$76,2,FALSE),0))</f>
        <v>0</v>
      </c>
      <c r="DW16" s="62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65">
        <f>IF(ISBLANK($DX$3),"",IF(ISBLANK(Tipy!DB10),"-",SUM(DS16:DW16)))</f>
        <v>20</v>
      </c>
      <c r="DY16" s="64"/>
      <c r="DZ16" s="61">
        <f>IF(ISBLANK($EE$3),"",IF(ISBLANK(Tipy!DH10),0,IF(AND(Tipy!DH10=Výsledky!$EC$3,Tipy!DJ10=Výsledky!$EE$3),60,0)))</f>
        <v>0</v>
      </c>
      <c r="EA16" s="61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61">
        <f>IF(ISBLANK($EE$3),"",IF(OR(Tipy!DK10=Výsledky!$DZ$6,Tipy!DK10=Výsledky!$DZ$7,Tipy!DK10=Výsledky!$DZ$8,Tipy!DK10=Výsledky!$DZ$9),VLOOKUP(Tipy!DK10,'Kategórie hráčov'!$A$2:$B$51,2,FALSE),0))</f>
        <v>20</v>
      </c>
      <c r="EC16" s="61">
        <f>IF(ISBLANK($EE$3),"",IF(OR(Tipy!DL10=Výsledky!$EC$6,Tipy!DL10=Výsledky!$EC$7,Tipy!DL10=Výsledky!$EC$8,Tipy!DL10=Výsledky!$EC$9),VLOOKUP(Tipy!DL10,'Kategórie hráčov'!$A$27:$B$76,2,FALSE),0))</f>
        <v>0</v>
      </c>
      <c r="ED16" s="62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65">
        <f>IF(ISBLANK($EE$3),"",IF(ISBLANK(Tipy!DH10),"-",SUM(DZ16:ED16)))</f>
        <v>40</v>
      </c>
      <c r="EF16" s="64"/>
      <c r="EG16" s="61">
        <f>IF(ISBLANK($EL$3),"",IF(ISBLANK(Tipy!DN10),0,IF(AND(Tipy!DN10=Výsledky!$EJ$3,Tipy!DP10=Výsledky!$EL$3),60,0)))</f>
        <v>0</v>
      </c>
      <c r="EH16" s="61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61">
        <f>IF(ISBLANK($EL$3),"",IF(OR(Tipy!DQ10=Výsledky!$EG$6,Tipy!DQ10=Výsledky!$EG$7,Tipy!DQ10=Výsledky!$EG$8,Tipy!DQ10=Výsledky!$EG$9),VLOOKUP(Tipy!DQ10,'Kategórie hráčov'!$A$77:$B$77,2,FALSE),0))</f>
        <v>0</v>
      </c>
      <c r="EJ16" s="61">
        <f>IF(ISBLANK($EL$3),"",IF(OR(Tipy!DR10=Výsledky!$EJ$6,Tipy!DR10=Výsledky!$EJ$7,Tipy!DR10=Výsledky!$EJ$8,Tipy!DR10=Výsledky!$EJ$9),VLOOKUP(Tipy!DR10,'Kategórie hráčov'!$A$27:$B$76,2,FALSE),0))</f>
        <v>20</v>
      </c>
      <c r="EK16" s="62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65">
        <f>IF(ISBLANK($EL$3),"",IF(ISBLANK(Tipy!DN10),"-",SUM(EG16:EK16)))</f>
        <v>20</v>
      </c>
      <c r="EM16" s="64"/>
      <c r="EN16" s="61">
        <f>IF(ISBLANK($ES$3),"",IF(ISBLANK(Tipy!DT10),0,IF(AND(Tipy!DT10=Výsledky!$EQ$3,Tipy!DV10=Výsledky!$ES$3),60,0)))</f>
        <v>0</v>
      </c>
      <c r="EO16" s="61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61">
        <f>IF(ISBLANK($ES$3),"",IF(OR(Tipy!DW10=Výsledky!$EN$6,Tipy!DW10=Výsledky!$EN$7,Tipy!DW10=Výsledky!$EN$8,Tipy!DW10=Výsledky!$EN$9),VLOOKUP(Tipy!DW10,'Kategórie hráčov'!$A$2:$B$51,2,FALSE),0))</f>
        <v>20</v>
      </c>
      <c r="EQ16" s="61">
        <f>IF(ISBLANK($ES$3),"",IF(OR(Tipy!DX10=Výsledky!$EQ$6,Tipy!DX10=Výsledky!$EQ$7,Tipy!DX10=Výsledky!$EQ$8,Tipy!DX10=Výsledky!$EQ$9),VLOOKUP(Tipy!DX10,'Kategórie hráčov'!$A$27:$B$76,2,FALSE),0))</f>
        <v>0</v>
      </c>
      <c r="ER16" s="62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65">
        <f>IF(ISBLANK($ES$3),"",IF(ISBLANK(Tipy!DT10),"-",SUM(EN16:ER16)))</f>
        <v>40</v>
      </c>
      <c r="ET16" s="64"/>
      <c r="EU16" s="61">
        <f>IF(ISBLANK($EZ$3),"",IF(ISBLANK(Tipy!DZ10),0,IF(AND(Tipy!DZ10=Výsledky!$EX$3,Tipy!EB10=Výsledky!$EZ$3),60,0)))</f>
        <v>0</v>
      </c>
      <c r="EV16" s="61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61">
        <f>IF(ISBLANK($EZ$3),"",IF(OR(Tipy!EC10=Výsledky!$EU$6,Tipy!EC10=Výsledky!$EU$7,Tipy!EC10=Výsledky!$EU$8,Tipy!EC10=Výsledky!$EU$9),VLOOKUP(Tipy!EC10,'Kategórie hráčov'!$A$2:$B$51,2,FALSE),0))</f>
        <v>0</v>
      </c>
      <c r="EX16" s="61">
        <f>IF(ISBLANK($EZ$3),"",IF(OR(Tipy!ED10=Výsledky!$EX$6,Tipy!ED10=Výsledky!$EX$7,Tipy!ED10=Výsledky!$EX$8,Tipy!ED10=Výsledky!$EX$9),VLOOKUP(Tipy!ED10,'Kategórie hráčov'!$A$27:$B$76,2,FALSE),0))</f>
        <v>0</v>
      </c>
      <c r="EY16" s="62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65" t="str">
        <f>IF(ISBLANK($EZ$3),"",IF(ISBLANK(Tipy!DZ10),"-",SUM(EU16:EY16)))</f>
        <v>-</v>
      </c>
      <c r="FA16" s="64"/>
      <c r="FB16" s="61">
        <f>IF(ISBLANK($BM$3),"",IF(ISBLANK(Tipy!EF10),0,IF(AND(Tipy!EF10=Výsledky!$BK$3,Tipy!EH10=Výsledky!$BM$3),60,0)))</f>
        <v>0</v>
      </c>
      <c r="FC16" s="61">
        <f>IF(ISBLANK($BM$3),"",IF(ISBLANK(Tipy!EF10),0,IF(AND(Tipy!EF10=Výsledky!$BK$3,Tipy!EH10=Výsledky!$BM$3),0,IF(AND(Tipy!EF10-Tipy!EH10&gt;0,Výsledky!$BK$3-Výsledky!$BM$3&gt;0),20,IF(AND(Tipy!EF10-Tipy!EH10=0,Výsledky!$BK$3-Výsledky!$BM$3=0),20,IF(AND(Tipy!EF10-Tipy!EH10&lt;0,Výsledky!$BK$3-Výsledky!$BM$3&lt;0),20,0))))))</f>
        <v>0</v>
      </c>
      <c r="FD16" s="61">
        <f>IF(ISBLANK($BM$3),"",IF(OR(Tipy!EI10=Výsledky!$FB$6,Tipy!EI10=Výsledky!$FB$7,Tipy!EI10=Výsledky!$FB$8,Tipy!EI10=Výsledky!$FB$9),IF(VLOOKUP(Tipy!EI10,'Kategórie hráčov'!$A$2:$B$46,2,FALSE)=30,30,20),0))</f>
        <v>0</v>
      </c>
      <c r="FE16" s="61">
        <f>IF(ISBLANK($BM$3),"",IF(OR(Tipy!EJ10=Výsledky!$FE$6,Tipy!EJ10=Výsledky!$FE$7,Tipy!EJ10=Výsledky!$FE$8,Tipy!EJ10=Výsledky!$FE$9),IF(VLOOKUP(Tipy!EJ10,'Kategórie hráčov'!$A$2:$B$46,2,FALSE)=30,30,20),0))</f>
        <v>0</v>
      </c>
      <c r="FF16" s="62">
        <f>IF(ISBLANK($BM$3),"",IF(ISBLANK(Tipy!EF10),0,IF(OR(AND(Tipy!EF10=Výsledky!$BK$3,OR(Tipy!EH10=Výsledky!$BM$3+1,Tipy!EH10=Výsledky!$BM$3-1)),AND(Tipy!EH10=Výsledky!$BM$3,OR(Tipy!EF10=Výsledky!$BK$3+1,Tipy!EF10=Výsledky!$BK$3-1))),10,0)))</f>
        <v>0</v>
      </c>
      <c r="FG16" s="65" t="str">
        <f>IF(ISBLANK($BM$3),"",IF(ISBLANK(Tipy!EF10),"-",SUM(FB16:FF16)))</f>
        <v>-</v>
      </c>
      <c r="FH16" s="64"/>
      <c r="FI16" s="61" t="str">
        <f>IF(ISBLANK($FN$3),"",IF(ISBLANK(Tipy!EL10),0,IF(AND(Tipy!EL10=Výsledky!$FL$3,Tipy!EN10=Výsledky!$FN$3),60,0)))</f>
        <v/>
      </c>
      <c r="FJ16" s="61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61" t="str">
        <f>IF(ISBLANK($FN$3),"",IF(OR(Tipy!EO10=Výsledky!$FI$6,Tipy!EO10=Výsledky!$FI$7,Tipy!EO10=Výsledky!$FI$8,Tipy!EO10=Výsledky!$FI$9),IF(VLOOKUP(Tipy!EO10,'Kategórie hráčov'!$A$2:$B$46,2,FALSE)=30,30,20),0))</f>
        <v/>
      </c>
      <c r="FL16" s="61" t="str">
        <f>IF(ISBLANK($FN$3),"",IF(OR(Tipy!EP10=Výsledky!$FL$6,Tipy!EP10=Výsledky!$FL$7,Tipy!EP10=Výsledky!$FL$8,Tipy!EP10=Výsledky!$FL$9),IF(VLOOKUP(Tipy!EP10,'Kategórie hráčov'!$A$2:$B$46,2,FALSE)=30,30,20),0))</f>
        <v/>
      </c>
      <c r="FM16" s="62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65" t="str">
        <f>IF(ISBLANK($FN$3),"",IF(ISBLANK(Tipy!EL10),"-",SUM(FI16:FM16)))</f>
        <v/>
      </c>
      <c r="FO16" s="64"/>
      <c r="FP16" s="61" t="e">
        <f>IF(ISBLANK($DJ$3),"",IF(ISBLANK(Tipy!#REF!),0,IF(AND(Tipy!#REF!=Výsledky!$DH$3,Tipy!#REF!=Výsledky!$DJ$3),60,0)))</f>
        <v>#REF!</v>
      </c>
      <c r="FQ16" s="61" t="e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>#REF!</v>
      </c>
      <c r="FR16" s="61" t="e">
        <f>IF(ISBLANK($DJ$3),"",IF(OR(Tipy!#REF!=Výsledky!$FP$6,Tipy!#REF!=Výsledky!$FP$7,Tipy!#REF!=Výsledky!$FP$8,Tipy!#REF!=Výsledky!$FP$9),IF(VLOOKUP(Tipy!#REF!,'Kategórie hráčov'!$A$2:$B$46,2,FALSE)=30,30,20),0))</f>
        <v>#REF!</v>
      </c>
      <c r="FS16" s="61" t="e">
        <f>IF(ISBLANK($DJ$3),"",IF(OR(Tipy!#REF!=Výsledky!$FS$6,Tipy!#REF!=Výsledky!$FS$7,Tipy!#REF!=Výsledky!$FS$8,Tipy!#REF!=Výsledky!$FS$9),IF(VLOOKUP(Tipy!#REF!,'Kategórie hráčov'!$A$2:$B$46,2,FALSE)=30,30,20),0))</f>
        <v>#REF!</v>
      </c>
      <c r="FT16" s="62" t="e">
        <f>IF(ISBLANK($DJ$3),"",IF(ISBLANK(Tipy!#REF!),0,IF(OR(AND(Tipy!#REF!=Výsledky!$DH$3,OR(Tipy!#REF!=Výsledky!$DJ$3+1,Tipy!#REF!=Výsledky!$DJ$3-1)),AND(Tipy!#REF!=Výsledky!$DJ$3,OR(Tipy!#REF!=Výsledky!$DH$3+1,Tipy!#REF!=Výsledky!$DH$3-1))),10,0)))</f>
        <v>#REF!</v>
      </c>
      <c r="FU16" s="65" t="e">
        <f>IF(ISBLANK($DJ$3),"",IF(ISBLANK(Tipy!#REF!),"-",SUM(FP16:FT16)))</f>
        <v>#REF!</v>
      </c>
      <c r="FV16" s="64"/>
      <c r="FW16" s="61" t="str">
        <f>IF(ISBLANK($GB$3),"",IF(ISBLANK(Tipy!EX10),0,IF(AND(Tipy!EX10=Výsledky!$FZ$3,Tipy!EZ10=Výsledky!$GB$3),60,0)))</f>
        <v/>
      </c>
      <c r="FX16" s="61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61" t="str">
        <f>IF(ISBLANK($GB$3),"",IF(OR(Tipy!FA10=Výsledky!$FW$6,Tipy!FA10=Výsledky!$FW$7,Tipy!FA10=Výsledky!$FW$8,Tipy!FA10=Výsledky!$FW$9),IF(VLOOKUP(Tipy!FA10,'Kategórie hráčov'!$A$2:$B$46,2,FALSE)=30,30,20),0))</f>
        <v/>
      </c>
      <c r="FZ16" s="61" t="str">
        <f>IF(ISBLANK($GB$3),"",IF(OR(Tipy!FB10=Výsledky!$FZ$6,Tipy!FB10=Výsledky!$FZ$7,Tipy!FB10=Výsledky!$FZ$8,Tipy!FB10=Výsledky!$FZ$9),IF(VLOOKUP(Tipy!FB10,'Kategórie hráčov'!$A$2:$B$46,2,FALSE)=30,30,20),0))</f>
        <v/>
      </c>
      <c r="GA16" s="62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65" t="str">
        <f>IF(ISBLANK($GB$3),"",IF(ISBLANK(Tipy!EX10),"-",SUM(FW16:GA16)))</f>
        <v/>
      </c>
      <c r="GC16" s="64"/>
      <c r="GD16" s="61" t="str">
        <f>IF(ISBLANK($GP$3),"",IF(ISBLANK(Tipy!FD10),0,IF(AND(Tipy!FD10=Výsledky!$GN$3,Tipy!FF10=Výsledky!$GP$3),60,0)))</f>
        <v/>
      </c>
      <c r="GE16" s="61" t="str">
        <f>IF(ISBLANK($GP$3),"",IF(ISBLANK(Tipy!FD10),0,IF(AND(Tipy!FD10=Výsledky!$GN$3,Tipy!FF10=Výsledky!$GP$3),0,IF(AND(Tipy!FD10-Tipy!FF10&gt;0,Výsledky!$GN$3-Výsledky!$GP$3&gt;0),20,IF(AND(Tipy!FD10-Tipy!FF10=0,Výsledky!$GN$3-Výsledky!$GP$3=0),20,IF(AND(Tipy!FD10-Tipy!FF10&lt;0,Výsledky!$GN$3-Výsledky!$GP$3&lt;0),20,0))))))</f>
        <v/>
      </c>
      <c r="GF16" s="61" t="str">
        <f>IF(ISBLANK($GP$3),"",IF(OR(Tipy!FG10=Výsledky!$GD$6,Tipy!FG10=Výsledky!$GD$7,Tipy!FG10=Výsledky!$GD$8,Tipy!FG10=Výsledky!$GD$9),IF(VLOOKUP(Tipy!FG10,'Kategórie hráčov'!$A$2:$B$46,2,FALSE)=30,30,20),0))</f>
        <v/>
      </c>
      <c r="GG16" s="61" t="str">
        <f>IF(ISBLANK($GP$3),"",IF(OR(Tipy!FH10=Výsledky!$GG$6,Tipy!FH10=Výsledky!$GG$7,Tipy!FH10=Výsledky!$GG$8,Tipy!FH10=Výsledky!$GG$9),IF(VLOOKUP(Tipy!FH10,'Kategórie hráčov'!$A$2:$B$46,2,FALSE)=30,30,20),0))</f>
        <v/>
      </c>
      <c r="GH16" s="62" t="str">
        <f>IF(ISBLANK($GP$3),"",IF(ISBLANK(Tipy!FD10),0,IF(OR(AND(Tipy!FD10=Výsledky!$GN$3,OR(Tipy!FF10=Výsledky!$GP$3+1,Tipy!FF10=Výsledky!$GP$3-1)),AND(Tipy!FF10=Výsledky!$GP$3,OR(Tipy!FD10=Výsledky!$GN$3+1,Tipy!FD10=Výsledky!$GN$3-1))),10,0)))</f>
        <v/>
      </c>
      <c r="GI16" s="65" t="str">
        <f>IF(ISBLANK($GP$3),"",IF(ISBLANK(Tipy!FD10),"-",SUM(GD16:GH16)))</f>
        <v/>
      </c>
      <c r="GJ16" s="64"/>
      <c r="GK16" s="61" t="str">
        <f>IF(ISBLANK($GW$3),"",IF(ISBLANK(Tipy!FJ10),0,IF(AND(Tipy!FJ10=Výsledky!$GU$3,Tipy!FL10=Výsledky!$GW$3),60,0)))</f>
        <v/>
      </c>
      <c r="GL16" s="61" t="str">
        <f>IF(ISBLANK($GW$3),"",IF(ISBLANK(Tipy!FJ10),0,IF(AND(Tipy!FJ10=Výsledky!$GU$3,Tipy!FL10=Výsledky!$GW$3),0,IF(AND(Tipy!FJ10-Tipy!FL10&gt;0,Výsledky!$GU$3-Výsledky!$GW$3&gt;0),20,IF(AND(Tipy!FJ10-Tipy!FL10=0,Výsledky!$GU$3-Výsledky!$GW$3=0),20,IF(AND(Tipy!FJ10-Tipy!FL10&lt;0,Výsledky!$GU$3-Výsledky!$GW$3&lt;0),20,0))))))</f>
        <v/>
      </c>
      <c r="GM16" s="61" t="str">
        <f>IF(ISBLANK($GW$3),"",IF(OR(Tipy!FM10=Výsledky!$GK$6,Tipy!FM10=Výsledky!$GK$7,Tipy!FM10=Výsledky!$GK$8,Tipy!FM10=Výsledky!$GK$9),IF(VLOOKUP(Tipy!FM10,'Kategórie hráčov'!$A$2:$B$46,2,FALSE)=30,30,20),0))</f>
        <v/>
      </c>
      <c r="GN16" s="61" t="str">
        <f>IF(ISBLANK($GW$3),"",IF(OR(Tipy!FN10=Výsledky!$GN$6,Tipy!FN10=Výsledky!$GN$7,Tipy!FN10=Výsledky!$GN$8,Tipy!FN10=Výsledky!$GN$9),IF(VLOOKUP(Tipy!FN10,'Kategórie hráčov'!$A$2:$B$46,2,FALSE)=30,30,20),0))</f>
        <v/>
      </c>
      <c r="GO16" s="62" t="str">
        <f>IF(ISBLANK($GW$3),"",IF(ISBLANK(Tipy!FJ10),0,IF(OR(AND(Tipy!FJ10=Výsledky!$GU$3,OR(Tipy!FL10=Výsledky!$GW$3+1,Tipy!FL10=Výsledky!$GW$3-1)),AND(Tipy!FL10=Výsledky!$GW$3,OR(Tipy!FJ10=Výsledky!$GU$3+1,Tipy!FJ10=Výsledky!$GU$3-1))),10,0)))</f>
        <v/>
      </c>
      <c r="GP16" s="65" t="str">
        <f>IF(ISBLANK($GW$3),"",IF(ISBLANK(Tipy!FJ10),"-",SUM(GK16:GO16)))</f>
        <v/>
      </c>
      <c r="GQ16" s="64"/>
      <c r="GR16" s="61" t="str">
        <f>IF(ISBLANK($GI$3),"",IF(ISBLANK(Tipy!FP10),0,IF(AND(Tipy!FP10=Výsledky!$GG$3,Tipy!FR10=Výsledky!$GI$3),60,0)))</f>
        <v/>
      </c>
      <c r="GS16" s="61" t="str">
        <f>IF(ISBLANK($GI$3),"",IF(ISBLANK(Tipy!FP10),0,IF(AND(Tipy!FP10=Výsledky!$GG$3,Tipy!FR10=Výsledky!$GI$3),0,IF(AND(Tipy!FP10-Tipy!FR10&gt;0,Výsledky!$GG$3-Výsledky!$GI$3&gt;0),20,IF(AND(Tipy!FP10-Tipy!FR10=0,Výsledky!$GG$3-Výsledky!$GI$3=0),20,IF(AND(Tipy!FP10-Tipy!FR10&lt;0,Výsledky!$GG$3-Výsledky!$GI$3&lt;0),20,0))))))</f>
        <v/>
      </c>
      <c r="GT16" s="61" t="str">
        <f>IF(ISBLANK($GI$3),"",IF(OR(Tipy!FS10=Výsledky!#REF!,Tipy!FS10=Výsledky!#REF!,Tipy!FS10=Výsledky!#REF!,Tipy!FS10=Výsledky!$GR$9),IF(VLOOKUP(Tipy!FS10,'Kategórie hráčov'!$A$2:$B$46,2,FALSE)=30,30,20),0))</f>
        <v/>
      </c>
      <c r="GU16" s="61" t="str">
        <f>IF(ISBLANK($GI$3),"",IF(OR(Tipy!FT10=Výsledky!#REF!,Tipy!FT10=Výsledky!#REF!,Tipy!FT10=Výsledky!#REF!,Tipy!FT10=Výsledky!$GU$9),IF(VLOOKUP(Tipy!FT10,'Kategórie hráčov'!$A$2:$B$46,2,FALSE)=30,30,20),0))</f>
        <v/>
      </c>
      <c r="GV16" s="62" t="str">
        <f>IF(ISBLANK($GI$3),"",IF(ISBLANK(Tipy!FP10),0,IF(OR(AND(Tipy!FP10=Výsledky!$GG$3,OR(Tipy!FR10=Výsledky!$GI$3+1,Tipy!FR10=Výsledky!$GI$3-1)),AND(Tipy!FR10=Výsledky!$GI$3,OR(Tipy!FP10=Výsledky!$GG$3+1,Tipy!FP10=Výsledky!$GG$3-1))),10,0)))</f>
        <v/>
      </c>
      <c r="GW16" s="65" t="str">
        <f>IF(ISBLANK($GI$3),"",IF(ISBLANK(Tipy!FP10),"-",SUM(GR16:GV16)))</f>
        <v/>
      </c>
      <c r="GX16" s="64"/>
      <c r="GY16" s="61" t="str">
        <f>IF(ISBLANK($HK$3),"",IF(ISBLANK(Tipy!FV10),0,IF(AND(Tipy!FV10=Výsledky!$HI$3,Tipy!FX10=Výsledky!$HK$3),60,0)))</f>
        <v/>
      </c>
      <c r="GZ16" s="61" t="str">
        <f>IF(ISBLANK($HK$3),"",IF(ISBLANK(Tipy!FV10),0,IF(AND(Tipy!FV10=Výsledky!$HI$3,Tipy!FX10=Výsledky!$HK$3),0,IF(AND(Tipy!FV10-Tipy!FX10&gt;0,Výsledky!$HI$3-Výsledky!$HK$3&gt;0),20,IF(AND(Tipy!FV10-Tipy!FX10=0,Výsledky!$HI$3-Výsledky!$HK$3=0),20,IF(AND(Tipy!FV10-Tipy!FX10&lt;0,Výsledky!$HI$3-Výsledky!$HK$3&lt;0),20,0))))))</f>
        <v/>
      </c>
      <c r="HA16" s="61" t="str">
        <f>IF(ISBLANK($HK$3),"",IF(OR(Tipy!FY10=Výsledky!$GY$6,Tipy!FY10=Výsledky!$GY$7,Tipy!FY10=Výsledky!$GY$8,Tipy!FY10=Výsledky!$GY$9),IF(VLOOKUP(Tipy!FY10,'Kategórie hráčov'!$A$2:$B$46,2,FALSE)=30,30,20),0))</f>
        <v/>
      </c>
      <c r="HB16" s="61" t="str">
        <f>IF(ISBLANK($HK$3),"",IF(OR(Tipy!FZ10=Výsledky!$HB$6,Tipy!FZ10=Výsledky!$HB$7,Tipy!FZ10=Výsledky!$HB$8,Tipy!FZ10=Výsledky!$HB$9),IF(VLOOKUP(Tipy!FZ10,'Kategórie hráčov'!$A$2:$B$46,2,FALSE)=30,30,20),0))</f>
        <v/>
      </c>
      <c r="HC16" s="62" t="str">
        <f>IF(ISBLANK($HK$3),"",IF(ISBLANK(Tipy!FV10),0,IF(OR(AND(Tipy!FV10=Výsledky!$HI$3,OR(Tipy!FX10=Výsledky!$HK$3+1,Tipy!FX10=Výsledky!$HK$3-1)),AND(Tipy!FX10=Výsledky!$HK$3,OR(Tipy!FV10=Výsledky!$HI$3+1,Tipy!FV10=Výsledky!$HI$3-1))),10,0)))</f>
        <v/>
      </c>
      <c r="HD16" s="65" t="str">
        <f>IF(ISBLANK($HK$3),"",IF(ISBLANK(Tipy!FV10),"-",SUM(GY16:HC16)))</f>
        <v/>
      </c>
      <c r="HE16" s="64"/>
      <c r="HF16" s="61" t="str">
        <f>IF(ISBLANK($HD$3),"",IF(ISBLANK(Tipy!#REF!),0,IF(AND(Tipy!#REF!=Výsledky!$HB$3,Tipy!#REF!=Výsledky!$HD$3),60,0)))</f>
        <v/>
      </c>
      <c r="HG16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6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6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6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6" s="65" t="str">
        <f>IF(ISBLANK($HD$3),"",IF(ISBLANK(Tipy!#REF!),"-",SUM(HF16:HJ16)))</f>
        <v/>
      </c>
      <c r="HL16" s="64"/>
      <c r="HM16" s="61" t="str">
        <f>IF(ISBLANK($HY$3),"",IF(ISBLANK(Tipy!#REF!),0,IF(AND(Tipy!#REF!=Výsledky!$HW$3,Tipy!#REF!=Výsledky!$HY$3),60,0)))</f>
        <v/>
      </c>
      <c r="HN16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6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6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6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6" s="65" t="str">
        <f>IF(ISBLANK($HY$3),"",IF(ISBLANK(Tipy!#REF!),"-",SUM(HM16:HQ16)))</f>
        <v/>
      </c>
      <c r="HS16" s="64"/>
      <c r="HT16" s="61" t="str">
        <f>IF(ISBLANK($HR$3),"",IF(ISBLANK(Tipy!GN10),0,IF(AND(Tipy!GN10=Výsledky!$HP$3,Tipy!GP10=Výsledky!$HR$3),60,0)))</f>
        <v/>
      </c>
      <c r="HU16" s="61" t="str">
        <f>IF(ISBLANK($HR$3),"",IF(ISBLANK(Tipy!GN10),0,IF(AND(Tipy!GN10=Výsledky!$HP$3,Tipy!GP10=Výsledky!$HR$3),0,IF(AND(Tipy!GN10-Tipy!GP10&gt;0,Výsledky!$HP$3-Výsledky!$HR$3&gt;0),20,IF(AND(Tipy!GN10-Tipy!GP10=0,Výsledky!$HP$3-Výsledky!$HR$3=0),20,IF(AND(Tipy!GN10-Tipy!GP10&lt;0,Výsledky!$HP$3-Výsledky!$HR$3&lt;0),20,0))))))</f>
        <v/>
      </c>
      <c r="HV16" s="61" t="str">
        <f>IF(ISBLANK($HR$3),"",IF(OR(Tipy!GQ10=Výsledky!$HT$6,Tipy!GQ10=Výsledky!#REF!,Tipy!GQ10=Výsledky!#REF!,Tipy!GQ10=Výsledky!#REF!),IF(VLOOKUP(Tipy!GQ10,'Kategórie hráčov'!$A$2:$B$46,2,FALSE)=30,30,20),0))</f>
        <v/>
      </c>
      <c r="HW16" s="61" t="str">
        <f>IF(ISBLANK($HR$3),"",IF(OR(Tipy!GR10=Výsledky!$HW$6,Tipy!GR10=Výsledky!#REF!,Tipy!GR10=Výsledky!#REF!,Tipy!GR10=Výsledky!#REF!),IF(VLOOKUP(Tipy!GR10,'Kategórie hráčov'!$A$2:$B$46,2,FALSE)=30,30,20),0))</f>
        <v/>
      </c>
      <c r="HX16" s="62" t="str">
        <f>IF(ISBLANK($HR$3),"",IF(ISBLANK(Tipy!GN10),0,IF(OR(AND(Tipy!GN10=Výsledky!$HP$3,OR(Tipy!GP10=Výsledky!$HR$3+1,Tipy!GP10=Výsledky!$HR$3-1)),AND(Tipy!GP10=Výsledky!$HR$3,OR(Tipy!GN10=Výsledky!$HP$3+1,Tipy!GN10=Výsledky!$HP$3-1))),10,0)))</f>
        <v/>
      </c>
      <c r="HY16" s="65" t="str">
        <f>IF(ISBLANK($HR$3),"",IF(ISBLANK(Tipy!GN10),"-",SUM(HT16:HX16)))</f>
        <v/>
      </c>
      <c r="HZ16" s="64"/>
      <c r="IA16" s="61" t="str">
        <f>IF(ISBLANK($IM$3),"",IF(ISBLANK(Tipy!GT10),0,IF(AND(Tipy!GT10=Výsledky!$IK$3,Tipy!GV10=Výsledky!$IM$3),60,0)))</f>
        <v/>
      </c>
      <c r="IB16" s="61" t="str">
        <f>IF(ISBLANK($IM$3),"",IF(ISBLANK(Tipy!GT10),0,IF(AND(Tipy!GT10=Výsledky!$IK$3,Tipy!GV10=Výsledky!$IM$3),0,IF(AND(Tipy!GT10-Tipy!GV10&gt;0,Výsledky!$IK$3-Výsledky!$IM$3&gt;0),20,IF(AND(Tipy!GT10-Tipy!GV10=0,Výsledky!$IK$3-Výsledky!$IM$3=0),20,IF(AND(Tipy!GT10-Tipy!GV10&lt;0,Výsledky!$IK$3-Výsledky!$IM$3&lt;0),20,0))))))</f>
        <v/>
      </c>
      <c r="IC16" s="61" t="str">
        <f>IF(ISBLANK($IM$3),"",IF(OR(Tipy!GW10=Výsledky!$IA$6,Tipy!GW10=Výsledky!$IA$7,Tipy!GW10=Výsledky!$IA$8,Tipy!GW10=Výsledky!$IA$9),IF(VLOOKUP(Tipy!GW10,'Kategórie hráčov'!$A$2:$B$46,2,FALSE)=30,30,20),0))</f>
        <v/>
      </c>
      <c r="ID16" s="61" t="str">
        <f>IF(ISBLANK($IM$3),"",IF(OR(Tipy!GX10=Výsledky!$ID$6,Tipy!GX10=Výsledky!$ID$7,Tipy!GX10=Výsledky!$ID$8,Tipy!GX10=Výsledky!$ID$9),IF(VLOOKUP(Tipy!GX10,'Kategórie hráčov'!$A$2:$B$46,2,FALSE)=30,30,20),0))</f>
        <v/>
      </c>
      <c r="IE16" s="62" t="str">
        <f>IF(ISBLANK($IM$3),"",IF(ISBLANK(Tipy!GT10),0,IF(OR(AND(Tipy!GT10=Výsledky!$IK$3,OR(Tipy!GV10=Výsledky!$IM$3+1,Tipy!GV10=Výsledky!$IM$3-1)),AND(Tipy!GV10=Výsledky!$IM$3,OR(Tipy!GT10=Výsledky!$IK$3+1,Tipy!GT10=Výsledky!$IK$3-1))),10,0)))</f>
        <v/>
      </c>
      <c r="IF16" s="65" t="str">
        <f>IF(ISBLANK($IM$3),"",IF(ISBLANK(Tipy!GT10),"-",SUM(IA16:IE16)))</f>
        <v/>
      </c>
      <c r="IG16" s="64"/>
      <c r="IH16" s="61" t="str">
        <f>IF(ISBLANK($IF$3),"",IF(ISBLANK(Tipy!#REF!),0,IF(AND(Tipy!#REF!=Výsledky!$ID$3,Tipy!#REF!=Výsledky!$IF$3),60,0)))</f>
        <v/>
      </c>
      <c r="II16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6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6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6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6" s="65" t="str">
        <f>IF(ISBLANK($IF$3),"",IF(ISBLANK(Tipy!#REF!),"-",SUM(IH16:IL16)))</f>
        <v/>
      </c>
      <c r="IN16" s="64"/>
      <c r="IO16" s="61" t="str">
        <f>IF(ISBLANK($IT$3),"",IF(ISBLANK(Tipy!HF10),0,IF(AND(Tipy!HF10=Výsledky!$IR$3,Tipy!HH10=Výsledky!$IT$3),60,0)))</f>
        <v/>
      </c>
      <c r="IP16" s="61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61" t="str">
        <f>IF(ISBLANK($IT$3),"",IF(OR(Tipy!HI10=Výsledky!$IO$6,Tipy!HI10=Výsledky!$IO$7,Tipy!HI10=Výsledky!$IO$8,Tipy!HI10=Výsledky!$IO$9),IF(VLOOKUP(Tipy!HI10,'Kategórie hráčov'!$A$2:$B$46,2,FALSE)=30,30,20),0))</f>
        <v/>
      </c>
      <c r="IR16" s="61" t="str">
        <f>IF(ISBLANK($IT$3),"",IF(OR(Tipy!HJ10=Výsledky!$IR$6,Tipy!HJ10=Výsledky!$IR$7,Tipy!HJ10=Výsledky!$IR$8,Tipy!HJ10=Výsledky!$IR$9),IF(VLOOKUP(Tipy!HJ10,'Kategórie hráčov'!$A$2:$B$46,2,FALSE)=30,30,20),0))</f>
        <v/>
      </c>
      <c r="IS16" s="62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65" t="str">
        <f>IF(ISBLANK($IT$3),"",IF(ISBLANK(Tipy!HF10),"-",SUM(IO16:IS16)))</f>
        <v/>
      </c>
      <c r="IU16" s="64"/>
      <c r="IV16" s="61" t="str">
        <f>IF(ISBLANK($JA$3),"",IF(ISBLANK(Tipy!HL10),0,IF(AND(Tipy!HL10=Výsledky!$IY$3,Tipy!HN10=Výsledky!$JA$3),60,0)))</f>
        <v/>
      </c>
      <c r="IW16" s="61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61" t="str">
        <f>IF(ISBLANK($JA$3),"",IF(OR(Tipy!HO10=Výsledky!$IV$6,Tipy!HO10=Výsledky!$IV$7,Tipy!HO10=Výsledky!$IV$8,Tipy!HO10=Výsledky!$IV$9),IF(VLOOKUP(Tipy!HO10,'Kategórie hráčov'!$A$2:$B$46,2,FALSE)=30,30,20),0))</f>
        <v/>
      </c>
      <c r="IY16" s="61" t="str">
        <f>IF(ISBLANK($JA$3),"",IF(OR(Tipy!HP10=Výsledky!$IY$6,Tipy!HP10=Výsledky!$IY$7,Tipy!HP10=Výsledky!$IY$8,Tipy!HP10=Výsledky!$IY$9),IF(VLOOKUP(Tipy!HP10,'Kategórie hráčov'!$A$2:$B$46,2,FALSE)=30,30,20),0))</f>
        <v/>
      </c>
      <c r="IZ16" s="62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65" t="str">
        <f>IF(ISBLANK($JA$3),"",IF(ISBLANK(Tipy!HL10),"-",SUM(IV16:IZ16)))</f>
        <v/>
      </c>
      <c r="JB16" s="64"/>
      <c r="JC16" s="61" t="str">
        <f>IF(ISBLANK($JO$3),"",IF(ISBLANK(Tipy!HR10),0,IF(AND(Tipy!HR10=Výsledky!$JM$3,Tipy!HT10=Výsledky!$JO$3),60,0)))</f>
        <v/>
      </c>
      <c r="JD16" s="61" t="str">
        <f>IF(ISBLANK($JO$3),"",IF(ISBLANK(Tipy!HR10),0,IF(AND(Tipy!HR10=Výsledky!$JM$3,Tipy!HT10=Výsledky!$JO$3),0,IF(AND(Tipy!HR10-Tipy!HT10&gt;0,Výsledky!$JM$3-Výsledky!$JO$3&gt;0),20,IF(AND(Tipy!HR10-Tipy!HT10=0,Výsledky!$JM$3-Výsledky!$JO$3=0),20,IF(AND(Tipy!HR10-Tipy!HT10&lt;0,Výsledky!$JM$3-Výsledky!$JO$3&lt;0),20,0))))))</f>
        <v/>
      </c>
      <c r="JE16" s="61" t="str">
        <f>IF(ISBLANK($JO$3),"",IF(OR(Tipy!HU10=Výsledky!$JC$6,Tipy!HU10=Výsledky!$JC$7,Tipy!HU10=Výsledky!$JC$8,Tipy!HU10=Výsledky!$JC$9),IF(VLOOKUP(Tipy!HU10,'Kategórie hráčov'!$A$2:$B$70,2,FALSE)=30,30,20),0))</f>
        <v/>
      </c>
      <c r="JF16" s="61" t="str">
        <f>IF(ISBLANK($JO$3),"",IF(OR(Tipy!HV10=Výsledky!$JF$6,Tipy!HV10=Výsledky!$JF$7,Tipy!HV10=Výsledky!$JF$8,Tipy!HV10=Výsledky!$JF$9),IF(VLOOKUP(Tipy!HV10,'Kategórie hráčov'!$A$2:$B$70,2,FALSE)=30,30,20),0))</f>
        <v/>
      </c>
      <c r="JG16" s="62" t="str">
        <f>IF(ISBLANK($JO$3),"",IF(ISBLANK(Tipy!HR10),0,IF(OR(AND(Tipy!HR10=Výsledky!$JM$3,OR(Tipy!HT10=Výsledky!$JO$3+1,Tipy!HT10=Výsledky!$JO$3-1)),AND(Tipy!HT10=Výsledky!$JO$3,OR(Tipy!HR10=Výsledky!$JM$3+1,Tipy!HR10=Výsledky!$JM$3-1))),10,0)))</f>
        <v/>
      </c>
      <c r="JH16" s="65" t="str">
        <f>IF(ISBLANK($JO$3),"",IF(ISBLANK(Tipy!HR10),"-",SUM(JC16:JG16)))</f>
        <v/>
      </c>
      <c r="JI16" s="64"/>
      <c r="JJ16" s="61" t="str">
        <f>IF(ISBLANK($JH$3),"",IF(ISBLANK(Tipy!#REF!),0,IF(AND(Tipy!#REF!=Výsledky!$JF$3,Tipy!#REF!=Výsledky!$JH$3),60,0)))</f>
        <v/>
      </c>
      <c r="JK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6" s="65" t="str">
        <f>IF(ISBLANK($JH$3),"",IF(ISBLANK(Tipy!#REF!),"-",SUM(JJ16:JN16)))</f>
        <v/>
      </c>
      <c r="JP16" s="64"/>
      <c r="JQ16" s="61" t="str">
        <f>IF(ISBLANK($JV$3),"",IF(ISBLANK(Tipy!ID10),0,IF(AND(Tipy!ID10=Výsledky!$JT$3,Tipy!IF10=Výsledky!$JV$3),60,0)))</f>
        <v/>
      </c>
      <c r="JR16" s="61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61" t="str">
        <f>IF(ISBLANK($JV$3),"",IF(OR(Tipy!IG10=Výsledky!$JQ$6,Tipy!IG10=Výsledky!$JQ$7,Tipy!IG10=Výsledky!$JQ$8,Tipy!IG10=Výsledky!$JQ$9),IF(VLOOKUP(Tipy!IG10,'Kategórie hráčov'!$A$2:$B$46,2,FALSE)=30,30,20),0))</f>
        <v/>
      </c>
      <c r="JT16" s="61" t="str">
        <f>IF(ISBLANK($JV$3),"",IF(OR(Tipy!IH10=Výsledky!$JT$6,Tipy!IH10=Výsledky!$JT$7,Tipy!IH10=Výsledky!$JT$8,Tipy!IH10=Výsledky!$JT$9),IF(VLOOKUP(Tipy!IH10,'Kategórie hráčov'!$A$2:$B$46,2,FALSE)=30,30,20),0))</f>
        <v/>
      </c>
      <c r="JU16" s="62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65" t="str">
        <f>IF(ISBLANK($JV$3),"",IF(ISBLANK(Tipy!ID10),"-",SUM(JQ16:JU16)))</f>
        <v/>
      </c>
      <c r="JW16" s="64"/>
      <c r="JX16" s="61" t="str">
        <f>IF(ISBLANK($KQ$3),"",IF(ISBLANK(Tipy!IJ10),0,IF(AND(Tipy!IJ10=Výsledky!$KO$3,Tipy!IL10=Výsledky!$KQ$3),60,0)))</f>
        <v/>
      </c>
      <c r="JY16" s="61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1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1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2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65" t="str">
        <f>IF(ISBLANK($KQ$3),"",IF(ISBLANK(Tipy!IJ10),"-",SUM(JX16:KB16)))</f>
        <v/>
      </c>
      <c r="KD16" s="64"/>
      <c r="KE16" s="61" t="str">
        <f>IF(ISBLANK($KX$3),"",IF(ISBLANK(Tipy!#REF!),0,IF(AND(Tipy!#REF!=Výsledky!$KV$3,Tipy!#REF!=Výsledky!$KX$3),60,0)))</f>
        <v/>
      </c>
      <c r="KF16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65" t="str">
        <f>IF(ISBLANK($KX$3),"",IF(ISBLANK(Tipy!#REF!),"-",SUM(KE16:KI16)))</f>
        <v/>
      </c>
      <c r="KK16" s="64"/>
      <c r="KL16" s="61" t="str">
        <f>IF(ISBLANK($KJ$3),"",IF(ISBLANK(Tipy!IV10),0,IF(AND(Tipy!IV10=Výsledky!$KH$3,Tipy!IX10=Výsledky!$KJ$3),60,0)))</f>
        <v/>
      </c>
      <c r="KM16" s="61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1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1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2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65" t="str">
        <f>IF(ISBLANK($KJ$3),"",IF(ISBLANK(Tipy!IV10),"-",SUM(KL16:KP16)))</f>
        <v/>
      </c>
      <c r="KR16" s="64"/>
      <c r="KS16" s="61" t="str">
        <f>IF(ISBLANK($KC$3),"",IF(ISBLANK(Tipy!JB10),0,IF(AND(Tipy!JB10=Výsledky!$KA$3,Tipy!JD10=Výsledky!$KC$3),60,0)))</f>
        <v/>
      </c>
      <c r="KT16" s="61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1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1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2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5" t="str">
        <f>IF(ISBLANK($KC$3),"",IF(ISBLANK(Tipy!JB10),"-",SUM(KS16:KW16)))</f>
        <v/>
      </c>
      <c r="KY16" s="64"/>
      <c r="KZ16" s="61" t="str">
        <f>IF(ISBLANK($LE$3),"",IF(ISBLANK(Tipy!JH10),0,IF(AND(Tipy!JH10=Výsledky!$LC$3,Tipy!JJ10=Výsledky!$LE$3),60,0)))</f>
        <v/>
      </c>
      <c r="LA16" s="61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1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1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2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5" t="str">
        <f>IF(ISBLANK($LE$3),"",IF(ISBLANK(Tipy!JH10),"-",SUM(KZ16:LD16)))</f>
        <v/>
      </c>
      <c r="LF16" s="64"/>
      <c r="LG16" s="61" t="str">
        <f>IF(ISBLANK($JH$3),"",IF(ISBLANK(Tipy!#REF!),0,IF(AND(Tipy!#REF!=Výsledky!$JF$3,Tipy!#REF!=Výsledky!$JH$3),60,0)))</f>
        <v/>
      </c>
      <c r="LH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6" s="65" t="str">
        <f>IF(ISBLANK($JH$3),"",IF(ISBLANK(Tipy!#REF!),"-",SUM(LG16:LK16)))</f>
        <v/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str">
        <f>IF(ISBLANK($JH$3),"",IF(ISBLANK(Tipy!#REF!),0,IF(AND(Tipy!#REF!=Výsledky!$JF$3,Tipy!#REF!=Výsledky!$JH$3),60,0)))</f>
        <v/>
      </c>
      <c r="LV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6" s="65" t="str">
        <f>IF(ISBLANK($JH$3),"",IF(ISBLANK(Tipy!#REF!),"-",SUM(LU16:LY16)))</f>
        <v/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8" customHeight="1" x14ac:dyDescent="0.2">
      <c r="A17" s="287">
        <f>Tipy!A11</f>
        <v>11</v>
      </c>
      <c r="B17" s="277" t="s">
        <v>296</v>
      </c>
      <c r="C17" s="301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79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299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299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102">
        <f>IF(ISBLANK($AR$3),"",IF(ISBLANK(Tipy!AH11),0,IF(AND(Tipy!AH11=Výsledky!$AP$3,Tipy!AJ11=Výsledky!$AR$3),60,0)))</f>
        <v>0</v>
      </c>
      <c r="AN17" s="101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01">
        <f>IF(ISBLANK($AR$3),"",IF(OR(Tipy!AK11=Výsledky!$AM$6,Tipy!AK11=Výsledky!$AM$7,Tipy!AK11=Výsledky!$AM$8,Tipy!AK11=Výsledky!$AM$9),VLOOKUP(Tipy!AK11,'Kategórie hráčov'!$A$2:$B$51,2,FALSE),0))</f>
        <v>0</v>
      </c>
      <c r="AP17" s="101">
        <f>IF(ISBLANK($AR$3),"",IF(OR(Tipy!AL11=Výsledky!$AP$6,Tipy!AL11=Výsledky!$AP$7,Tipy!AL11=Výsledky!$AP$8,Tipy!AL11=Výsledky!$AP$9),VLOOKUP(Tipy!AL11,'Kategórie hráčov'!$A$27:$B$76,2,FALSE),0))</f>
        <v>0</v>
      </c>
      <c r="AQ17" s="62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5">
        <f>IF(ISBLANK($AR$3),"",IF(ISBLANK(Tipy!AH11),"-",SUM(AM17:AQ17)))</f>
        <v>30</v>
      </c>
      <c r="AS17" s="64"/>
      <c r="AT17" s="61">
        <f>IF(ISBLANK($AY$3),"",IF(ISBLANK(Tipy!AN11),0,IF(AND(Tipy!AN11=Výsledky!$AW$3,Tipy!AP11=Výsledky!$AY$3),60,0)))</f>
        <v>0</v>
      </c>
      <c r="AU17" s="61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61">
        <f>IF(ISBLANK($AY$3),"",IF(OR(Tipy!AQ11=Výsledky!$AT$6,Tipy!AQ11=Výsledky!$AT$7,Tipy!AQ11=Výsledky!$AT$8,Tipy!AQ11=Výsledky!$AT$9),VLOOKUP(Tipy!AQ11,'Kategórie hráčov'!$A$2:$B$51,2,FALSE),0))</f>
        <v>0</v>
      </c>
      <c r="AW17" s="61">
        <f>IF(ISBLANK($AY$3),"",IF(OR(Tipy!AR11=Výsledky!$AW$6,Tipy!AR11=Výsledky!$AW$7,Tipy!AR11=Výsledky!$AW$8,Tipy!AR11=Výsledky!$AW$9),VLOOKUP(Tipy!AR11,'Kategórie hráčov'!$A$27:$B$76,2,FALSE),0))</f>
        <v>0</v>
      </c>
      <c r="AX17" s="62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5">
        <f>IF(ISBLANK($AY$3),"",IF(ISBLANK(Tipy!AN11),"-",SUM(AT17:AX17)))</f>
        <v>20</v>
      </c>
      <c r="AZ17" s="64"/>
      <c r="BA17" s="61">
        <f>IF(ISBLANK($BF$3),"",IF(ISBLANK(Tipy!AT11),0,IF(AND(Tipy!AT11=Výsledky!$BD$3,Tipy!AV11=Výsledky!$BF$3),60,0)))</f>
        <v>0</v>
      </c>
      <c r="BB17" s="61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61">
        <f>IF(ISBLANK($BF$3),"",IF(OR(Tipy!AW11=Výsledky!$BA$6,Tipy!AW11=Výsledky!$BA$7,Tipy!AW11=Výsledky!$BA$8,Tipy!AW11=Výsledky!$BA$9),VLOOKUP(Tipy!AW11,'Kategórie hráčov'!$A$2:$B$51,2,FALSE),0))</f>
        <v>20</v>
      </c>
      <c r="BD17" s="61">
        <f>IF(ISBLANK($BF$3),"",IF(OR(Tipy!AX11=Výsledky!$BD$6,Tipy!AX11=Výsledky!$BD$7,Tipy!AX11=Výsledky!$BD$8,Tipy!AX11=Výsledky!$BD$9),VLOOKUP(Tipy!AX11,'Kategórie hráčov'!$A$27:$B$76,2,FALSE),0))</f>
        <v>0</v>
      </c>
      <c r="BE17" s="62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5">
        <f>IF(ISBLANK($BF$3),"",IF(ISBLANK(Tipy!AT11),"-",SUM(BA17:BE17)))</f>
        <v>40</v>
      </c>
      <c r="BG17" s="64"/>
      <c r="BH17" s="61">
        <f>IF(ISBLANK($BM$3),"",IF(ISBLANK(Tipy!AZ11),0,IF(AND(Tipy!AZ11=Výsledky!$BK$3,Tipy!BB11=Výsledky!$BM$3),60,0)))</f>
        <v>0</v>
      </c>
      <c r="BI17" s="61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61">
        <f>IF(ISBLANK($BM$3),"",IF(OR(Tipy!BC11=Výsledky!$BH$6,Tipy!BC11=Výsledky!$BH$7,Tipy!BC11=Výsledky!$BH$8,Tipy!BC11=Výsledky!$BH$9),VLOOKUP(Tipy!BC11,'Kategórie hráčov'!$A$2:$B$51,2,FALSE),0))</f>
        <v>20</v>
      </c>
      <c r="BK17" s="61">
        <f>IF(ISBLANK($BM$3),"",IF(OR(Tipy!BD11=Výsledky!$BK$6,Tipy!BD11=Výsledky!$BK$7,Tipy!BD11=Výsledky!$BK$8,Tipy!BD11=Výsledky!$BK$9),VLOOKUP(Tipy!BD11,'Kategórie hráčov'!$A$27:$B$76,2,FALSE),0))</f>
        <v>20</v>
      </c>
      <c r="BL17" s="62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5">
        <f>IF(ISBLANK($BM$3),"",IF(ISBLANK(Tipy!AZ11),"-",SUM(BH17:BL17)))</f>
        <v>60</v>
      </c>
      <c r="BN17" s="64"/>
      <c r="BO17" s="61">
        <f>IF(ISBLANK($BT$3),"",IF(ISBLANK(Tipy!BF11),0,IF(AND(Tipy!BF11=Výsledky!$BR$3,Tipy!BH11=Výsledky!$BT$3),60,0)))</f>
        <v>0</v>
      </c>
      <c r="BP17" s="61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61">
        <f>IF(ISBLANK($BT$3),"",IF(OR(Tipy!BI11=Výsledky!$BO$6,Tipy!BI11=Výsledky!$BO$7,Tipy!BI11=Výsledky!$BO$8,Tipy!BI11=Výsledky!$BO$9),VLOOKUP(Tipy!BI11,'Kategórie hráčov'!$A$2:$B$51,2,FALSE),0))</f>
        <v>0</v>
      </c>
      <c r="BR17" s="61">
        <f>IF(ISBLANK($BT$3),"",IF(OR(Tipy!BJ11=Výsledky!$BR$6,Tipy!BJ11=Výsledky!$BR$7,Tipy!BJ11=Výsledky!$BR$8,Tipy!BJ11=Výsledky!$BR$9),VLOOKUP(Tipy!BJ11,'Kategórie hráčov'!$A$27:$B$76,2,FALSE),0))</f>
        <v>0</v>
      </c>
      <c r="BS17" s="62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5">
        <f>IF(ISBLANK($BT$3),"",IF(ISBLANK(Tipy!BF11),"-",SUM(BO17:BS17)))</f>
        <v>0</v>
      </c>
      <c r="BU17" s="64"/>
      <c r="BV17" s="61">
        <f>IF(ISBLANK($CA$3),"",IF(ISBLANK(Tipy!BL11),0,IF(AND(Tipy!BL11=Výsledky!$BY$3,Tipy!BN11=Výsledky!$CA$3),60,0)))</f>
        <v>0</v>
      </c>
      <c r="BW17" s="61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61">
        <f>IF(ISBLANK($CA$3),"",IF(OR(Tipy!BO11=Výsledky!$BV$6,Tipy!BO11=Výsledky!$BV$7,Tipy!BO11=Výsledky!$BV$8,Tipy!BO11=Výsledky!$BV$9),VLOOKUP(Tipy!BO11,'Kategórie hráčov'!$A$2:$B$51,2,FALSE),0))</f>
        <v>0</v>
      </c>
      <c r="BY17" s="61">
        <f>IF(ISBLANK($CA$3),"",IF(OR(Tipy!BP11=Výsledky!$BY$6,Tipy!BP11=Výsledky!$BY$7,Tipy!BP11=Výsledky!$BY$8,Tipy!BP11=Výsledky!$BY$9),VLOOKUP(Tipy!BP11,'Kategórie hráčov'!$A$27:$B$76,2,FALSE),0))</f>
        <v>0</v>
      </c>
      <c r="BZ17" s="62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5">
        <f>IF(ISBLANK($CA$3),"",IF(ISBLANK(Tipy!BL11),"-",SUM(BV17:BZ17)))</f>
        <v>30</v>
      </c>
      <c r="CB17" s="64"/>
      <c r="CC17" s="61">
        <f>IF(ISBLANK($CH$3),"",IF(ISBLANK(Tipy!BR11),0,IF(AND(Tipy!BR11=Výsledky!$CF$3,Tipy!BT11=Výsledky!$CH$3),60,0)))</f>
        <v>0</v>
      </c>
      <c r="CD17" s="61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61">
        <f>IF(ISBLANK($CH$3),"",IF(OR(Tipy!BU11=Výsledky!$CC$6,Tipy!BU11=Výsledky!$CC$7,Tipy!BU11=Výsledky!$CC$8,Tipy!BU11=Výsledky!$CC$9),VLOOKUP(Tipy!BU11,'Kategórie hráčov'!$A$2:$B$51,2,FALSE),0))</f>
        <v>20</v>
      </c>
      <c r="CF17" s="61">
        <f>IF(ISBLANK($CH$3),"",IF(OR(Tipy!BV11=Výsledky!$CF$6,Tipy!BV11=Výsledky!$CF$7,Tipy!BV11=Výsledky!$CF$8,Tipy!BV11=Výsledky!$CF$9),VLOOKUP(Tipy!BV11,'Kategórie hráčov'!$A$27:$B$76,2,FALSE),0))</f>
        <v>0</v>
      </c>
      <c r="CG17" s="62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5">
        <f>IF(ISBLANK($CH$3),"",IF(ISBLANK(Tipy!BR11),"-",SUM(CC17:CG17)))</f>
        <v>20</v>
      </c>
      <c r="CI17" s="64"/>
      <c r="CJ17" s="61">
        <f>IF(ISBLANK($CO$3),"",IF(ISBLANK(Tipy!BX11),0,IF(AND(Tipy!BX11=Výsledky!$CM$3,Tipy!BZ11=Výsledky!$CO$3),60,0)))</f>
        <v>0</v>
      </c>
      <c r="CK17" s="61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61">
        <f>IF(ISBLANK($CO$3),"",IF(OR(Tipy!CA11=Výsledky!$CJ$6,Tipy!CA11=Výsledky!$CJ$7,Tipy!CA11=Výsledky!$CJ$8,Tipy!CA11=Výsledky!$CJ$9),VLOOKUP(Tipy!CA11,'Kategórie hráčov'!$A$2:$B$51,2,FALSE),0))</f>
        <v>0</v>
      </c>
      <c r="CM17" s="61">
        <f>IF(ISBLANK($CO$3),"",IF(OR(Tipy!CB11=Výsledky!$CM$6,Tipy!CB11=Výsledky!$CM$7,Tipy!CB11=Výsledky!$CM$8,Tipy!CB11=Výsledky!$CM$9),VLOOKUP(Tipy!CB11,'Kategórie hráčov'!$A$27:$B$76,2,FALSE),0))</f>
        <v>0</v>
      </c>
      <c r="CN17" s="62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65">
        <f>IF(ISBLANK($CO$3),"",IF(ISBLANK(Tipy!BX11),"-",SUM(CJ17:CN17)))</f>
        <v>30</v>
      </c>
      <c r="CP17" s="64"/>
      <c r="CQ17" s="61">
        <f>IF(ISBLANK($CV$3),"",IF(ISBLANK(Tipy!CD11),0,IF(AND(Tipy!CD11=Výsledky!$CT$3,Tipy!CF11=Výsledky!$CV$3),60,0)))</f>
        <v>0</v>
      </c>
      <c r="CR17" s="61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61">
        <f>IF(ISBLANK($CV$3),"",IF(OR(Tipy!CG11=Výsledky!$CQ$6,Tipy!CG11=Výsledky!$CQ$7,Tipy!CG11=Výsledky!$CQ$8,Tipy!CG11=Výsledky!$CQ$9),VLOOKUP(Tipy!CG11,'Kategórie hráčov'!$A$2:$B$51,2,FALSE),0))</f>
        <v>20</v>
      </c>
      <c r="CT17" s="61">
        <f>IF(ISBLANK($CV$3),"",IF(OR(Tipy!CH11=Výsledky!$CT$6,Tipy!CH11=Výsledky!$CT$7,Tipy!CH11=Výsledky!$CT$8,Tipy!CH11=Výsledky!$CT$9),VLOOKUP(Tipy!CH11,'Kategórie hráčov'!$A$27:$B$76,2,FALSE),0))</f>
        <v>20</v>
      </c>
      <c r="CU17" s="62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65">
        <f>IF(ISBLANK($CV$3),"",IF(ISBLANK(Tipy!CD11),"-",SUM(CQ17:CU17)))</f>
        <v>60</v>
      </c>
      <c r="CW17" s="64"/>
      <c r="CX17" s="61">
        <f>IF(ISBLANK($DC$3),"",IF(ISBLANK(Tipy!CJ11),0,IF(AND(Tipy!CJ11=Výsledky!$DA$3,Tipy!CL11=Výsledky!$DC$3),60,0)))</f>
        <v>0</v>
      </c>
      <c r="CY17" s="61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61">
        <f>IF(ISBLANK($DC$3),"",IF(OR(Tipy!CM11=Výsledky!$CX$6,Tipy!CM11=Výsledky!$CX$7,Tipy!CM11=Výsledky!$CX$8,Tipy!CM11=Výsledky!$CX$9),VLOOKUP(Tipy!CM11,'Kategórie hráčov'!$A$2:$B$51,2,FALSE),0))</f>
        <v>20</v>
      </c>
      <c r="DA17" s="61">
        <f>IF(ISBLANK($DC$3),"",IF(OR(Tipy!CN11=Výsledky!$DA$6,Tipy!CN11=Výsledky!$DA$7,Tipy!CN11=Výsledky!$DA$8,Tipy!CN11=Výsledky!$DA$9),VLOOKUP(Tipy!CN11,'Kategórie hráčov'!$A$27:$B$76,2,FALSE),0))</f>
        <v>20</v>
      </c>
      <c r="DB17" s="62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65">
        <f>IF(ISBLANK($DC$3),"",IF(ISBLANK(Tipy!CJ11),"-",SUM(CX17:DB17)))</f>
        <v>60</v>
      </c>
      <c r="DD17" s="64"/>
      <c r="DE17" s="61">
        <f>IF(ISBLANK($DJ$3),"",IF(ISBLANK(Tipy!CP11),0,IF(AND(Tipy!CP11=Výsledky!$DH$3,Tipy!CR11=Výsledky!$DJ$3),60,0)))</f>
        <v>0</v>
      </c>
      <c r="DF17" s="61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61">
        <f>IF(ISBLANK($DJ$3),"",IF(OR(Tipy!CS11=Výsledky!$DE$6,Tipy!CS11=Výsledky!$DE$7,Tipy!CS11=Výsledky!$DE$8,Tipy!CS11=Výsledky!$DE$9),VLOOKUP(Tipy!CS11,'Kategórie hráčov'!$A$2:$B$51,2,FALSE),0))</f>
        <v>0</v>
      </c>
      <c r="DH17" s="61">
        <f>IF(ISBLANK($DJ$3),"",IF(OR(Tipy!CT11=Výsledky!$DH$6,Tipy!CT11=Výsledky!$DH$7,Tipy!CT11=Výsledky!$DH$8,Tipy!CT11=Výsledky!$DH$9),VLOOKUP(Tipy!CT11,'Kategórie hráčov'!$A$27:$B$76,2,FALSE),0))</f>
        <v>0</v>
      </c>
      <c r="DI17" s="62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65">
        <f>IF(ISBLANK($DJ$3),"",IF(ISBLANK(Tipy!CP11),"-",SUM(DE17:DI17)))</f>
        <v>30</v>
      </c>
      <c r="DK17" s="64"/>
      <c r="DL17" s="61">
        <f>IF(ISBLANK($DQ$3),"",IF(ISBLANK(Tipy!CV11),0,IF(AND(Tipy!CV11=Výsledky!$DO$3,Tipy!CX11=Výsledky!$DQ$3),60,0)))</f>
        <v>0</v>
      </c>
      <c r="DM17" s="61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61">
        <f>IF(ISBLANK($DQ$3),"",IF(OR(Tipy!CY11=Výsledky!$DL$6,Tipy!CY11=Výsledky!$DL$7,Tipy!CY11=Výsledky!$DL$8,Tipy!CY11=Výsledky!$DL$9),VLOOKUP(Tipy!CY11,'Kategórie hráčov'!$A$2:$B$51,2,FALSE),0))</f>
        <v>0</v>
      </c>
      <c r="DO17" s="61">
        <f>IF(ISBLANK($DQ$3),"",IF(OR(Tipy!CZ11=Výsledky!$DO$6,Tipy!CZ11=Výsledky!$DO$7,Tipy!CZ11=Výsledky!$DO$8,Tipy!CZ11=Výsledky!$DO$9),VLOOKUP(Tipy!CZ11,'Kategórie hráčov'!$A$27:$B$76,2,FALSE),0))</f>
        <v>0</v>
      </c>
      <c r="DP17" s="62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65">
        <f>IF(ISBLANK($DQ$3),"",IF(ISBLANK(Tipy!CV11),"-",SUM(DL17:DP17)))</f>
        <v>0</v>
      </c>
      <c r="DR17" s="64"/>
      <c r="DS17" s="61">
        <f>IF(ISBLANK($DX$3),"",IF(ISBLANK(Tipy!DB11),0,IF(AND(Tipy!DB11=Výsledky!$DV$3,Tipy!DD11=Výsledky!$DX$3),60,0)))</f>
        <v>0</v>
      </c>
      <c r="DT17" s="61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61">
        <f>IF(ISBLANK($DX$3),"",IF(OR(Tipy!DE11=Výsledky!$DS$6,Tipy!DE11=Výsledky!$DS$7,Tipy!DE11=Výsledky!$DS$8,Tipy!DE11=Výsledky!$DS$9),VLOOKUP(Tipy!DE11,'Kategórie hráčov'!$A$2:$B$51,2,FALSE),0))</f>
        <v>0</v>
      </c>
      <c r="DV17" s="61">
        <f>IF(ISBLANK($DX$3),"",IF(OR(Tipy!DF11=Výsledky!$DV$6,Tipy!DF11=Výsledky!$DV$7,Tipy!DF11=Výsledky!$DV$8,Tipy!DF11=Výsledky!$DV$9),VLOOKUP(Tipy!DF11,'Kategórie hráčov'!$A$27:$B$76,2,FALSE),0))</f>
        <v>0</v>
      </c>
      <c r="DW17" s="62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65" t="str">
        <f>IF(ISBLANK($DX$3),"",IF(ISBLANK(Tipy!DB11),"-",SUM(DS17:DW17)))</f>
        <v>-</v>
      </c>
      <c r="DY17" s="64"/>
      <c r="DZ17" s="61">
        <f>IF(ISBLANK($EE$3),"",IF(ISBLANK(Tipy!DH11),0,IF(AND(Tipy!DH11=Výsledky!$EC$3,Tipy!DJ11=Výsledky!$EE$3),60,0)))</f>
        <v>0</v>
      </c>
      <c r="EA17" s="61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0</v>
      </c>
      <c r="EB17" s="61">
        <f>IF(ISBLANK($EE$3),"",IF(OR(Tipy!DK11=Výsledky!$DZ$6,Tipy!DK11=Výsledky!$DZ$7,Tipy!DK11=Výsledky!$DZ$8,Tipy!DK11=Výsledky!$DZ$9),VLOOKUP(Tipy!DK11,'Kategórie hráčov'!$A$2:$B$51,2,FALSE),0))</f>
        <v>0</v>
      </c>
      <c r="EC17" s="61">
        <f>IF(ISBLANK($EE$3),"",IF(OR(Tipy!DL11=Výsledky!$EC$6,Tipy!DL11=Výsledky!$EC$7,Tipy!DL11=Výsledky!$EC$8,Tipy!DL11=Výsledky!$EC$9),VLOOKUP(Tipy!DL11,'Kategórie hráčov'!$A$27:$B$76,2,FALSE),0))</f>
        <v>0</v>
      </c>
      <c r="ED17" s="62">
        <f>IF(ISBLANK($EE$3),"",IF(ISBLANK(Tipy!DH11),0,IF(OR(AND(Tipy!DH11=Výsledky!$EC$3,OR(Tipy!DJ11=Výsledky!$EE$3+1,Tipy!DJ11=Výsledky!$EE$3-1)),AND(Tipy!DJ11=Výsledky!$EE$3,OR(Tipy!DH11=Výsledky!$EC$3+1,Tipy!DH11=Výsledky!$EC$3-1))),10,0)))</f>
        <v>0</v>
      </c>
      <c r="EE17" s="65" t="str">
        <f>IF(ISBLANK($EE$3),"",IF(ISBLANK(Tipy!DH11),"-",SUM(DZ17:ED17)))</f>
        <v>-</v>
      </c>
      <c r="EF17" s="64"/>
      <c r="EG17" s="61">
        <f>IF(ISBLANK($EL$3),"",IF(ISBLANK(Tipy!DN11),0,IF(AND(Tipy!DN11=Výsledky!$EJ$3,Tipy!DP11=Výsledky!$EL$3),60,0)))</f>
        <v>0</v>
      </c>
      <c r="EH17" s="61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61">
        <f>IF(ISBLANK($EL$3),"",IF(OR(Tipy!DQ11=Výsledky!$EG$6,Tipy!DQ11=Výsledky!$EG$7,Tipy!DQ11=Výsledky!$EG$8,Tipy!DQ11=Výsledky!$EG$9),VLOOKUP(Tipy!DQ11,'Kategórie hráčov'!$A$77:$B$77,2,FALSE),0))</f>
        <v>0</v>
      </c>
      <c r="EJ17" s="61">
        <f>IF(ISBLANK($EL$3),"",IF(OR(Tipy!DR11=Výsledky!$EJ$6,Tipy!DR11=Výsledky!$EJ$7,Tipy!DR11=Výsledky!$EJ$8,Tipy!DR11=Výsledky!$EJ$9),VLOOKUP(Tipy!DR11,'Kategórie hráčov'!$A$27:$B$76,2,FALSE),0))</f>
        <v>0</v>
      </c>
      <c r="EK17" s="62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65">
        <f>IF(ISBLANK($EL$3),"",IF(ISBLANK(Tipy!DN11),"-",SUM(EG17:EK17)))</f>
        <v>0</v>
      </c>
      <c r="EM17" s="64"/>
      <c r="EN17" s="61">
        <f>IF(ISBLANK($ES$3),"",IF(ISBLANK(Tipy!DT11),0,IF(AND(Tipy!DT11=Výsledky!$EQ$3,Tipy!DV11=Výsledky!$ES$3),60,0)))</f>
        <v>0</v>
      </c>
      <c r="EO17" s="61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61">
        <f>IF(ISBLANK($ES$3),"",IF(OR(Tipy!DW11=Výsledky!$EN$6,Tipy!DW11=Výsledky!$EN$7,Tipy!DW11=Výsledky!$EN$8,Tipy!DW11=Výsledky!$EN$9),VLOOKUP(Tipy!DW11,'Kategórie hráčov'!$A$2:$B$51,2,FALSE),0))</f>
        <v>0</v>
      </c>
      <c r="EQ17" s="61">
        <f>IF(ISBLANK($ES$3),"",IF(OR(Tipy!DX11=Výsledky!$EQ$6,Tipy!DX11=Výsledky!$EQ$7,Tipy!DX11=Výsledky!$EQ$8,Tipy!DX11=Výsledky!$EQ$9),VLOOKUP(Tipy!DX11,'Kategórie hráčov'!$A$27:$B$76,2,FALSE),0))</f>
        <v>0</v>
      </c>
      <c r="ER17" s="62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65">
        <f>IF(ISBLANK($ES$3),"",IF(ISBLANK(Tipy!DT11),"-",SUM(EN17:ER17)))</f>
        <v>30</v>
      </c>
      <c r="ET17" s="64"/>
      <c r="EU17" s="61">
        <f>IF(ISBLANK($EZ$3),"",IF(ISBLANK(Tipy!DZ11),0,IF(AND(Tipy!DZ11=Výsledky!$EX$3,Tipy!EB11=Výsledky!$EZ$3),60,0)))</f>
        <v>0</v>
      </c>
      <c r="EV17" s="61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61">
        <f>IF(ISBLANK($EZ$3),"",IF(OR(Tipy!EC11=Výsledky!$EU$6,Tipy!EC11=Výsledky!$EU$7,Tipy!EC11=Výsledky!$EU$8,Tipy!EC11=Výsledky!$EU$9),VLOOKUP(Tipy!EC11,'Kategórie hráčov'!$A$2:$B$51,2,FALSE),0))</f>
        <v>0</v>
      </c>
      <c r="EX17" s="61">
        <f>IF(ISBLANK($EZ$3),"",IF(OR(Tipy!ED11=Výsledky!$EX$6,Tipy!ED11=Výsledky!$EX$7,Tipy!ED11=Výsledky!$EX$8,Tipy!ED11=Výsledky!$EX$9),VLOOKUP(Tipy!ED11,'Kategórie hráčov'!$A$27:$B$76,2,FALSE),0))</f>
        <v>20</v>
      </c>
      <c r="EY17" s="62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65">
        <f>IF(ISBLANK($EZ$3),"",IF(ISBLANK(Tipy!DZ11),"-",SUM(EU17:EY17)))</f>
        <v>40</v>
      </c>
      <c r="FA17" s="64"/>
      <c r="FB17" s="61">
        <f>IF(ISBLANK($BM$3),"",IF(ISBLANK(Tipy!EF11),0,IF(AND(Tipy!EF11=Výsledky!$BK$3,Tipy!EH11=Výsledky!$BM$3),60,0)))</f>
        <v>0</v>
      </c>
      <c r="FC17" s="61">
        <f>IF(ISBLANK($BM$3),"",IF(ISBLANK(Tipy!EF11),0,IF(AND(Tipy!EF11=Výsledky!$BK$3,Tipy!EH11=Výsledky!$BM$3),0,IF(AND(Tipy!EF11-Tipy!EH11&gt;0,Výsledky!$BK$3-Výsledky!$BM$3&gt;0),20,IF(AND(Tipy!EF11-Tipy!EH11=0,Výsledky!$BK$3-Výsledky!$BM$3=0),20,IF(AND(Tipy!EF11-Tipy!EH11&lt;0,Výsledky!$BK$3-Výsledky!$BM$3&lt;0),20,0))))))</f>
        <v>0</v>
      </c>
      <c r="FD17" s="61">
        <f>IF(ISBLANK($BM$3),"",IF(OR(Tipy!EI11=Výsledky!$FB$6,Tipy!EI11=Výsledky!$FB$7,Tipy!EI11=Výsledky!$FB$8,Tipy!EI11=Výsledky!$FB$9),IF(VLOOKUP(Tipy!EI11,'Kategórie hráčov'!$A$2:$B$46,2,FALSE)=30,30,20),0))</f>
        <v>0</v>
      </c>
      <c r="FE17" s="61">
        <f>IF(ISBLANK($BM$3),"",IF(OR(Tipy!EJ11=Výsledky!$FE$6,Tipy!EJ11=Výsledky!$FE$7,Tipy!EJ11=Výsledky!$FE$8,Tipy!EJ11=Výsledky!$FE$9),IF(VLOOKUP(Tipy!EJ11,'Kategórie hráčov'!$A$2:$B$46,2,FALSE)=30,30,20),0))</f>
        <v>0</v>
      </c>
      <c r="FF17" s="62">
        <f>IF(ISBLANK($BM$3),"",IF(ISBLANK(Tipy!EF11),0,IF(OR(AND(Tipy!EF11=Výsledky!$BK$3,OR(Tipy!EH11=Výsledky!$BM$3+1,Tipy!EH11=Výsledky!$BM$3-1)),AND(Tipy!EH11=Výsledky!$BM$3,OR(Tipy!EF11=Výsledky!$BK$3+1,Tipy!EF11=Výsledky!$BK$3-1))),10,0)))</f>
        <v>0</v>
      </c>
      <c r="FG17" s="65" t="str">
        <f>IF(ISBLANK($BM$3),"",IF(ISBLANK(Tipy!EF11),"-",SUM(FB17:FF17)))</f>
        <v>-</v>
      </c>
      <c r="FH17" s="64"/>
      <c r="FI17" s="61" t="str">
        <f>IF(ISBLANK($FN$3),"",IF(ISBLANK(Tipy!EL11),0,IF(AND(Tipy!EL11=Výsledky!$FL$3,Tipy!EN11=Výsledky!$FN$3),60,0)))</f>
        <v/>
      </c>
      <c r="FJ17" s="61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61" t="str">
        <f>IF(ISBLANK($FN$3),"",IF(OR(Tipy!EO11=Výsledky!$FI$6,Tipy!EO11=Výsledky!$FI$7,Tipy!EO11=Výsledky!$FI$8,Tipy!EO11=Výsledky!$FI$9),IF(VLOOKUP(Tipy!EO11,'Kategórie hráčov'!$A$2:$B$46,2,FALSE)=30,30,20),0))</f>
        <v/>
      </c>
      <c r="FL17" s="61" t="str">
        <f>IF(ISBLANK($FN$3),"",IF(OR(Tipy!EP11=Výsledky!$FL$6,Tipy!EP11=Výsledky!$FL$7,Tipy!EP11=Výsledky!$FL$8,Tipy!EP11=Výsledky!$FL$9),IF(VLOOKUP(Tipy!EP11,'Kategórie hráčov'!$A$2:$B$46,2,FALSE)=30,30,20),0))</f>
        <v/>
      </c>
      <c r="FM17" s="62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65" t="str">
        <f>IF(ISBLANK($FN$3),"",IF(ISBLANK(Tipy!EL11),"-",SUM(FI17:FM17)))</f>
        <v/>
      </c>
      <c r="FO17" s="64"/>
      <c r="FP17" s="61" t="e">
        <f>IF(ISBLANK($DJ$3),"",IF(ISBLANK(Tipy!#REF!),0,IF(AND(Tipy!#REF!=Výsledky!$DH$3,Tipy!#REF!=Výsledky!$DJ$3),60,0)))</f>
        <v>#REF!</v>
      </c>
      <c r="FQ17" s="61" t="e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>#REF!</v>
      </c>
      <c r="FR17" s="61" t="e">
        <f>IF(ISBLANK($DJ$3),"",IF(OR(Tipy!#REF!=Výsledky!$FP$6,Tipy!#REF!=Výsledky!$FP$7,Tipy!#REF!=Výsledky!$FP$8,Tipy!#REF!=Výsledky!$FP$9),IF(VLOOKUP(Tipy!#REF!,'Kategórie hráčov'!$A$2:$B$46,2,FALSE)=30,30,20),0))</f>
        <v>#REF!</v>
      </c>
      <c r="FS17" s="61" t="e">
        <f>IF(ISBLANK($DJ$3),"",IF(OR(Tipy!#REF!=Výsledky!$FS$6,Tipy!#REF!=Výsledky!$FS$7,Tipy!#REF!=Výsledky!$FS$8,Tipy!#REF!=Výsledky!$FS$9),IF(VLOOKUP(Tipy!#REF!,'Kategórie hráčov'!$A$2:$B$46,2,FALSE)=30,30,20),0))</f>
        <v>#REF!</v>
      </c>
      <c r="FT17" s="62" t="e">
        <f>IF(ISBLANK($DJ$3),"",IF(ISBLANK(Tipy!#REF!),0,IF(OR(AND(Tipy!#REF!=Výsledky!$DH$3,OR(Tipy!#REF!=Výsledky!$DJ$3+1,Tipy!#REF!=Výsledky!$DJ$3-1)),AND(Tipy!#REF!=Výsledky!$DJ$3,OR(Tipy!#REF!=Výsledky!$DH$3+1,Tipy!#REF!=Výsledky!$DH$3-1))),10,0)))</f>
        <v>#REF!</v>
      </c>
      <c r="FU17" s="65" t="e">
        <f>IF(ISBLANK($DJ$3),"",IF(ISBLANK(Tipy!#REF!),"-",SUM(FP17:FT17)))</f>
        <v>#REF!</v>
      </c>
      <c r="FV17" s="64"/>
      <c r="FW17" s="61" t="str">
        <f>IF(ISBLANK($GB$3),"",IF(ISBLANK(Tipy!EX11),0,IF(AND(Tipy!EX11=Výsledky!$FZ$3,Tipy!EZ11=Výsledky!$GB$3),60,0)))</f>
        <v/>
      </c>
      <c r="FX17" s="61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61" t="str">
        <f>IF(ISBLANK($GB$3),"",IF(OR(Tipy!FA11=Výsledky!$FW$6,Tipy!FA11=Výsledky!$FW$7,Tipy!FA11=Výsledky!$FW$8,Tipy!FA11=Výsledky!$FW$9),IF(VLOOKUP(Tipy!FA11,'Kategórie hráčov'!$A$2:$B$46,2,FALSE)=30,30,20),0))</f>
        <v/>
      </c>
      <c r="FZ17" s="61" t="str">
        <f>IF(ISBLANK($GB$3),"",IF(OR(Tipy!FB11=Výsledky!$FZ$6,Tipy!FB11=Výsledky!$FZ$7,Tipy!FB11=Výsledky!$FZ$8,Tipy!FB11=Výsledky!$FZ$9),IF(VLOOKUP(Tipy!FB11,'Kategórie hráčov'!$A$2:$B$46,2,FALSE)=30,30,20),0))</f>
        <v/>
      </c>
      <c r="GA17" s="62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65" t="str">
        <f>IF(ISBLANK($GB$3),"",IF(ISBLANK(Tipy!EX11),"-",SUM(FW17:GA17)))</f>
        <v/>
      </c>
      <c r="GC17" s="64"/>
      <c r="GD17" s="61" t="str">
        <f>IF(ISBLANK($GP$3),"",IF(ISBLANK(Tipy!FD11),0,IF(AND(Tipy!FD11=Výsledky!$GN$3,Tipy!FF11=Výsledky!$GP$3),60,0)))</f>
        <v/>
      </c>
      <c r="GE17" s="61" t="str">
        <f>IF(ISBLANK($GP$3),"",IF(ISBLANK(Tipy!FD11),0,IF(AND(Tipy!FD11=Výsledky!$GN$3,Tipy!FF11=Výsledky!$GP$3),0,IF(AND(Tipy!FD11-Tipy!FF11&gt;0,Výsledky!$GN$3-Výsledky!$GP$3&gt;0),20,IF(AND(Tipy!FD11-Tipy!FF11=0,Výsledky!$GN$3-Výsledky!$GP$3=0),20,IF(AND(Tipy!FD11-Tipy!FF11&lt;0,Výsledky!$GN$3-Výsledky!$GP$3&lt;0),20,0))))))</f>
        <v/>
      </c>
      <c r="GF17" s="61" t="str">
        <f>IF(ISBLANK($GP$3),"",IF(OR(Tipy!FG11=Výsledky!$GD$6,Tipy!FG11=Výsledky!$GD$7,Tipy!FG11=Výsledky!$GD$8,Tipy!FG11=Výsledky!$GD$9),IF(VLOOKUP(Tipy!FG11,'Kategórie hráčov'!$A$2:$B$46,2,FALSE)=30,30,20),0))</f>
        <v/>
      </c>
      <c r="GG17" s="61" t="str">
        <f>IF(ISBLANK($GP$3),"",IF(OR(Tipy!FH11=Výsledky!$GG$6,Tipy!FH11=Výsledky!$GG$7,Tipy!FH11=Výsledky!$GG$8,Tipy!FH11=Výsledky!$GG$9),IF(VLOOKUP(Tipy!FH11,'Kategórie hráčov'!$A$2:$B$46,2,FALSE)=30,30,20),0))</f>
        <v/>
      </c>
      <c r="GH17" s="62" t="str">
        <f>IF(ISBLANK($GP$3),"",IF(ISBLANK(Tipy!FD11),0,IF(OR(AND(Tipy!FD11=Výsledky!$GN$3,OR(Tipy!FF11=Výsledky!$GP$3+1,Tipy!FF11=Výsledky!$GP$3-1)),AND(Tipy!FF11=Výsledky!$GP$3,OR(Tipy!FD11=Výsledky!$GN$3+1,Tipy!FD11=Výsledky!$GN$3-1))),10,0)))</f>
        <v/>
      </c>
      <c r="GI17" s="65" t="str">
        <f>IF(ISBLANK($GP$3),"",IF(ISBLANK(Tipy!FD11),"-",SUM(GD17:GH17)))</f>
        <v/>
      </c>
      <c r="GJ17" s="64"/>
      <c r="GK17" s="61" t="str">
        <f>IF(ISBLANK($GW$3),"",IF(ISBLANK(Tipy!FJ11),0,IF(AND(Tipy!FJ11=Výsledky!$GU$3,Tipy!FL11=Výsledky!$GW$3),60,0)))</f>
        <v/>
      </c>
      <c r="GL17" s="61" t="str">
        <f>IF(ISBLANK($GW$3),"",IF(ISBLANK(Tipy!FJ11),0,IF(AND(Tipy!FJ11=Výsledky!$GU$3,Tipy!FL11=Výsledky!$GW$3),0,IF(AND(Tipy!FJ11-Tipy!FL11&gt;0,Výsledky!$GU$3-Výsledky!$GW$3&gt;0),20,IF(AND(Tipy!FJ11-Tipy!FL11=0,Výsledky!$GU$3-Výsledky!$GW$3=0),20,IF(AND(Tipy!FJ11-Tipy!FL11&lt;0,Výsledky!$GU$3-Výsledky!$GW$3&lt;0),20,0))))))</f>
        <v/>
      </c>
      <c r="GM17" s="61" t="str">
        <f>IF(ISBLANK($GW$3),"",IF(OR(Tipy!FM11=Výsledky!$GK$6,Tipy!FM11=Výsledky!$GK$7,Tipy!FM11=Výsledky!$GK$8,Tipy!FM11=Výsledky!$GK$9),IF(VLOOKUP(Tipy!FM11,'Kategórie hráčov'!$A$2:$B$46,2,FALSE)=30,30,20),0))</f>
        <v/>
      </c>
      <c r="GN17" s="61" t="str">
        <f>IF(ISBLANK($GW$3),"",IF(OR(Tipy!FN11=Výsledky!$GN$6,Tipy!FN11=Výsledky!$GN$7,Tipy!FN11=Výsledky!$GN$8,Tipy!FN11=Výsledky!$GN$9),IF(VLOOKUP(Tipy!FN11,'Kategórie hráčov'!$A$2:$B$46,2,FALSE)=30,30,20),0))</f>
        <v/>
      </c>
      <c r="GO17" s="62" t="str">
        <f>IF(ISBLANK($GW$3),"",IF(ISBLANK(Tipy!FJ11),0,IF(OR(AND(Tipy!FJ11=Výsledky!$GU$3,OR(Tipy!FL11=Výsledky!$GW$3+1,Tipy!FL11=Výsledky!$GW$3-1)),AND(Tipy!FL11=Výsledky!$GW$3,OR(Tipy!FJ11=Výsledky!$GU$3+1,Tipy!FJ11=Výsledky!$GU$3-1))),10,0)))</f>
        <v/>
      </c>
      <c r="GP17" s="65" t="str">
        <f>IF(ISBLANK($GW$3),"",IF(ISBLANK(Tipy!FJ11),"-",SUM(GK17:GO17)))</f>
        <v/>
      </c>
      <c r="GQ17" s="64"/>
      <c r="GR17" s="61" t="str">
        <f>IF(ISBLANK($GI$3),"",IF(ISBLANK(Tipy!FP11),0,IF(AND(Tipy!FP11=Výsledky!$GG$3,Tipy!FR11=Výsledky!$GI$3),60,0)))</f>
        <v/>
      </c>
      <c r="GS17" s="61" t="str">
        <f>IF(ISBLANK($GI$3),"",IF(ISBLANK(Tipy!FP11),0,IF(AND(Tipy!FP11=Výsledky!$GG$3,Tipy!FR11=Výsledky!$GI$3),0,IF(AND(Tipy!FP11-Tipy!FR11&gt;0,Výsledky!$GG$3-Výsledky!$GI$3&gt;0),20,IF(AND(Tipy!FP11-Tipy!FR11=0,Výsledky!$GG$3-Výsledky!$GI$3=0),20,IF(AND(Tipy!FP11-Tipy!FR11&lt;0,Výsledky!$GG$3-Výsledky!$GI$3&lt;0),20,0))))))</f>
        <v/>
      </c>
      <c r="GT17" s="61" t="str">
        <f>IF(ISBLANK($GI$3),"",IF(OR(Tipy!FS11=Výsledky!#REF!,Tipy!FS11=Výsledky!#REF!,Tipy!FS11=Výsledky!#REF!,Tipy!FS11=Výsledky!$GR$9),IF(VLOOKUP(Tipy!FS11,'Kategórie hráčov'!$A$2:$B$46,2,FALSE)=30,30,20),0))</f>
        <v/>
      </c>
      <c r="GU17" s="61" t="str">
        <f>IF(ISBLANK($GI$3),"",IF(OR(Tipy!FT11=Výsledky!#REF!,Tipy!FT11=Výsledky!#REF!,Tipy!FT11=Výsledky!#REF!,Tipy!FT11=Výsledky!$GU$9),IF(VLOOKUP(Tipy!FT11,'Kategórie hráčov'!$A$2:$B$46,2,FALSE)=30,30,20),0))</f>
        <v/>
      </c>
      <c r="GV17" s="62" t="str">
        <f>IF(ISBLANK($GI$3),"",IF(ISBLANK(Tipy!FP11),0,IF(OR(AND(Tipy!FP11=Výsledky!$GG$3,OR(Tipy!FR11=Výsledky!$GI$3+1,Tipy!FR11=Výsledky!$GI$3-1)),AND(Tipy!FR11=Výsledky!$GI$3,OR(Tipy!FP11=Výsledky!$GG$3+1,Tipy!FP11=Výsledky!$GG$3-1))),10,0)))</f>
        <v/>
      </c>
      <c r="GW17" s="65" t="str">
        <f>IF(ISBLANK($GI$3),"",IF(ISBLANK(Tipy!FP11),"-",SUM(GR17:GV17)))</f>
        <v/>
      </c>
      <c r="GX17" s="64"/>
      <c r="GY17" s="61" t="str">
        <f>IF(ISBLANK($HK$3),"",IF(ISBLANK(Tipy!FV11),0,IF(AND(Tipy!FV11=Výsledky!$HI$3,Tipy!FX11=Výsledky!$HK$3),60,0)))</f>
        <v/>
      </c>
      <c r="GZ17" s="61" t="str">
        <f>IF(ISBLANK($HK$3),"",IF(ISBLANK(Tipy!FV11),0,IF(AND(Tipy!FV11=Výsledky!$HI$3,Tipy!FX11=Výsledky!$HK$3),0,IF(AND(Tipy!FV11-Tipy!FX11&gt;0,Výsledky!$HI$3-Výsledky!$HK$3&gt;0),20,IF(AND(Tipy!FV11-Tipy!FX11=0,Výsledky!$HI$3-Výsledky!$HK$3=0),20,IF(AND(Tipy!FV11-Tipy!FX11&lt;0,Výsledky!$HI$3-Výsledky!$HK$3&lt;0),20,0))))))</f>
        <v/>
      </c>
      <c r="HA17" s="61" t="str">
        <f>IF(ISBLANK($HK$3),"",IF(OR(Tipy!FY11=Výsledky!$GY$6,Tipy!FY11=Výsledky!$GY$7,Tipy!FY11=Výsledky!$GY$8,Tipy!FY11=Výsledky!$GY$9),IF(VLOOKUP(Tipy!FY11,'Kategórie hráčov'!$A$2:$B$46,2,FALSE)=30,30,20),0))</f>
        <v/>
      </c>
      <c r="HB17" s="61" t="str">
        <f>IF(ISBLANK($HK$3),"",IF(OR(Tipy!FZ11=Výsledky!$HB$6,Tipy!FZ11=Výsledky!$HB$7,Tipy!FZ11=Výsledky!$HB$8,Tipy!FZ11=Výsledky!$HB$9),IF(VLOOKUP(Tipy!FZ11,'Kategórie hráčov'!$A$2:$B$46,2,FALSE)=30,30,20),0))</f>
        <v/>
      </c>
      <c r="HC17" s="62" t="str">
        <f>IF(ISBLANK($HK$3),"",IF(ISBLANK(Tipy!FV11),0,IF(OR(AND(Tipy!FV11=Výsledky!$HI$3,OR(Tipy!FX11=Výsledky!$HK$3+1,Tipy!FX11=Výsledky!$HK$3-1)),AND(Tipy!FX11=Výsledky!$HK$3,OR(Tipy!FV11=Výsledky!$HI$3+1,Tipy!FV11=Výsledky!$HI$3-1))),10,0)))</f>
        <v/>
      </c>
      <c r="HD17" s="65" t="str">
        <f>IF(ISBLANK($HK$3),"",IF(ISBLANK(Tipy!FV11),"-",SUM(GY17:HC17)))</f>
        <v/>
      </c>
      <c r="HE17" s="64"/>
      <c r="HF17" s="61" t="str">
        <f>IF(ISBLANK($HD$3),"",IF(ISBLANK(Tipy!#REF!),0,IF(AND(Tipy!#REF!=Výsledky!$HB$3,Tipy!#REF!=Výsledky!$HD$3),60,0)))</f>
        <v/>
      </c>
      <c r="HG17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7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7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7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7" s="65" t="str">
        <f>IF(ISBLANK($HD$3),"",IF(ISBLANK(Tipy!#REF!),"-",SUM(HF17:HJ17)))</f>
        <v/>
      </c>
      <c r="HL17" s="64"/>
      <c r="HM17" s="61" t="str">
        <f>IF(ISBLANK($HY$3),"",IF(ISBLANK(Tipy!#REF!),0,IF(AND(Tipy!#REF!=Výsledky!$HW$3,Tipy!#REF!=Výsledky!$HY$3),60,0)))</f>
        <v/>
      </c>
      <c r="HN17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7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7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7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7" s="65" t="str">
        <f>IF(ISBLANK($HY$3),"",IF(ISBLANK(Tipy!#REF!),"-",SUM(HM17:HQ17)))</f>
        <v/>
      </c>
      <c r="HS17" s="64"/>
      <c r="HT17" s="61" t="str">
        <f>IF(ISBLANK($HR$3),"",IF(ISBLANK(Tipy!GN11),0,IF(AND(Tipy!GN11=Výsledky!$HP$3,Tipy!GP11=Výsledky!$HR$3),60,0)))</f>
        <v/>
      </c>
      <c r="HU17" s="61" t="str">
        <f>IF(ISBLANK($HR$3),"",IF(ISBLANK(Tipy!GN11),0,IF(AND(Tipy!GN11=Výsledky!$HP$3,Tipy!GP11=Výsledky!$HR$3),0,IF(AND(Tipy!GN11-Tipy!GP11&gt;0,Výsledky!$HP$3-Výsledky!$HR$3&gt;0),20,IF(AND(Tipy!GN11-Tipy!GP11=0,Výsledky!$HP$3-Výsledky!$HR$3=0),20,IF(AND(Tipy!GN11-Tipy!GP11&lt;0,Výsledky!$HP$3-Výsledky!$HR$3&lt;0),20,0))))))</f>
        <v/>
      </c>
      <c r="HV17" s="61" t="str">
        <f>IF(ISBLANK($HR$3),"",IF(OR(Tipy!GQ11=Výsledky!$HT$6,Tipy!GQ11=Výsledky!#REF!,Tipy!GQ11=Výsledky!#REF!,Tipy!GQ11=Výsledky!#REF!),IF(VLOOKUP(Tipy!GQ11,'Kategórie hráčov'!$A$2:$B$46,2,FALSE)=30,30,20),0))</f>
        <v/>
      </c>
      <c r="HW17" s="61" t="str">
        <f>IF(ISBLANK($HR$3),"",IF(OR(Tipy!GR11=Výsledky!$HW$6,Tipy!GR11=Výsledky!#REF!,Tipy!GR11=Výsledky!#REF!,Tipy!GR11=Výsledky!#REF!),IF(VLOOKUP(Tipy!GR11,'Kategórie hráčov'!$A$2:$B$46,2,FALSE)=30,30,20),0))</f>
        <v/>
      </c>
      <c r="HX17" s="62" t="str">
        <f>IF(ISBLANK($HR$3),"",IF(ISBLANK(Tipy!GN11),0,IF(OR(AND(Tipy!GN11=Výsledky!$HP$3,OR(Tipy!GP11=Výsledky!$HR$3+1,Tipy!GP11=Výsledky!$HR$3-1)),AND(Tipy!GP11=Výsledky!$HR$3,OR(Tipy!GN11=Výsledky!$HP$3+1,Tipy!GN11=Výsledky!$HP$3-1))),10,0)))</f>
        <v/>
      </c>
      <c r="HY17" s="65" t="str">
        <f>IF(ISBLANK($HR$3),"",IF(ISBLANK(Tipy!GN11),"-",SUM(HT17:HX17)))</f>
        <v/>
      </c>
      <c r="HZ17" s="64"/>
      <c r="IA17" s="61" t="str">
        <f>IF(ISBLANK($IM$3),"",IF(ISBLANK(Tipy!GT11),0,IF(AND(Tipy!GT11=Výsledky!$IK$3,Tipy!GV11=Výsledky!$IM$3),60,0)))</f>
        <v/>
      </c>
      <c r="IB17" s="61" t="str">
        <f>IF(ISBLANK($IM$3),"",IF(ISBLANK(Tipy!GT11),0,IF(AND(Tipy!GT11=Výsledky!$IK$3,Tipy!GV11=Výsledky!$IM$3),0,IF(AND(Tipy!GT11-Tipy!GV11&gt;0,Výsledky!$IK$3-Výsledky!$IM$3&gt;0),20,IF(AND(Tipy!GT11-Tipy!GV11=0,Výsledky!$IK$3-Výsledky!$IM$3=0),20,IF(AND(Tipy!GT11-Tipy!GV11&lt;0,Výsledky!$IK$3-Výsledky!$IM$3&lt;0),20,0))))))</f>
        <v/>
      </c>
      <c r="IC17" s="61" t="str">
        <f>IF(ISBLANK($IM$3),"",IF(OR(Tipy!GW11=Výsledky!$IA$6,Tipy!GW11=Výsledky!$IA$7,Tipy!GW11=Výsledky!$IA$8,Tipy!GW11=Výsledky!$IA$9),IF(VLOOKUP(Tipy!GW11,'Kategórie hráčov'!$A$2:$B$46,2,FALSE)=30,30,20),0))</f>
        <v/>
      </c>
      <c r="ID17" s="61" t="str">
        <f>IF(ISBLANK($IM$3),"",IF(OR(Tipy!GX11=Výsledky!$ID$6,Tipy!GX11=Výsledky!$ID$7,Tipy!GX11=Výsledky!$ID$8,Tipy!GX11=Výsledky!$ID$9),IF(VLOOKUP(Tipy!GX11,'Kategórie hráčov'!$A$2:$B$46,2,FALSE)=30,30,20),0))</f>
        <v/>
      </c>
      <c r="IE17" s="62" t="str">
        <f>IF(ISBLANK($IM$3),"",IF(ISBLANK(Tipy!GT11),0,IF(OR(AND(Tipy!GT11=Výsledky!$IK$3,OR(Tipy!GV11=Výsledky!$IM$3+1,Tipy!GV11=Výsledky!$IM$3-1)),AND(Tipy!GV11=Výsledky!$IM$3,OR(Tipy!GT11=Výsledky!$IK$3+1,Tipy!GT11=Výsledky!$IK$3-1))),10,0)))</f>
        <v/>
      </c>
      <c r="IF17" s="65" t="str">
        <f>IF(ISBLANK($IM$3),"",IF(ISBLANK(Tipy!GT11),"-",SUM(IA17:IE17)))</f>
        <v/>
      </c>
      <c r="IG17" s="64"/>
      <c r="IH17" s="61" t="str">
        <f>IF(ISBLANK($IF$3),"",IF(ISBLANK(Tipy!GZ11),0,IF(AND(Tipy!GZ11=Výsledky!$ID$3,Tipy!HB11=Výsledky!$IF$3),60,0)))</f>
        <v/>
      </c>
      <c r="II17" s="61" t="str">
        <f>IF(ISBLANK($IF$3),"",IF(ISBLANK(Tipy!GZ11),0,IF(AND(Tipy!GZ11=Výsledky!$ID$3,Tipy!HB11=Výsledky!$IF$3),0,IF(AND(Tipy!GZ11-Tipy!HB11&gt;0,Výsledky!$ID$3-Výsledky!$IF$3&gt;0),20,IF(AND(Tipy!GZ11-Tipy!HB11=0,Výsledky!$ID$3-Výsledky!$IF$3=0),20,IF(AND(Tipy!GZ11-Tipy!HB11&lt;0,Výsledky!$ID$3-Výsledky!$IF$3&lt;0),20,0))))))</f>
        <v/>
      </c>
      <c r="IJ17" s="61" t="str">
        <f>IF(ISBLANK($IF$3),"",IF(OR(Tipy!HC11=Výsledky!#REF!,Tipy!HC11=Výsledky!#REF!,Tipy!HC11=Výsledky!#REF!,Tipy!HC11=Výsledky!$IH$9),IF(VLOOKUP(Tipy!HC11,'Kategórie hráčov'!$A$2:$B$46,2,FALSE)=30,30,20),0))</f>
        <v/>
      </c>
      <c r="IK17" s="61" t="str">
        <f>IF(ISBLANK($IF$3),"",IF(OR(Tipy!HD11=Výsledky!#REF!,Tipy!HD11=Výsledky!#REF!,Tipy!HD11=Výsledky!#REF!,Tipy!HD11=Výsledky!$IK$9),IF(VLOOKUP(Tipy!HD11,'Kategórie hráčov'!$A$2:$B$46,2,FALSE)=30,30,20),0))</f>
        <v/>
      </c>
      <c r="IL17" s="62" t="str">
        <f>IF(ISBLANK($IF$3),"",IF(ISBLANK(Tipy!GZ11),0,IF(OR(AND(Tipy!GZ11=Výsledky!$ID$3,OR(Tipy!HB11=Výsledky!$IF$3+1,Tipy!HB11=Výsledky!$IF$3-1)),AND(Tipy!HB11=Výsledky!$IF$3,OR(Tipy!GZ11=Výsledky!$ID$3+1,Tipy!GZ11=Výsledky!$ID$3-1))),10,0)))</f>
        <v/>
      </c>
      <c r="IM17" s="65" t="str">
        <f>IF(ISBLANK($IF$3),"",IF(ISBLANK(Tipy!GZ11),"-",SUM(IH17:IL17)))</f>
        <v/>
      </c>
      <c r="IN17" s="64"/>
      <c r="IO17" s="61" t="str">
        <f>IF(ISBLANK($IT$3),"",IF(ISBLANK(Tipy!HF11),0,IF(AND(Tipy!HF11=Výsledky!$IR$3,Tipy!HH11=Výsledky!$IT$3),60,0)))</f>
        <v/>
      </c>
      <c r="IP17" s="61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61" t="str">
        <f>IF(ISBLANK($IT$3),"",IF(OR(Tipy!HI11=Výsledky!$IO$6,Tipy!HI11=Výsledky!$IO$7,Tipy!HI11=Výsledky!$IO$8,Tipy!HI11=Výsledky!$IO$9),IF(VLOOKUP(Tipy!HI11,'Kategórie hráčov'!$A$2:$B$46,2,FALSE)=30,30,20),0))</f>
        <v/>
      </c>
      <c r="IR17" s="61" t="str">
        <f>IF(ISBLANK($IT$3),"",IF(OR(Tipy!HJ11=Výsledky!$IR$6,Tipy!HJ11=Výsledky!$IR$7,Tipy!HJ11=Výsledky!$IR$8,Tipy!HJ11=Výsledky!$IR$9),IF(VLOOKUP(Tipy!HJ11,'Kategórie hráčov'!$A$2:$B$46,2,FALSE)=30,30,20),0))</f>
        <v/>
      </c>
      <c r="IS17" s="62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65" t="str">
        <f>IF(ISBLANK($IT$3),"",IF(ISBLANK(Tipy!HF11),"-",SUM(IO17:IS17)))</f>
        <v/>
      </c>
      <c r="IU17" s="64"/>
      <c r="IV17" s="61" t="str">
        <f>IF(ISBLANK($JA$3),"",IF(ISBLANK(Tipy!HL11),0,IF(AND(Tipy!HL11=Výsledky!$IY$3,Tipy!HN11=Výsledky!$JA$3),60,0)))</f>
        <v/>
      </c>
      <c r="IW17" s="61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61" t="str">
        <f>IF(ISBLANK($JA$3),"",IF(OR(Tipy!HO11=Výsledky!$IV$6,Tipy!HO11=Výsledky!$IV$7,Tipy!HO11=Výsledky!$IV$8,Tipy!HO11=Výsledky!$IV$9),IF(VLOOKUP(Tipy!HO11,'Kategórie hráčov'!$A$2:$B$46,2,FALSE)=30,30,20),0))</f>
        <v/>
      </c>
      <c r="IY17" s="61" t="str">
        <f>IF(ISBLANK($JA$3),"",IF(OR(Tipy!HP11=Výsledky!$IY$6,Tipy!HP11=Výsledky!$IY$7,Tipy!HP11=Výsledky!$IY$8,Tipy!HP11=Výsledky!$IY$9),IF(VLOOKUP(Tipy!HP11,'Kategórie hráčov'!$A$2:$B$46,2,FALSE)=30,30,20),0))</f>
        <v/>
      </c>
      <c r="IZ17" s="62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65" t="str">
        <f>IF(ISBLANK($JA$3),"",IF(ISBLANK(Tipy!HL11),"-",SUM(IV17:IZ17)))</f>
        <v/>
      </c>
      <c r="JB17" s="64"/>
      <c r="JC17" s="61" t="str">
        <f>IF(ISBLANK($JO$3),"",IF(ISBLANK(Tipy!HR11),0,IF(AND(Tipy!HR11=Výsledky!$JM$3,Tipy!HT11=Výsledky!$JO$3),60,0)))</f>
        <v/>
      </c>
      <c r="JD17" s="61" t="str">
        <f>IF(ISBLANK($JO$3),"",IF(ISBLANK(Tipy!HR11),0,IF(AND(Tipy!HR11=Výsledky!$JM$3,Tipy!HT11=Výsledky!$JO$3),0,IF(AND(Tipy!HR11-Tipy!HT11&gt;0,Výsledky!$JM$3-Výsledky!$JO$3&gt;0),20,IF(AND(Tipy!HR11-Tipy!HT11=0,Výsledky!$JM$3-Výsledky!$JO$3=0),20,IF(AND(Tipy!HR11-Tipy!HT11&lt;0,Výsledky!$JM$3-Výsledky!$JO$3&lt;0),20,0))))))</f>
        <v/>
      </c>
      <c r="JE17" s="61" t="str">
        <f>IF(ISBLANK($JO$3),"",IF(OR(Tipy!HU11=Výsledky!$JC$6,Tipy!HU11=Výsledky!$JC$7,Tipy!HU11=Výsledky!$JC$8,Tipy!HU11=Výsledky!$JC$9),IF(VLOOKUP(Tipy!HU11,'Kategórie hráčov'!$A$2:$B$70,2,FALSE)=30,30,20),0))</f>
        <v/>
      </c>
      <c r="JF17" s="61" t="str">
        <f>IF(ISBLANK($JO$3),"",IF(OR(Tipy!HV11=Výsledky!$JF$6,Tipy!HV11=Výsledky!$JF$7,Tipy!HV11=Výsledky!$JF$8,Tipy!HV11=Výsledky!$JF$9),IF(VLOOKUP(Tipy!HV11,'Kategórie hráčov'!$A$2:$B$70,2,FALSE)=30,30,20),0))</f>
        <v/>
      </c>
      <c r="JG17" s="62" t="str">
        <f>IF(ISBLANK($JO$3),"",IF(ISBLANK(Tipy!HR11),0,IF(OR(AND(Tipy!HR11=Výsledky!$JM$3,OR(Tipy!HT11=Výsledky!$JO$3+1,Tipy!HT11=Výsledky!$JO$3-1)),AND(Tipy!HT11=Výsledky!$JO$3,OR(Tipy!HR11=Výsledky!$JM$3+1,Tipy!HR11=Výsledky!$JM$3-1))),10,0)))</f>
        <v/>
      </c>
      <c r="JH17" s="65" t="str">
        <f>IF(ISBLANK($JO$3),"",IF(ISBLANK(Tipy!HR11),"-",SUM(JC17:JG17)))</f>
        <v/>
      </c>
      <c r="JI17" s="64"/>
      <c r="JJ17" s="61" t="str">
        <f>IF(ISBLANK($JH$3),"",IF(ISBLANK(Tipy!#REF!),0,IF(AND(Tipy!#REF!=Výsledky!$JF$3,Tipy!#REF!=Výsledky!$JH$3),60,0)))</f>
        <v/>
      </c>
      <c r="JK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7" s="65" t="str">
        <f>IF(ISBLANK($JH$3),"",IF(ISBLANK(Tipy!#REF!),"-",SUM(JJ17:JN17)))</f>
        <v/>
      </c>
      <c r="JP17" s="64"/>
      <c r="JQ17" s="61" t="str">
        <f>IF(ISBLANK($JV$3),"",IF(ISBLANK(Tipy!ID11),0,IF(AND(Tipy!ID11=Výsledky!$JT$3,Tipy!IF11=Výsledky!$JV$3),60,0)))</f>
        <v/>
      </c>
      <c r="JR17" s="61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61" t="str">
        <f>IF(ISBLANK($JV$3),"",IF(OR(Tipy!IG11=Výsledky!$JQ$6,Tipy!IG11=Výsledky!$JQ$7,Tipy!IG11=Výsledky!$JQ$8,Tipy!IG11=Výsledky!$JQ$9),IF(VLOOKUP(Tipy!IG11,'Kategórie hráčov'!$A$2:$B$46,2,FALSE)=30,30,20),0))</f>
        <v/>
      </c>
      <c r="JT17" s="61" t="str">
        <f>IF(ISBLANK($JV$3),"",IF(OR(Tipy!IH11=Výsledky!$JT$6,Tipy!IH11=Výsledky!$JT$7,Tipy!IH11=Výsledky!$JT$8,Tipy!IH11=Výsledky!$JT$9),IF(VLOOKUP(Tipy!IH11,'Kategórie hráčov'!$A$2:$B$46,2,FALSE)=30,30,20),0))</f>
        <v/>
      </c>
      <c r="JU17" s="62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65" t="str">
        <f>IF(ISBLANK($JV$3),"",IF(ISBLANK(Tipy!ID11),"-",SUM(JQ17:JU17)))</f>
        <v/>
      </c>
      <c r="JW17" s="64"/>
      <c r="JX17" s="61" t="str">
        <f>IF(ISBLANK($KQ$3),"",IF(ISBLANK(Tipy!IJ11),0,IF(AND(Tipy!IJ11=Výsledky!$KO$3,Tipy!IL11=Výsledky!$KQ$3),60,0)))</f>
        <v/>
      </c>
      <c r="JY17" s="61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1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1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2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65" t="str">
        <f>IF(ISBLANK($KQ$3),"",IF(ISBLANK(Tipy!IJ11),"-",SUM(JX17:KB17)))</f>
        <v/>
      </c>
      <c r="KD17" s="64"/>
      <c r="KE17" s="61" t="str">
        <f>IF(ISBLANK($KX$3),"",IF(ISBLANK(Tipy!IP11),0,IF(AND(Tipy!IP11=Výsledky!$KV$3,Tipy!IR11=Výsledky!$KX$3),60,0)))</f>
        <v/>
      </c>
      <c r="KF17" s="61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1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1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2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65" t="str">
        <f>IF(ISBLANK($KX$3),"",IF(ISBLANK(Tipy!IP11),"-",SUM(KE17:KI17)))</f>
        <v/>
      </c>
      <c r="KK17" s="64"/>
      <c r="KL17" s="61" t="str">
        <f>IF(ISBLANK($KJ$3),"",IF(ISBLANK(Tipy!IV11),0,IF(AND(Tipy!IV11=Výsledky!$KH$3,Tipy!IX11=Výsledky!$KJ$3),60,0)))</f>
        <v/>
      </c>
      <c r="KM17" s="61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1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1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2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65" t="str">
        <f>IF(ISBLANK($KJ$3),"",IF(ISBLANK(Tipy!IV11),"-",SUM(KL17:KP17)))</f>
        <v/>
      </c>
      <c r="KR17" s="64"/>
      <c r="KS17" s="61" t="str">
        <f>IF(ISBLANK($KC$3),"",IF(ISBLANK(Tipy!JB11),0,IF(AND(Tipy!JB11=Výsledky!$KA$3,Tipy!JD11=Výsledky!$KC$3),60,0)))</f>
        <v/>
      </c>
      <c r="KT17" s="61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1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1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2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5" t="str">
        <f>IF(ISBLANK($KC$3),"",IF(ISBLANK(Tipy!JB11),"-",SUM(KS17:KW17)))</f>
        <v/>
      </c>
      <c r="KY17" s="64"/>
      <c r="KZ17" s="61" t="str">
        <f>IF(ISBLANK($LE$3),"",IF(ISBLANK(Tipy!JH11),0,IF(AND(Tipy!JH11=Výsledky!$LC$3,Tipy!JJ11=Výsledky!$LE$3),60,0)))</f>
        <v/>
      </c>
      <c r="LA17" s="61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1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1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2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5" t="str">
        <f>IF(ISBLANK($LE$3),"",IF(ISBLANK(Tipy!JH11),"-",SUM(KZ17:LD17)))</f>
        <v/>
      </c>
      <c r="LF17" s="64"/>
      <c r="LG17" s="61" t="str">
        <f>IF(ISBLANK($JH$3),"",IF(ISBLANK(Tipy!#REF!),0,IF(AND(Tipy!#REF!=Výsledky!$JF$3,Tipy!#REF!=Výsledky!$JH$3),60,0)))</f>
        <v/>
      </c>
      <c r="LH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7" s="65" t="str">
        <f>IF(ISBLANK($JH$3),"",IF(ISBLANK(Tipy!#REF!),"-",SUM(LG17:LK17)))</f>
        <v/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str">
        <f>IF(ISBLANK($JH$3),"",IF(ISBLANK(Tipy!#REF!),0,IF(AND(Tipy!#REF!=Výsledky!$JF$3,Tipy!#REF!=Výsledky!$JH$3),60,0)))</f>
        <v/>
      </c>
      <c r="LV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7" s="65" t="str">
        <f>IF(ISBLANK($JH$3),"",IF(ISBLANK(Tipy!#REF!),"-",SUM(LU17:LY17)))</f>
        <v/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8" customHeight="1" x14ac:dyDescent="0.2">
      <c r="A18" s="287">
        <f>Tipy!A12</f>
        <v>48</v>
      </c>
      <c r="B18" s="277" t="s">
        <v>301</v>
      </c>
      <c r="C18" s="301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79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299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299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102">
        <f>IF(ISBLANK($AR$3),"",IF(ISBLANK(Tipy!AH12),0,IF(AND(Tipy!AH12=Výsledky!$AP$3,Tipy!AJ12=Výsledky!$AR$3),60,0)))</f>
        <v>0</v>
      </c>
      <c r="AN18" s="101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01">
        <f>IF(ISBLANK($AR$3),"",IF(OR(Tipy!AK12=Výsledky!$AM$6,Tipy!AK12=Výsledky!$AM$7,Tipy!AK12=Výsledky!$AM$8,Tipy!AK12=Výsledky!$AM$9),VLOOKUP(Tipy!AK12,'Kategórie hráčov'!$A$2:$B$51,2,FALSE),0))</f>
        <v>0</v>
      </c>
      <c r="AP18" s="101">
        <f>IF(ISBLANK($AR$3),"",IF(OR(Tipy!AL12=Výsledky!$AP$6,Tipy!AL12=Výsledky!$AP$7,Tipy!AL12=Výsledky!$AP$8,Tipy!AL12=Výsledky!$AP$9),VLOOKUP(Tipy!AL12,'Kategórie hráčov'!$A$27:$B$76,2,FALSE),0))</f>
        <v>20</v>
      </c>
      <c r="AQ18" s="62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5">
        <f>IF(ISBLANK($AR$3),"",IF(ISBLANK(Tipy!AH12),"-",SUM(AM18:AQ18)))</f>
        <v>50</v>
      </c>
      <c r="AS18" s="64"/>
      <c r="AT18" s="61">
        <f>IF(ISBLANK($AY$3),"",IF(ISBLANK(Tipy!AN12),0,IF(AND(Tipy!AN12=Výsledky!$AW$3,Tipy!AP12=Výsledky!$AY$3),60,0)))</f>
        <v>0</v>
      </c>
      <c r="AU18" s="61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61">
        <f>IF(ISBLANK($AY$3),"",IF(OR(Tipy!AQ12=Výsledky!$AT$6,Tipy!AQ12=Výsledky!$AT$7,Tipy!AQ12=Výsledky!$AT$8,Tipy!AQ12=Výsledky!$AT$9),VLOOKUP(Tipy!AQ12,'Kategórie hráčov'!$A$2:$B$51,2,FALSE),0))</f>
        <v>0</v>
      </c>
      <c r="AW18" s="61">
        <f>IF(ISBLANK($AY$3),"",IF(OR(Tipy!AR12=Výsledky!$AW$6,Tipy!AR12=Výsledky!$AW$7,Tipy!AR12=Výsledky!$AW$8,Tipy!AR12=Výsledky!$AW$9),VLOOKUP(Tipy!AR12,'Kategórie hráčov'!$A$27:$B$76,2,FALSE),0))</f>
        <v>0</v>
      </c>
      <c r="AX18" s="62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5">
        <f>IF(ISBLANK($AY$3),"",IF(ISBLANK(Tipy!AN12),"-",SUM(AT18:AX18)))</f>
        <v>30</v>
      </c>
      <c r="AZ18" s="64"/>
      <c r="BA18" s="61">
        <f>IF(ISBLANK($BF$3),"",IF(ISBLANK(Tipy!AT12),0,IF(AND(Tipy!AT12=Výsledky!$BD$3,Tipy!AV12=Výsledky!$BF$3),60,0)))</f>
        <v>0</v>
      </c>
      <c r="BB18" s="61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61">
        <f>IF(ISBLANK($BF$3),"",IF(OR(Tipy!AW12=Výsledky!$BA$6,Tipy!AW12=Výsledky!$BA$7,Tipy!AW12=Výsledky!$BA$8,Tipy!AW12=Výsledky!$BA$9),VLOOKUP(Tipy!AW12,'Kategórie hráčov'!$A$2:$B$51,2,FALSE),0))</f>
        <v>0</v>
      </c>
      <c r="BD18" s="61">
        <f>IF(ISBLANK($BF$3),"",IF(OR(Tipy!AX12=Výsledky!$BD$6,Tipy!AX12=Výsledky!$BD$7,Tipy!AX12=Výsledky!$BD$8,Tipy!AX12=Výsledky!$BD$9),VLOOKUP(Tipy!AX12,'Kategórie hráčov'!$A$27:$B$76,2,FALSE),0))</f>
        <v>0</v>
      </c>
      <c r="BE18" s="62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5" t="str">
        <f>IF(ISBLANK($BF$3),"",IF(ISBLANK(Tipy!AT12),"-",SUM(BA18:BE18)))</f>
        <v>-</v>
      </c>
      <c r="BG18" s="64"/>
      <c r="BH18" s="61">
        <f>IF(ISBLANK($BM$3),"",IF(ISBLANK(Tipy!AZ12),0,IF(AND(Tipy!AZ12=Výsledky!$BK$3,Tipy!BB12=Výsledky!$BM$3),60,0)))</f>
        <v>0</v>
      </c>
      <c r="BI18" s="61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61">
        <f>IF(ISBLANK($BM$3),"",IF(OR(Tipy!BC12=Výsledky!$BH$6,Tipy!BC12=Výsledky!$BH$7,Tipy!BC12=Výsledky!$BH$8,Tipy!BC12=Výsledky!$BH$9),VLOOKUP(Tipy!BC12,'Kategórie hráčov'!$A$2:$B$51,2,FALSE),0))</f>
        <v>20</v>
      </c>
      <c r="BK18" s="61">
        <f>IF(ISBLANK($BM$3),"",IF(OR(Tipy!BD12=Výsledky!$BK$6,Tipy!BD12=Výsledky!$BK$7,Tipy!BD12=Výsledky!$BK$8,Tipy!BD12=Výsledky!$BK$9),VLOOKUP(Tipy!BD12,'Kategórie hráčov'!$A$27:$B$76,2,FALSE),0))</f>
        <v>0</v>
      </c>
      <c r="BL18" s="62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5">
        <f>IF(ISBLANK($BM$3),"",IF(ISBLANK(Tipy!AZ12),"-",SUM(BH18:BL18)))</f>
        <v>40</v>
      </c>
      <c r="BN18" s="64"/>
      <c r="BO18" s="61">
        <f>IF(ISBLANK($BT$3),"",IF(ISBLANK(Tipy!BF12),0,IF(AND(Tipy!BF12=Výsledky!$BR$3,Tipy!BH12=Výsledky!$BT$3),60,0)))</f>
        <v>0</v>
      </c>
      <c r="BP18" s="61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61">
        <f>IF(ISBLANK($BT$3),"",IF(OR(Tipy!BI12=Výsledky!$BO$6,Tipy!BI12=Výsledky!$BO$7,Tipy!BI12=Výsledky!$BO$8,Tipy!BI12=Výsledky!$BO$9),VLOOKUP(Tipy!BI12,'Kategórie hráčov'!$A$2:$B$51,2,FALSE),0))</f>
        <v>0</v>
      </c>
      <c r="BR18" s="61">
        <f>IF(ISBLANK($BT$3),"",IF(OR(Tipy!BJ12=Výsledky!$BR$6,Tipy!BJ12=Výsledky!$BR$7,Tipy!BJ12=Výsledky!$BR$8,Tipy!BJ12=Výsledky!$BR$9),VLOOKUP(Tipy!BJ12,'Kategórie hráčov'!$A$27:$B$76,2,FALSE),0))</f>
        <v>0</v>
      </c>
      <c r="BS18" s="62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5">
        <f>IF(ISBLANK($BT$3),"",IF(ISBLANK(Tipy!BF12),"-",SUM(BO18:BS18)))</f>
        <v>0</v>
      </c>
      <c r="BU18" s="64"/>
      <c r="BV18" s="61">
        <f>IF(ISBLANK($CA$3),"",IF(ISBLANK(Tipy!BL12),0,IF(AND(Tipy!BL12=Výsledky!$BY$3,Tipy!BN12=Výsledky!$CA$3),60,0)))</f>
        <v>0</v>
      </c>
      <c r="BW18" s="61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61">
        <f>IF(ISBLANK($CA$3),"",IF(OR(Tipy!BO12=Výsledky!$BV$6,Tipy!BO12=Výsledky!$BV$7,Tipy!BO12=Výsledky!$BV$8,Tipy!BO12=Výsledky!$BV$9),VLOOKUP(Tipy!BO12,'Kategórie hráčov'!$A$2:$B$51,2,FALSE),0))</f>
        <v>0</v>
      </c>
      <c r="BY18" s="61">
        <f>IF(ISBLANK($CA$3),"",IF(OR(Tipy!BP12=Výsledky!$BY$6,Tipy!BP12=Výsledky!$BY$7,Tipy!BP12=Výsledky!$BY$8,Tipy!BP12=Výsledky!$BY$9),VLOOKUP(Tipy!BP12,'Kategórie hráčov'!$A$27:$B$76,2,FALSE),0))</f>
        <v>0</v>
      </c>
      <c r="BZ18" s="62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5">
        <f>IF(ISBLANK($CA$3),"",IF(ISBLANK(Tipy!BL12),"-",SUM(BV18:BZ18)))</f>
        <v>20</v>
      </c>
      <c r="CB18" s="64"/>
      <c r="CC18" s="61">
        <f>IF(ISBLANK($CH$3),"",IF(ISBLANK(Tipy!BR12),0,IF(AND(Tipy!BR12=Výsledky!$CF$3,Tipy!BT12=Výsledky!$CH$3),60,0)))</f>
        <v>0</v>
      </c>
      <c r="CD18" s="61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61">
        <f>IF(ISBLANK($CH$3),"",IF(OR(Tipy!BU12=Výsledky!$CC$6,Tipy!BU12=Výsledky!$CC$7,Tipy!BU12=Výsledky!$CC$8,Tipy!BU12=Výsledky!$CC$9),VLOOKUP(Tipy!BU12,'Kategórie hráčov'!$A$2:$B$51,2,FALSE),0))</f>
        <v>0</v>
      </c>
      <c r="CF18" s="61">
        <f>IF(ISBLANK($CH$3),"",IF(OR(Tipy!BV12=Výsledky!$CF$6,Tipy!BV12=Výsledky!$CF$7,Tipy!BV12=Výsledky!$CF$8,Tipy!BV12=Výsledky!$CF$9),VLOOKUP(Tipy!BV12,'Kategórie hráčov'!$A$27:$B$76,2,FALSE),0))</f>
        <v>0</v>
      </c>
      <c r="CG18" s="62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5">
        <f>IF(ISBLANK($CH$3),"",IF(ISBLANK(Tipy!BR12),"-",SUM(CC18:CG18)))</f>
        <v>10</v>
      </c>
      <c r="CI18" s="64"/>
      <c r="CJ18" s="61">
        <f>IF(ISBLANK($CO$3),"",IF(ISBLANK(Tipy!BX12),0,IF(AND(Tipy!BX12=Výsledky!$CM$3,Tipy!BZ12=Výsledky!$CO$3),60,0)))</f>
        <v>0</v>
      </c>
      <c r="CK18" s="61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61">
        <f>IF(ISBLANK($CO$3),"",IF(OR(Tipy!CA12=Výsledky!$CJ$6,Tipy!CA12=Výsledky!$CJ$7,Tipy!CA12=Výsledky!$CJ$8,Tipy!CA12=Výsledky!$CJ$9),VLOOKUP(Tipy!CA12,'Kategórie hráčov'!$A$2:$B$51,2,FALSE),0))</f>
        <v>20</v>
      </c>
      <c r="CM18" s="61">
        <f>IF(ISBLANK($CO$3),"",IF(OR(Tipy!CB12=Výsledky!$CM$6,Tipy!CB12=Výsledky!$CM$7,Tipy!CB12=Výsledky!$CM$8,Tipy!CB12=Výsledky!$CM$9),VLOOKUP(Tipy!CB12,'Kategórie hráčov'!$A$27:$B$76,2,FALSE),0))</f>
        <v>0</v>
      </c>
      <c r="CN18" s="62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65">
        <f>IF(ISBLANK($CO$3),"",IF(ISBLANK(Tipy!BX12),"-",SUM(CJ18:CN18)))</f>
        <v>20</v>
      </c>
      <c r="CP18" s="64"/>
      <c r="CQ18" s="61">
        <f>IF(ISBLANK($CV$3),"",IF(ISBLANK(Tipy!CD12),0,IF(AND(Tipy!CD12=Výsledky!$CT$3,Tipy!CF12=Výsledky!$CV$3),60,0)))</f>
        <v>0</v>
      </c>
      <c r="CR18" s="61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61">
        <f>IF(ISBLANK($CV$3),"",IF(OR(Tipy!CG12=Výsledky!$CQ$6,Tipy!CG12=Výsledky!$CQ$7,Tipy!CG12=Výsledky!$CQ$8,Tipy!CG12=Výsledky!$CQ$9),VLOOKUP(Tipy!CG12,'Kategórie hráčov'!$A$2:$B$51,2,FALSE),0))</f>
        <v>20</v>
      </c>
      <c r="CT18" s="61">
        <f>IF(ISBLANK($CV$3),"",IF(OR(Tipy!CH12=Výsledky!$CT$6,Tipy!CH12=Výsledky!$CT$7,Tipy!CH12=Výsledky!$CT$8,Tipy!CH12=Výsledky!$CT$9),VLOOKUP(Tipy!CH12,'Kategórie hráčov'!$A$27:$B$76,2,FALSE),0))</f>
        <v>0</v>
      </c>
      <c r="CU18" s="62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65">
        <f>IF(ISBLANK($CV$3),"",IF(ISBLANK(Tipy!CD12),"-",SUM(CQ18:CU18)))</f>
        <v>40</v>
      </c>
      <c r="CW18" s="64"/>
      <c r="CX18" s="61">
        <f>IF(ISBLANK($DC$3),"",IF(ISBLANK(Tipy!CJ12),0,IF(AND(Tipy!CJ12=Výsledky!$DA$3,Tipy!CL12=Výsledky!$DC$3),60,0)))</f>
        <v>0</v>
      </c>
      <c r="CY18" s="61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61">
        <f>IF(ISBLANK($DC$3),"",IF(OR(Tipy!CM12=Výsledky!$CX$6,Tipy!CM12=Výsledky!$CX$7,Tipy!CM12=Výsledky!$CX$8,Tipy!CM12=Výsledky!$CX$9),VLOOKUP(Tipy!CM12,'Kategórie hráčov'!$A$2:$B$51,2,FALSE),0))</f>
        <v>20</v>
      </c>
      <c r="DA18" s="61">
        <f>IF(ISBLANK($DC$3),"",IF(OR(Tipy!CN12=Výsledky!$DA$6,Tipy!CN12=Výsledky!$DA$7,Tipy!CN12=Výsledky!$DA$8,Tipy!CN12=Výsledky!$DA$9),VLOOKUP(Tipy!CN12,'Kategórie hráčov'!$A$27:$B$76,2,FALSE),0))</f>
        <v>0</v>
      </c>
      <c r="DB18" s="62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65">
        <f>IF(ISBLANK($DC$3),"",IF(ISBLANK(Tipy!CJ12),"-",SUM(CX18:DB18)))</f>
        <v>50</v>
      </c>
      <c r="DD18" s="64"/>
      <c r="DE18" s="61">
        <f>IF(ISBLANK($DJ$3),"",IF(ISBLANK(Tipy!CP12),0,IF(AND(Tipy!CP12=Výsledky!$DH$3,Tipy!CR12=Výsledky!$DJ$3),60,0)))</f>
        <v>0</v>
      </c>
      <c r="DF18" s="61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61">
        <f>IF(ISBLANK($DJ$3),"",IF(OR(Tipy!CS12=Výsledky!$DE$6,Tipy!CS12=Výsledky!$DE$7,Tipy!CS12=Výsledky!$DE$8,Tipy!CS12=Výsledky!$DE$9),VLOOKUP(Tipy!CS12,'Kategórie hráčov'!$A$2:$B$51,2,FALSE),0))</f>
        <v>20</v>
      </c>
      <c r="DH18" s="61">
        <f>IF(ISBLANK($DJ$3),"",IF(OR(Tipy!CT12=Výsledky!$DH$6,Tipy!CT12=Výsledky!$DH$7,Tipy!CT12=Výsledky!$DH$8,Tipy!CT12=Výsledky!$DH$9),VLOOKUP(Tipy!CT12,'Kategórie hráčov'!$A$27:$B$76,2,FALSE),0))</f>
        <v>20</v>
      </c>
      <c r="DI18" s="62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65">
        <f>IF(ISBLANK($DJ$3),"",IF(ISBLANK(Tipy!CP12),"-",SUM(DE18:DI18)))</f>
        <v>60</v>
      </c>
      <c r="DK18" s="64"/>
      <c r="DL18" s="61">
        <f>IF(ISBLANK($DQ$3),"",IF(ISBLANK(Tipy!CV12),0,IF(AND(Tipy!CV12=Výsledky!$DO$3,Tipy!CX12=Výsledky!$DQ$3),60,0)))</f>
        <v>0</v>
      </c>
      <c r="DM18" s="61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61">
        <f>IF(ISBLANK($DQ$3),"",IF(OR(Tipy!CY12=Výsledky!$DL$6,Tipy!CY12=Výsledky!$DL$7,Tipy!CY12=Výsledky!$DL$8,Tipy!CY12=Výsledky!$DL$9),VLOOKUP(Tipy!CY12,'Kategórie hráčov'!$A$2:$B$51,2,FALSE),0))</f>
        <v>0</v>
      </c>
      <c r="DO18" s="61">
        <f>IF(ISBLANK($DQ$3),"",IF(OR(Tipy!CZ12=Výsledky!$DO$6,Tipy!CZ12=Výsledky!$DO$7,Tipy!CZ12=Výsledky!$DO$8,Tipy!CZ12=Výsledky!$DO$9),VLOOKUP(Tipy!CZ12,'Kategórie hráčov'!$A$27:$B$76,2,FALSE),0))</f>
        <v>0</v>
      </c>
      <c r="DP18" s="62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65">
        <f>IF(ISBLANK($DQ$3),"",IF(ISBLANK(Tipy!CV12),"-",SUM(DL18:DP18)))</f>
        <v>0</v>
      </c>
      <c r="DR18" s="64"/>
      <c r="DS18" s="61">
        <f>IF(ISBLANK($DX$3),"",IF(ISBLANK(Tipy!DB12),0,IF(AND(Tipy!DB12=Výsledky!$DV$3,Tipy!DD12=Výsledky!$DX$3),60,0)))</f>
        <v>0</v>
      </c>
      <c r="DT18" s="61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61">
        <f>IF(ISBLANK($DX$3),"",IF(OR(Tipy!DE12=Výsledky!$DS$6,Tipy!DE12=Výsledky!$DS$7,Tipy!DE12=Výsledky!$DS$8,Tipy!DE12=Výsledky!$DS$9),VLOOKUP(Tipy!DE12,'Kategórie hráčov'!$A$2:$B$51,2,FALSE),0))</f>
        <v>0</v>
      </c>
      <c r="DV18" s="61">
        <f>IF(ISBLANK($DX$3),"",IF(OR(Tipy!DF12=Výsledky!$DV$6,Tipy!DF12=Výsledky!$DV$7,Tipy!DF12=Výsledky!$DV$8,Tipy!DF12=Výsledky!$DV$9),VLOOKUP(Tipy!DF12,'Kategórie hráčov'!$A$27:$B$76,2,FALSE),0))</f>
        <v>0</v>
      </c>
      <c r="DW18" s="62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65" t="str">
        <f>IF(ISBLANK($DX$3),"",IF(ISBLANK(Tipy!DB12),"-",SUM(DS18:DW18)))</f>
        <v>-</v>
      </c>
      <c r="DY18" s="64"/>
      <c r="DZ18" s="61">
        <f>IF(ISBLANK($EE$3),"",IF(ISBLANK(Tipy!DH12),0,IF(AND(Tipy!DH12=Výsledky!$EC$3,Tipy!DJ12=Výsledky!$EE$3),60,0)))</f>
        <v>0</v>
      </c>
      <c r="EA18" s="61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61">
        <f>IF(ISBLANK($EE$3),"",IF(OR(Tipy!DK12=Výsledky!$DZ$6,Tipy!DK12=Výsledky!$DZ$7,Tipy!DK12=Výsledky!$DZ$8,Tipy!DK12=Výsledky!$DZ$9),VLOOKUP(Tipy!DK12,'Kategórie hráčov'!$A$2:$B$51,2,FALSE),0))</f>
        <v>0</v>
      </c>
      <c r="EC18" s="61">
        <f>IF(ISBLANK($EE$3),"",IF(OR(Tipy!DL12=Výsledky!$EC$6,Tipy!DL12=Výsledky!$EC$7,Tipy!DL12=Výsledky!$EC$8,Tipy!DL12=Výsledky!$EC$9),VLOOKUP(Tipy!DL12,'Kategórie hráčov'!$A$27:$B$76,2,FALSE),0))</f>
        <v>0</v>
      </c>
      <c r="ED18" s="62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65">
        <f>IF(ISBLANK($EE$3),"",IF(ISBLANK(Tipy!DH12),"-",SUM(DZ18:ED18)))</f>
        <v>0</v>
      </c>
      <c r="EF18" s="64"/>
      <c r="EG18" s="61">
        <f>IF(ISBLANK($EL$3),"",IF(ISBLANK(Tipy!DN12),0,IF(AND(Tipy!DN12=Výsledky!$EJ$3,Tipy!DP12=Výsledky!$EL$3),60,0)))</f>
        <v>60</v>
      </c>
      <c r="EH18" s="61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61">
        <f>IF(ISBLANK($EL$3),"",IF(OR(Tipy!DQ12=Výsledky!$EG$6,Tipy!DQ12=Výsledky!$EG$7,Tipy!DQ12=Výsledky!$EG$8,Tipy!DQ12=Výsledky!$EG$9),VLOOKUP(Tipy!DQ12,'Kategórie hráčov'!$A$77:$B$77,2,FALSE),0))</f>
        <v>0</v>
      </c>
      <c r="EJ18" s="61">
        <f>IF(ISBLANK($EL$3),"",IF(OR(Tipy!DR12=Výsledky!$EJ$6,Tipy!DR12=Výsledky!$EJ$7,Tipy!DR12=Výsledky!$EJ$8,Tipy!DR12=Výsledky!$EJ$9),VLOOKUP(Tipy!DR12,'Kategórie hráčov'!$A$27:$B$76,2,FALSE),0))</f>
        <v>0</v>
      </c>
      <c r="EK18" s="62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65">
        <f>IF(ISBLANK($EL$3),"",IF(ISBLANK(Tipy!DN12),"-",SUM(EG18:EK18)))</f>
        <v>60</v>
      </c>
      <c r="EM18" s="64"/>
      <c r="EN18" s="61">
        <f>IF(ISBLANK($ES$3),"",IF(ISBLANK(Tipy!DT12),0,IF(AND(Tipy!DT12=Výsledky!$EQ$3,Tipy!DV12=Výsledky!$ES$3),60,0)))</f>
        <v>0</v>
      </c>
      <c r="EO18" s="61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20</v>
      </c>
      <c r="EP18" s="61">
        <f>IF(ISBLANK($ES$3),"",IF(OR(Tipy!DW12=Výsledky!$EN$6,Tipy!DW12=Výsledky!$EN$7,Tipy!DW12=Výsledky!$EN$8,Tipy!DW12=Výsledky!$EN$9),VLOOKUP(Tipy!DW12,'Kategórie hráčov'!$A$2:$B$51,2,FALSE),0))</f>
        <v>20</v>
      </c>
      <c r="EQ18" s="61">
        <f>IF(ISBLANK($ES$3),"",IF(OR(Tipy!DX12=Výsledky!$EQ$6,Tipy!DX12=Výsledky!$EQ$7,Tipy!DX12=Výsledky!$EQ$8,Tipy!DX12=Výsledky!$EQ$9),VLOOKUP(Tipy!DX12,'Kategórie hráčov'!$A$27:$B$76,2,FALSE),0))</f>
        <v>0</v>
      </c>
      <c r="ER18" s="62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65">
        <f>IF(ISBLANK($ES$3),"",IF(ISBLANK(Tipy!DT12),"-",SUM(EN18:ER18)))</f>
        <v>40</v>
      </c>
      <c r="ET18" s="64"/>
      <c r="EU18" s="61">
        <f>IF(ISBLANK($EZ$3),"",IF(ISBLANK(Tipy!DZ12),0,IF(AND(Tipy!DZ12=Výsledky!$EX$3,Tipy!EB12=Výsledky!$EZ$3),60,0)))</f>
        <v>0</v>
      </c>
      <c r="EV18" s="61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61">
        <f>IF(ISBLANK($EZ$3),"",IF(OR(Tipy!EC12=Výsledky!$EU$6,Tipy!EC12=Výsledky!$EU$7,Tipy!EC12=Výsledky!$EU$8,Tipy!EC12=Výsledky!$EU$9),VLOOKUP(Tipy!EC12,'Kategórie hráčov'!$A$2:$B$51,2,FALSE),0))</f>
        <v>0</v>
      </c>
      <c r="EX18" s="61">
        <f>IF(ISBLANK($EZ$3),"",IF(OR(Tipy!ED12=Výsledky!$EX$6,Tipy!ED12=Výsledky!$EX$7,Tipy!ED12=Výsledky!$EX$8,Tipy!ED12=Výsledky!$EX$9),VLOOKUP(Tipy!ED12,'Kategórie hráčov'!$A$27:$B$76,2,FALSE),0))</f>
        <v>20</v>
      </c>
      <c r="EY18" s="62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65">
        <f>IF(ISBLANK($EZ$3),"",IF(ISBLANK(Tipy!DZ12),"-",SUM(EU18:EY18)))</f>
        <v>40</v>
      </c>
      <c r="FA18" s="64"/>
      <c r="FB18" s="61">
        <f>IF(ISBLANK($BM$3),"",IF(ISBLANK(Tipy!EF12),0,IF(AND(Tipy!EF12=Výsledky!$BK$3,Tipy!EH12=Výsledky!$BM$3),60,0)))</f>
        <v>0</v>
      </c>
      <c r="FC18" s="61">
        <f>IF(ISBLANK($BM$3),"",IF(ISBLANK(Tipy!EF12),0,IF(AND(Tipy!EF12=Výsledky!$BK$3,Tipy!EH12=Výsledky!$BM$3),0,IF(AND(Tipy!EF12-Tipy!EH12&gt;0,Výsledky!$BK$3-Výsledky!$BM$3&gt;0),20,IF(AND(Tipy!EF12-Tipy!EH12=0,Výsledky!$BK$3-Výsledky!$BM$3=0),20,IF(AND(Tipy!EF12-Tipy!EH12&lt;0,Výsledky!$BK$3-Výsledky!$BM$3&lt;0),20,0))))))</f>
        <v>0</v>
      </c>
      <c r="FD18" s="61">
        <f>IF(ISBLANK($BM$3),"",IF(OR(Tipy!EI12=Výsledky!$FB$6,Tipy!EI12=Výsledky!$FB$7,Tipy!EI12=Výsledky!$FB$8,Tipy!EI12=Výsledky!$FB$9),IF(VLOOKUP(Tipy!EI12,'Kategórie hráčov'!$A$2:$B$46,2,FALSE)=30,30,20),0))</f>
        <v>0</v>
      </c>
      <c r="FE18" s="61">
        <f>IF(ISBLANK($BM$3),"",IF(OR(Tipy!EJ12=Výsledky!$FE$6,Tipy!EJ12=Výsledky!$FE$7,Tipy!EJ12=Výsledky!$FE$8,Tipy!EJ12=Výsledky!$FE$9),IF(VLOOKUP(Tipy!EJ12,'Kategórie hráčov'!$A$2:$B$46,2,FALSE)=30,30,20),0))</f>
        <v>0</v>
      </c>
      <c r="FF18" s="62">
        <f>IF(ISBLANK($BM$3),"",IF(ISBLANK(Tipy!EF12),0,IF(OR(AND(Tipy!EF12=Výsledky!$BK$3,OR(Tipy!EH12=Výsledky!$BM$3+1,Tipy!EH12=Výsledky!$BM$3-1)),AND(Tipy!EH12=Výsledky!$BM$3,OR(Tipy!EF12=Výsledky!$BK$3+1,Tipy!EF12=Výsledky!$BK$3-1))),10,0)))</f>
        <v>0</v>
      </c>
      <c r="FG18" s="65" t="str">
        <f>IF(ISBLANK($BM$3),"",IF(ISBLANK(Tipy!EF12),"-",SUM(FB18:FF18)))</f>
        <v>-</v>
      </c>
      <c r="FH18" s="64"/>
      <c r="FI18" s="61" t="str">
        <f>IF(ISBLANK($FN$3),"",IF(ISBLANK(Tipy!EL12),0,IF(AND(Tipy!EL12=Výsledky!$FL$3,Tipy!EN12=Výsledky!$FN$3),60,0)))</f>
        <v/>
      </c>
      <c r="FJ18" s="61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61" t="str">
        <f>IF(ISBLANK($FN$3),"",IF(OR(Tipy!EO12=Výsledky!$FI$6,Tipy!EO12=Výsledky!$FI$7,Tipy!EO12=Výsledky!$FI$8,Tipy!EO12=Výsledky!$FI$9),IF(VLOOKUP(Tipy!EO12,'Kategórie hráčov'!$A$2:$B$46,2,FALSE)=30,30,20),0))</f>
        <v/>
      </c>
      <c r="FL18" s="61" t="str">
        <f>IF(ISBLANK($FN$3),"",IF(OR(Tipy!EP12=Výsledky!$FL$6,Tipy!EP12=Výsledky!$FL$7,Tipy!EP12=Výsledky!$FL$8,Tipy!EP12=Výsledky!$FL$9),IF(VLOOKUP(Tipy!EP12,'Kategórie hráčov'!$A$2:$B$46,2,FALSE)=30,30,20),0))</f>
        <v/>
      </c>
      <c r="FM18" s="62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65" t="str">
        <f>IF(ISBLANK($FN$3),"",IF(ISBLANK(Tipy!EL12),"-",SUM(FI18:FM18)))</f>
        <v/>
      </c>
      <c r="FO18" s="64"/>
      <c r="FP18" s="61" t="e">
        <f>IF(ISBLANK($DJ$3),"",IF(ISBLANK(Tipy!#REF!),0,IF(AND(Tipy!#REF!=Výsledky!$DH$3,Tipy!#REF!=Výsledky!$DJ$3),60,0)))</f>
        <v>#REF!</v>
      </c>
      <c r="FQ18" s="61" t="e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>#REF!</v>
      </c>
      <c r="FR18" s="61" t="e">
        <f>IF(ISBLANK($DJ$3),"",IF(OR(Tipy!#REF!=Výsledky!$FP$6,Tipy!#REF!=Výsledky!$FP$7,Tipy!#REF!=Výsledky!$FP$8,Tipy!#REF!=Výsledky!$FP$9),IF(VLOOKUP(Tipy!#REF!,'Kategórie hráčov'!$A$2:$B$46,2,FALSE)=30,30,20),0))</f>
        <v>#REF!</v>
      </c>
      <c r="FS18" s="61" t="e">
        <f>IF(ISBLANK($DJ$3),"",IF(OR(Tipy!#REF!=Výsledky!$FS$6,Tipy!#REF!=Výsledky!$FS$7,Tipy!#REF!=Výsledky!$FS$8,Tipy!#REF!=Výsledky!$FS$9),IF(VLOOKUP(Tipy!#REF!,'Kategórie hráčov'!$A$2:$B$46,2,FALSE)=30,30,20),0))</f>
        <v>#REF!</v>
      </c>
      <c r="FT18" s="62" t="e">
        <f>IF(ISBLANK($DJ$3),"",IF(ISBLANK(Tipy!#REF!),0,IF(OR(AND(Tipy!#REF!=Výsledky!$DH$3,OR(Tipy!#REF!=Výsledky!$DJ$3+1,Tipy!#REF!=Výsledky!$DJ$3-1)),AND(Tipy!#REF!=Výsledky!$DJ$3,OR(Tipy!#REF!=Výsledky!$DH$3+1,Tipy!#REF!=Výsledky!$DH$3-1))),10,0)))</f>
        <v>#REF!</v>
      </c>
      <c r="FU18" s="65" t="e">
        <f>IF(ISBLANK($DJ$3),"",IF(ISBLANK(Tipy!#REF!),"-",SUM(FP18:FT18)))</f>
        <v>#REF!</v>
      </c>
      <c r="FV18" s="64"/>
      <c r="FW18" s="61" t="str">
        <f>IF(ISBLANK($GB$3),"",IF(ISBLANK(Tipy!EX12),0,IF(AND(Tipy!EX12=Výsledky!$FZ$3,Tipy!EZ12=Výsledky!$GB$3),60,0)))</f>
        <v/>
      </c>
      <c r="FX18" s="61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61" t="str">
        <f>IF(ISBLANK($GB$3),"",IF(OR(Tipy!FA12=Výsledky!$FW$6,Tipy!FA12=Výsledky!$FW$7,Tipy!FA12=Výsledky!$FW$8,Tipy!FA12=Výsledky!$FW$9),IF(VLOOKUP(Tipy!FA12,'Kategórie hráčov'!$A$2:$B$46,2,FALSE)=30,30,20),0))</f>
        <v/>
      </c>
      <c r="FZ18" s="61" t="str">
        <f>IF(ISBLANK($GB$3),"",IF(OR(Tipy!FB12=Výsledky!$FZ$6,Tipy!FB12=Výsledky!$FZ$7,Tipy!FB12=Výsledky!$FZ$8,Tipy!FB12=Výsledky!$FZ$9),IF(VLOOKUP(Tipy!FB12,'Kategórie hráčov'!$A$2:$B$46,2,FALSE)=30,30,20),0))</f>
        <v/>
      </c>
      <c r="GA18" s="62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65" t="str">
        <f>IF(ISBLANK($GB$3),"",IF(ISBLANK(Tipy!EX12),"-",SUM(FW18:GA18)))</f>
        <v/>
      </c>
      <c r="GC18" s="64"/>
      <c r="GD18" s="61" t="str">
        <f>IF(ISBLANK($GP$3),"",IF(ISBLANK(Tipy!FD12),0,IF(AND(Tipy!FD12=Výsledky!$GN$3,Tipy!FF12=Výsledky!$GP$3),60,0)))</f>
        <v/>
      </c>
      <c r="GE18" s="61" t="str">
        <f>IF(ISBLANK($GP$3),"",IF(ISBLANK(Tipy!FD12),0,IF(AND(Tipy!FD12=Výsledky!$GN$3,Tipy!FF12=Výsledky!$GP$3),0,IF(AND(Tipy!FD12-Tipy!FF12&gt;0,Výsledky!$GN$3-Výsledky!$GP$3&gt;0),20,IF(AND(Tipy!FD12-Tipy!FF12=0,Výsledky!$GN$3-Výsledky!$GP$3=0),20,IF(AND(Tipy!FD12-Tipy!FF12&lt;0,Výsledky!$GN$3-Výsledky!$GP$3&lt;0),20,0))))))</f>
        <v/>
      </c>
      <c r="GF18" s="61" t="str">
        <f>IF(ISBLANK($GP$3),"",IF(OR(Tipy!FG12=Výsledky!$GD$6,Tipy!FG12=Výsledky!$GD$7,Tipy!FG12=Výsledky!$GD$8,Tipy!FG12=Výsledky!$GD$9),IF(VLOOKUP(Tipy!FG12,'Kategórie hráčov'!$A$2:$B$46,2,FALSE)=30,30,20),0))</f>
        <v/>
      </c>
      <c r="GG18" s="61" t="str">
        <f>IF(ISBLANK($GP$3),"",IF(OR(Tipy!FH12=Výsledky!$GG$6,Tipy!FH12=Výsledky!$GG$7,Tipy!FH12=Výsledky!$GG$8,Tipy!FH12=Výsledky!$GG$9),IF(VLOOKUP(Tipy!FH12,'Kategórie hráčov'!$A$2:$B$46,2,FALSE)=30,30,20),0))</f>
        <v/>
      </c>
      <c r="GH18" s="62" t="str">
        <f>IF(ISBLANK($GP$3),"",IF(ISBLANK(Tipy!FD12),0,IF(OR(AND(Tipy!FD12=Výsledky!$GN$3,OR(Tipy!FF12=Výsledky!$GP$3+1,Tipy!FF12=Výsledky!$GP$3-1)),AND(Tipy!FF12=Výsledky!$GP$3,OR(Tipy!FD12=Výsledky!$GN$3+1,Tipy!FD12=Výsledky!$GN$3-1))),10,0)))</f>
        <v/>
      </c>
      <c r="GI18" s="65" t="str">
        <f>IF(ISBLANK($GP$3),"",IF(ISBLANK(Tipy!FD12),"-",SUM(GD18:GH18)))</f>
        <v/>
      </c>
      <c r="GJ18" s="64"/>
      <c r="GK18" s="61" t="str">
        <f>IF(ISBLANK($GW$3),"",IF(ISBLANK(Tipy!FJ12),0,IF(AND(Tipy!FJ12=Výsledky!$GU$3,Tipy!FL12=Výsledky!$GW$3),60,0)))</f>
        <v/>
      </c>
      <c r="GL18" s="61" t="str">
        <f>IF(ISBLANK($GW$3),"",IF(ISBLANK(Tipy!FJ12),0,IF(AND(Tipy!FJ12=Výsledky!$GU$3,Tipy!FL12=Výsledky!$GW$3),0,IF(AND(Tipy!FJ12-Tipy!FL12&gt;0,Výsledky!$GU$3-Výsledky!$GW$3&gt;0),20,IF(AND(Tipy!FJ12-Tipy!FL12=0,Výsledky!$GU$3-Výsledky!$GW$3=0),20,IF(AND(Tipy!FJ12-Tipy!FL12&lt;0,Výsledky!$GU$3-Výsledky!$GW$3&lt;0),20,0))))))</f>
        <v/>
      </c>
      <c r="GM18" s="61" t="str">
        <f>IF(ISBLANK($GW$3),"",IF(OR(Tipy!FM12=Výsledky!$GK$6,Tipy!FM12=Výsledky!$GK$7,Tipy!FM12=Výsledky!$GK$8,Tipy!FM12=Výsledky!$GK$9),IF(VLOOKUP(Tipy!FM12,'Kategórie hráčov'!$A$2:$B$46,2,FALSE)=30,30,20),0))</f>
        <v/>
      </c>
      <c r="GN18" s="61" t="str">
        <f>IF(ISBLANK($GW$3),"",IF(OR(Tipy!FN12=Výsledky!$GN$6,Tipy!FN12=Výsledky!$GN$7,Tipy!FN12=Výsledky!$GN$8,Tipy!FN12=Výsledky!$GN$9),IF(VLOOKUP(Tipy!FN12,'Kategórie hráčov'!$A$2:$B$46,2,FALSE)=30,30,20),0))</f>
        <v/>
      </c>
      <c r="GO18" s="62" t="str">
        <f>IF(ISBLANK($GW$3),"",IF(ISBLANK(Tipy!FJ12),0,IF(OR(AND(Tipy!FJ12=Výsledky!$GU$3,OR(Tipy!FL12=Výsledky!$GW$3+1,Tipy!FL12=Výsledky!$GW$3-1)),AND(Tipy!FL12=Výsledky!$GW$3,OR(Tipy!FJ12=Výsledky!$GU$3+1,Tipy!FJ12=Výsledky!$GU$3-1))),10,0)))</f>
        <v/>
      </c>
      <c r="GP18" s="65" t="str">
        <f>IF(ISBLANK($GW$3),"",IF(ISBLANK(Tipy!FJ12),"-",SUM(GK18:GO18)))</f>
        <v/>
      </c>
      <c r="GQ18" s="64"/>
      <c r="GR18" s="61" t="str">
        <f>IF(ISBLANK($GI$3),"",IF(ISBLANK(Tipy!FP12),0,IF(AND(Tipy!FP12=Výsledky!$GG$3,Tipy!FR12=Výsledky!$GI$3),60,0)))</f>
        <v/>
      </c>
      <c r="GS18" s="61" t="str">
        <f>IF(ISBLANK($GI$3),"",IF(ISBLANK(Tipy!FP12),0,IF(AND(Tipy!FP12=Výsledky!$GG$3,Tipy!FR12=Výsledky!$GI$3),0,IF(AND(Tipy!FP12-Tipy!FR12&gt;0,Výsledky!$GG$3-Výsledky!$GI$3&gt;0),20,IF(AND(Tipy!FP12-Tipy!FR12=0,Výsledky!$GG$3-Výsledky!$GI$3=0),20,IF(AND(Tipy!FP12-Tipy!FR12&lt;0,Výsledky!$GG$3-Výsledky!$GI$3&lt;0),20,0))))))</f>
        <v/>
      </c>
      <c r="GT18" s="61" t="str">
        <f>IF(ISBLANK($GI$3),"",IF(OR(Tipy!FS12=Výsledky!#REF!,Tipy!FS12=Výsledky!#REF!,Tipy!FS12=Výsledky!#REF!,Tipy!FS12=Výsledky!$GR$9),IF(VLOOKUP(Tipy!FS12,'Kategórie hráčov'!$A$2:$B$46,2,FALSE)=30,30,20),0))</f>
        <v/>
      </c>
      <c r="GU18" s="61" t="str">
        <f>IF(ISBLANK($GI$3),"",IF(OR(Tipy!FT12=Výsledky!#REF!,Tipy!FT12=Výsledky!#REF!,Tipy!FT12=Výsledky!#REF!,Tipy!FT12=Výsledky!$GU$9),IF(VLOOKUP(Tipy!FT12,'Kategórie hráčov'!$A$2:$B$46,2,FALSE)=30,30,20),0))</f>
        <v/>
      </c>
      <c r="GV18" s="62" t="str">
        <f>IF(ISBLANK($GI$3),"",IF(ISBLANK(Tipy!FP12),0,IF(OR(AND(Tipy!FP12=Výsledky!$GG$3,OR(Tipy!FR12=Výsledky!$GI$3+1,Tipy!FR12=Výsledky!$GI$3-1)),AND(Tipy!FR12=Výsledky!$GI$3,OR(Tipy!FP12=Výsledky!$GG$3+1,Tipy!FP12=Výsledky!$GG$3-1))),10,0)))</f>
        <v/>
      </c>
      <c r="GW18" s="65" t="str">
        <f>IF(ISBLANK($GI$3),"",IF(ISBLANK(Tipy!FP12),"-",SUM(GR18:GV18)))</f>
        <v/>
      </c>
      <c r="GX18" s="64"/>
      <c r="GY18" s="61" t="str">
        <f>IF(ISBLANK($HK$3),"",IF(ISBLANK(Tipy!FV12),0,IF(AND(Tipy!FV12=Výsledky!$HI$3,Tipy!FX12=Výsledky!$HK$3),60,0)))</f>
        <v/>
      </c>
      <c r="GZ18" s="61" t="str">
        <f>IF(ISBLANK($HK$3),"",IF(ISBLANK(Tipy!FV12),0,IF(AND(Tipy!FV12=Výsledky!$HI$3,Tipy!FX12=Výsledky!$HK$3),0,IF(AND(Tipy!FV12-Tipy!FX12&gt;0,Výsledky!$HI$3-Výsledky!$HK$3&gt;0),20,IF(AND(Tipy!FV12-Tipy!FX12=0,Výsledky!$HI$3-Výsledky!$HK$3=0),20,IF(AND(Tipy!FV12-Tipy!FX12&lt;0,Výsledky!$HI$3-Výsledky!$HK$3&lt;0),20,0))))))</f>
        <v/>
      </c>
      <c r="HA18" s="61" t="str">
        <f>IF(ISBLANK($HK$3),"",IF(OR(Tipy!FY12=Výsledky!$GY$6,Tipy!FY12=Výsledky!$GY$7,Tipy!FY12=Výsledky!$GY$8,Tipy!FY12=Výsledky!$GY$9),IF(VLOOKUP(Tipy!FY12,'Kategórie hráčov'!$A$2:$B$46,2,FALSE)=30,30,20),0))</f>
        <v/>
      </c>
      <c r="HB18" s="61" t="str">
        <f>IF(ISBLANK($HK$3),"",IF(OR(Tipy!FZ12=Výsledky!$HB$6,Tipy!FZ12=Výsledky!$HB$7,Tipy!FZ12=Výsledky!$HB$8,Tipy!FZ12=Výsledky!$HB$9),IF(VLOOKUP(Tipy!FZ12,'Kategórie hráčov'!$A$2:$B$46,2,FALSE)=30,30,20),0))</f>
        <v/>
      </c>
      <c r="HC18" s="62" t="str">
        <f>IF(ISBLANK($HK$3),"",IF(ISBLANK(Tipy!FV12),0,IF(OR(AND(Tipy!FV12=Výsledky!$HI$3,OR(Tipy!FX12=Výsledky!$HK$3+1,Tipy!FX12=Výsledky!$HK$3-1)),AND(Tipy!FX12=Výsledky!$HK$3,OR(Tipy!FV12=Výsledky!$HI$3+1,Tipy!FV12=Výsledky!$HI$3-1))),10,0)))</f>
        <v/>
      </c>
      <c r="HD18" s="65" t="str">
        <f>IF(ISBLANK($HK$3),"",IF(ISBLANK(Tipy!FV12),"-",SUM(GY18:HC18)))</f>
        <v/>
      </c>
      <c r="HE18" s="64"/>
      <c r="HF18" s="61" t="str">
        <f>IF(ISBLANK($HD$3),"",IF(ISBLANK(Tipy!#REF!),0,IF(AND(Tipy!#REF!=Výsledky!$HB$3,Tipy!#REF!=Výsledky!$HD$3),60,0)))</f>
        <v/>
      </c>
      <c r="HG18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8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8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8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8" s="65" t="str">
        <f>IF(ISBLANK($HD$3),"",IF(ISBLANK(Tipy!#REF!),"-",SUM(HF18:HJ18)))</f>
        <v/>
      </c>
      <c r="HL18" s="64"/>
      <c r="HM18" s="61" t="str">
        <f>IF(ISBLANK($HY$3),"",IF(ISBLANK(Tipy!#REF!),0,IF(AND(Tipy!#REF!=Výsledky!$HW$3,Tipy!#REF!=Výsledky!$HY$3),60,0)))</f>
        <v/>
      </c>
      <c r="HN18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8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8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8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8" s="65" t="str">
        <f>IF(ISBLANK($HY$3),"",IF(ISBLANK(Tipy!#REF!),"-",SUM(HM18:HQ18)))</f>
        <v/>
      </c>
      <c r="HS18" s="64"/>
      <c r="HT18" s="61" t="str">
        <f>IF(ISBLANK($HR$3),"",IF(ISBLANK(Tipy!GN12),0,IF(AND(Tipy!GN12=Výsledky!$HP$3,Tipy!GP12=Výsledky!$HR$3),60,0)))</f>
        <v/>
      </c>
      <c r="HU18" s="61" t="str">
        <f>IF(ISBLANK($HR$3),"",IF(ISBLANK(Tipy!GN12),0,IF(AND(Tipy!GN12=Výsledky!$HP$3,Tipy!GP12=Výsledky!$HR$3),0,IF(AND(Tipy!GN12-Tipy!GP12&gt;0,Výsledky!$HP$3-Výsledky!$HR$3&gt;0),20,IF(AND(Tipy!GN12-Tipy!GP12=0,Výsledky!$HP$3-Výsledky!$HR$3=0),20,IF(AND(Tipy!GN12-Tipy!GP12&lt;0,Výsledky!$HP$3-Výsledky!$HR$3&lt;0),20,0))))))</f>
        <v/>
      </c>
      <c r="HV18" s="61" t="str">
        <f>IF(ISBLANK($HR$3),"",IF(OR(Tipy!GQ12=Výsledky!$HT$6,Tipy!GQ12=Výsledky!#REF!,Tipy!GQ12=Výsledky!#REF!,Tipy!GQ12=Výsledky!#REF!),IF(VLOOKUP(Tipy!GQ12,'Kategórie hráčov'!$A$2:$B$46,2,FALSE)=30,30,20),0))</f>
        <v/>
      </c>
      <c r="HW18" s="61" t="str">
        <f>IF(ISBLANK($HR$3),"",IF(OR(Tipy!GR12=Výsledky!$HW$6,Tipy!GR12=Výsledky!#REF!,Tipy!GR12=Výsledky!#REF!,Tipy!GR12=Výsledky!#REF!),IF(VLOOKUP(Tipy!GR12,'Kategórie hráčov'!$A$2:$B$46,2,FALSE)=30,30,20),0))</f>
        <v/>
      </c>
      <c r="HX18" s="62" t="str">
        <f>IF(ISBLANK($HR$3),"",IF(ISBLANK(Tipy!GN12),0,IF(OR(AND(Tipy!GN12=Výsledky!$HP$3,OR(Tipy!GP12=Výsledky!$HR$3+1,Tipy!GP12=Výsledky!$HR$3-1)),AND(Tipy!GP12=Výsledky!$HR$3,OR(Tipy!GN12=Výsledky!$HP$3+1,Tipy!GN12=Výsledky!$HP$3-1))),10,0)))</f>
        <v/>
      </c>
      <c r="HY18" s="65" t="str">
        <f>IF(ISBLANK($HR$3),"",IF(ISBLANK(Tipy!GN12),"-",SUM(HT18:HX18)))</f>
        <v/>
      </c>
      <c r="HZ18" s="64"/>
      <c r="IA18" s="61" t="str">
        <f>IF(ISBLANK($IM$3),"",IF(ISBLANK(Tipy!GT12),0,IF(AND(Tipy!GT12=Výsledky!$IK$3,Tipy!GV12=Výsledky!$IM$3),60,0)))</f>
        <v/>
      </c>
      <c r="IB18" s="61" t="str">
        <f>IF(ISBLANK($IM$3),"",IF(ISBLANK(Tipy!GT12),0,IF(AND(Tipy!GT12=Výsledky!$IK$3,Tipy!GV12=Výsledky!$IM$3),0,IF(AND(Tipy!GT12-Tipy!GV12&gt;0,Výsledky!$IK$3-Výsledky!$IM$3&gt;0),20,IF(AND(Tipy!GT12-Tipy!GV12=0,Výsledky!$IK$3-Výsledky!$IM$3=0),20,IF(AND(Tipy!GT12-Tipy!GV12&lt;0,Výsledky!$IK$3-Výsledky!$IM$3&lt;0),20,0))))))</f>
        <v/>
      </c>
      <c r="IC18" s="61" t="str">
        <f>IF(ISBLANK($IM$3),"",IF(OR(Tipy!GW12=Výsledky!$IA$6,Tipy!GW12=Výsledky!$IA$7,Tipy!GW12=Výsledky!$IA$8,Tipy!GW12=Výsledky!$IA$9),IF(VLOOKUP(Tipy!GW12,'Kategórie hráčov'!$A$2:$B$46,2,FALSE)=30,30,20),0))</f>
        <v/>
      </c>
      <c r="ID18" s="61" t="str">
        <f>IF(ISBLANK($IM$3),"",IF(OR(Tipy!GX12=Výsledky!$ID$6,Tipy!GX12=Výsledky!$ID$7,Tipy!GX12=Výsledky!$ID$8,Tipy!GX12=Výsledky!$ID$9),IF(VLOOKUP(Tipy!GX12,'Kategórie hráčov'!$A$2:$B$46,2,FALSE)=30,30,20),0))</f>
        <v/>
      </c>
      <c r="IE18" s="62" t="str">
        <f>IF(ISBLANK($IM$3),"",IF(ISBLANK(Tipy!GT12),0,IF(OR(AND(Tipy!GT12=Výsledky!$IK$3,OR(Tipy!GV12=Výsledky!$IM$3+1,Tipy!GV12=Výsledky!$IM$3-1)),AND(Tipy!GV12=Výsledky!$IM$3,OR(Tipy!GT12=Výsledky!$IK$3+1,Tipy!GT12=Výsledky!$IK$3-1))),10,0)))</f>
        <v/>
      </c>
      <c r="IF18" s="65" t="str">
        <f>IF(ISBLANK($IM$3),"",IF(ISBLANK(Tipy!GT12),"-",SUM(IA18:IE18)))</f>
        <v/>
      </c>
      <c r="IG18" s="64"/>
      <c r="IH18" s="61" t="str">
        <f>IF(ISBLANK($IF$3),"",IF(ISBLANK(Tipy!GZ12),0,IF(AND(Tipy!GZ12=Výsledky!$ID$3,Tipy!HB12=Výsledky!$IF$3),60,0)))</f>
        <v/>
      </c>
      <c r="II18" s="61" t="str">
        <f>IF(ISBLANK($IF$3),"",IF(ISBLANK(Tipy!GZ12),0,IF(AND(Tipy!GZ12=Výsledky!$ID$3,Tipy!HB12=Výsledky!$IF$3),0,IF(AND(Tipy!GZ12-Tipy!HB12&gt;0,Výsledky!$ID$3-Výsledky!$IF$3&gt;0),20,IF(AND(Tipy!GZ12-Tipy!HB12=0,Výsledky!$ID$3-Výsledky!$IF$3=0),20,IF(AND(Tipy!GZ12-Tipy!HB12&lt;0,Výsledky!$ID$3-Výsledky!$IF$3&lt;0),20,0))))))</f>
        <v/>
      </c>
      <c r="IJ18" s="61" t="str">
        <f>IF(ISBLANK($IF$3),"",IF(OR(Tipy!HC12=Výsledky!#REF!,Tipy!HC12=Výsledky!#REF!,Tipy!HC12=Výsledky!#REF!,Tipy!HC12=Výsledky!$IH$9),IF(VLOOKUP(Tipy!HC12,'Kategórie hráčov'!$A$2:$B$46,2,FALSE)=30,30,20),0))</f>
        <v/>
      </c>
      <c r="IK18" s="61" t="str">
        <f>IF(ISBLANK($IF$3),"",IF(OR(Tipy!HD12=Výsledky!#REF!,Tipy!HD12=Výsledky!#REF!,Tipy!HD12=Výsledky!#REF!,Tipy!HD12=Výsledky!$IK$9),IF(VLOOKUP(Tipy!HD12,'Kategórie hráčov'!$A$2:$B$46,2,FALSE)=30,30,20),0))</f>
        <v/>
      </c>
      <c r="IL18" s="62" t="str">
        <f>IF(ISBLANK($IF$3),"",IF(ISBLANK(Tipy!GZ12),0,IF(OR(AND(Tipy!GZ12=Výsledky!$ID$3,OR(Tipy!HB12=Výsledky!$IF$3+1,Tipy!HB12=Výsledky!$IF$3-1)),AND(Tipy!HB12=Výsledky!$IF$3,OR(Tipy!GZ12=Výsledky!$ID$3+1,Tipy!GZ12=Výsledky!$ID$3-1))),10,0)))</f>
        <v/>
      </c>
      <c r="IM18" s="65" t="str">
        <f>IF(ISBLANK($IF$3),"",IF(ISBLANK(Tipy!GZ12),"-",SUM(IH18:IL18)))</f>
        <v/>
      </c>
      <c r="IN18" s="64"/>
      <c r="IO18" s="61" t="str">
        <f>IF(ISBLANK($IT$3),"",IF(ISBLANK(Tipy!HF12),0,IF(AND(Tipy!HF12=Výsledky!$IR$3,Tipy!HH12=Výsledky!$IT$3),60,0)))</f>
        <v/>
      </c>
      <c r="IP18" s="61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61" t="str">
        <f>IF(ISBLANK($IT$3),"",IF(OR(Tipy!HI12=Výsledky!$IO$6,Tipy!HI12=Výsledky!$IO$7,Tipy!HI12=Výsledky!$IO$8,Tipy!HI12=Výsledky!$IO$9),IF(VLOOKUP(Tipy!HI12,'Kategórie hráčov'!$A$2:$B$46,2,FALSE)=30,30,20),0))</f>
        <v/>
      </c>
      <c r="IR18" s="61" t="str">
        <f>IF(ISBLANK($IT$3),"",IF(OR(Tipy!HJ12=Výsledky!$IR$6,Tipy!HJ12=Výsledky!$IR$7,Tipy!HJ12=Výsledky!$IR$8,Tipy!HJ12=Výsledky!$IR$9),IF(VLOOKUP(Tipy!HJ12,'Kategórie hráčov'!$A$2:$B$46,2,FALSE)=30,30,20),0))</f>
        <v/>
      </c>
      <c r="IS18" s="62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65" t="str">
        <f>IF(ISBLANK($IT$3),"",IF(ISBLANK(Tipy!HF12),"-",SUM(IO18:IS18)))</f>
        <v/>
      </c>
      <c r="IU18" s="64"/>
      <c r="IV18" s="61" t="str">
        <f>IF(ISBLANK($JA$3),"",IF(ISBLANK(Tipy!HL12),0,IF(AND(Tipy!HL12=Výsledky!$IY$3,Tipy!HN12=Výsledky!$JA$3),60,0)))</f>
        <v/>
      </c>
      <c r="IW18" s="61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61" t="str">
        <f>IF(ISBLANK($JA$3),"",IF(OR(Tipy!HO12=Výsledky!$IV$6,Tipy!HO12=Výsledky!$IV$7,Tipy!HO12=Výsledky!$IV$8,Tipy!HO12=Výsledky!$IV$9),IF(VLOOKUP(Tipy!HO12,'Kategórie hráčov'!$A$2:$B$46,2,FALSE)=30,30,20),0))</f>
        <v/>
      </c>
      <c r="IY18" s="61" t="str">
        <f>IF(ISBLANK($JA$3),"",IF(OR(Tipy!HP12=Výsledky!$IY$6,Tipy!HP12=Výsledky!$IY$7,Tipy!HP12=Výsledky!$IY$8,Tipy!HP12=Výsledky!$IY$9),IF(VLOOKUP(Tipy!HP12,'Kategórie hráčov'!$A$2:$B$46,2,FALSE)=30,30,20),0))</f>
        <v/>
      </c>
      <c r="IZ18" s="62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65" t="str">
        <f>IF(ISBLANK($JA$3),"",IF(ISBLANK(Tipy!HL12),"-",SUM(IV18:IZ18)))</f>
        <v/>
      </c>
      <c r="JB18" s="64"/>
      <c r="JC18" s="61" t="str">
        <f>IF(ISBLANK($JO$3),"",IF(ISBLANK(Tipy!HR12),0,IF(AND(Tipy!HR12=Výsledky!$JM$3,Tipy!HT12=Výsledky!$JO$3),60,0)))</f>
        <v/>
      </c>
      <c r="JD18" s="61" t="str">
        <f>IF(ISBLANK($JO$3),"",IF(ISBLANK(Tipy!HR12),0,IF(AND(Tipy!HR12=Výsledky!$JM$3,Tipy!HT12=Výsledky!$JO$3),0,IF(AND(Tipy!HR12-Tipy!HT12&gt;0,Výsledky!$JM$3-Výsledky!$JO$3&gt;0),20,IF(AND(Tipy!HR12-Tipy!HT12=0,Výsledky!$JM$3-Výsledky!$JO$3=0),20,IF(AND(Tipy!HR12-Tipy!HT12&lt;0,Výsledky!$JM$3-Výsledky!$JO$3&lt;0),20,0))))))</f>
        <v/>
      </c>
      <c r="JE18" s="61" t="str">
        <f>IF(ISBLANK($JO$3),"",IF(OR(Tipy!HU12=Výsledky!$JC$6,Tipy!HU12=Výsledky!$JC$7,Tipy!HU12=Výsledky!$JC$8,Tipy!HU12=Výsledky!$JC$9),IF(VLOOKUP(Tipy!HU12,'Kategórie hráčov'!$A$2:$B$70,2,FALSE)=30,30,20),0))</f>
        <v/>
      </c>
      <c r="JF18" s="61" t="str">
        <f>IF(ISBLANK($JO$3),"",IF(OR(Tipy!HV12=Výsledky!$JF$6,Tipy!HV12=Výsledky!$JF$7,Tipy!HV12=Výsledky!$JF$8,Tipy!HV12=Výsledky!$JF$9),IF(VLOOKUP(Tipy!HV12,'Kategórie hráčov'!$A$2:$B$70,2,FALSE)=30,30,20),0))</f>
        <v/>
      </c>
      <c r="JG18" s="62" t="str">
        <f>IF(ISBLANK($JO$3),"",IF(ISBLANK(Tipy!HR12),0,IF(OR(AND(Tipy!HR12=Výsledky!$JM$3,OR(Tipy!HT12=Výsledky!$JO$3+1,Tipy!HT12=Výsledky!$JO$3-1)),AND(Tipy!HT12=Výsledky!$JO$3,OR(Tipy!HR12=Výsledky!$JM$3+1,Tipy!HR12=Výsledky!$JM$3-1))),10,0)))</f>
        <v/>
      </c>
      <c r="JH18" s="65" t="str">
        <f>IF(ISBLANK($JO$3),"",IF(ISBLANK(Tipy!HR12),"-",SUM(JC18:JG18)))</f>
        <v/>
      </c>
      <c r="JI18" s="64"/>
      <c r="JJ18" s="61" t="str">
        <f>IF(ISBLANK($JH$3),"",IF(ISBLANK(Tipy!HX12),0,IF(AND(Tipy!HX12=Výsledky!$JF$3,Tipy!HZ12=Výsledky!$JH$3),60,0)))</f>
        <v/>
      </c>
      <c r="JK18" s="61" t="str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/>
      </c>
      <c r="JL18" s="61" t="str">
        <f>IF(ISBLANK($JH$3),"",IF(OR(Tipy!IA12=Výsledky!#REF!,Tipy!IA12=Výsledky!#REF!,Tipy!IA12=Výsledky!#REF!,Tipy!IA12=Výsledky!$JJ$9),IF(VLOOKUP(Tipy!IA12,'Kategórie hráčov'!$A$2:$B$46,2,FALSE)=30,30,20),0))</f>
        <v/>
      </c>
      <c r="JM18" s="61" t="str">
        <f>IF(ISBLANK($JH$3),"",IF(OR(Tipy!IB12=Výsledky!#REF!,Tipy!IB12=Výsledky!#REF!,Tipy!IB12=Výsledky!#REF!,Tipy!IB12=Výsledky!$JM$9),IF(VLOOKUP(Tipy!IB12,'Kategórie hráčov'!$A$2:$B$46,2,FALSE)=30,30,20),0))</f>
        <v/>
      </c>
      <c r="JN18" s="62" t="str">
        <f>IF(ISBLANK($JH$3),"",IF(ISBLANK(Tipy!HX12),0,IF(OR(AND(Tipy!HX12=Výsledky!$JF$3,OR(Tipy!HZ12=Výsledky!$JH$3+1,Tipy!HZ12=Výsledky!$JH$3-1)),AND(Tipy!HZ12=Výsledky!$JH$3,OR(Tipy!HX12=Výsledky!$JF$3+1,Tipy!HX12=Výsledky!$JF$3-1))),10,0)))</f>
        <v/>
      </c>
      <c r="JO18" s="65" t="str">
        <f>IF(ISBLANK($JH$3),"",IF(ISBLANK(Tipy!HX12),"-",SUM(JJ18:JN18)))</f>
        <v/>
      </c>
      <c r="JP18" s="64"/>
      <c r="JQ18" s="61" t="str">
        <f>IF(ISBLANK($JV$3),"",IF(ISBLANK(Tipy!ID12),0,IF(AND(Tipy!ID12=Výsledky!$JT$3,Tipy!IF12=Výsledky!$JV$3),60,0)))</f>
        <v/>
      </c>
      <c r="JR18" s="61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61" t="str">
        <f>IF(ISBLANK($JV$3),"",IF(OR(Tipy!IG12=Výsledky!$JQ$6,Tipy!IG12=Výsledky!$JQ$7,Tipy!IG12=Výsledky!$JQ$8,Tipy!IG12=Výsledky!$JQ$9),IF(VLOOKUP(Tipy!IG12,'Kategórie hráčov'!$A$2:$B$46,2,FALSE)=30,30,20),0))</f>
        <v/>
      </c>
      <c r="JT18" s="61" t="str">
        <f>IF(ISBLANK($JV$3),"",IF(OR(Tipy!IH12=Výsledky!$JT$6,Tipy!IH12=Výsledky!$JT$7,Tipy!IH12=Výsledky!$JT$8,Tipy!IH12=Výsledky!$JT$9),IF(VLOOKUP(Tipy!IH12,'Kategórie hráčov'!$A$2:$B$46,2,FALSE)=30,30,20),0))</f>
        <v/>
      </c>
      <c r="JU18" s="62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65" t="str">
        <f>IF(ISBLANK($JV$3),"",IF(ISBLANK(Tipy!ID12),"-",SUM(JQ18:JU18)))</f>
        <v/>
      </c>
      <c r="JW18" s="64"/>
      <c r="JX18" s="61" t="str">
        <f>IF(ISBLANK($KQ$3),"",IF(ISBLANK(Tipy!IJ12),0,IF(AND(Tipy!IJ12=Výsledky!$KO$3,Tipy!IL12=Výsledky!$KQ$3),60,0)))</f>
        <v/>
      </c>
      <c r="JY18" s="61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1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1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2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65" t="str">
        <f>IF(ISBLANK($KQ$3),"",IF(ISBLANK(Tipy!IJ12),"-",SUM(JX18:KB18)))</f>
        <v/>
      </c>
      <c r="KD18" s="64"/>
      <c r="KE18" s="61" t="str">
        <f>IF(ISBLANK($KX$3),"",IF(ISBLANK(Tipy!IP12),0,IF(AND(Tipy!IP12=Výsledky!$KV$3,Tipy!IR12=Výsledky!$KX$3),60,0)))</f>
        <v/>
      </c>
      <c r="KF18" s="61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1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1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2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65" t="str">
        <f>IF(ISBLANK($KX$3),"",IF(ISBLANK(Tipy!IP12),"-",SUM(KE18:KI18)))</f>
        <v/>
      </c>
      <c r="KK18" s="64"/>
      <c r="KL18" s="61" t="str">
        <f>IF(ISBLANK($KJ$3),"",IF(ISBLANK(Tipy!IV12),0,IF(AND(Tipy!IV12=Výsledky!$KH$3,Tipy!IX12=Výsledky!$KJ$3),60,0)))</f>
        <v/>
      </c>
      <c r="KM18" s="61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1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1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2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65" t="str">
        <f>IF(ISBLANK($KJ$3),"",IF(ISBLANK(Tipy!IV12),"-",SUM(KL18:KP18)))</f>
        <v/>
      </c>
      <c r="KR18" s="64"/>
      <c r="KS18" s="61" t="str">
        <f>IF(ISBLANK($KC$3),"",IF(ISBLANK(Tipy!JB12),0,IF(AND(Tipy!JB12=Výsledky!$KA$3,Tipy!JD12=Výsledky!$KC$3),60,0)))</f>
        <v/>
      </c>
      <c r="KT18" s="61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1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1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2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5" t="str">
        <f>IF(ISBLANK($KC$3),"",IF(ISBLANK(Tipy!JB12),"-",SUM(KS18:KW18)))</f>
        <v/>
      </c>
      <c r="KY18" s="64"/>
      <c r="KZ18" s="61" t="str">
        <f>IF(ISBLANK($LE$3),"",IF(ISBLANK(Tipy!JH12),0,IF(AND(Tipy!JH12=Výsledky!$LC$3,Tipy!JJ12=Výsledky!$LE$3),60,0)))</f>
        <v/>
      </c>
      <c r="LA18" s="61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1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1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2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5" t="str">
        <f>IF(ISBLANK($LE$3),"",IF(ISBLANK(Tipy!JH12),"-",SUM(KZ18:LD18)))</f>
        <v/>
      </c>
      <c r="LF18" s="64"/>
      <c r="LG18" s="61" t="str">
        <f>IF(ISBLANK($JH$3),"",IF(ISBLANK(Tipy!JU12),0,IF(AND(Tipy!JU12=Výsledky!$JF$3,Tipy!JW12=Výsledky!$JH$3),60,0)))</f>
        <v/>
      </c>
      <c r="LH18" s="61" t="str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/>
      </c>
      <c r="LI18" s="61" t="str">
        <f>IF(ISBLANK($JH$3),"",IF(OR(Tipy!JX12=Výsledky!#REF!,Tipy!JX12=Výsledky!#REF!,Tipy!JX12=Výsledky!#REF!,Tipy!JX12=Výsledky!$JJ$9),IF(VLOOKUP(Tipy!JX12,'Kategórie hráčov'!$A$2:$B$46,2,FALSE)=30,30,20),0))</f>
        <v/>
      </c>
      <c r="LJ18" s="61" t="str">
        <f>IF(ISBLANK($JH$3),"",IF(OR(Tipy!JY12=Výsledky!#REF!,Tipy!JY12=Výsledky!#REF!,Tipy!JY12=Výsledky!#REF!,Tipy!JY12=Výsledky!$JM$9),IF(VLOOKUP(Tipy!JY12,'Kategórie hráčov'!$A$2:$B$46,2,FALSE)=30,30,20),0))</f>
        <v/>
      </c>
      <c r="LK18" s="62" t="str">
        <f>IF(ISBLANK($JH$3),"",IF(ISBLANK(Tipy!JU12),0,IF(OR(AND(Tipy!JU12=Výsledky!$JF$3,OR(Tipy!JW12=Výsledky!$JH$3+1,Tipy!JW12=Výsledky!$JH$3-1)),AND(Tipy!JW12=Výsledky!$JH$3,OR(Tipy!JU12=Výsledky!$JF$3+1,Tipy!JU12=Výsledky!$JF$3-1))),10,0)))</f>
        <v/>
      </c>
      <c r="LL18" s="65" t="str">
        <f>IF(ISBLANK($JH$3),"",IF(ISBLANK(Tipy!JU12),"-",SUM(LG18:LK18)))</f>
        <v/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 t="str">
        <f>IF(ISBLANK($JH$3),"",IF(ISBLANK(Tipy!KI12),0,IF(AND(Tipy!KI12=Výsledky!$JF$3,Tipy!KK12=Výsledky!$JH$3),60,0)))</f>
        <v/>
      </c>
      <c r="LV18" s="61" t="str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/>
      </c>
      <c r="LW18" s="61" t="str">
        <f>IF(ISBLANK($JH$3),"",IF(OR(Tipy!KL12=Výsledky!#REF!,Tipy!KL12=Výsledky!#REF!,Tipy!KL12=Výsledky!#REF!,Tipy!KL12=Výsledky!$JJ$9),IF(VLOOKUP(Tipy!KL12,'Kategórie hráčov'!$A$2:$B$46,2,FALSE)=30,30,20),0))</f>
        <v/>
      </c>
      <c r="LX18" s="61" t="str">
        <f>IF(ISBLANK($JH$3),"",IF(OR(Tipy!KM12=Výsledky!#REF!,Tipy!KM12=Výsledky!#REF!,Tipy!KM12=Výsledky!#REF!,Tipy!KM12=Výsledky!$JM$9),IF(VLOOKUP(Tipy!KM12,'Kategórie hráčov'!$A$2:$B$46,2,FALSE)=30,30,20),0))</f>
        <v/>
      </c>
      <c r="LY18" s="62" t="str">
        <f>IF(ISBLANK($JH$3),"",IF(ISBLANK(Tipy!KI12),0,IF(OR(AND(Tipy!KI12=Výsledky!$JF$3,OR(Tipy!KK12=Výsledky!$JH$3+1,Tipy!KK12=Výsledky!$JH$3-1)),AND(Tipy!KK12=Výsledky!$JH$3,OR(Tipy!KI12=Výsledky!$JF$3+1,Tipy!KI12=Výsledky!$JF$3-1))),10,0)))</f>
        <v/>
      </c>
      <c r="LZ18" s="65" t="str">
        <f>IF(ISBLANK($JH$3),"",IF(ISBLANK(Tipy!KI12),"-",SUM(LU18:LY18)))</f>
        <v/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8" customHeight="1" x14ac:dyDescent="0.2">
      <c r="A19" s="287">
        <f>Tipy!A13</f>
        <v>4</v>
      </c>
      <c r="B19" s="277" t="s">
        <v>35</v>
      </c>
      <c r="C19" s="301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79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299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299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102">
        <f>IF(ISBLANK($AR$3),"",IF(ISBLANK(Tipy!AH13),0,IF(AND(Tipy!AH13=Výsledky!$AP$3,Tipy!AJ13=Výsledky!$AR$3),60,0)))</f>
        <v>0</v>
      </c>
      <c r="AN19" s="101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01">
        <f>IF(ISBLANK($AR$3),"",IF(OR(Tipy!AK13=Výsledky!$AM$6,Tipy!AK13=Výsledky!$AM$7,Tipy!AK13=Výsledky!$AM$8,Tipy!AK13=Výsledky!$AM$9),VLOOKUP(Tipy!AK13,'Kategórie hráčov'!$A$2:$B$51,2,FALSE),0))</f>
        <v>0</v>
      </c>
      <c r="AP19" s="101">
        <f>IF(ISBLANK($AR$3),"",IF(OR(Tipy!AL13=Výsledky!$AP$6,Tipy!AL13=Výsledky!$AP$7,Tipy!AL13=Výsledky!$AP$8,Tipy!AL13=Výsledky!$AP$9),VLOOKUP(Tipy!AL13,'Kategórie hráčov'!$A$27:$B$76,2,FALSE),0))</f>
        <v>0</v>
      </c>
      <c r="AQ19" s="62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5">
        <f>IF(ISBLANK($AR$3),"",IF(ISBLANK(Tipy!AH13),"-",SUM(AM19:AQ19)))</f>
        <v>20</v>
      </c>
      <c r="AS19" s="64"/>
      <c r="AT19" s="61">
        <f>IF(ISBLANK($AY$3),"",IF(ISBLANK(Tipy!AN13),0,IF(AND(Tipy!AN13=Výsledky!$AW$3,Tipy!AP13=Výsledky!$AY$3),60,0)))</f>
        <v>60</v>
      </c>
      <c r="AU19" s="61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61">
        <f>IF(ISBLANK($AY$3),"",IF(OR(Tipy!AQ13=Výsledky!$AT$6,Tipy!AQ13=Výsledky!$AT$7,Tipy!AQ13=Výsledky!$AT$8,Tipy!AQ13=Výsledky!$AT$9),VLOOKUP(Tipy!AQ13,'Kategórie hráčov'!$A$2:$B$51,2,FALSE),0))</f>
        <v>20</v>
      </c>
      <c r="AW19" s="61">
        <f>IF(ISBLANK($AY$3),"",IF(OR(Tipy!AR13=Výsledky!$AW$6,Tipy!AR13=Výsledky!$AW$7,Tipy!AR13=Výsledky!$AW$8,Tipy!AR13=Výsledky!$AW$9),VLOOKUP(Tipy!AR13,'Kategórie hráčov'!$A$27:$B$76,2,FALSE),0))</f>
        <v>0</v>
      </c>
      <c r="AX19" s="62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5">
        <f>IF(ISBLANK($AY$3),"",IF(ISBLANK(Tipy!AN13),"-",SUM(AT19:AX19)))</f>
        <v>80</v>
      </c>
      <c r="AZ19" s="64"/>
      <c r="BA19" s="61">
        <f>IF(ISBLANK($BF$3),"",IF(ISBLANK(Tipy!AT13),0,IF(AND(Tipy!AT13=Výsledky!$BD$3,Tipy!AV13=Výsledky!$BF$3),60,0)))</f>
        <v>0</v>
      </c>
      <c r="BB19" s="61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61">
        <f>IF(ISBLANK($BF$3),"",IF(OR(Tipy!AW13=Výsledky!$BA$6,Tipy!AW13=Výsledky!$BA$7,Tipy!AW13=Výsledky!$BA$8,Tipy!AW13=Výsledky!$BA$9),VLOOKUP(Tipy!AW13,'Kategórie hráčov'!$A$2:$B$51,2,FALSE),0))</f>
        <v>20</v>
      </c>
      <c r="BD19" s="61">
        <f>IF(ISBLANK($BF$3),"",IF(OR(Tipy!AX13=Výsledky!$BD$6,Tipy!AX13=Výsledky!$BD$7,Tipy!AX13=Výsledky!$BD$8,Tipy!AX13=Výsledky!$BD$9),VLOOKUP(Tipy!AX13,'Kategórie hráčov'!$A$27:$B$76,2,FALSE),0))</f>
        <v>0</v>
      </c>
      <c r="BE19" s="62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5">
        <f>IF(ISBLANK($BF$3),"",IF(ISBLANK(Tipy!AT13),"-",SUM(BA19:BE19)))</f>
        <v>40</v>
      </c>
      <c r="BG19" s="64"/>
      <c r="BH19" s="61">
        <f>IF(ISBLANK($BM$3),"",IF(ISBLANK(Tipy!AZ13),0,IF(AND(Tipy!AZ13=Výsledky!$BK$3,Tipy!BB13=Výsledky!$BM$3),60,0)))</f>
        <v>60</v>
      </c>
      <c r="BI19" s="61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61">
        <f>IF(ISBLANK($BM$3),"",IF(OR(Tipy!BC13=Výsledky!$BH$6,Tipy!BC13=Výsledky!$BH$7,Tipy!BC13=Výsledky!$BH$8,Tipy!BC13=Výsledky!$BH$9),VLOOKUP(Tipy!BC13,'Kategórie hráčov'!$A$2:$B$51,2,FALSE),0))</f>
        <v>20</v>
      </c>
      <c r="BK19" s="61">
        <f>IF(ISBLANK($BM$3),"",IF(OR(Tipy!BD13=Výsledky!$BK$6,Tipy!BD13=Výsledky!$BK$7,Tipy!BD13=Výsledky!$BK$8,Tipy!BD13=Výsledky!$BK$9),VLOOKUP(Tipy!BD13,'Kategórie hráčov'!$A$27:$B$76,2,FALSE),0))</f>
        <v>20</v>
      </c>
      <c r="BL19" s="62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5">
        <f>IF(ISBLANK($BM$3),"",IF(ISBLANK(Tipy!AZ13),"-",SUM(BH19:BL19)))</f>
        <v>100</v>
      </c>
      <c r="BN19" s="64"/>
      <c r="BO19" s="61">
        <f>IF(ISBLANK($BT$3),"",IF(ISBLANK(Tipy!BF13),0,IF(AND(Tipy!BF13=Výsledky!$BR$3,Tipy!BH13=Výsledky!$BT$3),60,0)))</f>
        <v>0</v>
      </c>
      <c r="BP19" s="61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61">
        <f>IF(ISBLANK($BT$3),"",IF(OR(Tipy!BI13=Výsledky!$BO$6,Tipy!BI13=Výsledky!$BO$7,Tipy!BI13=Výsledky!$BO$8,Tipy!BI13=Výsledky!$BO$9),VLOOKUP(Tipy!BI13,'Kategórie hráčov'!$A$2:$B$51,2,FALSE),0))</f>
        <v>0</v>
      </c>
      <c r="BR19" s="61">
        <f>IF(ISBLANK($BT$3),"",IF(OR(Tipy!BJ13=Výsledky!$BR$6,Tipy!BJ13=Výsledky!$BR$7,Tipy!BJ13=Výsledky!$BR$8,Tipy!BJ13=Výsledky!$BR$9),VLOOKUP(Tipy!BJ13,'Kategórie hráčov'!$A$27:$B$76,2,FALSE),0))</f>
        <v>0</v>
      </c>
      <c r="BS19" s="62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5">
        <f>IF(ISBLANK($BT$3),"",IF(ISBLANK(Tipy!BF13),"-",SUM(BO19:BS19)))</f>
        <v>0</v>
      </c>
      <c r="BU19" s="64"/>
      <c r="BV19" s="61">
        <f>IF(ISBLANK($CA$3),"",IF(ISBLANK(Tipy!BL13),0,IF(AND(Tipy!BL13=Výsledky!$BY$3,Tipy!BN13=Výsledky!$CA$3),60,0)))</f>
        <v>0</v>
      </c>
      <c r="BW19" s="61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61">
        <f>IF(ISBLANK($CA$3),"",IF(OR(Tipy!BO13=Výsledky!$BV$6,Tipy!BO13=Výsledky!$BV$7,Tipy!BO13=Výsledky!$BV$8,Tipy!BO13=Výsledky!$BV$9),VLOOKUP(Tipy!BO13,'Kategórie hráčov'!$A$2:$B$51,2,FALSE),0))</f>
        <v>0</v>
      </c>
      <c r="BY19" s="61">
        <f>IF(ISBLANK($CA$3),"",IF(OR(Tipy!BP13=Výsledky!$BY$6,Tipy!BP13=Výsledky!$BY$7,Tipy!BP13=Výsledky!$BY$8,Tipy!BP13=Výsledky!$BY$9),VLOOKUP(Tipy!BP13,'Kategórie hráčov'!$A$27:$B$76,2,FALSE),0))</f>
        <v>0</v>
      </c>
      <c r="BZ19" s="62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5">
        <f>IF(ISBLANK($CA$3),"",IF(ISBLANK(Tipy!BL13),"-",SUM(BV19:BZ19)))</f>
        <v>20</v>
      </c>
      <c r="CB19" s="64"/>
      <c r="CC19" s="61">
        <f>IF(ISBLANK($CH$3),"",IF(ISBLANK(Tipy!BR13),0,IF(AND(Tipy!BR13=Výsledky!$CF$3,Tipy!BT13=Výsledky!$CH$3),60,0)))</f>
        <v>0</v>
      </c>
      <c r="CD19" s="61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61">
        <f>IF(ISBLANK($CH$3),"",IF(OR(Tipy!BU13=Výsledky!$CC$6,Tipy!BU13=Výsledky!$CC$7,Tipy!BU13=Výsledky!$CC$8,Tipy!BU13=Výsledky!$CC$9),VLOOKUP(Tipy!BU13,'Kategórie hráčov'!$A$2:$B$51,2,FALSE),0))</f>
        <v>20</v>
      </c>
      <c r="CF19" s="61">
        <f>IF(ISBLANK($CH$3),"",IF(OR(Tipy!BV13=Výsledky!$CF$6,Tipy!BV13=Výsledky!$CF$7,Tipy!BV13=Výsledky!$CF$8,Tipy!BV13=Výsledky!$CF$9),VLOOKUP(Tipy!BV13,'Kategórie hráčov'!$A$27:$B$76,2,FALSE),0))</f>
        <v>0</v>
      </c>
      <c r="CG19" s="62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5">
        <f>IF(ISBLANK($CH$3),"",IF(ISBLANK(Tipy!BR13),"-",SUM(CC19:CG19)))</f>
        <v>20</v>
      </c>
      <c r="CI19" s="64"/>
      <c r="CJ19" s="61">
        <f>IF(ISBLANK($CO$3),"",IF(ISBLANK(Tipy!BX13),0,IF(AND(Tipy!BX13=Výsledky!$CM$3,Tipy!BZ13=Výsledky!$CO$3),60,0)))</f>
        <v>0</v>
      </c>
      <c r="CK19" s="61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61">
        <f>IF(ISBLANK($CO$3),"",IF(OR(Tipy!CA13=Výsledky!$CJ$6,Tipy!CA13=Výsledky!$CJ$7,Tipy!CA13=Výsledky!$CJ$8,Tipy!CA13=Výsledky!$CJ$9),VLOOKUP(Tipy!CA13,'Kategórie hráčov'!$A$2:$B$51,2,FALSE),0))</f>
        <v>20</v>
      </c>
      <c r="CM19" s="61">
        <f>IF(ISBLANK($CO$3),"",IF(OR(Tipy!CB13=Výsledky!$CM$6,Tipy!CB13=Výsledky!$CM$7,Tipy!CB13=Výsledky!$CM$8,Tipy!CB13=Výsledky!$CM$9),VLOOKUP(Tipy!CB13,'Kategórie hráčov'!$A$27:$B$76,2,FALSE),0))</f>
        <v>0</v>
      </c>
      <c r="CN19" s="62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65">
        <f>IF(ISBLANK($CO$3),"",IF(ISBLANK(Tipy!BX13),"-",SUM(CJ19:CN19)))</f>
        <v>50</v>
      </c>
      <c r="CP19" s="64"/>
      <c r="CQ19" s="61">
        <f>IF(ISBLANK($CV$3),"",IF(ISBLANK(Tipy!CD13),0,IF(AND(Tipy!CD13=Výsledky!$CT$3,Tipy!CF13=Výsledky!$CV$3),60,0)))</f>
        <v>0</v>
      </c>
      <c r="CR19" s="61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61">
        <f>IF(ISBLANK($CV$3),"",IF(OR(Tipy!CG13=Výsledky!$CQ$6,Tipy!CG13=Výsledky!$CQ$7,Tipy!CG13=Výsledky!$CQ$8,Tipy!CG13=Výsledky!$CQ$9),VLOOKUP(Tipy!CG13,'Kategórie hráčov'!$A$2:$B$51,2,FALSE),0))</f>
        <v>20</v>
      </c>
      <c r="CT19" s="61">
        <f>IF(ISBLANK($CV$3),"",IF(OR(Tipy!CH13=Výsledky!$CT$6,Tipy!CH13=Výsledky!$CT$7,Tipy!CH13=Výsledky!$CT$8,Tipy!CH13=Výsledky!$CT$9),VLOOKUP(Tipy!CH13,'Kategórie hráčov'!$A$27:$B$76,2,FALSE),0))</f>
        <v>0</v>
      </c>
      <c r="CU19" s="62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65">
        <f>IF(ISBLANK($CV$3),"",IF(ISBLANK(Tipy!CD13),"-",SUM(CQ19:CU19)))</f>
        <v>40</v>
      </c>
      <c r="CW19" s="64"/>
      <c r="CX19" s="61">
        <f>IF(ISBLANK($DC$3),"",IF(ISBLANK(Tipy!CJ13),0,IF(AND(Tipy!CJ13=Výsledky!$DA$3,Tipy!CL13=Výsledky!$DC$3),60,0)))</f>
        <v>60</v>
      </c>
      <c r="CY19" s="61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61">
        <f>IF(ISBLANK($DC$3),"",IF(OR(Tipy!CM13=Výsledky!$CX$6,Tipy!CM13=Výsledky!$CX$7,Tipy!CM13=Výsledky!$CX$8,Tipy!CM13=Výsledky!$CX$9),VLOOKUP(Tipy!CM13,'Kategórie hráčov'!$A$2:$B$51,2,FALSE),0))</f>
        <v>20</v>
      </c>
      <c r="DA19" s="61">
        <f>IF(ISBLANK($DC$3),"",IF(OR(Tipy!CN13=Výsledky!$DA$6,Tipy!CN13=Výsledky!$DA$7,Tipy!CN13=Výsledky!$DA$8,Tipy!CN13=Výsledky!$DA$9),VLOOKUP(Tipy!CN13,'Kategórie hráčov'!$A$27:$B$76,2,FALSE),0))</f>
        <v>20</v>
      </c>
      <c r="DB19" s="62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65">
        <f>IF(ISBLANK($DC$3),"",IF(ISBLANK(Tipy!CJ13),"-",SUM(CX19:DB19)))</f>
        <v>100</v>
      </c>
      <c r="DD19" s="64"/>
      <c r="DE19" s="61">
        <f>IF(ISBLANK($DJ$3),"",IF(ISBLANK(Tipy!CP13),0,IF(AND(Tipy!CP13=Výsledky!$DH$3,Tipy!CR13=Výsledky!$DJ$3),60,0)))</f>
        <v>0</v>
      </c>
      <c r="DF19" s="61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61">
        <f>IF(ISBLANK($DJ$3),"",IF(OR(Tipy!CS13=Výsledky!$DE$6,Tipy!CS13=Výsledky!$DE$7,Tipy!CS13=Výsledky!$DE$8,Tipy!CS13=Výsledky!$DE$9),VLOOKUP(Tipy!CS13,'Kategórie hráčov'!$A$2:$B$51,2,FALSE),0))</f>
        <v>20</v>
      </c>
      <c r="DH19" s="61">
        <f>IF(ISBLANK($DJ$3),"",IF(OR(Tipy!CT13=Výsledky!$DH$6,Tipy!CT13=Výsledky!$DH$7,Tipy!CT13=Výsledky!$DH$8,Tipy!CT13=Výsledky!$DH$9),VLOOKUP(Tipy!CT13,'Kategórie hráčov'!$A$27:$B$76,2,FALSE),0))</f>
        <v>0</v>
      </c>
      <c r="DI19" s="62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65">
        <f>IF(ISBLANK($DJ$3),"",IF(ISBLANK(Tipy!CP13),"-",SUM(DE19:DI19)))</f>
        <v>50</v>
      </c>
      <c r="DK19" s="64"/>
      <c r="DL19" s="61">
        <f>IF(ISBLANK($DQ$3),"",IF(ISBLANK(Tipy!CV13),0,IF(AND(Tipy!CV13=Výsledky!$DO$3,Tipy!CX13=Výsledky!$DQ$3),60,0)))</f>
        <v>0</v>
      </c>
      <c r="DM19" s="61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61">
        <f>IF(ISBLANK($DQ$3),"",IF(OR(Tipy!CY13=Výsledky!$DL$6,Tipy!CY13=Výsledky!$DL$7,Tipy!CY13=Výsledky!$DL$8,Tipy!CY13=Výsledky!$DL$9),VLOOKUP(Tipy!CY13,'Kategórie hráčov'!$A$2:$B$51,2,FALSE),0))</f>
        <v>0</v>
      </c>
      <c r="DO19" s="61">
        <f>IF(ISBLANK($DQ$3),"",IF(OR(Tipy!CZ13=Výsledky!$DO$6,Tipy!CZ13=Výsledky!$DO$7,Tipy!CZ13=Výsledky!$DO$8,Tipy!CZ13=Výsledky!$DO$9),VLOOKUP(Tipy!CZ13,'Kategórie hráčov'!$A$27:$B$76,2,FALSE),0))</f>
        <v>0</v>
      </c>
      <c r="DP19" s="62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65">
        <f>IF(ISBLANK($DQ$3),"",IF(ISBLANK(Tipy!CV13),"-",SUM(DL19:DP19)))</f>
        <v>0</v>
      </c>
      <c r="DR19" s="64"/>
      <c r="DS19" s="61">
        <f>IF(ISBLANK($DX$3),"",IF(ISBLANK(Tipy!DB13),0,IF(AND(Tipy!DB13=Výsledky!$DV$3,Tipy!DD13=Výsledky!$DX$3),60,0)))</f>
        <v>0</v>
      </c>
      <c r="DT19" s="61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61">
        <f>IF(ISBLANK($DX$3),"",IF(OR(Tipy!DE13=Výsledky!$DS$6,Tipy!DE13=Výsledky!$DS$7,Tipy!DE13=Výsledky!$DS$8,Tipy!DE13=Výsledky!$DS$9),VLOOKUP(Tipy!DE13,'Kategórie hráčov'!$A$2:$B$51,2,FALSE),0))</f>
        <v>0</v>
      </c>
      <c r="DV19" s="61">
        <f>IF(ISBLANK($DX$3),"",IF(OR(Tipy!DF13=Výsledky!$DV$6,Tipy!DF13=Výsledky!$DV$7,Tipy!DF13=Výsledky!$DV$8,Tipy!DF13=Výsledky!$DV$9),VLOOKUP(Tipy!DF13,'Kategórie hráčov'!$A$27:$B$76,2,FALSE),0))</f>
        <v>0</v>
      </c>
      <c r="DW19" s="62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65">
        <f>IF(ISBLANK($DX$3),"",IF(ISBLANK(Tipy!DB13),"-",SUM(DS19:DW19)))</f>
        <v>0</v>
      </c>
      <c r="DY19" s="64"/>
      <c r="DZ19" s="61">
        <f>IF(ISBLANK($EE$3),"",IF(ISBLANK(Tipy!DH13),0,IF(AND(Tipy!DH13=Výsledky!$EC$3,Tipy!DJ13=Výsledky!$EE$3),60,0)))</f>
        <v>0</v>
      </c>
      <c r="EA19" s="61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20</v>
      </c>
      <c r="EB19" s="61">
        <f>IF(ISBLANK($EE$3),"",IF(OR(Tipy!DK13=Výsledky!$DZ$6,Tipy!DK13=Výsledky!$DZ$7,Tipy!DK13=Výsledky!$DZ$8,Tipy!DK13=Výsledky!$DZ$9),VLOOKUP(Tipy!DK13,'Kategórie hráčov'!$A$2:$B$51,2,FALSE),0))</f>
        <v>20</v>
      </c>
      <c r="EC19" s="61">
        <f>IF(ISBLANK($EE$3),"",IF(OR(Tipy!DL13=Výsledky!$EC$6,Tipy!DL13=Výsledky!$EC$7,Tipy!DL13=Výsledky!$EC$8,Tipy!DL13=Výsledky!$EC$9),VLOOKUP(Tipy!DL13,'Kategórie hráčov'!$A$27:$B$76,2,FALSE),0))</f>
        <v>0</v>
      </c>
      <c r="ED19" s="62">
        <f>IF(ISBLANK($EE$3),"",IF(ISBLANK(Tipy!DH13),0,IF(OR(AND(Tipy!DH13=Výsledky!$EC$3,OR(Tipy!DJ13=Výsledky!$EE$3+1,Tipy!DJ13=Výsledky!$EE$3-1)),AND(Tipy!DJ13=Výsledky!$EE$3,OR(Tipy!DH13=Výsledky!$EC$3+1,Tipy!DH13=Výsledky!$EC$3-1))),10,0)))</f>
        <v>10</v>
      </c>
      <c r="EE19" s="65">
        <f>IF(ISBLANK($EE$3),"",IF(ISBLANK(Tipy!DH13),"-",SUM(DZ19:ED19)))</f>
        <v>50</v>
      </c>
      <c r="EF19" s="64"/>
      <c r="EG19" s="61">
        <f>IF(ISBLANK($EL$3),"",IF(ISBLANK(Tipy!DN13),0,IF(AND(Tipy!DN13=Výsledky!$EJ$3,Tipy!DP13=Výsledky!$EL$3),60,0)))</f>
        <v>0</v>
      </c>
      <c r="EH19" s="61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61">
        <f>IF(ISBLANK($EL$3),"",IF(OR(Tipy!DQ13=Výsledky!$EG$6,Tipy!DQ13=Výsledky!$EG$7,Tipy!DQ13=Výsledky!$EG$8,Tipy!DQ13=Výsledky!$EG$9),VLOOKUP(Tipy!DQ13,'Kategórie hráčov'!$A$77:$B$77,2,FALSE),0))</f>
        <v>0</v>
      </c>
      <c r="EJ19" s="61">
        <f>IF(ISBLANK($EL$3),"",IF(OR(Tipy!DR13=Výsledky!$EJ$6,Tipy!DR13=Výsledky!$EJ$7,Tipy!DR13=Výsledky!$EJ$8,Tipy!DR13=Výsledky!$EJ$9),VLOOKUP(Tipy!DR13,'Kategórie hráčov'!$A$27:$B$76,2,FALSE),0))</f>
        <v>20</v>
      </c>
      <c r="EK19" s="62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65">
        <f>IF(ISBLANK($EL$3),"",IF(ISBLANK(Tipy!DN13),"-",SUM(EG19:EK19)))</f>
        <v>20</v>
      </c>
      <c r="EM19" s="64"/>
      <c r="EN19" s="61">
        <f>IF(ISBLANK($ES$3),"",IF(ISBLANK(Tipy!DT13),0,IF(AND(Tipy!DT13=Výsledky!$EQ$3,Tipy!DV13=Výsledky!$ES$3),60,0)))</f>
        <v>0</v>
      </c>
      <c r="EO19" s="61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20</v>
      </c>
      <c r="EP19" s="61">
        <f>IF(ISBLANK($ES$3),"",IF(OR(Tipy!DW13=Výsledky!$EN$6,Tipy!DW13=Výsledky!$EN$7,Tipy!DW13=Výsledky!$EN$8,Tipy!DW13=Výsledky!$EN$9),VLOOKUP(Tipy!DW13,'Kategórie hráčov'!$A$2:$B$51,2,FALSE),0))</f>
        <v>20</v>
      </c>
      <c r="EQ19" s="61">
        <f>IF(ISBLANK($ES$3),"",IF(OR(Tipy!DX13=Výsledky!$EQ$6,Tipy!DX13=Výsledky!$EQ$7,Tipy!DX13=Výsledky!$EQ$8,Tipy!DX13=Výsledky!$EQ$9),VLOOKUP(Tipy!DX13,'Kategórie hráčov'!$A$27:$B$76,2,FALSE),0))</f>
        <v>0</v>
      </c>
      <c r="ER19" s="62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65">
        <f>IF(ISBLANK($ES$3),"",IF(ISBLANK(Tipy!DT13),"-",SUM(EN19:ER19)))</f>
        <v>40</v>
      </c>
      <c r="ET19" s="64"/>
      <c r="EU19" s="61">
        <f>IF(ISBLANK($EZ$3),"",IF(ISBLANK(Tipy!DZ13),0,IF(AND(Tipy!DZ13=Výsledky!$EX$3,Tipy!EB13=Výsledky!$EZ$3),60,0)))</f>
        <v>0</v>
      </c>
      <c r="EV19" s="61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20</v>
      </c>
      <c r="EW19" s="61">
        <f>IF(ISBLANK($EZ$3),"",IF(OR(Tipy!EC13=Výsledky!$EU$6,Tipy!EC13=Výsledky!$EU$7,Tipy!EC13=Výsledky!$EU$8,Tipy!EC13=Výsledky!$EU$9),VLOOKUP(Tipy!EC13,'Kategórie hráčov'!$A$2:$B$51,2,FALSE),0))</f>
        <v>0</v>
      </c>
      <c r="EX19" s="61">
        <f>IF(ISBLANK($EZ$3),"",IF(OR(Tipy!ED13=Výsledky!$EX$6,Tipy!ED13=Výsledky!$EX$7,Tipy!ED13=Výsledky!$EX$8,Tipy!ED13=Výsledky!$EX$9),VLOOKUP(Tipy!ED13,'Kategórie hráčov'!$A$27:$B$76,2,FALSE),0))</f>
        <v>0</v>
      </c>
      <c r="EY19" s="62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65">
        <f>IF(ISBLANK($EZ$3),"",IF(ISBLANK(Tipy!DZ13),"-",SUM(EU19:EY19)))</f>
        <v>20</v>
      </c>
      <c r="FA19" s="64"/>
      <c r="FB19" s="61">
        <f>IF(ISBLANK($BM$3),"",IF(ISBLANK(Tipy!EF13),0,IF(AND(Tipy!EF13=Výsledky!$BK$3,Tipy!EH13=Výsledky!$BM$3),60,0)))</f>
        <v>0</v>
      </c>
      <c r="FC19" s="61">
        <f>IF(ISBLANK($BM$3),"",IF(ISBLANK(Tipy!EF13),0,IF(AND(Tipy!EF13=Výsledky!$BK$3,Tipy!EH13=Výsledky!$BM$3),0,IF(AND(Tipy!EF13-Tipy!EH13&gt;0,Výsledky!$BK$3-Výsledky!$BM$3&gt;0),20,IF(AND(Tipy!EF13-Tipy!EH13=0,Výsledky!$BK$3-Výsledky!$BM$3=0),20,IF(AND(Tipy!EF13-Tipy!EH13&lt;0,Výsledky!$BK$3-Výsledky!$BM$3&lt;0),20,0))))))</f>
        <v>0</v>
      </c>
      <c r="FD19" s="61">
        <f>IF(ISBLANK($BM$3),"",IF(OR(Tipy!EI13=Výsledky!$FB$6,Tipy!EI13=Výsledky!$FB$7,Tipy!EI13=Výsledky!$FB$8,Tipy!EI13=Výsledky!$FB$9),IF(VLOOKUP(Tipy!EI13,'Kategórie hráčov'!$A$2:$B$46,2,FALSE)=30,30,20),0))</f>
        <v>0</v>
      </c>
      <c r="FE19" s="61">
        <f>IF(ISBLANK($BM$3),"",IF(OR(Tipy!EJ13=Výsledky!$FE$6,Tipy!EJ13=Výsledky!$FE$7,Tipy!EJ13=Výsledky!$FE$8,Tipy!EJ13=Výsledky!$FE$9),IF(VLOOKUP(Tipy!EJ13,'Kategórie hráčov'!$A$2:$B$46,2,FALSE)=30,30,20),0))</f>
        <v>0</v>
      </c>
      <c r="FF19" s="62">
        <f>IF(ISBLANK($BM$3),"",IF(ISBLANK(Tipy!EF13),0,IF(OR(AND(Tipy!EF13=Výsledky!$BK$3,OR(Tipy!EH13=Výsledky!$BM$3+1,Tipy!EH13=Výsledky!$BM$3-1)),AND(Tipy!EH13=Výsledky!$BM$3,OR(Tipy!EF13=Výsledky!$BK$3+1,Tipy!EF13=Výsledky!$BK$3-1))),10,0)))</f>
        <v>0</v>
      </c>
      <c r="FG19" s="65" t="str">
        <f>IF(ISBLANK($BM$3),"",IF(ISBLANK(Tipy!EF13),"-",SUM(FB19:FF19)))</f>
        <v>-</v>
      </c>
      <c r="FH19" s="64"/>
      <c r="FI19" s="61" t="str">
        <f>IF(ISBLANK($FN$3),"",IF(ISBLANK(Tipy!EL13),0,IF(AND(Tipy!EL13=Výsledky!$FL$3,Tipy!EN13=Výsledky!$FN$3),60,0)))</f>
        <v/>
      </c>
      <c r="FJ19" s="61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61" t="str">
        <f>IF(ISBLANK($FN$3),"",IF(OR(Tipy!EO13=Výsledky!$FI$6,Tipy!EO13=Výsledky!$FI$7,Tipy!EO13=Výsledky!$FI$8,Tipy!EO13=Výsledky!$FI$9),IF(VLOOKUP(Tipy!EO13,'Kategórie hráčov'!$A$2:$B$46,2,FALSE)=30,30,20),0))</f>
        <v/>
      </c>
      <c r="FL19" s="61" t="str">
        <f>IF(ISBLANK($FN$3),"",IF(OR(Tipy!EP13=Výsledky!$FL$6,Tipy!EP13=Výsledky!$FL$7,Tipy!EP13=Výsledky!$FL$8,Tipy!EP13=Výsledky!$FL$9),IF(VLOOKUP(Tipy!EP13,'Kategórie hráčov'!$A$2:$B$46,2,FALSE)=30,30,20),0))</f>
        <v/>
      </c>
      <c r="FM19" s="62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65" t="str">
        <f>IF(ISBLANK($FN$3),"",IF(ISBLANK(Tipy!EL13),"-",SUM(FI19:FM19)))</f>
        <v/>
      </c>
      <c r="FO19" s="64"/>
      <c r="FP19" s="61">
        <f>IF(ISBLANK($DJ$3),"",IF(ISBLANK(Tipy!ER13),0,IF(AND(Tipy!ER13=Výsledky!$DH$3,Tipy!ET13=Výsledky!$DJ$3),60,0)))</f>
        <v>0</v>
      </c>
      <c r="FQ19" s="61">
        <f>IF(ISBLANK($DJ$3),"",IF(ISBLANK(Tipy!ER13),0,IF(AND(Tipy!ER13=Výsledky!$DH$3,Tipy!ET13=Výsledky!$DJ$3),0,IF(AND(Tipy!ER13-Tipy!ET13&gt;0,Výsledky!$DH$3-Výsledky!$DJ$3&gt;0),20,IF(AND(Tipy!ER13-Tipy!ET13=0,Výsledky!$DH$3-Výsledky!$DJ$3=0),20,IF(AND(Tipy!ER13-Tipy!ET13&lt;0,Výsledky!$DH$3-Výsledky!$DJ$3&lt;0),20,0))))))</f>
        <v>0</v>
      </c>
      <c r="FR19" s="61">
        <f>IF(ISBLANK($DJ$3),"",IF(OR(Tipy!EU13=Výsledky!$FP$6,Tipy!EU13=Výsledky!$FP$7,Tipy!EU13=Výsledky!$FP$8,Tipy!EU13=Výsledky!$FP$9),IF(VLOOKUP(Tipy!EU13,'Kategórie hráčov'!$A$2:$B$46,2,FALSE)=30,30,20),0))</f>
        <v>0</v>
      </c>
      <c r="FS19" s="61">
        <f>IF(ISBLANK($DJ$3),"",IF(OR(Tipy!EV13=Výsledky!$FS$6,Tipy!EV13=Výsledky!$FS$7,Tipy!EV13=Výsledky!$FS$8,Tipy!EV13=Výsledky!$FS$9),IF(VLOOKUP(Tipy!EV13,'Kategórie hráčov'!$A$2:$B$46,2,FALSE)=30,30,20),0))</f>
        <v>0</v>
      </c>
      <c r="FT19" s="62">
        <f>IF(ISBLANK($DJ$3),"",IF(ISBLANK(Tipy!ER13),0,IF(OR(AND(Tipy!ER13=Výsledky!$DH$3,OR(Tipy!ET13=Výsledky!$DJ$3+1,Tipy!ET13=Výsledky!$DJ$3-1)),AND(Tipy!ET13=Výsledky!$DJ$3,OR(Tipy!ER13=Výsledky!$DH$3+1,Tipy!ER13=Výsledky!$DH$3-1))),10,0)))</f>
        <v>0</v>
      </c>
      <c r="FU19" s="65" t="str">
        <f>IF(ISBLANK($DJ$3),"",IF(ISBLANK(Tipy!ER13),"-",SUM(FP19:FT19)))</f>
        <v>-</v>
      </c>
      <c r="FV19" s="64"/>
      <c r="FW19" s="61" t="str">
        <f>IF(ISBLANK($GB$3),"",IF(ISBLANK(Tipy!EX13),0,IF(AND(Tipy!EX13=Výsledky!$FZ$3,Tipy!EZ13=Výsledky!$GB$3),60,0)))</f>
        <v/>
      </c>
      <c r="FX19" s="61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61" t="str">
        <f>IF(ISBLANK($GB$3),"",IF(OR(Tipy!FA13=Výsledky!$FW$6,Tipy!FA13=Výsledky!$FW$7,Tipy!FA13=Výsledky!$FW$8,Tipy!FA13=Výsledky!$FW$9),IF(VLOOKUP(Tipy!FA13,'Kategórie hráčov'!$A$2:$B$46,2,FALSE)=30,30,20),0))</f>
        <v/>
      </c>
      <c r="FZ19" s="61" t="str">
        <f>IF(ISBLANK($GB$3),"",IF(OR(Tipy!FB13=Výsledky!$FZ$6,Tipy!FB13=Výsledky!$FZ$7,Tipy!FB13=Výsledky!$FZ$8,Tipy!FB13=Výsledky!$FZ$9),IF(VLOOKUP(Tipy!FB13,'Kategórie hráčov'!$A$2:$B$46,2,FALSE)=30,30,20),0))</f>
        <v/>
      </c>
      <c r="GA19" s="62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65" t="str">
        <f>IF(ISBLANK($GB$3),"",IF(ISBLANK(Tipy!EX13),"-",SUM(FW19:GA19)))</f>
        <v/>
      </c>
      <c r="GC19" s="64"/>
      <c r="GD19" s="61" t="str">
        <f>IF(ISBLANK($GP$3),"",IF(ISBLANK(Tipy!FD13),0,IF(AND(Tipy!FD13=Výsledky!$GN$3,Tipy!FF13=Výsledky!$GP$3),60,0)))</f>
        <v/>
      </c>
      <c r="GE19" s="61" t="str">
        <f>IF(ISBLANK($GP$3),"",IF(ISBLANK(Tipy!FD13),0,IF(AND(Tipy!FD13=Výsledky!$GN$3,Tipy!FF13=Výsledky!$GP$3),0,IF(AND(Tipy!FD13-Tipy!FF13&gt;0,Výsledky!$GN$3-Výsledky!$GP$3&gt;0),20,IF(AND(Tipy!FD13-Tipy!FF13=0,Výsledky!$GN$3-Výsledky!$GP$3=0),20,IF(AND(Tipy!FD13-Tipy!FF13&lt;0,Výsledky!$GN$3-Výsledky!$GP$3&lt;0),20,0))))))</f>
        <v/>
      </c>
      <c r="GF19" s="61" t="str">
        <f>IF(ISBLANK($GP$3),"",IF(OR(Tipy!FG13=Výsledky!$GD$6,Tipy!FG13=Výsledky!$GD$7,Tipy!FG13=Výsledky!$GD$8,Tipy!FG13=Výsledky!$GD$9),IF(VLOOKUP(Tipy!FG13,'Kategórie hráčov'!$A$2:$B$46,2,FALSE)=30,30,20),0))</f>
        <v/>
      </c>
      <c r="GG19" s="61" t="str">
        <f>IF(ISBLANK($GP$3),"",IF(OR(Tipy!FH13=Výsledky!$GG$6,Tipy!FH13=Výsledky!$GG$7,Tipy!FH13=Výsledky!$GG$8,Tipy!FH13=Výsledky!$GG$9),IF(VLOOKUP(Tipy!FH13,'Kategórie hráčov'!$A$2:$B$46,2,FALSE)=30,30,20),0))</f>
        <v/>
      </c>
      <c r="GH19" s="62" t="str">
        <f>IF(ISBLANK($GP$3),"",IF(ISBLANK(Tipy!FD13),0,IF(OR(AND(Tipy!FD13=Výsledky!$GN$3,OR(Tipy!FF13=Výsledky!$GP$3+1,Tipy!FF13=Výsledky!$GP$3-1)),AND(Tipy!FF13=Výsledky!$GP$3,OR(Tipy!FD13=Výsledky!$GN$3+1,Tipy!FD13=Výsledky!$GN$3-1))),10,0)))</f>
        <v/>
      </c>
      <c r="GI19" s="65" t="str">
        <f>IF(ISBLANK($GP$3),"",IF(ISBLANK(Tipy!FD13),"-",SUM(GD19:GH19)))</f>
        <v/>
      </c>
      <c r="GJ19" s="64"/>
      <c r="GK19" s="61" t="str">
        <f>IF(ISBLANK($GW$3),"",IF(ISBLANK(Tipy!FJ13),0,IF(AND(Tipy!FJ13=Výsledky!$GU$3,Tipy!FL13=Výsledky!$GW$3),60,0)))</f>
        <v/>
      </c>
      <c r="GL19" s="61" t="str">
        <f>IF(ISBLANK($GW$3),"",IF(ISBLANK(Tipy!FJ13),0,IF(AND(Tipy!FJ13=Výsledky!$GU$3,Tipy!FL13=Výsledky!$GW$3),0,IF(AND(Tipy!FJ13-Tipy!FL13&gt;0,Výsledky!$GU$3-Výsledky!$GW$3&gt;0),20,IF(AND(Tipy!FJ13-Tipy!FL13=0,Výsledky!$GU$3-Výsledky!$GW$3=0),20,IF(AND(Tipy!FJ13-Tipy!FL13&lt;0,Výsledky!$GU$3-Výsledky!$GW$3&lt;0),20,0))))))</f>
        <v/>
      </c>
      <c r="GM19" s="61" t="str">
        <f>IF(ISBLANK($GW$3),"",IF(OR(Tipy!FM13=Výsledky!$GK$6,Tipy!FM13=Výsledky!$GK$7,Tipy!FM13=Výsledky!$GK$8,Tipy!FM13=Výsledky!$GK$9),IF(VLOOKUP(Tipy!FM13,'Kategórie hráčov'!$A$2:$B$46,2,FALSE)=30,30,20),0))</f>
        <v/>
      </c>
      <c r="GN19" s="61" t="str">
        <f>IF(ISBLANK($GW$3),"",IF(OR(Tipy!FN13=Výsledky!$GN$6,Tipy!FN13=Výsledky!$GN$7,Tipy!FN13=Výsledky!$GN$8,Tipy!FN13=Výsledky!$GN$9),IF(VLOOKUP(Tipy!FN13,'Kategórie hráčov'!$A$2:$B$46,2,FALSE)=30,30,20),0))</f>
        <v/>
      </c>
      <c r="GO19" s="62" t="str">
        <f>IF(ISBLANK($GW$3),"",IF(ISBLANK(Tipy!FJ13),0,IF(OR(AND(Tipy!FJ13=Výsledky!$GU$3,OR(Tipy!FL13=Výsledky!$GW$3+1,Tipy!FL13=Výsledky!$GW$3-1)),AND(Tipy!FL13=Výsledky!$GW$3,OR(Tipy!FJ13=Výsledky!$GU$3+1,Tipy!FJ13=Výsledky!$GU$3-1))),10,0)))</f>
        <v/>
      </c>
      <c r="GP19" s="65" t="str">
        <f>IF(ISBLANK($GW$3),"",IF(ISBLANK(Tipy!FJ13),"-",SUM(GK19:GO19)))</f>
        <v/>
      </c>
      <c r="GQ19" s="64"/>
      <c r="GR19" s="61" t="str">
        <f>IF(ISBLANK($GI$3),"",IF(ISBLANK(Tipy!FP13),0,IF(AND(Tipy!FP13=Výsledky!$GG$3,Tipy!FR13=Výsledky!$GI$3),60,0)))</f>
        <v/>
      </c>
      <c r="GS19" s="61" t="str">
        <f>IF(ISBLANK($GI$3),"",IF(ISBLANK(Tipy!FP13),0,IF(AND(Tipy!FP13=Výsledky!$GG$3,Tipy!FR13=Výsledky!$GI$3),0,IF(AND(Tipy!FP13-Tipy!FR13&gt;0,Výsledky!$GG$3-Výsledky!$GI$3&gt;0),20,IF(AND(Tipy!FP13-Tipy!FR13=0,Výsledky!$GG$3-Výsledky!$GI$3=0),20,IF(AND(Tipy!FP13-Tipy!FR13&lt;0,Výsledky!$GG$3-Výsledky!$GI$3&lt;0),20,0))))))</f>
        <v/>
      </c>
      <c r="GT19" s="61" t="str">
        <f>IF(ISBLANK($GI$3),"",IF(OR(Tipy!FS13=Výsledky!#REF!,Tipy!FS13=Výsledky!#REF!,Tipy!FS13=Výsledky!#REF!,Tipy!FS13=Výsledky!$GR$9),IF(VLOOKUP(Tipy!FS13,'Kategórie hráčov'!$A$2:$B$46,2,FALSE)=30,30,20),0))</f>
        <v/>
      </c>
      <c r="GU19" s="61" t="str">
        <f>IF(ISBLANK($GI$3),"",IF(OR(Tipy!FT13=Výsledky!#REF!,Tipy!FT13=Výsledky!#REF!,Tipy!FT13=Výsledky!#REF!,Tipy!FT13=Výsledky!$GU$9),IF(VLOOKUP(Tipy!FT13,'Kategórie hráčov'!$A$2:$B$46,2,FALSE)=30,30,20),0))</f>
        <v/>
      </c>
      <c r="GV19" s="62" t="str">
        <f>IF(ISBLANK($GI$3),"",IF(ISBLANK(Tipy!FP13),0,IF(OR(AND(Tipy!FP13=Výsledky!$GG$3,OR(Tipy!FR13=Výsledky!$GI$3+1,Tipy!FR13=Výsledky!$GI$3-1)),AND(Tipy!FR13=Výsledky!$GI$3,OR(Tipy!FP13=Výsledky!$GG$3+1,Tipy!FP13=Výsledky!$GG$3-1))),10,0)))</f>
        <v/>
      </c>
      <c r="GW19" s="65" t="str">
        <f>IF(ISBLANK($GI$3),"",IF(ISBLANK(Tipy!FP13),"-",SUM(GR19:GV19)))</f>
        <v/>
      </c>
      <c r="GX19" s="64"/>
      <c r="GY19" s="61" t="str">
        <f>IF(ISBLANK($HK$3),"",IF(ISBLANK(Tipy!FV13),0,IF(AND(Tipy!FV13=Výsledky!$HI$3,Tipy!FX13=Výsledky!$HK$3),60,0)))</f>
        <v/>
      </c>
      <c r="GZ19" s="61" t="str">
        <f>IF(ISBLANK($HK$3),"",IF(ISBLANK(Tipy!FV13),0,IF(AND(Tipy!FV13=Výsledky!$HI$3,Tipy!FX13=Výsledky!$HK$3),0,IF(AND(Tipy!FV13-Tipy!FX13&gt;0,Výsledky!$HI$3-Výsledky!$HK$3&gt;0),20,IF(AND(Tipy!FV13-Tipy!FX13=0,Výsledky!$HI$3-Výsledky!$HK$3=0),20,IF(AND(Tipy!FV13-Tipy!FX13&lt;0,Výsledky!$HI$3-Výsledky!$HK$3&lt;0),20,0))))))</f>
        <v/>
      </c>
      <c r="HA19" s="61" t="str">
        <f>IF(ISBLANK($HK$3),"",IF(OR(Tipy!FY13=Výsledky!$GY$6,Tipy!FY13=Výsledky!$GY$7,Tipy!FY13=Výsledky!$GY$8,Tipy!FY13=Výsledky!$GY$9),IF(VLOOKUP(Tipy!FY13,'Kategórie hráčov'!$A$2:$B$46,2,FALSE)=30,30,20),0))</f>
        <v/>
      </c>
      <c r="HB19" s="61" t="str">
        <f>IF(ISBLANK($HK$3),"",IF(OR(Tipy!FZ13=Výsledky!$HB$6,Tipy!FZ13=Výsledky!$HB$7,Tipy!FZ13=Výsledky!$HB$8,Tipy!FZ13=Výsledky!$HB$9),IF(VLOOKUP(Tipy!FZ13,'Kategórie hráčov'!$A$2:$B$46,2,FALSE)=30,30,20),0))</f>
        <v/>
      </c>
      <c r="HC19" s="62" t="str">
        <f>IF(ISBLANK($HK$3),"",IF(ISBLANK(Tipy!FV13),0,IF(OR(AND(Tipy!FV13=Výsledky!$HI$3,OR(Tipy!FX13=Výsledky!$HK$3+1,Tipy!FX13=Výsledky!$HK$3-1)),AND(Tipy!FX13=Výsledky!$HK$3,OR(Tipy!FV13=Výsledky!$HI$3+1,Tipy!FV13=Výsledky!$HI$3-1))),10,0)))</f>
        <v/>
      </c>
      <c r="HD19" s="65" t="str">
        <f>IF(ISBLANK($HK$3),"",IF(ISBLANK(Tipy!FV13),"-",SUM(GY19:HC19)))</f>
        <v/>
      </c>
      <c r="HE19" s="64"/>
      <c r="HF19" s="61" t="str">
        <f>IF(ISBLANK($HD$3),"",IF(ISBLANK(Tipy!GB13),0,IF(AND(Tipy!GB13=Výsledky!$HB$3,Tipy!GD13=Výsledky!$HD$3),60,0)))</f>
        <v/>
      </c>
      <c r="HG19" s="61" t="str">
        <f>IF(ISBLANK($HD$3),"",IF(ISBLANK(Tipy!GB13),0,IF(AND(Tipy!GB13=Výsledky!$HB$3,Tipy!GD13=Výsledky!$HD$3),0,IF(AND(Tipy!GB13-Tipy!GD13&gt;0,Výsledky!$HB$3-Výsledky!$HD$3&gt;0),20,IF(AND(Tipy!GB13-Tipy!GD13=0,Výsledky!$HB$3-Výsledky!$HD$3=0),20,IF(AND(Tipy!GB13-Tipy!GD13&lt;0,Výsledky!$HB$3-Výsledky!$HD$3&lt;0),20,0))))))</f>
        <v/>
      </c>
      <c r="HH19" s="61" t="str">
        <f>IF(ISBLANK($HD$3),"",IF(OR(Tipy!GE13=Výsledky!#REF!,Tipy!GE13=Výsledky!#REF!,Tipy!GE13=Výsledky!#REF!,Tipy!GE13=Výsledky!$HF$9),IF(VLOOKUP(Tipy!GE13,'Kategórie hráčov'!$A$2:$B$46,2,FALSE)=30,30,20),0))</f>
        <v/>
      </c>
      <c r="HI19" s="61" t="str">
        <f>IF(ISBLANK($HD$3),"",IF(OR(Tipy!GF13=Výsledky!#REF!,Tipy!GF13=Výsledky!#REF!,Tipy!GF13=Výsledky!#REF!,Tipy!GF13=Výsledky!$HI$9),IF(VLOOKUP(Tipy!GF13,'Kategórie hráčov'!$A$2:$B$46,2,FALSE)=30,30,20),0))</f>
        <v/>
      </c>
      <c r="HJ19" s="62" t="str">
        <f>IF(ISBLANK($HD$3),"",IF(ISBLANK(Tipy!GB13),0,IF(OR(AND(Tipy!GB13=Výsledky!$HB$3,OR(Tipy!GD13=Výsledky!$HD$3+1,Tipy!GD13=Výsledky!$HD$3-1)),AND(Tipy!GD13=Výsledky!$HD$3,OR(Tipy!GB13=Výsledky!$HB$3+1,Tipy!GB13=Výsledky!$HB$3-1))),10,0)))</f>
        <v/>
      </c>
      <c r="HK19" s="65" t="str">
        <f>IF(ISBLANK($HD$3),"",IF(ISBLANK(Tipy!GB13),"-",SUM(HF19:HJ19)))</f>
        <v/>
      </c>
      <c r="HL19" s="64"/>
      <c r="HM19" s="61" t="str">
        <f>IF(ISBLANK($HY$3),"",IF(ISBLANK(Tipy!GH13),0,IF(AND(Tipy!GH13=Výsledky!$HW$3,Tipy!GJ13=Výsledky!$HY$3),60,0)))</f>
        <v/>
      </c>
      <c r="HN19" s="61" t="str">
        <f>IF(ISBLANK($HY$3),"",IF(ISBLANK(Tipy!GH13),0,IF(AND(Tipy!GH13=Výsledky!$HW$3,Tipy!GJ13=Výsledky!$HY$3),0,IF(AND(Tipy!GH13-Tipy!GJ13&gt;0,Výsledky!$HW$3-Výsledky!$HY$3&gt;0),20,IF(AND(Tipy!GH13-Tipy!GJ13=0,Výsledky!$HW$3-Výsledky!$HY$3=0),20,IF(AND(Tipy!GH13-Tipy!GJ13&lt;0,Výsledky!$HW$3-Výsledky!$HY$3&lt;0),20,0))))))</f>
        <v/>
      </c>
      <c r="HO19" s="61" t="str">
        <f>IF(ISBLANK($HY$3),"",IF(OR(Tipy!GK13=Výsledky!$HM$6,Tipy!GK13=Výsledky!$HM$7,Tipy!GK13=Výsledky!$HM$8,Tipy!GK13=Výsledky!$HM$9),IF(VLOOKUP(Tipy!GK13,'Kategórie hráčov'!$A$2:$B$46,2,FALSE)=30,30,20),0))</f>
        <v/>
      </c>
      <c r="HP19" s="61" t="str">
        <f>IF(ISBLANK($HY$3),"",IF(OR(Tipy!GL13=Výsledky!$HP$6,Tipy!GL13=Výsledky!$HP$7,Tipy!GL13=Výsledky!$HP$8,Tipy!GL13=Výsledky!$HP$9),IF(VLOOKUP(Tipy!GL13,'Kategórie hráčov'!$A$2:$B$46,2,FALSE)=30,30,20),0))</f>
        <v/>
      </c>
      <c r="HQ19" s="62" t="str">
        <f>IF(ISBLANK($HY$3),"",IF(ISBLANK(Tipy!GH13),0,IF(OR(AND(Tipy!GH13=Výsledky!$HW$3,OR(Tipy!GJ13=Výsledky!$HY$3+1,Tipy!GJ13=Výsledky!$HY$3-1)),AND(Tipy!GJ13=Výsledky!$HY$3,OR(Tipy!GH13=Výsledky!$HW$3+1,Tipy!GH13=Výsledky!$HW$3-1))),10,0)))</f>
        <v/>
      </c>
      <c r="HR19" s="65" t="str">
        <f>IF(ISBLANK($HY$3),"",IF(ISBLANK(Tipy!GH13),"-",SUM(HM19:HQ19)))</f>
        <v/>
      </c>
      <c r="HS19" s="64"/>
      <c r="HT19" s="61" t="str">
        <f>IF(ISBLANK($HR$3),"",IF(ISBLANK(Tipy!GN13),0,IF(AND(Tipy!GN13=Výsledky!$HP$3,Tipy!GP13=Výsledky!$HR$3),60,0)))</f>
        <v/>
      </c>
      <c r="HU19" s="61" t="str">
        <f>IF(ISBLANK($HR$3),"",IF(ISBLANK(Tipy!GN13),0,IF(AND(Tipy!GN13=Výsledky!$HP$3,Tipy!GP13=Výsledky!$HR$3),0,IF(AND(Tipy!GN13-Tipy!GP13&gt;0,Výsledky!$HP$3-Výsledky!$HR$3&gt;0),20,IF(AND(Tipy!GN13-Tipy!GP13=0,Výsledky!$HP$3-Výsledky!$HR$3=0),20,IF(AND(Tipy!GN13-Tipy!GP13&lt;0,Výsledky!$HP$3-Výsledky!$HR$3&lt;0),20,0))))))</f>
        <v/>
      </c>
      <c r="HV19" s="61" t="str">
        <f>IF(ISBLANK($HR$3),"",IF(OR(Tipy!GQ13=Výsledky!$HT$6,Tipy!GQ13=Výsledky!#REF!,Tipy!GQ13=Výsledky!#REF!,Tipy!GQ13=Výsledky!#REF!),IF(VLOOKUP(Tipy!GQ13,'Kategórie hráčov'!$A$2:$B$46,2,FALSE)=30,30,20),0))</f>
        <v/>
      </c>
      <c r="HW19" s="61" t="str">
        <f>IF(ISBLANK($HR$3),"",IF(OR(Tipy!GR13=Výsledky!$HW$6,Tipy!GR13=Výsledky!#REF!,Tipy!GR13=Výsledky!#REF!,Tipy!GR13=Výsledky!#REF!),IF(VLOOKUP(Tipy!GR13,'Kategórie hráčov'!$A$2:$B$46,2,FALSE)=30,30,20),0))</f>
        <v/>
      </c>
      <c r="HX19" s="62" t="str">
        <f>IF(ISBLANK($HR$3),"",IF(ISBLANK(Tipy!GN13),0,IF(OR(AND(Tipy!GN13=Výsledky!$HP$3,OR(Tipy!GP13=Výsledky!$HR$3+1,Tipy!GP13=Výsledky!$HR$3-1)),AND(Tipy!GP13=Výsledky!$HR$3,OR(Tipy!GN13=Výsledky!$HP$3+1,Tipy!GN13=Výsledky!$HP$3-1))),10,0)))</f>
        <v/>
      </c>
      <c r="HY19" s="65" t="str">
        <f>IF(ISBLANK($HR$3),"",IF(ISBLANK(Tipy!GN13),"-",SUM(HT19:HX19)))</f>
        <v/>
      </c>
      <c r="HZ19" s="64"/>
      <c r="IA19" s="61" t="str">
        <f>IF(ISBLANK($IM$3),"",IF(ISBLANK(Tipy!GT13),0,IF(AND(Tipy!GT13=Výsledky!$IK$3,Tipy!GV13=Výsledky!$IM$3),60,0)))</f>
        <v/>
      </c>
      <c r="IB19" s="61" t="str">
        <f>IF(ISBLANK($IM$3),"",IF(ISBLANK(Tipy!GT13),0,IF(AND(Tipy!GT13=Výsledky!$IK$3,Tipy!GV13=Výsledky!$IM$3),0,IF(AND(Tipy!GT13-Tipy!GV13&gt;0,Výsledky!$IK$3-Výsledky!$IM$3&gt;0),20,IF(AND(Tipy!GT13-Tipy!GV13=0,Výsledky!$IK$3-Výsledky!$IM$3=0),20,IF(AND(Tipy!GT13-Tipy!GV13&lt;0,Výsledky!$IK$3-Výsledky!$IM$3&lt;0),20,0))))))</f>
        <v/>
      </c>
      <c r="IC19" s="61" t="str">
        <f>IF(ISBLANK($IM$3),"",IF(OR(Tipy!GW13=Výsledky!$IA$6,Tipy!GW13=Výsledky!$IA$7,Tipy!GW13=Výsledky!$IA$8,Tipy!GW13=Výsledky!$IA$9),IF(VLOOKUP(Tipy!GW13,'Kategórie hráčov'!$A$2:$B$46,2,FALSE)=30,30,20),0))</f>
        <v/>
      </c>
      <c r="ID19" s="61" t="str">
        <f>IF(ISBLANK($IM$3),"",IF(OR(Tipy!GX13=Výsledky!$ID$6,Tipy!GX13=Výsledky!$ID$7,Tipy!GX13=Výsledky!$ID$8,Tipy!GX13=Výsledky!$ID$9),IF(VLOOKUP(Tipy!GX13,'Kategórie hráčov'!$A$2:$B$46,2,FALSE)=30,30,20),0))</f>
        <v/>
      </c>
      <c r="IE19" s="62" t="str">
        <f>IF(ISBLANK($IM$3),"",IF(ISBLANK(Tipy!GT13),0,IF(OR(AND(Tipy!GT13=Výsledky!$IK$3,OR(Tipy!GV13=Výsledky!$IM$3+1,Tipy!GV13=Výsledky!$IM$3-1)),AND(Tipy!GV13=Výsledky!$IM$3,OR(Tipy!GT13=Výsledky!$IK$3+1,Tipy!GT13=Výsledky!$IK$3-1))),10,0)))</f>
        <v/>
      </c>
      <c r="IF19" s="65" t="str">
        <f>IF(ISBLANK($IM$3),"",IF(ISBLANK(Tipy!GT13),"-",SUM(IA19:IE19)))</f>
        <v/>
      </c>
      <c r="IG19" s="64"/>
      <c r="IH19" s="61" t="str">
        <f>IF(ISBLANK($IF$3),"",IF(ISBLANK(Tipy!GZ13),0,IF(AND(Tipy!GZ13=Výsledky!$ID$3,Tipy!HB13=Výsledky!$IF$3),60,0)))</f>
        <v/>
      </c>
      <c r="II19" s="61" t="str">
        <f>IF(ISBLANK($IF$3),"",IF(ISBLANK(Tipy!GZ13),0,IF(AND(Tipy!GZ13=Výsledky!$ID$3,Tipy!HB13=Výsledky!$IF$3),0,IF(AND(Tipy!GZ13-Tipy!HB13&gt;0,Výsledky!$ID$3-Výsledky!$IF$3&gt;0),20,IF(AND(Tipy!GZ13-Tipy!HB13=0,Výsledky!$ID$3-Výsledky!$IF$3=0),20,IF(AND(Tipy!GZ13-Tipy!HB13&lt;0,Výsledky!$ID$3-Výsledky!$IF$3&lt;0),20,0))))))</f>
        <v/>
      </c>
      <c r="IJ19" s="61" t="str">
        <f>IF(ISBLANK($IF$3),"",IF(OR(Tipy!HC13=Výsledky!#REF!,Tipy!HC13=Výsledky!#REF!,Tipy!HC13=Výsledky!#REF!,Tipy!HC13=Výsledky!$IH$9),IF(VLOOKUP(Tipy!HC13,'Kategórie hráčov'!$A$2:$B$46,2,FALSE)=30,30,20),0))</f>
        <v/>
      </c>
      <c r="IK19" s="61" t="str">
        <f>IF(ISBLANK($IF$3),"",IF(OR(Tipy!HD13=Výsledky!#REF!,Tipy!HD13=Výsledky!#REF!,Tipy!HD13=Výsledky!#REF!,Tipy!HD13=Výsledky!$IK$9),IF(VLOOKUP(Tipy!HD13,'Kategórie hráčov'!$A$2:$B$46,2,FALSE)=30,30,20),0))</f>
        <v/>
      </c>
      <c r="IL19" s="62" t="str">
        <f>IF(ISBLANK($IF$3),"",IF(ISBLANK(Tipy!GZ13),0,IF(OR(AND(Tipy!GZ13=Výsledky!$ID$3,OR(Tipy!HB13=Výsledky!$IF$3+1,Tipy!HB13=Výsledky!$IF$3-1)),AND(Tipy!HB13=Výsledky!$IF$3,OR(Tipy!GZ13=Výsledky!$ID$3+1,Tipy!GZ13=Výsledky!$ID$3-1))),10,0)))</f>
        <v/>
      </c>
      <c r="IM19" s="65" t="str">
        <f>IF(ISBLANK($IF$3),"",IF(ISBLANK(Tipy!GZ13),"-",SUM(IH19:IL19)))</f>
        <v/>
      </c>
      <c r="IN19" s="64"/>
      <c r="IO19" s="61" t="str">
        <f>IF(ISBLANK($IT$3),"",IF(ISBLANK(Tipy!HF13),0,IF(AND(Tipy!HF13=Výsledky!$IR$3,Tipy!HH13=Výsledky!$IT$3),60,0)))</f>
        <v/>
      </c>
      <c r="IP19" s="61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61" t="str">
        <f>IF(ISBLANK($IT$3),"",IF(OR(Tipy!HI13=Výsledky!$IO$6,Tipy!HI13=Výsledky!$IO$7,Tipy!HI13=Výsledky!$IO$8,Tipy!HI13=Výsledky!$IO$9),IF(VLOOKUP(Tipy!HI13,'Kategórie hráčov'!$A$2:$B$46,2,FALSE)=30,30,20),0))</f>
        <v/>
      </c>
      <c r="IR19" s="61" t="str">
        <f>IF(ISBLANK($IT$3),"",IF(OR(Tipy!HJ13=Výsledky!$IR$6,Tipy!HJ13=Výsledky!$IR$7,Tipy!HJ13=Výsledky!$IR$8,Tipy!HJ13=Výsledky!$IR$9),IF(VLOOKUP(Tipy!HJ13,'Kategórie hráčov'!$A$2:$B$46,2,FALSE)=30,30,20),0))</f>
        <v/>
      </c>
      <c r="IS19" s="62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65" t="str">
        <f>IF(ISBLANK($IT$3),"",IF(ISBLANK(Tipy!HF13),"-",SUM(IO19:IS19)))</f>
        <v/>
      </c>
      <c r="IU19" s="64"/>
      <c r="IV19" s="61" t="str">
        <f>IF(ISBLANK($JA$3),"",IF(ISBLANK(Tipy!HL13),0,IF(AND(Tipy!HL13=Výsledky!$IY$3,Tipy!HN13=Výsledky!$JA$3),60,0)))</f>
        <v/>
      </c>
      <c r="IW19" s="61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61" t="str">
        <f>IF(ISBLANK($JA$3),"",IF(OR(Tipy!HO13=Výsledky!$IV$6,Tipy!HO13=Výsledky!$IV$7,Tipy!HO13=Výsledky!$IV$8,Tipy!HO13=Výsledky!$IV$9),IF(VLOOKUP(Tipy!HO13,'Kategórie hráčov'!$A$2:$B$46,2,FALSE)=30,30,20),0))</f>
        <v/>
      </c>
      <c r="IY19" s="61" t="str">
        <f>IF(ISBLANK($JA$3),"",IF(OR(Tipy!HP13=Výsledky!$IY$6,Tipy!HP13=Výsledky!$IY$7,Tipy!HP13=Výsledky!$IY$8,Tipy!HP13=Výsledky!$IY$9),IF(VLOOKUP(Tipy!HP13,'Kategórie hráčov'!$A$2:$B$46,2,FALSE)=30,30,20),0))</f>
        <v/>
      </c>
      <c r="IZ19" s="62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65" t="str">
        <f>IF(ISBLANK($JA$3),"",IF(ISBLANK(Tipy!HL13),"-",SUM(IV19:IZ19)))</f>
        <v/>
      </c>
      <c r="JB19" s="64"/>
      <c r="JC19" s="61" t="str">
        <f>IF(ISBLANK($JO$3),"",IF(ISBLANK(Tipy!HR13),0,IF(AND(Tipy!HR13=Výsledky!$JM$3,Tipy!HT13=Výsledky!$JO$3),60,0)))</f>
        <v/>
      </c>
      <c r="JD19" s="61" t="str">
        <f>IF(ISBLANK($JO$3),"",IF(ISBLANK(Tipy!HR13),0,IF(AND(Tipy!HR13=Výsledky!$JM$3,Tipy!HT13=Výsledky!$JO$3),0,IF(AND(Tipy!HR13-Tipy!HT13&gt;0,Výsledky!$JM$3-Výsledky!$JO$3&gt;0),20,IF(AND(Tipy!HR13-Tipy!HT13=0,Výsledky!$JM$3-Výsledky!$JO$3=0),20,IF(AND(Tipy!HR13-Tipy!HT13&lt;0,Výsledky!$JM$3-Výsledky!$JO$3&lt;0),20,0))))))</f>
        <v/>
      </c>
      <c r="JE19" s="61" t="str">
        <f>IF(ISBLANK($JO$3),"",IF(OR(Tipy!HU13=Výsledky!$JC$6,Tipy!HU13=Výsledky!$JC$7,Tipy!HU13=Výsledky!$JC$8,Tipy!HU13=Výsledky!$JC$9),IF(VLOOKUP(Tipy!HU13,'Kategórie hráčov'!$A$2:$B$70,2,FALSE)=30,30,20),0))</f>
        <v/>
      </c>
      <c r="JF19" s="61" t="str">
        <f>IF(ISBLANK($JO$3),"",IF(OR(Tipy!HV13=Výsledky!$JF$6,Tipy!HV13=Výsledky!$JF$7,Tipy!HV13=Výsledky!$JF$8,Tipy!HV13=Výsledky!$JF$9),IF(VLOOKUP(Tipy!HV13,'Kategórie hráčov'!$A$2:$B$70,2,FALSE)=30,30,20),0))</f>
        <v/>
      </c>
      <c r="JG19" s="62" t="str">
        <f>IF(ISBLANK($JO$3),"",IF(ISBLANK(Tipy!HR13),0,IF(OR(AND(Tipy!HR13=Výsledky!$JM$3,OR(Tipy!HT13=Výsledky!$JO$3+1,Tipy!HT13=Výsledky!$JO$3-1)),AND(Tipy!HT13=Výsledky!$JO$3,OR(Tipy!HR13=Výsledky!$JM$3+1,Tipy!HR13=Výsledky!$JM$3-1))),10,0)))</f>
        <v/>
      </c>
      <c r="JH19" s="65" t="str">
        <f>IF(ISBLANK($JO$3),"",IF(ISBLANK(Tipy!HR13),"-",SUM(JC19:JG19)))</f>
        <v/>
      </c>
      <c r="JI19" s="64"/>
      <c r="JJ19" s="61" t="str">
        <f>IF(ISBLANK($JH$3),"",IF(ISBLANK(Tipy!HX13),0,IF(AND(Tipy!HX13=Výsledky!$JF$3,Tipy!HZ13=Výsledky!$JH$3),60,0)))</f>
        <v/>
      </c>
      <c r="JK19" s="61" t="str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/>
      </c>
      <c r="JL19" s="61" t="str">
        <f>IF(ISBLANK($JH$3),"",IF(OR(Tipy!IA13=Výsledky!#REF!,Tipy!IA13=Výsledky!#REF!,Tipy!IA13=Výsledky!#REF!,Tipy!IA13=Výsledky!$JJ$9),IF(VLOOKUP(Tipy!IA13,'Kategórie hráčov'!$A$2:$B$46,2,FALSE)=30,30,20),0))</f>
        <v/>
      </c>
      <c r="JM19" s="61" t="str">
        <f>IF(ISBLANK($JH$3),"",IF(OR(Tipy!IB13=Výsledky!#REF!,Tipy!IB13=Výsledky!#REF!,Tipy!IB13=Výsledky!#REF!,Tipy!IB13=Výsledky!$JM$9),IF(VLOOKUP(Tipy!IB13,'Kategórie hráčov'!$A$2:$B$46,2,FALSE)=30,30,20),0))</f>
        <v/>
      </c>
      <c r="JN19" s="62" t="str">
        <f>IF(ISBLANK($JH$3),"",IF(ISBLANK(Tipy!HX13),0,IF(OR(AND(Tipy!HX13=Výsledky!$JF$3,OR(Tipy!HZ13=Výsledky!$JH$3+1,Tipy!HZ13=Výsledky!$JH$3-1)),AND(Tipy!HZ13=Výsledky!$JH$3,OR(Tipy!HX13=Výsledky!$JF$3+1,Tipy!HX13=Výsledky!$JF$3-1))),10,0)))</f>
        <v/>
      </c>
      <c r="JO19" s="65" t="str">
        <f>IF(ISBLANK($JH$3),"",IF(ISBLANK(Tipy!HX13),"-",SUM(JJ19:JN19)))</f>
        <v/>
      </c>
      <c r="JP19" s="64"/>
      <c r="JQ19" s="61" t="str">
        <f>IF(ISBLANK($JV$3),"",IF(ISBLANK(Tipy!ID13),0,IF(AND(Tipy!ID13=Výsledky!$JT$3,Tipy!IF13=Výsledky!$JV$3),60,0)))</f>
        <v/>
      </c>
      <c r="JR19" s="61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61" t="str">
        <f>IF(ISBLANK($JV$3),"",IF(OR(Tipy!IG13=Výsledky!$JQ$6,Tipy!IG13=Výsledky!$JQ$7,Tipy!IG13=Výsledky!$JQ$8,Tipy!IG13=Výsledky!$JQ$9),IF(VLOOKUP(Tipy!IG13,'Kategórie hráčov'!$A$2:$B$46,2,FALSE)=30,30,20),0))</f>
        <v/>
      </c>
      <c r="JT19" s="61" t="str">
        <f>IF(ISBLANK($JV$3),"",IF(OR(Tipy!IH13=Výsledky!$JT$6,Tipy!IH13=Výsledky!$JT$7,Tipy!IH13=Výsledky!$JT$8,Tipy!IH13=Výsledky!$JT$9),IF(VLOOKUP(Tipy!IH13,'Kategórie hráčov'!$A$2:$B$46,2,FALSE)=30,30,20),0))</f>
        <v/>
      </c>
      <c r="JU19" s="62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65" t="str">
        <f>IF(ISBLANK($JV$3),"",IF(ISBLANK(Tipy!ID13),"-",SUM(JQ19:JU19)))</f>
        <v/>
      </c>
      <c r="JW19" s="64"/>
      <c r="JX19" s="61" t="str">
        <f>IF(ISBLANK($KQ$3),"",IF(ISBLANK(Tipy!IJ13),0,IF(AND(Tipy!IJ13=Výsledky!$KO$3,Tipy!IL13=Výsledky!$KQ$3),60,0)))</f>
        <v/>
      </c>
      <c r="JY19" s="61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1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1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2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65" t="str">
        <f>IF(ISBLANK($KQ$3),"",IF(ISBLANK(Tipy!IJ13),"-",SUM(JX19:KB19)))</f>
        <v/>
      </c>
      <c r="KD19" s="64"/>
      <c r="KE19" s="61" t="str">
        <f>IF(ISBLANK($KX$3),"",IF(ISBLANK(Tipy!IP13),0,IF(AND(Tipy!IP13=Výsledky!$KV$3,Tipy!IR13=Výsledky!$KX$3),60,0)))</f>
        <v/>
      </c>
      <c r="KF19" s="61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1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1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2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65" t="str">
        <f>IF(ISBLANK($KX$3),"",IF(ISBLANK(Tipy!IP13),"-",SUM(KE19:KI19)))</f>
        <v/>
      </c>
      <c r="KK19" s="64"/>
      <c r="KL19" s="61" t="str">
        <f>IF(ISBLANK($KJ$3),"",IF(ISBLANK(Tipy!IV13),0,IF(AND(Tipy!IV13=Výsledky!$KH$3,Tipy!IX13=Výsledky!$KJ$3),60,0)))</f>
        <v/>
      </c>
      <c r="KM19" s="61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1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1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2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65" t="str">
        <f>IF(ISBLANK($KJ$3),"",IF(ISBLANK(Tipy!IV13),"-",SUM(KL19:KP19)))</f>
        <v/>
      </c>
      <c r="KR19" s="64"/>
      <c r="KS19" s="61" t="str">
        <f>IF(ISBLANK($KC$3),"",IF(ISBLANK(Tipy!JB13),0,IF(AND(Tipy!JB13=Výsledky!$KA$3,Tipy!JD13=Výsledky!$KC$3),60,0)))</f>
        <v/>
      </c>
      <c r="KT19" s="61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1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1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2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5" t="str">
        <f>IF(ISBLANK($KC$3),"",IF(ISBLANK(Tipy!JB13),"-",SUM(KS19:KW19)))</f>
        <v/>
      </c>
      <c r="KY19" s="64"/>
      <c r="KZ19" s="61" t="str">
        <f>IF(ISBLANK($LE$3),"",IF(ISBLANK(Tipy!JH13),0,IF(AND(Tipy!JH13=Výsledky!$LC$3,Tipy!JJ13=Výsledky!$LE$3),60,0)))</f>
        <v/>
      </c>
      <c r="LA19" s="61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1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1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2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5" t="str">
        <f>IF(ISBLANK($LE$3),"",IF(ISBLANK(Tipy!JH13),"-",SUM(KZ19:LD19)))</f>
        <v/>
      </c>
      <c r="LF19" s="64"/>
      <c r="LG19" s="61" t="str">
        <f>IF(ISBLANK($JH$3),"",IF(ISBLANK(Tipy!JU13),0,IF(AND(Tipy!JU13=Výsledky!$JF$3,Tipy!JW13=Výsledky!$JH$3),60,0)))</f>
        <v/>
      </c>
      <c r="LH19" s="61" t="str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/>
      </c>
      <c r="LI19" s="61" t="str">
        <f>IF(ISBLANK($JH$3),"",IF(OR(Tipy!JX13=Výsledky!#REF!,Tipy!JX13=Výsledky!#REF!,Tipy!JX13=Výsledky!#REF!,Tipy!JX13=Výsledky!$JJ$9),IF(VLOOKUP(Tipy!JX13,'Kategórie hráčov'!$A$2:$B$46,2,FALSE)=30,30,20),0))</f>
        <v/>
      </c>
      <c r="LJ19" s="61" t="str">
        <f>IF(ISBLANK($JH$3),"",IF(OR(Tipy!JY13=Výsledky!#REF!,Tipy!JY13=Výsledky!#REF!,Tipy!JY13=Výsledky!#REF!,Tipy!JY13=Výsledky!$JM$9),IF(VLOOKUP(Tipy!JY13,'Kategórie hráčov'!$A$2:$B$46,2,FALSE)=30,30,20),0))</f>
        <v/>
      </c>
      <c r="LK19" s="62" t="str">
        <f>IF(ISBLANK($JH$3),"",IF(ISBLANK(Tipy!JU13),0,IF(OR(AND(Tipy!JU13=Výsledky!$JF$3,OR(Tipy!JW13=Výsledky!$JH$3+1,Tipy!JW13=Výsledky!$JH$3-1)),AND(Tipy!JW13=Výsledky!$JH$3,OR(Tipy!JU13=Výsledky!$JF$3+1,Tipy!JU13=Výsledky!$JF$3-1))),10,0)))</f>
        <v/>
      </c>
      <c r="LL19" s="65" t="str">
        <f>IF(ISBLANK($JH$3),"",IF(ISBLANK(Tipy!JU13),"-",SUM(LG19:LK19)))</f>
        <v/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 t="str">
        <f>IF(ISBLANK($JH$3),"",IF(ISBLANK(Tipy!KI13),0,IF(AND(Tipy!KI13=Výsledky!$JF$3,Tipy!KK13=Výsledky!$JH$3),60,0)))</f>
        <v/>
      </c>
      <c r="LV19" s="61" t="str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/>
      </c>
      <c r="LW19" s="61" t="str">
        <f>IF(ISBLANK($JH$3),"",IF(OR(Tipy!KL13=Výsledky!#REF!,Tipy!KL13=Výsledky!#REF!,Tipy!KL13=Výsledky!#REF!,Tipy!KL13=Výsledky!$JJ$9),IF(VLOOKUP(Tipy!KL13,'Kategórie hráčov'!$A$2:$B$46,2,FALSE)=30,30,20),0))</f>
        <v/>
      </c>
      <c r="LX19" s="61" t="str">
        <f>IF(ISBLANK($JH$3),"",IF(OR(Tipy!KM13=Výsledky!#REF!,Tipy!KM13=Výsledky!#REF!,Tipy!KM13=Výsledky!#REF!,Tipy!KM13=Výsledky!$JM$9),IF(VLOOKUP(Tipy!KM13,'Kategórie hráčov'!$A$2:$B$46,2,FALSE)=30,30,20),0))</f>
        <v/>
      </c>
      <c r="LY19" s="62" t="str">
        <f>IF(ISBLANK($JH$3),"",IF(ISBLANK(Tipy!KI13),0,IF(OR(AND(Tipy!KI13=Výsledky!$JF$3,OR(Tipy!KK13=Výsledky!$JH$3+1,Tipy!KK13=Výsledky!$JH$3-1)),AND(Tipy!KK13=Výsledky!$JH$3,OR(Tipy!KI13=Výsledky!$JF$3+1,Tipy!KI13=Výsledky!$JF$3-1))),10,0)))</f>
        <v/>
      </c>
      <c r="LZ19" s="65" t="str">
        <f>IF(ISBLANK($JH$3),"",IF(ISBLANK(Tipy!KI13),"-",SUM(LU19:LY19)))</f>
        <v/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8" customHeight="1" x14ac:dyDescent="0.2">
      <c r="A20" s="287">
        <f>Tipy!A14</f>
        <v>35</v>
      </c>
      <c r="B20" s="277" t="s">
        <v>14</v>
      </c>
      <c r="C20" s="301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79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299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299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102">
        <f>IF(ISBLANK($AR$3),"",IF(ISBLANK(Tipy!AH14),0,IF(AND(Tipy!AH14=Výsledky!$AP$3,Tipy!AJ14=Výsledky!$AR$3),60,0)))</f>
        <v>0</v>
      </c>
      <c r="AN20" s="101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01">
        <f>IF(ISBLANK($AR$3),"",IF(OR(Tipy!AK14=Výsledky!$AM$6,Tipy!AK14=Výsledky!$AM$7,Tipy!AK14=Výsledky!$AM$8,Tipy!AK14=Výsledky!$AM$9),VLOOKUP(Tipy!AK14,'Kategórie hráčov'!$A$2:$B$51,2,FALSE),0))</f>
        <v>0</v>
      </c>
      <c r="AP20" s="101">
        <f>IF(ISBLANK($AR$3),"",IF(OR(Tipy!AL14=Výsledky!$AP$6,Tipy!AL14=Výsledky!$AP$7,Tipy!AL14=Výsledky!$AP$8,Tipy!AL14=Výsledky!$AP$9),VLOOKUP(Tipy!AL14,'Kategórie hráčov'!$A$27:$B$76,2,FALSE),0))</f>
        <v>0</v>
      </c>
      <c r="AQ20" s="62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5">
        <f>IF(ISBLANK($AR$3),"",IF(ISBLANK(Tipy!AH14),"-",SUM(AM20:AQ20)))</f>
        <v>0</v>
      </c>
      <c r="AS20" s="64"/>
      <c r="AT20" s="61">
        <f>IF(ISBLANK($AY$3),"",IF(ISBLANK(Tipy!AN14),0,IF(AND(Tipy!AN14=Výsledky!$AW$3,Tipy!AP14=Výsledky!$AY$3),60,0)))</f>
        <v>0</v>
      </c>
      <c r="AU20" s="61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61">
        <f>IF(ISBLANK($AY$3),"",IF(OR(Tipy!AQ14=Výsledky!$AT$6,Tipy!AQ14=Výsledky!$AT$7,Tipy!AQ14=Výsledky!$AT$8,Tipy!AQ14=Výsledky!$AT$9),VLOOKUP(Tipy!AQ14,'Kategórie hráčov'!$A$2:$B$51,2,FALSE),0))</f>
        <v>20</v>
      </c>
      <c r="AW20" s="61">
        <f>IF(ISBLANK($AY$3),"",IF(OR(Tipy!AR14=Výsledky!$AW$6,Tipy!AR14=Výsledky!$AW$7,Tipy!AR14=Výsledky!$AW$8,Tipy!AR14=Výsledky!$AW$9),VLOOKUP(Tipy!AR14,'Kategórie hráčov'!$A$27:$B$76,2,FALSE),0))</f>
        <v>0</v>
      </c>
      <c r="AX20" s="62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5">
        <f>IF(ISBLANK($AY$3),"",IF(ISBLANK(Tipy!AN14),"-",SUM(AT20:AX20)))</f>
        <v>50</v>
      </c>
      <c r="AZ20" s="64"/>
      <c r="BA20" s="61">
        <f>IF(ISBLANK($BF$3),"",IF(ISBLANK(Tipy!AT14),0,IF(AND(Tipy!AT14=Výsledky!$BD$3,Tipy!AV14=Výsledky!$BF$3),60,0)))</f>
        <v>60</v>
      </c>
      <c r="BB20" s="61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61">
        <f>IF(ISBLANK($BF$3),"",IF(OR(Tipy!AW14=Výsledky!$BA$6,Tipy!AW14=Výsledky!$BA$7,Tipy!AW14=Výsledky!$BA$8,Tipy!AW14=Výsledky!$BA$9),VLOOKUP(Tipy!AW14,'Kategórie hráčov'!$A$2:$B$51,2,FALSE),0))</f>
        <v>20</v>
      </c>
      <c r="BD20" s="61">
        <f>IF(ISBLANK($BF$3),"",IF(OR(Tipy!AX14=Výsledky!$BD$6,Tipy!AX14=Výsledky!$BD$7,Tipy!AX14=Výsledky!$BD$8,Tipy!AX14=Výsledky!$BD$9),VLOOKUP(Tipy!AX14,'Kategórie hráčov'!$A$27:$B$76,2,FALSE),0))</f>
        <v>0</v>
      </c>
      <c r="BE20" s="62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5">
        <f>IF(ISBLANK($BF$3),"",IF(ISBLANK(Tipy!AT14),"-",SUM(BA20:BE20)))</f>
        <v>80</v>
      </c>
      <c r="BG20" s="64"/>
      <c r="BH20" s="61">
        <f>IF(ISBLANK($BM$3),"",IF(ISBLANK(Tipy!AZ14),0,IF(AND(Tipy!AZ14=Výsledky!$BK$3,Tipy!BB14=Výsledky!$BM$3),60,0)))</f>
        <v>0</v>
      </c>
      <c r="BI20" s="61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61">
        <f>IF(ISBLANK($BM$3),"",IF(OR(Tipy!BC14=Výsledky!$BH$6,Tipy!BC14=Výsledky!$BH$7,Tipy!BC14=Výsledky!$BH$8,Tipy!BC14=Výsledky!$BH$9),VLOOKUP(Tipy!BC14,'Kategórie hráčov'!$A$2:$B$51,2,FALSE),0))</f>
        <v>20</v>
      </c>
      <c r="BK20" s="61">
        <f>IF(ISBLANK($BM$3),"",IF(OR(Tipy!BD14=Výsledky!$BK$6,Tipy!BD14=Výsledky!$BK$7,Tipy!BD14=Výsledky!$BK$8,Tipy!BD14=Výsledky!$BK$9),VLOOKUP(Tipy!BD14,'Kategórie hráčov'!$A$27:$B$76,2,FALSE),0))</f>
        <v>20</v>
      </c>
      <c r="BL20" s="62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5">
        <f>IF(ISBLANK($BM$3),"",IF(ISBLANK(Tipy!AZ14),"-",SUM(BH20:BL20)))</f>
        <v>60</v>
      </c>
      <c r="BN20" s="64"/>
      <c r="BO20" s="61">
        <f>IF(ISBLANK($BT$3),"",IF(ISBLANK(Tipy!BF14),0,IF(AND(Tipy!BF14=Výsledky!$BR$3,Tipy!BH14=Výsledky!$BT$3),60,0)))</f>
        <v>0</v>
      </c>
      <c r="BP20" s="61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61">
        <f>IF(ISBLANK($BT$3),"",IF(OR(Tipy!BI14=Výsledky!$BO$6,Tipy!BI14=Výsledky!$BO$7,Tipy!BI14=Výsledky!$BO$8,Tipy!BI14=Výsledky!$BO$9),VLOOKUP(Tipy!BI14,'Kategórie hráčov'!$A$2:$B$51,2,FALSE),0))</f>
        <v>0</v>
      </c>
      <c r="BR20" s="61">
        <f>IF(ISBLANK($BT$3),"",IF(OR(Tipy!BJ14=Výsledky!$BR$6,Tipy!BJ14=Výsledky!$BR$7,Tipy!BJ14=Výsledky!$BR$8,Tipy!BJ14=Výsledky!$BR$9),VLOOKUP(Tipy!BJ14,'Kategórie hráčov'!$A$27:$B$76,2,FALSE),0))</f>
        <v>0</v>
      </c>
      <c r="BS20" s="62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5">
        <f>IF(ISBLANK($BT$3),"",IF(ISBLANK(Tipy!BF14),"-",SUM(BO20:BS20)))</f>
        <v>10</v>
      </c>
      <c r="BU20" s="64"/>
      <c r="BV20" s="61">
        <f>IF(ISBLANK($CA$3),"",IF(ISBLANK(Tipy!BL14),0,IF(AND(Tipy!BL14=Výsledky!$BY$3,Tipy!BN14=Výsledky!$CA$3),60,0)))</f>
        <v>0</v>
      </c>
      <c r="BW20" s="61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61">
        <f>IF(ISBLANK($CA$3),"",IF(OR(Tipy!BO14=Výsledky!$BV$6,Tipy!BO14=Výsledky!$BV$7,Tipy!BO14=Výsledky!$BV$8,Tipy!BO14=Výsledky!$BV$9),VLOOKUP(Tipy!BO14,'Kategórie hráčov'!$A$2:$B$51,2,FALSE),0))</f>
        <v>0</v>
      </c>
      <c r="BY20" s="61">
        <f>IF(ISBLANK($CA$3),"",IF(OR(Tipy!BP14=Výsledky!$BY$6,Tipy!BP14=Výsledky!$BY$7,Tipy!BP14=Výsledky!$BY$8,Tipy!BP14=Výsledky!$BY$9),VLOOKUP(Tipy!BP14,'Kategórie hráčov'!$A$27:$B$76,2,FALSE),0))</f>
        <v>0</v>
      </c>
      <c r="BZ20" s="62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5">
        <f>IF(ISBLANK($CA$3),"",IF(ISBLANK(Tipy!BL14),"-",SUM(BV20:BZ20)))</f>
        <v>20</v>
      </c>
      <c r="CB20" s="64"/>
      <c r="CC20" s="61">
        <f>IF(ISBLANK($CH$3),"",IF(ISBLANK(Tipy!BR14),0,IF(AND(Tipy!BR14=Výsledky!$CF$3,Tipy!BT14=Výsledky!$CH$3),60,0)))</f>
        <v>0</v>
      </c>
      <c r="CD20" s="61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61">
        <f>IF(ISBLANK($CH$3),"",IF(OR(Tipy!BU14=Výsledky!$CC$6,Tipy!BU14=Výsledky!$CC$7,Tipy!BU14=Výsledky!$CC$8,Tipy!BU14=Výsledky!$CC$9),VLOOKUP(Tipy!BU14,'Kategórie hráčov'!$A$2:$B$51,2,FALSE),0))</f>
        <v>0</v>
      </c>
      <c r="CF20" s="61">
        <f>IF(ISBLANK($CH$3),"",IF(OR(Tipy!BV14=Výsledky!$CF$6,Tipy!BV14=Výsledky!$CF$7,Tipy!BV14=Výsledky!$CF$8,Tipy!BV14=Výsledky!$CF$9),VLOOKUP(Tipy!BV14,'Kategórie hráčov'!$A$27:$B$76,2,FALSE),0))</f>
        <v>0</v>
      </c>
      <c r="CG20" s="62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5">
        <f>IF(ISBLANK($CH$3),"",IF(ISBLANK(Tipy!BR14),"-",SUM(CC20:CG20)))</f>
        <v>0</v>
      </c>
      <c r="CI20" s="64"/>
      <c r="CJ20" s="61">
        <f>IF(ISBLANK($CO$3),"",IF(ISBLANK(Tipy!BX14),0,IF(AND(Tipy!BX14=Výsledky!$CM$3,Tipy!BZ14=Výsledky!$CO$3),60,0)))</f>
        <v>60</v>
      </c>
      <c r="CK20" s="61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61">
        <f>IF(ISBLANK($CO$3),"",IF(OR(Tipy!CA14=Výsledky!$CJ$6,Tipy!CA14=Výsledky!$CJ$7,Tipy!CA14=Výsledky!$CJ$8,Tipy!CA14=Výsledky!$CJ$9),VLOOKUP(Tipy!CA14,'Kategórie hráčov'!$A$2:$B$51,2,FALSE),0))</f>
        <v>0</v>
      </c>
      <c r="CM20" s="61">
        <f>IF(ISBLANK($CO$3),"",IF(OR(Tipy!CB14=Výsledky!$CM$6,Tipy!CB14=Výsledky!$CM$7,Tipy!CB14=Výsledky!$CM$8,Tipy!CB14=Výsledky!$CM$9),VLOOKUP(Tipy!CB14,'Kategórie hráčov'!$A$27:$B$76,2,FALSE),0))</f>
        <v>0</v>
      </c>
      <c r="CN20" s="62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65">
        <f>IF(ISBLANK($CO$3),"",IF(ISBLANK(Tipy!BX14),"-",SUM(CJ20:CN20)))</f>
        <v>60</v>
      </c>
      <c r="CP20" s="64"/>
      <c r="CQ20" s="61">
        <f>IF(ISBLANK($CV$3),"",IF(ISBLANK(Tipy!CD14),0,IF(AND(Tipy!CD14=Výsledky!$CT$3,Tipy!CF14=Výsledky!$CV$3),60,0)))</f>
        <v>0</v>
      </c>
      <c r="CR20" s="61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61">
        <f>IF(ISBLANK($CV$3),"",IF(OR(Tipy!CG14=Výsledky!$CQ$6,Tipy!CG14=Výsledky!$CQ$7,Tipy!CG14=Výsledky!$CQ$8,Tipy!CG14=Výsledky!$CQ$9),VLOOKUP(Tipy!CG14,'Kategórie hráčov'!$A$2:$B$51,2,FALSE),0))</f>
        <v>20</v>
      </c>
      <c r="CT20" s="61">
        <f>IF(ISBLANK($CV$3),"",IF(OR(Tipy!CH14=Výsledky!$CT$6,Tipy!CH14=Výsledky!$CT$7,Tipy!CH14=Výsledky!$CT$8,Tipy!CH14=Výsledky!$CT$9),VLOOKUP(Tipy!CH14,'Kategórie hráčov'!$A$27:$B$76,2,FALSE),0))</f>
        <v>0</v>
      </c>
      <c r="CU20" s="62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65">
        <f>IF(ISBLANK($CV$3),"",IF(ISBLANK(Tipy!CD14),"-",SUM(CQ20:CU20)))</f>
        <v>40</v>
      </c>
      <c r="CW20" s="64"/>
      <c r="CX20" s="61">
        <f>IF(ISBLANK($DC$3),"",IF(ISBLANK(Tipy!CJ14),0,IF(AND(Tipy!CJ14=Výsledky!$DA$3,Tipy!CL14=Výsledky!$DC$3),60,0)))</f>
        <v>0</v>
      </c>
      <c r="CY20" s="61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61">
        <f>IF(ISBLANK($DC$3),"",IF(OR(Tipy!CM14=Výsledky!$CX$6,Tipy!CM14=Výsledky!$CX$7,Tipy!CM14=Výsledky!$CX$8,Tipy!CM14=Výsledky!$CX$9),VLOOKUP(Tipy!CM14,'Kategórie hráčov'!$A$2:$B$51,2,FALSE),0))</f>
        <v>20</v>
      </c>
      <c r="DA20" s="61">
        <f>IF(ISBLANK($DC$3),"",IF(OR(Tipy!CN14=Výsledky!$DA$6,Tipy!CN14=Výsledky!$DA$7,Tipy!CN14=Výsledky!$DA$8,Tipy!CN14=Výsledky!$DA$9),VLOOKUP(Tipy!CN14,'Kategórie hráčov'!$A$27:$B$76,2,FALSE),0))</f>
        <v>0</v>
      </c>
      <c r="DB20" s="62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65">
        <f>IF(ISBLANK($DC$3),"",IF(ISBLANK(Tipy!CJ14),"-",SUM(CX20:DB20)))</f>
        <v>40</v>
      </c>
      <c r="DD20" s="64"/>
      <c r="DE20" s="61">
        <f>IF(ISBLANK($DJ$3),"",IF(ISBLANK(Tipy!CP14),0,IF(AND(Tipy!CP14=Výsledky!$DH$3,Tipy!CR14=Výsledky!$DJ$3),60,0)))</f>
        <v>0</v>
      </c>
      <c r="DF20" s="61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61">
        <f>IF(ISBLANK($DJ$3),"",IF(OR(Tipy!CS14=Výsledky!$DE$6,Tipy!CS14=Výsledky!$DE$7,Tipy!CS14=Výsledky!$DE$8,Tipy!CS14=Výsledky!$DE$9),VLOOKUP(Tipy!CS14,'Kategórie hráčov'!$A$2:$B$51,2,FALSE),0))</f>
        <v>0</v>
      </c>
      <c r="DH20" s="61">
        <f>IF(ISBLANK($DJ$3),"",IF(OR(Tipy!CT14=Výsledky!$DH$6,Tipy!CT14=Výsledky!$DH$7,Tipy!CT14=Výsledky!$DH$8,Tipy!CT14=Výsledky!$DH$9),VLOOKUP(Tipy!CT14,'Kategórie hráčov'!$A$27:$B$76,2,FALSE),0))</f>
        <v>0</v>
      </c>
      <c r="DI20" s="62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65" t="str">
        <f>IF(ISBLANK($DJ$3),"",IF(ISBLANK(Tipy!CP14),"-",SUM(DE20:DI20)))</f>
        <v>-</v>
      </c>
      <c r="DK20" s="64"/>
      <c r="DL20" s="61">
        <f>IF(ISBLANK($DQ$3),"",IF(ISBLANK(Tipy!CV14),0,IF(AND(Tipy!CV14=Výsledky!$DO$3,Tipy!CX14=Výsledky!$DQ$3),60,0)))</f>
        <v>0</v>
      </c>
      <c r="DM20" s="61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61">
        <f>IF(ISBLANK($DQ$3),"",IF(OR(Tipy!CY14=Výsledky!$DL$6,Tipy!CY14=Výsledky!$DL$7,Tipy!CY14=Výsledky!$DL$8,Tipy!CY14=Výsledky!$DL$9),VLOOKUP(Tipy!CY14,'Kategórie hráčov'!$A$2:$B$51,2,FALSE),0))</f>
        <v>0</v>
      </c>
      <c r="DO20" s="61">
        <f>IF(ISBLANK($DQ$3),"",IF(OR(Tipy!CZ14=Výsledky!$DO$6,Tipy!CZ14=Výsledky!$DO$7,Tipy!CZ14=Výsledky!$DO$8,Tipy!CZ14=Výsledky!$DO$9),VLOOKUP(Tipy!CZ14,'Kategórie hráčov'!$A$27:$B$76,2,FALSE),0))</f>
        <v>0</v>
      </c>
      <c r="DP20" s="62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65">
        <f>IF(ISBLANK($DQ$3),"",IF(ISBLANK(Tipy!CV14),"-",SUM(DL20:DP20)))</f>
        <v>0</v>
      </c>
      <c r="DR20" s="64"/>
      <c r="DS20" s="61">
        <f>IF(ISBLANK($DX$3),"",IF(ISBLANK(Tipy!DB14),0,IF(AND(Tipy!DB14=Výsledky!$DV$3,Tipy!DD14=Výsledky!$DX$3),60,0)))</f>
        <v>0</v>
      </c>
      <c r="DT20" s="61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61">
        <f>IF(ISBLANK($DX$3),"",IF(OR(Tipy!DE14=Výsledky!$DS$6,Tipy!DE14=Výsledky!$DS$7,Tipy!DE14=Výsledky!$DS$8,Tipy!DE14=Výsledky!$DS$9),VLOOKUP(Tipy!DE14,'Kategórie hráčov'!$A$2:$B$51,2,FALSE),0))</f>
        <v>0</v>
      </c>
      <c r="DV20" s="61">
        <f>IF(ISBLANK($DX$3),"",IF(OR(Tipy!DF14=Výsledky!$DV$6,Tipy!DF14=Výsledky!$DV$7,Tipy!DF14=Výsledky!$DV$8,Tipy!DF14=Výsledky!$DV$9),VLOOKUP(Tipy!DF14,'Kategórie hráčov'!$A$27:$B$76,2,FALSE),0))</f>
        <v>0</v>
      </c>
      <c r="DW20" s="62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65">
        <f>IF(ISBLANK($DX$3),"",IF(ISBLANK(Tipy!DB14),"-",SUM(DS20:DW20)))</f>
        <v>0</v>
      </c>
      <c r="DY20" s="64"/>
      <c r="DZ20" s="61">
        <f>IF(ISBLANK($EE$3),"",IF(ISBLANK(Tipy!DH14),0,IF(AND(Tipy!DH14=Výsledky!$EC$3,Tipy!DJ14=Výsledky!$EE$3),60,0)))</f>
        <v>0</v>
      </c>
      <c r="EA20" s="61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61">
        <f>IF(ISBLANK($EE$3),"",IF(OR(Tipy!DK14=Výsledky!$DZ$6,Tipy!DK14=Výsledky!$DZ$7,Tipy!DK14=Výsledky!$DZ$8,Tipy!DK14=Výsledky!$DZ$9),VLOOKUP(Tipy!DK14,'Kategórie hráčov'!$A$2:$B$51,2,FALSE),0))</f>
        <v>0</v>
      </c>
      <c r="EC20" s="61">
        <f>IF(ISBLANK($EE$3),"",IF(OR(Tipy!DL14=Výsledky!$EC$6,Tipy!DL14=Výsledky!$EC$7,Tipy!DL14=Výsledky!$EC$8,Tipy!DL14=Výsledky!$EC$9),VLOOKUP(Tipy!DL14,'Kategórie hráčov'!$A$27:$B$76,2,FALSE),0))</f>
        <v>0</v>
      </c>
      <c r="ED20" s="62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65">
        <f>IF(ISBLANK($EE$3),"",IF(ISBLANK(Tipy!DH14),"-",SUM(DZ20:ED20)))</f>
        <v>30</v>
      </c>
      <c r="EF20" s="64"/>
      <c r="EG20" s="61">
        <f>IF(ISBLANK($EL$3),"",IF(ISBLANK(Tipy!DN14),0,IF(AND(Tipy!DN14=Výsledky!$EJ$3,Tipy!DP14=Výsledky!$EL$3),60,0)))</f>
        <v>0</v>
      </c>
      <c r="EH20" s="61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61">
        <f>IF(ISBLANK($EL$3),"",IF(OR(Tipy!DQ14=Výsledky!$EG$6,Tipy!DQ14=Výsledky!$EG$7,Tipy!DQ14=Výsledky!$EG$8,Tipy!DQ14=Výsledky!$EG$9),VLOOKUP(Tipy!DQ14,'Kategórie hráčov'!$A$77:$B$77,2,FALSE),0))</f>
        <v>0</v>
      </c>
      <c r="EJ20" s="61">
        <f>IF(ISBLANK($EL$3),"",IF(OR(Tipy!DR14=Výsledky!$EJ$6,Tipy!DR14=Výsledky!$EJ$7,Tipy!DR14=Výsledky!$EJ$8,Tipy!DR14=Výsledky!$EJ$9),VLOOKUP(Tipy!DR14,'Kategórie hráčov'!$A$27:$B$76,2,FALSE),0))</f>
        <v>20</v>
      </c>
      <c r="EK20" s="62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65">
        <f>IF(ISBLANK($EL$3),"",IF(ISBLANK(Tipy!DN14),"-",SUM(EG20:EK20)))</f>
        <v>20</v>
      </c>
      <c r="EM20" s="64"/>
      <c r="EN20" s="61">
        <f>IF(ISBLANK($ES$3),"",IF(ISBLANK(Tipy!DT14),0,IF(AND(Tipy!DT14=Výsledky!$EQ$3,Tipy!DV14=Výsledky!$ES$3),60,0)))</f>
        <v>0</v>
      </c>
      <c r="EO20" s="61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61">
        <f>IF(ISBLANK($ES$3),"",IF(OR(Tipy!DW14=Výsledky!$EN$6,Tipy!DW14=Výsledky!$EN$7,Tipy!DW14=Výsledky!$EN$8,Tipy!DW14=Výsledky!$EN$9),VLOOKUP(Tipy!DW14,'Kategórie hráčov'!$A$2:$B$51,2,FALSE),0))</f>
        <v>20</v>
      </c>
      <c r="EQ20" s="61">
        <f>IF(ISBLANK($ES$3),"",IF(OR(Tipy!DX14=Výsledky!$EQ$6,Tipy!DX14=Výsledky!$EQ$7,Tipy!DX14=Výsledky!$EQ$8,Tipy!DX14=Výsledky!$EQ$9),VLOOKUP(Tipy!DX14,'Kategórie hráčov'!$A$27:$B$76,2,FALSE),0))</f>
        <v>0</v>
      </c>
      <c r="ER20" s="62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65">
        <f>IF(ISBLANK($ES$3),"",IF(ISBLANK(Tipy!DT14),"-",SUM(EN20:ER20)))</f>
        <v>50</v>
      </c>
      <c r="ET20" s="64"/>
      <c r="EU20" s="61">
        <f>IF(ISBLANK($EZ$3),"",IF(ISBLANK(Tipy!DZ14),0,IF(AND(Tipy!DZ14=Výsledky!$EX$3,Tipy!EB14=Výsledky!$EZ$3),60,0)))</f>
        <v>0</v>
      </c>
      <c r="EV20" s="61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61">
        <f>IF(ISBLANK($EZ$3),"",IF(OR(Tipy!EC14=Výsledky!$EU$6,Tipy!EC14=Výsledky!$EU$7,Tipy!EC14=Výsledky!$EU$8,Tipy!EC14=Výsledky!$EU$9),VLOOKUP(Tipy!EC14,'Kategórie hráčov'!$A$2:$B$51,2,FALSE),0))</f>
        <v>0</v>
      </c>
      <c r="EX20" s="61">
        <f>IF(ISBLANK($EZ$3),"",IF(OR(Tipy!ED14=Výsledky!$EX$6,Tipy!ED14=Výsledky!$EX$7,Tipy!ED14=Výsledky!$EX$8,Tipy!ED14=Výsledky!$EX$9),VLOOKUP(Tipy!ED14,'Kategórie hráčov'!$A$27:$B$76,2,FALSE),0))</f>
        <v>0</v>
      </c>
      <c r="EY20" s="62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65">
        <f>IF(ISBLANK($EZ$3),"",IF(ISBLANK(Tipy!DZ14),"-",SUM(EU20:EY20)))</f>
        <v>20</v>
      </c>
      <c r="FA20" s="64"/>
      <c r="FB20" s="61">
        <f>IF(ISBLANK($BM$3),"",IF(ISBLANK(Tipy!EF14),0,IF(AND(Tipy!EF14=Výsledky!$BK$3,Tipy!EH14=Výsledky!$BM$3),60,0)))</f>
        <v>0</v>
      </c>
      <c r="FC20" s="61">
        <f>IF(ISBLANK($BM$3),"",IF(ISBLANK(Tipy!EF14),0,IF(AND(Tipy!EF14=Výsledky!$BK$3,Tipy!EH14=Výsledky!$BM$3),0,IF(AND(Tipy!EF14-Tipy!EH14&gt;0,Výsledky!$BK$3-Výsledky!$BM$3&gt;0),20,IF(AND(Tipy!EF14-Tipy!EH14=0,Výsledky!$BK$3-Výsledky!$BM$3=0),20,IF(AND(Tipy!EF14-Tipy!EH14&lt;0,Výsledky!$BK$3-Výsledky!$BM$3&lt;0),20,0))))))</f>
        <v>0</v>
      </c>
      <c r="FD20" s="61">
        <f>IF(ISBLANK($BM$3),"",IF(OR(Tipy!EI14=Výsledky!$FB$6,Tipy!EI14=Výsledky!$FB$7,Tipy!EI14=Výsledky!$FB$8,Tipy!EI14=Výsledky!$FB$9),IF(VLOOKUP(Tipy!EI14,'Kategórie hráčov'!$A$2:$B$46,2,FALSE)=30,30,20),0))</f>
        <v>0</v>
      </c>
      <c r="FE20" s="61">
        <f>IF(ISBLANK($BM$3),"",IF(OR(Tipy!EJ14=Výsledky!$FE$6,Tipy!EJ14=Výsledky!$FE$7,Tipy!EJ14=Výsledky!$FE$8,Tipy!EJ14=Výsledky!$FE$9),IF(VLOOKUP(Tipy!EJ14,'Kategórie hráčov'!$A$2:$B$46,2,FALSE)=30,30,20),0))</f>
        <v>0</v>
      </c>
      <c r="FF20" s="62">
        <f>IF(ISBLANK($BM$3),"",IF(ISBLANK(Tipy!EF14),0,IF(OR(AND(Tipy!EF14=Výsledky!$BK$3,OR(Tipy!EH14=Výsledky!$BM$3+1,Tipy!EH14=Výsledky!$BM$3-1)),AND(Tipy!EH14=Výsledky!$BM$3,OR(Tipy!EF14=Výsledky!$BK$3+1,Tipy!EF14=Výsledky!$BK$3-1))),10,0)))</f>
        <v>0</v>
      </c>
      <c r="FG20" s="65" t="str">
        <f>IF(ISBLANK($BM$3),"",IF(ISBLANK(Tipy!EF14),"-",SUM(FB20:FF20)))</f>
        <v>-</v>
      </c>
      <c r="FH20" s="64"/>
      <c r="FI20" s="61" t="str">
        <f>IF(ISBLANK($FN$3),"",IF(ISBLANK(Tipy!EL14),0,IF(AND(Tipy!EL14=Výsledky!$FL$3,Tipy!EN14=Výsledky!$FN$3),60,0)))</f>
        <v/>
      </c>
      <c r="FJ20" s="61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61" t="str">
        <f>IF(ISBLANK($FN$3),"",IF(OR(Tipy!EO14=Výsledky!$FI$6,Tipy!EO14=Výsledky!$FI$7,Tipy!EO14=Výsledky!$FI$8,Tipy!EO14=Výsledky!$FI$9),IF(VLOOKUP(Tipy!EO14,'Kategórie hráčov'!$A$2:$B$46,2,FALSE)=30,30,20),0))</f>
        <v/>
      </c>
      <c r="FL20" s="61" t="str">
        <f>IF(ISBLANK($FN$3),"",IF(OR(Tipy!EP14=Výsledky!$FL$6,Tipy!EP14=Výsledky!$FL$7,Tipy!EP14=Výsledky!$FL$8,Tipy!EP14=Výsledky!$FL$9),IF(VLOOKUP(Tipy!EP14,'Kategórie hráčov'!$A$2:$B$46,2,FALSE)=30,30,20),0))</f>
        <v/>
      </c>
      <c r="FM20" s="62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65" t="str">
        <f>IF(ISBLANK($FN$3),"",IF(ISBLANK(Tipy!EL14),"-",SUM(FI20:FM20)))</f>
        <v/>
      </c>
      <c r="FO20" s="64"/>
      <c r="FP20" s="61">
        <f>IF(ISBLANK($DJ$3),"",IF(ISBLANK(Tipy!ER14),0,IF(AND(Tipy!ER14=Výsledky!$DH$3,Tipy!ET14=Výsledky!$DJ$3),60,0)))</f>
        <v>0</v>
      </c>
      <c r="FQ20" s="61">
        <f>IF(ISBLANK($DJ$3),"",IF(ISBLANK(Tipy!ER14),0,IF(AND(Tipy!ER14=Výsledky!$DH$3,Tipy!ET14=Výsledky!$DJ$3),0,IF(AND(Tipy!ER14-Tipy!ET14&gt;0,Výsledky!$DH$3-Výsledky!$DJ$3&gt;0),20,IF(AND(Tipy!ER14-Tipy!ET14=0,Výsledky!$DH$3-Výsledky!$DJ$3=0),20,IF(AND(Tipy!ER14-Tipy!ET14&lt;0,Výsledky!$DH$3-Výsledky!$DJ$3&lt;0),20,0))))))</f>
        <v>0</v>
      </c>
      <c r="FR20" s="61">
        <f>IF(ISBLANK($DJ$3),"",IF(OR(Tipy!EU14=Výsledky!$FP$6,Tipy!EU14=Výsledky!$FP$7,Tipy!EU14=Výsledky!$FP$8,Tipy!EU14=Výsledky!$FP$9),IF(VLOOKUP(Tipy!EU14,'Kategórie hráčov'!$A$2:$B$46,2,FALSE)=30,30,20),0))</f>
        <v>0</v>
      </c>
      <c r="FS20" s="61">
        <f>IF(ISBLANK($DJ$3),"",IF(OR(Tipy!EV14=Výsledky!$FS$6,Tipy!EV14=Výsledky!$FS$7,Tipy!EV14=Výsledky!$FS$8,Tipy!EV14=Výsledky!$FS$9),IF(VLOOKUP(Tipy!EV14,'Kategórie hráčov'!$A$2:$B$46,2,FALSE)=30,30,20),0))</f>
        <v>0</v>
      </c>
      <c r="FT20" s="62">
        <f>IF(ISBLANK($DJ$3),"",IF(ISBLANK(Tipy!ER14),0,IF(OR(AND(Tipy!ER14=Výsledky!$DH$3,OR(Tipy!ET14=Výsledky!$DJ$3+1,Tipy!ET14=Výsledky!$DJ$3-1)),AND(Tipy!ET14=Výsledky!$DJ$3,OR(Tipy!ER14=Výsledky!$DH$3+1,Tipy!ER14=Výsledky!$DH$3-1))),10,0)))</f>
        <v>0</v>
      </c>
      <c r="FU20" s="65" t="str">
        <f>IF(ISBLANK($DJ$3),"",IF(ISBLANK(Tipy!ER14),"-",SUM(FP20:FT20)))</f>
        <v>-</v>
      </c>
      <c r="FV20" s="64"/>
      <c r="FW20" s="61" t="str">
        <f>IF(ISBLANK($GB$3),"",IF(ISBLANK(Tipy!EX14),0,IF(AND(Tipy!EX14=Výsledky!$FZ$3,Tipy!EZ14=Výsledky!$GB$3),60,0)))</f>
        <v/>
      </c>
      <c r="FX20" s="61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61" t="str">
        <f>IF(ISBLANK($GB$3),"",IF(OR(Tipy!FA14=Výsledky!$FW$6,Tipy!FA14=Výsledky!$FW$7,Tipy!FA14=Výsledky!$FW$8,Tipy!FA14=Výsledky!$FW$9),IF(VLOOKUP(Tipy!FA14,'Kategórie hráčov'!$A$2:$B$46,2,FALSE)=30,30,20),0))</f>
        <v/>
      </c>
      <c r="FZ20" s="61" t="str">
        <f>IF(ISBLANK($GB$3),"",IF(OR(Tipy!FB14=Výsledky!$FZ$6,Tipy!FB14=Výsledky!$FZ$7,Tipy!FB14=Výsledky!$FZ$8,Tipy!FB14=Výsledky!$FZ$9),IF(VLOOKUP(Tipy!FB14,'Kategórie hráčov'!$A$2:$B$46,2,FALSE)=30,30,20),0))</f>
        <v/>
      </c>
      <c r="GA20" s="62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65" t="str">
        <f>IF(ISBLANK($GB$3),"",IF(ISBLANK(Tipy!EX14),"-",SUM(FW20:GA20)))</f>
        <v/>
      </c>
      <c r="GC20" s="64"/>
      <c r="GD20" s="61" t="str">
        <f>IF(ISBLANK($GP$3),"",IF(ISBLANK(Tipy!FD14),0,IF(AND(Tipy!FD14=Výsledky!$GN$3,Tipy!FF14=Výsledky!$GP$3),60,0)))</f>
        <v/>
      </c>
      <c r="GE20" s="61" t="str">
        <f>IF(ISBLANK($GP$3),"",IF(ISBLANK(Tipy!FD14),0,IF(AND(Tipy!FD14=Výsledky!$GN$3,Tipy!FF14=Výsledky!$GP$3),0,IF(AND(Tipy!FD14-Tipy!FF14&gt;0,Výsledky!$GN$3-Výsledky!$GP$3&gt;0),20,IF(AND(Tipy!FD14-Tipy!FF14=0,Výsledky!$GN$3-Výsledky!$GP$3=0),20,IF(AND(Tipy!FD14-Tipy!FF14&lt;0,Výsledky!$GN$3-Výsledky!$GP$3&lt;0),20,0))))))</f>
        <v/>
      </c>
      <c r="GF20" s="61" t="str">
        <f>IF(ISBLANK($GP$3),"",IF(OR(Tipy!FG14=Výsledky!$GD$6,Tipy!FG14=Výsledky!$GD$7,Tipy!FG14=Výsledky!$GD$8,Tipy!FG14=Výsledky!$GD$9),IF(VLOOKUP(Tipy!FG14,'Kategórie hráčov'!$A$2:$B$46,2,FALSE)=30,30,20),0))</f>
        <v/>
      </c>
      <c r="GG20" s="61" t="str">
        <f>IF(ISBLANK($GP$3),"",IF(OR(Tipy!FH14=Výsledky!$GG$6,Tipy!FH14=Výsledky!$GG$7,Tipy!FH14=Výsledky!$GG$8,Tipy!FH14=Výsledky!$GG$9),IF(VLOOKUP(Tipy!FH14,'Kategórie hráčov'!$A$2:$B$46,2,FALSE)=30,30,20),0))</f>
        <v/>
      </c>
      <c r="GH20" s="62" t="str">
        <f>IF(ISBLANK($GP$3),"",IF(ISBLANK(Tipy!FD14),0,IF(OR(AND(Tipy!FD14=Výsledky!$GN$3,OR(Tipy!FF14=Výsledky!$GP$3+1,Tipy!FF14=Výsledky!$GP$3-1)),AND(Tipy!FF14=Výsledky!$GP$3,OR(Tipy!FD14=Výsledky!$GN$3+1,Tipy!FD14=Výsledky!$GN$3-1))),10,0)))</f>
        <v/>
      </c>
      <c r="GI20" s="65" t="str">
        <f>IF(ISBLANK($GP$3),"",IF(ISBLANK(Tipy!FD14),"-",SUM(GD20:GH20)))</f>
        <v/>
      </c>
      <c r="GJ20" s="64"/>
      <c r="GK20" s="61" t="str">
        <f>IF(ISBLANK($GW$3),"",IF(ISBLANK(Tipy!FJ14),0,IF(AND(Tipy!FJ14=Výsledky!$GU$3,Tipy!FL14=Výsledky!$GW$3),60,0)))</f>
        <v/>
      </c>
      <c r="GL20" s="61" t="str">
        <f>IF(ISBLANK($GW$3),"",IF(ISBLANK(Tipy!FJ14),0,IF(AND(Tipy!FJ14=Výsledky!$GU$3,Tipy!FL14=Výsledky!$GW$3),0,IF(AND(Tipy!FJ14-Tipy!FL14&gt;0,Výsledky!$GU$3-Výsledky!$GW$3&gt;0),20,IF(AND(Tipy!FJ14-Tipy!FL14=0,Výsledky!$GU$3-Výsledky!$GW$3=0),20,IF(AND(Tipy!FJ14-Tipy!FL14&lt;0,Výsledky!$GU$3-Výsledky!$GW$3&lt;0),20,0))))))</f>
        <v/>
      </c>
      <c r="GM20" s="61" t="str">
        <f>IF(ISBLANK($GW$3),"",IF(OR(Tipy!FM14=Výsledky!$GK$6,Tipy!FM14=Výsledky!$GK$7,Tipy!FM14=Výsledky!$GK$8,Tipy!FM14=Výsledky!$GK$9),IF(VLOOKUP(Tipy!FM14,'Kategórie hráčov'!$A$2:$B$46,2,FALSE)=30,30,20),0))</f>
        <v/>
      </c>
      <c r="GN20" s="61" t="str">
        <f>IF(ISBLANK($GW$3),"",IF(OR(Tipy!FN14=Výsledky!$GN$6,Tipy!FN14=Výsledky!$GN$7,Tipy!FN14=Výsledky!$GN$8,Tipy!FN14=Výsledky!$GN$9),IF(VLOOKUP(Tipy!FN14,'Kategórie hráčov'!$A$2:$B$46,2,FALSE)=30,30,20),0))</f>
        <v/>
      </c>
      <c r="GO20" s="62" t="str">
        <f>IF(ISBLANK($GW$3),"",IF(ISBLANK(Tipy!FJ14),0,IF(OR(AND(Tipy!FJ14=Výsledky!$GU$3,OR(Tipy!FL14=Výsledky!$GW$3+1,Tipy!FL14=Výsledky!$GW$3-1)),AND(Tipy!FL14=Výsledky!$GW$3,OR(Tipy!FJ14=Výsledky!$GU$3+1,Tipy!FJ14=Výsledky!$GU$3-1))),10,0)))</f>
        <v/>
      </c>
      <c r="GP20" s="65" t="str">
        <f>IF(ISBLANK($GW$3),"",IF(ISBLANK(Tipy!FJ14),"-",SUM(GK20:GO20)))</f>
        <v/>
      </c>
      <c r="GQ20" s="64"/>
      <c r="GR20" s="61" t="str">
        <f>IF(ISBLANK($GI$3),"",IF(ISBLANK(Tipy!FP14),0,IF(AND(Tipy!FP14=Výsledky!$GG$3,Tipy!FR14=Výsledky!$GI$3),60,0)))</f>
        <v/>
      </c>
      <c r="GS20" s="61" t="str">
        <f>IF(ISBLANK($GI$3),"",IF(ISBLANK(Tipy!FP14),0,IF(AND(Tipy!FP14=Výsledky!$GG$3,Tipy!FR14=Výsledky!$GI$3),0,IF(AND(Tipy!FP14-Tipy!FR14&gt;0,Výsledky!$GG$3-Výsledky!$GI$3&gt;0),20,IF(AND(Tipy!FP14-Tipy!FR14=0,Výsledky!$GG$3-Výsledky!$GI$3=0),20,IF(AND(Tipy!FP14-Tipy!FR14&lt;0,Výsledky!$GG$3-Výsledky!$GI$3&lt;0),20,0))))))</f>
        <v/>
      </c>
      <c r="GT20" s="61" t="str">
        <f>IF(ISBLANK($GI$3),"",IF(OR(Tipy!FS14=Výsledky!#REF!,Tipy!FS14=Výsledky!#REF!,Tipy!FS14=Výsledky!#REF!,Tipy!FS14=Výsledky!$GR$9),IF(VLOOKUP(Tipy!FS14,'Kategórie hráčov'!$A$2:$B$46,2,FALSE)=30,30,20),0))</f>
        <v/>
      </c>
      <c r="GU20" s="61" t="str">
        <f>IF(ISBLANK($GI$3),"",IF(OR(Tipy!FT14=Výsledky!#REF!,Tipy!FT14=Výsledky!#REF!,Tipy!FT14=Výsledky!#REF!,Tipy!FT14=Výsledky!$GU$9),IF(VLOOKUP(Tipy!FT14,'Kategórie hráčov'!$A$2:$B$46,2,FALSE)=30,30,20),0))</f>
        <v/>
      </c>
      <c r="GV20" s="62" t="str">
        <f>IF(ISBLANK($GI$3),"",IF(ISBLANK(Tipy!FP14),0,IF(OR(AND(Tipy!FP14=Výsledky!$GG$3,OR(Tipy!FR14=Výsledky!$GI$3+1,Tipy!FR14=Výsledky!$GI$3-1)),AND(Tipy!FR14=Výsledky!$GI$3,OR(Tipy!FP14=Výsledky!$GG$3+1,Tipy!FP14=Výsledky!$GG$3-1))),10,0)))</f>
        <v/>
      </c>
      <c r="GW20" s="65" t="str">
        <f>IF(ISBLANK($GI$3),"",IF(ISBLANK(Tipy!FP14),"-",SUM(GR20:GV20)))</f>
        <v/>
      </c>
      <c r="GX20" s="64"/>
      <c r="GY20" s="61" t="str">
        <f>IF(ISBLANK($HK$3),"",IF(ISBLANK(Tipy!FV14),0,IF(AND(Tipy!FV14=Výsledky!$HI$3,Tipy!FX14=Výsledky!$HK$3),60,0)))</f>
        <v/>
      </c>
      <c r="GZ20" s="61" t="str">
        <f>IF(ISBLANK($HK$3),"",IF(ISBLANK(Tipy!FV14),0,IF(AND(Tipy!FV14=Výsledky!$HI$3,Tipy!FX14=Výsledky!$HK$3),0,IF(AND(Tipy!FV14-Tipy!FX14&gt;0,Výsledky!$HI$3-Výsledky!$HK$3&gt;0),20,IF(AND(Tipy!FV14-Tipy!FX14=0,Výsledky!$HI$3-Výsledky!$HK$3=0),20,IF(AND(Tipy!FV14-Tipy!FX14&lt;0,Výsledky!$HI$3-Výsledky!$HK$3&lt;0),20,0))))))</f>
        <v/>
      </c>
      <c r="HA20" s="61" t="str">
        <f>IF(ISBLANK($HK$3),"",IF(OR(Tipy!FY14=Výsledky!$GY$6,Tipy!FY14=Výsledky!$GY$7,Tipy!FY14=Výsledky!$GY$8,Tipy!FY14=Výsledky!$GY$9),IF(VLOOKUP(Tipy!FY14,'Kategórie hráčov'!$A$2:$B$46,2,FALSE)=30,30,20),0))</f>
        <v/>
      </c>
      <c r="HB20" s="61" t="str">
        <f>IF(ISBLANK($HK$3),"",IF(OR(Tipy!FZ14=Výsledky!$HB$6,Tipy!FZ14=Výsledky!$HB$7,Tipy!FZ14=Výsledky!$HB$8,Tipy!FZ14=Výsledky!$HB$9),IF(VLOOKUP(Tipy!FZ14,'Kategórie hráčov'!$A$2:$B$46,2,FALSE)=30,30,20),0))</f>
        <v/>
      </c>
      <c r="HC20" s="62" t="str">
        <f>IF(ISBLANK($HK$3),"",IF(ISBLANK(Tipy!FV14),0,IF(OR(AND(Tipy!FV14=Výsledky!$HI$3,OR(Tipy!FX14=Výsledky!$HK$3+1,Tipy!FX14=Výsledky!$HK$3-1)),AND(Tipy!FX14=Výsledky!$HK$3,OR(Tipy!FV14=Výsledky!$HI$3+1,Tipy!FV14=Výsledky!$HI$3-1))),10,0)))</f>
        <v/>
      </c>
      <c r="HD20" s="65" t="str">
        <f>IF(ISBLANK($HK$3),"",IF(ISBLANK(Tipy!FV14),"-",SUM(GY20:HC20)))</f>
        <v/>
      </c>
      <c r="HE20" s="64"/>
      <c r="HF20" s="61" t="str">
        <f>IF(ISBLANK($HD$3),"",IF(ISBLANK(Tipy!GB14),0,IF(AND(Tipy!GB14=Výsledky!$HB$3,Tipy!GD14=Výsledky!$HD$3),60,0)))</f>
        <v/>
      </c>
      <c r="HG20" s="61" t="str">
        <f>IF(ISBLANK($HD$3),"",IF(ISBLANK(Tipy!GB14),0,IF(AND(Tipy!GB14=Výsledky!$HB$3,Tipy!GD14=Výsledky!$HD$3),0,IF(AND(Tipy!GB14-Tipy!GD14&gt;0,Výsledky!$HB$3-Výsledky!$HD$3&gt;0),20,IF(AND(Tipy!GB14-Tipy!GD14=0,Výsledky!$HB$3-Výsledky!$HD$3=0),20,IF(AND(Tipy!GB14-Tipy!GD14&lt;0,Výsledky!$HB$3-Výsledky!$HD$3&lt;0),20,0))))))</f>
        <v/>
      </c>
      <c r="HH20" s="61" t="str">
        <f>IF(ISBLANK($HD$3),"",IF(OR(Tipy!GE14=Výsledky!#REF!,Tipy!GE14=Výsledky!#REF!,Tipy!GE14=Výsledky!#REF!,Tipy!GE14=Výsledky!$HF$9),IF(VLOOKUP(Tipy!GE14,'Kategórie hráčov'!$A$2:$B$46,2,FALSE)=30,30,20),0))</f>
        <v/>
      </c>
      <c r="HI20" s="61" t="str">
        <f>IF(ISBLANK($HD$3),"",IF(OR(Tipy!GF14=Výsledky!#REF!,Tipy!GF14=Výsledky!#REF!,Tipy!GF14=Výsledky!#REF!,Tipy!GF14=Výsledky!$HI$9),IF(VLOOKUP(Tipy!GF14,'Kategórie hráčov'!$A$2:$B$46,2,FALSE)=30,30,20),0))</f>
        <v/>
      </c>
      <c r="HJ20" s="62" t="str">
        <f>IF(ISBLANK($HD$3),"",IF(ISBLANK(Tipy!GB14),0,IF(OR(AND(Tipy!GB14=Výsledky!$HB$3,OR(Tipy!GD14=Výsledky!$HD$3+1,Tipy!GD14=Výsledky!$HD$3-1)),AND(Tipy!GD14=Výsledky!$HD$3,OR(Tipy!GB14=Výsledky!$HB$3+1,Tipy!GB14=Výsledky!$HB$3-1))),10,0)))</f>
        <v/>
      </c>
      <c r="HK20" s="65" t="str">
        <f>IF(ISBLANK($HD$3),"",IF(ISBLANK(Tipy!GB14),"-",SUM(HF20:HJ20)))</f>
        <v/>
      </c>
      <c r="HL20" s="64"/>
      <c r="HM20" s="61" t="str">
        <f>IF(ISBLANK($HY$3),"",IF(ISBLANK(Tipy!GH14),0,IF(AND(Tipy!GH14=Výsledky!$HW$3,Tipy!GJ14=Výsledky!$HY$3),60,0)))</f>
        <v/>
      </c>
      <c r="HN20" s="61" t="str">
        <f>IF(ISBLANK($HY$3),"",IF(ISBLANK(Tipy!GH14),0,IF(AND(Tipy!GH14=Výsledky!$HW$3,Tipy!GJ14=Výsledky!$HY$3),0,IF(AND(Tipy!GH14-Tipy!GJ14&gt;0,Výsledky!$HW$3-Výsledky!$HY$3&gt;0),20,IF(AND(Tipy!GH14-Tipy!GJ14=0,Výsledky!$HW$3-Výsledky!$HY$3=0),20,IF(AND(Tipy!GH14-Tipy!GJ14&lt;0,Výsledky!$HW$3-Výsledky!$HY$3&lt;0),20,0))))))</f>
        <v/>
      </c>
      <c r="HO20" s="61" t="str">
        <f>IF(ISBLANK($HY$3),"",IF(OR(Tipy!GK14=Výsledky!$HM$6,Tipy!GK14=Výsledky!$HM$7,Tipy!GK14=Výsledky!$HM$8,Tipy!GK14=Výsledky!$HM$9),IF(VLOOKUP(Tipy!GK14,'Kategórie hráčov'!$A$2:$B$46,2,FALSE)=30,30,20),0))</f>
        <v/>
      </c>
      <c r="HP20" s="61" t="str">
        <f>IF(ISBLANK($HY$3),"",IF(OR(Tipy!GL14=Výsledky!$HP$6,Tipy!GL14=Výsledky!$HP$7,Tipy!GL14=Výsledky!$HP$8,Tipy!GL14=Výsledky!$HP$9),IF(VLOOKUP(Tipy!GL14,'Kategórie hráčov'!$A$2:$B$46,2,FALSE)=30,30,20),0))</f>
        <v/>
      </c>
      <c r="HQ20" s="62" t="str">
        <f>IF(ISBLANK($HY$3),"",IF(ISBLANK(Tipy!GH14),0,IF(OR(AND(Tipy!GH14=Výsledky!$HW$3,OR(Tipy!GJ14=Výsledky!$HY$3+1,Tipy!GJ14=Výsledky!$HY$3-1)),AND(Tipy!GJ14=Výsledky!$HY$3,OR(Tipy!GH14=Výsledky!$HW$3+1,Tipy!GH14=Výsledky!$HW$3-1))),10,0)))</f>
        <v/>
      </c>
      <c r="HR20" s="65" t="str">
        <f>IF(ISBLANK($HY$3),"",IF(ISBLANK(Tipy!GH14),"-",SUM(HM20:HQ20)))</f>
        <v/>
      </c>
      <c r="HS20" s="64"/>
      <c r="HT20" s="61" t="str">
        <f>IF(ISBLANK($HR$3),"",IF(ISBLANK(Tipy!GN14),0,IF(AND(Tipy!GN14=Výsledky!$HP$3,Tipy!GP14=Výsledky!$HR$3),60,0)))</f>
        <v/>
      </c>
      <c r="HU20" s="61" t="str">
        <f>IF(ISBLANK($HR$3),"",IF(ISBLANK(Tipy!GN14),0,IF(AND(Tipy!GN14=Výsledky!$HP$3,Tipy!GP14=Výsledky!$HR$3),0,IF(AND(Tipy!GN14-Tipy!GP14&gt;0,Výsledky!$HP$3-Výsledky!$HR$3&gt;0),20,IF(AND(Tipy!GN14-Tipy!GP14=0,Výsledky!$HP$3-Výsledky!$HR$3=0),20,IF(AND(Tipy!GN14-Tipy!GP14&lt;0,Výsledky!$HP$3-Výsledky!$HR$3&lt;0),20,0))))))</f>
        <v/>
      </c>
      <c r="HV20" s="61" t="str">
        <f>IF(ISBLANK($HR$3),"",IF(OR(Tipy!GQ14=Výsledky!$HT$6,Tipy!GQ14=Výsledky!#REF!,Tipy!GQ14=Výsledky!#REF!,Tipy!GQ14=Výsledky!#REF!),IF(VLOOKUP(Tipy!GQ14,'Kategórie hráčov'!$A$2:$B$46,2,FALSE)=30,30,20),0))</f>
        <v/>
      </c>
      <c r="HW20" s="61" t="str">
        <f>IF(ISBLANK($HR$3),"",IF(OR(Tipy!GR14=Výsledky!$HW$6,Tipy!GR14=Výsledky!#REF!,Tipy!GR14=Výsledky!#REF!,Tipy!GR14=Výsledky!#REF!),IF(VLOOKUP(Tipy!GR14,'Kategórie hráčov'!$A$2:$B$46,2,FALSE)=30,30,20),0))</f>
        <v/>
      </c>
      <c r="HX20" s="62" t="str">
        <f>IF(ISBLANK($HR$3),"",IF(ISBLANK(Tipy!GN14),0,IF(OR(AND(Tipy!GN14=Výsledky!$HP$3,OR(Tipy!GP14=Výsledky!$HR$3+1,Tipy!GP14=Výsledky!$HR$3-1)),AND(Tipy!GP14=Výsledky!$HR$3,OR(Tipy!GN14=Výsledky!$HP$3+1,Tipy!GN14=Výsledky!$HP$3-1))),10,0)))</f>
        <v/>
      </c>
      <c r="HY20" s="65" t="str">
        <f>IF(ISBLANK($HR$3),"",IF(ISBLANK(Tipy!GN14),"-",SUM(HT20:HX20)))</f>
        <v/>
      </c>
      <c r="HZ20" s="64"/>
      <c r="IA20" s="61" t="str">
        <f>IF(ISBLANK($IM$3),"",IF(ISBLANK(Tipy!GT14),0,IF(AND(Tipy!GT14=Výsledky!$IK$3,Tipy!GV14=Výsledky!$IM$3),60,0)))</f>
        <v/>
      </c>
      <c r="IB20" s="61" t="str">
        <f>IF(ISBLANK($IM$3),"",IF(ISBLANK(Tipy!GT14),0,IF(AND(Tipy!GT14=Výsledky!$IK$3,Tipy!GV14=Výsledky!$IM$3),0,IF(AND(Tipy!GT14-Tipy!GV14&gt;0,Výsledky!$IK$3-Výsledky!$IM$3&gt;0),20,IF(AND(Tipy!GT14-Tipy!GV14=0,Výsledky!$IK$3-Výsledky!$IM$3=0),20,IF(AND(Tipy!GT14-Tipy!GV14&lt;0,Výsledky!$IK$3-Výsledky!$IM$3&lt;0),20,0))))))</f>
        <v/>
      </c>
      <c r="IC20" s="61" t="str">
        <f>IF(ISBLANK($IM$3),"",IF(OR(Tipy!GW14=Výsledky!$IA$6,Tipy!GW14=Výsledky!$IA$7,Tipy!GW14=Výsledky!$IA$8,Tipy!GW14=Výsledky!$IA$9),IF(VLOOKUP(Tipy!GW14,'Kategórie hráčov'!$A$2:$B$46,2,FALSE)=30,30,20),0))</f>
        <v/>
      </c>
      <c r="ID20" s="61" t="str">
        <f>IF(ISBLANK($IM$3),"",IF(OR(Tipy!GX14=Výsledky!$ID$6,Tipy!GX14=Výsledky!$ID$7,Tipy!GX14=Výsledky!$ID$8,Tipy!GX14=Výsledky!$ID$9),IF(VLOOKUP(Tipy!GX14,'Kategórie hráčov'!$A$2:$B$46,2,FALSE)=30,30,20),0))</f>
        <v/>
      </c>
      <c r="IE20" s="62" t="str">
        <f>IF(ISBLANK($IM$3),"",IF(ISBLANK(Tipy!GT14),0,IF(OR(AND(Tipy!GT14=Výsledky!$IK$3,OR(Tipy!GV14=Výsledky!$IM$3+1,Tipy!GV14=Výsledky!$IM$3-1)),AND(Tipy!GV14=Výsledky!$IM$3,OR(Tipy!GT14=Výsledky!$IK$3+1,Tipy!GT14=Výsledky!$IK$3-1))),10,0)))</f>
        <v/>
      </c>
      <c r="IF20" s="65" t="str">
        <f>IF(ISBLANK($IM$3),"",IF(ISBLANK(Tipy!GT14),"-",SUM(IA20:IE20)))</f>
        <v/>
      </c>
      <c r="IG20" s="64"/>
      <c r="IH20" s="61" t="str">
        <f>IF(ISBLANK($IF$3),"",IF(ISBLANK(Tipy!GZ14),0,IF(AND(Tipy!GZ14=Výsledky!$ID$3,Tipy!HB14=Výsledky!$IF$3),60,0)))</f>
        <v/>
      </c>
      <c r="II20" s="61" t="str">
        <f>IF(ISBLANK($IF$3),"",IF(ISBLANK(Tipy!GZ14),0,IF(AND(Tipy!GZ14=Výsledky!$ID$3,Tipy!HB14=Výsledky!$IF$3),0,IF(AND(Tipy!GZ14-Tipy!HB14&gt;0,Výsledky!$ID$3-Výsledky!$IF$3&gt;0),20,IF(AND(Tipy!GZ14-Tipy!HB14=0,Výsledky!$ID$3-Výsledky!$IF$3=0),20,IF(AND(Tipy!GZ14-Tipy!HB14&lt;0,Výsledky!$ID$3-Výsledky!$IF$3&lt;0),20,0))))))</f>
        <v/>
      </c>
      <c r="IJ20" s="61" t="str">
        <f>IF(ISBLANK($IF$3),"",IF(OR(Tipy!HC14=Výsledky!#REF!,Tipy!HC14=Výsledky!#REF!,Tipy!HC14=Výsledky!#REF!,Tipy!HC14=Výsledky!$IH$9),IF(VLOOKUP(Tipy!HC14,'Kategórie hráčov'!$A$2:$B$46,2,FALSE)=30,30,20),0))</f>
        <v/>
      </c>
      <c r="IK20" s="61" t="str">
        <f>IF(ISBLANK($IF$3),"",IF(OR(Tipy!HD14=Výsledky!#REF!,Tipy!HD14=Výsledky!#REF!,Tipy!HD14=Výsledky!#REF!,Tipy!HD14=Výsledky!$IK$9),IF(VLOOKUP(Tipy!HD14,'Kategórie hráčov'!$A$2:$B$46,2,FALSE)=30,30,20),0))</f>
        <v/>
      </c>
      <c r="IL20" s="62" t="str">
        <f>IF(ISBLANK($IF$3),"",IF(ISBLANK(Tipy!GZ14),0,IF(OR(AND(Tipy!GZ14=Výsledky!$ID$3,OR(Tipy!HB14=Výsledky!$IF$3+1,Tipy!HB14=Výsledky!$IF$3-1)),AND(Tipy!HB14=Výsledky!$IF$3,OR(Tipy!GZ14=Výsledky!$ID$3+1,Tipy!GZ14=Výsledky!$ID$3-1))),10,0)))</f>
        <v/>
      </c>
      <c r="IM20" s="65" t="str">
        <f>IF(ISBLANK($IF$3),"",IF(ISBLANK(Tipy!GZ14),"-",SUM(IH20:IL20)))</f>
        <v/>
      </c>
      <c r="IN20" s="64"/>
      <c r="IO20" s="61" t="str">
        <f>IF(ISBLANK($IT$3),"",IF(ISBLANK(Tipy!HF14),0,IF(AND(Tipy!HF14=Výsledky!$IR$3,Tipy!HH14=Výsledky!$IT$3),60,0)))</f>
        <v/>
      </c>
      <c r="IP20" s="61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61" t="str">
        <f>IF(ISBLANK($IT$3),"",IF(OR(Tipy!HI14=Výsledky!$IO$6,Tipy!HI14=Výsledky!$IO$7,Tipy!HI14=Výsledky!$IO$8,Tipy!HI14=Výsledky!$IO$9),IF(VLOOKUP(Tipy!HI14,'Kategórie hráčov'!$A$2:$B$46,2,FALSE)=30,30,20),0))</f>
        <v/>
      </c>
      <c r="IR20" s="61" t="str">
        <f>IF(ISBLANK($IT$3),"",IF(OR(Tipy!HJ14=Výsledky!$IR$6,Tipy!HJ14=Výsledky!$IR$7,Tipy!HJ14=Výsledky!$IR$8,Tipy!HJ14=Výsledky!$IR$9),IF(VLOOKUP(Tipy!HJ14,'Kategórie hráčov'!$A$2:$B$46,2,FALSE)=30,30,20),0))</f>
        <v/>
      </c>
      <c r="IS20" s="62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65" t="str">
        <f>IF(ISBLANK($IT$3),"",IF(ISBLANK(Tipy!HF14),"-",SUM(IO20:IS20)))</f>
        <v/>
      </c>
      <c r="IU20" s="64"/>
      <c r="IV20" s="61" t="str">
        <f>IF(ISBLANK($JA$3),"",IF(ISBLANK(Tipy!HL14),0,IF(AND(Tipy!HL14=Výsledky!$IY$3,Tipy!HN14=Výsledky!$JA$3),60,0)))</f>
        <v/>
      </c>
      <c r="IW20" s="61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61" t="str">
        <f>IF(ISBLANK($JA$3),"",IF(OR(Tipy!HO14=Výsledky!$IV$6,Tipy!HO14=Výsledky!$IV$7,Tipy!HO14=Výsledky!$IV$8,Tipy!HO14=Výsledky!$IV$9),IF(VLOOKUP(Tipy!HO14,'Kategórie hráčov'!$A$2:$B$46,2,FALSE)=30,30,20),0))</f>
        <v/>
      </c>
      <c r="IY20" s="61" t="str">
        <f>IF(ISBLANK($JA$3),"",IF(OR(Tipy!HP14=Výsledky!$IY$6,Tipy!HP14=Výsledky!$IY$7,Tipy!HP14=Výsledky!$IY$8,Tipy!HP14=Výsledky!$IY$9),IF(VLOOKUP(Tipy!HP14,'Kategórie hráčov'!$A$2:$B$46,2,FALSE)=30,30,20),0))</f>
        <v/>
      </c>
      <c r="IZ20" s="62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65" t="str">
        <f>IF(ISBLANK($JA$3),"",IF(ISBLANK(Tipy!HL14),"-",SUM(IV20:IZ20)))</f>
        <v/>
      </c>
      <c r="JB20" s="64"/>
      <c r="JC20" s="61" t="str">
        <f>IF(ISBLANK($JO$3),"",IF(ISBLANK(Tipy!HR14),0,IF(AND(Tipy!HR14=Výsledky!$JM$3,Tipy!HT14=Výsledky!$JO$3),60,0)))</f>
        <v/>
      </c>
      <c r="JD20" s="61" t="str">
        <f>IF(ISBLANK($JO$3),"",IF(ISBLANK(Tipy!HR14),0,IF(AND(Tipy!HR14=Výsledky!$JM$3,Tipy!HT14=Výsledky!$JO$3),0,IF(AND(Tipy!HR14-Tipy!HT14&gt;0,Výsledky!$JM$3-Výsledky!$JO$3&gt;0),20,IF(AND(Tipy!HR14-Tipy!HT14=0,Výsledky!$JM$3-Výsledky!$JO$3=0),20,IF(AND(Tipy!HR14-Tipy!HT14&lt;0,Výsledky!$JM$3-Výsledky!$JO$3&lt;0),20,0))))))</f>
        <v/>
      </c>
      <c r="JE20" s="61" t="str">
        <f>IF(ISBLANK($JO$3),"",IF(OR(Tipy!HU14=Výsledky!$JC$6,Tipy!HU14=Výsledky!$JC$7,Tipy!HU14=Výsledky!$JC$8,Tipy!HU14=Výsledky!$JC$9),IF(VLOOKUP(Tipy!HU14,'Kategórie hráčov'!$A$2:$B$70,2,FALSE)=30,30,20),0))</f>
        <v/>
      </c>
      <c r="JF20" s="61" t="str">
        <f>IF(ISBLANK($JO$3),"",IF(OR(Tipy!HV14=Výsledky!$JF$6,Tipy!HV14=Výsledky!$JF$7,Tipy!HV14=Výsledky!$JF$8,Tipy!HV14=Výsledky!$JF$9),IF(VLOOKUP(Tipy!HV14,'Kategórie hráčov'!$A$2:$B$70,2,FALSE)=30,30,20),0))</f>
        <v/>
      </c>
      <c r="JG20" s="62" t="str">
        <f>IF(ISBLANK($JO$3),"",IF(ISBLANK(Tipy!HR14),0,IF(OR(AND(Tipy!HR14=Výsledky!$JM$3,OR(Tipy!HT14=Výsledky!$JO$3+1,Tipy!HT14=Výsledky!$JO$3-1)),AND(Tipy!HT14=Výsledky!$JO$3,OR(Tipy!HR14=Výsledky!$JM$3+1,Tipy!HR14=Výsledky!$JM$3-1))),10,0)))</f>
        <v/>
      </c>
      <c r="JH20" s="65" t="str">
        <f>IF(ISBLANK($JO$3),"",IF(ISBLANK(Tipy!HR14),"-",SUM(JC20:JG20)))</f>
        <v/>
      </c>
      <c r="JI20" s="64"/>
      <c r="JJ20" s="61" t="str">
        <f>IF(ISBLANK($JH$3),"",IF(ISBLANK(Tipy!HX14),0,IF(AND(Tipy!HX14=Výsledky!$JF$3,Tipy!HZ14=Výsledky!$JH$3),60,0)))</f>
        <v/>
      </c>
      <c r="JK20" s="61" t="str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/>
      </c>
      <c r="JL20" s="61" t="str">
        <f>IF(ISBLANK($JH$3),"",IF(OR(Tipy!IA14=Výsledky!#REF!,Tipy!IA14=Výsledky!#REF!,Tipy!IA14=Výsledky!#REF!,Tipy!IA14=Výsledky!$JJ$9),IF(VLOOKUP(Tipy!IA14,'Kategórie hráčov'!$A$2:$B$46,2,FALSE)=30,30,20),0))</f>
        <v/>
      </c>
      <c r="JM20" s="61" t="str">
        <f>IF(ISBLANK($JH$3),"",IF(OR(Tipy!IB14=Výsledky!#REF!,Tipy!IB14=Výsledky!#REF!,Tipy!IB14=Výsledky!#REF!,Tipy!IB14=Výsledky!$JM$9),IF(VLOOKUP(Tipy!IB14,'Kategórie hráčov'!$A$2:$B$46,2,FALSE)=30,30,20),0))</f>
        <v/>
      </c>
      <c r="JN20" s="62" t="str">
        <f>IF(ISBLANK($JH$3),"",IF(ISBLANK(Tipy!HX14),0,IF(OR(AND(Tipy!HX14=Výsledky!$JF$3,OR(Tipy!HZ14=Výsledky!$JH$3+1,Tipy!HZ14=Výsledky!$JH$3-1)),AND(Tipy!HZ14=Výsledky!$JH$3,OR(Tipy!HX14=Výsledky!$JF$3+1,Tipy!HX14=Výsledky!$JF$3-1))),10,0)))</f>
        <v/>
      </c>
      <c r="JO20" s="65" t="str">
        <f>IF(ISBLANK($JH$3),"",IF(ISBLANK(Tipy!HX14),"-",SUM(JJ20:JN20)))</f>
        <v/>
      </c>
      <c r="JP20" s="64"/>
      <c r="JQ20" s="61" t="str">
        <f>IF(ISBLANK($JV$3),"",IF(ISBLANK(Tipy!ID14),0,IF(AND(Tipy!ID14=Výsledky!$JT$3,Tipy!IF14=Výsledky!$JV$3),60,0)))</f>
        <v/>
      </c>
      <c r="JR20" s="61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61" t="str">
        <f>IF(ISBLANK($JV$3),"",IF(OR(Tipy!IG14=Výsledky!$JQ$6,Tipy!IG14=Výsledky!$JQ$7,Tipy!IG14=Výsledky!$JQ$8,Tipy!IG14=Výsledky!$JQ$9),IF(VLOOKUP(Tipy!IG14,'Kategórie hráčov'!$A$2:$B$46,2,FALSE)=30,30,20),0))</f>
        <v/>
      </c>
      <c r="JT20" s="61" t="str">
        <f>IF(ISBLANK($JV$3),"",IF(OR(Tipy!IH14=Výsledky!$JT$6,Tipy!IH14=Výsledky!$JT$7,Tipy!IH14=Výsledky!$JT$8,Tipy!IH14=Výsledky!$JT$9),IF(VLOOKUP(Tipy!IH14,'Kategórie hráčov'!$A$2:$B$46,2,FALSE)=30,30,20),0))</f>
        <v/>
      </c>
      <c r="JU20" s="62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65" t="str">
        <f>IF(ISBLANK($JV$3),"",IF(ISBLANK(Tipy!ID14),"-",SUM(JQ20:JU20)))</f>
        <v/>
      </c>
      <c r="JW20" s="64"/>
      <c r="JX20" s="61" t="str">
        <f>IF(ISBLANK($KQ$3),"",IF(ISBLANK(Tipy!IJ14),0,IF(AND(Tipy!IJ14=Výsledky!$KO$3,Tipy!IL14=Výsledky!$KQ$3),60,0)))</f>
        <v/>
      </c>
      <c r="JY20" s="61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1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1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2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65" t="str">
        <f>IF(ISBLANK($KQ$3),"",IF(ISBLANK(Tipy!IJ14),"-",SUM(JX20:KB20)))</f>
        <v/>
      </c>
      <c r="KD20" s="64"/>
      <c r="KE20" s="61" t="str">
        <f>IF(ISBLANK($KX$3),"",IF(ISBLANK(Tipy!IP14),0,IF(AND(Tipy!IP14=Výsledky!$KV$3,Tipy!IR14=Výsledky!$KX$3),60,0)))</f>
        <v/>
      </c>
      <c r="KF20" s="61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1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1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2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65" t="str">
        <f>IF(ISBLANK($KX$3),"",IF(ISBLANK(Tipy!IP14),"-",SUM(KE20:KI20)))</f>
        <v/>
      </c>
      <c r="KK20" s="64"/>
      <c r="KL20" s="61" t="str">
        <f>IF(ISBLANK($KJ$3),"",IF(ISBLANK(Tipy!IV14),0,IF(AND(Tipy!IV14=Výsledky!$KH$3,Tipy!IX14=Výsledky!$KJ$3),60,0)))</f>
        <v/>
      </c>
      <c r="KM20" s="61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1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1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2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65" t="str">
        <f>IF(ISBLANK($KJ$3),"",IF(ISBLANK(Tipy!IV14),"-",SUM(KL20:KP20)))</f>
        <v/>
      </c>
      <c r="KR20" s="64"/>
      <c r="KS20" s="61" t="str">
        <f>IF(ISBLANK($KC$3),"",IF(ISBLANK(Tipy!JB14),0,IF(AND(Tipy!JB14=Výsledky!$KA$3,Tipy!JD14=Výsledky!$KC$3),60,0)))</f>
        <v/>
      </c>
      <c r="KT20" s="61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1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1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2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5" t="str">
        <f>IF(ISBLANK($KC$3),"",IF(ISBLANK(Tipy!JB14),"-",SUM(KS20:KW20)))</f>
        <v/>
      </c>
      <c r="KY20" s="64"/>
      <c r="KZ20" s="61" t="str">
        <f>IF(ISBLANK($LE$3),"",IF(ISBLANK(Tipy!JH14),0,IF(AND(Tipy!JH14=Výsledky!$LC$3,Tipy!JJ14=Výsledky!$LE$3),60,0)))</f>
        <v/>
      </c>
      <c r="LA20" s="61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1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1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2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5" t="str">
        <f>IF(ISBLANK($LE$3),"",IF(ISBLANK(Tipy!JH14),"-",SUM(KZ20:LD20)))</f>
        <v/>
      </c>
      <c r="LF20" s="64"/>
      <c r="LG20" s="61" t="str">
        <f>IF(ISBLANK($JH$3),"",IF(ISBLANK(Tipy!JU14),0,IF(AND(Tipy!JU14=Výsledky!$JF$3,Tipy!JW14=Výsledky!$JH$3),60,0)))</f>
        <v/>
      </c>
      <c r="LH20" s="61" t="str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/>
      </c>
      <c r="LI20" s="61" t="str">
        <f>IF(ISBLANK($JH$3),"",IF(OR(Tipy!JX14=Výsledky!#REF!,Tipy!JX14=Výsledky!#REF!,Tipy!JX14=Výsledky!#REF!,Tipy!JX14=Výsledky!$JJ$9),IF(VLOOKUP(Tipy!JX14,'Kategórie hráčov'!$A$2:$B$46,2,FALSE)=30,30,20),0))</f>
        <v/>
      </c>
      <c r="LJ20" s="61" t="str">
        <f>IF(ISBLANK($JH$3),"",IF(OR(Tipy!JY14=Výsledky!#REF!,Tipy!JY14=Výsledky!#REF!,Tipy!JY14=Výsledky!#REF!,Tipy!JY14=Výsledky!$JM$9),IF(VLOOKUP(Tipy!JY14,'Kategórie hráčov'!$A$2:$B$46,2,FALSE)=30,30,20),0))</f>
        <v/>
      </c>
      <c r="LK20" s="62" t="str">
        <f>IF(ISBLANK($JH$3),"",IF(ISBLANK(Tipy!JU14),0,IF(OR(AND(Tipy!JU14=Výsledky!$JF$3,OR(Tipy!JW14=Výsledky!$JH$3+1,Tipy!JW14=Výsledky!$JH$3-1)),AND(Tipy!JW14=Výsledky!$JH$3,OR(Tipy!JU14=Výsledky!$JF$3+1,Tipy!JU14=Výsledky!$JF$3-1))),10,0)))</f>
        <v/>
      </c>
      <c r="LL20" s="65" t="str">
        <f>IF(ISBLANK($JH$3),"",IF(ISBLANK(Tipy!JU14),"-",SUM(LG20:LK20)))</f>
        <v/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 t="str">
        <f>IF(ISBLANK($JH$3),"",IF(ISBLANK(Tipy!KI14),0,IF(AND(Tipy!KI14=Výsledky!$JF$3,Tipy!KK14=Výsledky!$JH$3),60,0)))</f>
        <v/>
      </c>
      <c r="LV20" s="61" t="str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/>
      </c>
      <c r="LW20" s="61" t="str">
        <f>IF(ISBLANK($JH$3),"",IF(OR(Tipy!KL14=Výsledky!#REF!,Tipy!KL14=Výsledky!#REF!,Tipy!KL14=Výsledky!#REF!,Tipy!KL14=Výsledky!$JJ$9),IF(VLOOKUP(Tipy!KL14,'Kategórie hráčov'!$A$2:$B$46,2,FALSE)=30,30,20),0))</f>
        <v/>
      </c>
      <c r="LX20" s="61" t="str">
        <f>IF(ISBLANK($JH$3),"",IF(OR(Tipy!KM14=Výsledky!#REF!,Tipy!KM14=Výsledky!#REF!,Tipy!KM14=Výsledky!#REF!,Tipy!KM14=Výsledky!$JM$9),IF(VLOOKUP(Tipy!KM14,'Kategórie hráčov'!$A$2:$B$46,2,FALSE)=30,30,20),0))</f>
        <v/>
      </c>
      <c r="LY20" s="62" t="str">
        <f>IF(ISBLANK($JH$3),"",IF(ISBLANK(Tipy!KI14),0,IF(OR(AND(Tipy!KI14=Výsledky!$JF$3,OR(Tipy!KK14=Výsledky!$JH$3+1,Tipy!KK14=Výsledky!$JH$3-1)),AND(Tipy!KK14=Výsledky!$JH$3,OR(Tipy!KI14=Výsledky!$JF$3+1,Tipy!KI14=Výsledky!$JF$3-1))),10,0)))</f>
        <v/>
      </c>
      <c r="LZ20" s="65" t="str">
        <f>IF(ISBLANK($JH$3),"",IF(ISBLANK(Tipy!KI14),"-",SUM(LU20:LY20)))</f>
        <v/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8" customHeight="1" x14ac:dyDescent="0.2">
      <c r="A21" s="117">
        <f>Tipy!A15</f>
        <v>66</v>
      </c>
      <c r="B21" s="277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299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299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102">
        <f>IF(ISBLANK($AR$3),"",IF(ISBLANK(Tipy!AH15),0,IF(AND(Tipy!AH15=Výsledky!$AP$3,Tipy!AJ15=Výsledky!$AR$3),60,0)))</f>
        <v>0</v>
      </c>
      <c r="AN21" s="101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01">
        <f>IF(ISBLANK($AR$3),"",IF(OR(Tipy!AK15=Výsledky!$AM$6,Tipy!AK15=Výsledky!$AM$7,Tipy!AK15=Výsledky!$AM$8,Tipy!AK15=Výsledky!$AM$9),VLOOKUP(Tipy!AK15,'Kategórie hráčov'!$A$2:$B$51,2,FALSE),0))</f>
        <v>0</v>
      </c>
      <c r="AP21" s="101">
        <f>IF(ISBLANK($AR$3),"",IF(OR(Tipy!AL15=Výsledky!$AP$6,Tipy!AL15=Výsledky!$AP$7,Tipy!AL15=Výsledky!$AP$8,Tipy!AL15=Výsledky!$AP$9),VLOOKUP(Tipy!AL15,'Kategórie hráčov'!$A$27:$B$76,2,FALSE),0))</f>
        <v>0</v>
      </c>
      <c r="AQ21" s="62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5" t="str">
        <f>IF(ISBLANK($AR$3),"",IF(ISBLANK(Tipy!AH15),"-",SUM(AM21:AQ21)))</f>
        <v>-</v>
      </c>
      <c r="AS21" s="64"/>
      <c r="AT21" s="61">
        <f>IF(ISBLANK($AY$3),"",IF(ISBLANK(Tipy!AN15),0,IF(AND(Tipy!AN15=Výsledky!$AW$3,Tipy!AP15=Výsledky!$AY$3),60,0)))</f>
        <v>0</v>
      </c>
      <c r="AU21" s="61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61">
        <f>IF(ISBLANK($AY$3),"",IF(OR(Tipy!AQ15=Výsledky!$AT$6,Tipy!AQ15=Výsledky!$AT$7,Tipy!AQ15=Výsledky!$AT$8,Tipy!AQ15=Výsledky!$AT$9),VLOOKUP(Tipy!AQ15,'Kategórie hráčov'!$A$2:$B$51,2,FALSE),0))</f>
        <v>0</v>
      </c>
      <c r="AW21" s="61">
        <f>IF(ISBLANK($AY$3),"",IF(OR(Tipy!AR15=Výsledky!$AW$6,Tipy!AR15=Výsledky!$AW$7,Tipy!AR15=Výsledky!$AW$8,Tipy!AR15=Výsledky!$AW$9),VLOOKUP(Tipy!AR15,'Kategórie hráčov'!$A$27:$B$76,2,FALSE),0))</f>
        <v>0</v>
      </c>
      <c r="AX21" s="62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5">
        <f>IF(ISBLANK($AY$3),"",IF(ISBLANK(Tipy!AN15),"-",SUM(AT21:AX21)))</f>
        <v>20</v>
      </c>
      <c r="AZ21" s="64"/>
      <c r="BA21" s="61">
        <f>IF(ISBLANK($BF$3),"",IF(ISBLANK(Tipy!AT15),0,IF(AND(Tipy!AT15=Výsledky!$BD$3,Tipy!AV15=Výsledky!$BF$3),60,0)))</f>
        <v>0</v>
      </c>
      <c r="BB21" s="61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61">
        <f>IF(ISBLANK($BF$3),"",IF(OR(Tipy!AW15=Výsledky!$BA$6,Tipy!AW15=Výsledky!$BA$7,Tipy!AW15=Výsledky!$BA$8,Tipy!AW15=Výsledky!$BA$9),VLOOKUP(Tipy!AW15,'Kategórie hráčov'!$A$2:$B$51,2,FALSE),0))</f>
        <v>0</v>
      </c>
      <c r="BD21" s="61">
        <f>IF(ISBLANK($BF$3),"",IF(OR(Tipy!AX15=Výsledky!$BD$6,Tipy!AX15=Výsledky!$BD$7,Tipy!AX15=Výsledky!$BD$8,Tipy!AX15=Výsledky!$BD$9),VLOOKUP(Tipy!AX15,'Kategórie hráčov'!$A$27:$B$76,2,FALSE),0))</f>
        <v>0</v>
      </c>
      <c r="BE21" s="62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5" t="str">
        <f>IF(ISBLANK($BF$3),"",IF(ISBLANK(Tipy!AT15),"-",SUM(BA21:BE21)))</f>
        <v>-</v>
      </c>
      <c r="BG21" s="64"/>
      <c r="BH21" s="61">
        <f>IF(ISBLANK($BM$3),"",IF(ISBLANK(Tipy!AZ15),0,IF(AND(Tipy!AZ15=Výsledky!$BK$3,Tipy!BB15=Výsledky!$BM$3),60,0)))</f>
        <v>0</v>
      </c>
      <c r="BI21" s="61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61">
        <f>IF(ISBLANK($BM$3),"",IF(OR(Tipy!BC15=Výsledky!$BH$6,Tipy!BC15=Výsledky!$BH$7,Tipy!BC15=Výsledky!$BH$8,Tipy!BC15=Výsledky!$BH$9),VLOOKUP(Tipy!BC15,'Kategórie hráčov'!$A$2:$B$51,2,FALSE),0))</f>
        <v>0</v>
      </c>
      <c r="BK21" s="61">
        <f>IF(ISBLANK($BM$3),"",IF(OR(Tipy!BD15=Výsledky!$BK$6,Tipy!BD15=Výsledky!$BK$7,Tipy!BD15=Výsledky!$BK$8,Tipy!BD15=Výsledky!$BK$9),VLOOKUP(Tipy!BD15,'Kategórie hráčov'!$A$27:$B$76,2,FALSE),0))</f>
        <v>0</v>
      </c>
      <c r="BL21" s="62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5" t="str">
        <f>IF(ISBLANK($BM$3),"",IF(ISBLANK(Tipy!AZ15),"-",SUM(BH21:BL21)))</f>
        <v>-</v>
      </c>
      <c r="BN21" s="64"/>
      <c r="BO21" s="61">
        <f>IF(ISBLANK($BT$3),"",IF(ISBLANK(Tipy!BF15),0,IF(AND(Tipy!BF15=Výsledky!$BR$3,Tipy!BH15=Výsledky!$BT$3),60,0)))</f>
        <v>0</v>
      </c>
      <c r="BP21" s="61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61">
        <f>IF(ISBLANK($BT$3),"",IF(OR(Tipy!BI15=Výsledky!$BO$6,Tipy!BI15=Výsledky!$BO$7,Tipy!BI15=Výsledky!$BO$8,Tipy!BI15=Výsledky!$BO$9),VLOOKUP(Tipy!BI15,'Kategórie hráčov'!$A$2:$B$51,2,FALSE),0))</f>
        <v>0</v>
      </c>
      <c r="BR21" s="61">
        <f>IF(ISBLANK($BT$3),"",IF(OR(Tipy!BJ15=Výsledky!$BR$6,Tipy!BJ15=Výsledky!$BR$7,Tipy!BJ15=Výsledky!$BR$8,Tipy!BJ15=Výsledky!$BR$9),VLOOKUP(Tipy!BJ15,'Kategórie hráčov'!$A$27:$B$76,2,FALSE),0))</f>
        <v>0</v>
      </c>
      <c r="BS21" s="62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5" t="str">
        <f>IF(ISBLANK($BT$3),"",IF(ISBLANK(Tipy!BF15),"-",SUM(BO21:BS21)))</f>
        <v>-</v>
      </c>
      <c r="BU21" s="64"/>
      <c r="BV21" s="61">
        <f>IF(ISBLANK($CA$3),"",IF(ISBLANK(Tipy!BL15),0,IF(AND(Tipy!BL15=Výsledky!$BY$3,Tipy!BN15=Výsledky!$CA$3),60,0)))</f>
        <v>0</v>
      </c>
      <c r="BW21" s="61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61">
        <f>IF(ISBLANK($CA$3),"",IF(OR(Tipy!BO15=Výsledky!$BV$6,Tipy!BO15=Výsledky!$BV$7,Tipy!BO15=Výsledky!$BV$8,Tipy!BO15=Výsledky!$BV$9),VLOOKUP(Tipy!BO15,'Kategórie hráčov'!$A$2:$B$51,2,FALSE),0))</f>
        <v>0</v>
      </c>
      <c r="BY21" s="61">
        <f>IF(ISBLANK($CA$3),"",IF(OR(Tipy!BP15=Výsledky!$BY$6,Tipy!BP15=Výsledky!$BY$7,Tipy!BP15=Výsledky!$BY$8,Tipy!BP15=Výsledky!$BY$9),VLOOKUP(Tipy!BP15,'Kategórie hráčov'!$A$27:$B$76,2,FALSE),0))</f>
        <v>30</v>
      </c>
      <c r="BZ21" s="62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5">
        <f>IF(ISBLANK($CA$3),"",IF(ISBLANK(Tipy!BL15),"-",SUM(BV21:BZ21)))</f>
        <v>60</v>
      </c>
      <c r="CB21" s="64"/>
      <c r="CC21" s="61">
        <f>IF(ISBLANK($CH$3),"",IF(ISBLANK(Tipy!BR15),0,IF(AND(Tipy!BR15=Výsledky!$CF$3,Tipy!BT15=Výsledky!$CH$3),60,0)))</f>
        <v>0</v>
      </c>
      <c r="CD21" s="61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61">
        <f>IF(ISBLANK($CH$3),"",IF(OR(Tipy!BU15=Výsledky!$CC$6,Tipy!BU15=Výsledky!$CC$7,Tipy!BU15=Výsledky!$CC$8,Tipy!BU15=Výsledky!$CC$9),VLOOKUP(Tipy!BU15,'Kategórie hráčov'!$A$2:$B$51,2,FALSE),0))</f>
        <v>0</v>
      </c>
      <c r="CF21" s="61">
        <f>IF(ISBLANK($CH$3),"",IF(OR(Tipy!BV15=Výsledky!$CF$6,Tipy!BV15=Výsledky!$CF$7,Tipy!BV15=Výsledky!$CF$8,Tipy!BV15=Výsledky!$CF$9),VLOOKUP(Tipy!BV15,'Kategórie hráčov'!$A$27:$B$76,2,FALSE),0))</f>
        <v>0</v>
      </c>
      <c r="CG21" s="62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5">
        <f>IF(ISBLANK($CH$3),"",IF(ISBLANK(Tipy!BR15),"-",SUM(CC21:CG21)))</f>
        <v>0</v>
      </c>
      <c r="CI21" s="64"/>
      <c r="CJ21" s="61">
        <f>IF(ISBLANK($CO$3),"",IF(ISBLANK(Tipy!BX15),0,IF(AND(Tipy!BX15=Výsledky!$CM$3,Tipy!BZ15=Výsledky!$CO$3),60,0)))</f>
        <v>0</v>
      </c>
      <c r="CK21" s="61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61">
        <f>IF(ISBLANK($CO$3),"",IF(OR(Tipy!CA15=Výsledky!$CJ$6,Tipy!CA15=Výsledky!$CJ$7,Tipy!CA15=Výsledky!$CJ$8,Tipy!CA15=Výsledky!$CJ$9),VLOOKUP(Tipy!CA15,'Kategórie hráčov'!$A$2:$B$51,2,FALSE),0))</f>
        <v>0</v>
      </c>
      <c r="CM21" s="61">
        <f>IF(ISBLANK($CO$3),"",IF(OR(Tipy!CB15=Výsledky!$CM$6,Tipy!CB15=Výsledky!$CM$7,Tipy!CB15=Výsledky!$CM$8,Tipy!CB15=Výsledky!$CM$9),VLOOKUP(Tipy!CB15,'Kategórie hráčov'!$A$27:$B$76,2,FALSE),0))</f>
        <v>0</v>
      </c>
      <c r="CN21" s="62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65">
        <f>IF(ISBLANK($CO$3),"",IF(ISBLANK(Tipy!BX15),"-",SUM(CJ21:CN21)))</f>
        <v>30</v>
      </c>
      <c r="CP21" s="64"/>
      <c r="CQ21" s="61">
        <f>IF(ISBLANK($CV$3),"",IF(ISBLANK(Tipy!CD15),0,IF(AND(Tipy!CD15=Výsledky!$CT$3,Tipy!CF15=Výsledky!$CV$3),60,0)))</f>
        <v>0</v>
      </c>
      <c r="CR21" s="61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61">
        <f>IF(ISBLANK($CV$3),"",IF(OR(Tipy!CG15=Výsledky!$CQ$6,Tipy!CG15=Výsledky!$CQ$7,Tipy!CG15=Výsledky!$CQ$8,Tipy!CG15=Výsledky!$CQ$9),VLOOKUP(Tipy!CG15,'Kategórie hráčov'!$A$2:$B$51,2,FALSE),0))</f>
        <v>0</v>
      </c>
      <c r="CT21" s="61">
        <f>IF(ISBLANK($CV$3),"",IF(OR(Tipy!CH15=Výsledky!$CT$6,Tipy!CH15=Výsledky!$CT$7,Tipy!CH15=Výsledky!$CT$8,Tipy!CH15=Výsledky!$CT$9),VLOOKUP(Tipy!CH15,'Kategórie hráčov'!$A$27:$B$76,2,FALSE),0))</f>
        <v>20</v>
      </c>
      <c r="CU21" s="62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65">
        <f>IF(ISBLANK($CV$3),"",IF(ISBLANK(Tipy!CD15),"-",SUM(CQ21:CU21)))</f>
        <v>40</v>
      </c>
      <c r="CW21" s="64"/>
      <c r="CX21" s="61">
        <f>IF(ISBLANK($DC$3),"",IF(ISBLANK(Tipy!CJ15),0,IF(AND(Tipy!CJ15=Výsledky!$DA$3,Tipy!CL15=Výsledky!$DC$3),60,0)))</f>
        <v>0</v>
      </c>
      <c r="CY21" s="61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61">
        <f>IF(ISBLANK($DC$3),"",IF(OR(Tipy!CM15=Výsledky!$CX$6,Tipy!CM15=Výsledky!$CX$7,Tipy!CM15=Výsledky!$CX$8,Tipy!CM15=Výsledky!$CX$9),VLOOKUP(Tipy!CM15,'Kategórie hráčov'!$A$2:$B$51,2,FALSE),0))</f>
        <v>20</v>
      </c>
      <c r="DA21" s="61">
        <f>IF(ISBLANK($DC$3),"",IF(OR(Tipy!CN15=Výsledky!$DA$6,Tipy!CN15=Výsledky!$DA$7,Tipy!CN15=Výsledky!$DA$8,Tipy!CN15=Výsledky!$DA$9),VLOOKUP(Tipy!CN15,'Kategórie hráčov'!$A$27:$B$76,2,FALSE),0))</f>
        <v>20</v>
      </c>
      <c r="DB21" s="62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65">
        <f>IF(ISBLANK($DC$3),"",IF(ISBLANK(Tipy!CJ15),"-",SUM(CX21:DB21)))</f>
        <v>70</v>
      </c>
      <c r="DD21" s="64"/>
      <c r="DE21" s="61">
        <f>IF(ISBLANK($DJ$3),"",IF(ISBLANK(Tipy!CP15),0,IF(AND(Tipy!CP15=Výsledky!$DH$3,Tipy!CR15=Výsledky!$DJ$3),60,0)))</f>
        <v>60</v>
      </c>
      <c r="DF21" s="61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61">
        <f>IF(ISBLANK($DJ$3),"",IF(OR(Tipy!CS15=Výsledky!$DE$6,Tipy!CS15=Výsledky!$DE$7,Tipy!CS15=Výsledky!$DE$8,Tipy!CS15=Výsledky!$DE$9),VLOOKUP(Tipy!CS15,'Kategórie hráčov'!$A$2:$B$51,2,FALSE),0))</f>
        <v>20</v>
      </c>
      <c r="DH21" s="61">
        <f>IF(ISBLANK($DJ$3),"",IF(OR(Tipy!CT15=Výsledky!$DH$6,Tipy!CT15=Výsledky!$DH$7,Tipy!CT15=Výsledky!$DH$8,Tipy!CT15=Výsledky!$DH$9),VLOOKUP(Tipy!CT15,'Kategórie hráčov'!$A$27:$B$76,2,FALSE),0))</f>
        <v>0</v>
      </c>
      <c r="DI21" s="62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65">
        <f>IF(ISBLANK($DJ$3),"",IF(ISBLANK(Tipy!CP15),"-",SUM(DE21:DI21)))</f>
        <v>80</v>
      </c>
      <c r="DK21" s="64"/>
      <c r="DL21" s="61">
        <f>IF(ISBLANK($DQ$3),"",IF(ISBLANK(Tipy!CV15),0,IF(AND(Tipy!CV15=Výsledky!$DO$3,Tipy!CX15=Výsledky!$DQ$3),60,0)))</f>
        <v>0</v>
      </c>
      <c r="DM21" s="61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61">
        <f>IF(ISBLANK($DQ$3),"",IF(OR(Tipy!CY15=Výsledky!$DL$6,Tipy!CY15=Výsledky!$DL$7,Tipy!CY15=Výsledky!$DL$8,Tipy!CY15=Výsledky!$DL$9),VLOOKUP(Tipy!CY15,'Kategórie hráčov'!$A$2:$B$51,2,FALSE),0))</f>
        <v>0</v>
      </c>
      <c r="DO21" s="61">
        <f>IF(ISBLANK($DQ$3),"",IF(OR(Tipy!CZ15=Výsledky!$DO$6,Tipy!CZ15=Výsledky!$DO$7,Tipy!CZ15=Výsledky!$DO$8,Tipy!CZ15=Výsledky!$DO$9),VLOOKUP(Tipy!CZ15,'Kategórie hráčov'!$A$27:$B$76,2,FALSE),0))</f>
        <v>0</v>
      </c>
      <c r="DP21" s="62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65">
        <f>IF(ISBLANK($DQ$3),"",IF(ISBLANK(Tipy!CV15),"-",SUM(DL21:DP21)))</f>
        <v>0</v>
      </c>
      <c r="DR21" s="64"/>
      <c r="DS21" s="61">
        <f>IF(ISBLANK($DX$3),"",IF(ISBLANK(Tipy!DB15),0,IF(AND(Tipy!DB15=Výsledky!$DV$3,Tipy!DD15=Výsledky!$DX$3),60,0)))</f>
        <v>0</v>
      </c>
      <c r="DT21" s="61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61">
        <f>IF(ISBLANK($DX$3),"",IF(OR(Tipy!DE15=Výsledky!$DS$6,Tipy!DE15=Výsledky!$DS$7,Tipy!DE15=Výsledky!$DS$8,Tipy!DE15=Výsledky!$DS$9),VLOOKUP(Tipy!DE15,'Kategórie hráčov'!$A$2:$B$51,2,FALSE),0))</f>
        <v>20</v>
      </c>
      <c r="DV21" s="61">
        <f>IF(ISBLANK($DX$3),"",IF(OR(Tipy!DF15=Výsledky!$DV$6,Tipy!DF15=Výsledky!$DV$7,Tipy!DF15=Výsledky!$DV$8,Tipy!DF15=Výsledky!$DV$9),VLOOKUP(Tipy!DF15,'Kategórie hráčov'!$A$27:$B$76,2,FALSE),0))</f>
        <v>0</v>
      </c>
      <c r="DW21" s="62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65">
        <f>IF(ISBLANK($DX$3),"",IF(ISBLANK(Tipy!DB15),"-",SUM(DS21:DW21)))</f>
        <v>20</v>
      </c>
      <c r="DY21" s="64"/>
      <c r="DZ21" s="61">
        <f>IF(ISBLANK($EE$3),"",IF(ISBLANK(Tipy!DH15),0,IF(AND(Tipy!DH15=Výsledky!$EC$3,Tipy!DJ15=Výsledky!$EE$3),60,0)))</f>
        <v>0</v>
      </c>
      <c r="EA21" s="61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61">
        <f>IF(ISBLANK($EE$3),"",IF(OR(Tipy!DK15=Výsledky!$DZ$6,Tipy!DK15=Výsledky!$DZ$7,Tipy!DK15=Výsledky!$DZ$8,Tipy!DK15=Výsledky!$DZ$9),VLOOKUP(Tipy!DK15,'Kategórie hráčov'!$A$2:$B$51,2,FALSE),0))</f>
        <v>0</v>
      </c>
      <c r="EC21" s="61">
        <f>IF(ISBLANK($EE$3),"",IF(OR(Tipy!DL15=Výsledky!$EC$6,Tipy!DL15=Výsledky!$EC$7,Tipy!DL15=Výsledky!$EC$8,Tipy!DL15=Výsledky!$EC$9),VLOOKUP(Tipy!DL15,'Kategórie hráčov'!$A$27:$B$76,2,FALSE),0))</f>
        <v>0</v>
      </c>
      <c r="ED21" s="62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65">
        <f>IF(ISBLANK($EE$3),"",IF(ISBLANK(Tipy!DH15),"-",SUM(DZ21:ED21)))</f>
        <v>20</v>
      </c>
      <c r="EF21" s="64"/>
      <c r="EG21" s="61">
        <f>IF(ISBLANK($EL$3),"",IF(ISBLANK(Tipy!DN15),0,IF(AND(Tipy!DN15=Výsledky!$EJ$3,Tipy!DP15=Výsledky!$EL$3),60,0)))</f>
        <v>0</v>
      </c>
      <c r="EH21" s="61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61">
        <f>IF(ISBLANK($EL$3),"",IF(OR(Tipy!DQ15=Výsledky!$EG$6,Tipy!DQ15=Výsledky!$EG$7,Tipy!DQ15=Výsledky!$EG$8,Tipy!DQ15=Výsledky!$EG$9),VLOOKUP(Tipy!DQ15,'Kategórie hráčov'!$A$77:$B$77,2,FALSE),0))</f>
        <v>0</v>
      </c>
      <c r="EJ21" s="61">
        <f>IF(ISBLANK($EL$3),"",IF(OR(Tipy!DR15=Výsledky!$EJ$6,Tipy!DR15=Výsledky!$EJ$7,Tipy!DR15=Výsledky!$EJ$8,Tipy!DR15=Výsledky!$EJ$9),VLOOKUP(Tipy!DR15,'Kategórie hráčov'!$A$27:$B$76,2,FALSE),0))</f>
        <v>0</v>
      </c>
      <c r="EK21" s="62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65" t="str">
        <f>IF(ISBLANK($EL$3),"",IF(ISBLANK(Tipy!DN15),"-",SUM(EG21:EK21)))</f>
        <v>-</v>
      </c>
      <c r="EM21" s="64"/>
      <c r="EN21" s="61">
        <f>IF(ISBLANK($ES$3),"",IF(ISBLANK(Tipy!DT15),0,IF(AND(Tipy!DT15=Výsledky!$EQ$3,Tipy!DV15=Výsledky!$ES$3),60,0)))</f>
        <v>0</v>
      </c>
      <c r="EO21" s="61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61">
        <f>IF(ISBLANK($ES$3),"",IF(OR(Tipy!DW15=Výsledky!$EN$6,Tipy!DW15=Výsledky!$EN$7,Tipy!DW15=Výsledky!$EN$8,Tipy!DW15=Výsledky!$EN$9),VLOOKUP(Tipy!DW15,'Kategórie hráčov'!$A$2:$B$51,2,FALSE),0))</f>
        <v>20</v>
      </c>
      <c r="EQ21" s="61">
        <f>IF(ISBLANK($ES$3),"",IF(OR(Tipy!DX15=Výsledky!$EQ$6,Tipy!DX15=Výsledky!$EQ$7,Tipy!DX15=Výsledky!$EQ$8,Tipy!DX15=Výsledky!$EQ$9),VLOOKUP(Tipy!DX15,'Kategórie hráčov'!$A$27:$B$76,2,FALSE),0))</f>
        <v>0</v>
      </c>
      <c r="ER21" s="62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65">
        <f>IF(ISBLANK($ES$3),"",IF(ISBLANK(Tipy!DT15),"-",SUM(EN21:ER21)))</f>
        <v>40</v>
      </c>
      <c r="ET21" s="64"/>
      <c r="EU21" s="61">
        <f>IF(ISBLANK($EZ$3),"",IF(ISBLANK(Tipy!DZ15),0,IF(AND(Tipy!DZ15=Výsledky!$EX$3,Tipy!EB15=Výsledky!$EZ$3),60,0)))</f>
        <v>0</v>
      </c>
      <c r="EV21" s="61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61">
        <f>IF(ISBLANK($EZ$3),"",IF(OR(Tipy!EC15=Výsledky!$EU$6,Tipy!EC15=Výsledky!$EU$7,Tipy!EC15=Výsledky!$EU$8,Tipy!EC15=Výsledky!$EU$9),VLOOKUP(Tipy!EC15,'Kategórie hráčov'!$A$2:$B$51,2,FALSE),0))</f>
        <v>0</v>
      </c>
      <c r="EX21" s="61">
        <f>IF(ISBLANK($EZ$3),"",IF(OR(Tipy!ED15=Výsledky!$EX$6,Tipy!ED15=Výsledky!$EX$7,Tipy!ED15=Výsledky!$EX$8,Tipy!ED15=Výsledky!$EX$9),VLOOKUP(Tipy!ED15,'Kategórie hráčov'!$A$27:$B$76,2,FALSE),0))</f>
        <v>0</v>
      </c>
      <c r="EY21" s="62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65">
        <f>IF(ISBLANK($EZ$3),"",IF(ISBLANK(Tipy!DZ15),"-",SUM(EU21:EY21)))</f>
        <v>20</v>
      </c>
      <c r="FA21" s="64"/>
      <c r="FB21" s="61">
        <f>IF(ISBLANK($BM$3),"",IF(ISBLANK(Tipy!EF15),0,IF(AND(Tipy!EF15=Výsledky!$BK$3,Tipy!EH15=Výsledky!$BM$3),60,0)))</f>
        <v>0</v>
      </c>
      <c r="FC21" s="61">
        <f>IF(ISBLANK($BM$3),"",IF(ISBLANK(Tipy!EF15),0,IF(AND(Tipy!EF15=Výsledky!$BK$3,Tipy!EH15=Výsledky!$BM$3),0,IF(AND(Tipy!EF15-Tipy!EH15&gt;0,Výsledky!$BK$3-Výsledky!$BM$3&gt;0),20,IF(AND(Tipy!EF15-Tipy!EH15=0,Výsledky!$BK$3-Výsledky!$BM$3=0),20,IF(AND(Tipy!EF15-Tipy!EH15&lt;0,Výsledky!$BK$3-Výsledky!$BM$3&lt;0),20,0))))))</f>
        <v>0</v>
      </c>
      <c r="FD21" s="61">
        <f>IF(ISBLANK($BM$3),"",IF(OR(Tipy!EI15=Výsledky!$FB$6,Tipy!EI15=Výsledky!$FB$7,Tipy!EI15=Výsledky!$FB$8,Tipy!EI15=Výsledky!$FB$9),IF(VLOOKUP(Tipy!EI15,'Kategórie hráčov'!$A$2:$B$46,2,FALSE)=30,30,20),0))</f>
        <v>0</v>
      </c>
      <c r="FE21" s="61">
        <f>IF(ISBLANK($BM$3),"",IF(OR(Tipy!EJ15=Výsledky!$FE$6,Tipy!EJ15=Výsledky!$FE$7,Tipy!EJ15=Výsledky!$FE$8,Tipy!EJ15=Výsledky!$FE$9),IF(VLOOKUP(Tipy!EJ15,'Kategórie hráčov'!$A$2:$B$46,2,FALSE)=30,30,20),0))</f>
        <v>0</v>
      </c>
      <c r="FF21" s="62">
        <f>IF(ISBLANK($BM$3),"",IF(ISBLANK(Tipy!EF15),0,IF(OR(AND(Tipy!EF15=Výsledky!$BK$3,OR(Tipy!EH15=Výsledky!$BM$3+1,Tipy!EH15=Výsledky!$BM$3-1)),AND(Tipy!EH15=Výsledky!$BM$3,OR(Tipy!EF15=Výsledky!$BK$3+1,Tipy!EF15=Výsledky!$BK$3-1))),10,0)))</f>
        <v>0</v>
      </c>
      <c r="FG21" s="65" t="str">
        <f>IF(ISBLANK($BM$3),"",IF(ISBLANK(Tipy!EF15),"-",SUM(FB21:FF21)))</f>
        <v>-</v>
      </c>
      <c r="FH21" s="64"/>
      <c r="FI21" s="61" t="str">
        <f>IF(ISBLANK($FN$3),"",IF(ISBLANK(Tipy!EL15),0,IF(AND(Tipy!EL15=Výsledky!$FL$3,Tipy!EN15=Výsledky!$FN$3),60,0)))</f>
        <v/>
      </c>
      <c r="FJ21" s="61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61" t="str">
        <f>IF(ISBLANK($FN$3),"",IF(OR(Tipy!EO15=Výsledky!$FI$6,Tipy!EO15=Výsledky!$FI$7,Tipy!EO15=Výsledky!$FI$8,Tipy!EO15=Výsledky!$FI$9),IF(VLOOKUP(Tipy!EO15,'Kategórie hráčov'!$A$2:$B$46,2,FALSE)=30,30,20),0))</f>
        <v/>
      </c>
      <c r="FL21" s="61" t="str">
        <f>IF(ISBLANK($FN$3),"",IF(OR(Tipy!EP15=Výsledky!$FL$6,Tipy!EP15=Výsledky!$FL$7,Tipy!EP15=Výsledky!$FL$8,Tipy!EP15=Výsledky!$FL$9),IF(VLOOKUP(Tipy!EP15,'Kategórie hráčov'!$A$2:$B$46,2,FALSE)=30,30,20),0))</f>
        <v/>
      </c>
      <c r="FM21" s="62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65" t="str">
        <f>IF(ISBLANK($FN$3),"",IF(ISBLANK(Tipy!EL15),"-",SUM(FI21:FM21)))</f>
        <v/>
      </c>
      <c r="FO21" s="64"/>
      <c r="FP21" s="61">
        <f>IF(ISBLANK($DJ$3),"",IF(ISBLANK(Tipy!ER15),0,IF(AND(Tipy!ER15=Výsledky!$DH$3,Tipy!ET15=Výsledky!$DJ$3),60,0)))</f>
        <v>0</v>
      </c>
      <c r="FQ21" s="61">
        <f>IF(ISBLANK($DJ$3),"",IF(ISBLANK(Tipy!ER15),0,IF(AND(Tipy!ER15=Výsledky!$DH$3,Tipy!ET15=Výsledky!$DJ$3),0,IF(AND(Tipy!ER15-Tipy!ET15&gt;0,Výsledky!$DH$3-Výsledky!$DJ$3&gt;0),20,IF(AND(Tipy!ER15-Tipy!ET15=0,Výsledky!$DH$3-Výsledky!$DJ$3=0),20,IF(AND(Tipy!ER15-Tipy!ET15&lt;0,Výsledky!$DH$3-Výsledky!$DJ$3&lt;0),20,0))))))</f>
        <v>0</v>
      </c>
      <c r="FR21" s="61">
        <f>IF(ISBLANK($DJ$3),"",IF(OR(Tipy!EU15=Výsledky!$FP$6,Tipy!EU15=Výsledky!$FP$7,Tipy!EU15=Výsledky!$FP$8,Tipy!EU15=Výsledky!$FP$9),IF(VLOOKUP(Tipy!EU15,'Kategórie hráčov'!$A$2:$B$66,2,FALSE)=30,30,20),0))</f>
        <v>0</v>
      </c>
      <c r="FS21" s="61">
        <f>IF(ISBLANK($DJ$3),"",IF(OR(Tipy!EV15=Výsledky!$FS$6,Tipy!EV15=Výsledky!$FS$7,Tipy!EV15=Výsledky!$FS$8,Tipy!EV15=Výsledky!$FS$9),IF(VLOOKUP(Tipy!EV15,'Kategórie hráčov'!$A$2:$B$46,2,FALSE)=30,30,20),0))</f>
        <v>0</v>
      </c>
      <c r="FT21" s="62">
        <f>IF(ISBLANK($DJ$3),"",IF(ISBLANK(Tipy!ER15),0,IF(OR(AND(Tipy!ER15=Výsledky!$DH$3,OR(Tipy!ET15=Výsledky!$DJ$3+1,Tipy!ET15=Výsledky!$DJ$3-1)),AND(Tipy!ET15=Výsledky!$DJ$3,OR(Tipy!ER15=Výsledky!$DH$3+1,Tipy!ER15=Výsledky!$DH$3-1))),10,0)))</f>
        <v>0</v>
      </c>
      <c r="FU21" s="65" t="str">
        <f>IF(ISBLANK($DJ$3),"",IF(ISBLANK(Tipy!ER15),"-",SUM(FP21:FT21)))</f>
        <v>-</v>
      </c>
      <c r="FV21" s="64"/>
      <c r="FW21" s="61" t="str">
        <f>IF(ISBLANK($GB$3),"",IF(ISBLANK(Tipy!EX15),0,IF(AND(Tipy!EX15=Výsledky!$FZ$3,Tipy!EZ15=Výsledky!$GB$3),60,0)))</f>
        <v/>
      </c>
      <c r="FX21" s="61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61" t="str">
        <f>IF(ISBLANK($GB$3),"",IF(OR(Tipy!FA15=Výsledky!$FW$6,Tipy!FA15=Výsledky!$FW$7,Tipy!FA15=Výsledky!$FW$8,Tipy!FA15=Výsledky!$FW$9),IF(VLOOKUP(Tipy!FA15,'Kategórie hráčov'!$A$2:$B$46,2,FALSE)=30,30,20),0))</f>
        <v/>
      </c>
      <c r="FZ21" s="61" t="str">
        <f>IF(ISBLANK($GB$3),"",IF(OR(Tipy!FB15=Výsledky!$FZ$6,Tipy!FB15=Výsledky!$FZ$7,Tipy!FB15=Výsledky!$FZ$8,Tipy!FB15=Výsledky!$FZ$9),IF(VLOOKUP(Tipy!FB15,'Kategórie hráčov'!$A$2:$B$46,2,FALSE)=30,30,20),0))</f>
        <v/>
      </c>
      <c r="GA21" s="62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65" t="str">
        <f>IF(ISBLANK($GB$3),"",IF(ISBLANK(Tipy!EX15),"-",SUM(FW21:GA21)))</f>
        <v/>
      </c>
      <c r="GC21" s="64"/>
      <c r="GD21" s="61" t="str">
        <f>IF(ISBLANK($GP$3),"",IF(ISBLANK(Tipy!FD15),0,IF(AND(Tipy!FD15=Výsledky!$GN$3,Tipy!FF15=Výsledky!$GP$3),60,0)))</f>
        <v/>
      </c>
      <c r="GE21" s="61" t="str">
        <f>IF(ISBLANK($GP$3),"",IF(ISBLANK(Tipy!FD15),0,IF(AND(Tipy!FD15=Výsledky!$GN$3,Tipy!FF15=Výsledky!$GP$3),0,IF(AND(Tipy!FD15-Tipy!FF15&gt;0,Výsledky!$GN$3-Výsledky!$GP$3&gt;0),20,IF(AND(Tipy!FD15-Tipy!FF15=0,Výsledky!$GN$3-Výsledky!$GP$3=0),20,IF(AND(Tipy!FD15-Tipy!FF15&lt;0,Výsledky!$GN$3-Výsledky!$GP$3&lt;0),20,0))))))</f>
        <v/>
      </c>
      <c r="GF21" s="61" t="str">
        <f>IF(ISBLANK($GP$3),"",IF(OR(Tipy!FG15=Výsledky!$GD$6,Tipy!FG15=Výsledky!$GD$7,Tipy!FG15=Výsledky!$GD$8,Tipy!FG15=Výsledky!$GD$9),IF(VLOOKUP(Tipy!FG15,'Kategórie hráčov'!$A$2:$B$46,2,FALSE)=30,30,20),0))</f>
        <v/>
      </c>
      <c r="GG21" s="61" t="str">
        <f>IF(ISBLANK($GP$3),"",IF(OR(Tipy!FH15=Výsledky!$GG$6,Tipy!FH15=Výsledky!$GG$7,Tipy!FH15=Výsledky!$GG$8,Tipy!FH15=Výsledky!$GG$9),IF(VLOOKUP(Tipy!FH15,'Kategórie hráčov'!$A$2:$B$46,2,FALSE)=30,30,20),0))</f>
        <v/>
      </c>
      <c r="GH21" s="62" t="str">
        <f>IF(ISBLANK($GP$3),"",IF(ISBLANK(Tipy!FD15),0,IF(OR(AND(Tipy!FD15=Výsledky!$GN$3,OR(Tipy!FF15=Výsledky!$GP$3+1,Tipy!FF15=Výsledky!$GP$3-1)),AND(Tipy!FF15=Výsledky!$GP$3,OR(Tipy!FD15=Výsledky!$GN$3+1,Tipy!FD15=Výsledky!$GN$3-1))),10,0)))</f>
        <v/>
      </c>
      <c r="GI21" s="65" t="str">
        <f>IF(ISBLANK($GP$3),"",IF(ISBLANK(Tipy!FD15),"-",SUM(GD21:GH21)))</f>
        <v/>
      </c>
      <c r="GJ21" s="64"/>
      <c r="GK21" s="61" t="str">
        <f>IF(ISBLANK($GW$3),"",IF(ISBLANK(Tipy!FJ15),0,IF(AND(Tipy!FJ15=Výsledky!$GU$3,Tipy!FL15=Výsledky!$GW$3),60,0)))</f>
        <v/>
      </c>
      <c r="GL21" s="61" t="str">
        <f>IF(ISBLANK($GW$3),"",IF(ISBLANK(Tipy!FJ15),0,IF(AND(Tipy!FJ15=Výsledky!$GU$3,Tipy!FL15=Výsledky!$GW$3),0,IF(AND(Tipy!FJ15-Tipy!FL15&gt;0,Výsledky!$GU$3-Výsledky!$GW$3&gt;0),20,IF(AND(Tipy!FJ15-Tipy!FL15=0,Výsledky!$GU$3-Výsledky!$GW$3=0),20,IF(AND(Tipy!FJ15-Tipy!FL15&lt;0,Výsledky!$GU$3-Výsledky!$GW$3&lt;0),20,0))))))</f>
        <v/>
      </c>
      <c r="GM21" s="61" t="str">
        <f>IF(ISBLANK($GW$3),"",IF(OR(Tipy!FM15=Výsledky!$GK$6,Tipy!FM15=Výsledky!$GK$7,Tipy!FM15=Výsledky!$GK$8,Tipy!FM15=Výsledky!$GK$9),IF(VLOOKUP(Tipy!FM15,'Kategórie hráčov'!$A$2:$B$46,2,FALSE)=30,30,20),0))</f>
        <v/>
      </c>
      <c r="GN21" s="61" t="str">
        <f>IF(ISBLANK($GW$3),"",IF(OR(Tipy!FN15=Výsledky!$GN$6,Tipy!FN15=Výsledky!$GN$7,Tipy!FN15=Výsledky!$GN$8,Tipy!FN15=Výsledky!$GN$9),IF(VLOOKUP(Tipy!FN15,'Kategórie hráčov'!$A$2:$B$46,2,FALSE)=30,30,20),0))</f>
        <v/>
      </c>
      <c r="GO21" s="62" t="str">
        <f>IF(ISBLANK($GW$3),"",IF(ISBLANK(Tipy!FJ15),0,IF(OR(AND(Tipy!FJ15=Výsledky!$GU$3,OR(Tipy!FL15=Výsledky!$GW$3+1,Tipy!FL15=Výsledky!$GW$3-1)),AND(Tipy!FL15=Výsledky!$GW$3,OR(Tipy!FJ15=Výsledky!$GU$3+1,Tipy!FJ15=Výsledky!$GU$3-1))),10,0)))</f>
        <v/>
      </c>
      <c r="GP21" s="65" t="str">
        <f>IF(ISBLANK($GW$3),"",IF(ISBLANK(Tipy!FJ15),"-",SUM(GK21:GO21)))</f>
        <v/>
      </c>
      <c r="GQ21" s="64"/>
      <c r="GR21" s="61" t="str">
        <f>IF(ISBLANK($GI$3),"",IF(ISBLANK(Tipy!FP15),0,IF(AND(Tipy!FP15=Výsledky!$GG$3,Tipy!FR15=Výsledky!$GI$3),60,0)))</f>
        <v/>
      </c>
      <c r="GS21" s="61" t="str">
        <f>IF(ISBLANK($GI$3),"",IF(ISBLANK(Tipy!FP15),0,IF(AND(Tipy!FP15=Výsledky!$GG$3,Tipy!FR15=Výsledky!$GI$3),0,IF(AND(Tipy!FP15-Tipy!FR15&gt;0,Výsledky!$GG$3-Výsledky!$GI$3&gt;0),20,IF(AND(Tipy!FP15-Tipy!FR15=0,Výsledky!$GG$3-Výsledky!$GI$3=0),20,IF(AND(Tipy!FP15-Tipy!FR15&lt;0,Výsledky!$GG$3-Výsledky!$GI$3&lt;0),20,0))))))</f>
        <v/>
      </c>
      <c r="GT21" s="61" t="str">
        <f>IF(ISBLANK($GI$3),"",IF(OR(Tipy!FS15=Výsledky!#REF!,Tipy!FS15=Výsledky!#REF!,Tipy!FS15=Výsledky!#REF!,Tipy!FS15=Výsledky!$GR$9),IF(VLOOKUP(Tipy!FS15,'Kategórie hráčov'!$A$2:$B$46,2,FALSE)=30,30,20),0))</f>
        <v/>
      </c>
      <c r="GU21" s="61" t="str">
        <f>IF(ISBLANK($GI$3),"",IF(OR(Tipy!FT15=Výsledky!#REF!,Tipy!FT15=Výsledky!#REF!,Tipy!FT15=Výsledky!#REF!,Tipy!FT15=Výsledky!$GU$9),IF(VLOOKUP(Tipy!FT15,'Kategórie hráčov'!$A$2:$B$46,2,FALSE)=30,30,20),0))</f>
        <v/>
      </c>
      <c r="GV21" s="62" t="str">
        <f>IF(ISBLANK($GI$3),"",IF(ISBLANK(Tipy!FP15),0,IF(OR(AND(Tipy!FP15=Výsledky!$GG$3,OR(Tipy!FR15=Výsledky!$GI$3+1,Tipy!FR15=Výsledky!$GI$3-1)),AND(Tipy!FR15=Výsledky!$GI$3,OR(Tipy!FP15=Výsledky!$GG$3+1,Tipy!FP15=Výsledky!$GG$3-1))),10,0)))</f>
        <v/>
      </c>
      <c r="GW21" s="65" t="str">
        <f>IF(ISBLANK($GI$3),"",IF(ISBLANK(Tipy!FP15),"-",SUM(GR21:GV21)))</f>
        <v/>
      </c>
      <c r="GX21" s="64"/>
      <c r="GY21" s="61" t="str">
        <f>IF(ISBLANK($HK$3),"",IF(ISBLANK(Tipy!FV15),0,IF(AND(Tipy!FV15=Výsledky!$HI$3,Tipy!FX15=Výsledky!$HK$3),60,0)))</f>
        <v/>
      </c>
      <c r="GZ21" s="61" t="str">
        <f>IF(ISBLANK($HK$3),"",IF(ISBLANK(Tipy!FV15),0,IF(AND(Tipy!FV15=Výsledky!$HI$3,Tipy!FX15=Výsledky!$HK$3),0,IF(AND(Tipy!FV15-Tipy!FX15&gt;0,Výsledky!$HI$3-Výsledky!$HK$3&gt;0),20,IF(AND(Tipy!FV15-Tipy!FX15=0,Výsledky!$HI$3-Výsledky!$HK$3=0),20,IF(AND(Tipy!FV15-Tipy!FX15&lt;0,Výsledky!$HI$3-Výsledky!$HK$3&lt;0),20,0))))))</f>
        <v/>
      </c>
      <c r="HA21" s="61" t="str">
        <f>IF(ISBLANK($HK$3),"",IF(OR(Tipy!FY15=Výsledky!$GY$6,Tipy!FY15=Výsledky!$GY$7,Tipy!FY15=Výsledky!$GY$8,Tipy!FY15=Výsledky!$GY$9),IF(VLOOKUP(Tipy!FY15,'Kategórie hráčov'!$A$2:$B$46,2,FALSE)=30,30,20),0))</f>
        <v/>
      </c>
      <c r="HB21" s="61" t="str">
        <f>IF(ISBLANK($HK$3),"",IF(OR(Tipy!FZ15=Výsledky!$HB$6,Tipy!FZ15=Výsledky!$HB$7,Tipy!FZ15=Výsledky!$HB$8,Tipy!FZ15=Výsledky!$HB$9),IF(VLOOKUP(Tipy!FZ15,'Kategórie hráčov'!$A$2:$B$46,2,FALSE)=30,30,20),0))</f>
        <v/>
      </c>
      <c r="HC21" s="62" t="str">
        <f>IF(ISBLANK($HK$3),"",IF(ISBLANK(Tipy!FV15),0,IF(OR(AND(Tipy!FV15=Výsledky!$HI$3,OR(Tipy!FX15=Výsledky!$HK$3+1,Tipy!FX15=Výsledky!$HK$3-1)),AND(Tipy!FX15=Výsledky!$HK$3,OR(Tipy!FV15=Výsledky!$HI$3+1,Tipy!FV15=Výsledky!$HI$3-1))),10,0)))</f>
        <v/>
      </c>
      <c r="HD21" s="65" t="str">
        <f>IF(ISBLANK($HK$3),"",IF(ISBLANK(Tipy!FV15),"-",SUM(GY21:HC21)))</f>
        <v/>
      </c>
      <c r="HE21" s="64"/>
      <c r="HF21" s="61" t="str">
        <f>IF(ISBLANK($HD$3),"",IF(ISBLANK(Tipy!GB15),0,IF(AND(Tipy!GB15=Výsledky!$HB$3,Tipy!GD15=Výsledky!$HD$3),60,0)))</f>
        <v/>
      </c>
      <c r="HG21" s="61" t="str">
        <f>IF(ISBLANK($HD$3),"",IF(ISBLANK(Tipy!GB15),0,IF(AND(Tipy!GB15=Výsledky!$HB$3,Tipy!GD15=Výsledky!$HD$3),0,IF(AND(Tipy!GB15-Tipy!GD15&gt;0,Výsledky!$HB$3-Výsledky!$HD$3&gt;0),20,IF(AND(Tipy!GB15-Tipy!GD15=0,Výsledky!$HB$3-Výsledky!$HD$3=0),20,IF(AND(Tipy!GB15-Tipy!GD15&lt;0,Výsledky!$HB$3-Výsledky!$HD$3&lt;0),20,0))))))</f>
        <v/>
      </c>
      <c r="HH21" s="61" t="str">
        <f>IF(ISBLANK($HD$3),"",IF(OR(Tipy!GE15=Výsledky!#REF!,Tipy!GE15=Výsledky!#REF!,Tipy!GE15=Výsledky!#REF!,Tipy!GE15=Výsledky!$HF$9),IF(VLOOKUP(Tipy!GE15,'Kategórie hráčov'!$A$2:$B$46,2,FALSE)=30,30,20),0))</f>
        <v/>
      </c>
      <c r="HI21" s="61" t="str">
        <f>IF(ISBLANK($HD$3),"",IF(OR(Tipy!GF15=Výsledky!#REF!,Tipy!GF15=Výsledky!#REF!,Tipy!GF15=Výsledky!#REF!,Tipy!GF15=Výsledky!$HI$9),IF(VLOOKUP(Tipy!GF15,'Kategórie hráčov'!$A$2:$B$46,2,FALSE)=30,30,20),0))</f>
        <v/>
      </c>
      <c r="HJ21" s="62" t="str">
        <f>IF(ISBLANK($HD$3),"",IF(ISBLANK(Tipy!GB15),0,IF(OR(AND(Tipy!GB15=Výsledky!$HB$3,OR(Tipy!GD15=Výsledky!$HD$3+1,Tipy!GD15=Výsledky!$HD$3-1)),AND(Tipy!GD15=Výsledky!$HD$3,OR(Tipy!GB15=Výsledky!$HB$3+1,Tipy!GB15=Výsledky!$HB$3-1))),10,0)))</f>
        <v/>
      </c>
      <c r="HK21" s="65" t="str">
        <f>IF(ISBLANK($HD$3),"",IF(ISBLANK(Tipy!GB15),"-",SUM(HF21:HJ21)))</f>
        <v/>
      </c>
      <c r="HL21" s="64"/>
      <c r="HM21" s="61" t="str">
        <f>IF(ISBLANK($HY$3),"",IF(ISBLANK(Tipy!GH15),0,IF(AND(Tipy!GH15=Výsledky!$HW$3,Tipy!GJ15=Výsledky!$HY$3),60,0)))</f>
        <v/>
      </c>
      <c r="HN21" s="61" t="str">
        <f>IF(ISBLANK($HY$3),"",IF(ISBLANK(Tipy!GH15),0,IF(AND(Tipy!GH15=Výsledky!$HW$3,Tipy!GJ15=Výsledky!$HY$3),0,IF(AND(Tipy!GH15-Tipy!GJ15&gt;0,Výsledky!$HW$3-Výsledky!$HY$3&gt;0),20,IF(AND(Tipy!GH15-Tipy!GJ15=0,Výsledky!$HW$3-Výsledky!$HY$3=0),20,IF(AND(Tipy!GH15-Tipy!GJ15&lt;0,Výsledky!$HW$3-Výsledky!$HY$3&lt;0),20,0))))))</f>
        <v/>
      </c>
      <c r="HO21" s="61" t="str">
        <f>IF(ISBLANK($HY$3),"",IF(OR(Tipy!GK15=Výsledky!$HM$6,Tipy!GK15=Výsledky!$HM$7,Tipy!GK15=Výsledky!$HM$8,Tipy!GK15=Výsledky!$HM$9),IF(VLOOKUP(Tipy!GK15,'Kategórie hráčov'!$A$2:$B$46,2,FALSE)=30,30,20),0))</f>
        <v/>
      </c>
      <c r="HP21" s="61" t="str">
        <f>IF(ISBLANK($HY$3),"",IF(OR(Tipy!GL15=Výsledky!$HP$6,Tipy!GL15=Výsledky!$HP$7,Tipy!GL15=Výsledky!$HP$8,Tipy!GL15=Výsledky!$HP$9),IF(VLOOKUP(Tipy!GL15,'Kategórie hráčov'!$A$2:$B$46,2,FALSE)=30,30,20),0))</f>
        <v/>
      </c>
      <c r="HQ21" s="62" t="str">
        <f>IF(ISBLANK($HY$3),"",IF(ISBLANK(Tipy!GH15),0,IF(OR(AND(Tipy!GH15=Výsledky!$HW$3,OR(Tipy!GJ15=Výsledky!$HY$3+1,Tipy!GJ15=Výsledky!$HY$3-1)),AND(Tipy!GJ15=Výsledky!$HY$3,OR(Tipy!GH15=Výsledky!$HW$3+1,Tipy!GH15=Výsledky!$HW$3-1))),10,0)))</f>
        <v/>
      </c>
      <c r="HR21" s="65" t="str">
        <f>IF(ISBLANK($HY$3),"",IF(ISBLANK(Tipy!GH15),"-",SUM(HM21:HQ21)))</f>
        <v/>
      </c>
      <c r="HS21" s="64"/>
      <c r="HT21" s="61" t="str">
        <f>IF(ISBLANK($HR$3),"",IF(ISBLANK(Tipy!GN15),0,IF(AND(Tipy!GN15=Výsledky!$HP$3,Tipy!GP15=Výsledky!$HR$3),60,0)))</f>
        <v/>
      </c>
      <c r="HU21" s="61" t="str">
        <f>IF(ISBLANK($HR$3),"",IF(ISBLANK(Tipy!GN15),0,IF(AND(Tipy!GN15=Výsledky!$HP$3,Tipy!GP15=Výsledky!$HR$3),0,IF(AND(Tipy!GN15-Tipy!GP15&gt;0,Výsledky!$HP$3-Výsledky!$HR$3&gt;0),20,IF(AND(Tipy!GN15-Tipy!GP15=0,Výsledky!$HP$3-Výsledky!$HR$3=0),20,IF(AND(Tipy!GN15-Tipy!GP15&lt;0,Výsledky!$HP$3-Výsledky!$HR$3&lt;0),20,0))))))</f>
        <v/>
      </c>
      <c r="HV21" s="61" t="str">
        <f>IF(ISBLANK($HR$3),"",IF(OR(Tipy!GQ15=Výsledky!$HT$6,Tipy!GQ15=Výsledky!#REF!,Tipy!GQ15=Výsledky!#REF!,Tipy!GQ15=Výsledky!#REF!),IF(VLOOKUP(Tipy!GQ15,'Kategórie hráčov'!$A$2:$B$46,2,FALSE)=30,30,20),0))</f>
        <v/>
      </c>
      <c r="HW21" s="61" t="str">
        <f>IF(ISBLANK($HR$3),"",IF(OR(Tipy!GR15=Výsledky!$HW$6,Tipy!GR15=Výsledky!#REF!,Tipy!GR15=Výsledky!#REF!,Tipy!GR15=Výsledky!#REF!),IF(VLOOKUP(Tipy!GR15,'Kategórie hráčov'!$A$2:$B$46,2,FALSE)=30,30,20),0))</f>
        <v/>
      </c>
      <c r="HX21" s="62" t="str">
        <f>IF(ISBLANK($HR$3),"",IF(ISBLANK(Tipy!GN15),0,IF(OR(AND(Tipy!GN15=Výsledky!$HP$3,OR(Tipy!GP15=Výsledky!$HR$3+1,Tipy!GP15=Výsledky!$HR$3-1)),AND(Tipy!GP15=Výsledky!$HR$3,OR(Tipy!GN15=Výsledky!$HP$3+1,Tipy!GN15=Výsledky!$HP$3-1))),10,0)))</f>
        <v/>
      </c>
      <c r="HY21" s="65" t="str">
        <f>IF(ISBLANK($HR$3),"",IF(ISBLANK(Tipy!GN15),"-",SUM(HT21:HX21)))</f>
        <v/>
      </c>
      <c r="HZ21" s="64"/>
      <c r="IA21" s="61" t="str">
        <f>IF(ISBLANK($IM$3),"",IF(ISBLANK(Tipy!GT15),0,IF(AND(Tipy!GT15=Výsledky!$IK$3,Tipy!GV15=Výsledky!$IM$3),60,0)))</f>
        <v/>
      </c>
      <c r="IB21" s="61" t="str">
        <f>IF(ISBLANK($IM$3),"",IF(ISBLANK(Tipy!GT15),0,IF(AND(Tipy!GT15=Výsledky!$IK$3,Tipy!GV15=Výsledky!$IM$3),0,IF(AND(Tipy!GT15-Tipy!GV15&gt;0,Výsledky!$IK$3-Výsledky!$IM$3&gt;0),20,IF(AND(Tipy!GT15-Tipy!GV15=0,Výsledky!$IK$3-Výsledky!$IM$3=0),20,IF(AND(Tipy!GT15-Tipy!GV15&lt;0,Výsledky!$IK$3-Výsledky!$IM$3&lt;0),20,0))))))</f>
        <v/>
      </c>
      <c r="IC21" s="61" t="str">
        <f>IF(ISBLANK($IM$3),"",IF(OR(Tipy!GW15=Výsledky!$IA$6,Tipy!GW15=Výsledky!$IA$7,Tipy!GW15=Výsledky!$IA$8,Tipy!GW15=Výsledky!$IA$9),IF(VLOOKUP(Tipy!GW15,'Kategórie hráčov'!$A$2:$B$46,2,FALSE)=30,30,20),0))</f>
        <v/>
      </c>
      <c r="ID21" s="61" t="str">
        <f>IF(ISBLANK($IM$3),"",IF(OR(Tipy!GX15=Výsledky!$ID$6,Tipy!GX15=Výsledky!$ID$7,Tipy!GX15=Výsledky!$ID$8,Tipy!GX15=Výsledky!$ID$9),IF(VLOOKUP(Tipy!GX15,'Kategórie hráčov'!$A$2:$B$46,2,FALSE)=30,30,20),0))</f>
        <v/>
      </c>
      <c r="IE21" s="62" t="str">
        <f>IF(ISBLANK($IM$3),"",IF(ISBLANK(Tipy!GT15),0,IF(OR(AND(Tipy!GT15=Výsledky!$IK$3,OR(Tipy!GV15=Výsledky!$IM$3+1,Tipy!GV15=Výsledky!$IM$3-1)),AND(Tipy!GV15=Výsledky!$IM$3,OR(Tipy!GT15=Výsledky!$IK$3+1,Tipy!GT15=Výsledky!$IK$3-1))),10,0)))</f>
        <v/>
      </c>
      <c r="IF21" s="65" t="str">
        <f>IF(ISBLANK($IM$3),"",IF(ISBLANK(Tipy!GT15),"-",SUM(IA21:IE21)))</f>
        <v/>
      </c>
      <c r="IG21" s="64"/>
      <c r="IH21" s="61" t="str">
        <f>IF(ISBLANK($IF$3),"",IF(ISBLANK(Tipy!GZ15),0,IF(AND(Tipy!GZ15=Výsledky!$ID$3,Tipy!HB15=Výsledky!$IF$3),60,0)))</f>
        <v/>
      </c>
      <c r="II21" s="61" t="str">
        <f>IF(ISBLANK($IF$3),"",IF(ISBLANK(Tipy!GZ15),0,IF(AND(Tipy!GZ15=Výsledky!$ID$3,Tipy!HB15=Výsledky!$IF$3),0,IF(AND(Tipy!GZ15-Tipy!HB15&gt;0,Výsledky!$ID$3-Výsledky!$IF$3&gt;0),20,IF(AND(Tipy!GZ15-Tipy!HB15=0,Výsledky!$ID$3-Výsledky!$IF$3=0),20,IF(AND(Tipy!GZ15-Tipy!HB15&lt;0,Výsledky!$ID$3-Výsledky!$IF$3&lt;0),20,0))))))</f>
        <v/>
      </c>
      <c r="IJ21" s="61" t="str">
        <f>IF(ISBLANK($IF$3),"",IF(OR(Tipy!HC15=Výsledky!#REF!,Tipy!HC15=Výsledky!#REF!,Tipy!HC15=Výsledky!#REF!,Tipy!HC15=Výsledky!$IH$9),IF(VLOOKUP(Tipy!HC15,'Kategórie hráčov'!$A$2:$B$46,2,FALSE)=30,30,20),0))</f>
        <v/>
      </c>
      <c r="IK21" s="61" t="str">
        <f>IF(ISBLANK($IF$3),"",IF(OR(Tipy!HD15=Výsledky!#REF!,Tipy!HD15=Výsledky!#REF!,Tipy!HD15=Výsledky!#REF!,Tipy!HD15=Výsledky!$IK$9),IF(VLOOKUP(Tipy!HD15,'Kategórie hráčov'!$A$2:$B$46,2,FALSE)=30,30,20),0))</f>
        <v/>
      </c>
      <c r="IL21" s="62" t="str">
        <f>IF(ISBLANK($IF$3),"",IF(ISBLANK(Tipy!GZ15),0,IF(OR(AND(Tipy!GZ15=Výsledky!$ID$3,OR(Tipy!HB15=Výsledky!$IF$3+1,Tipy!HB15=Výsledky!$IF$3-1)),AND(Tipy!HB15=Výsledky!$IF$3,OR(Tipy!GZ15=Výsledky!$ID$3+1,Tipy!GZ15=Výsledky!$ID$3-1))),10,0)))</f>
        <v/>
      </c>
      <c r="IM21" s="65" t="str">
        <f>IF(ISBLANK($IF$3),"",IF(ISBLANK(Tipy!GZ15),"-",SUM(IH21:IL21)))</f>
        <v/>
      </c>
      <c r="IN21" s="64"/>
      <c r="IO21" s="61" t="str">
        <f>IF(ISBLANK($IT$3),"",IF(ISBLANK(Tipy!HF15),0,IF(AND(Tipy!HF15=Výsledky!$IR$3,Tipy!HH15=Výsledky!$IT$3),60,0)))</f>
        <v/>
      </c>
      <c r="IP21" s="61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61" t="str">
        <f>IF(ISBLANK($IT$3),"",IF(OR(Tipy!HI15=Výsledky!$IO$6,Tipy!HI15=Výsledky!$IO$7,Tipy!HI15=Výsledky!$IO$8,Tipy!HI15=Výsledky!$IO$9),IF(VLOOKUP(Tipy!HI15,'Kategórie hráčov'!$A$2:$B$46,2,FALSE)=30,30,20),0))</f>
        <v/>
      </c>
      <c r="IR21" s="61" t="str">
        <f>IF(ISBLANK($IT$3),"",IF(OR(Tipy!HJ15=Výsledky!$IR$6,Tipy!HJ15=Výsledky!$IR$7,Tipy!HJ15=Výsledky!$IR$8,Tipy!HJ15=Výsledky!$IR$9),IF(VLOOKUP(Tipy!HJ15,'Kategórie hráčov'!$A$2:$B$46,2,FALSE)=30,30,20),0))</f>
        <v/>
      </c>
      <c r="IS21" s="62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65" t="str">
        <f>IF(ISBLANK($IT$3),"",IF(ISBLANK(Tipy!HF15),"-",SUM(IO21:IS21)))</f>
        <v/>
      </c>
      <c r="IU21" s="64"/>
      <c r="IV21" s="61" t="str">
        <f>IF(ISBLANK($JA$3),"",IF(ISBLANK(Tipy!HL15),0,IF(AND(Tipy!HL15=Výsledky!$IY$3,Tipy!HN15=Výsledky!$JA$3),60,0)))</f>
        <v/>
      </c>
      <c r="IW21" s="61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61" t="str">
        <f>IF(ISBLANK($JA$3),"",IF(OR(Tipy!HO15=Výsledky!$IV$6,Tipy!HO15=Výsledky!$IV$7,Tipy!HO15=Výsledky!$IV$8,Tipy!HO15=Výsledky!$IV$9),IF(VLOOKUP(Tipy!HO15,'Kategórie hráčov'!$A$2:$B$46,2,FALSE)=30,30,20),0))</f>
        <v/>
      </c>
      <c r="IY21" s="61" t="str">
        <f>IF(ISBLANK($JA$3),"",IF(OR(Tipy!HP15=Výsledky!$IY$6,Tipy!HP15=Výsledky!$IY$7,Tipy!HP15=Výsledky!$IY$8,Tipy!HP15=Výsledky!$IY$9),IF(VLOOKUP(Tipy!HP15,'Kategórie hráčov'!$A$2:$B$46,2,FALSE)=30,30,20),0))</f>
        <v/>
      </c>
      <c r="IZ21" s="62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65" t="str">
        <f>IF(ISBLANK($JA$3),"",IF(ISBLANK(Tipy!HL15),"-",SUM(IV21:IZ21)))</f>
        <v/>
      </c>
      <c r="JB21" s="64"/>
      <c r="JC21" s="61" t="str">
        <f>IF(ISBLANK($JO$3),"",IF(ISBLANK(Tipy!HR15),0,IF(AND(Tipy!HR15=Výsledky!$JM$3,Tipy!HT15=Výsledky!$JO$3),60,0)))</f>
        <v/>
      </c>
      <c r="JD21" s="61" t="str">
        <f>IF(ISBLANK($JO$3),"",IF(ISBLANK(Tipy!HR15),0,IF(AND(Tipy!HR15=Výsledky!$JM$3,Tipy!HT15=Výsledky!$JO$3),0,IF(AND(Tipy!HR15-Tipy!HT15&gt;0,Výsledky!$JM$3-Výsledky!$JO$3&gt;0),20,IF(AND(Tipy!HR15-Tipy!HT15=0,Výsledky!$JM$3-Výsledky!$JO$3=0),20,IF(AND(Tipy!HR15-Tipy!HT15&lt;0,Výsledky!$JM$3-Výsledky!$JO$3&lt;0),20,0))))))</f>
        <v/>
      </c>
      <c r="JE21" s="61" t="str">
        <f>IF(ISBLANK($JO$3),"",IF(OR(Tipy!HU15=Výsledky!$JC$6,Tipy!HU15=Výsledky!$JC$7,Tipy!HU15=Výsledky!$JC$8,Tipy!HU15=Výsledky!$JC$9),IF(VLOOKUP(Tipy!HU15,'Kategórie hráčov'!$A$2:$B$70,2,FALSE)=30,30,20),0))</f>
        <v/>
      </c>
      <c r="JF21" s="61" t="str">
        <f>IF(ISBLANK($JO$3),"",IF(OR(Tipy!HV15=Výsledky!$JF$6,Tipy!HV15=Výsledky!$JF$7,Tipy!HV15=Výsledky!$JF$8,Tipy!HV15=Výsledky!$JF$9),IF(VLOOKUP(Tipy!HV15,'Kategórie hráčov'!$A$2:$B$70,2,FALSE)=30,30,20),0))</f>
        <v/>
      </c>
      <c r="JG21" s="62" t="str">
        <f>IF(ISBLANK($JO$3),"",IF(ISBLANK(Tipy!HR15),0,IF(OR(AND(Tipy!HR15=Výsledky!$JM$3,OR(Tipy!HT15=Výsledky!$JO$3+1,Tipy!HT15=Výsledky!$JO$3-1)),AND(Tipy!HT15=Výsledky!$JO$3,OR(Tipy!HR15=Výsledky!$JM$3+1,Tipy!HR15=Výsledky!$JM$3-1))),10,0)))</f>
        <v/>
      </c>
      <c r="JH21" s="65" t="str">
        <f>IF(ISBLANK($JO$3),"",IF(ISBLANK(Tipy!HR15),"-",SUM(JC21:JG21)))</f>
        <v/>
      </c>
      <c r="JI21" s="64"/>
      <c r="JJ21" s="61" t="str">
        <f>IF(ISBLANK($JH$3),"",IF(ISBLANK(Tipy!HX15),0,IF(AND(Tipy!HX15=Výsledky!$JF$3,Tipy!HZ15=Výsledky!$JH$3),60,0)))</f>
        <v/>
      </c>
      <c r="JK21" s="61" t="str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/>
      </c>
      <c r="JL21" s="61" t="str">
        <f>IF(ISBLANK($JH$3),"",IF(OR(Tipy!IA15=Výsledky!#REF!,Tipy!IA15=Výsledky!#REF!,Tipy!IA15=Výsledky!#REF!,Tipy!IA15=Výsledky!$JJ$9),IF(VLOOKUP(Tipy!IA15,'Kategórie hráčov'!$A$2:$B$46,2,FALSE)=30,30,20),0))</f>
        <v/>
      </c>
      <c r="JM21" s="61" t="str">
        <f>IF(ISBLANK($JH$3),"",IF(OR(Tipy!IB15=Výsledky!#REF!,Tipy!IB15=Výsledky!#REF!,Tipy!IB15=Výsledky!#REF!,Tipy!IB15=Výsledky!$JM$9),IF(VLOOKUP(Tipy!IB15,'Kategórie hráčov'!$A$2:$B$46,2,FALSE)=30,30,20),0))</f>
        <v/>
      </c>
      <c r="JN21" s="62" t="str">
        <f>IF(ISBLANK($JH$3),"",IF(ISBLANK(Tipy!HX15),0,IF(OR(AND(Tipy!HX15=Výsledky!$JF$3,OR(Tipy!HZ15=Výsledky!$JH$3+1,Tipy!HZ15=Výsledky!$JH$3-1)),AND(Tipy!HZ15=Výsledky!$JH$3,OR(Tipy!HX15=Výsledky!$JF$3+1,Tipy!HX15=Výsledky!$JF$3-1))),10,0)))</f>
        <v/>
      </c>
      <c r="JO21" s="65" t="str">
        <f>IF(ISBLANK($JH$3),"",IF(ISBLANK(Tipy!HX15),"-",SUM(JJ21:JN21)))</f>
        <v/>
      </c>
      <c r="JP21" s="64"/>
      <c r="JQ21" s="61" t="str">
        <f>IF(ISBLANK($JV$3),"",IF(ISBLANK(Tipy!ID15),0,IF(AND(Tipy!ID15=Výsledky!$JT$3,Tipy!IF15=Výsledky!$JV$3),60,0)))</f>
        <v/>
      </c>
      <c r="JR21" s="61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61" t="str">
        <f>IF(ISBLANK($JV$3),"",IF(OR(Tipy!IG15=Výsledky!$JQ$6,Tipy!IG15=Výsledky!$JQ$7,Tipy!IG15=Výsledky!$JQ$8,Tipy!IG15=Výsledky!$JQ$9),IF(VLOOKUP(Tipy!IG15,'Kategórie hráčov'!$A$2:$B$46,2,FALSE)=30,30,20),0))</f>
        <v/>
      </c>
      <c r="JT21" s="61" t="str">
        <f>IF(ISBLANK($JV$3),"",IF(OR(Tipy!IH15=Výsledky!$JT$6,Tipy!IH15=Výsledky!$JT$7,Tipy!IH15=Výsledky!$JT$8,Tipy!IH15=Výsledky!$JT$9),IF(VLOOKUP(Tipy!IH15,'Kategórie hráčov'!$A$2:$B$46,2,FALSE)=30,30,20),0))</f>
        <v/>
      </c>
      <c r="JU21" s="62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65" t="str">
        <f>IF(ISBLANK($JV$3),"",IF(ISBLANK(Tipy!ID15),"-",SUM(JQ21:JU21)))</f>
        <v/>
      </c>
      <c r="JW21" s="64"/>
      <c r="JX21" s="61" t="str">
        <f>IF(ISBLANK($KQ$3),"",IF(ISBLANK(Tipy!IJ15),0,IF(AND(Tipy!IJ15=Výsledky!$KO$3,Tipy!IL15=Výsledky!$KQ$3),60,0)))</f>
        <v/>
      </c>
      <c r="JY21" s="61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1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1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2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65" t="str">
        <f>IF(ISBLANK($KQ$3),"",IF(ISBLANK(Tipy!IJ15),"-",SUM(JX21:KB21)))</f>
        <v/>
      </c>
      <c r="KD21" s="64"/>
      <c r="KE21" s="61" t="str">
        <f>IF(ISBLANK($KX$3),"",IF(ISBLANK(Tipy!IP15),0,IF(AND(Tipy!IP15=Výsledky!$KV$3,Tipy!IR15=Výsledky!$KX$3),60,0)))</f>
        <v/>
      </c>
      <c r="KF21" s="61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1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1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2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65" t="str">
        <f>IF(ISBLANK($KX$3),"",IF(ISBLANK(Tipy!IP15),"-",SUM(KE21:KI21)))</f>
        <v/>
      </c>
      <c r="KK21" s="64"/>
      <c r="KL21" s="61" t="str">
        <f>IF(ISBLANK($KJ$3),"",IF(ISBLANK(Tipy!IV15),0,IF(AND(Tipy!IV15=Výsledky!$KH$3,Tipy!IX15=Výsledky!$KJ$3),60,0)))</f>
        <v/>
      </c>
      <c r="KM21" s="61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1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1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2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65" t="str">
        <f>IF(ISBLANK($KJ$3),"",IF(ISBLANK(Tipy!IV15),"-",SUM(KL21:KP21)))</f>
        <v/>
      </c>
      <c r="KR21" s="64"/>
      <c r="KS21" s="61" t="str">
        <f>IF(ISBLANK($KC$3),"",IF(ISBLANK(Tipy!JB15),0,IF(AND(Tipy!JB15=Výsledky!$KA$3,Tipy!JD15=Výsledky!$KC$3),60,0)))</f>
        <v/>
      </c>
      <c r="KT21" s="61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1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1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2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5" t="str">
        <f>IF(ISBLANK($KC$3),"",IF(ISBLANK(Tipy!JB15),"-",SUM(KS21:KW21)))</f>
        <v/>
      </c>
      <c r="KY21" s="64"/>
      <c r="KZ21" s="61" t="str">
        <f>IF(ISBLANK($LE$3),"",IF(ISBLANK(Tipy!JH15),0,IF(AND(Tipy!JH15=Výsledky!$LC$3,Tipy!JJ15=Výsledky!$LE$3),60,0)))</f>
        <v/>
      </c>
      <c r="LA21" s="61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1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1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2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5" t="str">
        <f>IF(ISBLANK($LE$3),"",IF(ISBLANK(Tipy!JH15),"-",SUM(KZ21:LD21)))</f>
        <v/>
      </c>
      <c r="LF21" s="64"/>
      <c r="LG21" s="61" t="str">
        <f>IF(ISBLANK($JH$3),"",IF(ISBLANK(Tipy!JU15),0,IF(AND(Tipy!JU15=Výsledky!$JF$3,Tipy!JW15=Výsledky!$JH$3),60,0)))</f>
        <v/>
      </c>
      <c r="LH21" s="61" t="str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/>
      </c>
      <c r="LI21" s="61" t="str">
        <f>IF(ISBLANK($JH$3),"",IF(OR(Tipy!JX15=Výsledky!#REF!,Tipy!JX15=Výsledky!#REF!,Tipy!JX15=Výsledky!#REF!,Tipy!JX15=Výsledky!$JJ$9),IF(VLOOKUP(Tipy!JX15,'Kategórie hráčov'!$A$2:$B$46,2,FALSE)=30,30,20),0))</f>
        <v/>
      </c>
      <c r="LJ21" s="61" t="str">
        <f>IF(ISBLANK($JH$3),"",IF(OR(Tipy!JY15=Výsledky!#REF!,Tipy!JY15=Výsledky!#REF!,Tipy!JY15=Výsledky!#REF!,Tipy!JY15=Výsledky!$JM$9),IF(VLOOKUP(Tipy!JY15,'Kategórie hráčov'!$A$2:$B$46,2,FALSE)=30,30,20),0))</f>
        <v/>
      </c>
      <c r="LK21" s="62" t="str">
        <f>IF(ISBLANK($JH$3),"",IF(ISBLANK(Tipy!JU15),0,IF(OR(AND(Tipy!JU15=Výsledky!$JF$3,OR(Tipy!JW15=Výsledky!$JH$3+1,Tipy!JW15=Výsledky!$JH$3-1)),AND(Tipy!JW15=Výsledky!$JH$3,OR(Tipy!JU15=Výsledky!$JF$3+1,Tipy!JU15=Výsledky!$JF$3-1))),10,0)))</f>
        <v/>
      </c>
      <c r="LL21" s="65" t="str">
        <f>IF(ISBLANK($JH$3),"",IF(ISBLANK(Tipy!JU15),"-",SUM(LG21:LK21)))</f>
        <v/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 t="str">
        <f>IF(ISBLANK($JH$3),"",IF(ISBLANK(Tipy!KI15),0,IF(AND(Tipy!KI15=Výsledky!$JF$3,Tipy!KK15=Výsledky!$JH$3),60,0)))</f>
        <v/>
      </c>
      <c r="LV21" s="61" t="str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/>
      </c>
      <c r="LW21" s="61" t="str">
        <f>IF(ISBLANK($JH$3),"",IF(OR(Tipy!KL15=Výsledky!#REF!,Tipy!KL15=Výsledky!#REF!,Tipy!KL15=Výsledky!#REF!,Tipy!KL15=Výsledky!$JJ$9),IF(VLOOKUP(Tipy!KL15,'Kategórie hráčov'!$A$2:$B$46,2,FALSE)=30,30,20),0))</f>
        <v/>
      </c>
      <c r="LX21" s="61" t="str">
        <f>IF(ISBLANK($JH$3),"",IF(OR(Tipy!KM15=Výsledky!#REF!,Tipy!KM15=Výsledky!#REF!,Tipy!KM15=Výsledky!#REF!,Tipy!KM15=Výsledky!$JM$9),IF(VLOOKUP(Tipy!KM15,'Kategórie hráčov'!$A$2:$B$46,2,FALSE)=30,30,20),0))</f>
        <v/>
      </c>
      <c r="LY21" s="62" t="str">
        <f>IF(ISBLANK($JH$3),"",IF(ISBLANK(Tipy!KI15),0,IF(OR(AND(Tipy!KI15=Výsledky!$JF$3,OR(Tipy!KK15=Výsledky!$JH$3+1,Tipy!KK15=Výsledky!$JH$3-1)),AND(Tipy!KK15=Výsledky!$JH$3,OR(Tipy!KI15=Výsledky!$JF$3+1,Tipy!KI15=Výsledky!$JF$3-1))),10,0)))</f>
        <v/>
      </c>
      <c r="LZ21" s="65" t="str">
        <f>IF(ISBLANK($JH$3),"",IF(ISBLANK(Tipy!KI15),"-",SUM(LU21:LY21)))</f>
        <v/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8" customHeight="1" x14ac:dyDescent="0.2">
      <c r="A22" s="287">
        <f>Tipy!A16</f>
        <v>63</v>
      </c>
      <c r="B22" s="277" t="s">
        <v>331</v>
      </c>
      <c r="C22" s="301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79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299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299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102">
        <f>IF(ISBLANK($AR$3),"",IF(ISBLANK(Tipy!AH16),0,IF(AND(Tipy!AH16=Výsledky!$AP$3,Tipy!AJ16=Výsledky!$AR$3),60,0)))</f>
        <v>0</v>
      </c>
      <c r="AN22" s="101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01">
        <f>IF(ISBLANK($AR$3),"",IF(OR(Tipy!AK16=Výsledky!$AM$6,Tipy!AK16=Výsledky!$AM$7,Tipy!AK16=Výsledky!$AM$8,Tipy!AK16=Výsledky!$AM$9),VLOOKUP(Tipy!AK16,'Kategórie hráčov'!$A$2:$B$51,2,FALSE),0))</f>
        <v>0</v>
      </c>
      <c r="AP22" s="101">
        <f>IF(ISBLANK($AR$3),"",IF(OR(Tipy!AL16=Výsledky!$AP$6,Tipy!AL16=Výsledky!$AP$7,Tipy!AL16=Výsledky!$AP$8,Tipy!AL16=Výsledky!$AP$9),VLOOKUP(Tipy!AL16,'Kategórie hráčov'!$A$27:$B$76,2,FALSE),0))</f>
        <v>0</v>
      </c>
      <c r="AQ22" s="62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5">
        <f>IF(ISBLANK($AR$3),"",IF(ISBLANK(Tipy!AH16),"-",SUM(AM22:AQ22)))</f>
        <v>20</v>
      </c>
      <c r="AS22" s="64"/>
      <c r="AT22" s="61">
        <f>IF(ISBLANK($AY$3),"",IF(ISBLANK(Tipy!AN16),0,IF(AND(Tipy!AN16=Výsledky!$AW$3,Tipy!AP16=Výsledky!$AY$3),60,0)))</f>
        <v>0</v>
      </c>
      <c r="AU22" s="61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61">
        <f>IF(ISBLANK($AY$3),"",IF(OR(Tipy!AQ16=Výsledky!$AT$6,Tipy!AQ16=Výsledky!$AT$7,Tipy!AQ16=Výsledky!$AT$8,Tipy!AQ16=Výsledky!$AT$9),VLOOKUP(Tipy!AQ16,'Kategórie hráčov'!$A$2:$B$51,2,FALSE),0))</f>
        <v>0</v>
      </c>
      <c r="AW22" s="61">
        <f>IF(ISBLANK($AY$3),"",IF(OR(Tipy!AR16=Výsledky!$AW$6,Tipy!AR16=Výsledky!$AW$7,Tipy!AR16=Výsledky!$AW$8,Tipy!AR16=Výsledky!$AW$9),VLOOKUP(Tipy!AR16,'Kategórie hráčov'!$A$27:$B$76,2,FALSE),0))</f>
        <v>0</v>
      </c>
      <c r="AX22" s="62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5" t="str">
        <f>IF(ISBLANK($AY$3),"",IF(ISBLANK(Tipy!AN16),"-",SUM(AT22:AX22)))</f>
        <v>-</v>
      </c>
      <c r="AZ22" s="64"/>
      <c r="BA22" s="61">
        <f>IF(ISBLANK($BF$3),"",IF(ISBLANK(Tipy!AT16),0,IF(AND(Tipy!AT16=Výsledky!$BD$3,Tipy!AV16=Výsledky!$BF$3),60,0)))</f>
        <v>0</v>
      </c>
      <c r="BB22" s="61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61">
        <f>IF(ISBLANK($BF$3),"",IF(OR(Tipy!AW16=Výsledky!$BA$6,Tipy!AW16=Výsledky!$BA$7,Tipy!AW16=Výsledky!$BA$8,Tipy!AW16=Výsledky!$BA$9),VLOOKUP(Tipy!AW16,'Kategórie hráčov'!$A$2:$B$51,2,FALSE),0))</f>
        <v>0</v>
      </c>
      <c r="BD22" s="61">
        <f>IF(ISBLANK($BF$3),"",IF(OR(Tipy!AX16=Výsledky!$BD$6,Tipy!AX16=Výsledky!$BD$7,Tipy!AX16=Výsledky!$BD$8,Tipy!AX16=Výsledky!$BD$9),VLOOKUP(Tipy!AX16,'Kategórie hráčov'!$A$27:$B$76,2,FALSE),0))</f>
        <v>0</v>
      </c>
      <c r="BE22" s="62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5" t="str">
        <f>IF(ISBLANK($BF$3),"",IF(ISBLANK(Tipy!AT16),"-",SUM(BA22:BE22)))</f>
        <v>-</v>
      </c>
      <c r="BG22" s="64"/>
      <c r="BH22" s="61">
        <f>IF(ISBLANK($BM$3),"",IF(ISBLANK(Tipy!AZ16),0,IF(AND(Tipy!AZ16=Výsledky!$BK$3,Tipy!BB16=Výsledky!$BM$3),60,0)))</f>
        <v>0</v>
      </c>
      <c r="BI22" s="61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61">
        <f>IF(ISBLANK($BM$3),"",IF(OR(Tipy!BC16=Výsledky!$BH$6,Tipy!BC16=Výsledky!$BH$7,Tipy!BC16=Výsledky!$BH$8,Tipy!BC16=Výsledky!$BH$9),VLOOKUP(Tipy!BC16,'Kategórie hráčov'!$A$2:$B$51,2,FALSE),0))</f>
        <v>20</v>
      </c>
      <c r="BK22" s="61">
        <f>IF(ISBLANK($BM$3),"",IF(OR(Tipy!BD16=Výsledky!$BK$6,Tipy!BD16=Výsledky!$BK$7,Tipy!BD16=Výsledky!$BK$8,Tipy!BD16=Výsledky!$BK$9),VLOOKUP(Tipy!BD16,'Kategórie hráčov'!$A$27:$B$76,2,FALSE),0))</f>
        <v>0</v>
      </c>
      <c r="BL22" s="62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5">
        <f>IF(ISBLANK($BM$3),"",IF(ISBLANK(Tipy!AZ16),"-",SUM(BH22:BL22)))</f>
        <v>50</v>
      </c>
      <c r="BN22" s="64"/>
      <c r="BO22" s="61">
        <f>IF(ISBLANK($BT$3),"",IF(ISBLANK(Tipy!BF16),0,IF(AND(Tipy!BF16=Výsledky!$BR$3,Tipy!BH16=Výsledky!$BT$3),60,0)))</f>
        <v>0</v>
      </c>
      <c r="BP22" s="61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61">
        <f>IF(ISBLANK($BT$3),"",IF(OR(Tipy!BI16=Výsledky!$BO$6,Tipy!BI16=Výsledky!$BO$7,Tipy!BI16=Výsledky!$BO$8,Tipy!BI16=Výsledky!$BO$9),VLOOKUP(Tipy!BI16,'Kategórie hráčov'!$A$2:$B$51,2,FALSE),0))</f>
        <v>0</v>
      </c>
      <c r="BR22" s="61">
        <f>IF(ISBLANK($BT$3),"",IF(OR(Tipy!BJ16=Výsledky!$BR$6,Tipy!BJ16=Výsledky!$BR$7,Tipy!BJ16=Výsledky!$BR$8,Tipy!BJ16=Výsledky!$BR$9),VLOOKUP(Tipy!BJ16,'Kategórie hráčov'!$A$27:$B$76,2,FALSE),0))</f>
        <v>0</v>
      </c>
      <c r="BS22" s="62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5">
        <f>IF(ISBLANK($BT$3),"",IF(ISBLANK(Tipy!BF16),"-",SUM(BO22:BS22)))</f>
        <v>0</v>
      </c>
      <c r="BU22" s="64"/>
      <c r="BV22" s="61">
        <f>IF(ISBLANK($CA$3),"",IF(ISBLANK(Tipy!BL16),0,IF(AND(Tipy!BL16=Výsledky!$BY$3,Tipy!BN16=Výsledky!$CA$3),60,0)))</f>
        <v>0</v>
      </c>
      <c r="BW22" s="61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61">
        <f>IF(ISBLANK($CA$3),"",IF(OR(Tipy!BO16=Výsledky!$BV$6,Tipy!BO16=Výsledky!$BV$7,Tipy!BO16=Výsledky!$BV$8,Tipy!BO16=Výsledky!$BV$9),VLOOKUP(Tipy!BO16,'Kategórie hráčov'!$A$2:$B$51,2,FALSE),0))</f>
        <v>0</v>
      </c>
      <c r="BY22" s="61">
        <f>IF(ISBLANK($CA$3),"",IF(OR(Tipy!BP16=Výsledky!$BY$6,Tipy!BP16=Výsledky!$BY$7,Tipy!BP16=Výsledky!$BY$8,Tipy!BP16=Výsledky!$BY$9),VLOOKUP(Tipy!BP16,'Kategórie hráčov'!$A$27:$B$76,2,FALSE),0))</f>
        <v>0</v>
      </c>
      <c r="BZ22" s="62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5">
        <f>IF(ISBLANK($CA$3),"",IF(ISBLANK(Tipy!BL16),"-",SUM(BV22:BZ22)))</f>
        <v>20</v>
      </c>
      <c r="CB22" s="64"/>
      <c r="CC22" s="61">
        <f>IF(ISBLANK($CH$3),"",IF(ISBLANK(Tipy!BR16),0,IF(AND(Tipy!BR16=Výsledky!$CF$3,Tipy!BT16=Výsledky!$CH$3),60,0)))</f>
        <v>0</v>
      </c>
      <c r="CD22" s="61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61">
        <f>IF(ISBLANK($CH$3),"",IF(OR(Tipy!BU16=Výsledky!$CC$6,Tipy!BU16=Výsledky!$CC$7,Tipy!BU16=Výsledky!$CC$8,Tipy!BU16=Výsledky!$CC$9),VLOOKUP(Tipy!BU16,'Kategórie hráčov'!$A$2:$B$51,2,FALSE),0))</f>
        <v>0</v>
      </c>
      <c r="CF22" s="61">
        <f>IF(ISBLANK($CH$3),"",IF(OR(Tipy!BV16=Výsledky!$CF$6,Tipy!BV16=Výsledky!$CF$7,Tipy!BV16=Výsledky!$CF$8,Tipy!BV16=Výsledky!$CF$9),VLOOKUP(Tipy!BV16,'Kategórie hráčov'!$A$27:$B$76,2,FALSE),0))</f>
        <v>0</v>
      </c>
      <c r="CG22" s="62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5">
        <f>IF(ISBLANK($CH$3),"",IF(ISBLANK(Tipy!BR16),"-",SUM(CC22:CG22)))</f>
        <v>10</v>
      </c>
      <c r="CI22" s="64"/>
      <c r="CJ22" s="61">
        <f>IF(ISBLANK($CO$3),"",IF(ISBLANK(Tipy!BX16),0,IF(AND(Tipy!BX16=Výsledky!$CM$3,Tipy!BZ16=Výsledky!$CO$3),60,0)))</f>
        <v>0</v>
      </c>
      <c r="CK22" s="61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61">
        <f>IF(ISBLANK($CO$3),"",IF(OR(Tipy!CA16=Výsledky!$CJ$6,Tipy!CA16=Výsledky!$CJ$7,Tipy!CA16=Výsledky!$CJ$8,Tipy!CA16=Výsledky!$CJ$9),VLOOKUP(Tipy!CA16,'Kategórie hráčov'!$A$2:$B$51,2,FALSE),0))</f>
        <v>20</v>
      </c>
      <c r="CM22" s="61">
        <f>IF(ISBLANK($CO$3),"",IF(OR(Tipy!CB16=Výsledky!$CM$6,Tipy!CB16=Výsledky!$CM$7,Tipy!CB16=Výsledky!$CM$8,Tipy!CB16=Výsledky!$CM$9),VLOOKUP(Tipy!CB16,'Kategórie hráčov'!$A$27:$B$76,2,FALSE),0))</f>
        <v>0</v>
      </c>
      <c r="CN22" s="62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65">
        <f>IF(ISBLANK($CO$3),"",IF(ISBLANK(Tipy!BX16),"-",SUM(CJ22:CN22)))</f>
        <v>40</v>
      </c>
      <c r="CP22" s="64"/>
      <c r="CQ22" s="61">
        <f>IF(ISBLANK($CV$3),"",IF(ISBLANK(Tipy!CD16),0,IF(AND(Tipy!CD16=Výsledky!$CT$3,Tipy!CF16=Výsledky!$CV$3),60,0)))</f>
        <v>0</v>
      </c>
      <c r="CR22" s="61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61">
        <f>IF(ISBLANK($CV$3),"",IF(OR(Tipy!CG16=Výsledky!$CQ$6,Tipy!CG16=Výsledky!$CQ$7,Tipy!CG16=Výsledky!$CQ$8,Tipy!CG16=Výsledky!$CQ$9),VLOOKUP(Tipy!CG16,'Kategórie hráčov'!$A$2:$B$51,2,FALSE),0))</f>
        <v>20</v>
      </c>
      <c r="CT22" s="61">
        <f>IF(ISBLANK($CV$3),"",IF(OR(Tipy!CH16=Výsledky!$CT$6,Tipy!CH16=Výsledky!$CT$7,Tipy!CH16=Výsledky!$CT$8,Tipy!CH16=Výsledky!$CT$9),VLOOKUP(Tipy!CH16,'Kategórie hráčov'!$A$27:$B$76,2,FALSE),0))</f>
        <v>0</v>
      </c>
      <c r="CU22" s="62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65">
        <f>IF(ISBLANK($CV$3),"",IF(ISBLANK(Tipy!CD16),"-",SUM(CQ22:CU22)))</f>
        <v>40</v>
      </c>
      <c r="CW22" s="64"/>
      <c r="CX22" s="61">
        <f>IF(ISBLANK($DC$3),"",IF(ISBLANK(Tipy!CJ16),0,IF(AND(Tipy!CJ16=Výsledky!$DA$3,Tipy!CL16=Výsledky!$DC$3),60,0)))</f>
        <v>0</v>
      </c>
      <c r="CY22" s="61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61">
        <f>IF(ISBLANK($DC$3),"",IF(OR(Tipy!CM16=Výsledky!$CX$6,Tipy!CM16=Výsledky!$CX$7,Tipy!CM16=Výsledky!$CX$8,Tipy!CM16=Výsledky!$CX$9),VLOOKUP(Tipy!CM16,'Kategórie hráčov'!$A$2:$B$51,2,FALSE),0))</f>
        <v>20</v>
      </c>
      <c r="DA22" s="61">
        <f>IF(ISBLANK($DC$3),"",IF(OR(Tipy!CN16=Výsledky!$DA$6,Tipy!CN16=Výsledky!$DA$7,Tipy!CN16=Výsledky!$DA$8,Tipy!CN16=Výsledky!$DA$9),VLOOKUP(Tipy!CN16,'Kategórie hráčov'!$A$27:$B$76,2,FALSE),0))</f>
        <v>0</v>
      </c>
      <c r="DB22" s="62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65">
        <f>IF(ISBLANK($DC$3),"",IF(ISBLANK(Tipy!CJ16),"-",SUM(CX22:DB22)))</f>
        <v>40</v>
      </c>
      <c r="DD22" s="64"/>
      <c r="DE22" s="61">
        <f>IF(ISBLANK($DJ$3),"",IF(ISBLANK(Tipy!CP16),0,IF(AND(Tipy!CP16=Výsledky!$DH$3,Tipy!CR16=Výsledky!$DJ$3),60,0)))</f>
        <v>0</v>
      </c>
      <c r="DF22" s="61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61">
        <f>IF(ISBLANK($DJ$3),"",IF(OR(Tipy!CS16=Výsledky!$DE$6,Tipy!CS16=Výsledky!$DE$7,Tipy!CS16=Výsledky!$DE$8,Tipy!CS16=Výsledky!$DE$9),VLOOKUP(Tipy!CS16,'Kategórie hráčov'!$A$2:$B$51,2,FALSE),0))</f>
        <v>0</v>
      </c>
      <c r="DH22" s="61">
        <f>IF(ISBLANK($DJ$3),"",IF(OR(Tipy!CT16=Výsledky!$DH$6,Tipy!CT16=Výsledky!$DH$7,Tipy!CT16=Výsledky!$DH$8,Tipy!CT16=Výsledky!$DH$9),VLOOKUP(Tipy!CT16,'Kategórie hráčov'!$A$27:$B$76,2,FALSE),0))</f>
        <v>0</v>
      </c>
      <c r="DI22" s="62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65" t="str">
        <f>IF(ISBLANK($DJ$3),"",IF(ISBLANK(Tipy!CP16),"-",SUM(DE22:DI22)))</f>
        <v>-</v>
      </c>
      <c r="DK22" s="64"/>
      <c r="DL22" s="61">
        <f>IF(ISBLANK($DQ$3),"",IF(ISBLANK(Tipy!CV16),0,IF(AND(Tipy!CV16=Výsledky!$DO$3,Tipy!CX16=Výsledky!$DQ$3),60,0)))</f>
        <v>0</v>
      </c>
      <c r="DM22" s="61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61">
        <f>IF(ISBLANK($DQ$3),"",IF(OR(Tipy!CY16=Výsledky!$DL$6,Tipy!CY16=Výsledky!$DL$7,Tipy!CY16=Výsledky!$DL$8,Tipy!CY16=Výsledky!$DL$9),VLOOKUP(Tipy!CY16,'Kategórie hráčov'!$A$2:$B$51,2,FALSE),0))</f>
        <v>0</v>
      </c>
      <c r="DO22" s="61">
        <f>IF(ISBLANK($DQ$3),"",IF(OR(Tipy!CZ16=Výsledky!$DO$6,Tipy!CZ16=Výsledky!$DO$7,Tipy!CZ16=Výsledky!$DO$8,Tipy!CZ16=Výsledky!$DO$9),VLOOKUP(Tipy!CZ16,'Kategórie hráčov'!$A$27:$B$76,2,FALSE),0))</f>
        <v>0</v>
      </c>
      <c r="DP22" s="62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65">
        <f>IF(ISBLANK($DQ$3),"",IF(ISBLANK(Tipy!CV16),"-",SUM(DL22:DP22)))</f>
        <v>0</v>
      </c>
      <c r="DR22" s="64"/>
      <c r="DS22" s="61">
        <f>IF(ISBLANK($DX$3),"",IF(ISBLANK(Tipy!DB16),0,IF(AND(Tipy!DB16=Výsledky!$DV$3,Tipy!DD16=Výsledky!$DX$3),60,0)))</f>
        <v>0</v>
      </c>
      <c r="DT22" s="61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61">
        <f>IF(ISBLANK($DX$3),"",IF(OR(Tipy!DE16=Výsledky!$DS$6,Tipy!DE16=Výsledky!$DS$7,Tipy!DE16=Výsledky!$DS$8,Tipy!DE16=Výsledky!$DS$9),VLOOKUP(Tipy!DE16,'Kategórie hráčov'!$A$2:$B$51,2,FALSE),0))</f>
        <v>0</v>
      </c>
      <c r="DV22" s="61">
        <f>IF(ISBLANK($DX$3),"",IF(OR(Tipy!DF16=Výsledky!$DV$6,Tipy!DF16=Výsledky!$DV$7,Tipy!DF16=Výsledky!$DV$8,Tipy!DF16=Výsledky!$DV$9),VLOOKUP(Tipy!DF16,'Kategórie hráčov'!$A$27:$B$76,2,FALSE),0))</f>
        <v>0</v>
      </c>
      <c r="DW22" s="62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65">
        <f>IF(ISBLANK($DX$3),"",IF(ISBLANK(Tipy!DB16),"-",SUM(DS22:DW22)))</f>
        <v>0</v>
      </c>
      <c r="DY22" s="64"/>
      <c r="DZ22" s="61">
        <f>IF(ISBLANK($EE$3),"",IF(ISBLANK(Tipy!DH16),0,IF(AND(Tipy!DH16=Výsledky!$EC$3,Tipy!DJ16=Výsledky!$EE$3),60,0)))</f>
        <v>0</v>
      </c>
      <c r="EA22" s="61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61">
        <f>IF(ISBLANK($EE$3),"",IF(OR(Tipy!DK16=Výsledky!$DZ$6,Tipy!DK16=Výsledky!$DZ$7,Tipy!DK16=Výsledky!$DZ$8,Tipy!DK16=Výsledky!$DZ$9),VLOOKUP(Tipy!DK16,'Kategórie hráčov'!$A$2:$B$51,2,FALSE),0))</f>
        <v>0</v>
      </c>
      <c r="EC22" s="61">
        <f>IF(ISBLANK($EE$3),"",IF(OR(Tipy!DL16=Výsledky!$EC$6,Tipy!DL16=Výsledky!$EC$7,Tipy!DL16=Výsledky!$EC$8,Tipy!DL16=Výsledky!$EC$9),VLOOKUP(Tipy!DL16,'Kategórie hráčov'!$A$27:$B$76,2,FALSE),0))</f>
        <v>0</v>
      </c>
      <c r="ED22" s="62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65" t="str">
        <f>IF(ISBLANK($EE$3),"",IF(ISBLANK(Tipy!DH16),"-",SUM(DZ22:ED22)))</f>
        <v>-</v>
      </c>
      <c r="EF22" s="64"/>
      <c r="EG22" s="61">
        <f>IF(ISBLANK($EL$3),"",IF(ISBLANK(Tipy!DN16),0,IF(AND(Tipy!DN16=Výsledky!$EJ$3,Tipy!DP16=Výsledky!$EL$3),60,0)))</f>
        <v>0</v>
      </c>
      <c r="EH22" s="61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61">
        <f>IF(ISBLANK($EL$3),"",IF(OR(Tipy!DQ16=Výsledky!$EG$6,Tipy!DQ16=Výsledky!$EG$7,Tipy!DQ16=Výsledky!$EG$8,Tipy!DQ16=Výsledky!$EG$9),VLOOKUP(Tipy!DQ16,'Kategórie hráčov'!$A$77:$B$77,2,FALSE),0))</f>
        <v>0</v>
      </c>
      <c r="EJ22" s="61">
        <f>IF(ISBLANK($EL$3),"",IF(OR(Tipy!DR16=Výsledky!$EJ$6,Tipy!DR16=Výsledky!$EJ$7,Tipy!DR16=Výsledky!$EJ$8,Tipy!DR16=Výsledky!$EJ$9),VLOOKUP(Tipy!DR16,'Kategórie hráčov'!$A$27:$B$76,2,FALSE),0))</f>
        <v>0</v>
      </c>
      <c r="EK22" s="62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65">
        <f>IF(ISBLANK($EL$3),"",IF(ISBLANK(Tipy!DN16),"-",SUM(EG22:EK22)))</f>
        <v>0</v>
      </c>
      <c r="EM22" s="64"/>
      <c r="EN22" s="61">
        <f>IF(ISBLANK($ES$3),"",IF(ISBLANK(Tipy!DT16),0,IF(AND(Tipy!DT16=Výsledky!$EQ$3,Tipy!DV16=Výsledky!$ES$3),60,0)))</f>
        <v>0</v>
      </c>
      <c r="EO22" s="61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61">
        <f>IF(ISBLANK($ES$3),"",IF(OR(Tipy!DW16=Výsledky!$EN$6,Tipy!DW16=Výsledky!$EN$7,Tipy!DW16=Výsledky!$EN$8,Tipy!DW16=Výsledky!$EN$9),VLOOKUP(Tipy!DW16,'Kategórie hráčov'!$A$2:$B$51,2,FALSE),0))</f>
        <v>20</v>
      </c>
      <c r="EQ22" s="61">
        <f>IF(ISBLANK($ES$3),"",IF(OR(Tipy!DX16=Výsledky!$EQ$6,Tipy!DX16=Výsledky!$EQ$7,Tipy!DX16=Výsledky!$EQ$8,Tipy!DX16=Výsledky!$EQ$9),VLOOKUP(Tipy!DX16,'Kategórie hráčov'!$A$27:$B$76,2,FALSE),0))</f>
        <v>0</v>
      </c>
      <c r="ER22" s="62">
        <f>IF(ISBLANK($ES$3),"",IF(ISBLANK(Tipy!DT16),0,IF(OR(AND(Tipy!DT16=Výsledky!$EQ$3,OR(Tipy!DV16=Výsledky!$ES$3+1,Tipy!DV16=Výsledky!$ES$3-1)),AND(Tipy!DV16=Výsledky!$ES$3,OR(Tipy!DT16=Výsledky!$EQ$3+1,Tipy!DT16=Výsledky!$EQ$3-1))),10,0)))</f>
        <v>10</v>
      </c>
      <c r="ES22" s="65">
        <f>IF(ISBLANK($ES$3),"",IF(ISBLANK(Tipy!DT16),"-",SUM(EN22:ER22)))</f>
        <v>50</v>
      </c>
      <c r="ET22" s="64"/>
      <c r="EU22" s="61">
        <f>IF(ISBLANK($EZ$3),"",IF(ISBLANK(Tipy!DZ16),0,IF(AND(Tipy!DZ16=Výsledky!$EX$3,Tipy!EB16=Výsledky!$EZ$3),60,0)))</f>
        <v>0</v>
      </c>
      <c r="EV22" s="61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61">
        <f>IF(ISBLANK($EZ$3),"",IF(OR(Tipy!EC16=Výsledky!$EU$6,Tipy!EC16=Výsledky!$EU$7,Tipy!EC16=Výsledky!$EU$8,Tipy!EC16=Výsledky!$EU$9),VLOOKUP(Tipy!EC16,'Kategórie hráčov'!$A$2:$B$51,2,FALSE),0))</f>
        <v>0</v>
      </c>
      <c r="EX22" s="61">
        <f>IF(ISBLANK($EZ$3),"",IF(OR(Tipy!ED16=Výsledky!$EX$6,Tipy!ED16=Výsledky!$EX$7,Tipy!ED16=Výsledky!$EX$8,Tipy!ED16=Výsledky!$EX$9),VLOOKUP(Tipy!ED16,'Kategórie hráčov'!$A$27:$B$76,2,FALSE),0))</f>
        <v>0</v>
      </c>
      <c r="EY22" s="62">
        <f>IF(ISBLANK($EZ$3),"",IF(ISBLANK(Tipy!DZ16),0,IF(OR(AND(Tipy!DZ16=Výsledky!$EX$3,OR(Tipy!EB16=Výsledky!$EZ$3+1,Tipy!EB16=Výsledky!$EZ$3-1)),AND(Tipy!EB16=Výsledky!$EZ$3,OR(Tipy!DZ16=Výsledky!$EX$3+1,Tipy!DZ16=Výsledky!$EX$3-1))),10,0)))</f>
        <v>0</v>
      </c>
      <c r="EZ22" s="65">
        <f>IF(ISBLANK($EZ$3),"",IF(ISBLANK(Tipy!DZ16),"-",SUM(EU22:EY22)))</f>
        <v>20</v>
      </c>
      <c r="FA22" s="64"/>
      <c r="FB22" s="61">
        <f>IF(ISBLANK($BM$3),"",IF(ISBLANK(Tipy!EF16),0,IF(AND(Tipy!EF16=Výsledky!$BK$3,Tipy!EH16=Výsledky!$BM$3),60,0)))</f>
        <v>0</v>
      </c>
      <c r="FC22" s="61">
        <f>IF(ISBLANK($BM$3),"",IF(ISBLANK(Tipy!EF16),0,IF(AND(Tipy!EF16=Výsledky!$BK$3,Tipy!EH16=Výsledky!$BM$3),0,IF(AND(Tipy!EF16-Tipy!EH16&gt;0,Výsledky!$BK$3-Výsledky!$BM$3&gt;0),20,IF(AND(Tipy!EF16-Tipy!EH16=0,Výsledky!$BK$3-Výsledky!$BM$3=0),20,IF(AND(Tipy!EF16-Tipy!EH16&lt;0,Výsledky!$BK$3-Výsledky!$BM$3&lt;0),20,0))))))</f>
        <v>0</v>
      </c>
      <c r="FD22" s="61">
        <f>IF(ISBLANK($BM$3),"",IF(OR(Tipy!EI16=Výsledky!$FB$6,Tipy!EI16=Výsledky!$FB$7,Tipy!EI16=Výsledky!$FB$8,Tipy!EI16=Výsledky!$FB$9),IF(VLOOKUP(Tipy!EI16,'Kategórie hráčov'!$A$2:$B$46,2,FALSE)=30,30,20),0))</f>
        <v>0</v>
      </c>
      <c r="FE22" s="61">
        <f>IF(ISBLANK($BM$3),"",IF(OR(Tipy!EJ16=Výsledky!$FE$6,Tipy!EJ16=Výsledky!$FE$7,Tipy!EJ16=Výsledky!$FE$8,Tipy!EJ16=Výsledky!$FE$9),IF(VLOOKUP(Tipy!EJ16,'Kategórie hráčov'!$A$2:$B$46,2,FALSE)=30,30,20),0))</f>
        <v>0</v>
      </c>
      <c r="FF22" s="62">
        <f>IF(ISBLANK($BM$3),"",IF(ISBLANK(Tipy!EF16),0,IF(OR(AND(Tipy!EF16=Výsledky!$BK$3,OR(Tipy!EH16=Výsledky!$BM$3+1,Tipy!EH16=Výsledky!$BM$3-1)),AND(Tipy!EH16=Výsledky!$BM$3,OR(Tipy!EF16=Výsledky!$BK$3+1,Tipy!EF16=Výsledky!$BK$3-1))),10,0)))</f>
        <v>0</v>
      </c>
      <c r="FG22" s="65" t="str">
        <f>IF(ISBLANK($BM$3),"",IF(ISBLANK(Tipy!EF16),"-",SUM(FB22:FF22)))</f>
        <v>-</v>
      </c>
      <c r="FH22" s="64"/>
      <c r="FI22" s="61" t="str">
        <f>IF(ISBLANK($FN$3),"",IF(ISBLANK(Tipy!EL16),0,IF(AND(Tipy!EL16=Výsledky!$FL$3,Tipy!EN16=Výsledky!$FN$3),60,0)))</f>
        <v/>
      </c>
      <c r="FJ22" s="61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61" t="str">
        <f>IF(ISBLANK($FN$3),"",IF(OR(Tipy!EO16=Výsledky!$FI$6,Tipy!EO16=Výsledky!$FI$7,Tipy!EO16=Výsledky!$FI$8,Tipy!EO16=Výsledky!$FI$9),IF(VLOOKUP(Tipy!EO16,'Kategórie hráčov'!$A$2:$B$46,2,FALSE)=30,30,20),0))</f>
        <v/>
      </c>
      <c r="FL22" s="61" t="str">
        <f>IF(ISBLANK($FN$3),"",IF(OR(Tipy!EP16=Výsledky!$FL$6,Tipy!EP16=Výsledky!$FL$7,Tipy!EP16=Výsledky!$FL$8,Tipy!EP16=Výsledky!$FL$9),IF(VLOOKUP(Tipy!EP16,'Kategórie hráčov'!$A$2:$B$46,2,FALSE)=30,30,20),0))</f>
        <v/>
      </c>
      <c r="FM22" s="62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65" t="str">
        <f>IF(ISBLANK($FN$3),"",IF(ISBLANK(Tipy!EL16),"-",SUM(FI22:FM22)))</f>
        <v/>
      </c>
      <c r="FO22" s="64"/>
      <c r="FP22" s="61">
        <f>IF(ISBLANK($DJ$3),"",IF(ISBLANK(Tipy!ER16),0,IF(AND(Tipy!ER16=Výsledky!$DH$3,Tipy!ET16=Výsledky!$DJ$3),60,0)))</f>
        <v>0</v>
      </c>
      <c r="FQ22" s="61">
        <f>IF(ISBLANK($DJ$3),"",IF(ISBLANK(Tipy!ER16),0,IF(AND(Tipy!ER16=Výsledky!$DH$3,Tipy!ET16=Výsledky!$DJ$3),0,IF(AND(Tipy!ER16-Tipy!ET16&gt;0,Výsledky!$DH$3-Výsledky!$DJ$3&gt;0),20,IF(AND(Tipy!ER16-Tipy!ET16=0,Výsledky!$DH$3-Výsledky!$DJ$3=0),20,IF(AND(Tipy!ER16-Tipy!ET16&lt;0,Výsledky!$DH$3-Výsledky!$DJ$3&lt;0),20,0))))))</f>
        <v>0</v>
      </c>
      <c r="FR22" s="61">
        <f>IF(ISBLANK($DJ$3),"",IF(OR(Tipy!EU16=Výsledky!$FP$6,Tipy!EU16=Výsledky!$FP$7,Tipy!EU16=Výsledky!$FP$8,Tipy!EU16=Výsledky!$FP$9),IF(VLOOKUP(Tipy!EU16,'Kategórie hráčov'!$A$2:$B$46,2,FALSE)=30,30,20),0))</f>
        <v>0</v>
      </c>
      <c r="FS22" s="61">
        <f>IF(ISBLANK($DJ$3),"",IF(OR(Tipy!EV16=Výsledky!$FS$6,Tipy!EV16=Výsledky!$FS$7,Tipy!EV16=Výsledky!$FS$8,Tipy!EV16=Výsledky!$FS$9),IF(VLOOKUP(Tipy!EV16,'Kategórie hráčov'!$A$2:$B$46,2,FALSE)=30,30,20),0))</f>
        <v>0</v>
      </c>
      <c r="FT22" s="62">
        <f>IF(ISBLANK($DJ$3),"",IF(ISBLANK(Tipy!ER16),0,IF(OR(AND(Tipy!ER16=Výsledky!$DH$3,OR(Tipy!ET16=Výsledky!$DJ$3+1,Tipy!ET16=Výsledky!$DJ$3-1)),AND(Tipy!ET16=Výsledky!$DJ$3,OR(Tipy!ER16=Výsledky!$DH$3+1,Tipy!ER16=Výsledky!$DH$3-1))),10,0)))</f>
        <v>0</v>
      </c>
      <c r="FU22" s="65" t="str">
        <f>IF(ISBLANK($DJ$3),"",IF(ISBLANK(Tipy!ER16),"-",SUM(FP22:FT22)))</f>
        <v>-</v>
      </c>
      <c r="FV22" s="64"/>
      <c r="FW22" s="61" t="str">
        <f>IF(ISBLANK($GB$3),"",IF(ISBLANK(Tipy!EX16),0,IF(AND(Tipy!EX16=Výsledky!$FZ$3,Tipy!EZ16=Výsledky!$GB$3),60,0)))</f>
        <v/>
      </c>
      <c r="FX22" s="61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61" t="str">
        <f>IF(ISBLANK($GB$3),"",IF(OR(Tipy!FA16=Výsledky!$FW$6,Tipy!FA16=Výsledky!$FW$7,Tipy!FA16=Výsledky!$FW$8,Tipy!FA16=Výsledky!$FW$9),IF(VLOOKUP(Tipy!FA16,'Kategórie hráčov'!$A$2:$B$46,2,FALSE)=30,30,20),0))</f>
        <v/>
      </c>
      <c r="FZ22" s="61" t="str">
        <f>IF(ISBLANK($GB$3),"",IF(OR(Tipy!FB16=Výsledky!$FZ$6,Tipy!FB16=Výsledky!$FZ$7,Tipy!FB16=Výsledky!$FZ$8,Tipy!FB16=Výsledky!$FZ$9),IF(VLOOKUP(Tipy!FB16,'Kategórie hráčov'!$A$2:$B$46,2,FALSE)=30,30,20),0))</f>
        <v/>
      </c>
      <c r="GA22" s="62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65" t="str">
        <f>IF(ISBLANK($GB$3),"",IF(ISBLANK(Tipy!EX16),"-",SUM(FW22:GA22)))</f>
        <v/>
      </c>
      <c r="GC22" s="64"/>
      <c r="GD22" s="61" t="str">
        <f>IF(ISBLANK($GP$3),"",IF(ISBLANK(Tipy!FD16),0,IF(AND(Tipy!FD16=Výsledky!$GN$3,Tipy!FF16=Výsledky!$GP$3),60,0)))</f>
        <v/>
      </c>
      <c r="GE22" s="61" t="str">
        <f>IF(ISBLANK($GP$3),"",IF(ISBLANK(Tipy!FD16),0,IF(AND(Tipy!FD16=Výsledky!$GN$3,Tipy!FF16=Výsledky!$GP$3),0,IF(AND(Tipy!FD16-Tipy!FF16&gt;0,Výsledky!$GN$3-Výsledky!$GP$3&gt;0),20,IF(AND(Tipy!FD16-Tipy!FF16=0,Výsledky!$GN$3-Výsledky!$GP$3=0),20,IF(AND(Tipy!FD16-Tipy!FF16&lt;0,Výsledky!$GN$3-Výsledky!$GP$3&lt;0),20,0))))))</f>
        <v/>
      </c>
      <c r="GF22" s="61" t="str">
        <f>IF(ISBLANK($GP$3),"",IF(OR(Tipy!FG16=Výsledky!$GD$6,Tipy!FG16=Výsledky!$GD$7,Tipy!FG16=Výsledky!$GD$8,Tipy!FG16=Výsledky!$GD$9),IF(VLOOKUP(Tipy!FG16,'Kategórie hráčov'!$A$2:$B$46,2,FALSE)=30,30,20),0))</f>
        <v/>
      </c>
      <c r="GG22" s="61" t="str">
        <f>IF(ISBLANK($GP$3),"",IF(OR(Tipy!FH16=Výsledky!$GG$6,Tipy!FH16=Výsledky!$GG$7,Tipy!FH16=Výsledky!$GG$8,Tipy!FH16=Výsledky!$GG$9),IF(VLOOKUP(Tipy!FH16,'Kategórie hráčov'!$A$2:$B$46,2,FALSE)=30,30,20),0))</f>
        <v/>
      </c>
      <c r="GH22" s="62" t="str">
        <f>IF(ISBLANK($GP$3),"",IF(ISBLANK(Tipy!FD16),0,IF(OR(AND(Tipy!FD16=Výsledky!$GN$3,OR(Tipy!FF16=Výsledky!$GP$3+1,Tipy!FF16=Výsledky!$GP$3-1)),AND(Tipy!FF16=Výsledky!$GP$3,OR(Tipy!FD16=Výsledky!$GN$3+1,Tipy!FD16=Výsledky!$GN$3-1))),10,0)))</f>
        <v/>
      </c>
      <c r="GI22" s="65" t="str">
        <f>IF(ISBLANK($GP$3),"",IF(ISBLANK(Tipy!FD16),"-",SUM(GD22:GH22)))</f>
        <v/>
      </c>
      <c r="GJ22" s="64"/>
      <c r="GK22" s="61" t="str">
        <f>IF(ISBLANK($GW$3),"",IF(ISBLANK(Tipy!FJ16),0,IF(AND(Tipy!FJ16=Výsledky!$GU$3,Tipy!FL16=Výsledky!$GW$3),60,0)))</f>
        <v/>
      </c>
      <c r="GL22" s="61" t="str">
        <f>IF(ISBLANK($GW$3),"",IF(ISBLANK(Tipy!FJ16),0,IF(AND(Tipy!FJ16=Výsledky!$GU$3,Tipy!FL16=Výsledky!$GW$3),0,IF(AND(Tipy!FJ16-Tipy!FL16&gt;0,Výsledky!$GU$3-Výsledky!$GW$3&gt;0),20,IF(AND(Tipy!FJ16-Tipy!FL16=0,Výsledky!$GU$3-Výsledky!$GW$3=0),20,IF(AND(Tipy!FJ16-Tipy!FL16&lt;0,Výsledky!$GU$3-Výsledky!$GW$3&lt;0),20,0))))))</f>
        <v/>
      </c>
      <c r="GM22" s="61" t="str">
        <f>IF(ISBLANK($GW$3),"",IF(OR(Tipy!FM16=Výsledky!$GK$6,Tipy!FM16=Výsledky!$GK$7,Tipy!FM16=Výsledky!$GK$8,Tipy!FM16=Výsledky!$GK$9),IF(VLOOKUP(Tipy!FM16,'Kategórie hráčov'!$A$2:$B$46,2,FALSE)=30,30,20),0))</f>
        <v/>
      </c>
      <c r="GN22" s="61" t="str">
        <f>IF(ISBLANK($GW$3),"",IF(OR(Tipy!FN16=Výsledky!$GN$6,Tipy!FN16=Výsledky!$GN$7,Tipy!FN16=Výsledky!$GN$8,Tipy!FN16=Výsledky!$GN$9),IF(VLOOKUP(Tipy!FN16,'Kategórie hráčov'!$A$2:$B$46,2,FALSE)=30,30,20),0))</f>
        <v/>
      </c>
      <c r="GO22" s="62" t="str">
        <f>IF(ISBLANK($GW$3),"",IF(ISBLANK(Tipy!FJ16),0,IF(OR(AND(Tipy!FJ16=Výsledky!$GU$3,OR(Tipy!FL16=Výsledky!$GW$3+1,Tipy!FL16=Výsledky!$GW$3-1)),AND(Tipy!FL16=Výsledky!$GW$3,OR(Tipy!FJ16=Výsledky!$GU$3+1,Tipy!FJ16=Výsledky!$GU$3-1))),10,0)))</f>
        <v/>
      </c>
      <c r="GP22" s="65" t="str">
        <f>IF(ISBLANK($GW$3),"",IF(ISBLANK(Tipy!FJ16),"-",SUM(GK22:GO22)))</f>
        <v/>
      </c>
      <c r="GQ22" s="64"/>
      <c r="GR22" s="61" t="str">
        <f>IF(ISBLANK($GI$3),"",IF(ISBLANK(Tipy!FP16),0,IF(AND(Tipy!FP16=Výsledky!$GG$3,Tipy!FR16=Výsledky!$GI$3),60,0)))</f>
        <v/>
      </c>
      <c r="GS22" s="61" t="str">
        <f>IF(ISBLANK($GI$3),"",IF(ISBLANK(Tipy!FP16),0,IF(AND(Tipy!FP16=Výsledky!$GG$3,Tipy!FR16=Výsledky!$GI$3),0,IF(AND(Tipy!FP16-Tipy!FR16&gt;0,Výsledky!$GG$3-Výsledky!$GI$3&gt;0),20,IF(AND(Tipy!FP16-Tipy!FR16=0,Výsledky!$GG$3-Výsledky!$GI$3=0),20,IF(AND(Tipy!FP16-Tipy!FR16&lt;0,Výsledky!$GG$3-Výsledky!$GI$3&lt;0),20,0))))))</f>
        <v/>
      </c>
      <c r="GT22" s="61" t="str">
        <f>IF(ISBLANK($GI$3),"",IF(OR(Tipy!FS16=Výsledky!#REF!,Tipy!FS16=Výsledky!#REF!,Tipy!FS16=Výsledky!#REF!,Tipy!FS16=Výsledky!$GR$9),IF(VLOOKUP(Tipy!FS16,'Kategórie hráčov'!$A$2:$B$46,2,FALSE)=30,30,20),0))</f>
        <v/>
      </c>
      <c r="GU22" s="61" t="str">
        <f>IF(ISBLANK($GI$3),"",IF(OR(Tipy!FT16=Výsledky!#REF!,Tipy!FT16=Výsledky!#REF!,Tipy!FT16=Výsledky!#REF!,Tipy!FT16=Výsledky!$GU$9),IF(VLOOKUP(Tipy!FT16,'Kategórie hráčov'!$A$2:$B$46,2,FALSE)=30,30,20),0))</f>
        <v/>
      </c>
      <c r="GV22" s="62" t="str">
        <f>IF(ISBLANK($GI$3),"",IF(ISBLANK(Tipy!FP16),0,IF(OR(AND(Tipy!FP16=Výsledky!$GG$3,OR(Tipy!FR16=Výsledky!$GI$3+1,Tipy!FR16=Výsledky!$GI$3-1)),AND(Tipy!FR16=Výsledky!$GI$3,OR(Tipy!FP16=Výsledky!$GG$3+1,Tipy!FP16=Výsledky!$GG$3-1))),10,0)))</f>
        <v/>
      </c>
      <c r="GW22" s="65" t="str">
        <f>IF(ISBLANK($GI$3),"",IF(ISBLANK(Tipy!FP16),"-",SUM(GR22:GV22)))</f>
        <v/>
      </c>
      <c r="GX22" s="64"/>
      <c r="GY22" s="61" t="str">
        <f>IF(ISBLANK($HK$3),"",IF(ISBLANK(Tipy!FV16),0,IF(AND(Tipy!FV16=Výsledky!$HI$3,Tipy!FX16=Výsledky!$HK$3),60,0)))</f>
        <v/>
      </c>
      <c r="GZ22" s="61" t="str">
        <f>IF(ISBLANK($HK$3),"",IF(ISBLANK(Tipy!FV16),0,IF(AND(Tipy!FV16=Výsledky!$HI$3,Tipy!FX16=Výsledky!$HK$3),0,IF(AND(Tipy!FV16-Tipy!FX16&gt;0,Výsledky!$HI$3-Výsledky!$HK$3&gt;0),20,IF(AND(Tipy!FV16-Tipy!FX16=0,Výsledky!$HI$3-Výsledky!$HK$3=0),20,IF(AND(Tipy!FV16-Tipy!FX16&lt;0,Výsledky!$HI$3-Výsledky!$HK$3&lt;0),20,0))))))</f>
        <v/>
      </c>
      <c r="HA22" s="61" t="str">
        <f>IF(ISBLANK($HK$3),"",IF(OR(Tipy!FY16=Výsledky!$GY$6,Tipy!FY16=Výsledky!$GY$7,Tipy!FY16=Výsledky!$GY$8,Tipy!FY16=Výsledky!$GY$9),IF(VLOOKUP(Tipy!FY16,'Kategórie hráčov'!$A$2:$B$46,2,FALSE)=30,30,20),0))</f>
        <v/>
      </c>
      <c r="HB22" s="61" t="str">
        <f>IF(ISBLANK($HK$3),"",IF(OR(Tipy!FZ16=Výsledky!$HB$6,Tipy!FZ16=Výsledky!$HB$7,Tipy!FZ16=Výsledky!$HB$8,Tipy!FZ16=Výsledky!$HB$9),IF(VLOOKUP(Tipy!FZ16,'Kategórie hráčov'!$A$2:$B$46,2,FALSE)=30,30,20),0))</f>
        <v/>
      </c>
      <c r="HC22" s="62" t="str">
        <f>IF(ISBLANK($HK$3),"",IF(ISBLANK(Tipy!FV16),0,IF(OR(AND(Tipy!FV16=Výsledky!$HI$3,OR(Tipy!FX16=Výsledky!$HK$3+1,Tipy!FX16=Výsledky!$HK$3-1)),AND(Tipy!FX16=Výsledky!$HK$3,OR(Tipy!FV16=Výsledky!$HI$3+1,Tipy!FV16=Výsledky!$HI$3-1))),10,0)))</f>
        <v/>
      </c>
      <c r="HD22" s="65" t="str">
        <f>IF(ISBLANK($HK$3),"",IF(ISBLANK(Tipy!FV16),"-",SUM(GY22:HC22)))</f>
        <v/>
      </c>
      <c r="HE22" s="64"/>
      <c r="HF22" s="61" t="str">
        <f>IF(ISBLANK($HD$3),"",IF(ISBLANK(Tipy!GB16),0,IF(AND(Tipy!GB16=Výsledky!$HB$3,Tipy!GD16=Výsledky!$HD$3),60,0)))</f>
        <v/>
      </c>
      <c r="HG22" s="61" t="str">
        <f>IF(ISBLANK($HD$3),"",IF(ISBLANK(Tipy!GB16),0,IF(AND(Tipy!GB16=Výsledky!$HB$3,Tipy!GD16=Výsledky!$HD$3),0,IF(AND(Tipy!GB16-Tipy!GD16&gt;0,Výsledky!$HB$3-Výsledky!$HD$3&gt;0),20,IF(AND(Tipy!GB16-Tipy!GD16=0,Výsledky!$HB$3-Výsledky!$HD$3=0),20,IF(AND(Tipy!GB16-Tipy!GD16&lt;0,Výsledky!$HB$3-Výsledky!$HD$3&lt;0),20,0))))))</f>
        <v/>
      </c>
      <c r="HH22" s="61" t="str">
        <f>IF(ISBLANK($HD$3),"",IF(OR(Tipy!GE16=Výsledky!#REF!,Tipy!GE16=Výsledky!#REF!,Tipy!GE16=Výsledky!#REF!,Tipy!GE16=Výsledky!$HF$9),IF(VLOOKUP(Tipy!GE16,'Kategórie hráčov'!$A$2:$B$46,2,FALSE)=30,30,20),0))</f>
        <v/>
      </c>
      <c r="HI22" s="61" t="str">
        <f>IF(ISBLANK($HD$3),"",IF(OR(Tipy!GF16=Výsledky!#REF!,Tipy!GF16=Výsledky!#REF!,Tipy!GF16=Výsledky!#REF!,Tipy!GF16=Výsledky!$HI$9),IF(VLOOKUP(Tipy!GF16,'Kategórie hráčov'!$A$2:$B$46,2,FALSE)=30,30,20),0))</f>
        <v/>
      </c>
      <c r="HJ22" s="62" t="str">
        <f>IF(ISBLANK($HD$3),"",IF(ISBLANK(Tipy!GB16),0,IF(OR(AND(Tipy!GB16=Výsledky!$HB$3,OR(Tipy!GD16=Výsledky!$HD$3+1,Tipy!GD16=Výsledky!$HD$3-1)),AND(Tipy!GD16=Výsledky!$HD$3,OR(Tipy!GB16=Výsledky!$HB$3+1,Tipy!GB16=Výsledky!$HB$3-1))),10,0)))</f>
        <v/>
      </c>
      <c r="HK22" s="65" t="str">
        <f>IF(ISBLANK($HD$3),"",IF(ISBLANK(Tipy!GB16),"-",SUM(HF22:HJ22)))</f>
        <v/>
      </c>
      <c r="HL22" s="64"/>
      <c r="HM22" s="61" t="str">
        <f>IF(ISBLANK($HY$3),"",IF(ISBLANK(Tipy!GH16),0,IF(AND(Tipy!GH16=Výsledky!$HW$3,Tipy!GJ16=Výsledky!$HY$3),60,0)))</f>
        <v/>
      </c>
      <c r="HN22" s="61" t="str">
        <f>IF(ISBLANK($HY$3),"",IF(ISBLANK(Tipy!GH16),0,IF(AND(Tipy!GH16=Výsledky!$HW$3,Tipy!GJ16=Výsledky!$HY$3),0,IF(AND(Tipy!GH16-Tipy!GJ16&gt;0,Výsledky!$HW$3-Výsledky!$HY$3&gt;0),20,IF(AND(Tipy!GH16-Tipy!GJ16=0,Výsledky!$HW$3-Výsledky!$HY$3=0),20,IF(AND(Tipy!GH16-Tipy!GJ16&lt;0,Výsledky!$HW$3-Výsledky!$HY$3&lt;0),20,0))))))</f>
        <v/>
      </c>
      <c r="HO22" s="61" t="str">
        <f>IF(ISBLANK($HY$3),"",IF(OR(Tipy!GK16=Výsledky!$HM$6,Tipy!GK16=Výsledky!$HM$7,Tipy!GK16=Výsledky!$HM$8,Tipy!GK16=Výsledky!$HM$9),IF(VLOOKUP(Tipy!GK16,'Kategórie hráčov'!$A$2:$B$46,2,FALSE)=30,30,20),0))</f>
        <v/>
      </c>
      <c r="HP22" s="61" t="str">
        <f>IF(ISBLANK($HY$3),"",IF(OR(Tipy!GL16=Výsledky!$HP$6,Tipy!GL16=Výsledky!$HP$7,Tipy!GL16=Výsledky!$HP$8,Tipy!GL16=Výsledky!$HP$9),IF(VLOOKUP(Tipy!GL16,'Kategórie hráčov'!$A$2:$B$46,2,FALSE)=30,30,20),0))</f>
        <v/>
      </c>
      <c r="HQ22" s="62" t="str">
        <f>IF(ISBLANK($HY$3),"",IF(ISBLANK(Tipy!GH16),0,IF(OR(AND(Tipy!GH16=Výsledky!$HW$3,OR(Tipy!GJ16=Výsledky!$HY$3+1,Tipy!GJ16=Výsledky!$HY$3-1)),AND(Tipy!GJ16=Výsledky!$HY$3,OR(Tipy!GH16=Výsledky!$HW$3+1,Tipy!GH16=Výsledky!$HW$3-1))),10,0)))</f>
        <v/>
      </c>
      <c r="HR22" s="65" t="str">
        <f>IF(ISBLANK($HY$3),"",IF(ISBLANK(Tipy!GH16),"-",SUM(HM22:HQ22)))</f>
        <v/>
      </c>
      <c r="HS22" s="64"/>
      <c r="HT22" s="61" t="str">
        <f>IF(ISBLANK($HR$3),"",IF(ISBLANK(Tipy!GN16),0,IF(AND(Tipy!GN16=Výsledky!$HP$3,Tipy!GP16=Výsledky!$HR$3),60,0)))</f>
        <v/>
      </c>
      <c r="HU22" s="61" t="str">
        <f>IF(ISBLANK($HR$3),"",IF(ISBLANK(Tipy!GN16),0,IF(AND(Tipy!GN16=Výsledky!$HP$3,Tipy!GP16=Výsledky!$HR$3),0,IF(AND(Tipy!GN16-Tipy!GP16&gt;0,Výsledky!$HP$3-Výsledky!$HR$3&gt;0),20,IF(AND(Tipy!GN16-Tipy!GP16=0,Výsledky!$HP$3-Výsledky!$HR$3=0),20,IF(AND(Tipy!GN16-Tipy!GP16&lt;0,Výsledky!$HP$3-Výsledky!$HR$3&lt;0),20,0))))))</f>
        <v/>
      </c>
      <c r="HV22" s="61" t="str">
        <f>IF(ISBLANK($HR$3),"",IF(OR(Tipy!GQ16=Výsledky!$HT$6,Tipy!GQ16=Výsledky!#REF!,Tipy!GQ16=Výsledky!#REF!,Tipy!GQ16=Výsledky!#REF!),IF(VLOOKUP(Tipy!GQ16,'Kategórie hráčov'!$A$2:$B$46,2,FALSE)=30,30,20),0))</f>
        <v/>
      </c>
      <c r="HW22" s="61" t="str">
        <f>IF(ISBLANK($HR$3),"",IF(OR(Tipy!GR16=Výsledky!$HW$6,Tipy!GR16=Výsledky!#REF!,Tipy!GR16=Výsledky!#REF!,Tipy!GR16=Výsledky!#REF!),IF(VLOOKUP(Tipy!GR16,'Kategórie hráčov'!$A$2:$B$46,2,FALSE)=30,30,20),0))</f>
        <v/>
      </c>
      <c r="HX22" s="62" t="str">
        <f>IF(ISBLANK($HR$3),"",IF(ISBLANK(Tipy!GN16),0,IF(OR(AND(Tipy!GN16=Výsledky!$HP$3,OR(Tipy!GP16=Výsledky!$HR$3+1,Tipy!GP16=Výsledky!$HR$3-1)),AND(Tipy!GP16=Výsledky!$HR$3,OR(Tipy!GN16=Výsledky!$HP$3+1,Tipy!GN16=Výsledky!$HP$3-1))),10,0)))</f>
        <v/>
      </c>
      <c r="HY22" s="65" t="str">
        <f>IF(ISBLANK($HR$3),"",IF(ISBLANK(Tipy!GN16),"-",SUM(HT22:HX22)))</f>
        <v/>
      </c>
      <c r="HZ22" s="64"/>
      <c r="IA22" s="61" t="str">
        <f>IF(ISBLANK($IM$3),"",IF(ISBLANK(Tipy!GT16),0,IF(AND(Tipy!GT16=Výsledky!$IK$3,Tipy!GV16=Výsledky!$IM$3),60,0)))</f>
        <v/>
      </c>
      <c r="IB22" s="61" t="str">
        <f>IF(ISBLANK($IM$3),"",IF(ISBLANK(Tipy!GT16),0,IF(AND(Tipy!GT16=Výsledky!$IK$3,Tipy!GV16=Výsledky!$IM$3),0,IF(AND(Tipy!GT16-Tipy!GV16&gt;0,Výsledky!$IK$3-Výsledky!$IM$3&gt;0),20,IF(AND(Tipy!GT16-Tipy!GV16=0,Výsledky!$IK$3-Výsledky!$IM$3=0),20,IF(AND(Tipy!GT16-Tipy!GV16&lt;0,Výsledky!$IK$3-Výsledky!$IM$3&lt;0),20,0))))))</f>
        <v/>
      </c>
      <c r="IC22" s="61" t="str">
        <f>IF(ISBLANK($IM$3),"",IF(OR(Tipy!GW16=Výsledky!$IA$6,Tipy!GW16=Výsledky!$IA$7,Tipy!GW16=Výsledky!$IA$8,Tipy!GW16=Výsledky!$IA$9),IF(VLOOKUP(Tipy!GW16,'Kategórie hráčov'!$A$2:$B$46,2,FALSE)=30,30,20),0))</f>
        <v/>
      </c>
      <c r="ID22" s="61" t="str">
        <f>IF(ISBLANK($IM$3),"",IF(OR(Tipy!GX16=Výsledky!$ID$6,Tipy!GX16=Výsledky!$ID$7,Tipy!GX16=Výsledky!$ID$8,Tipy!GX16=Výsledky!$ID$9),IF(VLOOKUP(Tipy!GX16,'Kategórie hráčov'!$A$2:$B$46,2,FALSE)=30,30,20),0))</f>
        <v/>
      </c>
      <c r="IE22" s="62" t="str">
        <f>IF(ISBLANK($IM$3),"",IF(ISBLANK(Tipy!GT16),0,IF(OR(AND(Tipy!GT16=Výsledky!$IK$3,OR(Tipy!GV16=Výsledky!$IM$3+1,Tipy!GV16=Výsledky!$IM$3-1)),AND(Tipy!GV16=Výsledky!$IM$3,OR(Tipy!GT16=Výsledky!$IK$3+1,Tipy!GT16=Výsledky!$IK$3-1))),10,0)))</f>
        <v/>
      </c>
      <c r="IF22" s="65" t="str">
        <f>IF(ISBLANK($IM$3),"",IF(ISBLANK(Tipy!GT16),"-",SUM(IA22:IE22)))</f>
        <v/>
      </c>
      <c r="IG22" s="64"/>
      <c r="IH22" s="61" t="str">
        <f>IF(ISBLANK($IF$3),"",IF(ISBLANK(Tipy!GZ16),0,IF(AND(Tipy!GZ16=Výsledky!$ID$3,Tipy!HB16=Výsledky!$IF$3),60,0)))</f>
        <v/>
      </c>
      <c r="II22" s="61" t="str">
        <f>IF(ISBLANK($IF$3),"",IF(ISBLANK(Tipy!GZ16),0,IF(AND(Tipy!GZ16=Výsledky!$ID$3,Tipy!HB16=Výsledky!$IF$3),0,IF(AND(Tipy!GZ16-Tipy!HB16&gt;0,Výsledky!$ID$3-Výsledky!$IF$3&gt;0),20,IF(AND(Tipy!GZ16-Tipy!HB16=0,Výsledky!$ID$3-Výsledky!$IF$3=0),20,IF(AND(Tipy!GZ16-Tipy!HB16&lt;0,Výsledky!$ID$3-Výsledky!$IF$3&lt;0),20,0))))))</f>
        <v/>
      </c>
      <c r="IJ22" s="61" t="str">
        <f>IF(ISBLANK($IF$3),"",IF(OR(Tipy!HC16=Výsledky!#REF!,Tipy!HC16=Výsledky!#REF!,Tipy!HC16=Výsledky!#REF!,Tipy!HC16=Výsledky!$IH$9),IF(VLOOKUP(Tipy!HC16,'Kategórie hráčov'!$A$2:$B$46,2,FALSE)=30,30,20),0))</f>
        <v/>
      </c>
      <c r="IK22" s="61" t="str">
        <f>IF(ISBLANK($IF$3),"",IF(OR(Tipy!HD16=Výsledky!#REF!,Tipy!HD16=Výsledky!#REF!,Tipy!HD16=Výsledky!#REF!,Tipy!HD16=Výsledky!$IK$9),IF(VLOOKUP(Tipy!HD16,'Kategórie hráčov'!$A$2:$B$46,2,FALSE)=30,30,20),0))</f>
        <v/>
      </c>
      <c r="IL22" s="62" t="str">
        <f>IF(ISBLANK($IF$3),"",IF(ISBLANK(Tipy!GZ16),0,IF(OR(AND(Tipy!GZ16=Výsledky!$ID$3,OR(Tipy!HB16=Výsledky!$IF$3+1,Tipy!HB16=Výsledky!$IF$3-1)),AND(Tipy!HB16=Výsledky!$IF$3,OR(Tipy!GZ16=Výsledky!$ID$3+1,Tipy!GZ16=Výsledky!$ID$3-1))),10,0)))</f>
        <v/>
      </c>
      <c r="IM22" s="65" t="str">
        <f>IF(ISBLANK($IF$3),"",IF(ISBLANK(Tipy!GZ16),"-",SUM(IH22:IL22)))</f>
        <v/>
      </c>
      <c r="IN22" s="64"/>
      <c r="IO22" s="61" t="str">
        <f>IF(ISBLANK($IT$3),"",IF(ISBLANK(Tipy!HF16),0,IF(AND(Tipy!HF16=Výsledky!$IR$3,Tipy!HH16=Výsledky!$IT$3),60,0)))</f>
        <v/>
      </c>
      <c r="IP22" s="61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61" t="str">
        <f>IF(ISBLANK($IT$3),"",IF(OR(Tipy!HI16=Výsledky!$IO$6,Tipy!HI16=Výsledky!$IO$7,Tipy!HI16=Výsledky!$IO$8,Tipy!HI16=Výsledky!$IO$9),IF(VLOOKUP(Tipy!HI16,'Kategórie hráčov'!$A$2:$B$46,2,FALSE)=30,30,20),0))</f>
        <v/>
      </c>
      <c r="IR22" s="61" t="str">
        <f>IF(ISBLANK($IT$3),"",IF(OR(Tipy!HJ16=Výsledky!$IR$6,Tipy!HJ16=Výsledky!$IR$7,Tipy!HJ16=Výsledky!$IR$8,Tipy!HJ16=Výsledky!$IR$9),IF(VLOOKUP(Tipy!HJ16,'Kategórie hráčov'!$A$2:$B$46,2,FALSE)=30,30,20),0))</f>
        <v/>
      </c>
      <c r="IS22" s="62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65" t="str">
        <f>IF(ISBLANK($IT$3),"",IF(ISBLANK(Tipy!HF16),"-",SUM(IO22:IS22)))</f>
        <v/>
      </c>
      <c r="IU22" s="64"/>
      <c r="IV22" s="61" t="str">
        <f>IF(ISBLANK($JA$3),"",IF(ISBLANK(Tipy!HL16),0,IF(AND(Tipy!HL16=Výsledky!$IY$3,Tipy!HN16=Výsledky!$JA$3),60,0)))</f>
        <v/>
      </c>
      <c r="IW22" s="61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61" t="str">
        <f>IF(ISBLANK($JA$3),"",IF(OR(Tipy!HO16=Výsledky!$IV$6,Tipy!HO16=Výsledky!$IV$7,Tipy!HO16=Výsledky!$IV$8,Tipy!HO16=Výsledky!$IV$9),IF(VLOOKUP(Tipy!HO16,'Kategórie hráčov'!$A$2:$B$46,2,FALSE)=30,30,20),0))</f>
        <v/>
      </c>
      <c r="IY22" s="61" t="str">
        <f>IF(ISBLANK($JA$3),"",IF(OR(Tipy!HP16=Výsledky!$IY$6,Tipy!HP16=Výsledky!$IY$7,Tipy!HP16=Výsledky!$IY$8,Tipy!HP16=Výsledky!$IY$9),IF(VLOOKUP(Tipy!HP16,'Kategórie hráčov'!$A$2:$B$46,2,FALSE)=30,30,20),0))</f>
        <v/>
      </c>
      <c r="IZ22" s="62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65" t="str">
        <f>IF(ISBLANK($JA$3),"",IF(ISBLANK(Tipy!HL16),"-",SUM(IV22:IZ22)))</f>
        <v/>
      </c>
      <c r="JB22" s="64"/>
      <c r="JC22" s="61" t="str">
        <f>IF(ISBLANK($JO$3),"",IF(ISBLANK(Tipy!HR16),0,IF(AND(Tipy!HR16=Výsledky!$JM$3,Tipy!HT16=Výsledky!$JO$3),60,0)))</f>
        <v/>
      </c>
      <c r="JD22" s="61" t="str">
        <f>IF(ISBLANK($JO$3),"",IF(ISBLANK(Tipy!HR16),0,IF(AND(Tipy!HR16=Výsledky!$JM$3,Tipy!HT16=Výsledky!$JO$3),0,IF(AND(Tipy!HR16-Tipy!HT16&gt;0,Výsledky!$JM$3-Výsledky!$JO$3&gt;0),20,IF(AND(Tipy!HR16-Tipy!HT16=0,Výsledky!$JM$3-Výsledky!$JO$3=0),20,IF(AND(Tipy!HR16-Tipy!HT16&lt;0,Výsledky!$JM$3-Výsledky!$JO$3&lt;0),20,0))))))</f>
        <v/>
      </c>
      <c r="JE22" s="61" t="str">
        <f>IF(ISBLANK($JO$3),"",IF(OR(Tipy!HU16=Výsledky!$JC$6,Tipy!HU16=Výsledky!$JC$7,Tipy!HU16=Výsledky!$JC$8,Tipy!HU16=Výsledky!$JC$9),IF(VLOOKUP(Tipy!HU16,'Kategórie hráčov'!$A$2:$B$70,2,FALSE)=30,30,20),0))</f>
        <v/>
      </c>
      <c r="JF22" s="61" t="str">
        <f>IF(ISBLANK($JO$3),"",IF(OR(Tipy!HV16=Výsledky!$JF$6,Tipy!HV16=Výsledky!$JF$7,Tipy!HV16=Výsledky!$JF$8,Tipy!HV16=Výsledky!$JF$9),IF(VLOOKUP(Tipy!HV16,'Kategórie hráčov'!$A$2:$B$70,2,FALSE)=30,30,20),0))</f>
        <v/>
      </c>
      <c r="JG22" s="62" t="str">
        <f>IF(ISBLANK($JO$3),"",IF(ISBLANK(Tipy!HR16),0,IF(OR(AND(Tipy!HR16=Výsledky!$JM$3,OR(Tipy!HT16=Výsledky!$JO$3+1,Tipy!HT16=Výsledky!$JO$3-1)),AND(Tipy!HT16=Výsledky!$JO$3,OR(Tipy!HR16=Výsledky!$JM$3+1,Tipy!HR16=Výsledky!$JM$3-1))),10,0)))</f>
        <v/>
      </c>
      <c r="JH22" s="65" t="str">
        <f>IF(ISBLANK($JO$3),"",IF(ISBLANK(Tipy!HR16),"-",SUM(JC22:JG22)))</f>
        <v/>
      </c>
      <c r="JI22" s="64"/>
      <c r="JJ22" s="61" t="str">
        <f>IF(ISBLANK($JH$3),"",IF(ISBLANK(Tipy!HX16),0,IF(AND(Tipy!HX16=Výsledky!$JF$3,Tipy!HZ16=Výsledky!$JH$3),60,0)))</f>
        <v/>
      </c>
      <c r="JK22" s="61" t="str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/>
      </c>
      <c r="JL22" s="61" t="str">
        <f>IF(ISBLANK($JH$3),"",IF(OR(Tipy!IA16=Výsledky!#REF!,Tipy!IA16=Výsledky!#REF!,Tipy!IA16=Výsledky!#REF!,Tipy!IA16=Výsledky!$JJ$9),IF(VLOOKUP(Tipy!IA16,'Kategórie hráčov'!$A$2:$B$46,2,FALSE)=30,30,20),0))</f>
        <v/>
      </c>
      <c r="JM22" s="61" t="str">
        <f>IF(ISBLANK($JH$3),"",IF(OR(Tipy!IB16=Výsledky!#REF!,Tipy!IB16=Výsledky!#REF!,Tipy!IB16=Výsledky!#REF!,Tipy!IB16=Výsledky!$JM$9),IF(VLOOKUP(Tipy!IB16,'Kategórie hráčov'!$A$2:$B$46,2,FALSE)=30,30,20),0))</f>
        <v/>
      </c>
      <c r="JN22" s="62" t="str">
        <f>IF(ISBLANK($JH$3),"",IF(ISBLANK(Tipy!HX16),0,IF(OR(AND(Tipy!HX16=Výsledky!$JF$3,OR(Tipy!HZ16=Výsledky!$JH$3+1,Tipy!HZ16=Výsledky!$JH$3-1)),AND(Tipy!HZ16=Výsledky!$JH$3,OR(Tipy!HX16=Výsledky!$JF$3+1,Tipy!HX16=Výsledky!$JF$3-1))),10,0)))</f>
        <v/>
      </c>
      <c r="JO22" s="65" t="str">
        <f>IF(ISBLANK($JH$3),"",IF(ISBLANK(Tipy!HX16),"-",SUM(JJ22:JN22)))</f>
        <v/>
      </c>
      <c r="JP22" s="64"/>
      <c r="JQ22" s="61" t="str">
        <f>IF(ISBLANK($JV$3),"",IF(ISBLANK(Tipy!ID16),0,IF(AND(Tipy!ID16=Výsledky!$JT$3,Tipy!IF16=Výsledky!$JV$3),60,0)))</f>
        <v/>
      </c>
      <c r="JR22" s="61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61" t="str">
        <f>IF(ISBLANK($JV$3),"",IF(OR(Tipy!IG16=Výsledky!$JQ$6,Tipy!IG16=Výsledky!$JQ$7,Tipy!IG16=Výsledky!$JQ$8,Tipy!IG16=Výsledky!$JQ$9),IF(VLOOKUP(Tipy!IG16,'Kategórie hráčov'!$A$2:$B$46,2,FALSE)=30,30,20),0))</f>
        <v/>
      </c>
      <c r="JT22" s="61" t="str">
        <f>IF(ISBLANK($JV$3),"",IF(OR(Tipy!IH16=Výsledky!$JT$6,Tipy!IH16=Výsledky!$JT$7,Tipy!IH16=Výsledky!$JT$8,Tipy!IH16=Výsledky!$JT$9),IF(VLOOKUP(Tipy!IH16,'Kategórie hráčov'!$A$2:$B$46,2,FALSE)=30,30,20),0))</f>
        <v/>
      </c>
      <c r="JU22" s="62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65" t="str">
        <f>IF(ISBLANK($JV$3),"",IF(ISBLANK(Tipy!ID16),"-",SUM(JQ22:JU22)))</f>
        <v/>
      </c>
      <c r="JW22" s="64"/>
      <c r="JX22" s="61" t="str">
        <f>IF(ISBLANK($KQ$3),"",IF(ISBLANK(Tipy!IJ16),0,IF(AND(Tipy!IJ16=Výsledky!$KO$3,Tipy!IL16=Výsledky!$KQ$3),60,0)))</f>
        <v/>
      </c>
      <c r="JY22" s="61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1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1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2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65" t="str">
        <f>IF(ISBLANK($KQ$3),"",IF(ISBLANK(Tipy!IJ16),"-",SUM(JX22:KB22)))</f>
        <v/>
      </c>
      <c r="KD22" s="64"/>
      <c r="KE22" s="61" t="str">
        <f>IF(ISBLANK($KX$3),"",IF(ISBLANK(Tipy!IP16),0,IF(AND(Tipy!IP16=Výsledky!$KV$3,Tipy!IR16=Výsledky!$KX$3),60,0)))</f>
        <v/>
      </c>
      <c r="KF22" s="61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1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1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2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65" t="str">
        <f>IF(ISBLANK($KX$3),"",IF(ISBLANK(Tipy!IP16),"-",SUM(KE22:KI22)))</f>
        <v/>
      </c>
      <c r="KK22" s="64"/>
      <c r="KL22" s="61" t="str">
        <f>IF(ISBLANK($KJ$3),"",IF(ISBLANK(Tipy!IV16),0,IF(AND(Tipy!IV16=Výsledky!$KH$3,Tipy!IX16=Výsledky!$KJ$3),60,0)))</f>
        <v/>
      </c>
      <c r="KM22" s="61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1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1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2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65" t="str">
        <f>IF(ISBLANK($KJ$3),"",IF(ISBLANK(Tipy!IV16),"-",SUM(KL22:KP22)))</f>
        <v/>
      </c>
      <c r="KR22" s="64"/>
      <c r="KS22" s="61" t="str">
        <f>IF(ISBLANK($KC$3),"",IF(ISBLANK(Tipy!JB16),0,IF(AND(Tipy!JB16=Výsledky!$KA$3,Tipy!JD16=Výsledky!$KC$3),60,0)))</f>
        <v/>
      </c>
      <c r="KT22" s="61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1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1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2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5" t="str">
        <f>IF(ISBLANK($KC$3),"",IF(ISBLANK(Tipy!JB16),"-",SUM(KS22:KW22)))</f>
        <v/>
      </c>
      <c r="KY22" s="64"/>
      <c r="KZ22" s="61" t="str">
        <f>IF(ISBLANK($LE$3),"",IF(ISBLANK(Tipy!JH16),0,IF(AND(Tipy!JH16=Výsledky!$LC$3,Tipy!JJ16=Výsledky!$LE$3),60,0)))</f>
        <v/>
      </c>
      <c r="LA22" s="61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1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1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2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5" t="str">
        <f>IF(ISBLANK($LE$3),"",IF(ISBLANK(Tipy!JH16),"-",SUM(KZ22:LD22)))</f>
        <v/>
      </c>
      <c r="LF22" s="64"/>
      <c r="LG22" s="61" t="str">
        <f>IF(ISBLANK($JH$3),"",IF(ISBLANK(Tipy!JU16),0,IF(AND(Tipy!JU16=Výsledky!$JF$3,Tipy!JW16=Výsledky!$JH$3),60,0)))</f>
        <v/>
      </c>
      <c r="LH22" s="61" t="str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/>
      </c>
      <c r="LI22" s="61" t="str">
        <f>IF(ISBLANK($JH$3),"",IF(OR(Tipy!JX16=Výsledky!#REF!,Tipy!JX16=Výsledky!#REF!,Tipy!JX16=Výsledky!#REF!,Tipy!JX16=Výsledky!$JJ$9),IF(VLOOKUP(Tipy!JX16,'Kategórie hráčov'!$A$2:$B$46,2,FALSE)=30,30,20),0))</f>
        <v/>
      </c>
      <c r="LJ22" s="61" t="str">
        <f>IF(ISBLANK($JH$3),"",IF(OR(Tipy!JY16=Výsledky!#REF!,Tipy!JY16=Výsledky!#REF!,Tipy!JY16=Výsledky!#REF!,Tipy!JY16=Výsledky!$JM$9),IF(VLOOKUP(Tipy!JY16,'Kategórie hráčov'!$A$2:$B$46,2,FALSE)=30,30,20),0))</f>
        <v/>
      </c>
      <c r="LK22" s="62" t="str">
        <f>IF(ISBLANK($JH$3),"",IF(ISBLANK(Tipy!JU16),0,IF(OR(AND(Tipy!JU16=Výsledky!$JF$3,OR(Tipy!JW16=Výsledky!$JH$3+1,Tipy!JW16=Výsledky!$JH$3-1)),AND(Tipy!JW16=Výsledky!$JH$3,OR(Tipy!JU16=Výsledky!$JF$3+1,Tipy!JU16=Výsledky!$JF$3-1))),10,0)))</f>
        <v/>
      </c>
      <c r="LL22" s="65" t="str">
        <f>IF(ISBLANK($JH$3),"",IF(ISBLANK(Tipy!JU16),"-",SUM(LG22:LK22)))</f>
        <v/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 t="str">
        <f>IF(ISBLANK($JH$3),"",IF(ISBLANK(Tipy!KI16),0,IF(AND(Tipy!KI16=Výsledky!$JF$3,Tipy!KK16=Výsledky!$JH$3),60,0)))</f>
        <v/>
      </c>
      <c r="LV22" s="61" t="str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/>
      </c>
      <c r="LW22" s="61" t="str">
        <f>IF(ISBLANK($JH$3),"",IF(OR(Tipy!KL16=Výsledky!#REF!,Tipy!KL16=Výsledky!#REF!,Tipy!KL16=Výsledky!#REF!,Tipy!KL16=Výsledky!$JJ$9),IF(VLOOKUP(Tipy!KL16,'Kategórie hráčov'!$A$2:$B$46,2,FALSE)=30,30,20),0))</f>
        <v/>
      </c>
      <c r="LX22" s="61" t="str">
        <f>IF(ISBLANK($JH$3),"",IF(OR(Tipy!KM16=Výsledky!#REF!,Tipy!KM16=Výsledky!#REF!,Tipy!KM16=Výsledky!#REF!,Tipy!KM16=Výsledky!$JM$9),IF(VLOOKUP(Tipy!KM16,'Kategórie hráčov'!$A$2:$B$46,2,FALSE)=30,30,20),0))</f>
        <v/>
      </c>
      <c r="LY22" s="62" t="str">
        <f>IF(ISBLANK($JH$3),"",IF(ISBLANK(Tipy!KI16),0,IF(OR(AND(Tipy!KI16=Výsledky!$JF$3,OR(Tipy!KK16=Výsledky!$JH$3+1,Tipy!KK16=Výsledky!$JH$3-1)),AND(Tipy!KK16=Výsledky!$JH$3,OR(Tipy!KI16=Výsledky!$JF$3+1,Tipy!KI16=Výsledky!$JF$3-1))),10,0)))</f>
        <v/>
      </c>
      <c r="LZ22" s="65" t="str">
        <f>IF(ISBLANK($JH$3),"",IF(ISBLANK(Tipy!KI16),"-",SUM(LU22:LY22)))</f>
        <v/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8" customHeight="1" x14ac:dyDescent="0.2">
      <c r="A23" s="287">
        <f>Tipy!A17</f>
        <v>52</v>
      </c>
      <c r="B23" s="277" t="s">
        <v>249</v>
      </c>
      <c r="C23" s="301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79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299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299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102">
        <f>IF(ISBLANK($AR$3),"",IF(ISBLANK(Tipy!AH17),0,IF(AND(Tipy!AH17=Výsledky!$AP$3,Tipy!AJ17=Výsledky!$AR$3),60,0)))</f>
        <v>0</v>
      </c>
      <c r="AN23" s="101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01">
        <f>IF(ISBLANK($AR$3),"",IF(OR(Tipy!AK17=Výsledky!$AM$6,Tipy!AK17=Výsledky!$AM$7,Tipy!AK17=Výsledky!$AM$8,Tipy!AK17=Výsledky!$AM$9),VLOOKUP(Tipy!AK17,'Kategórie hráčov'!$A$2:$B$51,2,FALSE),0))</f>
        <v>0</v>
      </c>
      <c r="AP23" s="101">
        <f>IF(ISBLANK($AR$3),"",IF(OR(Tipy!AL17=Výsledky!$AP$6,Tipy!AL17=Výsledky!$AP$7,Tipy!AL17=Výsledky!$AP$8,Tipy!AL17=Výsledky!$AP$9),VLOOKUP(Tipy!AL17,'Kategórie hráčov'!$A$27:$B$76,2,FALSE),0))</f>
        <v>0</v>
      </c>
      <c r="AQ23" s="62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5" t="str">
        <f>IF(ISBLANK($AR$3),"",IF(ISBLANK(Tipy!AH17),"-",SUM(AM23:AQ23)))</f>
        <v>-</v>
      </c>
      <c r="AS23" s="64"/>
      <c r="AT23" s="61">
        <f>IF(ISBLANK($AY$3),"",IF(ISBLANK(Tipy!AN17),0,IF(AND(Tipy!AN17=Výsledky!$AW$3,Tipy!AP17=Výsledky!$AY$3),60,0)))</f>
        <v>60</v>
      </c>
      <c r="AU23" s="61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61">
        <f>IF(ISBLANK($AY$3),"",IF(OR(Tipy!AQ17=Výsledky!$AT$6,Tipy!AQ17=Výsledky!$AT$7,Tipy!AQ17=Výsledky!$AT$8,Tipy!AQ17=Výsledky!$AT$9),VLOOKUP(Tipy!AQ17,'Kategórie hráčov'!$A$2:$B$51,2,FALSE),0))</f>
        <v>0</v>
      </c>
      <c r="AW23" s="61">
        <f>IF(ISBLANK($AY$3),"",IF(OR(Tipy!AR17=Výsledky!$AW$6,Tipy!AR17=Výsledky!$AW$7,Tipy!AR17=Výsledky!$AW$8,Tipy!AR17=Výsledky!$AW$9),VLOOKUP(Tipy!AR17,'Kategórie hráčov'!$A$27:$B$76,2,FALSE),0))</f>
        <v>0</v>
      </c>
      <c r="AX23" s="62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5">
        <f>IF(ISBLANK($AY$3),"",IF(ISBLANK(Tipy!AN17),"-",SUM(AT23:AX23)))</f>
        <v>60</v>
      </c>
      <c r="AZ23" s="64"/>
      <c r="BA23" s="61">
        <f>IF(ISBLANK($BF$3),"",IF(ISBLANK(Tipy!AT17),0,IF(AND(Tipy!AT17=Výsledky!$BD$3,Tipy!AV17=Výsledky!$BF$3),60,0)))</f>
        <v>60</v>
      </c>
      <c r="BB23" s="61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61">
        <f>IF(ISBLANK($BF$3),"",IF(OR(Tipy!AW17=Výsledky!$BA$6,Tipy!AW17=Výsledky!$BA$7,Tipy!AW17=Výsledky!$BA$8,Tipy!AW17=Výsledky!$BA$9),VLOOKUP(Tipy!AW17,'Kategórie hráčov'!$A$2:$B$51,2,FALSE),0))</f>
        <v>20</v>
      </c>
      <c r="BD23" s="61">
        <f>IF(ISBLANK($BF$3),"",IF(OR(Tipy!AX17=Výsledky!$BD$6,Tipy!AX17=Výsledky!$BD$7,Tipy!AX17=Výsledky!$BD$8,Tipy!AX17=Výsledky!$BD$9),VLOOKUP(Tipy!AX17,'Kategórie hráčov'!$A$27:$B$76,2,FALSE),0))</f>
        <v>0</v>
      </c>
      <c r="BE23" s="62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5">
        <f>IF(ISBLANK($BF$3),"",IF(ISBLANK(Tipy!AT17),"-",SUM(BA23:BE23)))</f>
        <v>80</v>
      </c>
      <c r="BG23" s="64"/>
      <c r="BH23" s="61">
        <f>IF(ISBLANK($BM$3),"",IF(ISBLANK(Tipy!AZ17),0,IF(AND(Tipy!AZ17=Výsledky!$BK$3,Tipy!BB17=Výsledky!$BM$3),60,0)))</f>
        <v>0</v>
      </c>
      <c r="BI23" s="61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61">
        <f>IF(ISBLANK($BM$3),"",IF(OR(Tipy!BC17=Výsledky!$BH$6,Tipy!BC17=Výsledky!$BH$7,Tipy!BC17=Výsledky!$BH$8,Tipy!BC17=Výsledky!$BH$9),VLOOKUP(Tipy!BC17,'Kategórie hráčov'!$A$2:$B$51,2,FALSE),0))</f>
        <v>20</v>
      </c>
      <c r="BK23" s="61">
        <f>IF(ISBLANK($BM$3),"",IF(OR(Tipy!BD17=Výsledky!$BK$6,Tipy!BD17=Výsledky!$BK$7,Tipy!BD17=Výsledky!$BK$8,Tipy!BD17=Výsledky!$BK$9),VLOOKUP(Tipy!BD17,'Kategórie hráčov'!$A$27:$B$76,2,FALSE),0))</f>
        <v>0</v>
      </c>
      <c r="BL23" s="62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5">
        <f>IF(ISBLANK($BM$3),"",IF(ISBLANK(Tipy!AZ17),"-",SUM(BH23:BL23)))</f>
        <v>50</v>
      </c>
      <c r="BN23" s="64"/>
      <c r="BO23" s="61">
        <f>IF(ISBLANK($BT$3),"",IF(ISBLANK(Tipy!BF17),0,IF(AND(Tipy!BF17=Výsledky!$BR$3,Tipy!BH17=Výsledky!$BT$3),60,0)))</f>
        <v>0</v>
      </c>
      <c r="BP23" s="61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61">
        <f>IF(ISBLANK($BT$3),"",IF(OR(Tipy!BI17=Výsledky!$BO$6,Tipy!BI17=Výsledky!$BO$7,Tipy!BI17=Výsledky!$BO$8,Tipy!BI17=Výsledky!$BO$9),VLOOKUP(Tipy!BI17,'Kategórie hráčov'!$A$2:$B$51,2,FALSE),0))</f>
        <v>0</v>
      </c>
      <c r="BR23" s="61">
        <f>IF(ISBLANK($BT$3),"",IF(OR(Tipy!BJ17=Výsledky!$BR$6,Tipy!BJ17=Výsledky!$BR$7,Tipy!BJ17=Výsledky!$BR$8,Tipy!BJ17=Výsledky!$BR$9),VLOOKUP(Tipy!BJ17,'Kategórie hráčov'!$A$27:$B$76,2,FALSE),0))</f>
        <v>0</v>
      </c>
      <c r="BS23" s="62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5">
        <f>IF(ISBLANK($BT$3),"",IF(ISBLANK(Tipy!BF17),"-",SUM(BO23:BS23)))</f>
        <v>10</v>
      </c>
      <c r="BU23" s="64"/>
      <c r="BV23" s="61">
        <f>IF(ISBLANK($CA$3),"",IF(ISBLANK(Tipy!BL17),0,IF(AND(Tipy!BL17=Výsledky!$BY$3,Tipy!BN17=Výsledky!$CA$3),60,0)))</f>
        <v>0</v>
      </c>
      <c r="BW23" s="61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61">
        <f>IF(ISBLANK($CA$3),"",IF(OR(Tipy!BO17=Výsledky!$BV$6,Tipy!BO17=Výsledky!$BV$7,Tipy!BO17=Výsledky!$BV$8,Tipy!BO17=Výsledky!$BV$9),VLOOKUP(Tipy!BO17,'Kategórie hráčov'!$A$2:$B$51,2,FALSE),0))</f>
        <v>0</v>
      </c>
      <c r="BY23" s="61">
        <f>IF(ISBLANK($CA$3),"",IF(OR(Tipy!BP17=Výsledky!$BY$6,Tipy!BP17=Výsledky!$BY$7,Tipy!BP17=Výsledky!$BY$8,Tipy!BP17=Výsledky!$BY$9),VLOOKUP(Tipy!BP17,'Kategórie hráčov'!$A$27:$B$76,2,FALSE),0))</f>
        <v>0</v>
      </c>
      <c r="BZ23" s="62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5">
        <f>IF(ISBLANK($CA$3),"",IF(ISBLANK(Tipy!BL17),"-",SUM(BV23:BZ23)))</f>
        <v>30</v>
      </c>
      <c r="CB23" s="64"/>
      <c r="CC23" s="61">
        <f>IF(ISBLANK($CH$3),"",IF(ISBLANK(Tipy!BR17),0,IF(AND(Tipy!BR17=Výsledky!$CF$3,Tipy!BT17=Výsledky!$CH$3),60,0)))</f>
        <v>0</v>
      </c>
      <c r="CD23" s="61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61">
        <f>IF(ISBLANK($CH$3),"",IF(OR(Tipy!BU17=Výsledky!$CC$6,Tipy!BU17=Výsledky!$CC$7,Tipy!BU17=Výsledky!$CC$8,Tipy!BU17=Výsledky!$CC$9),VLOOKUP(Tipy!BU17,'Kategórie hráčov'!$A$2:$B$51,2,FALSE),0))</f>
        <v>20</v>
      </c>
      <c r="CF23" s="61">
        <f>IF(ISBLANK($CH$3),"",IF(OR(Tipy!BV17=Výsledky!$CF$6,Tipy!BV17=Výsledky!$CF$7,Tipy!BV17=Výsledky!$CF$8,Tipy!BV17=Výsledky!$CF$9),VLOOKUP(Tipy!BV17,'Kategórie hráčov'!$A$27:$B$76,2,FALSE),0))</f>
        <v>0</v>
      </c>
      <c r="CG23" s="62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5">
        <f>IF(ISBLANK($CH$3),"",IF(ISBLANK(Tipy!BR17),"-",SUM(CC23:CG23)))</f>
        <v>30</v>
      </c>
      <c r="CI23" s="64"/>
      <c r="CJ23" s="61">
        <f>IF(ISBLANK($CO$3),"",IF(ISBLANK(Tipy!BX17),0,IF(AND(Tipy!BX17=Výsledky!$CM$3,Tipy!BZ17=Výsledky!$CO$3),60,0)))</f>
        <v>0</v>
      </c>
      <c r="CK23" s="61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61">
        <f>IF(ISBLANK($CO$3),"",IF(OR(Tipy!CA17=Výsledky!$CJ$6,Tipy!CA17=Výsledky!$CJ$7,Tipy!CA17=Výsledky!$CJ$8,Tipy!CA17=Výsledky!$CJ$9),VLOOKUP(Tipy!CA17,'Kategórie hráčov'!$A$2:$B$51,2,FALSE),0))</f>
        <v>20</v>
      </c>
      <c r="CM23" s="61">
        <f>IF(ISBLANK($CO$3),"",IF(OR(Tipy!CB17=Výsledky!$CM$6,Tipy!CB17=Výsledky!$CM$7,Tipy!CB17=Výsledky!$CM$8,Tipy!CB17=Výsledky!$CM$9),VLOOKUP(Tipy!CB17,'Kategórie hráčov'!$A$27:$B$76,2,FALSE),0))</f>
        <v>0</v>
      </c>
      <c r="CN23" s="62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65">
        <f>IF(ISBLANK($CO$3),"",IF(ISBLANK(Tipy!BX17),"-",SUM(CJ23:CN23)))</f>
        <v>40</v>
      </c>
      <c r="CP23" s="64"/>
      <c r="CQ23" s="61">
        <f>IF(ISBLANK($CV$3),"",IF(ISBLANK(Tipy!CD17),0,IF(AND(Tipy!CD17=Výsledky!$CT$3,Tipy!CF17=Výsledky!$CV$3),60,0)))</f>
        <v>0</v>
      </c>
      <c r="CR23" s="61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61">
        <f>IF(ISBLANK($CV$3),"",IF(OR(Tipy!CG17=Výsledky!$CQ$6,Tipy!CG17=Výsledky!$CQ$7,Tipy!CG17=Výsledky!$CQ$8,Tipy!CG17=Výsledky!$CQ$9),VLOOKUP(Tipy!CG17,'Kategórie hráčov'!$A$2:$B$51,2,FALSE),0))</f>
        <v>20</v>
      </c>
      <c r="CT23" s="61">
        <f>IF(ISBLANK($CV$3),"",IF(OR(Tipy!CH17=Výsledky!$CT$6,Tipy!CH17=Výsledky!$CT$7,Tipy!CH17=Výsledky!$CT$8,Tipy!CH17=Výsledky!$CT$9),VLOOKUP(Tipy!CH17,'Kategórie hráčov'!$A$27:$B$76,2,FALSE),0))</f>
        <v>0</v>
      </c>
      <c r="CU23" s="62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65">
        <f>IF(ISBLANK($CV$3),"",IF(ISBLANK(Tipy!CD17),"-",SUM(CQ23:CU23)))</f>
        <v>40</v>
      </c>
      <c r="CW23" s="64"/>
      <c r="CX23" s="61">
        <f>IF(ISBLANK($DC$3),"",IF(ISBLANK(Tipy!CJ17),0,IF(AND(Tipy!CJ17=Výsledky!$DA$3,Tipy!CL17=Výsledky!$DC$3),60,0)))</f>
        <v>60</v>
      </c>
      <c r="CY23" s="61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61">
        <f>IF(ISBLANK($DC$3),"",IF(OR(Tipy!CM17=Výsledky!$CX$6,Tipy!CM17=Výsledky!$CX$7,Tipy!CM17=Výsledky!$CX$8,Tipy!CM17=Výsledky!$CX$9),VLOOKUP(Tipy!CM17,'Kategórie hráčov'!$A$2:$B$51,2,FALSE),0))</f>
        <v>20</v>
      </c>
      <c r="DA23" s="61">
        <f>IF(ISBLANK($DC$3),"",IF(OR(Tipy!CN17=Výsledky!$DA$6,Tipy!CN17=Výsledky!$DA$7,Tipy!CN17=Výsledky!$DA$8,Tipy!CN17=Výsledky!$DA$9),VLOOKUP(Tipy!CN17,'Kategórie hráčov'!$A$27:$B$76,2,FALSE),0))</f>
        <v>20</v>
      </c>
      <c r="DB23" s="62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65">
        <f>IF(ISBLANK($DC$3),"",IF(ISBLANK(Tipy!CJ17),"-",SUM(CX23:DB23)))</f>
        <v>100</v>
      </c>
      <c r="DD23" s="64"/>
      <c r="DE23" s="61">
        <f>IF(ISBLANK($DJ$3),"",IF(ISBLANK(Tipy!CP17),0,IF(AND(Tipy!CP17=Výsledky!$DH$3,Tipy!CR17=Výsledky!$DJ$3),60,0)))</f>
        <v>0</v>
      </c>
      <c r="DF23" s="61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61">
        <f>IF(ISBLANK($DJ$3),"",IF(OR(Tipy!CS17=Výsledky!$DE$6,Tipy!CS17=Výsledky!$DE$7,Tipy!CS17=Výsledky!$DE$8,Tipy!CS17=Výsledky!$DE$9),VLOOKUP(Tipy!CS17,'Kategórie hráčov'!$A$2:$B$51,2,FALSE),0))</f>
        <v>0</v>
      </c>
      <c r="DH23" s="61">
        <f>IF(ISBLANK($DJ$3),"",IF(OR(Tipy!CT17=Výsledky!$DH$6,Tipy!CT17=Výsledky!$DH$7,Tipy!CT17=Výsledky!$DH$8,Tipy!CT17=Výsledky!$DH$9),VLOOKUP(Tipy!CT17,'Kategórie hráčov'!$A$27:$B$76,2,FALSE),0))</f>
        <v>0</v>
      </c>
      <c r="DI23" s="62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65">
        <f>IF(ISBLANK($DJ$3),"",IF(ISBLANK(Tipy!CP17),"-",SUM(DE23:DI23)))</f>
        <v>30</v>
      </c>
      <c r="DK23" s="64"/>
      <c r="DL23" s="61">
        <f>IF(ISBLANK($DQ$3),"",IF(ISBLANK(Tipy!CV17),0,IF(AND(Tipy!CV17=Výsledky!$DO$3,Tipy!CX17=Výsledky!$DQ$3),60,0)))</f>
        <v>0</v>
      </c>
      <c r="DM23" s="61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61">
        <f>IF(ISBLANK($DQ$3),"",IF(OR(Tipy!CY17=Výsledky!$DL$6,Tipy!CY17=Výsledky!$DL$7,Tipy!CY17=Výsledky!$DL$8,Tipy!CY17=Výsledky!$DL$9),VLOOKUP(Tipy!CY17,'Kategórie hráčov'!$A$2:$B$51,2,FALSE),0))</f>
        <v>0</v>
      </c>
      <c r="DO23" s="61">
        <f>IF(ISBLANK($DQ$3),"",IF(OR(Tipy!CZ17=Výsledky!$DO$6,Tipy!CZ17=Výsledky!$DO$7,Tipy!CZ17=Výsledky!$DO$8,Tipy!CZ17=Výsledky!$DO$9),VLOOKUP(Tipy!CZ17,'Kategórie hráčov'!$A$27:$B$76,2,FALSE),0))</f>
        <v>0</v>
      </c>
      <c r="DP23" s="62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65">
        <f>IF(ISBLANK($DQ$3),"",IF(ISBLANK(Tipy!CV17),"-",SUM(DL23:DP23)))</f>
        <v>0</v>
      </c>
      <c r="DR23" s="64"/>
      <c r="DS23" s="61">
        <f>IF(ISBLANK($DX$3),"",IF(ISBLANK(Tipy!DB17),0,IF(AND(Tipy!DB17=Výsledky!$DV$3,Tipy!DD17=Výsledky!$DX$3),60,0)))</f>
        <v>0</v>
      </c>
      <c r="DT23" s="61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61">
        <f>IF(ISBLANK($DX$3),"",IF(OR(Tipy!DE17=Výsledky!$DS$6,Tipy!DE17=Výsledky!$DS$7,Tipy!DE17=Výsledky!$DS$8,Tipy!DE17=Výsledky!$DS$9),VLOOKUP(Tipy!DE17,'Kategórie hráčov'!$A$2:$B$51,2,FALSE),0))</f>
        <v>0</v>
      </c>
      <c r="DV23" s="61">
        <f>IF(ISBLANK($DX$3),"",IF(OR(Tipy!DF17=Výsledky!$DV$6,Tipy!DF17=Výsledky!$DV$7,Tipy!DF17=Výsledky!$DV$8,Tipy!DF17=Výsledky!$DV$9),VLOOKUP(Tipy!DF17,'Kategórie hráčov'!$A$27:$B$76,2,FALSE),0))</f>
        <v>0</v>
      </c>
      <c r="DW23" s="62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65">
        <f>IF(ISBLANK($DX$3),"",IF(ISBLANK(Tipy!DB17),"-",SUM(DS23:DW23)))</f>
        <v>0</v>
      </c>
      <c r="DY23" s="64"/>
      <c r="DZ23" s="61">
        <f>IF(ISBLANK($EE$3),"",IF(ISBLANK(Tipy!DH17),0,IF(AND(Tipy!DH17=Výsledky!$EC$3,Tipy!DJ17=Výsledky!$EE$3),60,0)))</f>
        <v>0</v>
      </c>
      <c r="EA23" s="61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61">
        <f>IF(ISBLANK($EE$3),"",IF(OR(Tipy!DK17=Výsledky!$DZ$6,Tipy!DK17=Výsledky!$DZ$7,Tipy!DK17=Výsledky!$DZ$8,Tipy!DK17=Výsledky!$DZ$9),VLOOKUP(Tipy!DK17,'Kategórie hráčov'!$A$2:$B$51,2,FALSE),0))</f>
        <v>20</v>
      </c>
      <c r="EC23" s="61">
        <f>IF(ISBLANK($EE$3),"",IF(OR(Tipy!DL17=Výsledky!$EC$6,Tipy!DL17=Výsledky!$EC$7,Tipy!DL17=Výsledky!$EC$8,Tipy!DL17=Výsledky!$EC$9),VLOOKUP(Tipy!DL17,'Kategórie hráčov'!$A$27:$B$76,2,FALSE),0))</f>
        <v>0</v>
      </c>
      <c r="ED23" s="62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65">
        <f>IF(ISBLANK($EE$3),"",IF(ISBLANK(Tipy!DH17),"-",SUM(DZ23:ED23)))</f>
        <v>50</v>
      </c>
      <c r="EF23" s="64"/>
      <c r="EG23" s="61">
        <f>IF(ISBLANK($EL$3),"",IF(ISBLANK(Tipy!DN17),0,IF(AND(Tipy!DN17=Výsledky!$EJ$3,Tipy!DP17=Výsledky!$EL$3),60,0)))</f>
        <v>0</v>
      </c>
      <c r="EH23" s="61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61">
        <f>IF(ISBLANK($EL$3),"",IF(OR(Tipy!DQ17=Výsledky!$EG$6,Tipy!DQ17=Výsledky!$EG$7,Tipy!DQ17=Výsledky!$EG$8,Tipy!DQ17=Výsledky!$EG$9),VLOOKUP(Tipy!DQ17,'Kategórie hráčov'!$A$77:$B$77,2,FALSE),0))</f>
        <v>0</v>
      </c>
      <c r="EJ23" s="61">
        <f>IF(ISBLANK($EL$3),"",IF(OR(Tipy!DR17=Výsledky!$EJ$6,Tipy!DR17=Výsledky!$EJ$7,Tipy!DR17=Výsledky!$EJ$8,Tipy!DR17=Výsledky!$EJ$9),VLOOKUP(Tipy!DR17,'Kategórie hráčov'!$A$27:$B$76,2,FALSE),0))</f>
        <v>0</v>
      </c>
      <c r="EK23" s="62">
        <f>IF(ISBLANK($EL$3),"",IF(ISBLANK(Tipy!DN17),0,IF(OR(AND(Tipy!DN17=Výsledky!$EJ$3,OR(Tipy!DP17=Výsledky!$EL$3+1,Tipy!DP17=Výsledky!$EL$3-1)),AND(Tipy!DP17=Výsledky!$EL$3,OR(Tipy!DN17=Výsledky!$EJ$3+1,Tipy!DN17=Výsledky!$EJ$3-1))),10,0)))</f>
        <v>10</v>
      </c>
      <c r="EL23" s="65">
        <f>IF(ISBLANK($EL$3),"",IF(ISBLANK(Tipy!DN17),"-",SUM(EG23:EK23)))</f>
        <v>10</v>
      </c>
      <c r="EM23" s="64"/>
      <c r="EN23" s="61">
        <f>IF(ISBLANK($ES$3),"",IF(ISBLANK(Tipy!DT17),0,IF(AND(Tipy!DT17=Výsledky!$EQ$3,Tipy!DV17=Výsledky!$ES$3),60,0)))</f>
        <v>0</v>
      </c>
      <c r="EO23" s="61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61">
        <f>IF(ISBLANK($ES$3),"",IF(OR(Tipy!DW17=Výsledky!$EN$6,Tipy!DW17=Výsledky!$EN$7,Tipy!DW17=Výsledky!$EN$8,Tipy!DW17=Výsledky!$EN$9),VLOOKUP(Tipy!DW17,'Kategórie hráčov'!$A$2:$B$51,2,FALSE),0))</f>
        <v>20</v>
      </c>
      <c r="EQ23" s="61">
        <f>IF(ISBLANK($ES$3),"",IF(OR(Tipy!DX17=Výsledky!$EQ$6,Tipy!DX17=Výsledky!$EQ$7,Tipy!DX17=Výsledky!$EQ$8,Tipy!DX17=Výsledky!$EQ$9),VLOOKUP(Tipy!DX17,'Kategórie hráčov'!$A$27:$B$76,2,FALSE),0))</f>
        <v>0</v>
      </c>
      <c r="ER23" s="62">
        <f>IF(ISBLANK($ES$3),"",IF(ISBLANK(Tipy!DT17),0,IF(OR(AND(Tipy!DT17=Výsledky!$EQ$3,OR(Tipy!DV17=Výsledky!$ES$3+1,Tipy!DV17=Výsledky!$ES$3-1)),AND(Tipy!DV17=Výsledky!$ES$3,OR(Tipy!DT17=Výsledky!$EQ$3+1,Tipy!DT17=Výsledky!$EQ$3-1))),10,0)))</f>
        <v>10</v>
      </c>
      <c r="ES23" s="65">
        <f>IF(ISBLANK($ES$3),"",IF(ISBLANK(Tipy!DT17),"-",SUM(EN23:ER23)))</f>
        <v>50</v>
      </c>
      <c r="ET23" s="64"/>
      <c r="EU23" s="61">
        <f>IF(ISBLANK($EZ$3),"",IF(ISBLANK(Tipy!DZ17),0,IF(AND(Tipy!DZ17=Výsledky!$EX$3,Tipy!EB17=Výsledky!$EZ$3),60,0)))</f>
        <v>0</v>
      </c>
      <c r="EV23" s="61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20</v>
      </c>
      <c r="EW23" s="61">
        <f>IF(ISBLANK($EZ$3),"",IF(OR(Tipy!EC17=Výsledky!$EU$6,Tipy!EC17=Výsledky!$EU$7,Tipy!EC17=Výsledky!$EU$8,Tipy!EC17=Výsledky!$EU$9),VLOOKUP(Tipy!EC17,'Kategórie hráčov'!$A$2:$B$51,2,FALSE),0))</f>
        <v>0</v>
      </c>
      <c r="EX23" s="61">
        <f>IF(ISBLANK($EZ$3),"",IF(OR(Tipy!ED17=Výsledky!$EX$6,Tipy!ED17=Výsledky!$EX$7,Tipy!ED17=Výsledky!$EX$8,Tipy!ED17=Výsledky!$EX$9),VLOOKUP(Tipy!ED17,'Kategórie hráčov'!$A$27:$B$76,2,FALSE),0))</f>
        <v>20</v>
      </c>
      <c r="EY23" s="62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65">
        <f>IF(ISBLANK($EZ$3),"",IF(ISBLANK(Tipy!DZ17),"-",SUM(EU23:EY23)))</f>
        <v>40</v>
      </c>
      <c r="FA23" s="64"/>
      <c r="FB23" s="61">
        <f>IF(ISBLANK($BM$3),"",IF(ISBLANK(Tipy!EF17),0,IF(AND(Tipy!EF17=Výsledky!$BK$3,Tipy!EH17=Výsledky!$BM$3),60,0)))</f>
        <v>0</v>
      </c>
      <c r="FC23" s="61">
        <f>IF(ISBLANK($BM$3),"",IF(ISBLANK(Tipy!EF17),0,IF(AND(Tipy!EF17=Výsledky!$BK$3,Tipy!EH17=Výsledky!$BM$3),0,IF(AND(Tipy!EF17-Tipy!EH17&gt;0,Výsledky!$BK$3-Výsledky!$BM$3&gt;0),20,IF(AND(Tipy!EF17-Tipy!EH17=0,Výsledky!$BK$3-Výsledky!$BM$3=0),20,IF(AND(Tipy!EF17-Tipy!EH17&lt;0,Výsledky!$BK$3-Výsledky!$BM$3&lt;0),20,0))))))</f>
        <v>0</v>
      </c>
      <c r="FD23" s="61">
        <f>IF(ISBLANK($BM$3),"",IF(OR(Tipy!EI17=Výsledky!$FB$6,Tipy!EI17=Výsledky!$FB$7,Tipy!EI17=Výsledky!$FB$8,Tipy!EI17=Výsledky!$FB$9),IF(VLOOKUP(Tipy!EI17,'Kategórie hráčov'!$A$2:$B$46,2,FALSE)=30,30,20),0))</f>
        <v>0</v>
      </c>
      <c r="FE23" s="61">
        <f>IF(ISBLANK($BM$3),"",IF(OR(Tipy!EJ17=Výsledky!$FE$6,Tipy!EJ17=Výsledky!$FE$7,Tipy!EJ17=Výsledky!$FE$8,Tipy!EJ17=Výsledky!$FE$9),IF(VLOOKUP(Tipy!EJ17,'Kategórie hráčov'!$A$2:$B$46,2,FALSE)=30,30,20),0))</f>
        <v>0</v>
      </c>
      <c r="FF23" s="62">
        <f>IF(ISBLANK($BM$3),"",IF(ISBLANK(Tipy!EF17),0,IF(OR(AND(Tipy!EF17=Výsledky!$BK$3,OR(Tipy!EH17=Výsledky!$BM$3+1,Tipy!EH17=Výsledky!$BM$3-1)),AND(Tipy!EH17=Výsledky!$BM$3,OR(Tipy!EF17=Výsledky!$BK$3+1,Tipy!EF17=Výsledky!$BK$3-1))),10,0)))</f>
        <v>0</v>
      </c>
      <c r="FG23" s="65" t="str">
        <f>IF(ISBLANK($BM$3),"",IF(ISBLANK(Tipy!EF17),"-",SUM(FB23:FF23)))</f>
        <v>-</v>
      </c>
      <c r="FH23" s="64"/>
      <c r="FI23" s="61" t="str">
        <f>IF(ISBLANK($FN$3),"",IF(ISBLANK(Tipy!EL17),0,IF(AND(Tipy!EL17=Výsledky!$FL$3,Tipy!EN17=Výsledky!$FN$3),60,0)))</f>
        <v/>
      </c>
      <c r="FJ23" s="61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61" t="str">
        <f>IF(ISBLANK($FN$3),"",IF(OR(Tipy!EO17=Výsledky!$FI$6,Tipy!EO17=Výsledky!$FI$7,Tipy!EO17=Výsledky!$FI$8,Tipy!EO17=Výsledky!$FI$9),IF(VLOOKUP(Tipy!EO17,'Kategórie hráčov'!$A$2:$B$46,2,FALSE)=30,30,20),0))</f>
        <v/>
      </c>
      <c r="FL23" s="61" t="str">
        <f>IF(ISBLANK($FN$3),"",IF(OR(Tipy!EP17=Výsledky!$FL$6,Tipy!EP17=Výsledky!$FL$7,Tipy!EP17=Výsledky!$FL$8,Tipy!EP17=Výsledky!$FL$9),IF(VLOOKUP(Tipy!EP17,'Kategórie hráčov'!$A$2:$B$46,2,FALSE)=30,30,20),0))</f>
        <v/>
      </c>
      <c r="FM23" s="62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65" t="str">
        <f>IF(ISBLANK($FN$3),"",IF(ISBLANK(Tipy!EL17),"-",SUM(FI23:FM23)))</f>
        <v/>
      </c>
      <c r="FO23" s="64"/>
      <c r="FP23" s="61">
        <f>IF(ISBLANK($DJ$3),"",IF(ISBLANK(Tipy!ER17),0,IF(AND(Tipy!ER17=Výsledky!$DH$3,Tipy!ET17=Výsledky!$DJ$3),60,0)))</f>
        <v>0</v>
      </c>
      <c r="FQ23" s="61">
        <f>IF(ISBLANK($DJ$3),"",IF(ISBLANK(Tipy!ER17),0,IF(AND(Tipy!ER17=Výsledky!$DH$3,Tipy!ET17=Výsledky!$DJ$3),0,IF(AND(Tipy!ER17-Tipy!ET17&gt;0,Výsledky!$DH$3-Výsledky!$DJ$3&gt;0),20,IF(AND(Tipy!ER17-Tipy!ET17=0,Výsledky!$DH$3-Výsledky!$DJ$3=0),20,IF(AND(Tipy!ER17-Tipy!ET17&lt;0,Výsledky!$DH$3-Výsledky!$DJ$3&lt;0),20,0))))))</f>
        <v>0</v>
      </c>
      <c r="FR23" s="61">
        <f>IF(ISBLANK($DJ$3),"",IF(OR(Tipy!EU17=Výsledky!$FP$6,Tipy!EU17=Výsledky!$FP$7,Tipy!EU17=Výsledky!$FP$8,Tipy!EU17=Výsledky!$FP$9),IF(VLOOKUP(Tipy!EU17,'Kategórie hráčov'!$A$2:$B$66,2,FALSE)=30,30,20),0))</f>
        <v>0</v>
      </c>
      <c r="FS23" s="61">
        <f>IF(ISBLANK($DJ$3),"",IF(OR(Tipy!EV17=Výsledky!$FS$6,Tipy!EV17=Výsledky!$FS$7,Tipy!EV17=Výsledky!$FS$8,Tipy!EV17=Výsledky!$FS$9),IF(VLOOKUP(Tipy!EV17,'Kategórie hráčov'!$A$2:$B$46,2,FALSE)=30,30,20),0))</f>
        <v>0</v>
      </c>
      <c r="FT23" s="62">
        <f>IF(ISBLANK($DJ$3),"",IF(ISBLANK(Tipy!ER17),0,IF(OR(AND(Tipy!ER17=Výsledky!$DH$3,OR(Tipy!ET17=Výsledky!$DJ$3+1,Tipy!ET17=Výsledky!$DJ$3-1)),AND(Tipy!ET17=Výsledky!$DJ$3,OR(Tipy!ER17=Výsledky!$DH$3+1,Tipy!ER17=Výsledky!$DH$3-1))),10,0)))</f>
        <v>0</v>
      </c>
      <c r="FU23" s="65" t="str">
        <f>IF(ISBLANK($DJ$3),"",IF(ISBLANK(Tipy!ER17),"-",SUM(FP23:FT23)))</f>
        <v>-</v>
      </c>
      <c r="FV23" s="64"/>
      <c r="FW23" s="61" t="str">
        <f>IF(ISBLANK($GB$3),"",IF(ISBLANK(Tipy!EX17),0,IF(AND(Tipy!EX17=Výsledky!$FZ$3,Tipy!EZ17=Výsledky!$GB$3),60,0)))</f>
        <v/>
      </c>
      <c r="FX23" s="61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61" t="str">
        <f>IF(ISBLANK($GB$3),"",IF(OR(Tipy!FA17=Výsledky!$FW$6,Tipy!FA17=Výsledky!$FW$7,Tipy!FA17=Výsledky!$FW$8,Tipy!FA17=Výsledky!$FW$9),IF(VLOOKUP(Tipy!FA17,'Kategórie hráčov'!$A$2:$B$46,2,FALSE)=30,30,20),0))</f>
        <v/>
      </c>
      <c r="FZ23" s="61" t="str">
        <f>IF(ISBLANK($GB$3),"",IF(OR(Tipy!FB17=Výsledky!$FZ$6,Tipy!FB17=Výsledky!$FZ$7,Tipy!FB17=Výsledky!$FZ$8,Tipy!FB17=Výsledky!$FZ$9),IF(VLOOKUP(Tipy!FB17,'Kategórie hráčov'!$A$2:$B$46,2,FALSE)=30,30,20),0))</f>
        <v/>
      </c>
      <c r="GA23" s="62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65" t="str">
        <f>IF(ISBLANK($GB$3),"",IF(ISBLANK(Tipy!EX17),"-",SUM(FW23:GA23)))</f>
        <v/>
      </c>
      <c r="GC23" s="64"/>
      <c r="GD23" s="61" t="str">
        <f>IF(ISBLANK($GP$3),"",IF(ISBLANK(Tipy!FD17),0,IF(AND(Tipy!FD17=Výsledky!$GN$3,Tipy!FF17=Výsledky!$GP$3),60,0)))</f>
        <v/>
      </c>
      <c r="GE23" s="61" t="str">
        <f>IF(ISBLANK($GP$3),"",IF(ISBLANK(Tipy!FD17),0,IF(AND(Tipy!FD17=Výsledky!$GN$3,Tipy!FF17=Výsledky!$GP$3),0,IF(AND(Tipy!FD17-Tipy!FF17&gt;0,Výsledky!$GN$3-Výsledky!$GP$3&gt;0),20,IF(AND(Tipy!FD17-Tipy!FF17=0,Výsledky!$GN$3-Výsledky!$GP$3=0),20,IF(AND(Tipy!FD17-Tipy!FF17&lt;0,Výsledky!$GN$3-Výsledky!$GP$3&lt;0),20,0))))))</f>
        <v/>
      </c>
      <c r="GF23" s="61" t="str">
        <f>IF(ISBLANK($GP$3),"",IF(OR(Tipy!FG17=Výsledky!$GD$6,Tipy!FG17=Výsledky!$GD$7,Tipy!FG17=Výsledky!$GD$8,Tipy!FG17=Výsledky!$GD$9),IF(VLOOKUP(Tipy!FG17,'Kategórie hráčov'!$A$2:$B$46,2,FALSE)=30,30,20),0))</f>
        <v/>
      </c>
      <c r="GG23" s="61" t="str">
        <f>IF(ISBLANK($GP$3),"",IF(OR(Tipy!FH17=Výsledky!$GG$6,Tipy!FH17=Výsledky!$GG$7,Tipy!FH17=Výsledky!$GG$8,Tipy!FH17=Výsledky!$GG$9),IF(VLOOKUP(Tipy!FH17,'Kategórie hráčov'!$A$2:$B$46,2,FALSE)=30,30,20),0))</f>
        <v/>
      </c>
      <c r="GH23" s="62" t="str">
        <f>IF(ISBLANK($GP$3),"",IF(ISBLANK(Tipy!FD17),0,IF(OR(AND(Tipy!FD17=Výsledky!$GN$3,OR(Tipy!FF17=Výsledky!$GP$3+1,Tipy!FF17=Výsledky!$GP$3-1)),AND(Tipy!FF17=Výsledky!$GP$3,OR(Tipy!FD17=Výsledky!$GN$3+1,Tipy!FD17=Výsledky!$GN$3-1))),10,0)))</f>
        <v/>
      </c>
      <c r="GI23" s="65" t="str">
        <f>IF(ISBLANK($GP$3),"",IF(ISBLANK(Tipy!FD17),"-",SUM(GD23:GH23)))</f>
        <v/>
      </c>
      <c r="GJ23" s="64"/>
      <c r="GK23" s="61" t="str">
        <f>IF(ISBLANK($GW$3),"",IF(ISBLANK(Tipy!FJ17),0,IF(AND(Tipy!FJ17=Výsledky!$GU$3,Tipy!FL17=Výsledky!$GW$3),60,0)))</f>
        <v/>
      </c>
      <c r="GL23" s="61" t="str">
        <f>IF(ISBLANK($GW$3),"",IF(ISBLANK(Tipy!FJ17),0,IF(AND(Tipy!FJ17=Výsledky!$GU$3,Tipy!FL17=Výsledky!$GW$3),0,IF(AND(Tipy!FJ17-Tipy!FL17&gt;0,Výsledky!$GU$3-Výsledky!$GW$3&gt;0),20,IF(AND(Tipy!FJ17-Tipy!FL17=0,Výsledky!$GU$3-Výsledky!$GW$3=0),20,IF(AND(Tipy!FJ17-Tipy!FL17&lt;0,Výsledky!$GU$3-Výsledky!$GW$3&lt;0),20,0))))))</f>
        <v/>
      </c>
      <c r="GM23" s="61" t="str">
        <f>IF(ISBLANK($GW$3),"",IF(OR(Tipy!FM17=Výsledky!$GK$6,Tipy!FM17=Výsledky!$GK$7,Tipy!FM17=Výsledky!$GK$8,Tipy!FM17=Výsledky!$GK$9),IF(VLOOKUP(Tipy!FM17,'Kategórie hráčov'!$A$2:$B$46,2,FALSE)=30,30,20),0))</f>
        <v/>
      </c>
      <c r="GN23" s="61" t="str">
        <f>IF(ISBLANK($GW$3),"",IF(OR(Tipy!FN17=Výsledky!$GN$6,Tipy!FN17=Výsledky!$GN$7,Tipy!FN17=Výsledky!$GN$8,Tipy!FN17=Výsledky!$GN$9),IF(VLOOKUP(Tipy!FN17,'Kategórie hráčov'!$A$2:$B$46,2,FALSE)=30,30,20),0))</f>
        <v/>
      </c>
      <c r="GO23" s="62" t="str">
        <f>IF(ISBLANK($GW$3),"",IF(ISBLANK(Tipy!FJ17),0,IF(OR(AND(Tipy!FJ17=Výsledky!$GU$3,OR(Tipy!FL17=Výsledky!$GW$3+1,Tipy!FL17=Výsledky!$GW$3-1)),AND(Tipy!FL17=Výsledky!$GW$3,OR(Tipy!FJ17=Výsledky!$GU$3+1,Tipy!FJ17=Výsledky!$GU$3-1))),10,0)))</f>
        <v/>
      </c>
      <c r="GP23" s="65" t="str">
        <f>IF(ISBLANK($GW$3),"",IF(ISBLANK(Tipy!FJ17),"-",SUM(GK23:GO23)))</f>
        <v/>
      </c>
      <c r="GQ23" s="64"/>
      <c r="GR23" s="61" t="str">
        <f>IF(ISBLANK($GI$3),"",IF(ISBLANK(Tipy!FP17),0,IF(AND(Tipy!FP17=Výsledky!$GG$3,Tipy!FR17=Výsledky!$GI$3),60,0)))</f>
        <v/>
      </c>
      <c r="GS23" s="61" t="str">
        <f>IF(ISBLANK($GI$3),"",IF(ISBLANK(Tipy!FP17),0,IF(AND(Tipy!FP17=Výsledky!$GG$3,Tipy!FR17=Výsledky!$GI$3),0,IF(AND(Tipy!FP17-Tipy!FR17&gt;0,Výsledky!$GG$3-Výsledky!$GI$3&gt;0),20,IF(AND(Tipy!FP17-Tipy!FR17=0,Výsledky!$GG$3-Výsledky!$GI$3=0),20,IF(AND(Tipy!FP17-Tipy!FR17&lt;0,Výsledky!$GG$3-Výsledky!$GI$3&lt;0),20,0))))))</f>
        <v/>
      </c>
      <c r="GT23" s="61" t="str">
        <f>IF(ISBLANK($GI$3),"",IF(OR(Tipy!FS17=Výsledky!#REF!,Tipy!FS17=Výsledky!#REF!,Tipy!FS17=Výsledky!#REF!,Tipy!FS17=Výsledky!$GR$9),IF(VLOOKUP(Tipy!FS17,'Kategórie hráčov'!$A$2:$B$46,2,FALSE)=30,30,20),0))</f>
        <v/>
      </c>
      <c r="GU23" s="61" t="str">
        <f>IF(ISBLANK($GI$3),"",IF(OR(Tipy!FT17=Výsledky!#REF!,Tipy!FT17=Výsledky!#REF!,Tipy!FT17=Výsledky!#REF!,Tipy!FT17=Výsledky!$GU$9),IF(VLOOKUP(Tipy!FT17,'Kategórie hráčov'!$A$2:$B$46,2,FALSE)=30,30,20),0))</f>
        <v/>
      </c>
      <c r="GV23" s="62" t="str">
        <f>IF(ISBLANK($GI$3),"",IF(ISBLANK(Tipy!FP17),0,IF(OR(AND(Tipy!FP17=Výsledky!$GG$3,OR(Tipy!FR17=Výsledky!$GI$3+1,Tipy!FR17=Výsledky!$GI$3-1)),AND(Tipy!FR17=Výsledky!$GI$3,OR(Tipy!FP17=Výsledky!$GG$3+1,Tipy!FP17=Výsledky!$GG$3-1))),10,0)))</f>
        <v/>
      </c>
      <c r="GW23" s="65" t="str">
        <f>IF(ISBLANK($GI$3),"",IF(ISBLANK(Tipy!FP17),"-",SUM(GR23:GV23)))</f>
        <v/>
      </c>
      <c r="GX23" s="64"/>
      <c r="GY23" s="61" t="str">
        <f>IF(ISBLANK($HK$3),"",IF(ISBLANK(Tipy!FV17),0,IF(AND(Tipy!FV17=Výsledky!$HI$3,Tipy!FX17=Výsledky!$HK$3),60,0)))</f>
        <v/>
      </c>
      <c r="GZ23" s="61" t="str">
        <f>IF(ISBLANK($HK$3),"",IF(ISBLANK(Tipy!FV17),0,IF(AND(Tipy!FV17=Výsledky!$HI$3,Tipy!FX17=Výsledky!$HK$3),0,IF(AND(Tipy!FV17-Tipy!FX17&gt;0,Výsledky!$HI$3-Výsledky!$HK$3&gt;0),20,IF(AND(Tipy!FV17-Tipy!FX17=0,Výsledky!$HI$3-Výsledky!$HK$3=0),20,IF(AND(Tipy!FV17-Tipy!FX17&lt;0,Výsledky!$HI$3-Výsledky!$HK$3&lt;0),20,0))))))</f>
        <v/>
      </c>
      <c r="HA23" s="61" t="str">
        <f>IF(ISBLANK($HK$3),"",IF(OR(Tipy!FY17=Výsledky!$GY$6,Tipy!FY17=Výsledky!$GY$7,Tipy!FY17=Výsledky!$GY$8,Tipy!FY17=Výsledky!$GY$9),IF(VLOOKUP(Tipy!FY17,'Kategórie hráčov'!$A$2:$B$46,2,FALSE)=30,30,20),0))</f>
        <v/>
      </c>
      <c r="HB23" s="61" t="str">
        <f>IF(ISBLANK($HK$3),"",IF(OR(Tipy!FZ17=Výsledky!$HB$6,Tipy!FZ17=Výsledky!$HB$7,Tipy!FZ17=Výsledky!$HB$8,Tipy!FZ17=Výsledky!$HB$9),IF(VLOOKUP(Tipy!FZ17,'Kategórie hráčov'!$A$2:$B$46,2,FALSE)=30,30,20),0))</f>
        <v/>
      </c>
      <c r="HC23" s="62" t="str">
        <f>IF(ISBLANK($HK$3),"",IF(ISBLANK(Tipy!FV17),0,IF(OR(AND(Tipy!FV17=Výsledky!$HI$3,OR(Tipy!FX17=Výsledky!$HK$3+1,Tipy!FX17=Výsledky!$HK$3-1)),AND(Tipy!FX17=Výsledky!$HK$3,OR(Tipy!FV17=Výsledky!$HI$3+1,Tipy!FV17=Výsledky!$HI$3-1))),10,0)))</f>
        <v/>
      </c>
      <c r="HD23" s="65" t="str">
        <f>IF(ISBLANK($HK$3),"",IF(ISBLANK(Tipy!FV17),"-",SUM(GY23:HC23)))</f>
        <v/>
      </c>
      <c r="HE23" s="64"/>
      <c r="HF23" s="61" t="str">
        <f>IF(ISBLANK($HD$3),"",IF(ISBLANK(Tipy!GB17),0,IF(AND(Tipy!GB17=Výsledky!$HB$3,Tipy!GD17=Výsledky!$HD$3),60,0)))</f>
        <v/>
      </c>
      <c r="HG23" s="61" t="str">
        <f>IF(ISBLANK($HD$3),"",IF(ISBLANK(Tipy!GB17),0,IF(AND(Tipy!GB17=Výsledky!$HB$3,Tipy!GD17=Výsledky!$HD$3),0,IF(AND(Tipy!GB17-Tipy!GD17&gt;0,Výsledky!$HB$3-Výsledky!$HD$3&gt;0),20,IF(AND(Tipy!GB17-Tipy!GD17=0,Výsledky!$HB$3-Výsledky!$HD$3=0),20,IF(AND(Tipy!GB17-Tipy!GD17&lt;0,Výsledky!$HB$3-Výsledky!$HD$3&lt;0),20,0))))))</f>
        <v/>
      </c>
      <c r="HH23" s="61" t="str">
        <f>IF(ISBLANK($HD$3),"",IF(OR(Tipy!GE17=Výsledky!#REF!,Tipy!GE17=Výsledky!#REF!,Tipy!GE17=Výsledky!#REF!,Tipy!GE17=Výsledky!$HF$9),IF(VLOOKUP(Tipy!GE17,'Kategórie hráčov'!$A$2:$B$46,2,FALSE)=30,30,20),0))</f>
        <v/>
      </c>
      <c r="HI23" s="61" t="str">
        <f>IF(ISBLANK($HD$3),"",IF(OR(Tipy!GF17=Výsledky!#REF!,Tipy!GF17=Výsledky!#REF!,Tipy!GF17=Výsledky!#REF!,Tipy!GF17=Výsledky!$HI$9),IF(VLOOKUP(Tipy!GF17,'Kategórie hráčov'!$A$2:$B$46,2,FALSE)=30,30,20),0))</f>
        <v/>
      </c>
      <c r="HJ23" s="62" t="str">
        <f>IF(ISBLANK($HD$3),"",IF(ISBLANK(Tipy!GB17),0,IF(OR(AND(Tipy!GB17=Výsledky!$HB$3,OR(Tipy!GD17=Výsledky!$HD$3+1,Tipy!GD17=Výsledky!$HD$3-1)),AND(Tipy!GD17=Výsledky!$HD$3,OR(Tipy!GB17=Výsledky!$HB$3+1,Tipy!GB17=Výsledky!$HB$3-1))),10,0)))</f>
        <v/>
      </c>
      <c r="HK23" s="65" t="str">
        <f>IF(ISBLANK($HD$3),"",IF(ISBLANK(Tipy!GB17),"-",SUM(HF23:HJ23)))</f>
        <v/>
      </c>
      <c r="HL23" s="64"/>
      <c r="HM23" s="61" t="str">
        <f>IF(ISBLANK($HY$3),"",IF(ISBLANK(Tipy!GH17),0,IF(AND(Tipy!GH17=Výsledky!$HW$3,Tipy!GJ17=Výsledky!$HY$3),60,0)))</f>
        <v/>
      </c>
      <c r="HN23" s="61" t="str">
        <f>IF(ISBLANK($HY$3),"",IF(ISBLANK(Tipy!GH17),0,IF(AND(Tipy!GH17=Výsledky!$HW$3,Tipy!GJ17=Výsledky!$HY$3),0,IF(AND(Tipy!GH17-Tipy!GJ17&gt;0,Výsledky!$HW$3-Výsledky!$HY$3&gt;0),20,IF(AND(Tipy!GH17-Tipy!GJ17=0,Výsledky!$HW$3-Výsledky!$HY$3=0),20,IF(AND(Tipy!GH17-Tipy!GJ17&lt;0,Výsledky!$HW$3-Výsledky!$HY$3&lt;0),20,0))))))</f>
        <v/>
      </c>
      <c r="HO23" s="61" t="str">
        <f>IF(ISBLANK($HY$3),"",IF(OR(Tipy!GK17=Výsledky!$HM$6,Tipy!GK17=Výsledky!$HM$7,Tipy!GK17=Výsledky!$HM$8,Tipy!GK17=Výsledky!$HM$9),IF(VLOOKUP(Tipy!GK17,'Kategórie hráčov'!$A$2:$B$46,2,FALSE)=30,30,20),0))</f>
        <v/>
      </c>
      <c r="HP23" s="61" t="str">
        <f>IF(ISBLANK($HY$3),"",IF(OR(Tipy!GL17=Výsledky!$HP$6,Tipy!GL17=Výsledky!$HP$7,Tipy!GL17=Výsledky!$HP$8,Tipy!GL17=Výsledky!$HP$9),IF(VLOOKUP(Tipy!GL17,'Kategórie hráčov'!$A$2:$B$46,2,FALSE)=30,30,20),0))</f>
        <v/>
      </c>
      <c r="HQ23" s="62" t="str">
        <f>IF(ISBLANK($HY$3),"",IF(ISBLANK(Tipy!GH17),0,IF(OR(AND(Tipy!GH17=Výsledky!$HW$3,OR(Tipy!GJ17=Výsledky!$HY$3+1,Tipy!GJ17=Výsledky!$HY$3-1)),AND(Tipy!GJ17=Výsledky!$HY$3,OR(Tipy!GH17=Výsledky!$HW$3+1,Tipy!GH17=Výsledky!$HW$3-1))),10,0)))</f>
        <v/>
      </c>
      <c r="HR23" s="65" t="str">
        <f>IF(ISBLANK($HY$3),"",IF(ISBLANK(Tipy!GH17),"-",SUM(HM23:HQ23)))</f>
        <v/>
      </c>
      <c r="HS23" s="64"/>
      <c r="HT23" s="61" t="str">
        <f>IF(ISBLANK($HR$3),"",IF(ISBLANK(Tipy!GN17),0,IF(AND(Tipy!GN17=Výsledky!$HP$3,Tipy!GP17=Výsledky!$HR$3),60,0)))</f>
        <v/>
      </c>
      <c r="HU23" s="61" t="str">
        <f>IF(ISBLANK($HR$3),"",IF(ISBLANK(Tipy!GN17),0,IF(AND(Tipy!GN17=Výsledky!$HP$3,Tipy!GP17=Výsledky!$HR$3),0,IF(AND(Tipy!GN17-Tipy!GP17&gt;0,Výsledky!$HP$3-Výsledky!$HR$3&gt;0),20,IF(AND(Tipy!GN17-Tipy!GP17=0,Výsledky!$HP$3-Výsledky!$HR$3=0),20,IF(AND(Tipy!GN17-Tipy!GP17&lt;0,Výsledky!$HP$3-Výsledky!$HR$3&lt;0),20,0))))))</f>
        <v/>
      </c>
      <c r="HV23" s="61" t="str">
        <f>IF(ISBLANK($HR$3),"",IF(OR(Tipy!GQ17=Výsledky!$HT$6,Tipy!GQ17=Výsledky!#REF!,Tipy!GQ17=Výsledky!#REF!,Tipy!GQ17=Výsledky!#REF!),IF(VLOOKUP(Tipy!GQ17,'Kategórie hráčov'!$A$2:$B$46,2,FALSE)=30,30,20),0))</f>
        <v/>
      </c>
      <c r="HW23" s="61" t="str">
        <f>IF(ISBLANK($HR$3),"",IF(OR(Tipy!GR17=Výsledky!$HW$6,Tipy!GR17=Výsledky!#REF!,Tipy!GR17=Výsledky!#REF!,Tipy!GR17=Výsledky!#REF!),IF(VLOOKUP(Tipy!GR17,'Kategórie hráčov'!$A$2:$B$46,2,FALSE)=30,30,20),0))</f>
        <v/>
      </c>
      <c r="HX23" s="62" t="str">
        <f>IF(ISBLANK($HR$3),"",IF(ISBLANK(Tipy!GN17),0,IF(OR(AND(Tipy!GN17=Výsledky!$HP$3,OR(Tipy!GP17=Výsledky!$HR$3+1,Tipy!GP17=Výsledky!$HR$3-1)),AND(Tipy!GP17=Výsledky!$HR$3,OR(Tipy!GN17=Výsledky!$HP$3+1,Tipy!GN17=Výsledky!$HP$3-1))),10,0)))</f>
        <v/>
      </c>
      <c r="HY23" s="65" t="str">
        <f>IF(ISBLANK($HR$3),"",IF(ISBLANK(Tipy!GN17),"-",SUM(HT23:HX23)))</f>
        <v/>
      </c>
      <c r="HZ23" s="64"/>
      <c r="IA23" s="61" t="str">
        <f>IF(ISBLANK($IM$3),"",IF(ISBLANK(Tipy!GT17),0,IF(AND(Tipy!GT17=Výsledky!$IK$3,Tipy!GV17=Výsledky!$IM$3),60,0)))</f>
        <v/>
      </c>
      <c r="IB23" s="61" t="str">
        <f>IF(ISBLANK($IM$3),"",IF(ISBLANK(Tipy!GT17),0,IF(AND(Tipy!GT17=Výsledky!$IK$3,Tipy!GV17=Výsledky!$IM$3),0,IF(AND(Tipy!GT17-Tipy!GV17&gt;0,Výsledky!$IK$3-Výsledky!$IM$3&gt;0),20,IF(AND(Tipy!GT17-Tipy!GV17=0,Výsledky!$IK$3-Výsledky!$IM$3=0),20,IF(AND(Tipy!GT17-Tipy!GV17&lt;0,Výsledky!$IK$3-Výsledky!$IM$3&lt;0),20,0))))))</f>
        <v/>
      </c>
      <c r="IC23" s="61" t="str">
        <f>IF(ISBLANK($IM$3),"",IF(OR(Tipy!GW17=Výsledky!$IA$6,Tipy!GW17=Výsledky!$IA$7,Tipy!GW17=Výsledky!$IA$8,Tipy!GW17=Výsledky!$IA$9),IF(VLOOKUP(Tipy!GW17,'Kategórie hráčov'!$A$2:$B$46,2,FALSE)=30,30,20),0))</f>
        <v/>
      </c>
      <c r="ID23" s="61" t="str">
        <f>IF(ISBLANK($IM$3),"",IF(OR(Tipy!GX17=Výsledky!$ID$6,Tipy!GX17=Výsledky!$ID$7,Tipy!GX17=Výsledky!$ID$8,Tipy!GX17=Výsledky!$ID$9),IF(VLOOKUP(Tipy!GX17,'Kategórie hráčov'!$A$2:$B$46,2,FALSE)=30,30,20),0))</f>
        <v/>
      </c>
      <c r="IE23" s="62" t="str">
        <f>IF(ISBLANK($IM$3),"",IF(ISBLANK(Tipy!GT17),0,IF(OR(AND(Tipy!GT17=Výsledky!$IK$3,OR(Tipy!GV17=Výsledky!$IM$3+1,Tipy!GV17=Výsledky!$IM$3-1)),AND(Tipy!GV17=Výsledky!$IM$3,OR(Tipy!GT17=Výsledky!$IK$3+1,Tipy!GT17=Výsledky!$IK$3-1))),10,0)))</f>
        <v/>
      </c>
      <c r="IF23" s="65" t="str">
        <f>IF(ISBLANK($IM$3),"",IF(ISBLANK(Tipy!GT17),"-",SUM(IA23:IE23)))</f>
        <v/>
      </c>
      <c r="IG23" s="64"/>
      <c r="IH23" s="61" t="str">
        <f>IF(ISBLANK($IF$3),"",IF(ISBLANK(Tipy!GZ17),0,IF(AND(Tipy!GZ17=Výsledky!$ID$3,Tipy!HB17=Výsledky!$IF$3),60,0)))</f>
        <v/>
      </c>
      <c r="II23" s="61" t="str">
        <f>IF(ISBLANK($IF$3),"",IF(ISBLANK(Tipy!GZ17),0,IF(AND(Tipy!GZ17=Výsledky!$ID$3,Tipy!HB17=Výsledky!$IF$3),0,IF(AND(Tipy!GZ17-Tipy!HB17&gt;0,Výsledky!$ID$3-Výsledky!$IF$3&gt;0),20,IF(AND(Tipy!GZ17-Tipy!HB17=0,Výsledky!$ID$3-Výsledky!$IF$3=0),20,IF(AND(Tipy!GZ17-Tipy!HB17&lt;0,Výsledky!$ID$3-Výsledky!$IF$3&lt;0),20,0))))))</f>
        <v/>
      </c>
      <c r="IJ23" s="61" t="str">
        <f>IF(ISBLANK($IF$3),"",IF(OR(Tipy!HC17=Výsledky!#REF!,Tipy!HC17=Výsledky!#REF!,Tipy!HC17=Výsledky!#REF!,Tipy!HC17=Výsledky!$IH$9),IF(VLOOKUP(Tipy!HC17,'Kategórie hráčov'!$A$2:$B$46,2,FALSE)=30,30,20),0))</f>
        <v/>
      </c>
      <c r="IK23" s="61" t="str">
        <f>IF(ISBLANK($IF$3),"",IF(OR(Tipy!HD17=Výsledky!#REF!,Tipy!HD17=Výsledky!#REF!,Tipy!HD17=Výsledky!#REF!,Tipy!HD17=Výsledky!$IK$9),IF(VLOOKUP(Tipy!HD17,'Kategórie hráčov'!$A$2:$B$46,2,FALSE)=30,30,20),0))</f>
        <v/>
      </c>
      <c r="IL23" s="62" t="str">
        <f>IF(ISBLANK($IF$3),"",IF(ISBLANK(Tipy!GZ17),0,IF(OR(AND(Tipy!GZ17=Výsledky!$ID$3,OR(Tipy!HB17=Výsledky!$IF$3+1,Tipy!HB17=Výsledky!$IF$3-1)),AND(Tipy!HB17=Výsledky!$IF$3,OR(Tipy!GZ17=Výsledky!$ID$3+1,Tipy!GZ17=Výsledky!$ID$3-1))),10,0)))</f>
        <v/>
      </c>
      <c r="IM23" s="65" t="str">
        <f>IF(ISBLANK($IF$3),"",IF(ISBLANK(Tipy!GZ17),"-",SUM(IH23:IL23)))</f>
        <v/>
      </c>
      <c r="IN23" s="64"/>
      <c r="IO23" s="61" t="str">
        <f>IF(ISBLANK($IT$3),"",IF(ISBLANK(Tipy!HF17),0,IF(AND(Tipy!HF17=Výsledky!$IR$3,Tipy!HH17=Výsledky!$IT$3),60,0)))</f>
        <v/>
      </c>
      <c r="IP23" s="61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61" t="str">
        <f>IF(ISBLANK($IT$3),"",IF(OR(Tipy!HI17=Výsledky!$IO$6,Tipy!HI17=Výsledky!$IO$7,Tipy!HI17=Výsledky!$IO$8,Tipy!HI17=Výsledky!$IO$9),IF(VLOOKUP(Tipy!HI17,'Kategórie hráčov'!$A$2:$B$46,2,FALSE)=30,30,20),0))</f>
        <v/>
      </c>
      <c r="IR23" s="61" t="str">
        <f>IF(ISBLANK($IT$3),"",IF(OR(Tipy!HJ17=Výsledky!$IR$6,Tipy!HJ17=Výsledky!$IR$7,Tipy!HJ17=Výsledky!$IR$8,Tipy!HJ17=Výsledky!$IR$9),IF(VLOOKUP(Tipy!HJ17,'Kategórie hráčov'!$A$2:$B$46,2,FALSE)=30,30,20),0))</f>
        <v/>
      </c>
      <c r="IS23" s="62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65" t="str">
        <f>IF(ISBLANK($IT$3),"",IF(ISBLANK(Tipy!HF17),"-",SUM(IO23:IS23)))</f>
        <v/>
      </c>
      <c r="IU23" s="64"/>
      <c r="IV23" s="61" t="str">
        <f>IF(ISBLANK($JA$3),"",IF(ISBLANK(Tipy!HL17),0,IF(AND(Tipy!HL17=Výsledky!$IY$3,Tipy!HN17=Výsledky!$JA$3),60,0)))</f>
        <v/>
      </c>
      <c r="IW23" s="61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61" t="str">
        <f>IF(ISBLANK($JA$3),"",IF(OR(Tipy!HO17=Výsledky!$IV$6,Tipy!HO17=Výsledky!$IV$7,Tipy!HO17=Výsledky!$IV$8,Tipy!HO17=Výsledky!$IV$9),IF(VLOOKUP(Tipy!HO17,'Kategórie hráčov'!$A$2:$B$46,2,FALSE)=30,30,20),0))</f>
        <v/>
      </c>
      <c r="IY23" s="61" t="str">
        <f>IF(ISBLANK($JA$3),"",IF(OR(Tipy!HP17=Výsledky!$IY$6,Tipy!HP17=Výsledky!$IY$7,Tipy!HP17=Výsledky!$IY$8,Tipy!HP17=Výsledky!$IY$9),IF(VLOOKUP(Tipy!HP17,'Kategórie hráčov'!$A$2:$B$46,2,FALSE)=30,30,20),0))</f>
        <v/>
      </c>
      <c r="IZ23" s="62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65" t="str">
        <f>IF(ISBLANK($JA$3),"",IF(ISBLANK(Tipy!HL17),"-",SUM(IV23:IZ23)))</f>
        <v/>
      </c>
      <c r="JB23" s="64"/>
      <c r="JC23" s="61" t="str">
        <f>IF(ISBLANK($JO$3),"",IF(ISBLANK(Tipy!HR17),0,IF(AND(Tipy!HR17=Výsledky!$JM$3,Tipy!HT17=Výsledky!$JO$3),60,0)))</f>
        <v/>
      </c>
      <c r="JD23" s="61" t="str">
        <f>IF(ISBLANK($JO$3),"",IF(ISBLANK(Tipy!HR17),0,IF(AND(Tipy!HR17=Výsledky!$JM$3,Tipy!HT17=Výsledky!$JO$3),0,IF(AND(Tipy!HR17-Tipy!HT17&gt;0,Výsledky!$JM$3-Výsledky!$JO$3&gt;0),20,IF(AND(Tipy!HR17-Tipy!HT17=0,Výsledky!$JM$3-Výsledky!$JO$3=0),20,IF(AND(Tipy!HR17-Tipy!HT17&lt;0,Výsledky!$JM$3-Výsledky!$JO$3&lt;0),20,0))))))</f>
        <v/>
      </c>
      <c r="JE23" s="61" t="str">
        <f>IF(ISBLANK($JO$3),"",IF(OR(Tipy!HU17=Výsledky!$JC$6,Tipy!HU17=Výsledky!$JC$7,Tipy!HU17=Výsledky!$JC$8,Tipy!HU17=Výsledky!$JC$9),IF(VLOOKUP(Tipy!HU17,'Kategórie hráčov'!$A$2:$B$70,2,FALSE)=30,30,20),0))</f>
        <v/>
      </c>
      <c r="JF23" s="61" t="str">
        <f>IF(ISBLANK($JO$3),"",IF(OR(Tipy!HV17=Výsledky!$JF$6,Tipy!HV17=Výsledky!$JF$7,Tipy!HV17=Výsledky!$JF$8,Tipy!HV17=Výsledky!$JF$9),IF(VLOOKUP(Tipy!HV17,'Kategórie hráčov'!$A$2:$B$70,2,FALSE)=30,30,20),0))</f>
        <v/>
      </c>
      <c r="JG23" s="62" t="str">
        <f>IF(ISBLANK($JO$3),"",IF(ISBLANK(Tipy!HR17),0,IF(OR(AND(Tipy!HR17=Výsledky!$JM$3,OR(Tipy!HT17=Výsledky!$JO$3+1,Tipy!HT17=Výsledky!$JO$3-1)),AND(Tipy!HT17=Výsledky!$JO$3,OR(Tipy!HR17=Výsledky!$JM$3+1,Tipy!HR17=Výsledky!$JM$3-1))),10,0)))</f>
        <v/>
      </c>
      <c r="JH23" s="65" t="str">
        <f>IF(ISBLANK($JO$3),"",IF(ISBLANK(Tipy!HR17),"-",SUM(JC23:JG23)))</f>
        <v/>
      </c>
      <c r="JI23" s="64"/>
      <c r="JJ23" s="61" t="str">
        <f>IF(ISBLANK($JH$3),"",IF(ISBLANK(Tipy!HX17),0,IF(AND(Tipy!HX17=Výsledky!$JF$3,Tipy!HZ17=Výsledky!$JH$3),60,0)))</f>
        <v/>
      </c>
      <c r="JK23" s="61" t="str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/>
      </c>
      <c r="JL23" s="61" t="str">
        <f>IF(ISBLANK($JH$3),"",IF(OR(Tipy!IA17=Výsledky!#REF!,Tipy!IA17=Výsledky!#REF!,Tipy!IA17=Výsledky!#REF!,Tipy!IA17=Výsledky!$JJ$9),IF(VLOOKUP(Tipy!IA17,'Kategórie hráčov'!$A$2:$B$46,2,FALSE)=30,30,20),0))</f>
        <v/>
      </c>
      <c r="JM23" s="61" t="str">
        <f>IF(ISBLANK($JH$3),"",IF(OR(Tipy!IB17=Výsledky!#REF!,Tipy!IB17=Výsledky!#REF!,Tipy!IB17=Výsledky!#REF!,Tipy!IB17=Výsledky!$JM$9),IF(VLOOKUP(Tipy!IB17,'Kategórie hráčov'!$A$2:$B$46,2,FALSE)=30,30,20),0))</f>
        <v/>
      </c>
      <c r="JN23" s="62" t="str">
        <f>IF(ISBLANK($JH$3),"",IF(ISBLANK(Tipy!HX17),0,IF(OR(AND(Tipy!HX17=Výsledky!$JF$3,OR(Tipy!HZ17=Výsledky!$JH$3+1,Tipy!HZ17=Výsledky!$JH$3-1)),AND(Tipy!HZ17=Výsledky!$JH$3,OR(Tipy!HX17=Výsledky!$JF$3+1,Tipy!HX17=Výsledky!$JF$3-1))),10,0)))</f>
        <v/>
      </c>
      <c r="JO23" s="65" t="str">
        <f>IF(ISBLANK($JH$3),"",IF(ISBLANK(Tipy!HX17),"-",SUM(JJ23:JN23)))</f>
        <v/>
      </c>
      <c r="JP23" s="64"/>
      <c r="JQ23" s="61" t="str">
        <f>IF(ISBLANK($JV$3),"",IF(ISBLANK(Tipy!ID17),0,IF(AND(Tipy!ID17=Výsledky!$JT$3,Tipy!IF17=Výsledky!$JV$3),60,0)))</f>
        <v/>
      </c>
      <c r="JR23" s="61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61" t="str">
        <f>IF(ISBLANK($JV$3),"",IF(OR(Tipy!IG17=Výsledky!$JQ$6,Tipy!IG17=Výsledky!$JQ$7,Tipy!IG17=Výsledky!$JQ$8,Tipy!IG17=Výsledky!$JQ$9),IF(VLOOKUP(Tipy!IG17,'Kategórie hráčov'!$A$2:$B$46,2,FALSE)=30,30,20),0))</f>
        <v/>
      </c>
      <c r="JT23" s="61" t="str">
        <f>IF(ISBLANK($JV$3),"",IF(OR(Tipy!IH17=Výsledky!$JT$6,Tipy!IH17=Výsledky!$JT$7,Tipy!IH17=Výsledky!$JT$8,Tipy!IH17=Výsledky!$JT$9),IF(VLOOKUP(Tipy!IH17,'Kategórie hráčov'!$A$2:$B$46,2,FALSE)=30,30,20),0))</f>
        <v/>
      </c>
      <c r="JU23" s="62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65" t="str">
        <f>IF(ISBLANK($JV$3),"",IF(ISBLANK(Tipy!ID17),"-",SUM(JQ23:JU23)))</f>
        <v/>
      </c>
      <c r="JW23" s="64"/>
      <c r="JX23" s="61" t="str">
        <f>IF(ISBLANK($KQ$3),"",IF(ISBLANK(Tipy!IJ17),0,IF(AND(Tipy!IJ17=Výsledky!$KO$3,Tipy!IL17=Výsledky!$KQ$3),60,0)))</f>
        <v/>
      </c>
      <c r="JY23" s="61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1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1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2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65" t="str">
        <f>IF(ISBLANK($KQ$3),"",IF(ISBLANK(Tipy!IJ17),"-",SUM(JX23:KB23)))</f>
        <v/>
      </c>
      <c r="KD23" s="64"/>
      <c r="KE23" s="61" t="str">
        <f>IF(ISBLANK($KX$3),"",IF(ISBLANK(Tipy!IP17),0,IF(AND(Tipy!IP17=Výsledky!$KV$3,Tipy!IR17=Výsledky!$KX$3),60,0)))</f>
        <v/>
      </c>
      <c r="KF23" s="61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1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1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2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65" t="str">
        <f>IF(ISBLANK($KX$3),"",IF(ISBLANK(Tipy!IP17),"-",SUM(KE23:KI23)))</f>
        <v/>
      </c>
      <c r="KK23" s="64"/>
      <c r="KL23" s="61" t="str">
        <f>IF(ISBLANK($KJ$3),"",IF(ISBLANK(Tipy!IV17),0,IF(AND(Tipy!IV17=Výsledky!$KH$3,Tipy!IX17=Výsledky!$KJ$3),60,0)))</f>
        <v/>
      </c>
      <c r="KM23" s="61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1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1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2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65" t="str">
        <f>IF(ISBLANK($KJ$3),"",IF(ISBLANK(Tipy!IV17),"-",SUM(KL23:KP23)))</f>
        <v/>
      </c>
      <c r="KR23" s="64"/>
      <c r="KS23" s="61" t="str">
        <f>IF(ISBLANK($KC$3),"",IF(ISBLANK(Tipy!JB17),0,IF(AND(Tipy!JB17=Výsledky!$KA$3,Tipy!JD17=Výsledky!$KC$3),60,0)))</f>
        <v/>
      </c>
      <c r="KT23" s="61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1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1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2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5" t="str">
        <f>IF(ISBLANK($KC$3),"",IF(ISBLANK(Tipy!JB17),"-",SUM(KS23:KW23)))</f>
        <v/>
      </c>
      <c r="KY23" s="64"/>
      <c r="KZ23" s="61" t="str">
        <f>IF(ISBLANK($LE$3),"",IF(ISBLANK(Tipy!JH17),0,IF(AND(Tipy!JH17=Výsledky!$LC$3,Tipy!JJ17=Výsledky!$LE$3),60,0)))</f>
        <v/>
      </c>
      <c r="LA23" s="61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1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1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2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5" t="str">
        <f>IF(ISBLANK($LE$3),"",IF(ISBLANK(Tipy!JH17),"-",SUM(KZ23:LD23)))</f>
        <v/>
      </c>
      <c r="LF23" s="64"/>
      <c r="LG23" s="61" t="str">
        <f>IF(ISBLANK($JH$3),"",IF(ISBLANK(Tipy!JU17),0,IF(AND(Tipy!JU17=Výsledky!$JF$3,Tipy!JW17=Výsledky!$JH$3),60,0)))</f>
        <v/>
      </c>
      <c r="LH23" s="61" t="str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/>
      </c>
      <c r="LI23" s="61" t="str">
        <f>IF(ISBLANK($JH$3),"",IF(OR(Tipy!JX17=Výsledky!#REF!,Tipy!JX17=Výsledky!#REF!,Tipy!JX17=Výsledky!#REF!,Tipy!JX17=Výsledky!$JJ$9),IF(VLOOKUP(Tipy!JX17,'Kategórie hráčov'!$A$2:$B$46,2,FALSE)=30,30,20),0))</f>
        <v/>
      </c>
      <c r="LJ23" s="61" t="str">
        <f>IF(ISBLANK($JH$3),"",IF(OR(Tipy!JY17=Výsledky!#REF!,Tipy!JY17=Výsledky!#REF!,Tipy!JY17=Výsledky!#REF!,Tipy!JY17=Výsledky!$JM$9),IF(VLOOKUP(Tipy!JY17,'Kategórie hráčov'!$A$2:$B$46,2,FALSE)=30,30,20),0))</f>
        <v/>
      </c>
      <c r="LK23" s="62" t="str">
        <f>IF(ISBLANK($JH$3),"",IF(ISBLANK(Tipy!JU17),0,IF(OR(AND(Tipy!JU17=Výsledky!$JF$3,OR(Tipy!JW17=Výsledky!$JH$3+1,Tipy!JW17=Výsledky!$JH$3-1)),AND(Tipy!JW17=Výsledky!$JH$3,OR(Tipy!JU17=Výsledky!$JF$3+1,Tipy!JU17=Výsledky!$JF$3-1))),10,0)))</f>
        <v/>
      </c>
      <c r="LL23" s="65" t="str">
        <f>IF(ISBLANK($JH$3),"",IF(ISBLANK(Tipy!JU17),"-",SUM(LG23:LK23)))</f>
        <v/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 t="str">
        <f>IF(ISBLANK($JH$3),"",IF(ISBLANK(Tipy!KI17),0,IF(AND(Tipy!KI17=Výsledky!$JF$3,Tipy!KK17=Výsledky!$JH$3),60,0)))</f>
        <v/>
      </c>
      <c r="LV23" s="61" t="str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/>
      </c>
      <c r="LW23" s="61" t="str">
        <f>IF(ISBLANK($JH$3),"",IF(OR(Tipy!KL17=Výsledky!#REF!,Tipy!KL17=Výsledky!#REF!,Tipy!KL17=Výsledky!#REF!,Tipy!KL17=Výsledky!$JJ$9),IF(VLOOKUP(Tipy!KL17,'Kategórie hráčov'!$A$2:$B$46,2,FALSE)=30,30,20),0))</f>
        <v/>
      </c>
      <c r="LX23" s="61" t="str">
        <f>IF(ISBLANK($JH$3),"",IF(OR(Tipy!KM17=Výsledky!#REF!,Tipy!KM17=Výsledky!#REF!,Tipy!KM17=Výsledky!#REF!,Tipy!KM17=Výsledky!$JM$9),IF(VLOOKUP(Tipy!KM17,'Kategórie hráčov'!$A$2:$B$46,2,FALSE)=30,30,20),0))</f>
        <v/>
      </c>
      <c r="LY23" s="62" t="str">
        <f>IF(ISBLANK($JH$3),"",IF(ISBLANK(Tipy!KI17),0,IF(OR(AND(Tipy!KI17=Výsledky!$JF$3,OR(Tipy!KK17=Výsledky!$JH$3+1,Tipy!KK17=Výsledky!$JH$3-1)),AND(Tipy!KK17=Výsledky!$JH$3,OR(Tipy!KI17=Výsledky!$JF$3+1,Tipy!KI17=Výsledky!$JF$3-1))),10,0)))</f>
        <v/>
      </c>
      <c r="LZ23" s="65" t="str">
        <f>IF(ISBLANK($JH$3),"",IF(ISBLANK(Tipy!KI17),"-",SUM(LU23:LY23)))</f>
        <v/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8" customHeight="1" x14ac:dyDescent="0.2">
      <c r="A24" s="287">
        <f>Tipy!A18</f>
        <v>1</v>
      </c>
      <c r="B24" s="277" t="s">
        <v>1</v>
      </c>
      <c r="C24" s="301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79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299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299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102">
        <f>IF(ISBLANK($AR$3),"",IF(ISBLANK(Tipy!AH18),0,IF(AND(Tipy!AH18=Výsledky!$AP$3,Tipy!AJ18=Výsledky!$AR$3),60,0)))</f>
        <v>0</v>
      </c>
      <c r="AN24" s="101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01">
        <f>IF(ISBLANK($AR$3),"",IF(OR(Tipy!AK18=Výsledky!$AM$6,Tipy!AK18=Výsledky!$AM$7,Tipy!AK18=Výsledky!$AM$8,Tipy!AK18=Výsledky!$AM$9),VLOOKUP(Tipy!AK18,'Kategórie hráčov'!$A$2:$B$51,2,FALSE),0))</f>
        <v>0</v>
      </c>
      <c r="AP24" s="101">
        <f>IF(ISBLANK($AR$3),"",IF(OR(Tipy!AL18=Výsledky!$AP$6,Tipy!AL18=Výsledky!$AP$7,Tipy!AL18=Výsledky!$AP$8,Tipy!AL18=Výsledky!$AP$9),VLOOKUP(Tipy!AL18,'Kategórie hráčov'!$A$27:$B$76,2,FALSE),0))</f>
        <v>20</v>
      </c>
      <c r="AQ24" s="62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5">
        <f>IF(ISBLANK($AR$3),"",IF(ISBLANK(Tipy!AH18),"-",SUM(AM24:AQ24)))</f>
        <v>40</v>
      </c>
      <c r="AS24" s="64"/>
      <c r="AT24" s="61">
        <f>IF(ISBLANK($AY$3),"",IF(ISBLANK(Tipy!AN18),0,IF(AND(Tipy!AN18=Výsledky!$AW$3,Tipy!AP18=Výsledky!$AY$3),60,0)))</f>
        <v>0</v>
      </c>
      <c r="AU24" s="61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61">
        <f>IF(ISBLANK($AY$3),"",IF(OR(Tipy!AQ18=Výsledky!$AT$6,Tipy!AQ18=Výsledky!$AT$7,Tipy!AQ18=Výsledky!$AT$8,Tipy!AQ18=Výsledky!$AT$9),VLOOKUP(Tipy!AQ18,'Kategórie hráčov'!$A$2:$B$51,2,FALSE),0))</f>
        <v>20</v>
      </c>
      <c r="AW24" s="61">
        <f>IF(ISBLANK($AY$3),"",IF(OR(Tipy!AR18=Výsledky!$AW$6,Tipy!AR18=Výsledky!$AW$7,Tipy!AR18=Výsledky!$AW$8,Tipy!AR18=Výsledky!$AW$9),VLOOKUP(Tipy!AR18,'Kategórie hráčov'!$A$27:$B$76,2,FALSE),0))</f>
        <v>0</v>
      </c>
      <c r="AX24" s="62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5">
        <f>IF(ISBLANK($AY$3),"",IF(ISBLANK(Tipy!AN18),"-",SUM(AT24:AX24)))</f>
        <v>40</v>
      </c>
      <c r="AZ24" s="64"/>
      <c r="BA24" s="61">
        <f>IF(ISBLANK($BF$3),"",IF(ISBLANK(Tipy!AT18),0,IF(AND(Tipy!AT18=Výsledky!$BD$3,Tipy!AV18=Výsledky!$BF$3),60,0)))</f>
        <v>0</v>
      </c>
      <c r="BB24" s="61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61">
        <f>IF(ISBLANK($BF$3),"",IF(OR(Tipy!AW18=Výsledky!$BA$6,Tipy!AW18=Výsledky!$BA$7,Tipy!AW18=Výsledky!$BA$8,Tipy!AW18=Výsledky!$BA$9),VLOOKUP(Tipy!AW18,'Kategórie hráčov'!$A$2:$B$51,2,FALSE),0))</f>
        <v>0</v>
      </c>
      <c r="BD24" s="61">
        <f>IF(ISBLANK($BF$3),"",IF(OR(Tipy!AX18=Výsledky!$BD$6,Tipy!AX18=Výsledky!$BD$7,Tipy!AX18=Výsledky!$BD$8,Tipy!AX18=Výsledky!$BD$9),VLOOKUP(Tipy!AX18,'Kategórie hráčov'!$A$27:$B$76,2,FALSE),0))</f>
        <v>0</v>
      </c>
      <c r="BE24" s="62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5" t="str">
        <f>IF(ISBLANK($BF$3),"",IF(ISBLANK(Tipy!AT18),"-",SUM(BA24:BE24)))</f>
        <v>-</v>
      </c>
      <c r="BG24" s="64"/>
      <c r="BH24" s="61">
        <f>IF(ISBLANK($BM$3),"",IF(ISBLANK(Tipy!AZ18),0,IF(AND(Tipy!AZ18=Výsledky!$BK$3,Tipy!BB18=Výsledky!$BM$3),60,0)))</f>
        <v>0</v>
      </c>
      <c r="BI24" s="61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61">
        <f>IF(ISBLANK($BM$3),"",IF(OR(Tipy!BC18=Výsledky!$BH$6,Tipy!BC18=Výsledky!$BH$7,Tipy!BC18=Výsledky!$BH$8,Tipy!BC18=Výsledky!$BH$9),VLOOKUP(Tipy!BC18,'Kategórie hráčov'!$A$2:$B$51,2,FALSE),0))</f>
        <v>0</v>
      </c>
      <c r="BK24" s="61">
        <f>IF(ISBLANK($BM$3),"",IF(OR(Tipy!BD18=Výsledky!$BK$6,Tipy!BD18=Výsledky!$BK$7,Tipy!BD18=Výsledky!$BK$8,Tipy!BD18=Výsledky!$BK$9),VLOOKUP(Tipy!BD18,'Kategórie hráčov'!$A$27:$B$76,2,FALSE),0))</f>
        <v>0</v>
      </c>
      <c r="BL24" s="62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5">
        <f>IF(ISBLANK($BM$3),"",IF(ISBLANK(Tipy!AZ18),"-",SUM(BH24:BL24)))</f>
        <v>20</v>
      </c>
      <c r="BN24" s="64"/>
      <c r="BO24" s="61">
        <f>IF(ISBLANK($BT$3),"",IF(ISBLANK(Tipy!BF18),0,IF(AND(Tipy!BF18=Výsledky!$BR$3,Tipy!BH18=Výsledky!$BT$3),60,0)))</f>
        <v>0</v>
      </c>
      <c r="BP24" s="61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61">
        <f>IF(ISBLANK($BT$3),"",IF(OR(Tipy!BI18=Výsledky!$BO$6,Tipy!BI18=Výsledky!$BO$7,Tipy!BI18=Výsledky!$BO$8,Tipy!BI18=Výsledky!$BO$9),VLOOKUP(Tipy!BI18,'Kategórie hráčov'!$A$2:$B$51,2,FALSE),0))</f>
        <v>0</v>
      </c>
      <c r="BR24" s="61">
        <f>IF(ISBLANK($BT$3),"",IF(OR(Tipy!BJ18=Výsledky!$BR$6,Tipy!BJ18=Výsledky!$BR$7,Tipy!BJ18=Výsledky!$BR$8,Tipy!BJ18=Výsledky!$BR$9),VLOOKUP(Tipy!BJ18,'Kategórie hráčov'!$A$27:$B$76,2,FALSE),0))</f>
        <v>0</v>
      </c>
      <c r="BS24" s="62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5">
        <f>IF(ISBLANK($BT$3),"",IF(ISBLANK(Tipy!BF18),"-",SUM(BO24:BS24)))</f>
        <v>0</v>
      </c>
      <c r="BU24" s="64"/>
      <c r="BV24" s="61">
        <f>IF(ISBLANK($CA$3),"",IF(ISBLANK(Tipy!BL18),0,IF(AND(Tipy!BL18=Výsledky!$BY$3,Tipy!BN18=Výsledky!$CA$3),60,0)))</f>
        <v>0</v>
      </c>
      <c r="BW24" s="61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61">
        <f>IF(ISBLANK($CA$3),"",IF(OR(Tipy!BO18=Výsledky!$BV$6,Tipy!BO18=Výsledky!$BV$7,Tipy!BO18=Výsledky!$BV$8,Tipy!BO18=Výsledky!$BV$9),VLOOKUP(Tipy!BO18,'Kategórie hráčov'!$A$2:$B$51,2,FALSE),0))</f>
        <v>0</v>
      </c>
      <c r="BY24" s="61">
        <f>IF(ISBLANK($CA$3),"",IF(OR(Tipy!BP18=Výsledky!$BY$6,Tipy!BP18=Výsledky!$BY$7,Tipy!BP18=Výsledky!$BY$8,Tipy!BP18=Výsledky!$BY$9),VLOOKUP(Tipy!BP18,'Kategórie hráčov'!$A$27:$B$76,2,FALSE),0))</f>
        <v>0</v>
      </c>
      <c r="BZ24" s="62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5">
        <f>IF(ISBLANK($CA$3),"",IF(ISBLANK(Tipy!BL18),"-",SUM(BV24:BZ24)))</f>
        <v>20</v>
      </c>
      <c r="CB24" s="64"/>
      <c r="CC24" s="61">
        <f>IF(ISBLANK($CH$3),"",IF(ISBLANK(Tipy!BR18),0,IF(AND(Tipy!BR18=Výsledky!$CF$3,Tipy!BT18=Výsledky!$CH$3),60,0)))</f>
        <v>0</v>
      </c>
      <c r="CD24" s="61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61">
        <f>IF(ISBLANK($CH$3),"",IF(OR(Tipy!BU18=Výsledky!$CC$6,Tipy!BU18=Výsledky!$CC$7,Tipy!BU18=Výsledky!$CC$8,Tipy!BU18=Výsledky!$CC$9),VLOOKUP(Tipy!BU18,'Kategórie hráčov'!$A$2:$B$51,2,FALSE),0))</f>
        <v>20</v>
      </c>
      <c r="CF24" s="61">
        <f>IF(ISBLANK($CH$3),"",IF(OR(Tipy!BV18=Výsledky!$CF$6,Tipy!BV18=Výsledky!$CF$7,Tipy!BV18=Výsledky!$CF$8,Tipy!BV18=Výsledky!$CF$9),VLOOKUP(Tipy!BV18,'Kategórie hráčov'!$A$27:$B$76,2,FALSE),0))</f>
        <v>0</v>
      </c>
      <c r="CG24" s="62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5">
        <f>IF(ISBLANK($CH$3),"",IF(ISBLANK(Tipy!BR18),"-",SUM(CC24:CG24)))</f>
        <v>20</v>
      </c>
      <c r="CI24" s="64"/>
      <c r="CJ24" s="61">
        <f>IF(ISBLANK($CO$3),"",IF(ISBLANK(Tipy!BX18),0,IF(AND(Tipy!BX18=Výsledky!$CM$3,Tipy!BZ18=Výsledky!$CO$3),60,0)))</f>
        <v>0</v>
      </c>
      <c r="CK24" s="61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61">
        <f>IF(ISBLANK($CO$3),"",IF(OR(Tipy!CA18=Výsledky!$CJ$6,Tipy!CA18=Výsledky!$CJ$7,Tipy!CA18=Výsledky!$CJ$8,Tipy!CA18=Výsledky!$CJ$9),VLOOKUP(Tipy!CA18,'Kategórie hráčov'!$A$2:$B$51,2,FALSE),0))</f>
        <v>20</v>
      </c>
      <c r="CM24" s="61">
        <f>IF(ISBLANK($CO$3),"",IF(OR(Tipy!CB18=Výsledky!$CM$6,Tipy!CB18=Výsledky!$CM$7,Tipy!CB18=Výsledky!$CM$8,Tipy!CB18=Výsledky!$CM$9),VLOOKUP(Tipy!CB18,'Kategórie hráčov'!$A$27:$B$76,2,FALSE),0))</f>
        <v>0</v>
      </c>
      <c r="CN24" s="62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65">
        <f>IF(ISBLANK($CO$3),"",IF(ISBLANK(Tipy!BX18),"-",SUM(CJ24:CN24)))</f>
        <v>40</v>
      </c>
      <c r="CP24" s="64"/>
      <c r="CQ24" s="61">
        <f>IF(ISBLANK($CV$3),"",IF(ISBLANK(Tipy!CD18),0,IF(AND(Tipy!CD18=Výsledky!$CT$3,Tipy!CF18=Výsledky!$CV$3),60,0)))</f>
        <v>0</v>
      </c>
      <c r="CR24" s="61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61">
        <f>IF(ISBLANK($CV$3),"",IF(OR(Tipy!CG18=Výsledky!$CQ$6,Tipy!CG18=Výsledky!$CQ$7,Tipy!CG18=Výsledky!$CQ$8,Tipy!CG18=Výsledky!$CQ$9),VLOOKUP(Tipy!CG18,'Kategórie hráčov'!$A$2:$B$51,2,FALSE),0))</f>
        <v>20</v>
      </c>
      <c r="CT24" s="61">
        <f>IF(ISBLANK($CV$3),"",IF(OR(Tipy!CH18=Výsledky!$CT$6,Tipy!CH18=Výsledky!$CT$7,Tipy!CH18=Výsledky!$CT$8,Tipy!CH18=Výsledky!$CT$9),VLOOKUP(Tipy!CH18,'Kategórie hráčov'!$A$27:$B$76,2,FALSE),0))</f>
        <v>0</v>
      </c>
      <c r="CU24" s="62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65">
        <f>IF(ISBLANK($CV$3),"",IF(ISBLANK(Tipy!CD18),"-",SUM(CQ24:CU24)))</f>
        <v>50</v>
      </c>
      <c r="CW24" s="64"/>
      <c r="CX24" s="61">
        <f>IF(ISBLANK($DC$3),"",IF(ISBLANK(Tipy!CJ18),0,IF(AND(Tipy!CJ18=Výsledky!$DA$3,Tipy!CL18=Výsledky!$DC$3),60,0)))</f>
        <v>0</v>
      </c>
      <c r="CY24" s="61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61">
        <f>IF(ISBLANK($DC$3),"",IF(OR(Tipy!CM18=Výsledky!$CX$6,Tipy!CM18=Výsledky!$CX$7,Tipy!CM18=Výsledky!$CX$8,Tipy!CM18=Výsledky!$CX$9),VLOOKUP(Tipy!CM18,'Kategórie hráčov'!$A$2:$B$51,2,FALSE),0))</f>
        <v>20</v>
      </c>
      <c r="DA24" s="61">
        <f>IF(ISBLANK($DC$3),"",IF(OR(Tipy!CN18=Výsledky!$DA$6,Tipy!CN18=Výsledky!$DA$7,Tipy!CN18=Výsledky!$DA$8,Tipy!CN18=Výsledky!$DA$9),VLOOKUP(Tipy!CN18,'Kategórie hráčov'!$A$27:$B$76,2,FALSE),0))</f>
        <v>0</v>
      </c>
      <c r="DB24" s="62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65">
        <f>IF(ISBLANK($DC$3),"",IF(ISBLANK(Tipy!CJ18),"-",SUM(CX24:DB24)))</f>
        <v>40</v>
      </c>
      <c r="DD24" s="64"/>
      <c r="DE24" s="61">
        <f>IF(ISBLANK($DJ$3),"",IF(ISBLANK(Tipy!CP18),0,IF(AND(Tipy!CP18=Výsledky!$DH$3,Tipy!CR18=Výsledky!$DJ$3),60,0)))</f>
        <v>0</v>
      </c>
      <c r="DF24" s="61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61">
        <f>IF(ISBLANK($DJ$3),"",IF(OR(Tipy!CS18=Výsledky!$DE$6,Tipy!CS18=Výsledky!$DE$7,Tipy!CS18=Výsledky!$DE$8,Tipy!CS18=Výsledky!$DE$9),VLOOKUP(Tipy!CS18,'Kategórie hráčov'!$A$2:$B$51,2,FALSE),0))</f>
        <v>0</v>
      </c>
      <c r="DH24" s="61">
        <f>IF(ISBLANK($DJ$3),"",IF(OR(Tipy!CT18=Výsledky!$DH$6,Tipy!CT18=Výsledky!$DH$7,Tipy!CT18=Výsledky!$DH$8,Tipy!CT18=Výsledky!$DH$9),VLOOKUP(Tipy!CT18,'Kategórie hráčov'!$A$27:$B$76,2,FALSE),0))</f>
        <v>0</v>
      </c>
      <c r="DI24" s="62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65">
        <f>IF(ISBLANK($DJ$3),"",IF(ISBLANK(Tipy!CP18),"-",SUM(DE24:DI24)))</f>
        <v>20</v>
      </c>
      <c r="DK24" s="64"/>
      <c r="DL24" s="61">
        <f>IF(ISBLANK($DQ$3),"",IF(ISBLANK(Tipy!CV18),0,IF(AND(Tipy!CV18=Výsledky!$DO$3,Tipy!CX18=Výsledky!$DQ$3),60,0)))</f>
        <v>0</v>
      </c>
      <c r="DM24" s="61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61">
        <f>IF(ISBLANK($DQ$3),"",IF(OR(Tipy!CY18=Výsledky!$DL$6,Tipy!CY18=Výsledky!$DL$7,Tipy!CY18=Výsledky!$DL$8,Tipy!CY18=Výsledky!$DL$9),VLOOKUP(Tipy!CY18,'Kategórie hráčov'!$A$2:$B$51,2,FALSE),0))</f>
        <v>0</v>
      </c>
      <c r="DO24" s="61">
        <f>IF(ISBLANK($DQ$3),"",IF(OR(Tipy!CZ18=Výsledky!$DO$6,Tipy!CZ18=Výsledky!$DO$7,Tipy!CZ18=Výsledky!$DO$8,Tipy!CZ18=Výsledky!$DO$9),VLOOKUP(Tipy!CZ18,'Kategórie hráčov'!$A$27:$B$76,2,FALSE),0))</f>
        <v>0</v>
      </c>
      <c r="DP24" s="62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65">
        <f>IF(ISBLANK($DQ$3),"",IF(ISBLANK(Tipy!CV18),"-",SUM(DL24:DP24)))</f>
        <v>0</v>
      </c>
      <c r="DR24" s="64"/>
      <c r="DS24" s="61">
        <f>IF(ISBLANK($DX$3),"",IF(ISBLANK(Tipy!DB18),0,IF(AND(Tipy!DB18=Výsledky!$DV$3,Tipy!DD18=Výsledky!$DX$3),60,0)))</f>
        <v>0</v>
      </c>
      <c r="DT24" s="61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61">
        <f>IF(ISBLANK($DX$3),"",IF(OR(Tipy!DE18=Výsledky!$DS$6,Tipy!DE18=Výsledky!$DS$7,Tipy!DE18=Výsledky!$DS$8,Tipy!DE18=Výsledky!$DS$9),VLOOKUP(Tipy!DE18,'Kategórie hráčov'!$A$2:$B$51,2,FALSE),0))</f>
        <v>0</v>
      </c>
      <c r="DV24" s="61">
        <f>IF(ISBLANK($DX$3),"",IF(OR(Tipy!DF18=Výsledky!$DV$6,Tipy!DF18=Výsledky!$DV$7,Tipy!DF18=Výsledky!$DV$8,Tipy!DF18=Výsledky!$DV$9),VLOOKUP(Tipy!DF18,'Kategórie hráčov'!$A$27:$B$76,2,FALSE),0))</f>
        <v>0</v>
      </c>
      <c r="DW24" s="62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65">
        <f>IF(ISBLANK($DX$3),"",IF(ISBLANK(Tipy!DB18),"-",SUM(DS24:DW24)))</f>
        <v>0</v>
      </c>
      <c r="DY24" s="64"/>
      <c r="DZ24" s="61">
        <f>IF(ISBLANK($EE$3),"",IF(ISBLANK(Tipy!DH18),0,IF(AND(Tipy!DH18=Výsledky!$EC$3,Tipy!DJ18=Výsledky!$EE$3),60,0)))</f>
        <v>0</v>
      </c>
      <c r="EA24" s="61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20</v>
      </c>
      <c r="EB24" s="61">
        <f>IF(ISBLANK($EE$3),"",IF(OR(Tipy!DK18=Výsledky!$DZ$6,Tipy!DK18=Výsledky!$DZ$7,Tipy!DK18=Výsledky!$DZ$8,Tipy!DK18=Výsledky!$DZ$9),VLOOKUP(Tipy!DK18,'Kategórie hráčov'!$A$2:$B$51,2,FALSE),0))</f>
        <v>20</v>
      </c>
      <c r="EC24" s="61">
        <f>IF(ISBLANK($EE$3),"",IF(OR(Tipy!DL18=Výsledky!$EC$6,Tipy!DL18=Výsledky!$EC$7,Tipy!DL18=Výsledky!$EC$8,Tipy!DL18=Výsledky!$EC$9),VLOOKUP(Tipy!DL18,'Kategórie hráčov'!$A$27:$B$76,2,FALSE),0))</f>
        <v>0</v>
      </c>
      <c r="ED24" s="62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65">
        <f>IF(ISBLANK($EE$3),"",IF(ISBLANK(Tipy!DH18),"-",SUM(DZ24:ED24)))</f>
        <v>40</v>
      </c>
      <c r="EF24" s="64"/>
      <c r="EG24" s="61">
        <f>IF(ISBLANK($EL$3),"",IF(ISBLANK(Tipy!DN18),0,IF(AND(Tipy!DN18=Výsledky!$EJ$3,Tipy!DP18=Výsledky!$EL$3),60,0)))</f>
        <v>0</v>
      </c>
      <c r="EH24" s="61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61">
        <f>IF(ISBLANK($EL$3),"",IF(OR(Tipy!DQ18=Výsledky!$EG$6,Tipy!DQ18=Výsledky!$EG$7,Tipy!DQ18=Výsledky!$EG$8,Tipy!DQ18=Výsledky!$EG$9),VLOOKUP(Tipy!DQ18,'Kategórie hráčov'!$A$77:$B$77,2,FALSE),0))</f>
        <v>0</v>
      </c>
      <c r="EJ24" s="61">
        <f>IF(ISBLANK($EL$3),"",IF(OR(Tipy!DR18=Výsledky!$EJ$6,Tipy!DR18=Výsledky!$EJ$7,Tipy!DR18=Výsledky!$EJ$8,Tipy!DR18=Výsledky!$EJ$9),VLOOKUP(Tipy!DR18,'Kategórie hráčov'!$A$27:$B$76,2,FALSE),0))</f>
        <v>20</v>
      </c>
      <c r="EK24" s="62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65">
        <f>IF(ISBLANK($EL$3),"",IF(ISBLANK(Tipy!DN18),"-",SUM(EG24:EK24)))</f>
        <v>20</v>
      </c>
      <c r="EM24" s="64"/>
      <c r="EN24" s="61">
        <f>IF(ISBLANK($ES$3),"",IF(ISBLANK(Tipy!DT18),0,IF(AND(Tipy!DT18=Výsledky!$EQ$3,Tipy!DV18=Výsledky!$ES$3),60,0)))</f>
        <v>0</v>
      </c>
      <c r="EO24" s="61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61">
        <f>IF(ISBLANK($ES$3),"",IF(OR(Tipy!DW18=Výsledky!$EN$6,Tipy!DW18=Výsledky!$EN$7,Tipy!DW18=Výsledky!$EN$8,Tipy!DW18=Výsledky!$EN$9),VLOOKUP(Tipy!DW18,'Kategórie hráčov'!$A$2:$B$51,2,FALSE),0))</f>
        <v>20</v>
      </c>
      <c r="EQ24" s="61">
        <f>IF(ISBLANK($ES$3),"",IF(OR(Tipy!DX18=Výsledky!$EQ$6,Tipy!DX18=Výsledky!$EQ$7,Tipy!DX18=Výsledky!$EQ$8,Tipy!DX18=Výsledky!$EQ$9),VLOOKUP(Tipy!DX18,'Kategórie hráčov'!$A$27:$B$76,2,FALSE),0))</f>
        <v>20</v>
      </c>
      <c r="ER24" s="62">
        <f>IF(ISBLANK($ES$3),"",IF(ISBLANK(Tipy!DT18),0,IF(OR(AND(Tipy!DT18=Výsledky!$EQ$3,OR(Tipy!DV18=Výsledky!$ES$3+1,Tipy!DV18=Výsledky!$ES$3-1)),AND(Tipy!DV18=Výsledky!$ES$3,OR(Tipy!DT18=Výsledky!$EQ$3+1,Tipy!DT18=Výsledky!$EQ$3-1))),10,0)))</f>
        <v>10</v>
      </c>
      <c r="ES24" s="65">
        <f>IF(ISBLANK($ES$3),"",IF(ISBLANK(Tipy!DT18),"-",SUM(EN24:ER24)))</f>
        <v>70</v>
      </c>
      <c r="ET24" s="64"/>
      <c r="EU24" s="61">
        <f>IF(ISBLANK($EZ$3),"",IF(ISBLANK(Tipy!DZ18),0,IF(AND(Tipy!DZ18=Výsledky!$EX$3,Tipy!EB18=Výsledky!$EZ$3),60,0)))</f>
        <v>0</v>
      </c>
      <c r="EV24" s="61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61">
        <f>IF(ISBLANK($EZ$3),"",IF(OR(Tipy!EC18=Výsledky!$EU$6,Tipy!EC18=Výsledky!$EU$7,Tipy!EC18=Výsledky!$EU$8,Tipy!EC18=Výsledky!$EU$9),VLOOKUP(Tipy!EC18,'Kategórie hráčov'!$A$2:$B$51,2,FALSE),0))</f>
        <v>0</v>
      </c>
      <c r="EX24" s="61">
        <f>IF(ISBLANK($EZ$3),"",IF(OR(Tipy!ED18=Výsledky!$EX$6,Tipy!ED18=Výsledky!$EX$7,Tipy!ED18=Výsledky!$EX$8,Tipy!ED18=Výsledky!$EX$9),VLOOKUP(Tipy!ED18,'Kategórie hráčov'!$A$27:$B$76,2,FALSE),0))</f>
        <v>20</v>
      </c>
      <c r="EY24" s="62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65">
        <f>IF(ISBLANK($EZ$3),"",IF(ISBLANK(Tipy!DZ18),"-",SUM(EU24:EY24)))</f>
        <v>40</v>
      </c>
      <c r="FA24" s="64"/>
      <c r="FB24" s="61">
        <f>IF(ISBLANK($BM$3),"",IF(ISBLANK(Tipy!EF18),0,IF(AND(Tipy!EF18=Výsledky!$BK$3,Tipy!EH18=Výsledky!$BM$3),60,0)))</f>
        <v>0</v>
      </c>
      <c r="FC24" s="61">
        <f>IF(ISBLANK($BM$3),"",IF(ISBLANK(Tipy!EF18),0,IF(AND(Tipy!EF18=Výsledky!$BK$3,Tipy!EH18=Výsledky!$BM$3),0,IF(AND(Tipy!EF18-Tipy!EH18&gt;0,Výsledky!$BK$3-Výsledky!$BM$3&gt;0),20,IF(AND(Tipy!EF18-Tipy!EH18=0,Výsledky!$BK$3-Výsledky!$BM$3=0),20,IF(AND(Tipy!EF18-Tipy!EH18&lt;0,Výsledky!$BK$3-Výsledky!$BM$3&lt;0),20,0))))))</f>
        <v>0</v>
      </c>
      <c r="FD24" s="61">
        <f>IF(ISBLANK($BM$3),"",IF(OR(Tipy!EI18=Výsledky!$FB$6,Tipy!EI18=Výsledky!$FB$7,Tipy!EI18=Výsledky!$FB$8,Tipy!EI18=Výsledky!$FB$9),IF(VLOOKUP(Tipy!EI18,'Kategórie hráčov'!$A$2:$B$46,2,FALSE)=30,30,20),0))</f>
        <v>0</v>
      </c>
      <c r="FE24" s="61">
        <f>IF(ISBLANK($BM$3),"",IF(OR(Tipy!EJ18=Výsledky!$FE$6,Tipy!EJ18=Výsledky!$FE$7,Tipy!EJ18=Výsledky!$FE$8,Tipy!EJ18=Výsledky!$FE$9),IF(VLOOKUP(Tipy!EJ18,'Kategórie hráčov'!$A$2:$B$46,2,FALSE)=30,30,20),0))</f>
        <v>0</v>
      </c>
      <c r="FF24" s="62">
        <f>IF(ISBLANK($BM$3),"",IF(ISBLANK(Tipy!EF18),0,IF(OR(AND(Tipy!EF18=Výsledky!$BK$3,OR(Tipy!EH18=Výsledky!$BM$3+1,Tipy!EH18=Výsledky!$BM$3-1)),AND(Tipy!EH18=Výsledky!$BM$3,OR(Tipy!EF18=Výsledky!$BK$3+1,Tipy!EF18=Výsledky!$BK$3-1))),10,0)))</f>
        <v>0</v>
      </c>
      <c r="FG24" s="65" t="str">
        <f>IF(ISBLANK($BM$3),"",IF(ISBLANK(Tipy!EF18),"-",SUM(FB24:FF24)))</f>
        <v>-</v>
      </c>
      <c r="FH24" s="64"/>
      <c r="FI24" s="61" t="str">
        <f>IF(ISBLANK($FN$3),"",IF(ISBLANK(Tipy!EL18),0,IF(AND(Tipy!EL18=Výsledky!$FL$3,Tipy!EN18=Výsledky!$FN$3),60,0)))</f>
        <v/>
      </c>
      <c r="FJ24" s="61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61" t="str">
        <f>IF(ISBLANK($FN$3),"",IF(OR(Tipy!EO18=Výsledky!$FI$6,Tipy!EO18=Výsledky!$FI$7,Tipy!EO18=Výsledky!$FI$8,Tipy!EO18=Výsledky!$FI$9),IF(VLOOKUP(Tipy!EO18,'Kategórie hráčov'!$A$2:$B$46,2,FALSE)=30,30,20),0))</f>
        <v/>
      </c>
      <c r="FL24" s="61" t="str">
        <f>IF(ISBLANK($FN$3),"",IF(OR(Tipy!EP18=Výsledky!$FL$6,Tipy!EP18=Výsledky!$FL$7,Tipy!EP18=Výsledky!$FL$8,Tipy!EP18=Výsledky!$FL$9),IF(VLOOKUP(Tipy!EP18,'Kategórie hráčov'!$A$2:$B$46,2,FALSE)=30,30,20),0))</f>
        <v/>
      </c>
      <c r="FM24" s="62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65" t="str">
        <f>IF(ISBLANK($FN$3),"",IF(ISBLANK(Tipy!EL18),"-",SUM(FI24:FM24)))</f>
        <v/>
      </c>
      <c r="FO24" s="64"/>
      <c r="FP24" s="61">
        <f>IF(ISBLANK($DJ$3),"",IF(ISBLANK(Tipy!ER18),0,IF(AND(Tipy!ER18=Výsledky!$DH$3,Tipy!ET18=Výsledky!$DJ$3),60,0)))</f>
        <v>0</v>
      </c>
      <c r="FQ24" s="61">
        <f>IF(ISBLANK($DJ$3),"",IF(ISBLANK(Tipy!ER18),0,IF(AND(Tipy!ER18=Výsledky!$DH$3,Tipy!ET18=Výsledky!$DJ$3),0,IF(AND(Tipy!ER18-Tipy!ET18&gt;0,Výsledky!$DH$3-Výsledky!$DJ$3&gt;0),20,IF(AND(Tipy!ER18-Tipy!ET18=0,Výsledky!$DH$3-Výsledky!$DJ$3=0),20,IF(AND(Tipy!ER18-Tipy!ET18&lt;0,Výsledky!$DH$3-Výsledky!$DJ$3&lt;0),20,0))))))</f>
        <v>0</v>
      </c>
      <c r="FR24" s="61">
        <f>IF(ISBLANK($DJ$3),"",IF(OR(Tipy!EU18=Výsledky!$FP$6,Tipy!EU18=Výsledky!$FP$7,Tipy!EU18=Výsledky!$FP$8,Tipy!EU18=Výsledky!$FP$9),IF(VLOOKUP(Tipy!EU18,'Kategórie hráčov'!$A$2:$B$46,2,FALSE)=30,30,20),0))</f>
        <v>0</v>
      </c>
      <c r="FS24" s="61">
        <f>IF(ISBLANK($DJ$3),"",IF(OR(Tipy!EV18=Výsledky!$FS$6,Tipy!EV18=Výsledky!$FS$7,Tipy!EV18=Výsledky!$FS$8,Tipy!EV18=Výsledky!$FS$9),IF(VLOOKUP(Tipy!EV18,'Kategórie hráčov'!$A$2:$B$46,2,FALSE)=30,30,20),0))</f>
        <v>0</v>
      </c>
      <c r="FT24" s="62">
        <f>IF(ISBLANK($DJ$3),"",IF(ISBLANK(Tipy!ER18),0,IF(OR(AND(Tipy!ER18=Výsledky!$DH$3,OR(Tipy!ET18=Výsledky!$DJ$3+1,Tipy!ET18=Výsledky!$DJ$3-1)),AND(Tipy!ET18=Výsledky!$DJ$3,OR(Tipy!ER18=Výsledky!$DH$3+1,Tipy!ER18=Výsledky!$DH$3-1))),10,0)))</f>
        <v>0</v>
      </c>
      <c r="FU24" s="65" t="str">
        <f>IF(ISBLANK($DJ$3),"",IF(ISBLANK(Tipy!ER18),"-",SUM(FP24:FT24)))</f>
        <v>-</v>
      </c>
      <c r="FV24" s="64"/>
      <c r="FW24" s="61" t="str">
        <f>IF(ISBLANK($GB$3),"",IF(ISBLANK(Tipy!EX18),0,IF(AND(Tipy!EX18=Výsledky!$FZ$3,Tipy!EZ18=Výsledky!$GB$3),60,0)))</f>
        <v/>
      </c>
      <c r="FX24" s="61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61" t="str">
        <f>IF(ISBLANK($GB$3),"",IF(OR(Tipy!FA18=Výsledky!$FW$6,Tipy!FA18=Výsledky!$FW$7,Tipy!FA18=Výsledky!$FW$8,Tipy!FA18=Výsledky!$FW$9),IF(VLOOKUP(Tipy!FA18,'Kategórie hráčov'!$A$2:$B$46,2,FALSE)=30,30,20),0))</f>
        <v/>
      </c>
      <c r="FZ24" s="61" t="str">
        <f>IF(ISBLANK($GB$3),"",IF(OR(Tipy!FB18=Výsledky!$FZ$6,Tipy!FB18=Výsledky!$FZ$7,Tipy!FB18=Výsledky!$FZ$8,Tipy!FB18=Výsledky!$FZ$9),IF(VLOOKUP(Tipy!FB18,'Kategórie hráčov'!$A$2:$B$46,2,FALSE)=30,30,20),0))</f>
        <v/>
      </c>
      <c r="GA24" s="62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65" t="str">
        <f>IF(ISBLANK($GB$3),"",IF(ISBLANK(Tipy!EX18),"-",SUM(FW24:GA24)))</f>
        <v/>
      </c>
      <c r="GC24" s="64"/>
      <c r="GD24" s="61" t="str">
        <f>IF(ISBLANK($GP$3),"",IF(ISBLANK(Tipy!FD18),0,IF(AND(Tipy!FD18=Výsledky!$GN$3,Tipy!FF18=Výsledky!$GP$3),60,0)))</f>
        <v/>
      </c>
      <c r="GE24" s="61" t="str">
        <f>IF(ISBLANK($GP$3),"",IF(ISBLANK(Tipy!FD18),0,IF(AND(Tipy!FD18=Výsledky!$GN$3,Tipy!FF18=Výsledky!$GP$3),0,IF(AND(Tipy!FD18-Tipy!FF18&gt;0,Výsledky!$GN$3-Výsledky!$GP$3&gt;0),20,IF(AND(Tipy!FD18-Tipy!FF18=0,Výsledky!$GN$3-Výsledky!$GP$3=0),20,IF(AND(Tipy!FD18-Tipy!FF18&lt;0,Výsledky!$GN$3-Výsledky!$GP$3&lt;0),20,0))))))</f>
        <v/>
      </c>
      <c r="GF24" s="61" t="str">
        <f>IF(ISBLANK($GP$3),"",IF(OR(Tipy!FG18=Výsledky!$GD$6,Tipy!FG18=Výsledky!$GD$7,Tipy!FG18=Výsledky!$GD$8,Tipy!FG18=Výsledky!$GD$9),IF(VLOOKUP(Tipy!FG18,'Kategórie hráčov'!$A$2:$B$46,2,FALSE)=30,30,20),0))</f>
        <v/>
      </c>
      <c r="GG24" s="61" t="str">
        <f>IF(ISBLANK($GP$3),"",IF(OR(Tipy!FH18=Výsledky!$GG$6,Tipy!FH18=Výsledky!$GG$7,Tipy!FH18=Výsledky!$GG$8,Tipy!FH18=Výsledky!$GG$9),IF(VLOOKUP(Tipy!FH18,'Kategórie hráčov'!$A$2:$B$46,2,FALSE)=30,30,20),0))</f>
        <v/>
      </c>
      <c r="GH24" s="62" t="str">
        <f>IF(ISBLANK($GP$3),"",IF(ISBLANK(Tipy!FD18),0,IF(OR(AND(Tipy!FD18=Výsledky!$GN$3,OR(Tipy!FF18=Výsledky!$GP$3+1,Tipy!FF18=Výsledky!$GP$3-1)),AND(Tipy!FF18=Výsledky!$GP$3,OR(Tipy!FD18=Výsledky!$GN$3+1,Tipy!FD18=Výsledky!$GN$3-1))),10,0)))</f>
        <v/>
      </c>
      <c r="GI24" s="65" t="str">
        <f>IF(ISBLANK($GP$3),"",IF(ISBLANK(Tipy!FD18),"-",SUM(GD24:GH24)))</f>
        <v/>
      </c>
      <c r="GJ24" s="64"/>
      <c r="GK24" s="61" t="str">
        <f>IF(ISBLANK($GW$3),"",IF(ISBLANK(Tipy!FJ18),0,IF(AND(Tipy!FJ18=Výsledky!$GU$3,Tipy!FL18=Výsledky!$GW$3),60,0)))</f>
        <v/>
      </c>
      <c r="GL24" s="61" t="str">
        <f>IF(ISBLANK($GW$3),"",IF(ISBLANK(Tipy!FJ18),0,IF(AND(Tipy!FJ18=Výsledky!$GU$3,Tipy!FL18=Výsledky!$GW$3),0,IF(AND(Tipy!FJ18-Tipy!FL18&gt;0,Výsledky!$GU$3-Výsledky!$GW$3&gt;0),20,IF(AND(Tipy!FJ18-Tipy!FL18=0,Výsledky!$GU$3-Výsledky!$GW$3=0),20,IF(AND(Tipy!FJ18-Tipy!FL18&lt;0,Výsledky!$GU$3-Výsledky!$GW$3&lt;0),20,0))))))</f>
        <v/>
      </c>
      <c r="GM24" s="61" t="str">
        <f>IF(ISBLANK($GW$3),"",IF(OR(Tipy!FM18=Výsledky!$GK$6,Tipy!FM18=Výsledky!$GK$7,Tipy!FM18=Výsledky!$GK$8,Tipy!FM18=Výsledky!$GK$9),IF(VLOOKUP(Tipy!FM18,'Kategórie hráčov'!$A$2:$B$46,2,FALSE)=30,30,20),0))</f>
        <v/>
      </c>
      <c r="GN24" s="61" t="str">
        <f>IF(ISBLANK($GW$3),"",IF(OR(Tipy!FN18=Výsledky!$GN$6,Tipy!FN18=Výsledky!$GN$7,Tipy!FN18=Výsledky!$GN$8,Tipy!FN18=Výsledky!$GN$9),IF(VLOOKUP(Tipy!FN18,'Kategórie hráčov'!$A$2:$B$46,2,FALSE)=30,30,20),0))</f>
        <v/>
      </c>
      <c r="GO24" s="62" t="str">
        <f>IF(ISBLANK($GW$3),"",IF(ISBLANK(Tipy!FJ18),0,IF(OR(AND(Tipy!FJ18=Výsledky!$GU$3,OR(Tipy!FL18=Výsledky!$GW$3+1,Tipy!FL18=Výsledky!$GW$3-1)),AND(Tipy!FL18=Výsledky!$GW$3,OR(Tipy!FJ18=Výsledky!$GU$3+1,Tipy!FJ18=Výsledky!$GU$3-1))),10,0)))</f>
        <v/>
      </c>
      <c r="GP24" s="65" t="str">
        <f>IF(ISBLANK($GW$3),"",IF(ISBLANK(Tipy!FJ18),"-",SUM(GK24:GO24)))</f>
        <v/>
      </c>
      <c r="GQ24" s="64"/>
      <c r="GR24" s="61" t="str">
        <f>IF(ISBLANK($GI$3),"",IF(ISBLANK(Tipy!FP18),0,IF(AND(Tipy!FP18=Výsledky!$GG$3,Tipy!FR18=Výsledky!$GI$3),60,0)))</f>
        <v/>
      </c>
      <c r="GS24" s="61" t="str">
        <f>IF(ISBLANK($GI$3),"",IF(ISBLANK(Tipy!FP18),0,IF(AND(Tipy!FP18=Výsledky!$GG$3,Tipy!FR18=Výsledky!$GI$3),0,IF(AND(Tipy!FP18-Tipy!FR18&gt;0,Výsledky!$GG$3-Výsledky!$GI$3&gt;0),20,IF(AND(Tipy!FP18-Tipy!FR18=0,Výsledky!$GG$3-Výsledky!$GI$3=0),20,IF(AND(Tipy!FP18-Tipy!FR18&lt;0,Výsledky!$GG$3-Výsledky!$GI$3&lt;0),20,0))))))</f>
        <v/>
      </c>
      <c r="GT24" s="61" t="str">
        <f>IF(ISBLANK($GI$3),"",IF(OR(Tipy!FS18=Výsledky!#REF!,Tipy!FS18=Výsledky!#REF!,Tipy!FS18=Výsledky!#REF!,Tipy!FS18=Výsledky!$GR$9),IF(VLOOKUP(Tipy!FS18,'Kategórie hráčov'!$A$2:$B$46,2,FALSE)=30,30,20),0))</f>
        <v/>
      </c>
      <c r="GU24" s="61" t="str">
        <f>IF(ISBLANK($GI$3),"",IF(OR(Tipy!FT18=Výsledky!#REF!,Tipy!FT18=Výsledky!#REF!,Tipy!FT18=Výsledky!#REF!,Tipy!FT18=Výsledky!$GU$9),IF(VLOOKUP(Tipy!FT18,'Kategórie hráčov'!$A$2:$B$46,2,FALSE)=30,30,20),0))</f>
        <v/>
      </c>
      <c r="GV24" s="62" t="str">
        <f>IF(ISBLANK($GI$3),"",IF(ISBLANK(Tipy!FP18),0,IF(OR(AND(Tipy!FP18=Výsledky!$GG$3,OR(Tipy!FR18=Výsledky!$GI$3+1,Tipy!FR18=Výsledky!$GI$3-1)),AND(Tipy!FR18=Výsledky!$GI$3,OR(Tipy!FP18=Výsledky!$GG$3+1,Tipy!FP18=Výsledky!$GG$3-1))),10,0)))</f>
        <v/>
      </c>
      <c r="GW24" s="65" t="str">
        <f>IF(ISBLANK($GI$3),"",IF(ISBLANK(Tipy!FP18),"-",SUM(GR24:GV24)))</f>
        <v/>
      </c>
      <c r="GX24" s="64"/>
      <c r="GY24" s="61" t="str">
        <f>IF(ISBLANK($HK$3),"",IF(ISBLANK(Tipy!FV18),0,IF(AND(Tipy!FV18=Výsledky!$HI$3,Tipy!FX18=Výsledky!$HK$3),60,0)))</f>
        <v/>
      </c>
      <c r="GZ24" s="61" t="str">
        <f>IF(ISBLANK($HK$3),"",IF(ISBLANK(Tipy!FV18),0,IF(AND(Tipy!FV18=Výsledky!$HI$3,Tipy!FX18=Výsledky!$HK$3),0,IF(AND(Tipy!FV18-Tipy!FX18&gt;0,Výsledky!$HI$3-Výsledky!$HK$3&gt;0),20,IF(AND(Tipy!FV18-Tipy!FX18=0,Výsledky!$HI$3-Výsledky!$HK$3=0),20,IF(AND(Tipy!FV18-Tipy!FX18&lt;0,Výsledky!$HI$3-Výsledky!$HK$3&lt;0),20,0))))))</f>
        <v/>
      </c>
      <c r="HA24" s="61" t="str">
        <f>IF(ISBLANK($HK$3),"",IF(OR(Tipy!FY18=Výsledky!$GY$6,Tipy!FY18=Výsledky!$GY$7,Tipy!FY18=Výsledky!$GY$8,Tipy!FY18=Výsledky!$GY$9),IF(VLOOKUP(Tipy!FY18,'Kategórie hráčov'!$A$2:$B$46,2,FALSE)=30,30,20),0))</f>
        <v/>
      </c>
      <c r="HB24" s="61" t="str">
        <f>IF(ISBLANK($HK$3),"",IF(OR(Tipy!FZ18=Výsledky!$HB$6,Tipy!FZ18=Výsledky!$HB$7,Tipy!FZ18=Výsledky!$HB$8,Tipy!FZ18=Výsledky!$HB$9),IF(VLOOKUP(Tipy!FZ18,'Kategórie hráčov'!$A$2:$B$46,2,FALSE)=30,30,20),0))</f>
        <v/>
      </c>
      <c r="HC24" s="62" t="str">
        <f>IF(ISBLANK($HK$3),"",IF(ISBLANK(Tipy!FV18),0,IF(OR(AND(Tipy!FV18=Výsledky!$HI$3,OR(Tipy!FX18=Výsledky!$HK$3+1,Tipy!FX18=Výsledky!$HK$3-1)),AND(Tipy!FX18=Výsledky!$HK$3,OR(Tipy!FV18=Výsledky!$HI$3+1,Tipy!FV18=Výsledky!$HI$3-1))),10,0)))</f>
        <v/>
      </c>
      <c r="HD24" s="65" t="str">
        <f>IF(ISBLANK($HK$3),"",IF(ISBLANK(Tipy!FV18),"-",SUM(GY24:HC24)))</f>
        <v/>
      </c>
      <c r="HE24" s="64"/>
      <c r="HF24" s="61" t="str">
        <f>IF(ISBLANK($HD$3),"",IF(ISBLANK(Tipy!GB18),0,IF(AND(Tipy!GB18=Výsledky!$HB$3,Tipy!GD18=Výsledky!$HD$3),60,0)))</f>
        <v/>
      </c>
      <c r="HG24" s="61" t="str">
        <f>IF(ISBLANK($HD$3),"",IF(ISBLANK(Tipy!GB18),0,IF(AND(Tipy!GB18=Výsledky!$HB$3,Tipy!GD18=Výsledky!$HD$3),0,IF(AND(Tipy!GB18-Tipy!GD18&gt;0,Výsledky!$HB$3-Výsledky!$HD$3&gt;0),20,IF(AND(Tipy!GB18-Tipy!GD18=0,Výsledky!$HB$3-Výsledky!$HD$3=0),20,IF(AND(Tipy!GB18-Tipy!GD18&lt;0,Výsledky!$HB$3-Výsledky!$HD$3&lt;0),20,0))))))</f>
        <v/>
      </c>
      <c r="HH24" s="61" t="str">
        <f>IF(ISBLANK($HD$3),"",IF(OR(Tipy!GE18=Výsledky!#REF!,Tipy!GE18=Výsledky!#REF!,Tipy!GE18=Výsledky!#REF!,Tipy!GE18=Výsledky!$HF$9),IF(VLOOKUP(Tipy!GE18,'Kategórie hráčov'!$A$2:$B$46,2,FALSE)=30,30,20),0))</f>
        <v/>
      </c>
      <c r="HI24" s="61" t="str">
        <f>IF(ISBLANK($HD$3),"",IF(OR(Tipy!GF18=Výsledky!#REF!,Tipy!GF18=Výsledky!#REF!,Tipy!GF18=Výsledky!#REF!,Tipy!GF18=Výsledky!$HI$9),IF(VLOOKUP(Tipy!GF18,'Kategórie hráčov'!$A$2:$B$46,2,FALSE)=30,30,20),0))</f>
        <v/>
      </c>
      <c r="HJ24" s="62" t="str">
        <f>IF(ISBLANK($HD$3),"",IF(ISBLANK(Tipy!GB18),0,IF(OR(AND(Tipy!GB18=Výsledky!$HB$3,OR(Tipy!GD18=Výsledky!$HD$3+1,Tipy!GD18=Výsledky!$HD$3-1)),AND(Tipy!GD18=Výsledky!$HD$3,OR(Tipy!GB18=Výsledky!$HB$3+1,Tipy!GB18=Výsledky!$HB$3-1))),10,0)))</f>
        <v/>
      </c>
      <c r="HK24" s="65" t="str">
        <f>IF(ISBLANK($HD$3),"",IF(ISBLANK(Tipy!GB18),"-",SUM(HF24:HJ24)))</f>
        <v/>
      </c>
      <c r="HL24" s="64"/>
      <c r="HM24" s="61" t="str">
        <f>IF(ISBLANK($HY$3),"",IF(ISBLANK(Tipy!GH18),0,IF(AND(Tipy!GH18=Výsledky!$HW$3,Tipy!GJ18=Výsledky!$HY$3),60,0)))</f>
        <v/>
      </c>
      <c r="HN24" s="61" t="str">
        <f>IF(ISBLANK($HY$3),"",IF(ISBLANK(Tipy!GH18),0,IF(AND(Tipy!GH18=Výsledky!$HW$3,Tipy!GJ18=Výsledky!$HY$3),0,IF(AND(Tipy!GH18-Tipy!GJ18&gt;0,Výsledky!$HW$3-Výsledky!$HY$3&gt;0),20,IF(AND(Tipy!GH18-Tipy!GJ18=0,Výsledky!$HW$3-Výsledky!$HY$3=0),20,IF(AND(Tipy!GH18-Tipy!GJ18&lt;0,Výsledky!$HW$3-Výsledky!$HY$3&lt;0),20,0))))))</f>
        <v/>
      </c>
      <c r="HO24" s="61" t="str">
        <f>IF(ISBLANK($HY$3),"",IF(OR(Tipy!GK18=Výsledky!$HM$6,Tipy!GK18=Výsledky!$HM$7,Tipy!GK18=Výsledky!$HM$8,Tipy!GK18=Výsledky!$HM$9),IF(VLOOKUP(Tipy!GK18,'Kategórie hráčov'!$A$2:$B$46,2,FALSE)=30,30,20),0))</f>
        <v/>
      </c>
      <c r="HP24" s="61" t="str">
        <f>IF(ISBLANK($HY$3),"",IF(OR(Tipy!GL18=Výsledky!$HP$6,Tipy!GL18=Výsledky!$HP$7,Tipy!GL18=Výsledky!$HP$8,Tipy!GL18=Výsledky!$HP$9),IF(VLOOKUP(Tipy!GL18,'Kategórie hráčov'!$A$2:$B$46,2,FALSE)=30,30,20),0))</f>
        <v/>
      </c>
      <c r="HQ24" s="62" t="str">
        <f>IF(ISBLANK($HY$3),"",IF(ISBLANK(Tipy!GH18),0,IF(OR(AND(Tipy!GH18=Výsledky!$HW$3,OR(Tipy!GJ18=Výsledky!$HY$3+1,Tipy!GJ18=Výsledky!$HY$3-1)),AND(Tipy!GJ18=Výsledky!$HY$3,OR(Tipy!GH18=Výsledky!$HW$3+1,Tipy!GH18=Výsledky!$HW$3-1))),10,0)))</f>
        <v/>
      </c>
      <c r="HR24" s="65" t="str">
        <f>IF(ISBLANK($HY$3),"",IF(ISBLANK(Tipy!GH18),"-",SUM(HM24:HQ24)))</f>
        <v/>
      </c>
      <c r="HS24" s="64"/>
      <c r="HT24" s="61" t="str">
        <f>IF(ISBLANK($HR$3),"",IF(ISBLANK(Tipy!GN18),0,IF(AND(Tipy!GN18=Výsledky!$HP$3,Tipy!GP18=Výsledky!$HR$3),60,0)))</f>
        <v/>
      </c>
      <c r="HU24" s="61" t="str">
        <f>IF(ISBLANK($HR$3),"",IF(ISBLANK(Tipy!GN18),0,IF(AND(Tipy!GN18=Výsledky!$HP$3,Tipy!GP18=Výsledky!$HR$3),0,IF(AND(Tipy!GN18-Tipy!GP18&gt;0,Výsledky!$HP$3-Výsledky!$HR$3&gt;0),20,IF(AND(Tipy!GN18-Tipy!GP18=0,Výsledky!$HP$3-Výsledky!$HR$3=0),20,IF(AND(Tipy!GN18-Tipy!GP18&lt;0,Výsledky!$HP$3-Výsledky!$HR$3&lt;0),20,0))))))</f>
        <v/>
      </c>
      <c r="HV24" s="61" t="str">
        <f>IF(ISBLANK($HR$3),"",IF(OR(Tipy!GQ18=Výsledky!$HT$6,Tipy!GQ18=Výsledky!#REF!,Tipy!GQ18=Výsledky!#REF!,Tipy!GQ18=Výsledky!#REF!),IF(VLOOKUP(Tipy!GQ18,'Kategórie hráčov'!$A$2:$B$46,2,FALSE)=30,30,20),0))</f>
        <v/>
      </c>
      <c r="HW24" s="61" t="str">
        <f>IF(ISBLANK($HR$3),"",IF(OR(Tipy!GR18=Výsledky!$HW$6,Tipy!GR18=Výsledky!#REF!,Tipy!GR18=Výsledky!#REF!,Tipy!GR18=Výsledky!#REF!),IF(VLOOKUP(Tipy!GR18,'Kategórie hráčov'!$A$2:$B$46,2,FALSE)=30,30,20),0))</f>
        <v/>
      </c>
      <c r="HX24" s="62" t="str">
        <f>IF(ISBLANK($HR$3),"",IF(ISBLANK(Tipy!GN18),0,IF(OR(AND(Tipy!GN18=Výsledky!$HP$3,OR(Tipy!GP18=Výsledky!$HR$3+1,Tipy!GP18=Výsledky!$HR$3-1)),AND(Tipy!GP18=Výsledky!$HR$3,OR(Tipy!GN18=Výsledky!$HP$3+1,Tipy!GN18=Výsledky!$HP$3-1))),10,0)))</f>
        <v/>
      </c>
      <c r="HY24" s="65" t="str">
        <f>IF(ISBLANK($HR$3),"",IF(ISBLANK(Tipy!GN18),"-",SUM(HT24:HX24)))</f>
        <v/>
      </c>
      <c r="HZ24" s="64"/>
      <c r="IA24" s="61" t="str">
        <f>IF(ISBLANK($IM$3),"",IF(ISBLANK(Tipy!GT18),0,IF(AND(Tipy!GT18=Výsledky!$IK$3,Tipy!GV18=Výsledky!$IM$3),60,0)))</f>
        <v/>
      </c>
      <c r="IB24" s="61" t="str">
        <f>IF(ISBLANK($IM$3),"",IF(ISBLANK(Tipy!GT18),0,IF(AND(Tipy!GT18=Výsledky!$IK$3,Tipy!GV18=Výsledky!$IM$3),0,IF(AND(Tipy!GT18-Tipy!GV18&gt;0,Výsledky!$IK$3-Výsledky!$IM$3&gt;0),20,IF(AND(Tipy!GT18-Tipy!GV18=0,Výsledky!$IK$3-Výsledky!$IM$3=0),20,IF(AND(Tipy!GT18-Tipy!GV18&lt;0,Výsledky!$IK$3-Výsledky!$IM$3&lt;0),20,0))))))</f>
        <v/>
      </c>
      <c r="IC24" s="61" t="str">
        <f>IF(ISBLANK($IM$3),"",IF(OR(Tipy!GW18=Výsledky!$IA$6,Tipy!GW18=Výsledky!$IA$7,Tipy!GW18=Výsledky!$IA$8,Tipy!GW18=Výsledky!$IA$9),IF(VLOOKUP(Tipy!GW18,'Kategórie hráčov'!$A$2:$B$46,2,FALSE)=30,30,20),0))</f>
        <v/>
      </c>
      <c r="ID24" s="61" t="str">
        <f>IF(ISBLANK($IM$3),"",IF(OR(Tipy!GX18=Výsledky!$ID$6,Tipy!GX18=Výsledky!$ID$7,Tipy!GX18=Výsledky!$ID$8,Tipy!GX18=Výsledky!$ID$9),IF(VLOOKUP(Tipy!GX18,'Kategórie hráčov'!$A$2:$B$46,2,FALSE)=30,30,20),0))</f>
        <v/>
      </c>
      <c r="IE24" s="62" t="str">
        <f>IF(ISBLANK($IM$3),"",IF(ISBLANK(Tipy!GT18),0,IF(OR(AND(Tipy!GT18=Výsledky!$IK$3,OR(Tipy!GV18=Výsledky!$IM$3+1,Tipy!GV18=Výsledky!$IM$3-1)),AND(Tipy!GV18=Výsledky!$IM$3,OR(Tipy!GT18=Výsledky!$IK$3+1,Tipy!GT18=Výsledky!$IK$3-1))),10,0)))</f>
        <v/>
      </c>
      <c r="IF24" s="65" t="str">
        <f>IF(ISBLANK($IM$3),"",IF(ISBLANK(Tipy!GT18),"-",SUM(IA24:IE24)))</f>
        <v/>
      </c>
      <c r="IG24" s="64"/>
      <c r="IH24" s="61" t="str">
        <f>IF(ISBLANK($IF$3),"",IF(ISBLANK(Tipy!GZ18),0,IF(AND(Tipy!GZ18=Výsledky!$ID$3,Tipy!HB18=Výsledky!$IF$3),60,0)))</f>
        <v/>
      </c>
      <c r="II24" s="61" t="str">
        <f>IF(ISBLANK($IF$3),"",IF(ISBLANK(Tipy!GZ18),0,IF(AND(Tipy!GZ18=Výsledky!$ID$3,Tipy!HB18=Výsledky!$IF$3),0,IF(AND(Tipy!GZ18-Tipy!HB18&gt;0,Výsledky!$ID$3-Výsledky!$IF$3&gt;0),20,IF(AND(Tipy!GZ18-Tipy!HB18=0,Výsledky!$ID$3-Výsledky!$IF$3=0),20,IF(AND(Tipy!GZ18-Tipy!HB18&lt;0,Výsledky!$ID$3-Výsledky!$IF$3&lt;0),20,0))))))</f>
        <v/>
      </c>
      <c r="IJ24" s="61" t="str">
        <f>IF(ISBLANK($IF$3),"",IF(OR(Tipy!HC18=Výsledky!#REF!,Tipy!HC18=Výsledky!#REF!,Tipy!HC18=Výsledky!#REF!,Tipy!HC18=Výsledky!$IH$9),IF(VLOOKUP(Tipy!HC18,'Kategórie hráčov'!$A$2:$B$46,2,FALSE)=30,30,20),0))</f>
        <v/>
      </c>
      <c r="IK24" s="61" t="str">
        <f>IF(ISBLANK($IF$3),"",IF(OR(Tipy!HD18=Výsledky!#REF!,Tipy!HD18=Výsledky!#REF!,Tipy!HD18=Výsledky!#REF!,Tipy!HD18=Výsledky!$IK$9),IF(VLOOKUP(Tipy!HD18,'Kategórie hráčov'!$A$2:$B$46,2,FALSE)=30,30,20),0))</f>
        <v/>
      </c>
      <c r="IL24" s="62" t="str">
        <f>IF(ISBLANK($IF$3),"",IF(ISBLANK(Tipy!GZ18),0,IF(OR(AND(Tipy!GZ18=Výsledky!$ID$3,OR(Tipy!HB18=Výsledky!$IF$3+1,Tipy!HB18=Výsledky!$IF$3-1)),AND(Tipy!HB18=Výsledky!$IF$3,OR(Tipy!GZ18=Výsledky!$ID$3+1,Tipy!GZ18=Výsledky!$ID$3-1))),10,0)))</f>
        <v/>
      </c>
      <c r="IM24" s="65" t="str">
        <f>IF(ISBLANK($IF$3),"",IF(ISBLANK(Tipy!GZ18),"-",SUM(IH24:IL24)))</f>
        <v/>
      </c>
      <c r="IN24" s="64"/>
      <c r="IO24" s="61" t="str">
        <f>IF(ISBLANK($IT$3),"",IF(ISBLANK(Tipy!HF18),0,IF(AND(Tipy!HF18=Výsledky!$IR$3,Tipy!HH18=Výsledky!$IT$3),60,0)))</f>
        <v/>
      </c>
      <c r="IP24" s="61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61" t="str">
        <f>IF(ISBLANK($IT$3),"",IF(OR(Tipy!HI18=Výsledky!$IO$6,Tipy!HI18=Výsledky!$IO$7,Tipy!HI18=Výsledky!$IO$8,Tipy!HI18=Výsledky!$IO$9),IF(VLOOKUP(Tipy!HI18,'Kategórie hráčov'!$A$2:$B$46,2,FALSE)=30,30,20),0))</f>
        <v/>
      </c>
      <c r="IR24" s="61" t="str">
        <f>IF(ISBLANK($IT$3),"",IF(OR(Tipy!HJ18=Výsledky!$IR$6,Tipy!HJ18=Výsledky!$IR$7,Tipy!HJ18=Výsledky!$IR$8,Tipy!HJ18=Výsledky!$IR$9),IF(VLOOKUP(Tipy!HJ18,'Kategórie hráčov'!$A$2:$B$46,2,FALSE)=30,30,20),0))</f>
        <v/>
      </c>
      <c r="IS24" s="62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65" t="str">
        <f>IF(ISBLANK($IT$3),"",IF(ISBLANK(Tipy!HF18),"-",SUM(IO24:IS24)))</f>
        <v/>
      </c>
      <c r="IU24" s="64"/>
      <c r="IV24" s="61" t="str">
        <f>IF(ISBLANK($JA$3),"",IF(ISBLANK(Tipy!HL18),0,IF(AND(Tipy!HL18=Výsledky!$IY$3,Tipy!HN18=Výsledky!$JA$3),60,0)))</f>
        <v/>
      </c>
      <c r="IW24" s="61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61" t="str">
        <f>IF(ISBLANK($JA$3),"",IF(OR(Tipy!HO18=Výsledky!$IV$6,Tipy!HO18=Výsledky!$IV$7,Tipy!HO18=Výsledky!$IV$8,Tipy!HO18=Výsledky!$IV$9),IF(VLOOKUP(Tipy!HO18,'Kategórie hráčov'!$A$2:$B$46,2,FALSE)=30,30,20),0))</f>
        <v/>
      </c>
      <c r="IY24" s="61" t="str">
        <f>IF(ISBLANK($JA$3),"",IF(OR(Tipy!HP18=Výsledky!$IY$6,Tipy!HP18=Výsledky!$IY$7,Tipy!HP18=Výsledky!$IY$8,Tipy!HP18=Výsledky!$IY$9),IF(VLOOKUP(Tipy!HP18,'Kategórie hráčov'!$A$2:$B$46,2,FALSE)=30,30,20),0))</f>
        <v/>
      </c>
      <c r="IZ24" s="62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65" t="str">
        <f>IF(ISBLANK($JA$3),"",IF(ISBLANK(Tipy!HL18),"-",SUM(IV24:IZ24)))</f>
        <v/>
      </c>
      <c r="JB24" s="64"/>
      <c r="JC24" s="61" t="str">
        <f>IF(ISBLANK($JO$3),"",IF(ISBLANK(Tipy!HR18),0,IF(AND(Tipy!HR18=Výsledky!$JM$3,Tipy!HT18=Výsledky!$JO$3),60,0)))</f>
        <v/>
      </c>
      <c r="JD24" s="61" t="str">
        <f>IF(ISBLANK($JO$3),"",IF(ISBLANK(Tipy!HR18),0,IF(AND(Tipy!HR18=Výsledky!$JM$3,Tipy!HT18=Výsledky!$JO$3),0,IF(AND(Tipy!HR18-Tipy!HT18&gt;0,Výsledky!$JM$3-Výsledky!$JO$3&gt;0),20,IF(AND(Tipy!HR18-Tipy!HT18=0,Výsledky!$JM$3-Výsledky!$JO$3=0),20,IF(AND(Tipy!HR18-Tipy!HT18&lt;0,Výsledky!$JM$3-Výsledky!$JO$3&lt;0),20,0))))))</f>
        <v/>
      </c>
      <c r="JE24" s="61" t="str">
        <f>IF(ISBLANK($JO$3),"",IF(OR(Tipy!HU18=Výsledky!$JC$6,Tipy!HU18=Výsledky!$JC$7,Tipy!HU18=Výsledky!$JC$8,Tipy!HU18=Výsledky!$JC$9),IF(VLOOKUP(Tipy!HU18,'Kategórie hráčov'!$A$2:$B$70,2,FALSE)=30,30,20),0))</f>
        <v/>
      </c>
      <c r="JF24" s="61" t="str">
        <f>IF(ISBLANK($JO$3),"",IF(OR(Tipy!HV18=Výsledky!$JF$6,Tipy!HV18=Výsledky!$JF$7,Tipy!HV18=Výsledky!$JF$8,Tipy!HV18=Výsledky!$JF$9),IF(VLOOKUP(Tipy!HV18,'Kategórie hráčov'!$A$2:$B$70,2,FALSE)=30,30,20),0))</f>
        <v/>
      </c>
      <c r="JG24" s="62" t="str">
        <f>IF(ISBLANK($JO$3),"",IF(ISBLANK(Tipy!HR18),0,IF(OR(AND(Tipy!HR18=Výsledky!$JM$3,OR(Tipy!HT18=Výsledky!$JO$3+1,Tipy!HT18=Výsledky!$JO$3-1)),AND(Tipy!HT18=Výsledky!$JO$3,OR(Tipy!HR18=Výsledky!$JM$3+1,Tipy!HR18=Výsledky!$JM$3-1))),10,0)))</f>
        <v/>
      </c>
      <c r="JH24" s="65" t="str">
        <f>IF(ISBLANK($JO$3),"",IF(ISBLANK(Tipy!HR18),"-",SUM(JC24:JG24)))</f>
        <v/>
      </c>
      <c r="JI24" s="64"/>
      <c r="JJ24" s="61" t="str">
        <f>IF(ISBLANK($JH$3),"",IF(ISBLANK(Tipy!HX18),0,IF(AND(Tipy!HX18=Výsledky!$JF$3,Tipy!HZ18=Výsledky!$JH$3),60,0)))</f>
        <v/>
      </c>
      <c r="JK24" s="61" t="str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/>
      </c>
      <c r="JL24" s="61" t="str">
        <f>IF(ISBLANK($JH$3),"",IF(OR(Tipy!IA18=Výsledky!#REF!,Tipy!IA18=Výsledky!#REF!,Tipy!IA18=Výsledky!#REF!,Tipy!IA18=Výsledky!$JJ$9),IF(VLOOKUP(Tipy!IA18,'Kategórie hráčov'!$A$2:$B$46,2,FALSE)=30,30,20),0))</f>
        <v/>
      </c>
      <c r="JM24" s="61" t="str">
        <f>IF(ISBLANK($JH$3),"",IF(OR(Tipy!IB18=Výsledky!#REF!,Tipy!IB18=Výsledky!#REF!,Tipy!IB18=Výsledky!#REF!,Tipy!IB18=Výsledky!$JM$9),IF(VLOOKUP(Tipy!IB18,'Kategórie hráčov'!$A$2:$B$46,2,FALSE)=30,30,20),0))</f>
        <v/>
      </c>
      <c r="JN24" s="62" t="str">
        <f>IF(ISBLANK($JH$3),"",IF(ISBLANK(Tipy!HX18),0,IF(OR(AND(Tipy!HX18=Výsledky!$JF$3,OR(Tipy!HZ18=Výsledky!$JH$3+1,Tipy!HZ18=Výsledky!$JH$3-1)),AND(Tipy!HZ18=Výsledky!$JH$3,OR(Tipy!HX18=Výsledky!$JF$3+1,Tipy!HX18=Výsledky!$JF$3-1))),10,0)))</f>
        <v/>
      </c>
      <c r="JO24" s="65" t="str">
        <f>IF(ISBLANK($JH$3),"",IF(ISBLANK(Tipy!HX18),"-",SUM(JJ24:JN24)))</f>
        <v/>
      </c>
      <c r="JP24" s="64"/>
      <c r="JQ24" s="61" t="str">
        <f>IF(ISBLANK($JV$3),"",IF(ISBLANK(Tipy!ID18),0,IF(AND(Tipy!ID18=Výsledky!$JT$3,Tipy!IF18=Výsledky!$JV$3),60,0)))</f>
        <v/>
      </c>
      <c r="JR24" s="61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61" t="str">
        <f>IF(ISBLANK($JV$3),"",IF(OR(Tipy!IG18=Výsledky!$JQ$6,Tipy!IG18=Výsledky!$JQ$7,Tipy!IG18=Výsledky!$JQ$8,Tipy!IG18=Výsledky!$JQ$9),IF(VLOOKUP(Tipy!IG18,'Kategórie hráčov'!$A$2:$B$46,2,FALSE)=30,30,20),0))</f>
        <v/>
      </c>
      <c r="JT24" s="61" t="str">
        <f>IF(ISBLANK($JV$3),"",IF(OR(Tipy!IH18=Výsledky!$JT$6,Tipy!IH18=Výsledky!$JT$7,Tipy!IH18=Výsledky!$JT$8,Tipy!IH18=Výsledky!$JT$9),IF(VLOOKUP(Tipy!IH18,'Kategórie hráčov'!$A$2:$B$46,2,FALSE)=30,30,20),0))</f>
        <v/>
      </c>
      <c r="JU24" s="62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65" t="str">
        <f>IF(ISBLANK($JV$3),"",IF(ISBLANK(Tipy!ID18),"-",SUM(JQ24:JU24)))</f>
        <v/>
      </c>
      <c r="JW24" s="64"/>
      <c r="JX24" s="61" t="str">
        <f>IF(ISBLANK($KQ$3),"",IF(ISBLANK(Tipy!IJ18),0,IF(AND(Tipy!IJ18=Výsledky!$KO$3,Tipy!IL18=Výsledky!$KQ$3),60,0)))</f>
        <v/>
      </c>
      <c r="JY24" s="61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1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1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2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65" t="str">
        <f>IF(ISBLANK($KQ$3),"",IF(ISBLANK(Tipy!IJ18),"-",SUM(JX24:KB24)))</f>
        <v/>
      </c>
      <c r="KD24" s="64"/>
      <c r="KE24" s="61" t="str">
        <f>IF(ISBLANK($KX$3),"",IF(ISBLANK(Tipy!IP18),0,IF(AND(Tipy!IP18=Výsledky!$KV$3,Tipy!IR18=Výsledky!$KX$3),60,0)))</f>
        <v/>
      </c>
      <c r="KF24" s="61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1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1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2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65" t="str">
        <f>IF(ISBLANK($KX$3),"",IF(ISBLANK(Tipy!IP18),"-",SUM(KE24:KI24)))</f>
        <v/>
      </c>
      <c r="KK24" s="64"/>
      <c r="KL24" s="61" t="str">
        <f>IF(ISBLANK($KJ$3),"",IF(ISBLANK(Tipy!IV18),0,IF(AND(Tipy!IV18=Výsledky!$KH$3,Tipy!IX18=Výsledky!$KJ$3),60,0)))</f>
        <v/>
      </c>
      <c r="KM24" s="61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1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1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2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65" t="str">
        <f>IF(ISBLANK($KJ$3),"",IF(ISBLANK(Tipy!IV18),"-",SUM(KL24:KP24)))</f>
        <v/>
      </c>
      <c r="KR24" s="64"/>
      <c r="KS24" s="61" t="str">
        <f>IF(ISBLANK($KC$3),"",IF(ISBLANK(Tipy!JB18),0,IF(AND(Tipy!JB18=Výsledky!$KA$3,Tipy!JD18=Výsledky!$KC$3),60,0)))</f>
        <v/>
      </c>
      <c r="KT24" s="61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1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1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2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5" t="str">
        <f>IF(ISBLANK($KC$3),"",IF(ISBLANK(Tipy!JB18),"-",SUM(KS24:KW24)))</f>
        <v/>
      </c>
      <c r="KY24" s="64"/>
      <c r="KZ24" s="61" t="str">
        <f>IF(ISBLANK($LE$3),"",IF(ISBLANK(Tipy!JH18),0,IF(AND(Tipy!JH18=Výsledky!$LC$3,Tipy!JJ18=Výsledky!$LE$3),60,0)))</f>
        <v/>
      </c>
      <c r="LA24" s="61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1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1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2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5" t="str">
        <f>IF(ISBLANK($LE$3),"",IF(ISBLANK(Tipy!JH18),"-",SUM(KZ24:LD24)))</f>
        <v/>
      </c>
      <c r="LF24" s="64"/>
      <c r="LG24" s="61" t="str">
        <f>IF(ISBLANK($JH$3),"",IF(ISBLANK(Tipy!JU18),0,IF(AND(Tipy!JU18=Výsledky!$JF$3,Tipy!JW18=Výsledky!$JH$3),60,0)))</f>
        <v/>
      </c>
      <c r="LH24" s="61" t="str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/>
      </c>
      <c r="LI24" s="61" t="str">
        <f>IF(ISBLANK($JH$3),"",IF(OR(Tipy!JX18=Výsledky!#REF!,Tipy!JX18=Výsledky!#REF!,Tipy!JX18=Výsledky!#REF!,Tipy!JX18=Výsledky!$JJ$9),IF(VLOOKUP(Tipy!JX18,'Kategórie hráčov'!$A$2:$B$46,2,FALSE)=30,30,20),0))</f>
        <v/>
      </c>
      <c r="LJ24" s="61" t="str">
        <f>IF(ISBLANK($JH$3),"",IF(OR(Tipy!JY18=Výsledky!#REF!,Tipy!JY18=Výsledky!#REF!,Tipy!JY18=Výsledky!#REF!,Tipy!JY18=Výsledky!$JM$9),IF(VLOOKUP(Tipy!JY18,'Kategórie hráčov'!$A$2:$B$46,2,FALSE)=30,30,20),0))</f>
        <v/>
      </c>
      <c r="LK24" s="62" t="str">
        <f>IF(ISBLANK($JH$3),"",IF(ISBLANK(Tipy!JU18),0,IF(OR(AND(Tipy!JU18=Výsledky!$JF$3,OR(Tipy!JW18=Výsledky!$JH$3+1,Tipy!JW18=Výsledky!$JH$3-1)),AND(Tipy!JW18=Výsledky!$JH$3,OR(Tipy!JU18=Výsledky!$JF$3+1,Tipy!JU18=Výsledky!$JF$3-1))),10,0)))</f>
        <v/>
      </c>
      <c r="LL24" s="65" t="str">
        <f>IF(ISBLANK($JH$3),"",IF(ISBLANK(Tipy!JU18),"-",SUM(LG24:LK24)))</f>
        <v/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 t="str">
        <f>IF(ISBLANK($JH$3),"",IF(ISBLANK(Tipy!KI18),0,IF(AND(Tipy!KI18=Výsledky!$JF$3,Tipy!KK18=Výsledky!$JH$3),60,0)))</f>
        <v/>
      </c>
      <c r="LV24" s="61" t="str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/>
      </c>
      <c r="LW24" s="61" t="str">
        <f>IF(ISBLANK($JH$3),"",IF(OR(Tipy!KL18=Výsledky!#REF!,Tipy!KL18=Výsledky!#REF!,Tipy!KL18=Výsledky!#REF!,Tipy!KL18=Výsledky!$JJ$9),IF(VLOOKUP(Tipy!KL18,'Kategórie hráčov'!$A$2:$B$46,2,FALSE)=30,30,20),0))</f>
        <v/>
      </c>
      <c r="LX24" s="61" t="str">
        <f>IF(ISBLANK($JH$3),"",IF(OR(Tipy!KM18=Výsledky!#REF!,Tipy!KM18=Výsledky!#REF!,Tipy!KM18=Výsledky!#REF!,Tipy!KM18=Výsledky!$JM$9),IF(VLOOKUP(Tipy!KM18,'Kategórie hráčov'!$A$2:$B$46,2,FALSE)=30,30,20),0))</f>
        <v/>
      </c>
      <c r="LY24" s="62" t="str">
        <f>IF(ISBLANK($JH$3),"",IF(ISBLANK(Tipy!KI18),0,IF(OR(AND(Tipy!KI18=Výsledky!$JF$3,OR(Tipy!KK18=Výsledky!$JH$3+1,Tipy!KK18=Výsledky!$JH$3-1)),AND(Tipy!KK18=Výsledky!$JH$3,OR(Tipy!KI18=Výsledky!$JF$3+1,Tipy!KI18=Výsledky!$JF$3-1))),10,0)))</f>
        <v/>
      </c>
      <c r="LZ24" s="65" t="str">
        <f>IF(ISBLANK($JH$3),"",IF(ISBLANK(Tipy!KI18),"-",SUM(LU24:LY24)))</f>
        <v/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8" hidden="1" customHeight="1" x14ac:dyDescent="0.2">
      <c r="A25" s="12">
        <f>Tipy!A19</f>
        <v>73</v>
      </c>
      <c r="B25" s="277" t="s">
        <v>259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102">
        <f>IF(ISBLANK($AR$3),"",IF(ISBLANK(Tipy!AH19),0,IF(AND(Tipy!AH19=Výsledky!$AP$3,Tipy!AJ19=Výsledky!$AR$3),60,0)))</f>
        <v>60</v>
      </c>
      <c r="AN25" s="101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01">
        <f>IF(ISBLANK($AR$3),"",IF(OR(Tipy!AK19=Výsledky!$AM$6,Tipy!AK19=Výsledky!$AM$7,Tipy!AK19=Výsledky!$AM$8,Tipy!AK19=Výsledky!$AM$9),VLOOKUP(Tipy!AK19,'Kategórie hráčov'!$A$2:$B$51,2,FALSE),0))</f>
        <v>0</v>
      </c>
      <c r="AP25" s="101">
        <f>IF(ISBLANK($AR$3),"",IF(OR(Tipy!AL19=Výsledky!$AP$6,Tipy!AL19=Výsledky!$AP$7,Tipy!AL19=Výsledky!$AP$8,Tipy!AL19=Výsledky!$AP$9),VLOOKUP(Tipy!AL19,'Kategórie hráčov'!$A$27:$B$76,2,FALSE),0))</f>
        <v>20</v>
      </c>
      <c r="AQ25" s="62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5">
        <f>IF(ISBLANK($AR$3),"",IF(ISBLANK(Tipy!AH19),"-",SUM(AM25:AQ25)))</f>
        <v>80</v>
      </c>
      <c r="AS25" s="64"/>
      <c r="AT25" s="61">
        <f>IF(ISBLANK($AY$3),"",IF(ISBLANK(Tipy!AN19),0,IF(AND(Tipy!AN19=Výsledky!$AW$3,Tipy!AP19=Výsledky!$AY$3),60,0)))</f>
        <v>0</v>
      </c>
      <c r="AU25" s="61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61">
        <f>IF(ISBLANK($AY$3),"",IF(OR(Tipy!AQ19=Výsledky!$AT$6,Tipy!AQ19=Výsledky!$AT$7,Tipy!AQ19=Výsledky!$AT$8,Tipy!AQ19=Výsledky!$AT$9),VLOOKUP(Tipy!AQ19,'Kategórie hráčov'!$A$2:$B$51,2,FALSE),0))</f>
        <v>0</v>
      </c>
      <c r="AW25" s="61">
        <f>IF(ISBLANK($AY$3),"",IF(OR(Tipy!AR19=Výsledky!$AW$6,Tipy!AR19=Výsledky!$AW$7,Tipy!AR19=Výsledky!$AW$8,Tipy!AR19=Výsledky!$AW$9),VLOOKUP(Tipy!AR19,'Kategórie hráčov'!$A$27:$B$76,2,FALSE),0))</f>
        <v>0</v>
      </c>
      <c r="AX25" s="62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5" t="str">
        <f>IF(ISBLANK($AY$3),"",IF(ISBLANK(Tipy!AN19),"-",SUM(AT25:AX25)))</f>
        <v>-</v>
      </c>
      <c r="AZ25" s="64"/>
      <c r="BA25" s="61">
        <f>IF(ISBLANK($BF$3),"",IF(ISBLANK(Tipy!AT19),0,IF(AND(Tipy!AT19=Výsledky!$BD$3,Tipy!AV19=Výsledky!$BF$3),60,0)))</f>
        <v>0</v>
      </c>
      <c r="BB25" s="61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61">
        <f>IF(ISBLANK($BF$3),"",IF(OR(Tipy!AW19=Výsledky!$BA$6,Tipy!AW19=Výsledky!$BA$7,Tipy!AW19=Výsledky!$BA$8,Tipy!AW19=Výsledky!$BA$9),VLOOKUP(Tipy!AW19,'Kategórie hráčov'!$A$2:$B$51,2,FALSE),0))</f>
        <v>0</v>
      </c>
      <c r="BD25" s="61">
        <f>IF(ISBLANK($BF$3),"",IF(OR(Tipy!AX19=Výsledky!$BD$6,Tipy!AX19=Výsledky!$BD$7,Tipy!AX19=Výsledky!$BD$8,Tipy!AX19=Výsledky!$BD$9),VLOOKUP(Tipy!AX19,'Kategórie hráčov'!$A$27:$B$76,2,FALSE),0))</f>
        <v>0</v>
      </c>
      <c r="BE25" s="62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5" t="str">
        <f>IF(ISBLANK($BF$3),"",IF(ISBLANK(Tipy!AT19),"-",SUM(BA25:BE25)))</f>
        <v>-</v>
      </c>
      <c r="BG25" s="64"/>
      <c r="BH25" s="61">
        <f>IF(ISBLANK($BM$3),"",IF(ISBLANK(Tipy!AZ19),0,IF(AND(Tipy!AZ19=Výsledky!$BK$3,Tipy!BB19=Výsledky!$BM$3),60,0)))</f>
        <v>0</v>
      </c>
      <c r="BI25" s="61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61">
        <f>IF(ISBLANK($BM$3),"",IF(OR(Tipy!BC19=Výsledky!$BH$6,Tipy!BC19=Výsledky!$BH$7,Tipy!BC19=Výsledky!$BH$8,Tipy!BC19=Výsledky!$BH$9),VLOOKUP(Tipy!BC19,'Kategórie hráčov'!$A$2:$B$51,2,FALSE),0))</f>
        <v>0</v>
      </c>
      <c r="BK25" s="61">
        <f>IF(ISBLANK($BM$3),"",IF(OR(Tipy!BD19=Výsledky!$BK$6,Tipy!BD19=Výsledky!$BK$7,Tipy!BD19=Výsledky!$BK$8,Tipy!BD19=Výsledky!$BK$9),VLOOKUP(Tipy!BD19,'Kategórie hráčov'!$A$27:$B$76,2,FALSE),0))</f>
        <v>0</v>
      </c>
      <c r="BL25" s="62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5" t="str">
        <f>IF(ISBLANK($BM$3),"",IF(ISBLANK(Tipy!AZ19),"-",SUM(BH25:BL25)))</f>
        <v>-</v>
      </c>
      <c r="BN25" s="64"/>
      <c r="BO25" s="61">
        <f>IF(ISBLANK($BT$3),"",IF(ISBLANK(Tipy!BF19),0,IF(AND(Tipy!BF19=Výsledky!$BR$3,Tipy!BH19=Výsledky!$BT$3),60,0)))</f>
        <v>0</v>
      </c>
      <c r="BP25" s="61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61">
        <f>IF(ISBLANK($BT$3),"",IF(OR(Tipy!BI19=Výsledky!$BO$6,Tipy!BI19=Výsledky!$BO$7,Tipy!BI19=Výsledky!$BO$8,Tipy!BI19=Výsledky!$BO$9),VLOOKUP(Tipy!BI19,'Kategórie hráčov'!$A$2:$B$51,2,FALSE),0))</f>
        <v>0</v>
      </c>
      <c r="BR25" s="61">
        <f>IF(ISBLANK($BT$3),"",IF(OR(Tipy!BJ19=Výsledky!$BR$6,Tipy!BJ19=Výsledky!$BR$7,Tipy!BJ19=Výsledky!$BR$8,Tipy!BJ19=Výsledky!$BR$9),VLOOKUP(Tipy!BJ19,'Kategórie hráčov'!$A$27:$B$76,2,FALSE),0))</f>
        <v>0</v>
      </c>
      <c r="BS25" s="62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5" t="str">
        <f>IF(ISBLANK($BT$3),"",IF(ISBLANK(Tipy!BF19),"-",SUM(BO25:BS25)))</f>
        <v>-</v>
      </c>
      <c r="BU25" s="64"/>
      <c r="BV25" s="61">
        <f>IF(ISBLANK($CA$3),"",IF(ISBLANK(Tipy!BL19),0,IF(AND(Tipy!BL19=Výsledky!$BY$3,Tipy!BN19=Výsledky!$CA$3),60,0)))</f>
        <v>0</v>
      </c>
      <c r="BW25" s="61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61">
        <f>IF(ISBLANK($CA$3),"",IF(OR(Tipy!BO19=Výsledky!$BV$6,Tipy!BO19=Výsledky!$BV$7,Tipy!BO19=Výsledky!$BV$8,Tipy!BO19=Výsledky!$BV$9),VLOOKUP(Tipy!BO19,'Kategórie hráčov'!$A$2:$B$51,2,FALSE),0))</f>
        <v>20</v>
      </c>
      <c r="BY25" s="61">
        <f>IF(ISBLANK($CA$3),"",IF(OR(Tipy!BP19=Výsledky!$BY$6,Tipy!BP19=Výsledky!$BY$7,Tipy!BP19=Výsledky!$BY$8,Tipy!BP19=Výsledky!$BY$9),VLOOKUP(Tipy!BP19,'Kategórie hráčov'!$A$27:$B$76,2,FALSE),0))</f>
        <v>0</v>
      </c>
      <c r="BZ25" s="62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5">
        <f>IF(ISBLANK($CA$3),"",IF(ISBLANK(Tipy!BL19),"-",SUM(BV25:BZ25)))</f>
        <v>40</v>
      </c>
      <c r="CB25" s="64"/>
      <c r="CC25" s="61">
        <f>IF(ISBLANK($CH$3),"",IF(ISBLANK(Tipy!BR19),0,IF(AND(Tipy!BR19=Výsledky!$CF$3,Tipy!BT19=Výsledky!$CH$3),60,0)))</f>
        <v>0</v>
      </c>
      <c r="CD25" s="61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61">
        <f>IF(ISBLANK($CH$3),"",IF(OR(Tipy!BU19=Výsledky!$CC$6,Tipy!BU19=Výsledky!$CC$7,Tipy!BU19=Výsledky!$CC$8,Tipy!BU19=Výsledky!$CC$9),VLOOKUP(Tipy!BU19,'Kategórie hráčov'!$A$2:$B$51,2,FALSE),0))</f>
        <v>0</v>
      </c>
      <c r="CF25" s="61">
        <f>IF(ISBLANK($CH$3),"",IF(OR(Tipy!BV19=Výsledky!$CF$6,Tipy!BV19=Výsledky!$CF$7,Tipy!BV19=Výsledky!$CF$8,Tipy!BV19=Výsledky!$CF$9),VLOOKUP(Tipy!BV19,'Kategórie hráčov'!$A$27:$B$76,2,FALSE),0))</f>
        <v>0</v>
      </c>
      <c r="CG25" s="62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5" t="str">
        <f>IF(ISBLANK($CH$3),"",IF(ISBLANK(Tipy!BR19),"-",SUM(CC25:CG25)))</f>
        <v>-</v>
      </c>
      <c r="CI25" s="64"/>
      <c r="CJ25" s="61">
        <f>IF(ISBLANK($CO$3),"",IF(ISBLANK(Tipy!BX19),0,IF(AND(Tipy!BX19=Výsledky!$CM$3,Tipy!BZ19=Výsledky!$CO$3),60,0)))</f>
        <v>0</v>
      </c>
      <c r="CK25" s="61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61">
        <f>IF(ISBLANK($CO$3),"",IF(OR(Tipy!CA19=Výsledky!$CJ$6,Tipy!CA19=Výsledky!$CJ$7,Tipy!CA19=Výsledky!$CJ$8,Tipy!CA19=Výsledky!$CJ$9),VLOOKUP(Tipy!CA19,'Kategórie hráčov'!$A$2:$B$51,2,FALSE),0))</f>
        <v>0</v>
      </c>
      <c r="CM25" s="61">
        <f>IF(ISBLANK($CO$3),"",IF(OR(Tipy!CB19=Výsledky!$CM$6,Tipy!CB19=Výsledky!$CM$7,Tipy!CB19=Výsledky!$CM$8,Tipy!CB19=Výsledky!$CM$9),VLOOKUP(Tipy!CB19,'Kategórie hráčov'!$A$27:$B$76,2,FALSE),0))</f>
        <v>0</v>
      </c>
      <c r="CN25" s="62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65" t="str">
        <f>IF(ISBLANK($CO$3),"",IF(ISBLANK(Tipy!BX19),"-",SUM(CJ25:CN25)))</f>
        <v>-</v>
      </c>
      <c r="CP25" s="64"/>
      <c r="CQ25" s="61">
        <f>IF(ISBLANK($CV$3),"",IF(ISBLANK(Tipy!CD19),0,IF(AND(Tipy!CD19=Výsledky!$CT$3,Tipy!CF19=Výsledky!$CV$3),60,0)))</f>
        <v>0</v>
      </c>
      <c r="CR25" s="61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61">
        <f>IF(ISBLANK($CV$3),"",IF(OR(Tipy!CG19=Výsledky!$CQ$6,Tipy!CG19=Výsledky!$CQ$7,Tipy!CG19=Výsledky!$CQ$8,Tipy!CG19=Výsledky!$CQ$9),VLOOKUP(Tipy!CG19,'Kategórie hráčov'!$A$2:$B$51,2,FALSE),0))</f>
        <v>0</v>
      </c>
      <c r="CT25" s="61">
        <f>IF(ISBLANK($CV$3),"",IF(OR(Tipy!CH19=Výsledky!$CT$6,Tipy!CH19=Výsledky!$CT$7,Tipy!CH19=Výsledky!$CT$8,Tipy!CH19=Výsledky!$CT$9),VLOOKUP(Tipy!CH19,'Kategórie hráčov'!$A$27:$B$76,2,FALSE),0))</f>
        <v>0</v>
      </c>
      <c r="CU25" s="62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65" t="str">
        <f>IF(ISBLANK($CV$3),"",IF(ISBLANK(Tipy!CD19),"-",SUM(CQ25:CU25)))</f>
        <v>-</v>
      </c>
      <c r="CW25" s="64"/>
      <c r="CX25" s="61">
        <f>IF(ISBLANK($DC$3),"",IF(ISBLANK(Tipy!CJ19),0,IF(AND(Tipy!CJ19=Výsledky!$DA$3,Tipy!CL19=Výsledky!$DC$3),60,0)))</f>
        <v>0</v>
      </c>
      <c r="CY25" s="61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61">
        <f>IF(ISBLANK($DC$3),"",IF(OR(Tipy!CM19=Výsledky!$CX$6,Tipy!CM19=Výsledky!$CX$7,Tipy!CM19=Výsledky!$CX$8,Tipy!CM19=Výsledky!$CX$9),VLOOKUP(Tipy!CM19,'Kategórie hráčov'!$A$2:$B$51,2,FALSE),0))</f>
        <v>0</v>
      </c>
      <c r="DA25" s="61">
        <f>IF(ISBLANK($DC$3),"",IF(OR(Tipy!CN19=Výsledky!$DA$6,Tipy!CN19=Výsledky!$DA$7,Tipy!CN19=Výsledky!$DA$8,Tipy!CN19=Výsledky!$DA$9),VLOOKUP(Tipy!CN19,'Kategórie hráčov'!$A$27:$B$76,2,FALSE),0))</f>
        <v>0</v>
      </c>
      <c r="DB25" s="62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65" t="str">
        <f>IF(ISBLANK($DC$3),"",IF(ISBLANK(Tipy!CJ19),"-",SUM(CX25:DB25)))</f>
        <v>-</v>
      </c>
      <c r="DD25" s="64"/>
      <c r="DE25" s="61">
        <f>IF(ISBLANK($DJ$3),"",IF(ISBLANK(Tipy!CP19),0,IF(AND(Tipy!CP19=Výsledky!$DH$3,Tipy!CR19=Výsledky!$DJ$3),60,0)))</f>
        <v>0</v>
      </c>
      <c r="DF25" s="61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61">
        <f>IF(ISBLANK($DJ$3),"",IF(OR(Tipy!CS19=Výsledky!$DE$6,Tipy!CS19=Výsledky!$DE$7,Tipy!CS19=Výsledky!$DE$8,Tipy!CS19=Výsledky!$DE$9),VLOOKUP(Tipy!CS19,'Kategórie hráčov'!$A$2:$B$51,2,FALSE),0))</f>
        <v>0</v>
      </c>
      <c r="DH25" s="61">
        <f>IF(ISBLANK($DJ$3),"",IF(OR(Tipy!CT19=Výsledky!$DH$6,Tipy!CT19=Výsledky!$DH$7,Tipy!CT19=Výsledky!$DH$8,Tipy!CT19=Výsledky!$DH$9),VLOOKUP(Tipy!CT19,'Kategórie hráčov'!$A$27:$B$76,2,FALSE),0))</f>
        <v>0</v>
      </c>
      <c r="DI25" s="62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65" t="str">
        <f>IF(ISBLANK($DJ$3),"",IF(ISBLANK(Tipy!CP19),"-",SUM(DE25:DI25)))</f>
        <v>-</v>
      </c>
      <c r="DK25" s="64"/>
      <c r="DL25" s="61">
        <f>IF(ISBLANK($DQ$3),"",IF(ISBLANK(Tipy!CV19),0,IF(AND(Tipy!CV19=Výsledky!$DO$3,Tipy!CX19=Výsledky!$DQ$3),60,0)))</f>
        <v>0</v>
      </c>
      <c r="DM25" s="61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61">
        <f>IF(ISBLANK($DQ$3),"",IF(OR(Tipy!CY19=Výsledky!$DL$6,Tipy!CY19=Výsledky!$DL$7,Tipy!CY19=Výsledky!$DL$8,Tipy!CY19=Výsledky!$DL$9),VLOOKUP(Tipy!CY19,'Kategórie hráčov'!$A$2:$B$51,2,FALSE),0))</f>
        <v>0</v>
      </c>
      <c r="DO25" s="61">
        <f>IF(ISBLANK($DQ$3),"",IF(OR(Tipy!CZ19=Výsledky!$DO$6,Tipy!CZ19=Výsledky!$DO$7,Tipy!CZ19=Výsledky!$DO$8,Tipy!CZ19=Výsledky!$DO$9),VLOOKUP(Tipy!CZ19,'Kategórie hráčov'!$A$27:$B$76,2,FALSE),0))</f>
        <v>0</v>
      </c>
      <c r="DP25" s="62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65" t="str">
        <f>IF(ISBLANK($DQ$3),"",IF(ISBLANK(Tipy!CV19),"-",SUM(DL25:DP25)))</f>
        <v>-</v>
      </c>
      <c r="DR25" s="64"/>
      <c r="DS25" s="61">
        <f>IF(ISBLANK($DX$3),"",IF(ISBLANK(Tipy!DB19),0,IF(AND(Tipy!DB19=Výsledky!$DV$3,Tipy!DD19=Výsledky!$DX$3),60,0)))</f>
        <v>0</v>
      </c>
      <c r="DT25" s="61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61">
        <f>IF(ISBLANK($DX$3),"",IF(OR(Tipy!DE19=Výsledky!$DS$6,Tipy!DE19=Výsledky!$DS$7,Tipy!DE19=Výsledky!$DS$8,Tipy!DE19=Výsledky!$DS$9),VLOOKUP(Tipy!DE19,'Kategórie hráčov'!$A$2:$B$51,2,FALSE),0))</f>
        <v>0</v>
      </c>
      <c r="DV25" s="61">
        <f>IF(ISBLANK($DX$3),"",IF(OR(Tipy!DF19=Výsledky!$DV$6,Tipy!DF19=Výsledky!$DV$7,Tipy!DF19=Výsledky!$DV$8,Tipy!DF19=Výsledky!$DV$9),VLOOKUP(Tipy!DF19,'Kategórie hráčov'!$A$27:$B$76,2,FALSE),0))</f>
        <v>0</v>
      </c>
      <c r="DW25" s="62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65" t="str">
        <f>IF(ISBLANK($DX$3),"",IF(ISBLANK(Tipy!DB19),"-",SUM(DS25:DW25)))</f>
        <v>-</v>
      </c>
      <c r="DY25" s="64"/>
      <c r="DZ25" s="61">
        <f>IF(ISBLANK($EE$3),"",IF(ISBLANK(Tipy!DH19),0,IF(AND(Tipy!DH19=Výsledky!$EC$3,Tipy!DJ19=Výsledky!$EE$3),60,0)))</f>
        <v>0</v>
      </c>
      <c r="EA25" s="61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61">
        <f>IF(ISBLANK($EE$3),"",IF(OR(Tipy!DK19=Výsledky!$DZ$6,Tipy!DK19=Výsledky!$DZ$7,Tipy!DK19=Výsledky!$DZ$8,Tipy!DK19=Výsledky!$DZ$9),VLOOKUP(Tipy!DK19,'Kategórie hráčov'!$A$2:$B$51,2,FALSE),0))</f>
        <v>0</v>
      </c>
      <c r="EC25" s="61">
        <f>IF(ISBLANK($EE$3),"",IF(OR(Tipy!DL19=Výsledky!$EC$6,Tipy!DL19=Výsledky!$EC$7,Tipy!DL19=Výsledky!$EC$8,Tipy!DL19=Výsledky!$EC$9),VLOOKUP(Tipy!DL19,'Kategórie hráčov'!$A$27:$B$76,2,FALSE),0))</f>
        <v>0</v>
      </c>
      <c r="ED25" s="62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65" t="str">
        <f>IF(ISBLANK($EE$3),"",IF(ISBLANK(Tipy!DH19),"-",SUM(DZ25:ED25)))</f>
        <v>-</v>
      </c>
      <c r="EF25" s="64"/>
      <c r="EG25" s="61">
        <f>IF(ISBLANK($EL$3),"",IF(ISBLANK(Tipy!DN19),0,IF(AND(Tipy!DN19=Výsledky!$EJ$3,Tipy!DP19=Výsledky!$EL$3),60,0)))</f>
        <v>0</v>
      </c>
      <c r="EH25" s="61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61">
        <f>IF(ISBLANK($EL$3),"",IF(OR(Tipy!DQ19=Výsledky!$EG$6,Tipy!DQ19=Výsledky!$EG$7,Tipy!DQ19=Výsledky!$EG$8,Tipy!DQ19=Výsledky!$EG$9),VLOOKUP(Tipy!DQ19,'Kategórie hráčov'!$A$77:$B$77,2,FALSE),0))</f>
        <v>0</v>
      </c>
      <c r="EJ25" s="61">
        <f>IF(ISBLANK($EL$3),"",IF(OR(Tipy!DR19=Výsledky!$EJ$6,Tipy!DR19=Výsledky!$EJ$7,Tipy!DR19=Výsledky!$EJ$8,Tipy!DR19=Výsledky!$EJ$9),VLOOKUP(Tipy!DR19,'Kategórie hráčov'!$A$27:$B$76,2,FALSE),0))</f>
        <v>0</v>
      </c>
      <c r="EK25" s="62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65" t="str">
        <f>IF(ISBLANK($EL$3),"",IF(ISBLANK(Tipy!DN19),"-",SUM(EG25:EK25)))</f>
        <v>-</v>
      </c>
      <c r="EM25" s="64"/>
      <c r="EN25" s="61">
        <f>IF(ISBLANK($ES$3),"",IF(ISBLANK(Tipy!DT19),0,IF(AND(Tipy!DT19=Výsledky!$EQ$3,Tipy!DV19=Výsledky!$ES$3),60,0)))</f>
        <v>0</v>
      </c>
      <c r="EO25" s="61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61">
        <f>IF(ISBLANK($ES$3),"",IF(OR(Tipy!DW19=Výsledky!$EN$6,Tipy!DW19=Výsledky!$EN$7,Tipy!DW19=Výsledky!$EN$8,Tipy!DW19=Výsledky!$EN$9),VLOOKUP(Tipy!DW19,'Kategórie hráčov'!$A$2:$B$51,2,FALSE),0))</f>
        <v>0</v>
      </c>
      <c r="EQ25" s="61">
        <f>IF(ISBLANK($ES$3),"",IF(OR(Tipy!DX19=Výsledky!$EQ$6,Tipy!DX19=Výsledky!$EQ$7,Tipy!DX19=Výsledky!$EQ$8,Tipy!DX19=Výsledky!$EQ$9),VLOOKUP(Tipy!DX19,'Kategórie hráčov'!$A$27:$B$76,2,FALSE),0))</f>
        <v>0</v>
      </c>
      <c r="ER25" s="62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65" t="str">
        <f>IF(ISBLANK($ES$3),"",IF(ISBLANK(Tipy!DT19),"-",SUM(EN25:ER25)))</f>
        <v>-</v>
      </c>
      <c r="ET25" s="64"/>
      <c r="EU25" s="61">
        <f>IF(ISBLANK($EZ$3),"",IF(ISBLANK(Tipy!DZ19),0,IF(AND(Tipy!DZ19=Výsledky!$EX$3,Tipy!EB19=Výsledky!$EZ$3),60,0)))</f>
        <v>0</v>
      </c>
      <c r="EV25" s="61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61">
        <f>IF(ISBLANK($EZ$3),"",IF(OR(Tipy!EC19=Výsledky!$EU$6,Tipy!EC19=Výsledky!$EU$7,Tipy!EC19=Výsledky!$EU$8,Tipy!EC19=Výsledky!$EU$9),VLOOKUP(Tipy!EC19,'Kategórie hráčov'!$A$2:$B$51,2,FALSE),0))</f>
        <v>0</v>
      </c>
      <c r="EX25" s="61">
        <f>IF(ISBLANK($EZ$3),"",IF(OR(Tipy!ED19=Výsledky!$EX$6,Tipy!ED19=Výsledky!$EX$7,Tipy!ED19=Výsledky!$EX$8,Tipy!ED19=Výsledky!$EX$9),VLOOKUP(Tipy!ED19,'Kategórie hráčov'!$A$27:$B$76,2,FALSE),0))</f>
        <v>0</v>
      </c>
      <c r="EY25" s="62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65" t="str">
        <f>IF(ISBLANK($EZ$3),"",IF(ISBLANK(Tipy!DZ19),"-",SUM(EU25:EY25)))</f>
        <v>-</v>
      </c>
      <c r="FA25" s="64"/>
      <c r="FB25" s="61">
        <f>IF(ISBLANK($BM$3),"",IF(ISBLANK(Tipy!EF19),0,IF(AND(Tipy!EF19=Výsledky!$BK$3,Tipy!EH19=Výsledky!$BM$3),60,0)))</f>
        <v>0</v>
      </c>
      <c r="FC25" s="61">
        <f>IF(ISBLANK($BM$3),"",IF(ISBLANK(Tipy!EF19),0,IF(AND(Tipy!EF19=Výsledky!$BK$3,Tipy!EH19=Výsledky!$BM$3),0,IF(AND(Tipy!EF19-Tipy!EH19&gt;0,Výsledky!$BK$3-Výsledky!$BM$3&gt;0),20,IF(AND(Tipy!EF19-Tipy!EH19=0,Výsledky!$BK$3-Výsledky!$BM$3=0),20,IF(AND(Tipy!EF19-Tipy!EH19&lt;0,Výsledky!$BK$3-Výsledky!$BM$3&lt;0),20,0))))))</f>
        <v>0</v>
      </c>
      <c r="FD25" s="61">
        <f>IF(ISBLANK($BM$3),"",IF(OR(Tipy!EI19=Výsledky!$FB$6,Tipy!EI19=Výsledky!$FB$7,Tipy!EI19=Výsledky!$FB$8,Tipy!EI19=Výsledky!$FB$9),IF(VLOOKUP(Tipy!EI19,'Kategórie hráčov'!$A$2:$B$46,2,FALSE)=30,30,20),0))</f>
        <v>0</v>
      </c>
      <c r="FE25" s="61">
        <f>IF(ISBLANK($BM$3),"",IF(OR(Tipy!EJ19=Výsledky!$FE$6,Tipy!EJ19=Výsledky!$FE$7,Tipy!EJ19=Výsledky!$FE$8,Tipy!EJ19=Výsledky!$FE$9),IF(VLOOKUP(Tipy!EJ19,'Kategórie hráčov'!$A$2:$B$46,2,FALSE)=30,30,20),0))</f>
        <v>0</v>
      </c>
      <c r="FF25" s="62">
        <f>IF(ISBLANK($BM$3),"",IF(ISBLANK(Tipy!EF19),0,IF(OR(AND(Tipy!EF19=Výsledky!$BK$3,OR(Tipy!EH19=Výsledky!$BM$3+1,Tipy!EH19=Výsledky!$BM$3-1)),AND(Tipy!EH19=Výsledky!$BM$3,OR(Tipy!EF19=Výsledky!$BK$3+1,Tipy!EF19=Výsledky!$BK$3-1))),10,0)))</f>
        <v>0</v>
      </c>
      <c r="FG25" s="65" t="str">
        <f>IF(ISBLANK($BM$3),"",IF(ISBLANK(Tipy!EF19),"-",SUM(FB25:FF25)))</f>
        <v>-</v>
      </c>
      <c r="FH25" s="64"/>
      <c r="FI25" s="61" t="str">
        <f>IF(ISBLANK($FN$3),"",IF(ISBLANK(Tipy!EL19),0,IF(AND(Tipy!EL19=Výsledky!$FL$3,Tipy!EN19=Výsledky!$FN$3),60,0)))</f>
        <v/>
      </c>
      <c r="FJ25" s="61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61" t="str">
        <f>IF(ISBLANK($FN$3),"",IF(OR(Tipy!EO19=Výsledky!$FI$6,Tipy!EO19=Výsledky!$FI$7,Tipy!EO19=Výsledky!$FI$8,Tipy!EO19=Výsledky!$FI$9),IF(VLOOKUP(Tipy!EO19,'Kategórie hráčov'!$A$2:$B$46,2,FALSE)=30,30,20),0))</f>
        <v/>
      </c>
      <c r="FL25" s="61" t="str">
        <f>IF(ISBLANK($FN$3),"",IF(OR(Tipy!EP19=Výsledky!$FL$6,Tipy!EP19=Výsledky!$FL$7,Tipy!EP19=Výsledky!$FL$8,Tipy!EP19=Výsledky!$FL$9),IF(VLOOKUP(Tipy!EP19,'Kategórie hráčov'!$A$2:$B$46,2,FALSE)=30,30,20),0))</f>
        <v/>
      </c>
      <c r="FM25" s="62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65" t="str">
        <f>IF(ISBLANK($FN$3),"",IF(ISBLANK(Tipy!EL19),"-",SUM(FI25:FM25)))</f>
        <v/>
      </c>
      <c r="FO25" s="64"/>
      <c r="FP25" s="61">
        <f>IF(ISBLANK($DJ$3),"",IF(ISBLANK(Tipy!ER19),0,IF(AND(Tipy!ER19=Výsledky!$DH$3,Tipy!ET19=Výsledky!$DJ$3),60,0)))</f>
        <v>0</v>
      </c>
      <c r="FQ25" s="61">
        <f>IF(ISBLANK($DJ$3),"",IF(ISBLANK(Tipy!ER19),0,IF(AND(Tipy!ER19=Výsledky!$DH$3,Tipy!ET19=Výsledky!$DJ$3),0,IF(AND(Tipy!ER19-Tipy!ET19&gt;0,Výsledky!$DH$3-Výsledky!$DJ$3&gt;0),20,IF(AND(Tipy!ER19-Tipy!ET19=0,Výsledky!$DH$3-Výsledky!$DJ$3=0),20,IF(AND(Tipy!ER19-Tipy!ET19&lt;0,Výsledky!$DH$3-Výsledky!$DJ$3&lt;0),20,0))))))</f>
        <v>0</v>
      </c>
      <c r="FR25" s="61">
        <f>IF(ISBLANK($DJ$3),"",IF(OR(Tipy!EU19=Výsledky!$FP$6,Tipy!EU19=Výsledky!$FP$7,Tipy!EU19=Výsledky!$FP$8,Tipy!EU19=Výsledky!$FP$9),IF(VLOOKUP(Tipy!EU19,'Kategórie hráčov'!$A$2:$B$46,2,FALSE)=30,30,20),0))</f>
        <v>0</v>
      </c>
      <c r="FS25" s="61">
        <f>IF(ISBLANK($DJ$3),"",IF(OR(Tipy!EV19=Výsledky!$FS$6,Tipy!EV19=Výsledky!$FS$7,Tipy!EV19=Výsledky!$FS$8,Tipy!EV19=Výsledky!$FS$9),IF(VLOOKUP(Tipy!EV19,'Kategórie hráčov'!$A$2:$B$46,2,FALSE)=30,30,20),0))</f>
        <v>0</v>
      </c>
      <c r="FT25" s="62">
        <f>IF(ISBLANK($DJ$3),"",IF(ISBLANK(Tipy!ER19),0,IF(OR(AND(Tipy!ER19=Výsledky!$DH$3,OR(Tipy!ET19=Výsledky!$DJ$3+1,Tipy!ET19=Výsledky!$DJ$3-1)),AND(Tipy!ET19=Výsledky!$DJ$3,OR(Tipy!ER19=Výsledky!$DH$3+1,Tipy!ER19=Výsledky!$DH$3-1))),10,0)))</f>
        <v>0</v>
      </c>
      <c r="FU25" s="65" t="str">
        <f>IF(ISBLANK($DJ$3),"",IF(ISBLANK(Tipy!ER19),"-",SUM(FP25:FT25)))</f>
        <v>-</v>
      </c>
      <c r="FV25" s="64"/>
      <c r="FW25" s="61" t="str">
        <f>IF(ISBLANK($GB$3),"",IF(ISBLANK(Tipy!EX19),0,IF(AND(Tipy!EX19=Výsledky!$FZ$3,Tipy!EZ19=Výsledky!$GB$3),60,0)))</f>
        <v/>
      </c>
      <c r="FX25" s="61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61" t="str">
        <f>IF(ISBLANK($GB$3),"",IF(OR(Tipy!FA19=Výsledky!$FW$6,Tipy!FA19=Výsledky!$FW$7,Tipy!FA19=Výsledky!$FW$8,Tipy!FA19=Výsledky!$FW$9),IF(VLOOKUP(Tipy!FA19,'Kategórie hráčov'!$A$2:$B$46,2,FALSE)=30,30,20),0))</f>
        <v/>
      </c>
      <c r="FZ25" s="61" t="str">
        <f>IF(ISBLANK($GB$3),"",IF(OR(Tipy!FB19=Výsledky!$FZ$6,Tipy!FB19=Výsledky!$FZ$7,Tipy!FB19=Výsledky!$FZ$8,Tipy!FB19=Výsledky!$FZ$9),IF(VLOOKUP(Tipy!FB19,'Kategórie hráčov'!$A$2:$B$46,2,FALSE)=30,30,20),0))</f>
        <v/>
      </c>
      <c r="GA25" s="62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65" t="str">
        <f>IF(ISBLANK($GB$3),"",IF(ISBLANK(Tipy!EX19),"-",SUM(FW25:GA25)))</f>
        <v/>
      </c>
      <c r="GC25" s="64"/>
      <c r="GD25" s="61" t="str">
        <f>IF(ISBLANK($GP$3),"",IF(ISBLANK(Tipy!FD19),0,IF(AND(Tipy!FD19=Výsledky!$GN$3,Tipy!FF19=Výsledky!$GP$3),60,0)))</f>
        <v/>
      </c>
      <c r="GE25" s="61" t="str">
        <f>IF(ISBLANK($GP$3),"",IF(ISBLANK(Tipy!FD19),0,IF(AND(Tipy!FD19=Výsledky!$GN$3,Tipy!FF19=Výsledky!$GP$3),0,IF(AND(Tipy!FD19-Tipy!FF19&gt;0,Výsledky!$GN$3-Výsledky!$GP$3&gt;0),20,IF(AND(Tipy!FD19-Tipy!FF19=0,Výsledky!$GN$3-Výsledky!$GP$3=0),20,IF(AND(Tipy!FD19-Tipy!FF19&lt;0,Výsledky!$GN$3-Výsledky!$GP$3&lt;0),20,0))))))</f>
        <v/>
      </c>
      <c r="GF25" s="61" t="str">
        <f>IF(ISBLANK($GP$3),"",IF(OR(Tipy!FG19=Výsledky!$GD$6,Tipy!FG19=Výsledky!$GD$7,Tipy!FG19=Výsledky!$GD$8,Tipy!FG19=Výsledky!$GD$9),IF(VLOOKUP(Tipy!FG19,'Kategórie hráčov'!$A$2:$B$46,2,FALSE)=30,30,20),0))</f>
        <v/>
      </c>
      <c r="GG25" s="61" t="str">
        <f>IF(ISBLANK($GP$3),"",IF(OR(Tipy!FH19=Výsledky!$GG$6,Tipy!FH19=Výsledky!$GG$7,Tipy!FH19=Výsledky!$GG$8,Tipy!FH19=Výsledky!$GG$9),IF(VLOOKUP(Tipy!FH19,'Kategórie hráčov'!$A$2:$B$46,2,FALSE)=30,30,20),0))</f>
        <v/>
      </c>
      <c r="GH25" s="62" t="str">
        <f>IF(ISBLANK($GP$3),"",IF(ISBLANK(Tipy!FD19),0,IF(OR(AND(Tipy!FD19=Výsledky!$GN$3,OR(Tipy!FF19=Výsledky!$GP$3+1,Tipy!FF19=Výsledky!$GP$3-1)),AND(Tipy!FF19=Výsledky!$GP$3,OR(Tipy!FD19=Výsledky!$GN$3+1,Tipy!FD19=Výsledky!$GN$3-1))),10,0)))</f>
        <v/>
      </c>
      <c r="GI25" s="65" t="str">
        <f>IF(ISBLANK($GP$3),"",IF(ISBLANK(Tipy!FD19),"-",SUM(GD25:GH25)))</f>
        <v/>
      </c>
      <c r="GJ25" s="64"/>
      <c r="GK25" s="61" t="str">
        <f>IF(ISBLANK($GW$3),"",IF(ISBLANK(Tipy!FJ19),0,IF(AND(Tipy!FJ19=Výsledky!$GU$3,Tipy!FL19=Výsledky!$GW$3),60,0)))</f>
        <v/>
      </c>
      <c r="GL25" s="61" t="str">
        <f>IF(ISBLANK($GW$3),"",IF(ISBLANK(Tipy!FJ19),0,IF(AND(Tipy!FJ19=Výsledky!$GU$3,Tipy!FL19=Výsledky!$GW$3),0,IF(AND(Tipy!FJ19-Tipy!FL19&gt;0,Výsledky!$GU$3-Výsledky!$GW$3&gt;0),20,IF(AND(Tipy!FJ19-Tipy!FL19=0,Výsledky!$GU$3-Výsledky!$GW$3=0),20,IF(AND(Tipy!FJ19-Tipy!FL19&lt;0,Výsledky!$GU$3-Výsledky!$GW$3&lt;0),20,0))))))</f>
        <v/>
      </c>
      <c r="GM25" s="61" t="str">
        <f>IF(ISBLANK($GW$3),"",IF(OR(Tipy!FM19=Výsledky!$GK$6,Tipy!FM19=Výsledky!$GK$7,Tipy!FM19=Výsledky!$GK$8,Tipy!FM19=Výsledky!$GK$9),IF(VLOOKUP(Tipy!FM19,'Kategórie hráčov'!$A$2:$B$46,2,FALSE)=30,30,20),0))</f>
        <v/>
      </c>
      <c r="GN25" s="61" t="str">
        <f>IF(ISBLANK($GW$3),"",IF(OR(Tipy!FN19=Výsledky!$GN$6,Tipy!FN19=Výsledky!$GN$7,Tipy!FN19=Výsledky!$GN$8,Tipy!FN19=Výsledky!$GN$9),IF(VLOOKUP(Tipy!FN19,'Kategórie hráčov'!$A$2:$B$46,2,FALSE)=30,30,20),0))</f>
        <v/>
      </c>
      <c r="GO25" s="62" t="str">
        <f>IF(ISBLANK($GW$3),"",IF(ISBLANK(Tipy!FJ19),0,IF(OR(AND(Tipy!FJ19=Výsledky!$GU$3,OR(Tipy!FL19=Výsledky!$GW$3+1,Tipy!FL19=Výsledky!$GW$3-1)),AND(Tipy!FL19=Výsledky!$GW$3,OR(Tipy!FJ19=Výsledky!$GU$3+1,Tipy!FJ19=Výsledky!$GU$3-1))),10,0)))</f>
        <v/>
      </c>
      <c r="GP25" s="65" t="str">
        <f>IF(ISBLANK($GW$3),"",IF(ISBLANK(Tipy!FJ19),"-",SUM(GK25:GO25)))</f>
        <v/>
      </c>
      <c r="GQ25" s="64"/>
      <c r="GR25" s="61" t="str">
        <f>IF(ISBLANK($GI$3),"",IF(ISBLANK(Tipy!FP19),0,IF(AND(Tipy!FP19=Výsledky!$GG$3,Tipy!FR19=Výsledky!$GI$3),60,0)))</f>
        <v/>
      </c>
      <c r="GS25" s="61" t="str">
        <f>IF(ISBLANK($GI$3),"",IF(ISBLANK(Tipy!FP19),0,IF(AND(Tipy!FP19=Výsledky!$GG$3,Tipy!FR19=Výsledky!$GI$3),0,IF(AND(Tipy!FP19-Tipy!FR19&gt;0,Výsledky!$GG$3-Výsledky!$GI$3&gt;0),20,IF(AND(Tipy!FP19-Tipy!FR19=0,Výsledky!$GG$3-Výsledky!$GI$3=0),20,IF(AND(Tipy!FP19-Tipy!FR19&lt;0,Výsledky!$GG$3-Výsledky!$GI$3&lt;0),20,0))))))</f>
        <v/>
      </c>
      <c r="GT25" s="61" t="str">
        <f>IF(ISBLANK($GI$3),"",IF(OR(Tipy!FS19=Výsledky!#REF!,Tipy!FS19=Výsledky!#REF!,Tipy!FS19=Výsledky!#REF!,Tipy!FS19=Výsledky!$GR$9),IF(VLOOKUP(Tipy!FS19,'Kategórie hráčov'!$A$2:$B$46,2,FALSE)=30,30,20),0))</f>
        <v/>
      </c>
      <c r="GU25" s="61" t="str">
        <f>IF(ISBLANK($GI$3),"",IF(OR(Tipy!FT19=Výsledky!#REF!,Tipy!FT19=Výsledky!#REF!,Tipy!FT19=Výsledky!#REF!,Tipy!FT19=Výsledky!$GU$9),IF(VLOOKUP(Tipy!FT19,'Kategórie hráčov'!$A$2:$B$46,2,FALSE)=30,30,20),0))</f>
        <v/>
      </c>
      <c r="GV25" s="62" t="str">
        <f>IF(ISBLANK($GI$3),"",IF(ISBLANK(Tipy!FP19),0,IF(OR(AND(Tipy!FP19=Výsledky!$GG$3,OR(Tipy!FR19=Výsledky!$GI$3+1,Tipy!FR19=Výsledky!$GI$3-1)),AND(Tipy!FR19=Výsledky!$GI$3,OR(Tipy!FP19=Výsledky!$GG$3+1,Tipy!FP19=Výsledky!$GG$3-1))),10,0)))</f>
        <v/>
      </c>
      <c r="GW25" s="65" t="str">
        <f>IF(ISBLANK($GI$3),"",IF(ISBLANK(Tipy!FP19),"-",SUM(GR25:GV25)))</f>
        <v/>
      </c>
      <c r="GX25" s="64"/>
      <c r="GY25" s="61" t="str">
        <f>IF(ISBLANK($HK$3),"",IF(ISBLANK(Tipy!FV19),0,IF(AND(Tipy!FV19=Výsledky!$HI$3,Tipy!FX19=Výsledky!$HK$3),60,0)))</f>
        <v/>
      </c>
      <c r="GZ25" s="61" t="str">
        <f>IF(ISBLANK($HK$3),"",IF(ISBLANK(Tipy!FV19),0,IF(AND(Tipy!FV19=Výsledky!$HI$3,Tipy!FX19=Výsledky!$HK$3),0,IF(AND(Tipy!FV19-Tipy!FX19&gt;0,Výsledky!$HI$3-Výsledky!$HK$3&gt;0),20,IF(AND(Tipy!FV19-Tipy!FX19=0,Výsledky!$HI$3-Výsledky!$HK$3=0),20,IF(AND(Tipy!FV19-Tipy!FX19&lt;0,Výsledky!$HI$3-Výsledky!$HK$3&lt;0),20,0))))))</f>
        <v/>
      </c>
      <c r="HA25" s="61" t="str">
        <f>IF(ISBLANK($HK$3),"",IF(OR(Tipy!FY19=Výsledky!$GY$6,Tipy!FY19=Výsledky!$GY$7,Tipy!FY19=Výsledky!$GY$8,Tipy!FY19=Výsledky!$GY$9),IF(VLOOKUP(Tipy!FY19,'Kategórie hráčov'!$A$2:$B$46,2,FALSE)=30,30,20),0))</f>
        <v/>
      </c>
      <c r="HB25" s="61" t="str">
        <f>IF(ISBLANK($HK$3),"",IF(OR(Tipy!FZ19=Výsledky!$HB$6,Tipy!FZ19=Výsledky!$HB$7,Tipy!FZ19=Výsledky!$HB$8,Tipy!FZ19=Výsledky!$HB$9),IF(VLOOKUP(Tipy!FZ19,'Kategórie hráčov'!$A$2:$B$46,2,FALSE)=30,30,20),0))</f>
        <v/>
      </c>
      <c r="HC25" s="62" t="str">
        <f>IF(ISBLANK($HK$3),"",IF(ISBLANK(Tipy!FV19),0,IF(OR(AND(Tipy!FV19=Výsledky!$HI$3,OR(Tipy!FX19=Výsledky!$HK$3+1,Tipy!FX19=Výsledky!$HK$3-1)),AND(Tipy!FX19=Výsledky!$HK$3,OR(Tipy!FV19=Výsledky!$HI$3+1,Tipy!FV19=Výsledky!$HI$3-1))),10,0)))</f>
        <v/>
      </c>
      <c r="HD25" s="65" t="str">
        <f>IF(ISBLANK($HK$3),"",IF(ISBLANK(Tipy!FV19),"-",SUM(GY25:HC25)))</f>
        <v/>
      </c>
      <c r="HE25" s="64"/>
      <c r="HF25" s="61" t="str">
        <f>IF(ISBLANK($HD$3),"",IF(ISBLANK(Tipy!GB19),0,IF(AND(Tipy!GB19=Výsledky!$HB$3,Tipy!GD19=Výsledky!$HD$3),60,0)))</f>
        <v/>
      </c>
      <c r="HG25" s="61" t="str">
        <f>IF(ISBLANK($HD$3),"",IF(ISBLANK(Tipy!GB19),0,IF(AND(Tipy!GB19=Výsledky!$HB$3,Tipy!GD19=Výsledky!$HD$3),0,IF(AND(Tipy!GB19-Tipy!GD19&gt;0,Výsledky!$HB$3-Výsledky!$HD$3&gt;0),20,IF(AND(Tipy!GB19-Tipy!GD19=0,Výsledky!$HB$3-Výsledky!$HD$3=0),20,IF(AND(Tipy!GB19-Tipy!GD19&lt;0,Výsledky!$HB$3-Výsledky!$HD$3&lt;0),20,0))))))</f>
        <v/>
      </c>
      <c r="HH25" s="61" t="str">
        <f>IF(ISBLANK($HD$3),"",IF(OR(Tipy!GE19=Výsledky!#REF!,Tipy!GE19=Výsledky!#REF!,Tipy!GE19=Výsledky!#REF!,Tipy!GE19=Výsledky!$HF$9),IF(VLOOKUP(Tipy!GE19,'Kategórie hráčov'!$A$2:$B$46,2,FALSE)=30,30,20),0))</f>
        <v/>
      </c>
      <c r="HI25" s="61" t="str">
        <f>IF(ISBLANK($HD$3),"",IF(OR(Tipy!GF19=Výsledky!#REF!,Tipy!GF19=Výsledky!#REF!,Tipy!GF19=Výsledky!#REF!,Tipy!GF19=Výsledky!$HI$9),IF(VLOOKUP(Tipy!GF19,'Kategórie hráčov'!$A$2:$B$46,2,FALSE)=30,30,20),0))</f>
        <v/>
      </c>
      <c r="HJ25" s="62" t="str">
        <f>IF(ISBLANK($HD$3),"",IF(ISBLANK(Tipy!GB19),0,IF(OR(AND(Tipy!GB19=Výsledky!$HB$3,OR(Tipy!GD19=Výsledky!$HD$3+1,Tipy!GD19=Výsledky!$HD$3-1)),AND(Tipy!GD19=Výsledky!$HD$3,OR(Tipy!GB19=Výsledky!$HB$3+1,Tipy!GB19=Výsledky!$HB$3-1))),10,0)))</f>
        <v/>
      </c>
      <c r="HK25" s="65" t="str">
        <f>IF(ISBLANK($HD$3),"",IF(ISBLANK(Tipy!GB19),"-",SUM(HF25:HJ25)))</f>
        <v/>
      </c>
      <c r="HL25" s="64"/>
      <c r="HM25" s="61" t="str">
        <f>IF(ISBLANK($HY$3),"",IF(ISBLANK(Tipy!GH19),0,IF(AND(Tipy!GH19=Výsledky!$HW$3,Tipy!GJ19=Výsledky!$HY$3),60,0)))</f>
        <v/>
      </c>
      <c r="HN25" s="61" t="str">
        <f>IF(ISBLANK($HY$3),"",IF(ISBLANK(Tipy!GH19),0,IF(AND(Tipy!GH19=Výsledky!$HW$3,Tipy!GJ19=Výsledky!$HY$3),0,IF(AND(Tipy!GH19-Tipy!GJ19&gt;0,Výsledky!$HW$3-Výsledky!$HY$3&gt;0),20,IF(AND(Tipy!GH19-Tipy!GJ19=0,Výsledky!$HW$3-Výsledky!$HY$3=0),20,IF(AND(Tipy!GH19-Tipy!GJ19&lt;0,Výsledky!$HW$3-Výsledky!$HY$3&lt;0),20,0))))))</f>
        <v/>
      </c>
      <c r="HO25" s="61" t="str">
        <f>IF(ISBLANK($HY$3),"",IF(OR(Tipy!GK19=Výsledky!$HM$6,Tipy!GK19=Výsledky!$HM$7,Tipy!GK19=Výsledky!$HM$8,Tipy!GK19=Výsledky!$HM$9),IF(VLOOKUP(Tipy!GK19,'Kategórie hráčov'!$A$2:$B$46,2,FALSE)=30,30,20),0))</f>
        <v/>
      </c>
      <c r="HP25" s="61" t="str">
        <f>IF(ISBLANK($HY$3),"",IF(OR(Tipy!GL19=Výsledky!$HP$6,Tipy!GL19=Výsledky!$HP$7,Tipy!GL19=Výsledky!$HP$8,Tipy!GL19=Výsledky!$HP$9),IF(VLOOKUP(Tipy!GL19,'Kategórie hráčov'!$A$2:$B$46,2,FALSE)=30,30,20),0))</f>
        <v/>
      </c>
      <c r="HQ25" s="62" t="str">
        <f>IF(ISBLANK($HY$3),"",IF(ISBLANK(Tipy!GH19),0,IF(OR(AND(Tipy!GH19=Výsledky!$HW$3,OR(Tipy!GJ19=Výsledky!$HY$3+1,Tipy!GJ19=Výsledky!$HY$3-1)),AND(Tipy!GJ19=Výsledky!$HY$3,OR(Tipy!GH19=Výsledky!$HW$3+1,Tipy!GH19=Výsledky!$HW$3-1))),10,0)))</f>
        <v/>
      </c>
      <c r="HR25" s="65" t="str">
        <f>IF(ISBLANK($HY$3),"",IF(ISBLANK(Tipy!GH19),"-",SUM(HM25:HQ25)))</f>
        <v/>
      </c>
      <c r="HS25" s="64"/>
      <c r="HT25" s="61" t="str">
        <f>IF(ISBLANK($HR$3),"",IF(ISBLANK(Tipy!GN19),0,IF(AND(Tipy!GN19=Výsledky!$HP$3,Tipy!GP19=Výsledky!$HR$3),60,0)))</f>
        <v/>
      </c>
      <c r="HU25" s="61" t="str">
        <f>IF(ISBLANK($HR$3),"",IF(ISBLANK(Tipy!GN19),0,IF(AND(Tipy!GN19=Výsledky!$HP$3,Tipy!GP19=Výsledky!$HR$3),0,IF(AND(Tipy!GN19-Tipy!GP19&gt;0,Výsledky!$HP$3-Výsledky!$HR$3&gt;0),20,IF(AND(Tipy!GN19-Tipy!GP19=0,Výsledky!$HP$3-Výsledky!$HR$3=0),20,IF(AND(Tipy!GN19-Tipy!GP19&lt;0,Výsledky!$HP$3-Výsledky!$HR$3&lt;0),20,0))))))</f>
        <v/>
      </c>
      <c r="HV25" s="61" t="str">
        <f>IF(ISBLANK($HR$3),"",IF(OR(Tipy!GQ19=Výsledky!$HT$6,Tipy!GQ19=Výsledky!#REF!,Tipy!GQ19=Výsledky!#REF!,Tipy!GQ19=Výsledky!#REF!),IF(VLOOKUP(Tipy!GQ19,'Kategórie hráčov'!$A$2:$B$46,2,FALSE)=30,30,20),0))</f>
        <v/>
      </c>
      <c r="HW25" s="61" t="str">
        <f>IF(ISBLANK($HR$3),"",IF(OR(Tipy!GR19=Výsledky!$HW$6,Tipy!GR19=Výsledky!#REF!,Tipy!GR19=Výsledky!#REF!,Tipy!GR19=Výsledky!#REF!),IF(VLOOKUP(Tipy!GR19,'Kategórie hráčov'!$A$2:$B$46,2,FALSE)=30,30,20),0))</f>
        <v/>
      </c>
      <c r="HX25" s="62" t="str">
        <f>IF(ISBLANK($HR$3),"",IF(ISBLANK(Tipy!GN19),0,IF(OR(AND(Tipy!GN19=Výsledky!$HP$3,OR(Tipy!GP19=Výsledky!$HR$3+1,Tipy!GP19=Výsledky!$HR$3-1)),AND(Tipy!GP19=Výsledky!$HR$3,OR(Tipy!GN19=Výsledky!$HP$3+1,Tipy!GN19=Výsledky!$HP$3-1))),10,0)))</f>
        <v/>
      </c>
      <c r="HY25" s="65" t="str">
        <f>IF(ISBLANK($HR$3),"",IF(ISBLANK(Tipy!GN19),"-",SUM(HT25:HX25)))</f>
        <v/>
      </c>
      <c r="HZ25" s="64"/>
      <c r="IA25" s="61" t="str">
        <f>IF(ISBLANK($IM$3),"",IF(ISBLANK(Tipy!GT19),0,IF(AND(Tipy!GT19=Výsledky!$IK$3,Tipy!GV19=Výsledky!$IM$3),60,0)))</f>
        <v/>
      </c>
      <c r="IB25" s="61" t="str">
        <f>IF(ISBLANK($IM$3),"",IF(ISBLANK(Tipy!GT19),0,IF(AND(Tipy!GT19=Výsledky!$IK$3,Tipy!GV19=Výsledky!$IM$3),0,IF(AND(Tipy!GT19-Tipy!GV19&gt;0,Výsledky!$IK$3-Výsledky!$IM$3&gt;0),20,IF(AND(Tipy!GT19-Tipy!GV19=0,Výsledky!$IK$3-Výsledky!$IM$3=0),20,IF(AND(Tipy!GT19-Tipy!GV19&lt;0,Výsledky!$IK$3-Výsledky!$IM$3&lt;0),20,0))))))</f>
        <v/>
      </c>
      <c r="IC25" s="61" t="str">
        <f>IF(ISBLANK($IM$3),"",IF(OR(Tipy!GW19=Výsledky!$IA$6,Tipy!GW19=Výsledky!$IA$7,Tipy!GW19=Výsledky!$IA$8,Tipy!GW19=Výsledky!$IA$9),IF(VLOOKUP(Tipy!GW19,'Kategórie hráčov'!$A$2:$B$46,2,FALSE)=30,30,20),0))</f>
        <v/>
      </c>
      <c r="ID25" s="61" t="str">
        <f>IF(ISBLANK($IM$3),"",IF(OR(Tipy!GX19=Výsledky!$ID$6,Tipy!GX19=Výsledky!$ID$7,Tipy!GX19=Výsledky!$ID$8,Tipy!GX19=Výsledky!$ID$9),IF(VLOOKUP(Tipy!GX19,'Kategórie hráčov'!$A$2:$B$46,2,FALSE)=30,30,20),0))</f>
        <v/>
      </c>
      <c r="IE25" s="62" t="str">
        <f>IF(ISBLANK($IM$3),"",IF(ISBLANK(Tipy!GT19),0,IF(OR(AND(Tipy!GT19=Výsledky!$IK$3,OR(Tipy!GV19=Výsledky!$IM$3+1,Tipy!GV19=Výsledky!$IM$3-1)),AND(Tipy!GV19=Výsledky!$IM$3,OR(Tipy!GT19=Výsledky!$IK$3+1,Tipy!GT19=Výsledky!$IK$3-1))),10,0)))</f>
        <v/>
      </c>
      <c r="IF25" s="65" t="str">
        <f>IF(ISBLANK($IM$3),"",IF(ISBLANK(Tipy!GT19),"-",SUM(IA25:IE25)))</f>
        <v/>
      </c>
      <c r="IG25" s="64"/>
      <c r="IH25" s="61" t="str">
        <f>IF(ISBLANK($IF$3),"",IF(ISBLANK(Tipy!GZ19),0,IF(AND(Tipy!GZ19=Výsledky!$ID$3,Tipy!HB19=Výsledky!$IF$3),60,0)))</f>
        <v/>
      </c>
      <c r="II25" s="61" t="str">
        <f>IF(ISBLANK($IF$3),"",IF(ISBLANK(Tipy!GZ19),0,IF(AND(Tipy!GZ19=Výsledky!$ID$3,Tipy!HB19=Výsledky!$IF$3),0,IF(AND(Tipy!GZ19-Tipy!HB19&gt;0,Výsledky!$ID$3-Výsledky!$IF$3&gt;0),20,IF(AND(Tipy!GZ19-Tipy!HB19=0,Výsledky!$ID$3-Výsledky!$IF$3=0),20,IF(AND(Tipy!GZ19-Tipy!HB19&lt;0,Výsledky!$ID$3-Výsledky!$IF$3&lt;0),20,0))))))</f>
        <v/>
      </c>
      <c r="IJ25" s="61" t="str">
        <f>IF(ISBLANK($IF$3),"",IF(OR(Tipy!HC19=Výsledky!#REF!,Tipy!HC19=Výsledky!#REF!,Tipy!HC19=Výsledky!#REF!,Tipy!HC19=Výsledky!$IH$9),IF(VLOOKUP(Tipy!HC19,'Kategórie hráčov'!$A$2:$B$46,2,FALSE)=30,30,20),0))</f>
        <v/>
      </c>
      <c r="IK25" s="61" t="str">
        <f>IF(ISBLANK($IF$3),"",IF(OR(Tipy!HD19=Výsledky!#REF!,Tipy!HD19=Výsledky!#REF!,Tipy!HD19=Výsledky!#REF!,Tipy!HD19=Výsledky!$IK$9),IF(VLOOKUP(Tipy!HD19,'Kategórie hráčov'!$A$2:$B$46,2,FALSE)=30,30,20),0))</f>
        <v/>
      </c>
      <c r="IL25" s="62" t="str">
        <f>IF(ISBLANK($IF$3),"",IF(ISBLANK(Tipy!GZ19),0,IF(OR(AND(Tipy!GZ19=Výsledky!$ID$3,OR(Tipy!HB19=Výsledky!$IF$3+1,Tipy!HB19=Výsledky!$IF$3-1)),AND(Tipy!HB19=Výsledky!$IF$3,OR(Tipy!GZ19=Výsledky!$ID$3+1,Tipy!GZ19=Výsledky!$ID$3-1))),10,0)))</f>
        <v/>
      </c>
      <c r="IM25" s="65" t="str">
        <f>IF(ISBLANK($IF$3),"",IF(ISBLANK(Tipy!GZ19),"-",SUM(IH25:IL25)))</f>
        <v/>
      </c>
      <c r="IN25" s="64"/>
      <c r="IO25" s="61" t="str">
        <f>IF(ISBLANK($IT$3),"",IF(ISBLANK(Tipy!HF19),0,IF(AND(Tipy!HF19=Výsledky!$IR$3,Tipy!HH19=Výsledky!$IT$3),60,0)))</f>
        <v/>
      </c>
      <c r="IP25" s="61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61" t="str">
        <f>IF(ISBLANK($IT$3),"",IF(OR(Tipy!HI19=Výsledky!$IO$6,Tipy!HI19=Výsledky!$IO$7,Tipy!HI19=Výsledky!$IO$8,Tipy!HI19=Výsledky!$IO$9),IF(VLOOKUP(Tipy!HI19,'Kategórie hráčov'!$A$2:$B$46,2,FALSE)=30,30,20),0))</f>
        <v/>
      </c>
      <c r="IR25" s="61" t="str">
        <f>IF(ISBLANK($IT$3),"",IF(OR(Tipy!HJ19=Výsledky!$IR$6,Tipy!HJ19=Výsledky!$IR$7,Tipy!HJ19=Výsledky!$IR$8,Tipy!HJ19=Výsledky!$IR$9),IF(VLOOKUP(Tipy!HJ19,'Kategórie hráčov'!$A$2:$B$46,2,FALSE)=30,30,20),0))</f>
        <v/>
      </c>
      <c r="IS25" s="62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65" t="str">
        <f>IF(ISBLANK($IT$3),"",IF(ISBLANK(Tipy!HF19),"-",SUM(IO25:IS25)))</f>
        <v/>
      </c>
      <c r="IU25" s="64"/>
      <c r="IV25" s="61" t="str">
        <f>IF(ISBLANK($JA$3),"",IF(ISBLANK(Tipy!HL19),0,IF(AND(Tipy!HL19=Výsledky!$IY$3,Tipy!HN19=Výsledky!$JA$3),60,0)))</f>
        <v/>
      </c>
      <c r="IW25" s="61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61" t="str">
        <f>IF(ISBLANK($JA$3),"",IF(OR(Tipy!HO19=Výsledky!$IV$6,Tipy!HO19=Výsledky!$IV$7,Tipy!HO19=Výsledky!$IV$8,Tipy!HO19=Výsledky!$IV$9),IF(VLOOKUP(Tipy!HO19,'Kategórie hráčov'!$A$2:$B$46,2,FALSE)=30,30,20),0))</f>
        <v/>
      </c>
      <c r="IY25" s="61" t="str">
        <f>IF(ISBLANK($JA$3),"",IF(OR(Tipy!HP19=Výsledky!$IY$6,Tipy!HP19=Výsledky!$IY$7,Tipy!HP19=Výsledky!$IY$8,Tipy!HP19=Výsledky!$IY$9),IF(VLOOKUP(Tipy!HP19,'Kategórie hráčov'!$A$2:$B$46,2,FALSE)=30,30,20),0))</f>
        <v/>
      </c>
      <c r="IZ25" s="62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65" t="str">
        <f>IF(ISBLANK($JA$3),"",IF(ISBLANK(Tipy!HL19),"-",SUM(IV25:IZ25)))</f>
        <v/>
      </c>
      <c r="JB25" s="64"/>
      <c r="JC25" s="61" t="str">
        <f>IF(ISBLANK($JO$3),"",IF(ISBLANK(Tipy!HR19),0,IF(AND(Tipy!HR19=Výsledky!$JM$3,Tipy!HT19=Výsledky!$JO$3),60,0)))</f>
        <v/>
      </c>
      <c r="JD25" s="61" t="str">
        <f>IF(ISBLANK($JO$3),"",IF(ISBLANK(Tipy!HR19),0,IF(AND(Tipy!HR19=Výsledky!$JM$3,Tipy!HT19=Výsledky!$JO$3),0,IF(AND(Tipy!HR19-Tipy!HT19&gt;0,Výsledky!$JM$3-Výsledky!$JO$3&gt;0),20,IF(AND(Tipy!HR19-Tipy!HT19=0,Výsledky!$JM$3-Výsledky!$JO$3=0),20,IF(AND(Tipy!HR19-Tipy!HT19&lt;0,Výsledky!$JM$3-Výsledky!$JO$3&lt;0),20,0))))))</f>
        <v/>
      </c>
      <c r="JE25" s="61" t="str">
        <f>IF(ISBLANK($JO$3),"",IF(OR(Tipy!HU19=Výsledky!$JC$6,Tipy!HU19=Výsledky!$JC$7,Tipy!HU19=Výsledky!$JC$8,Tipy!HU19=Výsledky!$JC$9),IF(VLOOKUP(Tipy!HU19,'Kategórie hráčov'!$A$2:$B$70,2,FALSE)=30,30,20),0))</f>
        <v/>
      </c>
      <c r="JF25" s="61" t="str">
        <f>IF(ISBLANK($JO$3),"",IF(OR(Tipy!HV19=Výsledky!$JF$6,Tipy!HV19=Výsledky!$JF$7,Tipy!HV19=Výsledky!$JF$8,Tipy!HV19=Výsledky!$JF$9),IF(VLOOKUP(Tipy!HV19,'Kategórie hráčov'!$A$2:$B$70,2,FALSE)=30,30,20),0))</f>
        <v/>
      </c>
      <c r="JG25" s="62" t="str">
        <f>IF(ISBLANK($JO$3),"",IF(ISBLANK(Tipy!HR19),0,IF(OR(AND(Tipy!HR19=Výsledky!$JM$3,OR(Tipy!HT19=Výsledky!$JO$3+1,Tipy!HT19=Výsledky!$JO$3-1)),AND(Tipy!HT19=Výsledky!$JO$3,OR(Tipy!HR19=Výsledky!$JM$3+1,Tipy!HR19=Výsledky!$JM$3-1))),10,0)))</f>
        <v/>
      </c>
      <c r="JH25" s="65" t="str">
        <f>IF(ISBLANK($JO$3),"",IF(ISBLANK(Tipy!HR19),"-",SUM(JC25:JG25)))</f>
        <v/>
      </c>
      <c r="JI25" s="64"/>
      <c r="JJ25" s="61" t="str">
        <f>IF(ISBLANK($JH$3),"",IF(ISBLANK(Tipy!HX19),0,IF(AND(Tipy!HX19=Výsledky!$JF$3,Tipy!HZ19=Výsledky!$JH$3),60,0)))</f>
        <v/>
      </c>
      <c r="JK25" s="61" t="str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/>
      </c>
      <c r="JL25" s="61" t="str">
        <f>IF(ISBLANK($JH$3),"",IF(OR(Tipy!IA19=Výsledky!#REF!,Tipy!IA19=Výsledky!#REF!,Tipy!IA19=Výsledky!#REF!,Tipy!IA19=Výsledky!$JJ$9),IF(VLOOKUP(Tipy!IA19,'Kategórie hráčov'!$A$2:$B$46,2,FALSE)=30,30,20),0))</f>
        <v/>
      </c>
      <c r="JM25" s="61" t="str">
        <f>IF(ISBLANK($JH$3),"",IF(OR(Tipy!IB19=Výsledky!#REF!,Tipy!IB19=Výsledky!#REF!,Tipy!IB19=Výsledky!#REF!,Tipy!IB19=Výsledky!$JM$9),IF(VLOOKUP(Tipy!IB19,'Kategórie hráčov'!$A$2:$B$46,2,FALSE)=30,30,20),0))</f>
        <v/>
      </c>
      <c r="JN25" s="62" t="str">
        <f>IF(ISBLANK($JH$3),"",IF(ISBLANK(Tipy!HX19),0,IF(OR(AND(Tipy!HX19=Výsledky!$JF$3,OR(Tipy!HZ19=Výsledky!$JH$3+1,Tipy!HZ19=Výsledky!$JH$3-1)),AND(Tipy!HZ19=Výsledky!$JH$3,OR(Tipy!HX19=Výsledky!$JF$3+1,Tipy!HX19=Výsledky!$JF$3-1))),10,0)))</f>
        <v/>
      </c>
      <c r="JO25" s="65" t="str">
        <f>IF(ISBLANK($JH$3),"",IF(ISBLANK(Tipy!HX19),"-",SUM(JJ25:JN25)))</f>
        <v/>
      </c>
      <c r="JP25" s="64"/>
      <c r="JQ25" s="61" t="str">
        <f>IF(ISBLANK($JV$3),"",IF(ISBLANK(Tipy!ID19),0,IF(AND(Tipy!ID19=Výsledky!$JT$3,Tipy!IF19=Výsledky!$JV$3),60,0)))</f>
        <v/>
      </c>
      <c r="JR25" s="61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61" t="str">
        <f>IF(ISBLANK($JV$3),"",IF(OR(Tipy!IG19=Výsledky!$JQ$6,Tipy!IG19=Výsledky!$JQ$7,Tipy!IG19=Výsledky!$JQ$8,Tipy!IG19=Výsledky!$JQ$9),IF(VLOOKUP(Tipy!IG19,'Kategórie hráčov'!$A$2:$B$46,2,FALSE)=30,30,20),0))</f>
        <v/>
      </c>
      <c r="JT25" s="61" t="str">
        <f>IF(ISBLANK($JV$3),"",IF(OR(Tipy!IH19=Výsledky!$JT$6,Tipy!IH19=Výsledky!$JT$7,Tipy!IH19=Výsledky!$JT$8,Tipy!IH19=Výsledky!$JT$9),IF(VLOOKUP(Tipy!IH19,'Kategórie hráčov'!$A$2:$B$46,2,FALSE)=30,30,20),0))</f>
        <v/>
      </c>
      <c r="JU25" s="62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65" t="str">
        <f>IF(ISBLANK($JV$3),"",IF(ISBLANK(Tipy!ID19),"-",SUM(JQ25:JU25)))</f>
        <v/>
      </c>
      <c r="JW25" s="64"/>
      <c r="JX25" s="61" t="str">
        <f>IF(ISBLANK($KQ$3),"",IF(ISBLANK(Tipy!IJ19),0,IF(AND(Tipy!IJ19=Výsledky!$KO$3,Tipy!IL19=Výsledky!$KQ$3),60,0)))</f>
        <v/>
      </c>
      <c r="JY25" s="61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1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1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2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65" t="str">
        <f>IF(ISBLANK($KQ$3),"",IF(ISBLANK(Tipy!IJ19),"-",SUM(JX25:KB25)))</f>
        <v/>
      </c>
      <c r="KD25" s="64"/>
      <c r="KE25" s="61" t="str">
        <f>IF(ISBLANK($KX$3),"",IF(ISBLANK(Tipy!IP19),0,IF(AND(Tipy!IP19=Výsledky!$KV$3,Tipy!IR19=Výsledky!$KX$3),60,0)))</f>
        <v/>
      </c>
      <c r="KF25" s="61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1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1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2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65" t="str">
        <f>IF(ISBLANK($KX$3),"",IF(ISBLANK(Tipy!IP19),"-",SUM(KE25:KI25)))</f>
        <v/>
      </c>
      <c r="KK25" s="64"/>
      <c r="KL25" s="61" t="str">
        <f>IF(ISBLANK($KJ$3),"",IF(ISBLANK(Tipy!IV19),0,IF(AND(Tipy!IV19=Výsledky!$KH$3,Tipy!IX19=Výsledky!$KJ$3),60,0)))</f>
        <v/>
      </c>
      <c r="KM25" s="61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1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1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2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65" t="str">
        <f>IF(ISBLANK($KJ$3),"",IF(ISBLANK(Tipy!IV19),"-",SUM(KL25:KP25)))</f>
        <v/>
      </c>
      <c r="KR25" s="64"/>
      <c r="KS25" s="61" t="str">
        <f>IF(ISBLANK($KC$3),"",IF(ISBLANK(Tipy!JB19),0,IF(AND(Tipy!JB19=Výsledky!$KA$3,Tipy!JD19=Výsledky!$KC$3),60,0)))</f>
        <v/>
      </c>
      <c r="KT25" s="61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1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1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2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5" t="str">
        <f>IF(ISBLANK($KC$3),"",IF(ISBLANK(Tipy!JB19),"-",SUM(KS25:KW25)))</f>
        <v/>
      </c>
      <c r="KY25" s="64"/>
      <c r="KZ25" s="61" t="str">
        <f>IF(ISBLANK($LE$3),"",IF(ISBLANK(Tipy!JH19),0,IF(AND(Tipy!JH19=Výsledky!$LC$3,Tipy!JJ19=Výsledky!$LE$3),60,0)))</f>
        <v/>
      </c>
      <c r="LA25" s="61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1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1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2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5" t="str">
        <f>IF(ISBLANK($LE$3),"",IF(ISBLANK(Tipy!JH19),"-",SUM(KZ25:LD25)))</f>
        <v/>
      </c>
      <c r="LF25" s="64"/>
      <c r="LG25" s="61" t="str">
        <f>IF(ISBLANK($JH$3),"",IF(ISBLANK(Tipy!JU19),0,IF(AND(Tipy!JU19=Výsledky!$JF$3,Tipy!JW19=Výsledky!$JH$3),60,0)))</f>
        <v/>
      </c>
      <c r="LH25" s="61" t="str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/>
      </c>
      <c r="LI25" s="61" t="str">
        <f>IF(ISBLANK($JH$3),"",IF(OR(Tipy!JX19=Výsledky!#REF!,Tipy!JX19=Výsledky!#REF!,Tipy!JX19=Výsledky!#REF!,Tipy!JX19=Výsledky!$JJ$9),IF(VLOOKUP(Tipy!JX19,'Kategórie hráčov'!$A$2:$B$46,2,FALSE)=30,30,20),0))</f>
        <v/>
      </c>
      <c r="LJ25" s="61" t="str">
        <f>IF(ISBLANK($JH$3),"",IF(OR(Tipy!JY19=Výsledky!#REF!,Tipy!JY19=Výsledky!#REF!,Tipy!JY19=Výsledky!#REF!,Tipy!JY19=Výsledky!$JM$9),IF(VLOOKUP(Tipy!JY19,'Kategórie hráčov'!$A$2:$B$46,2,FALSE)=30,30,20),0))</f>
        <v/>
      </c>
      <c r="LK25" s="62" t="str">
        <f>IF(ISBLANK($JH$3),"",IF(ISBLANK(Tipy!JU19),0,IF(OR(AND(Tipy!JU19=Výsledky!$JF$3,OR(Tipy!JW19=Výsledky!$JH$3+1,Tipy!JW19=Výsledky!$JH$3-1)),AND(Tipy!JW19=Výsledky!$JH$3,OR(Tipy!JU19=Výsledky!$JF$3+1,Tipy!JU19=Výsledky!$JF$3-1))),10,0)))</f>
        <v/>
      </c>
      <c r="LL25" s="65" t="str">
        <f>IF(ISBLANK($JH$3),"",IF(ISBLANK(Tipy!JU19),"-",SUM(LG25:LK25)))</f>
        <v/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 t="str">
        <f>IF(ISBLANK($JH$3),"",IF(ISBLANK(Tipy!KI19),0,IF(AND(Tipy!KI19=Výsledky!$JF$3,Tipy!KK19=Výsledky!$JH$3),60,0)))</f>
        <v/>
      </c>
      <c r="LV25" s="61" t="str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/>
      </c>
      <c r="LW25" s="61" t="str">
        <f>IF(ISBLANK($JH$3),"",IF(OR(Tipy!KL19=Výsledky!#REF!,Tipy!KL19=Výsledky!#REF!,Tipy!KL19=Výsledky!#REF!,Tipy!KL19=Výsledky!$JJ$9),IF(VLOOKUP(Tipy!KL19,'Kategórie hráčov'!$A$2:$B$46,2,FALSE)=30,30,20),0))</f>
        <v/>
      </c>
      <c r="LX25" s="61" t="str">
        <f>IF(ISBLANK($JH$3),"",IF(OR(Tipy!KM19=Výsledky!#REF!,Tipy!KM19=Výsledky!#REF!,Tipy!KM19=Výsledky!#REF!,Tipy!KM19=Výsledky!$JM$9),IF(VLOOKUP(Tipy!KM19,'Kategórie hráčov'!$A$2:$B$46,2,FALSE)=30,30,20),0))</f>
        <v/>
      </c>
      <c r="LY25" s="62" t="str">
        <f>IF(ISBLANK($JH$3),"",IF(ISBLANK(Tipy!KI19),0,IF(OR(AND(Tipy!KI19=Výsledky!$JF$3,OR(Tipy!KK19=Výsledky!$JH$3+1,Tipy!KK19=Výsledky!$JH$3-1)),AND(Tipy!KK19=Výsledky!$JH$3,OR(Tipy!KI19=Výsledky!$JF$3+1,Tipy!KI19=Výsledky!$JF$3-1))),10,0)))</f>
        <v/>
      </c>
      <c r="LZ25" s="65" t="str">
        <f>IF(ISBLANK($JH$3),"",IF(ISBLANK(Tipy!KI19),"-",SUM(LU25:LY25)))</f>
        <v/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8" customHeight="1" x14ac:dyDescent="0.2">
      <c r="A26" s="287">
        <f>Tipy!A20</f>
        <v>9</v>
      </c>
      <c r="B26" s="277" t="s">
        <v>198</v>
      </c>
      <c r="C26" s="301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79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299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299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102">
        <f>IF(ISBLANK($AR$3),"",IF(ISBLANK(Tipy!AH20),0,IF(AND(Tipy!AH20=Výsledky!$AP$3,Tipy!AJ20=Výsledky!$AR$3),60,0)))</f>
        <v>0</v>
      </c>
      <c r="AN26" s="101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01">
        <f>IF(ISBLANK($AR$3),"",IF(OR(Tipy!AK20=Výsledky!$AM$6,Tipy!AK20=Výsledky!$AM$7,Tipy!AK20=Výsledky!$AM$8,Tipy!AK20=Výsledky!$AM$9),VLOOKUP(Tipy!AK20,'Kategórie hráčov'!$A$2:$B$51,2,FALSE),0))</f>
        <v>0</v>
      </c>
      <c r="AP26" s="101">
        <f>IF(ISBLANK($AR$3),"",IF(OR(Tipy!AL20=Výsledky!$AP$6,Tipy!AL20=Výsledky!$AP$7,Tipy!AL20=Výsledky!$AP$8,Tipy!AL20=Výsledky!$AP$9),VLOOKUP(Tipy!AL20,'Kategórie hráčov'!$A$27:$B$76,2,FALSE),0))</f>
        <v>20</v>
      </c>
      <c r="AQ26" s="62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5">
        <f>IF(ISBLANK($AR$3),"",IF(ISBLANK(Tipy!AH20),"-",SUM(AM26:AQ26)))</f>
        <v>50</v>
      </c>
      <c r="AS26" s="64"/>
      <c r="AT26" s="61">
        <f>IF(ISBLANK($AY$3),"",IF(ISBLANK(Tipy!AN20),0,IF(AND(Tipy!AN20=Výsledky!$AW$3,Tipy!AP20=Výsledky!$AY$3),60,0)))</f>
        <v>0</v>
      </c>
      <c r="AU26" s="61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61">
        <f>IF(ISBLANK($AY$3),"",IF(OR(Tipy!AQ20=Výsledky!$AT$6,Tipy!AQ20=Výsledky!$AT$7,Tipy!AQ20=Výsledky!$AT$8,Tipy!AQ20=Výsledky!$AT$9),VLOOKUP(Tipy!AQ20,'Kategórie hráčov'!$A$2:$B$51,2,FALSE),0))</f>
        <v>0</v>
      </c>
      <c r="AW26" s="61">
        <f>IF(ISBLANK($AY$3),"",IF(OR(Tipy!AR20=Výsledky!$AW$6,Tipy!AR20=Výsledky!$AW$7,Tipy!AR20=Výsledky!$AW$8,Tipy!AR20=Výsledky!$AW$9),VLOOKUP(Tipy!AR20,'Kategórie hráčov'!$A$27:$B$76,2,FALSE),0))</f>
        <v>0</v>
      </c>
      <c r="AX26" s="62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5">
        <f>IF(ISBLANK($AY$3),"",IF(ISBLANK(Tipy!AN20),"-",SUM(AT26:AX26)))</f>
        <v>30</v>
      </c>
      <c r="AZ26" s="64"/>
      <c r="BA26" s="61">
        <f>IF(ISBLANK($BF$3),"",IF(ISBLANK(Tipy!AT20),0,IF(AND(Tipy!AT20=Výsledky!$BD$3,Tipy!AV20=Výsledky!$BF$3),60,0)))</f>
        <v>60</v>
      </c>
      <c r="BB26" s="61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61">
        <f>IF(ISBLANK($BF$3),"",IF(OR(Tipy!AW20=Výsledky!$BA$6,Tipy!AW20=Výsledky!$BA$7,Tipy!AW20=Výsledky!$BA$8,Tipy!AW20=Výsledky!$BA$9),VLOOKUP(Tipy!AW20,'Kategórie hráčov'!$A$2:$B$51,2,FALSE),0))</f>
        <v>20</v>
      </c>
      <c r="BD26" s="61">
        <f>IF(ISBLANK($BF$3),"",IF(OR(Tipy!AX20=Výsledky!$BD$6,Tipy!AX20=Výsledky!$BD$7,Tipy!AX20=Výsledky!$BD$8,Tipy!AX20=Výsledky!$BD$9),VLOOKUP(Tipy!AX20,'Kategórie hráčov'!$A$27:$B$76,2,FALSE),0))</f>
        <v>0</v>
      </c>
      <c r="BE26" s="62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5">
        <f>IF(ISBLANK($BF$3),"",IF(ISBLANK(Tipy!AT20),"-",SUM(BA26:BE26)))</f>
        <v>80</v>
      </c>
      <c r="BG26" s="64"/>
      <c r="BH26" s="61">
        <f>IF(ISBLANK($BM$3),"",IF(ISBLANK(Tipy!AZ20),0,IF(AND(Tipy!AZ20=Výsledky!$BK$3,Tipy!BB20=Výsledky!$BM$3),60,0)))</f>
        <v>0</v>
      </c>
      <c r="BI26" s="61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61">
        <f>IF(ISBLANK($BM$3),"",IF(OR(Tipy!BC20=Výsledky!$BH$6,Tipy!BC20=Výsledky!$BH$7,Tipy!BC20=Výsledky!$BH$8,Tipy!BC20=Výsledky!$BH$9),VLOOKUP(Tipy!BC20,'Kategórie hráčov'!$A$2:$B$51,2,FALSE),0))</f>
        <v>20</v>
      </c>
      <c r="BK26" s="61">
        <f>IF(ISBLANK($BM$3),"",IF(OR(Tipy!BD20=Výsledky!$BK$6,Tipy!BD20=Výsledky!$BK$7,Tipy!BD20=Výsledky!$BK$8,Tipy!BD20=Výsledky!$BK$9),VLOOKUP(Tipy!BD20,'Kategórie hráčov'!$A$27:$B$76,2,FALSE),0))</f>
        <v>0</v>
      </c>
      <c r="BL26" s="62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5">
        <f>IF(ISBLANK($BM$3),"",IF(ISBLANK(Tipy!AZ20),"-",SUM(BH26:BL26)))</f>
        <v>40</v>
      </c>
      <c r="BN26" s="64"/>
      <c r="BO26" s="61">
        <f>IF(ISBLANK($BT$3),"",IF(ISBLANK(Tipy!BF20),0,IF(AND(Tipy!BF20=Výsledky!$BR$3,Tipy!BH20=Výsledky!$BT$3),60,0)))</f>
        <v>0</v>
      </c>
      <c r="BP26" s="61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61">
        <f>IF(ISBLANK($BT$3),"",IF(OR(Tipy!BI20=Výsledky!$BO$6,Tipy!BI20=Výsledky!$BO$7,Tipy!BI20=Výsledky!$BO$8,Tipy!BI20=Výsledky!$BO$9),VLOOKUP(Tipy!BI20,'Kategórie hráčov'!$A$2:$B$51,2,FALSE),0))</f>
        <v>0</v>
      </c>
      <c r="BR26" s="61">
        <f>IF(ISBLANK($BT$3),"",IF(OR(Tipy!BJ20=Výsledky!$BR$6,Tipy!BJ20=Výsledky!$BR$7,Tipy!BJ20=Výsledky!$BR$8,Tipy!BJ20=Výsledky!$BR$9),VLOOKUP(Tipy!BJ20,'Kategórie hráčov'!$A$27:$B$76,2,FALSE),0))</f>
        <v>0</v>
      </c>
      <c r="BS26" s="62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5">
        <f>IF(ISBLANK($BT$3),"",IF(ISBLANK(Tipy!BF20),"-",SUM(BO26:BS26)))</f>
        <v>0</v>
      </c>
      <c r="BU26" s="64"/>
      <c r="BV26" s="61">
        <f>IF(ISBLANK($CA$3),"",IF(ISBLANK(Tipy!BL20),0,IF(AND(Tipy!BL20=Výsledky!$BY$3,Tipy!BN20=Výsledky!$CA$3),60,0)))</f>
        <v>0</v>
      </c>
      <c r="BW26" s="61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61">
        <f>IF(ISBLANK($CA$3),"",IF(OR(Tipy!BO20=Výsledky!$BV$6,Tipy!BO20=Výsledky!$BV$7,Tipy!BO20=Výsledky!$BV$8,Tipy!BO20=Výsledky!$BV$9),VLOOKUP(Tipy!BO20,'Kategórie hráčov'!$A$2:$B$51,2,FALSE),0))</f>
        <v>0</v>
      </c>
      <c r="BY26" s="61">
        <f>IF(ISBLANK($CA$3),"",IF(OR(Tipy!BP20=Výsledky!$BY$6,Tipy!BP20=Výsledky!$BY$7,Tipy!BP20=Výsledky!$BY$8,Tipy!BP20=Výsledky!$BY$9),VLOOKUP(Tipy!BP20,'Kategórie hráčov'!$A$27:$B$76,2,FALSE),0))</f>
        <v>0</v>
      </c>
      <c r="BZ26" s="62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5">
        <f>IF(ISBLANK($CA$3),"",IF(ISBLANK(Tipy!BL20),"-",SUM(BV26:BZ26)))</f>
        <v>30</v>
      </c>
      <c r="CB26" s="64"/>
      <c r="CC26" s="61">
        <f>IF(ISBLANK($CH$3),"",IF(ISBLANK(Tipy!BR20),0,IF(AND(Tipy!BR20=Výsledky!$CF$3,Tipy!BT20=Výsledky!$CH$3),60,0)))</f>
        <v>0</v>
      </c>
      <c r="CD26" s="61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61">
        <f>IF(ISBLANK($CH$3),"",IF(OR(Tipy!BU20=Výsledky!$CC$6,Tipy!BU20=Výsledky!$CC$7,Tipy!BU20=Výsledky!$CC$8,Tipy!BU20=Výsledky!$CC$9),VLOOKUP(Tipy!BU20,'Kategórie hráčov'!$A$2:$B$51,2,FALSE),0))</f>
        <v>20</v>
      </c>
      <c r="CF26" s="61">
        <f>IF(ISBLANK($CH$3),"",IF(OR(Tipy!BV20=Výsledky!$CF$6,Tipy!BV20=Výsledky!$CF$7,Tipy!BV20=Výsledky!$CF$8,Tipy!BV20=Výsledky!$CF$9),VLOOKUP(Tipy!BV20,'Kategórie hráčov'!$A$27:$B$76,2,FALSE),0))</f>
        <v>0</v>
      </c>
      <c r="CG26" s="62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5">
        <f>IF(ISBLANK($CH$3),"",IF(ISBLANK(Tipy!BR20),"-",SUM(CC26:CG26)))</f>
        <v>20</v>
      </c>
      <c r="CI26" s="64"/>
      <c r="CJ26" s="61">
        <f>IF(ISBLANK($CO$3),"",IF(ISBLANK(Tipy!BX20),0,IF(AND(Tipy!BX20=Výsledky!$CM$3,Tipy!BZ20=Výsledky!$CO$3),60,0)))</f>
        <v>0</v>
      </c>
      <c r="CK26" s="61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61">
        <f>IF(ISBLANK($CO$3),"",IF(OR(Tipy!CA20=Výsledky!$CJ$6,Tipy!CA20=Výsledky!$CJ$7,Tipy!CA20=Výsledky!$CJ$8,Tipy!CA20=Výsledky!$CJ$9),VLOOKUP(Tipy!CA20,'Kategórie hráčov'!$A$2:$B$51,2,FALSE),0))</f>
        <v>20</v>
      </c>
      <c r="CM26" s="61">
        <f>IF(ISBLANK($CO$3),"",IF(OR(Tipy!CB20=Výsledky!$CM$6,Tipy!CB20=Výsledky!$CM$7,Tipy!CB20=Výsledky!$CM$8,Tipy!CB20=Výsledky!$CM$9),VLOOKUP(Tipy!CB20,'Kategórie hráčov'!$A$27:$B$76,2,FALSE),0))</f>
        <v>0</v>
      </c>
      <c r="CN26" s="62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65">
        <f>IF(ISBLANK($CO$3),"",IF(ISBLANK(Tipy!BX20),"-",SUM(CJ26:CN26)))</f>
        <v>50</v>
      </c>
      <c r="CP26" s="64"/>
      <c r="CQ26" s="61">
        <f>IF(ISBLANK($CV$3),"",IF(ISBLANK(Tipy!CD20),0,IF(AND(Tipy!CD20=Výsledky!$CT$3,Tipy!CF20=Výsledky!$CV$3),60,0)))</f>
        <v>0</v>
      </c>
      <c r="CR26" s="61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61">
        <f>IF(ISBLANK($CV$3),"",IF(OR(Tipy!CG20=Výsledky!$CQ$6,Tipy!CG20=Výsledky!$CQ$7,Tipy!CG20=Výsledky!$CQ$8,Tipy!CG20=Výsledky!$CQ$9),VLOOKUP(Tipy!CG20,'Kategórie hráčov'!$A$2:$B$51,2,FALSE),0))</f>
        <v>20</v>
      </c>
      <c r="CT26" s="61">
        <f>IF(ISBLANK($CV$3),"",IF(OR(Tipy!CH20=Výsledky!$CT$6,Tipy!CH20=Výsledky!$CT$7,Tipy!CH20=Výsledky!$CT$8,Tipy!CH20=Výsledky!$CT$9),VLOOKUP(Tipy!CH20,'Kategórie hráčov'!$A$27:$B$76,2,FALSE),0))</f>
        <v>0</v>
      </c>
      <c r="CU26" s="62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65">
        <f>IF(ISBLANK($CV$3),"",IF(ISBLANK(Tipy!CD20),"-",SUM(CQ26:CU26)))</f>
        <v>40</v>
      </c>
      <c r="CW26" s="64"/>
      <c r="CX26" s="61">
        <f>IF(ISBLANK($DC$3),"",IF(ISBLANK(Tipy!CJ20),0,IF(AND(Tipy!CJ20=Výsledky!$DA$3,Tipy!CL20=Výsledky!$DC$3),60,0)))</f>
        <v>0</v>
      </c>
      <c r="CY26" s="61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61">
        <f>IF(ISBLANK($DC$3),"",IF(OR(Tipy!CM20=Výsledky!$CX$6,Tipy!CM20=Výsledky!$CX$7,Tipy!CM20=Výsledky!$CX$8,Tipy!CM20=Výsledky!$CX$9),VLOOKUP(Tipy!CM20,'Kategórie hráčov'!$A$2:$B$51,2,FALSE),0))</f>
        <v>20</v>
      </c>
      <c r="DA26" s="61">
        <f>IF(ISBLANK($DC$3),"",IF(OR(Tipy!CN20=Výsledky!$DA$6,Tipy!CN20=Výsledky!$DA$7,Tipy!CN20=Výsledky!$DA$8,Tipy!CN20=Výsledky!$DA$9),VLOOKUP(Tipy!CN20,'Kategórie hráčov'!$A$27:$B$76,2,FALSE),0))</f>
        <v>0</v>
      </c>
      <c r="DB26" s="62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65">
        <f>IF(ISBLANK($DC$3),"",IF(ISBLANK(Tipy!CJ20),"-",SUM(CX26:DB26)))</f>
        <v>50</v>
      </c>
      <c r="DD26" s="64"/>
      <c r="DE26" s="61">
        <f>IF(ISBLANK($DJ$3),"",IF(ISBLANK(Tipy!CP20),0,IF(AND(Tipy!CP20=Výsledky!$DH$3,Tipy!CR20=Výsledky!$DJ$3),60,0)))</f>
        <v>60</v>
      </c>
      <c r="DF26" s="61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61">
        <f>IF(ISBLANK($DJ$3),"",IF(OR(Tipy!CS20=Výsledky!$DE$6,Tipy!CS20=Výsledky!$DE$7,Tipy!CS20=Výsledky!$DE$8,Tipy!CS20=Výsledky!$DE$9),VLOOKUP(Tipy!CS20,'Kategórie hráčov'!$A$2:$B$51,2,FALSE),0))</f>
        <v>0</v>
      </c>
      <c r="DH26" s="61">
        <f>IF(ISBLANK($DJ$3),"",IF(OR(Tipy!CT20=Výsledky!$DH$6,Tipy!CT20=Výsledky!$DH$7,Tipy!CT20=Výsledky!$DH$8,Tipy!CT20=Výsledky!$DH$9),VLOOKUP(Tipy!CT20,'Kategórie hráčov'!$A$27:$B$76,2,FALSE),0))</f>
        <v>0</v>
      </c>
      <c r="DI26" s="62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65">
        <f>IF(ISBLANK($DJ$3),"",IF(ISBLANK(Tipy!CP20),"-",SUM(DE26:DI26)))</f>
        <v>60</v>
      </c>
      <c r="DK26" s="64"/>
      <c r="DL26" s="61">
        <f>IF(ISBLANK($DQ$3),"",IF(ISBLANK(Tipy!CV20),0,IF(AND(Tipy!CV20=Výsledky!$DO$3,Tipy!CX20=Výsledky!$DQ$3),60,0)))</f>
        <v>0</v>
      </c>
      <c r="DM26" s="61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61">
        <f>IF(ISBLANK($DQ$3),"",IF(OR(Tipy!CY20=Výsledky!$DL$6,Tipy!CY20=Výsledky!$DL$7,Tipy!CY20=Výsledky!$DL$8,Tipy!CY20=Výsledky!$DL$9),VLOOKUP(Tipy!CY20,'Kategórie hráčov'!$A$2:$B$51,2,FALSE),0))</f>
        <v>0</v>
      </c>
      <c r="DO26" s="61">
        <f>IF(ISBLANK($DQ$3),"",IF(OR(Tipy!CZ20=Výsledky!$DO$6,Tipy!CZ20=Výsledky!$DO$7,Tipy!CZ20=Výsledky!$DO$8,Tipy!CZ20=Výsledky!$DO$9),VLOOKUP(Tipy!CZ20,'Kategórie hráčov'!$A$27:$B$76,2,FALSE),0))</f>
        <v>0</v>
      </c>
      <c r="DP26" s="62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65">
        <f>IF(ISBLANK($DQ$3),"",IF(ISBLANK(Tipy!CV20),"-",SUM(DL26:DP26)))</f>
        <v>0</v>
      </c>
      <c r="DR26" s="64"/>
      <c r="DS26" s="61">
        <f>IF(ISBLANK($DX$3),"",IF(ISBLANK(Tipy!DB20),0,IF(AND(Tipy!DB20=Výsledky!$DV$3,Tipy!DD20=Výsledky!$DX$3),60,0)))</f>
        <v>0</v>
      </c>
      <c r="DT26" s="61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61">
        <f>IF(ISBLANK($DX$3),"",IF(OR(Tipy!DE20=Výsledky!$DS$6,Tipy!DE20=Výsledky!$DS$7,Tipy!DE20=Výsledky!$DS$8,Tipy!DE20=Výsledky!$DS$9),VLOOKUP(Tipy!DE20,'Kategórie hráčov'!$A$2:$B$51,2,FALSE),0))</f>
        <v>0</v>
      </c>
      <c r="DV26" s="61">
        <f>IF(ISBLANK($DX$3),"",IF(OR(Tipy!DF20=Výsledky!$DV$6,Tipy!DF20=Výsledky!$DV$7,Tipy!DF20=Výsledky!$DV$8,Tipy!DF20=Výsledky!$DV$9),VLOOKUP(Tipy!DF20,'Kategórie hráčov'!$A$27:$B$76,2,FALSE),0))</f>
        <v>0</v>
      </c>
      <c r="DW26" s="62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65">
        <f>IF(ISBLANK($DX$3),"",IF(ISBLANK(Tipy!DB20),"-",SUM(DS26:DW26)))</f>
        <v>0</v>
      </c>
      <c r="DY26" s="64"/>
      <c r="DZ26" s="61">
        <f>IF(ISBLANK($EE$3),"",IF(ISBLANK(Tipy!DH20),0,IF(AND(Tipy!DH20=Výsledky!$EC$3,Tipy!DJ20=Výsledky!$EE$3),60,0)))</f>
        <v>60</v>
      </c>
      <c r="EA26" s="61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61">
        <f>IF(ISBLANK($EE$3),"",IF(OR(Tipy!DK20=Výsledky!$DZ$6,Tipy!DK20=Výsledky!$DZ$7,Tipy!DK20=Výsledky!$DZ$8,Tipy!DK20=Výsledky!$DZ$9),VLOOKUP(Tipy!DK20,'Kategórie hráčov'!$A$2:$B$51,2,FALSE),0))</f>
        <v>20</v>
      </c>
      <c r="EC26" s="61">
        <f>IF(ISBLANK($EE$3),"",IF(OR(Tipy!DL20=Výsledky!$EC$6,Tipy!DL20=Výsledky!$EC$7,Tipy!DL20=Výsledky!$EC$8,Tipy!DL20=Výsledky!$EC$9),VLOOKUP(Tipy!DL20,'Kategórie hráčov'!$A$27:$B$76,2,FALSE),0))</f>
        <v>0</v>
      </c>
      <c r="ED26" s="62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65">
        <f>IF(ISBLANK($EE$3),"",IF(ISBLANK(Tipy!DH20),"-",SUM(DZ26:ED26)))</f>
        <v>80</v>
      </c>
      <c r="EF26" s="64"/>
      <c r="EG26" s="61">
        <f>IF(ISBLANK($EL$3),"",IF(ISBLANK(Tipy!DN20),0,IF(AND(Tipy!DN20=Výsledky!$EJ$3,Tipy!DP20=Výsledky!$EL$3),60,0)))</f>
        <v>60</v>
      </c>
      <c r="EH26" s="61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61">
        <f>IF(ISBLANK($EL$3),"",IF(OR(Tipy!DQ20=Výsledky!$EG$6,Tipy!DQ20=Výsledky!$EG$7,Tipy!DQ20=Výsledky!$EG$8,Tipy!DQ20=Výsledky!$EG$9),VLOOKUP(Tipy!DQ20,'Kategórie hráčov'!$A$77:$B$77,2,FALSE),0))</f>
        <v>0</v>
      </c>
      <c r="EJ26" s="61">
        <f>IF(ISBLANK($EL$3),"",IF(OR(Tipy!DR20=Výsledky!$EJ$6,Tipy!DR20=Výsledky!$EJ$7,Tipy!DR20=Výsledky!$EJ$8,Tipy!DR20=Výsledky!$EJ$9),VLOOKUP(Tipy!DR20,'Kategórie hráčov'!$A$27:$B$76,2,FALSE),0))</f>
        <v>0</v>
      </c>
      <c r="EK26" s="62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65">
        <f>IF(ISBLANK($EL$3),"",IF(ISBLANK(Tipy!DN20),"-",SUM(EG26:EK26)))</f>
        <v>60</v>
      </c>
      <c r="EM26" s="64"/>
      <c r="EN26" s="61">
        <f>IF(ISBLANK($ES$3),"",IF(ISBLANK(Tipy!DT20),0,IF(AND(Tipy!DT20=Výsledky!$EQ$3,Tipy!DV20=Výsledky!$ES$3),60,0)))</f>
        <v>0</v>
      </c>
      <c r="EO26" s="61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61">
        <f>IF(ISBLANK($ES$3),"",IF(OR(Tipy!DW20=Výsledky!$EN$6,Tipy!DW20=Výsledky!$EN$7,Tipy!DW20=Výsledky!$EN$8,Tipy!DW20=Výsledky!$EN$9),VLOOKUP(Tipy!DW20,'Kategórie hráčov'!$A$2:$B$51,2,FALSE),0))</f>
        <v>20</v>
      </c>
      <c r="EQ26" s="61">
        <f>IF(ISBLANK($ES$3),"",IF(OR(Tipy!DX20=Výsledky!$EQ$6,Tipy!DX20=Výsledky!$EQ$7,Tipy!DX20=Výsledky!$EQ$8,Tipy!DX20=Výsledky!$EQ$9),VLOOKUP(Tipy!DX20,'Kategórie hráčov'!$A$27:$B$76,2,FALSE),0))</f>
        <v>0</v>
      </c>
      <c r="ER26" s="62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65">
        <f>IF(ISBLANK($ES$3),"",IF(ISBLANK(Tipy!DT20),"-",SUM(EN26:ER26)))</f>
        <v>50</v>
      </c>
      <c r="ET26" s="64"/>
      <c r="EU26" s="61">
        <f>IF(ISBLANK($EZ$3),"",IF(ISBLANK(Tipy!DZ20),0,IF(AND(Tipy!DZ20=Výsledky!$EX$3,Tipy!EB20=Výsledky!$EZ$3),60,0)))</f>
        <v>0</v>
      </c>
      <c r="EV26" s="61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61">
        <f>IF(ISBLANK($EZ$3),"",IF(OR(Tipy!EC20=Výsledky!$EU$6,Tipy!EC20=Výsledky!$EU$7,Tipy!EC20=Výsledky!$EU$8,Tipy!EC20=Výsledky!$EU$9),VLOOKUP(Tipy!EC20,'Kategórie hráčov'!$A$2:$B$51,2,FALSE),0))</f>
        <v>0</v>
      </c>
      <c r="EX26" s="61">
        <f>IF(ISBLANK($EZ$3),"",IF(OR(Tipy!ED20=Výsledky!$EX$6,Tipy!ED20=Výsledky!$EX$7,Tipy!ED20=Výsledky!$EX$8,Tipy!ED20=Výsledky!$EX$9),VLOOKUP(Tipy!ED20,'Kategórie hráčov'!$A$27:$B$76,2,FALSE),0))</f>
        <v>20</v>
      </c>
      <c r="EY26" s="62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65">
        <f>IF(ISBLANK($EZ$3),"",IF(ISBLANK(Tipy!DZ20),"-",SUM(EU26:EY26)))</f>
        <v>40</v>
      </c>
      <c r="FA26" s="64"/>
      <c r="FB26" s="61">
        <f>IF(ISBLANK($BM$3),"",IF(ISBLANK(Tipy!EF20),0,IF(AND(Tipy!EF20=Výsledky!$BK$3,Tipy!EH20=Výsledky!$BM$3),60,0)))</f>
        <v>0</v>
      </c>
      <c r="FC26" s="61">
        <f>IF(ISBLANK($BM$3),"",IF(ISBLANK(Tipy!EF20),0,IF(AND(Tipy!EF20=Výsledky!$BK$3,Tipy!EH20=Výsledky!$BM$3),0,IF(AND(Tipy!EF20-Tipy!EH20&gt;0,Výsledky!$BK$3-Výsledky!$BM$3&gt;0),20,IF(AND(Tipy!EF20-Tipy!EH20=0,Výsledky!$BK$3-Výsledky!$BM$3=0),20,IF(AND(Tipy!EF20-Tipy!EH20&lt;0,Výsledky!$BK$3-Výsledky!$BM$3&lt;0),20,0))))))</f>
        <v>0</v>
      </c>
      <c r="FD26" s="61">
        <f>IF(ISBLANK($BM$3),"",IF(OR(Tipy!EI20=Výsledky!$FB$6,Tipy!EI20=Výsledky!$FB$7,Tipy!EI20=Výsledky!$FB$8,Tipy!EI20=Výsledky!$FB$9),IF(VLOOKUP(Tipy!EI20,'Kategórie hráčov'!$A$2:$B$46,2,FALSE)=30,30,20),0))</f>
        <v>0</v>
      </c>
      <c r="FE26" s="61">
        <f>IF(ISBLANK($BM$3),"",IF(OR(Tipy!EJ20=Výsledky!$FE$6,Tipy!EJ20=Výsledky!$FE$7,Tipy!EJ20=Výsledky!$FE$8,Tipy!EJ20=Výsledky!$FE$9),IF(VLOOKUP(Tipy!EJ20,'Kategórie hráčov'!$A$2:$B$46,2,FALSE)=30,30,20),0))</f>
        <v>0</v>
      </c>
      <c r="FF26" s="62">
        <f>IF(ISBLANK($BM$3),"",IF(ISBLANK(Tipy!EF20),0,IF(OR(AND(Tipy!EF20=Výsledky!$BK$3,OR(Tipy!EH20=Výsledky!$BM$3+1,Tipy!EH20=Výsledky!$BM$3-1)),AND(Tipy!EH20=Výsledky!$BM$3,OR(Tipy!EF20=Výsledky!$BK$3+1,Tipy!EF20=Výsledky!$BK$3-1))),10,0)))</f>
        <v>0</v>
      </c>
      <c r="FG26" s="65" t="str">
        <f>IF(ISBLANK($BM$3),"",IF(ISBLANK(Tipy!EF20),"-",SUM(FB26:FF26)))</f>
        <v>-</v>
      </c>
      <c r="FH26" s="64"/>
      <c r="FI26" s="61" t="str">
        <f>IF(ISBLANK($FN$3),"",IF(ISBLANK(Tipy!EL20),0,IF(AND(Tipy!EL20=Výsledky!$FL$3,Tipy!EN20=Výsledky!$FN$3),60,0)))</f>
        <v/>
      </c>
      <c r="FJ26" s="61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61" t="str">
        <f>IF(ISBLANK($FN$3),"",IF(OR(Tipy!EO20=Výsledky!$FI$6,Tipy!EO20=Výsledky!$FI$7,Tipy!EO20=Výsledky!$FI$8,Tipy!EO20=Výsledky!$FI$9),IF(VLOOKUP(Tipy!EO20,'Kategórie hráčov'!$A$2:$B$46,2,FALSE)=30,30,20),0))</f>
        <v/>
      </c>
      <c r="FL26" s="61" t="str">
        <f>IF(ISBLANK($FN$3),"",IF(OR(Tipy!EP20=Výsledky!$FL$6,Tipy!EP20=Výsledky!$FL$7,Tipy!EP20=Výsledky!$FL$8,Tipy!EP20=Výsledky!$FL$9),IF(VLOOKUP(Tipy!EP20,'Kategórie hráčov'!$A$2:$B$46,2,FALSE)=30,30,20),0))</f>
        <v/>
      </c>
      <c r="FM26" s="62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65" t="str">
        <f>IF(ISBLANK($FN$3),"",IF(ISBLANK(Tipy!EL20),"-",SUM(FI26:FM26)))</f>
        <v/>
      </c>
      <c r="FO26" s="64"/>
      <c r="FP26" s="61">
        <f>IF(ISBLANK($DJ$3),"",IF(ISBLANK(Tipy!ER20),0,IF(AND(Tipy!ER20=Výsledky!$DH$3,Tipy!ET20=Výsledky!$DJ$3),60,0)))</f>
        <v>0</v>
      </c>
      <c r="FQ26" s="61">
        <f>IF(ISBLANK($DJ$3),"",IF(ISBLANK(Tipy!ER20),0,IF(AND(Tipy!ER20=Výsledky!$DH$3,Tipy!ET20=Výsledky!$DJ$3),0,IF(AND(Tipy!ER20-Tipy!ET20&gt;0,Výsledky!$DH$3-Výsledky!$DJ$3&gt;0),20,IF(AND(Tipy!ER20-Tipy!ET20=0,Výsledky!$DH$3-Výsledky!$DJ$3=0),20,IF(AND(Tipy!ER20-Tipy!ET20&lt;0,Výsledky!$DH$3-Výsledky!$DJ$3&lt;0),20,0))))))</f>
        <v>0</v>
      </c>
      <c r="FR26" s="61">
        <f>IF(ISBLANK($DJ$3),"",IF(OR(Tipy!EU20=Výsledky!$FP$6,Tipy!EU20=Výsledky!$FP$7,Tipy!EU20=Výsledky!$FP$8,Tipy!EU20=Výsledky!$FP$9),IF(VLOOKUP(Tipy!EU20,'Kategórie hráčov'!$A$2:$B$46,2,FALSE)=30,30,20),0))</f>
        <v>0</v>
      </c>
      <c r="FS26" s="61">
        <f>IF(ISBLANK($DJ$3),"",IF(OR(Tipy!EV20=Výsledky!$FS$6,Tipy!EV20=Výsledky!$FS$7,Tipy!EV20=Výsledky!$FS$8,Tipy!EV20=Výsledky!$FS$9),IF(VLOOKUP(Tipy!EV20,'Kategórie hráčov'!$A$2:$B$46,2,FALSE)=30,30,20),0))</f>
        <v>0</v>
      </c>
      <c r="FT26" s="62">
        <f>IF(ISBLANK($DJ$3),"",IF(ISBLANK(Tipy!ER20),0,IF(OR(AND(Tipy!ER20=Výsledky!$DH$3,OR(Tipy!ET20=Výsledky!$DJ$3+1,Tipy!ET20=Výsledky!$DJ$3-1)),AND(Tipy!ET20=Výsledky!$DJ$3,OR(Tipy!ER20=Výsledky!$DH$3+1,Tipy!ER20=Výsledky!$DH$3-1))),10,0)))</f>
        <v>0</v>
      </c>
      <c r="FU26" s="65" t="str">
        <f>IF(ISBLANK($DJ$3),"",IF(ISBLANK(Tipy!ER20),"-",SUM(FP26:FT26)))</f>
        <v>-</v>
      </c>
      <c r="FV26" s="64"/>
      <c r="FW26" s="61" t="str">
        <f>IF(ISBLANK($GB$3),"",IF(ISBLANK(Tipy!EX20),0,IF(AND(Tipy!EX20=Výsledky!$FZ$3,Tipy!EZ20=Výsledky!$GB$3),60,0)))</f>
        <v/>
      </c>
      <c r="FX26" s="61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61" t="str">
        <f>IF(ISBLANK($GB$3),"",IF(OR(Tipy!FA20=Výsledky!$FW$6,Tipy!FA20=Výsledky!$FW$7,Tipy!FA20=Výsledky!$FW$8,Tipy!FA20=Výsledky!$FW$9),IF(VLOOKUP(Tipy!FA20,'Kategórie hráčov'!$A$2:$B$46,2,FALSE)=30,30,20),0))</f>
        <v/>
      </c>
      <c r="FZ26" s="61" t="str">
        <f>IF(ISBLANK($GB$3),"",IF(OR(Tipy!FB20=Výsledky!$FZ$6,Tipy!FB20=Výsledky!$FZ$7,Tipy!FB20=Výsledky!$FZ$8,Tipy!FB20=Výsledky!$FZ$9),IF(VLOOKUP(Tipy!FB20,'Kategórie hráčov'!$A$2:$B$46,2,FALSE)=30,30,20),0))</f>
        <v/>
      </c>
      <c r="GA26" s="62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65" t="str">
        <f>IF(ISBLANK($GB$3),"",IF(ISBLANK(Tipy!EX20),"-",SUM(FW26:GA26)))</f>
        <v/>
      </c>
      <c r="GC26" s="64"/>
      <c r="GD26" s="61" t="str">
        <f>IF(ISBLANK($GP$3),"",IF(ISBLANK(Tipy!FD20),0,IF(AND(Tipy!FD20=Výsledky!$GN$3,Tipy!FF20=Výsledky!$GP$3),60,0)))</f>
        <v/>
      </c>
      <c r="GE26" s="61" t="str">
        <f>IF(ISBLANK($GP$3),"",IF(ISBLANK(Tipy!FD20),0,IF(AND(Tipy!FD20=Výsledky!$GN$3,Tipy!FF20=Výsledky!$GP$3),0,IF(AND(Tipy!FD20-Tipy!FF20&gt;0,Výsledky!$GN$3-Výsledky!$GP$3&gt;0),20,IF(AND(Tipy!FD20-Tipy!FF20=0,Výsledky!$GN$3-Výsledky!$GP$3=0),20,IF(AND(Tipy!FD20-Tipy!FF20&lt;0,Výsledky!$GN$3-Výsledky!$GP$3&lt;0),20,0))))))</f>
        <v/>
      </c>
      <c r="GF26" s="61" t="str">
        <f>IF(ISBLANK($GP$3),"",IF(OR(Tipy!FG20=Výsledky!$GD$6,Tipy!FG20=Výsledky!$GD$7,Tipy!FG20=Výsledky!$GD$8,Tipy!FG20=Výsledky!$GD$9),IF(VLOOKUP(Tipy!FG20,'Kategórie hráčov'!$A$2:$B$46,2,FALSE)=30,30,20),0))</f>
        <v/>
      </c>
      <c r="GG26" s="61" t="str">
        <f>IF(ISBLANK($GP$3),"",IF(OR(Tipy!FH20=Výsledky!$GG$6,Tipy!FH20=Výsledky!$GG$7,Tipy!FH20=Výsledky!$GG$8,Tipy!FH20=Výsledky!$GG$9),IF(VLOOKUP(Tipy!FH20,'Kategórie hráčov'!$A$2:$B$46,2,FALSE)=30,30,20),0))</f>
        <v/>
      </c>
      <c r="GH26" s="62" t="str">
        <f>IF(ISBLANK($GP$3),"",IF(ISBLANK(Tipy!FD20),0,IF(OR(AND(Tipy!FD20=Výsledky!$GN$3,OR(Tipy!FF20=Výsledky!$GP$3+1,Tipy!FF20=Výsledky!$GP$3-1)),AND(Tipy!FF20=Výsledky!$GP$3,OR(Tipy!FD20=Výsledky!$GN$3+1,Tipy!FD20=Výsledky!$GN$3-1))),10,0)))</f>
        <v/>
      </c>
      <c r="GI26" s="65" t="str">
        <f>IF(ISBLANK($GP$3),"",IF(ISBLANK(Tipy!FD20),"-",SUM(GD26:GH26)))</f>
        <v/>
      </c>
      <c r="GJ26" s="64"/>
      <c r="GK26" s="61" t="str">
        <f>IF(ISBLANK($GW$3),"",IF(ISBLANK(Tipy!FJ20),0,IF(AND(Tipy!FJ20=Výsledky!$GU$3,Tipy!FL20=Výsledky!$GW$3),60,0)))</f>
        <v/>
      </c>
      <c r="GL26" s="61" t="str">
        <f>IF(ISBLANK($GW$3),"",IF(ISBLANK(Tipy!FJ20),0,IF(AND(Tipy!FJ20=Výsledky!$GU$3,Tipy!FL20=Výsledky!$GW$3),0,IF(AND(Tipy!FJ20-Tipy!FL20&gt;0,Výsledky!$GU$3-Výsledky!$GW$3&gt;0),20,IF(AND(Tipy!FJ20-Tipy!FL20=0,Výsledky!$GU$3-Výsledky!$GW$3=0),20,IF(AND(Tipy!FJ20-Tipy!FL20&lt;0,Výsledky!$GU$3-Výsledky!$GW$3&lt;0),20,0))))))</f>
        <v/>
      </c>
      <c r="GM26" s="61" t="str">
        <f>IF(ISBLANK($GW$3),"",IF(OR(Tipy!FM20=Výsledky!$GK$6,Tipy!FM20=Výsledky!$GK$7,Tipy!FM20=Výsledky!$GK$8,Tipy!FM20=Výsledky!$GK$9),IF(VLOOKUP(Tipy!FM20,'Kategórie hráčov'!$A$2:$B$46,2,FALSE)=30,30,20),0))</f>
        <v/>
      </c>
      <c r="GN26" s="61" t="str">
        <f>IF(ISBLANK($GW$3),"",IF(OR(Tipy!FN20=Výsledky!$GN$6,Tipy!FN20=Výsledky!$GN$7,Tipy!FN20=Výsledky!$GN$8,Tipy!FN20=Výsledky!$GN$9),IF(VLOOKUP(Tipy!FN20,'Kategórie hráčov'!$A$2:$B$46,2,FALSE)=30,30,20),0))</f>
        <v/>
      </c>
      <c r="GO26" s="62" t="str">
        <f>IF(ISBLANK($GW$3),"",IF(ISBLANK(Tipy!FJ20),0,IF(OR(AND(Tipy!FJ20=Výsledky!$GU$3,OR(Tipy!FL20=Výsledky!$GW$3+1,Tipy!FL20=Výsledky!$GW$3-1)),AND(Tipy!FL20=Výsledky!$GW$3,OR(Tipy!FJ20=Výsledky!$GU$3+1,Tipy!FJ20=Výsledky!$GU$3-1))),10,0)))</f>
        <v/>
      </c>
      <c r="GP26" s="65" t="str">
        <f>IF(ISBLANK($GW$3),"",IF(ISBLANK(Tipy!FJ20),"-",SUM(GK26:GO26)))</f>
        <v/>
      </c>
      <c r="GQ26" s="64"/>
      <c r="GR26" s="61" t="str">
        <f>IF(ISBLANK($GI$3),"",IF(ISBLANK(Tipy!FP20),0,IF(AND(Tipy!FP20=Výsledky!$GG$3,Tipy!FR20=Výsledky!$GI$3),60,0)))</f>
        <v/>
      </c>
      <c r="GS26" s="61" t="str">
        <f>IF(ISBLANK($GI$3),"",IF(ISBLANK(Tipy!FP20),0,IF(AND(Tipy!FP20=Výsledky!$GG$3,Tipy!FR20=Výsledky!$GI$3),0,IF(AND(Tipy!FP20-Tipy!FR20&gt;0,Výsledky!$GG$3-Výsledky!$GI$3&gt;0),20,IF(AND(Tipy!FP20-Tipy!FR20=0,Výsledky!$GG$3-Výsledky!$GI$3=0),20,IF(AND(Tipy!FP20-Tipy!FR20&lt;0,Výsledky!$GG$3-Výsledky!$GI$3&lt;0),20,0))))))</f>
        <v/>
      </c>
      <c r="GT26" s="61" t="str">
        <f>IF(ISBLANK($GI$3),"",IF(OR(Tipy!FS20=Výsledky!#REF!,Tipy!FS20=Výsledky!#REF!,Tipy!FS20=Výsledky!#REF!,Tipy!FS20=Výsledky!$GR$9),IF(VLOOKUP(Tipy!FS20,'Kategórie hráčov'!$A$2:$B$46,2,FALSE)=30,30,20),0))</f>
        <v/>
      </c>
      <c r="GU26" s="61" t="str">
        <f>IF(ISBLANK($GI$3),"",IF(OR(Tipy!FT20=Výsledky!#REF!,Tipy!FT20=Výsledky!#REF!,Tipy!FT20=Výsledky!#REF!,Tipy!FT20=Výsledky!$GU$9),IF(VLOOKUP(Tipy!FT20,'Kategórie hráčov'!$A$2:$B$46,2,FALSE)=30,30,20),0))</f>
        <v/>
      </c>
      <c r="GV26" s="62" t="str">
        <f>IF(ISBLANK($GI$3),"",IF(ISBLANK(Tipy!FP20),0,IF(OR(AND(Tipy!FP20=Výsledky!$GG$3,OR(Tipy!FR20=Výsledky!$GI$3+1,Tipy!FR20=Výsledky!$GI$3-1)),AND(Tipy!FR20=Výsledky!$GI$3,OR(Tipy!FP20=Výsledky!$GG$3+1,Tipy!FP20=Výsledky!$GG$3-1))),10,0)))</f>
        <v/>
      </c>
      <c r="GW26" s="65" t="str">
        <f>IF(ISBLANK($GI$3),"",IF(ISBLANK(Tipy!FP20),"-",SUM(GR26:GV26)))</f>
        <v/>
      </c>
      <c r="GX26" s="64"/>
      <c r="GY26" s="61" t="str">
        <f>IF(ISBLANK($HK$3),"",IF(ISBLANK(Tipy!FV20),0,IF(AND(Tipy!FV20=Výsledky!$HI$3,Tipy!FX20=Výsledky!$HK$3),60,0)))</f>
        <v/>
      </c>
      <c r="GZ26" s="61" t="str">
        <f>IF(ISBLANK($HK$3),"",IF(ISBLANK(Tipy!FV20),0,IF(AND(Tipy!FV20=Výsledky!$HI$3,Tipy!FX20=Výsledky!$HK$3),0,IF(AND(Tipy!FV20-Tipy!FX20&gt;0,Výsledky!$HI$3-Výsledky!$HK$3&gt;0),20,IF(AND(Tipy!FV20-Tipy!FX20=0,Výsledky!$HI$3-Výsledky!$HK$3=0),20,IF(AND(Tipy!FV20-Tipy!FX20&lt;0,Výsledky!$HI$3-Výsledky!$HK$3&lt;0),20,0))))))</f>
        <v/>
      </c>
      <c r="HA26" s="61" t="str">
        <f>IF(ISBLANK($HK$3),"",IF(OR(Tipy!FY20=Výsledky!$GY$6,Tipy!FY20=Výsledky!$GY$7,Tipy!FY20=Výsledky!$GY$8,Tipy!FY20=Výsledky!$GY$9),IF(VLOOKUP(Tipy!FY20,'Kategórie hráčov'!$A$2:$B$46,2,FALSE)=30,30,20),0))</f>
        <v/>
      </c>
      <c r="HB26" s="61" t="str">
        <f>IF(ISBLANK($HK$3),"",IF(OR(Tipy!FZ20=Výsledky!$HB$6,Tipy!FZ20=Výsledky!$HB$7,Tipy!FZ20=Výsledky!$HB$8,Tipy!FZ20=Výsledky!$HB$9),IF(VLOOKUP(Tipy!FZ20,'Kategórie hráčov'!$A$2:$B$46,2,FALSE)=30,30,20),0))</f>
        <v/>
      </c>
      <c r="HC26" s="62" t="str">
        <f>IF(ISBLANK($HK$3),"",IF(ISBLANK(Tipy!FV20),0,IF(OR(AND(Tipy!FV20=Výsledky!$HI$3,OR(Tipy!FX20=Výsledky!$HK$3+1,Tipy!FX20=Výsledky!$HK$3-1)),AND(Tipy!FX20=Výsledky!$HK$3,OR(Tipy!FV20=Výsledky!$HI$3+1,Tipy!FV20=Výsledky!$HI$3-1))),10,0)))</f>
        <v/>
      </c>
      <c r="HD26" s="65" t="str">
        <f>IF(ISBLANK($HK$3),"",IF(ISBLANK(Tipy!FV20),"-",SUM(GY26:HC26)))</f>
        <v/>
      </c>
      <c r="HE26" s="64"/>
      <c r="HF26" s="61" t="str">
        <f>IF(ISBLANK($HD$3),"",IF(ISBLANK(Tipy!GB20),0,IF(AND(Tipy!GB20=Výsledky!$HB$3,Tipy!GD20=Výsledky!$HD$3),60,0)))</f>
        <v/>
      </c>
      <c r="HG26" s="61" t="str">
        <f>IF(ISBLANK($HD$3),"",IF(ISBLANK(Tipy!GB20),0,IF(AND(Tipy!GB20=Výsledky!$HB$3,Tipy!GD20=Výsledky!$HD$3),0,IF(AND(Tipy!GB20-Tipy!GD20&gt;0,Výsledky!$HB$3-Výsledky!$HD$3&gt;0),20,IF(AND(Tipy!GB20-Tipy!GD20=0,Výsledky!$HB$3-Výsledky!$HD$3=0),20,IF(AND(Tipy!GB20-Tipy!GD20&lt;0,Výsledky!$HB$3-Výsledky!$HD$3&lt;0),20,0))))))</f>
        <v/>
      </c>
      <c r="HH26" s="61" t="str">
        <f>IF(ISBLANK($HD$3),"",IF(OR(Tipy!GE20=Výsledky!#REF!,Tipy!GE20=Výsledky!#REF!,Tipy!GE20=Výsledky!#REF!,Tipy!GE20=Výsledky!$HF$9),IF(VLOOKUP(Tipy!GE20,'Kategórie hráčov'!$A$2:$B$46,2,FALSE)=30,30,20),0))</f>
        <v/>
      </c>
      <c r="HI26" s="61" t="str">
        <f>IF(ISBLANK($HD$3),"",IF(OR(Tipy!GF20=Výsledky!#REF!,Tipy!GF20=Výsledky!#REF!,Tipy!GF20=Výsledky!#REF!,Tipy!GF20=Výsledky!$HI$9),IF(VLOOKUP(Tipy!GF20,'Kategórie hráčov'!$A$2:$B$46,2,FALSE)=30,30,20),0))</f>
        <v/>
      </c>
      <c r="HJ26" s="62" t="str">
        <f>IF(ISBLANK($HD$3),"",IF(ISBLANK(Tipy!GB20),0,IF(OR(AND(Tipy!GB20=Výsledky!$HB$3,OR(Tipy!GD20=Výsledky!$HD$3+1,Tipy!GD20=Výsledky!$HD$3-1)),AND(Tipy!GD20=Výsledky!$HD$3,OR(Tipy!GB20=Výsledky!$HB$3+1,Tipy!GB20=Výsledky!$HB$3-1))),10,0)))</f>
        <v/>
      </c>
      <c r="HK26" s="65" t="str">
        <f>IF(ISBLANK($HD$3),"",IF(ISBLANK(Tipy!GB20),"-",SUM(HF26:HJ26)))</f>
        <v/>
      </c>
      <c r="HL26" s="64"/>
      <c r="HM26" s="61" t="str">
        <f>IF(ISBLANK($HY$3),"",IF(ISBLANK(Tipy!GH20),0,IF(AND(Tipy!GH20=Výsledky!$HW$3,Tipy!GJ20=Výsledky!$HY$3),60,0)))</f>
        <v/>
      </c>
      <c r="HN26" s="61" t="str">
        <f>IF(ISBLANK($HY$3),"",IF(ISBLANK(Tipy!GH20),0,IF(AND(Tipy!GH20=Výsledky!$HW$3,Tipy!GJ20=Výsledky!$HY$3),0,IF(AND(Tipy!GH20-Tipy!GJ20&gt;0,Výsledky!$HW$3-Výsledky!$HY$3&gt;0),20,IF(AND(Tipy!GH20-Tipy!GJ20=0,Výsledky!$HW$3-Výsledky!$HY$3=0),20,IF(AND(Tipy!GH20-Tipy!GJ20&lt;0,Výsledky!$HW$3-Výsledky!$HY$3&lt;0),20,0))))))</f>
        <v/>
      </c>
      <c r="HO26" s="61" t="str">
        <f>IF(ISBLANK($HY$3),"",IF(OR(Tipy!GK20=Výsledky!$HM$6,Tipy!GK20=Výsledky!$HM$7,Tipy!GK20=Výsledky!$HM$8,Tipy!GK20=Výsledky!$HM$9),IF(VLOOKUP(Tipy!GK20,'Kategórie hráčov'!$A$2:$B$46,2,FALSE)=30,30,20),0))</f>
        <v/>
      </c>
      <c r="HP26" s="61" t="str">
        <f>IF(ISBLANK($HY$3),"",IF(OR(Tipy!GL20=Výsledky!$HP$6,Tipy!GL20=Výsledky!$HP$7,Tipy!GL20=Výsledky!$HP$8,Tipy!GL20=Výsledky!$HP$9),IF(VLOOKUP(Tipy!GL20,'Kategórie hráčov'!$A$2:$B$46,2,FALSE)=30,30,20),0))</f>
        <v/>
      </c>
      <c r="HQ26" s="62" t="str">
        <f>IF(ISBLANK($HY$3),"",IF(ISBLANK(Tipy!GH20),0,IF(OR(AND(Tipy!GH20=Výsledky!$HW$3,OR(Tipy!GJ20=Výsledky!$HY$3+1,Tipy!GJ20=Výsledky!$HY$3-1)),AND(Tipy!GJ20=Výsledky!$HY$3,OR(Tipy!GH20=Výsledky!$HW$3+1,Tipy!GH20=Výsledky!$HW$3-1))),10,0)))</f>
        <v/>
      </c>
      <c r="HR26" s="65" t="str">
        <f>IF(ISBLANK($HY$3),"",IF(ISBLANK(Tipy!GH20),"-",SUM(HM26:HQ26)))</f>
        <v/>
      </c>
      <c r="HS26" s="64"/>
      <c r="HT26" s="61" t="str">
        <f>IF(ISBLANK($HR$3),"",IF(ISBLANK(Tipy!GN20),0,IF(AND(Tipy!GN20=Výsledky!$HP$3,Tipy!GP20=Výsledky!$HR$3),60,0)))</f>
        <v/>
      </c>
      <c r="HU26" s="61" t="str">
        <f>IF(ISBLANK($HR$3),"",IF(ISBLANK(Tipy!GN20),0,IF(AND(Tipy!GN20=Výsledky!$HP$3,Tipy!GP20=Výsledky!$HR$3),0,IF(AND(Tipy!GN20-Tipy!GP20&gt;0,Výsledky!$HP$3-Výsledky!$HR$3&gt;0),20,IF(AND(Tipy!GN20-Tipy!GP20=0,Výsledky!$HP$3-Výsledky!$HR$3=0),20,IF(AND(Tipy!GN20-Tipy!GP20&lt;0,Výsledky!$HP$3-Výsledky!$HR$3&lt;0),20,0))))))</f>
        <v/>
      </c>
      <c r="HV26" s="61" t="str">
        <f>IF(ISBLANK($HR$3),"",IF(OR(Tipy!GQ20=Výsledky!$HT$6,Tipy!GQ20=Výsledky!#REF!,Tipy!GQ20=Výsledky!#REF!,Tipy!GQ20=Výsledky!#REF!),IF(VLOOKUP(Tipy!GQ20,'Kategórie hráčov'!$A$2:$B$46,2,FALSE)=30,30,20),0))</f>
        <v/>
      </c>
      <c r="HW26" s="61" t="str">
        <f>IF(ISBLANK($HR$3),"",IF(OR(Tipy!GR20=Výsledky!$HW$6,Tipy!GR20=Výsledky!#REF!,Tipy!GR20=Výsledky!#REF!,Tipy!GR20=Výsledky!#REF!),IF(VLOOKUP(Tipy!GR20,'Kategórie hráčov'!$A$2:$B$46,2,FALSE)=30,30,20),0))</f>
        <v/>
      </c>
      <c r="HX26" s="62" t="str">
        <f>IF(ISBLANK($HR$3),"",IF(ISBLANK(Tipy!GN20),0,IF(OR(AND(Tipy!GN20=Výsledky!$HP$3,OR(Tipy!GP20=Výsledky!$HR$3+1,Tipy!GP20=Výsledky!$HR$3-1)),AND(Tipy!GP20=Výsledky!$HR$3,OR(Tipy!GN20=Výsledky!$HP$3+1,Tipy!GN20=Výsledky!$HP$3-1))),10,0)))</f>
        <v/>
      </c>
      <c r="HY26" s="65" t="str">
        <f>IF(ISBLANK($HR$3),"",IF(ISBLANK(Tipy!GN20),"-",SUM(HT26:HX26)))</f>
        <v/>
      </c>
      <c r="HZ26" s="64"/>
      <c r="IA26" s="61" t="str">
        <f>IF(ISBLANK($IM$3),"",IF(ISBLANK(Tipy!GT20),0,IF(AND(Tipy!GT20=Výsledky!$IK$3,Tipy!GV20=Výsledky!$IM$3),60,0)))</f>
        <v/>
      </c>
      <c r="IB26" s="61" t="str">
        <f>IF(ISBLANK($IM$3),"",IF(ISBLANK(Tipy!GT20),0,IF(AND(Tipy!GT20=Výsledky!$IK$3,Tipy!GV20=Výsledky!$IM$3),0,IF(AND(Tipy!GT20-Tipy!GV20&gt;0,Výsledky!$IK$3-Výsledky!$IM$3&gt;0),20,IF(AND(Tipy!GT20-Tipy!GV20=0,Výsledky!$IK$3-Výsledky!$IM$3=0),20,IF(AND(Tipy!GT20-Tipy!GV20&lt;0,Výsledky!$IK$3-Výsledky!$IM$3&lt;0),20,0))))))</f>
        <v/>
      </c>
      <c r="IC26" s="61" t="str">
        <f>IF(ISBLANK($IM$3),"",IF(OR(Tipy!GW20=Výsledky!$IA$6,Tipy!GW20=Výsledky!$IA$7,Tipy!GW20=Výsledky!$IA$8,Tipy!GW20=Výsledky!$IA$9),IF(VLOOKUP(Tipy!GW20,'Kategórie hráčov'!$A$2:$B$46,2,FALSE)=30,30,20),0))</f>
        <v/>
      </c>
      <c r="ID26" s="61" t="str">
        <f>IF(ISBLANK($IM$3),"",IF(OR(Tipy!GX20=Výsledky!$ID$6,Tipy!GX20=Výsledky!$ID$7,Tipy!GX20=Výsledky!$ID$8,Tipy!GX20=Výsledky!$ID$9),IF(VLOOKUP(Tipy!GX20,'Kategórie hráčov'!$A$2:$B$46,2,FALSE)=30,30,20),0))</f>
        <v/>
      </c>
      <c r="IE26" s="62" t="str">
        <f>IF(ISBLANK($IM$3),"",IF(ISBLANK(Tipy!GT20),0,IF(OR(AND(Tipy!GT20=Výsledky!$IK$3,OR(Tipy!GV20=Výsledky!$IM$3+1,Tipy!GV20=Výsledky!$IM$3-1)),AND(Tipy!GV20=Výsledky!$IM$3,OR(Tipy!GT20=Výsledky!$IK$3+1,Tipy!GT20=Výsledky!$IK$3-1))),10,0)))</f>
        <v/>
      </c>
      <c r="IF26" s="65" t="str">
        <f>IF(ISBLANK($IM$3),"",IF(ISBLANK(Tipy!GT20),"-",SUM(IA26:IE26)))</f>
        <v/>
      </c>
      <c r="IG26" s="64"/>
      <c r="IH26" s="61" t="str">
        <f>IF(ISBLANK($IF$3),"",IF(ISBLANK(Tipy!GZ20),0,IF(AND(Tipy!GZ20=Výsledky!$ID$3,Tipy!HB20=Výsledky!$IF$3),60,0)))</f>
        <v/>
      </c>
      <c r="II26" s="61" t="str">
        <f>IF(ISBLANK($IF$3),"",IF(ISBLANK(Tipy!GZ20),0,IF(AND(Tipy!GZ20=Výsledky!$ID$3,Tipy!HB20=Výsledky!$IF$3),0,IF(AND(Tipy!GZ20-Tipy!HB20&gt;0,Výsledky!$ID$3-Výsledky!$IF$3&gt;0),20,IF(AND(Tipy!GZ20-Tipy!HB20=0,Výsledky!$ID$3-Výsledky!$IF$3=0),20,IF(AND(Tipy!GZ20-Tipy!HB20&lt;0,Výsledky!$ID$3-Výsledky!$IF$3&lt;0),20,0))))))</f>
        <v/>
      </c>
      <c r="IJ26" s="61" t="str">
        <f>IF(ISBLANK($IF$3),"",IF(OR(Tipy!HC20=Výsledky!#REF!,Tipy!HC20=Výsledky!#REF!,Tipy!HC20=Výsledky!#REF!,Tipy!HC20=Výsledky!$IH$9),IF(VLOOKUP(Tipy!HC20,'Kategórie hráčov'!$A$2:$B$46,2,FALSE)=30,30,20),0))</f>
        <v/>
      </c>
      <c r="IK26" s="61" t="str">
        <f>IF(ISBLANK($IF$3),"",IF(OR(Tipy!HD20=Výsledky!#REF!,Tipy!HD20=Výsledky!#REF!,Tipy!HD20=Výsledky!#REF!,Tipy!HD20=Výsledky!$IK$9),IF(VLOOKUP(Tipy!HD20,'Kategórie hráčov'!$A$2:$B$46,2,FALSE)=30,30,20),0))</f>
        <v/>
      </c>
      <c r="IL26" s="62" t="str">
        <f>IF(ISBLANK($IF$3),"",IF(ISBLANK(Tipy!GZ20),0,IF(OR(AND(Tipy!GZ20=Výsledky!$ID$3,OR(Tipy!HB20=Výsledky!$IF$3+1,Tipy!HB20=Výsledky!$IF$3-1)),AND(Tipy!HB20=Výsledky!$IF$3,OR(Tipy!GZ20=Výsledky!$ID$3+1,Tipy!GZ20=Výsledky!$ID$3-1))),10,0)))</f>
        <v/>
      </c>
      <c r="IM26" s="65" t="str">
        <f>IF(ISBLANK($IF$3),"",IF(ISBLANK(Tipy!GZ20),"-",SUM(IH26:IL26)))</f>
        <v/>
      </c>
      <c r="IN26" s="64"/>
      <c r="IO26" s="61" t="str">
        <f>IF(ISBLANK($IT$3),"",IF(ISBLANK(Tipy!HF20),0,IF(AND(Tipy!HF20=Výsledky!$IR$3,Tipy!HH20=Výsledky!$IT$3),60,0)))</f>
        <v/>
      </c>
      <c r="IP26" s="61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61" t="str">
        <f>IF(ISBLANK($IT$3),"",IF(OR(Tipy!HI20=Výsledky!$IO$6,Tipy!HI20=Výsledky!$IO$7,Tipy!HI20=Výsledky!$IO$8,Tipy!HI20=Výsledky!$IO$9),IF(VLOOKUP(Tipy!HI20,'Kategórie hráčov'!$A$2:$B$46,2,FALSE)=30,30,20),0))</f>
        <v/>
      </c>
      <c r="IR26" s="61" t="str">
        <f>IF(ISBLANK($IT$3),"",IF(OR(Tipy!HJ20=Výsledky!$IR$6,Tipy!HJ20=Výsledky!$IR$7,Tipy!HJ20=Výsledky!$IR$8,Tipy!HJ20=Výsledky!$IR$9),IF(VLOOKUP(Tipy!HJ20,'Kategórie hráčov'!$A$2:$B$46,2,FALSE)=30,30,20),0))</f>
        <v/>
      </c>
      <c r="IS26" s="62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65" t="str">
        <f>IF(ISBLANK($IT$3),"",IF(ISBLANK(Tipy!HF20),"-",SUM(IO26:IS26)))</f>
        <v/>
      </c>
      <c r="IU26" s="64"/>
      <c r="IV26" s="61" t="str">
        <f>IF(ISBLANK($JA$3),"",IF(ISBLANK(Tipy!HL20),0,IF(AND(Tipy!HL20=Výsledky!$IY$3,Tipy!HN20=Výsledky!$JA$3),60,0)))</f>
        <v/>
      </c>
      <c r="IW26" s="61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61" t="str">
        <f>IF(ISBLANK($JA$3),"",IF(OR(Tipy!HO20=Výsledky!$IV$6,Tipy!HO20=Výsledky!$IV$7,Tipy!HO20=Výsledky!$IV$8,Tipy!HO20=Výsledky!$IV$9),IF(VLOOKUP(Tipy!HO20,'Kategórie hráčov'!$A$2:$B$46,2,FALSE)=30,30,20),0))</f>
        <v/>
      </c>
      <c r="IY26" s="61" t="str">
        <f>IF(ISBLANK($JA$3),"",IF(OR(Tipy!HP20=Výsledky!$IY$6,Tipy!HP20=Výsledky!$IY$7,Tipy!HP20=Výsledky!$IY$8,Tipy!HP20=Výsledky!$IY$9),IF(VLOOKUP(Tipy!HP20,'Kategórie hráčov'!$A$2:$B$46,2,FALSE)=30,30,20),0))</f>
        <v/>
      </c>
      <c r="IZ26" s="62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65" t="str">
        <f>IF(ISBLANK($JA$3),"",IF(ISBLANK(Tipy!HL20),"-",SUM(IV26:IZ26)))</f>
        <v/>
      </c>
      <c r="JB26" s="64"/>
      <c r="JC26" s="61" t="str">
        <f>IF(ISBLANK($JO$3),"",IF(ISBLANK(Tipy!HR20),0,IF(AND(Tipy!HR20=Výsledky!$JM$3,Tipy!HT20=Výsledky!$JO$3),60,0)))</f>
        <v/>
      </c>
      <c r="JD26" s="61" t="str">
        <f>IF(ISBLANK($JO$3),"",IF(ISBLANK(Tipy!HR20),0,IF(AND(Tipy!HR20=Výsledky!$JM$3,Tipy!HT20=Výsledky!$JO$3),0,IF(AND(Tipy!HR20-Tipy!HT20&gt;0,Výsledky!$JM$3-Výsledky!$JO$3&gt;0),20,IF(AND(Tipy!HR20-Tipy!HT20=0,Výsledky!$JM$3-Výsledky!$JO$3=0),20,IF(AND(Tipy!HR20-Tipy!HT20&lt;0,Výsledky!$JM$3-Výsledky!$JO$3&lt;0),20,0))))))</f>
        <v/>
      </c>
      <c r="JE26" s="61" t="str">
        <f>IF(ISBLANK($JO$3),"",IF(OR(Tipy!HU20=Výsledky!$JC$6,Tipy!HU20=Výsledky!$JC$7,Tipy!HU20=Výsledky!$JC$8,Tipy!HU20=Výsledky!$JC$9),IF(VLOOKUP(Tipy!HU20,'Kategórie hráčov'!$A$2:$B$70,2,FALSE)=30,30,20),0))</f>
        <v/>
      </c>
      <c r="JF26" s="61" t="str">
        <f>IF(ISBLANK($JO$3),"",IF(OR(Tipy!HV20=Výsledky!$JF$6,Tipy!HV20=Výsledky!$JF$7,Tipy!HV20=Výsledky!$JF$8,Tipy!HV20=Výsledky!$JF$9),IF(VLOOKUP(Tipy!HV20,'Kategórie hráčov'!$A$2:$B$70,2,FALSE)=30,30,20),0))</f>
        <v/>
      </c>
      <c r="JG26" s="62" t="str">
        <f>IF(ISBLANK($JO$3),"",IF(ISBLANK(Tipy!HR20),0,IF(OR(AND(Tipy!HR20=Výsledky!$JM$3,OR(Tipy!HT20=Výsledky!$JO$3+1,Tipy!HT20=Výsledky!$JO$3-1)),AND(Tipy!HT20=Výsledky!$JO$3,OR(Tipy!HR20=Výsledky!$JM$3+1,Tipy!HR20=Výsledky!$JM$3-1))),10,0)))</f>
        <v/>
      </c>
      <c r="JH26" s="65" t="str">
        <f>IF(ISBLANK($JO$3),"",IF(ISBLANK(Tipy!HR20),"-",SUM(JC26:JG26)))</f>
        <v/>
      </c>
      <c r="JI26" s="64"/>
      <c r="JJ26" s="61" t="str">
        <f>IF(ISBLANK($JH$3),"",IF(ISBLANK(Tipy!HX20),0,IF(AND(Tipy!HX20=Výsledky!$JF$3,Tipy!HZ20=Výsledky!$JH$3),60,0)))</f>
        <v/>
      </c>
      <c r="JK26" s="61" t="str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/>
      </c>
      <c r="JL26" s="61" t="str">
        <f>IF(ISBLANK($JH$3),"",IF(OR(Tipy!IA20=Výsledky!#REF!,Tipy!IA20=Výsledky!#REF!,Tipy!IA20=Výsledky!#REF!,Tipy!IA20=Výsledky!$JJ$9),IF(VLOOKUP(Tipy!IA20,'Kategórie hráčov'!$A$2:$B$46,2,FALSE)=30,30,20),0))</f>
        <v/>
      </c>
      <c r="JM26" s="61" t="str">
        <f>IF(ISBLANK($JH$3),"",IF(OR(Tipy!IB20=Výsledky!#REF!,Tipy!IB20=Výsledky!#REF!,Tipy!IB20=Výsledky!#REF!,Tipy!IB20=Výsledky!$JM$9),IF(VLOOKUP(Tipy!IB20,'Kategórie hráčov'!$A$2:$B$46,2,FALSE)=30,30,20),0))</f>
        <v/>
      </c>
      <c r="JN26" s="62" t="str">
        <f>IF(ISBLANK($JH$3),"",IF(ISBLANK(Tipy!HX20),0,IF(OR(AND(Tipy!HX20=Výsledky!$JF$3,OR(Tipy!HZ20=Výsledky!$JH$3+1,Tipy!HZ20=Výsledky!$JH$3-1)),AND(Tipy!HZ20=Výsledky!$JH$3,OR(Tipy!HX20=Výsledky!$JF$3+1,Tipy!HX20=Výsledky!$JF$3-1))),10,0)))</f>
        <v/>
      </c>
      <c r="JO26" s="65" t="str">
        <f>IF(ISBLANK($JH$3),"",IF(ISBLANK(Tipy!HX20),"-",SUM(JJ26:JN26)))</f>
        <v/>
      </c>
      <c r="JP26" s="64"/>
      <c r="JQ26" s="61" t="str">
        <f>IF(ISBLANK($JV$3),"",IF(ISBLANK(Tipy!ID20),0,IF(AND(Tipy!ID20=Výsledky!$JT$3,Tipy!IF20=Výsledky!$JV$3),60,0)))</f>
        <v/>
      </c>
      <c r="JR26" s="61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61" t="str">
        <f>IF(ISBLANK($JV$3),"",IF(OR(Tipy!IG20=Výsledky!$JQ$6,Tipy!IG20=Výsledky!$JQ$7,Tipy!IG20=Výsledky!$JQ$8,Tipy!IG20=Výsledky!$JQ$9),IF(VLOOKUP(Tipy!IG20,'Kategórie hráčov'!$A$2:$B$46,2,FALSE)=30,30,20),0))</f>
        <v/>
      </c>
      <c r="JT26" s="61" t="str">
        <f>IF(ISBLANK($JV$3),"",IF(OR(Tipy!IH20=Výsledky!$JT$6,Tipy!IH20=Výsledky!$JT$7,Tipy!IH20=Výsledky!$JT$8,Tipy!IH20=Výsledky!$JT$9),IF(VLOOKUP(Tipy!IH20,'Kategórie hráčov'!$A$2:$B$46,2,FALSE)=30,30,20),0))</f>
        <v/>
      </c>
      <c r="JU26" s="62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65" t="str">
        <f>IF(ISBLANK($JV$3),"",IF(ISBLANK(Tipy!ID20),"-",SUM(JQ26:JU26)))</f>
        <v/>
      </c>
      <c r="JW26" s="64"/>
      <c r="JX26" s="61" t="str">
        <f>IF(ISBLANK($KQ$3),"",IF(ISBLANK(Tipy!IJ20),0,IF(AND(Tipy!IJ20=Výsledky!$KO$3,Tipy!IL20=Výsledky!$KQ$3),60,0)))</f>
        <v/>
      </c>
      <c r="JY26" s="61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1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1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2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65" t="str">
        <f>IF(ISBLANK($KQ$3),"",IF(ISBLANK(Tipy!IJ20),"-",SUM(JX26:KB26)))</f>
        <v/>
      </c>
      <c r="KD26" s="64"/>
      <c r="KE26" s="61" t="str">
        <f>IF(ISBLANK($KX$3),"",IF(ISBLANK(Tipy!IP20),0,IF(AND(Tipy!IP20=Výsledky!$KV$3,Tipy!IR20=Výsledky!$KX$3),60,0)))</f>
        <v/>
      </c>
      <c r="KF26" s="61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1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1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2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65" t="str">
        <f>IF(ISBLANK($KX$3),"",IF(ISBLANK(Tipy!IP20),"-",SUM(KE26:KI26)))</f>
        <v/>
      </c>
      <c r="KK26" s="64"/>
      <c r="KL26" s="61" t="str">
        <f>IF(ISBLANK($KJ$3),"",IF(ISBLANK(Tipy!IV20),0,IF(AND(Tipy!IV20=Výsledky!$KH$3,Tipy!IX20=Výsledky!$KJ$3),60,0)))</f>
        <v/>
      </c>
      <c r="KM26" s="61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1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1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2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65" t="str">
        <f>IF(ISBLANK($KJ$3),"",IF(ISBLANK(Tipy!IV20),"-",SUM(KL26:KP26)))</f>
        <v/>
      </c>
      <c r="KR26" s="64"/>
      <c r="KS26" s="61" t="str">
        <f>IF(ISBLANK($KC$3),"",IF(ISBLANK(Tipy!JB20),0,IF(AND(Tipy!JB20=Výsledky!$KA$3,Tipy!JD20=Výsledky!$KC$3),60,0)))</f>
        <v/>
      </c>
      <c r="KT26" s="61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1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1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2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5" t="str">
        <f>IF(ISBLANK($KC$3),"",IF(ISBLANK(Tipy!JB20),"-",SUM(KS26:KW26)))</f>
        <v/>
      </c>
      <c r="KY26" s="64"/>
      <c r="KZ26" s="61" t="str">
        <f>IF(ISBLANK($LE$3),"",IF(ISBLANK(Tipy!JH20),0,IF(AND(Tipy!JH20=Výsledky!$LC$3,Tipy!JJ20=Výsledky!$LE$3),60,0)))</f>
        <v/>
      </c>
      <c r="LA26" s="61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1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1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2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5" t="str">
        <f>IF(ISBLANK($LE$3),"",IF(ISBLANK(Tipy!JH20),"-",SUM(KZ26:LD26)))</f>
        <v/>
      </c>
      <c r="LF26" s="64"/>
      <c r="LG26" s="61" t="str">
        <f>IF(ISBLANK($JH$3),"",IF(ISBLANK(Tipy!JU20),0,IF(AND(Tipy!JU20=Výsledky!$JF$3,Tipy!JW20=Výsledky!$JH$3),60,0)))</f>
        <v/>
      </c>
      <c r="LH26" s="61" t="str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/>
      </c>
      <c r="LI26" s="61" t="str">
        <f>IF(ISBLANK($JH$3),"",IF(OR(Tipy!JX20=Výsledky!#REF!,Tipy!JX20=Výsledky!#REF!,Tipy!JX20=Výsledky!#REF!,Tipy!JX20=Výsledky!$JJ$9),IF(VLOOKUP(Tipy!JX20,'Kategórie hráčov'!$A$2:$B$46,2,FALSE)=30,30,20),0))</f>
        <v/>
      </c>
      <c r="LJ26" s="61" t="str">
        <f>IF(ISBLANK($JH$3),"",IF(OR(Tipy!JY20=Výsledky!#REF!,Tipy!JY20=Výsledky!#REF!,Tipy!JY20=Výsledky!#REF!,Tipy!JY20=Výsledky!$JM$9),IF(VLOOKUP(Tipy!JY20,'Kategórie hráčov'!$A$2:$B$46,2,FALSE)=30,30,20),0))</f>
        <v/>
      </c>
      <c r="LK26" s="62" t="str">
        <f>IF(ISBLANK($JH$3),"",IF(ISBLANK(Tipy!JU20),0,IF(OR(AND(Tipy!JU20=Výsledky!$JF$3,OR(Tipy!JW20=Výsledky!$JH$3+1,Tipy!JW20=Výsledky!$JH$3-1)),AND(Tipy!JW20=Výsledky!$JH$3,OR(Tipy!JU20=Výsledky!$JF$3+1,Tipy!JU20=Výsledky!$JF$3-1))),10,0)))</f>
        <v/>
      </c>
      <c r="LL26" s="65" t="str">
        <f>IF(ISBLANK($JH$3),"",IF(ISBLANK(Tipy!JU20),"-",SUM(LG26:LK26)))</f>
        <v/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 t="str">
        <f>IF(ISBLANK($JH$3),"",IF(ISBLANK(Tipy!KI20),0,IF(AND(Tipy!KI20=Výsledky!$JF$3,Tipy!KK20=Výsledky!$JH$3),60,0)))</f>
        <v/>
      </c>
      <c r="LV26" s="61" t="str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/>
      </c>
      <c r="LW26" s="61" t="str">
        <f>IF(ISBLANK($JH$3),"",IF(OR(Tipy!KL20=Výsledky!#REF!,Tipy!KL20=Výsledky!#REF!,Tipy!KL20=Výsledky!#REF!,Tipy!KL20=Výsledky!$JJ$9),IF(VLOOKUP(Tipy!KL20,'Kategórie hráčov'!$A$2:$B$46,2,FALSE)=30,30,20),0))</f>
        <v/>
      </c>
      <c r="LX26" s="61" t="str">
        <f>IF(ISBLANK($JH$3),"",IF(OR(Tipy!KM20=Výsledky!#REF!,Tipy!KM20=Výsledky!#REF!,Tipy!KM20=Výsledky!#REF!,Tipy!KM20=Výsledky!$JM$9),IF(VLOOKUP(Tipy!KM20,'Kategórie hráčov'!$A$2:$B$46,2,FALSE)=30,30,20),0))</f>
        <v/>
      </c>
      <c r="LY26" s="62" t="str">
        <f>IF(ISBLANK($JH$3),"",IF(ISBLANK(Tipy!KI20),0,IF(OR(AND(Tipy!KI20=Výsledky!$JF$3,OR(Tipy!KK20=Výsledky!$JH$3+1,Tipy!KK20=Výsledky!$JH$3-1)),AND(Tipy!KK20=Výsledky!$JH$3,OR(Tipy!KI20=Výsledky!$JF$3+1,Tipy!KI20=Výsledky!$JF$3-1))),10,0)))</f>
        <v/>
      </c>
      <c r="LZ26" s="65" t="str">
        <f>IF(ISBLANK($JH$3),"",IF(ISBLANK(Tipy!KI20),"-",SUM(LU26:LY26)))</f>
        <v/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8" customHeight="1" x14ac:dyDescent="0.2">
      <c r="A27" s="287">
        <f>Tipy!A21</f>
        <v>34</v>
      </c>
      <c r="B27" s="277" t="s">
        <v>17</v>
      </c>
      <c r="C27" s="301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79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299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299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102">
        <f>IF(ISBLANK($AR$3),"",IF(ISBLANK(Tipy!AH21),0,IF(AND(Tipy!AH21=Výsledky!$AP$3,Tipy!AJ21=Výsledky!$AR$3),60,0)))</f>
        <v>0</v>
      </c>
      <c r="AN27" s="101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01">
        <f>IF(ISBLANK($AR$3),"",IF(OR(Tipy!AK21=Výsledky!$AM$6,Tipy!AK21=Výsledky!$AM$7,Tipy!AK21=Výsledky!$AM$8,Tipy!AK21=Výsledky!$AM$9),VLOOKUP(Tipy!AK21,'Kategórie hráčov'!$A$2:$B$51,2,FALSE),0))</f>
        <v>0</v>
      </c>
      <c r="AP27" s="101">
        <f>IF(ISBLANK($AR$3),"",IF(OR(Tipy!AL21=Výsledky!$AP$6,Tipy!AL21=Výsledky!$AP$7,Tipy!AL21=Výsledky!$AP$8,Tipy!AL21=Výsledky!$AP$9),VLOOKUP(Tipy!AL21,'Kategórie hráčov'!$A$27:$B$76,2,FALSE),0))</f>
        <v>20</v>
      </c>
      <c r="AQ27" s="62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5">
        <f>IF(ISBLANK($AR$3),"",IF(ISBLANK(Tipy!AH21),"-",SUM(AM27:AQ27)))</f>
        <v>40</v>
      </c>
      <c r="AS27" s="64"/>
      <c r="AT27" s="61">
        <f>IF(ISBLANK($AY$3),"",IF(ISBLANK(Tipy!AN21),0,IF(AND(Tipy!AN21=Výsledky!$AW$3,Tipy!AP21=Výsledky!$AY$3),60,0)))</f>
        <v>60</v>
      </c>
      <c r="AU27" s="61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61">
        <f>IF(ISBLANK($AY$3),"",IF(OR(Tipy!AQ21=Výsledky!$AT$6,Tipy!AQ21=Výsledky!$AT$7,Tipy!AQ21=Výsledky!$AT$8,Tipy!AQ21=Výsledky!$AT$9),VLOOKUP(Tipy!AQ21,'Kategórie hráčov'!$A$2:$B$51,2,FALSE),0))</f>
        <v>20</v>
      </c>
      <c r="AW27" s="61">
        <f>IF(ISBLANK($AY$3),"",IF(OR(Tipy!AR21=Výsledky!$AW$6,Tipy!AR21=Výsledky!$AW$7,Tipy!AR21=Výsledky!$AW$8,Tipy!AR21=Výsledky!$AW$9),VLOOKUP(Tipy!AR21,'Kategórie hráčov'!$A$27:$B$76,2,FALSE),0))</f>
        <v>20</v>
      </c>
      <c r="AX27" s="62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5">
        <f>IF(ISBLANK($AY$3),"",IF(ISBLANK(Tipy!AN21),"-",SUM(AT27:AX27)))</f>
        <v>100</v>
      </c>
      <c r="AZ27" s="64"/>
      <c r="BA27" s="61">
        <f>IF(ISBLANK($BF$3),"",IF(ISBLANK(Tipy!AT21),0,IF(AND(Tipy!AT21=Výsledky!$BD$3,Tipy!AV21=Výsledky!$BF$3),60,0)))</f>
        <v>0</v>
      </c>
      <c r="BB27" s="61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61">
        <f>IF(ISBLANK($BF$3),"",IF(OR(Tipy!AW21=Výsledky!$BA$6,Tipy!AW21=Výsledky!$BA$7,Tipy!AW21=Výsledky!$BA$8,Tipy!AW21=Výsledky!$BA$9),VLOOKUP(Tipy!AW21,'Kategórie hráčov'!$A$2:$B$51,2,FALSE),0))</f>
        <v>0</v>
      </c>
      <c r="BD27" s="61">
        <f>IF(ISBLANK($BF$3),"",IF(OR(Tipy!AX21=Výsledky!$BD$6,Tipy!AX21=Výsledky!$BD$7,Tipy!AX21=Výsledky!$BD$8,Tipy!AX21=Výsledky!$BD$9),VLOOKUP(Tipy!AX21,'Kategórie hráčov'!$A$27:$B$76,2,FALSE),0))</f>
        <v>0</v>
      </c>
      <c r="BE27" s="62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5">
        <f>IF(ISBLANK($BF$3),"",IF(ISBLANK(Tipy!AT21),"-",SUM(BA27:BE27)))</f>
        <v>30</v>
      </c>
      <c r="BG27" s="64"/>
      <c r="BH27" s="61">
        <f>IF(ISBLANK($BM$3),"",IF(ISBLANK(Tipy!AZ21),0,IF(AND(Tipy!AZ21=Výsledky!$BK$3,Tipy!BB21=Výsledky!$BM$3),60,0)))</f>
        <v>60</v>
      </c>
      <c r="BI27" s="61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61">
        <f>IF(ISBLANK($BM$3),"",IF(OR(Tipy!BC21=Výsledky!$BH$6,Tipy!BC21=Výsledky!$BH$7,Tipy!BC21=Výsledky!$BH$8,Tipy!BC21=Výsledky!$BH$9),VLOOKUP(Tipy!BC21,'Kategórie hráčov'!$A$2:$B$51,2,FALSE),0))</f>
        <v>20</v>
      </c>
      <c r="BK27" s="61">
        <f>IF(ISBLANK($BM$3),"",IF(OR(Tipy!BD21=Výsledky!$BK$6,Tipy!BD21=Výsledky!$BK$7,Tipy!BD21=Výsledky!$BK$8,Tipy!BD21=Výsledky!$BK$9),VLOOKUP(Tipy!BD21,'Kategórie hráčov'!$A$27:$B$76,2,FALSE),0))</f>
        <v>0</v>
      </c>
      <c r="BL27" s="62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5">
        <f>IF(ISBLANK($BM$3),"",IF(ISBLANK(Tipy!AZ21),"-",SUM(BH27:BL27)))</f>
        <v>80</v>
      </c>
      <c r="BN27" s="64"/>
      <c r="BO27" s="61">
        <f>IF(ISBLANK($BT$3),"",IF(ISBLANK(Tipy!BF21),0,IF(AND(Tipy!BF21=Výsledky!$BR$3,Tipy!BH21=Výsledky!$BT$3),60,0)))</f>
        <v>0</v>
      </c>
      <c r="BP27" s="61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61">
        <f>IF(ISBLANK($BT$3),"",IF(OR(Tipy!BI21=Výsledky!$BO$6,Tipy!BI21=Výsledky!$BO$7,Tipy!BI21=Výsledky!$BO$8,Tipy!BI21=Výsledky!$BO$9),VLOOKUP(Tipy!BI21,'Kategórie hráčov'!$A$2:$B$51,2,FALSE),0))</f>
        <v>0</v>
      </c>
      <c r="BR27" s="61">
        <f>IF(ISBLANK($BT$3),"",IF(OR(Tipy!BJ21=Výsledky!$BR$6,Tipy!BJ21=Výsledky!$BR$7,Tipy!BJ21=Výsledky!$BR$8,Tipy!BJ21=Výsledky!$BR$9),VLOOKUP(Tipy!BJ21,'Kategórie hráčov'!$A$27:$B$76,2,FALSE),0))</f>
        <v>0</v>
      </c>
      <c r="BS27" s="62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5">
        <f>IF(ISBLANK($BT$3),"",IF(ISBLANK(Tipy!BF21),"-",SUM(BO27:BS27)))</f>
        <v>10</v>
      </c>
      <c r="BU27" s="64"/>
      <c r="BV27" s="61">
        <f>IF(ISBLANK($CA$3),"",IF(ISBLANK(Tipy!BL21),0,IF(AND(Tipy!BL21=Výsledky!$BY$3,Tipy!BN21=Výsledky!$CA$3),60,0)))</f>
        <v>0</v>
      </c>
      <c r="BW27" s="61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61">
        <f>IF(ISBLANK($CA$3),"",IF(OR(Tipy!BO21=Výsledky!$BV$6,Tipy!BO21=Výsledky!$BV$7,Tipy!BO21=Výsledky!$BV$8,Tipy!BO21=Výsledky!$BV$9),VLOOKUP(Tipy!BO21,'Kategórie hráčov'!$A$2:$B$51,2,FALSE),0))</f>
        <v>0</v>
      </c>
      <c r="BY27" s="61">
        <f>IF(ISBLANK($CA$3),"",IF(OR(Tipy!BP21=Výsledky!$BY$6,Tipy!BP21=Výsledky!$BY$7,Tipy!BP21=Výsledky!$BY$8,Tipy!BP21=Výsledky!$BY$9),VLOOKUP(Tipy!BP21,'Kategórie hráčov'!$A$27:$B$76,2,FALSE),0))</f>
        <v>0</v>
      </c>
      <c r="BZ27" s="62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5">
        <f>IF(ISBLANK($CA$3),"",IF(ISBLANK(Tipy!BL21),"-",SUM(BV27:BZ27)))</f>
        <v>30</v>
      </c>
      <c r="CB27" s="64"/>
      <c r="CC27" s="61">
        <f>IF(ISBLANK($CH$3),"",IF(ISBLANK(Tipy!BR21),0,IF(AND(Tipy!BR21=Výsledky!$CF$3,Tipy!BT21=Výsledky!$CH$3),60,0)))</f>
        <v>0</v>
      </c>
      <c r="CD27" s="61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61">
        <f>IF(ISBLANK($CH$3),"",IF(OR(Tipy!BU21=Výsledky!$CC$6,Tipy!BU21=Výsledky!$CC$7,Tipy!BU21=Výsledky!$CC$8,Tipy!BU21=Výsledky!$CC$9),VLOOKUP(Tipy!BU21,'Kategórie hráčov'!$A$2:$B$51,2,FALSE),0))</f>
        <v>20</v>
      </c>
      <c r="CF27" s="61">
        <f>IF(ISBLANK($CH$3),"",IF(OR(Tipy!BV21=Výsledky!$CF$6,Tipy!BV21=Výsledky!$CF$7,Tipy!BV21=Výsledky!$CF$8,Tipy!BV21=Výsledky!$CF$9),VLOOKUP(Tipy!BV21,'Kategórie hráčov'!$A$27:$B$76,2,FALSE),0))</f>
        <v>0</v>
      </c>
      <c r="CG27" s="62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5">
        <f>IF(ISBLANK($CH$3),"",IF(ISBLANK(Tipy!BR21),"-",SUM(CC27:CG27)))</f>
        <v>20</v>
      </c>
      <c r="CI27" s="64"/>
      <c r="CJ27" s="61">
        <f>IF(ISBLANK($CO$3),"",IF(ISBLANK(Tipy!BX21),0,IF(AND(Tipy!BX21=Výsledky!$CM$3,Tipy!BZ21=Výsledky!$CO$3),60,0)))</f>
        <v>0</v>
      </c>
      <c r="CK27" s="61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61">
        <f>IF(ISBLANK($CO$3),"",IF(OR(Tipy!CA21=Výsledky!$CJ$6,Tipy!CA21=Výsledky!$CJ$7,Tipy!CA21=Výsledky!$CJ$8,Tipy!CA21=Výsledky!$CJ$9),VLOOKUP(Tipy!CA21,'Kategórie hráčov'!$A$2:$B$51,2,FALSE),0))</f>
        <v>20</v>
      </c>
      <c r="CM27" s="61">
        <f>IF(ISBLANK($CO$3),"",IF(OR(Tipy!CB21=Výsledky!$CM$6,Tipy!CB21=Výsledky!$CM$7,Tipy!CB21=Výsledky!$CM$8,Tipy!CB21=Výsledky!$CM$9),VLOOKUP(Tipy!CB21,'Kategórie hráčov'!$A$27:$B$76,2,FALSE),0))</f>
        <v>0</v>
      </c>
      <c r="CN27" s="62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65">
        <f>IF(ISBLANK($CO$3),"",IF(ISBLANK(Tipy!BX21),"-",SUM(CJ27:CN27)))</f>
        <v>50</v>
      </c>
      <c r="CP27" s="64"/>
      <c r="CQ27" s="61">
        <f>IF(ISBLANK($CV$3),"",IF(ISBLANK(Tipy!CD21),0,IF(AND(Tipy!CD21=Výsledky!$CT$3,Tipy!CF21=Výsledky!$CV$3),60,0)))</f>
        <v>0</v>
      </c>
      <c r="CR27" s="61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61">
        <f>IF(ISBLANK($CV$3),"",IF(OR(Tipy!CG21=Výsledky!$CQ$6,Tipy!CG21=Výsledky!$CQ$7,Tipy!CG21=Výsledky!$CQ$8,Tipy!CG21=Výsledky!$CQ$9),VLOOKUP(Tipy!CG21,'Kategórie hráčov'!$A$2:$B$51,2,FALSE),0))</f>
        <v>0</v>
      </c>
      <c r="CT27" s="61">
        <f>IF(ISBLANK($CV$3),"",IF(OR(Tipy!CH21=Výsledky!$CT$6,Tipy!CH21=Výsledky!$CT$7,Tipy!CH21=Výsledky!$CT$8,Tipy!CH21=Výsledky!$CT$9),VLOOKUP(Tipy!CH21,'Kategórie hráčov'!$A$27:$B$76,2,FALSE),0))</f>
        <v>20</v>
      </c>
      <c r="CU27" s="62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65">
        <f>IF(ISBLANK($CV$3),"",IF(ISBLANK(Tipy!CD21),"-",SUM(CQ27:CU27)))</f>
        <v>50</v>
      </c>
      <c r="CW27" s="64"/>
      <c r="CX27" s="61">
        <f>IF(ISBLANK($DC$3),"",IF(ISBLANK(Tipy!CJ21),0,IF(AND(Tipy!CJ21=Výsledky!$DA$3,Tipy!CL21=Výsledky!$DC$3),60,0)))</f>
        <v>0</v>
      </c>
      <c r="CY27" s="61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61">
        <f>IF(ISBLANK($DC$3),"",IF(OR(Tipy!CM21=Výsledky!$CX$6,Tipy!CM21=Výsledky!$CX$7,Tipy!CM21=Výsledky!$CX$8,Tipy!CM21=Výsledky!$CX$9),VLOOKUP(Tipy!CM21,'Kategórie hráčov'!$A$2:$B$51,2,FALSE),0))</f>
        <v>20</v>
      </c>
      <c r="DA27" s="61">
        <f>IF(ISBLANK($DC$3),"",IF(OR(Tipy!CN21=Výsledky!$DA$6,Tipy!CN21=Výsledky!$DA$7,Tipy!CN21=Výsledky!$DA$8,Tipy!CN21=Výsledky!$DA$9),VLOOKUP(Tipy!CN21,'Kategórie hráčov'!$A$27:$B$76,2,FALSE),0))</f>
        <v>0</v>
      </c>
      <c r="DB27" s="62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65">
        <f>IF(ISBLANK($DC$3),"",IF(ISBLANK(Tipy!CJ21),"-",SUM(CX27:DB27)))</f>
        <v>40</v>
      </c>
      <c r="DD27" s="64"/>
      <c r="DE27" s="61">
        <f>IF(ISBLANK($DJ$3),"",IF(ISBLANK(Tipy!CP21),0,IF(AND(Tipy!CP21=Výsledky!$DH$3,Tipy!CR21=Výsledky!$DJ$3),60,0)))</f>
        <v>0</v>
      </c>
      <c r="DF27" s="61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61">
        <f>IF(ISBLANK($DJ$3),"",IF(OR(Tipy!CS21=Výsledky!$DE$6,Tipy!CS21=Výsledky!$DE$7,Tipy!CS21=Výsledky!$DE$8,Tipy!CS21=Výsledky!$DE$9),VLOOKUP(Tipy!CS21,'Kategórie hráčov'!$A$2:$B$51,2,FALSE),0))</f>
        <v>20</v>
      </c>
      <c r="DH27" s="61">
        <f>IF(ISBLANK($DJ$3),"",IF(OR(Tipy!CT21=Výsledky!$DH$6,Tipy!CT21=Výsledky!$DH$7,Tipy!CT21=Výsledky!$DH$8,Tipy!CT21=Výsledky!$DH$9),VLOOKUP(Tipy!CT21,'Kategórie hráčov'!$A$27:$B$76,2,FALSE),0))</f>
        <v>20</v>
      </c>
      <c r="DI27" s="62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65">
        <f>IF(ISBLANK($DJ$3),"",IF(ISBLANK(Tipy!CP21),"-",SUM(DE27:DI27)))</f>
        <v>70</v>
      </c>
      <c r="DK27" s="64"/>
      <c r="DL27" s="61">
        <f>IF(ISBLANK($DQ$3),"",IF(ISBLANK(Tipy!CV21),0,IF(AND(Tipy!CV21=Výsledky!$DO$3,Tipy!CX21=Výsledky!$DQ$3),60,0)))</f>
        <v>0</v>
      </c>
      <c r="DM27" s="61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61">
        <f>IF(ISBLANK($DQ$3),"",IF(OR(Tipy!CY21=Výsledky!$DL$6,Tipy!CY21=Výsledky!$DL$7,Tipy!CY21=Výsledky!$DL$8,Tipy!CY21=Výsledky!$DL$9),VLOOKUP(Tipy!CY21,'Kategórie hráčov'!$A$2:$B$51,2,FALSE),0))</f>
        <v>0</v>
      </c>
      <c r="DO27" s="61">
        <f>IF(ISBLANK($DQ$3),"",IF(OR(Tipy!CZ21=Výsledky!$DO$6,Tipy!CZ21=Výsledky!$DO$7,Tipy!CZ21=Výsledky!$DO$8,Tipy!CZ21=Výsledky!$DO$9),VLOOKUP(Tipy!CZ21,'Kategórie hráčov'!$A$27:$B$76,2,FALSE),0))</f>
        <v>0</v>
      </c>
      <c r="DP27" s="62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65">
        <f>IF(ISBLANK($DQ$3),"",IF(ISBLANK(Tipy!CV21),"-",SUM(DL27:DP27)))</f>
        <v>10</v>
      </c>
      <c r="DR27" s="64"/>
      <c r="DS27" s="61">
        <f>IF(ISBLANK($DX$3),"",IF(ISBLANK(Tipy!DB21),0,IF(AND(Tipy!DB21=Výsledky!$DV$3,Tipy!DD21=Výsledky!$DX$3),60,0)))</f>
        <v>0</v>
      </c>
      <c r="DT27" s="61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61">
        <f>IF(ISBLANK($DX$3),"",IF(OR(Tipy!DE21=Výsledky!$DS$6,Tipy!DE21=Výsledky!$DS$7,Tipy!DE21=Výsledky!$DS$8,Tipy!DE21=Výsledky!$DS$9),VLOOKUP(Tipy!DE21,'Kategórie hráčov'!$A$2:$B$51,2,FALSE),0))</f>
        <v>0</v>
      </c>
      <c r="DV27" s="61">
        <f>IF(ISBLANK($DX$3),"",IF(OR(Tipy!DF21=Výsledky!$DV$6,Tipy!DF21=Výsledky!$DV$7,Tipy!DF21=Výsledky!$DV$8,Tipy!DF21=Výsledky!$DV$9),VLOOKUP(Tipy!DF21,'Kategórie hráčov'!$A$27:$B$76,2,FALSE),0))</f>
        <v>0</v>
      </c>
      <c r="DW27" s="62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65">
        <f>IF(ISBLANK($DX$3),"",IF(ISBLANK(Tipy!DB21),"-",SUM(DS27:DW27)))</f>
        <v>0</v>
      </c>
      <c r="DY27" s="64"/>
      <c r="DZ27" s="61">
        <f>IF(ISBLANK($EE$3),"",IF(ISBLANK(Tipy!DH21),0,IF(AND(Tipy!DH21=Výsledky!$EC$3,Tipy!DJ21=Výsledky!$EE$3),60,0)))</f>
        <v>0</v>
      </c>
      <c r="EA27" s="61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61">
        <f>IF(ISBLANK($EE$3),"",IF(OR(Tipy!DK21=Výsledky!$DZ$6,Tipy!DK21=Výsledky!$DZ$7,Tipy!DK21=Výsledky!$DZ$8,Tipy!DK21=Výsledky!$DZ$9),VLOOKUP(Tipy!DK21,'Kategórie hráčov'!$A$2:$B$51,2,FALSE),0))</f>
        <v>0</v>
      </c>
      <c r="EC27" s="61">
        <f>IF(ISBLANK($EE$3),"",IF(OR(Tipy!DL21=Výsledky!$EC$6,Tipy!DL21=Výsledky!$EC$7,Tipy!DL21=Výsledky!$EC$8,Tipy!DL21=Výsledky!$EC$9),VLOOKUP(Tipy!DL21,'Kategórie hráčov'!$A$27:$B$76,2,FALSE),0))</f>
        <v>0</v>
      </c>
      <c r="ED27" s="62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65">
        <f>IF(ISBLANK($EE$3),"",IF(ISBLANK(Tipy!DH21),"-",SUM(DZ27:ED27)))</f>
        <v>20</v>
      </c>
      <c r="EF27" s="64"/>
      <c r="EG27" s="61">
        <f>IF(ISBLANK($EL$3),"",IF(ISBLANK(Tipy!DN21),0,IF(AND(Tipy!DN21=Výsledky!$EJ$3,Tipy!DP21=Výsledky!$EL$3),60,0)))</f>
        <v>0</v>
      </c>
      <c r="EH27" s="61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61">
        <f>IF(ISBLANK($EL$3),"",IF(OR(Tipy!DQ21=Výsledky!$EG$6,Tipy!DQ21=Výsledky!$EG$7,Tipy!DQ21=Výsledky!$EG$8,Tipy!DQ21=Výsledky!$EG$9),VLOOKUP(Tipy!DQ21,'Kategórie hráčov'!$A$77:$B$77,2,FALSE),0))</f>
        <v>0</v>
      </c>
      <c r="EJ27" s="61">
        <f>IF(ISBLANK($EL$3),"",IF(OR(Tipy!DR21=Výsledky!$EJ$6,Tipy!DR21=Výsledky!$EJ$7,Tipy!DR21=Výsledky!$EJ$8,Tipy!DR21=Výsledky!$EJ$9),VLOOKUP(Tipy!DR21,'Kategórie hráčov'!$A$27:$B$76,2,FALSE),0))</f>
        <v>20</v>
      </c>
      <c r="EK27" s="62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65">
        <f>IF(ISBLANK($EL$3),"",IF(ISBLANK(Tipy!DN21),"-",SUM(EG27:EK27)))</f>
        <v>40</v>
      </c>
      <c r="EM27" s="64"/>
      <c r="EN27" s="61">
        <f>IF(ISBLANK($ES$3),"",IF(ISBLANK(Tipy!DT21),0,IF(AND(Tipy!DT21=Výsledky!$EQ$3,Tipy!DV21=Výsledky!$ES$3),60,0)))</f>
        <v>0</v>
      </c>
      <c r="EO27" s="61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61">
        <f>IF(ISBLANK($ES$3),"",IF(OR(Tipy!DW21=Výsledky!$EN$6,Tipy!DW21=Výsledky!$EN$7,Tipy!DW21=Výsledky!$EN$8,Tipy!DW21=Výsledky!$EN$9),VLOOKUP(Tipy!DW21,'Kategórie hráčov'!$A$2:$B$51,2,FALSE),0))</f>
        <v>0</v>
      </c>
      <c r="EQ27" s="61">
        <f>IF(ISBLANK($ES$3),"",IF(OR(Tipy!DX21=Výsledky!$EQ$6,Tipy!DX21=Výsledky!$EQ$7,Tipy!DX21=Výsledky!$EQ$8,Tipy!DX21=Výsledky!$EQ$9),VLOOKUP(Tipy!DX21,'Kategórie hráčov'!$A$27:$B$76,2,FALSE),0))</f>
        <v>0</v>
      </c>
      <c r="ER27" s="62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65">
        <f>IF(ISBLANK($ES$3),"",IF(ISBLANK(Tipy!DT21),"-",SUM(EN27:ER27)))</f>
        <v>20</v>
      </c>
      <c r="ET27" s="64"/>
      <c r="EU27" s="61">
        <f>IF(ISBLANK($EZ$3),"",IF(ISBLANK(Tipy!DZ21),0,IF(AND(Tipy!DZ21=Výsledky!$EX$3,Tipy!EB21=Výsledky!$EZ$3),60,0)))</f>
        <v>0</v>
      </c>
      <c r="EV27" s="61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61">
        <f>IF(ISBLANK($EZ$3),"",IF(OR(Tipy!EC21=Výsledky!$EU$6,Tipy!EC21=Výsledky!$EU$7,Tipy!EC21=Výsledky!$EU$8,Tipy!EC21=Výsledky!$EU$9),VLOOKUP(Tipy!EC21,'Kategórie hráčov'!$A$2:$B$51,2,FALSE),0))</f>
        <v>0</v>
      </c>
      <c r="EX27" s="61">
        <f>IF(ISBLANK($EZ$3),"",IF(OR(Tipy!ED21=Výsledky!$EX$6,Tipy!ED21=Výsledky!$EX$7,Tipy!ED21=Výsledky!$EX$8,Tipy!ED21=Výsledky!$EX$9),VLOOKUP(Tipy!ED21,'Kategórie hráčov'!$A$27:$B$76,2,FALSE),0))</f>
        <v>20</v>
      </c>
      <c r="EY27" s="62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65">
        <f>IF(ISBLANK($EZ$3),"",IF(ISBLANK(Tipy!DZ21),"-",SUM(EU27:EY27)))</f>
        <v>40</v>
      </c>
      <c r="FA27" s="64"/>
      <c r="FB27" s="61">
        <f>IF(ISBLANK($BM$3),"",IF(ISBLANK(Tipy!EF21),0,IF(AND(Tipy!EF21=Výsledky!$BK$3,Tipy!EH21=Výsledky!$BM$3),60,0)))</f>
        <v>0</v>
      </c>
      <c r="FC27" s="61">
        <f>IF(ISBLANK($BM$3),"",IF(ISBLANK(Tipy!EF21),0,IF(AND(Tipy!EF21=Výsledky!$BK$3,Tipy!EH21=Výsledky!$BM$3),0,IF(AND(Tipy!EF21-Tipy!EH21&gt;0,Výsledky!$BK$3-Výsledky!$BM$3&gt;0),20,IF(AND(Tipy!EF21-Tipy!EH21=0,Výsledky!$BK$3-Výsledky!$BM$3=0),20,IF(AND(Tipy!EF21-Tipy!EH21&lt;0,Výsledky!$BK$3-Výsledky!$BM$3&lt;0),20,0))))))</f>
        <v>0</v>
      </c>
      <c r="FD27" s="61">
        <f>IF(ISBLANK($BM$3),"",IF(OR(Tipy!EI21=Výsledky!$FB$6,Tipy!EI21=Výsledky!$FB$7,Tipy!EI21=Výsledky!$FB$8,Tipy!EI21=Výsledky!$FB$9),IF(VLOOKUP(Tipy!EI21,'Kategórie hráčov'!$A$2:$B$46,2,FALSE)=30,30,20),0))</f>
        <v>0</v>
      </c>
      <c r="FE27" s="61">
        <f>IF(ISBLANK($BM$3),"",IF(OR(Tipy!EJ21=Výsledky!$FE$6,Tipy!EJ21=Výsledky!$FE$7,Tipy!EJ21=Výsledky!$FE$8,Tipy!EJ21=Výsledky!$FE$9),IF(VLOOKUP(Tipy!EJ21,'Kategórie hráčov'!$A$2:$B$46,2,FALSE)=30,30,20),0))</f>
        <v>0</v>
      </c>
      <c r="FF27" s="62">
        <f>IF(ISBLANK($BM$3),"",IF(ISBLANK(Tipy!EF21),0,IF(OR(AND(Tipy!EF21=Výsledky!$BK$3,OR(Tipy!EH21=Výsledky!$BM$3+1,Tipy!EH21=Výsledky!$BM$3-1)),AND(Tipy!EH21=Výsledky!$BM$3,OR(Tipy!EF21=Výsledky!$BK$3+1,Tipy!EF21=Výsledky!$BK$3-1))),10,0)))</f>
        <v>0</v>
      </c>
      <c r="FG27" s="65" t="str">
        <f>IF(ISBLANK($BM$3),"",IF(ISBLANK(Tipy!EF21),"-",SUM(FB27:FF27)))</f>
        <v>-</v>
      </c>
      <c r="FH27" s="64"/>
      <c r="FI27" s="61" t="str">
        <f>IF(ISBLANK($FN$3),"",IF(ISBLANK(Tipy!EL21),0,IF(AND(Tipy!EL21=Výsledky!$FL$3,Tipy!EN21=Výsledky!$FN$3),60,0)))</f>
        <v/>
      </c>
      <c r="FJ27" s="61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61" t="str">
        <f>IF(ISBLANK($FN$3),"",IF(OR(Tipy!EO21=Výsledky!$FI$6,Tipy!EO21=Výsledky!$FI$7,Tipy!EO21=Výsledky!$FI$8,Tipy!EO21=Výsledky!$FI$9),IF(VLOOKUP(Tipy!EO21,'Kategórie hráčov'!$A$2:$B$46,2,FALSE)=30,30,20),0))</f>
        <v/>
      </c>
      <c r="FL27" s="61" t="str">
        <f>IF(ISBLANK($FN$3),"",IF(OR(Tipy!EP21=Výsledky!$FL$6,Tipy!EP21=Výsledky!$FL$7,Tipy!EP21=Výsledky!$FL$8,Tipy!EP21=Výsledky!$FL$9),IF(VLOOKUP(Tipy!EP21,'Kategórie hráčov'!$A$2:$B$46,2,FALSE)=30,30,20),0))</f>
        <v/>
      </c>
      <c r="FM27" s="62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65" t="str">
        <f>IF(ISBLANK($FN$3),"",IF(ISBLANK(Tipy!EL21),"-",SUM(FI27:FM27)))</f>
        <v/>
      </c>
      <c r="FO27" s="64"/>
      <c r="FP27" s="61">
        <f>IF(ISBLANK($DJ$3),"",IF(ISBLANK(Tipy!ER21),0,IF(AND(Tipy!ER21=Výsledky!$DH$3,Tipy!ET21=Výsledky!$DJ$3),60,0)))</f>
        <v>0</v>
      </c>
      <c r="FQ27" s="61">
        <f>IF(ISBLANK($DJ$3),"",IF(ISBLANK(Tipy!ER21),0,IF(AND(Tipy!ER21=Výsledky!$DH$3,Tipy!ET21=Výsledky!$DJ$3),0,IF(AND(Tipy!ER21-Tipy!ET21&gt;0,Výsledky!$DH$3-Výsledky!$DJ$3&gt;0),20,IF(AND(Tipy!ER21-Tipy!ET21=0,Výsledky!$DH$3-Výsledky!$DJ$3=0),20,IF(AND(Tipy!ER21-Tipy!ET21&lt;0,Výsledky!$DH$3-Výsledky!$DJ$3&lt;0),20,0))))))</f>
        <v>0</v>
      </c>
      <c r="FR27" s="61">
        <f>IF(ISBLANK($DJ$3),"",IF(OR(Tipy!EU21=Výsledky!$FP$6,Tipy!EU21=Výsledky!$FP$7,Tipy!EU21=Výsledky!$FP$8,Tipy!EU21=Výsledky!$FP$9),IF(VLOOKUP(Tipy!EU21,'Kategórie hráčov'!$A$2:$B$46,2,FALSE)=30,30,20),0))</f>
        <v>0</v>
      </c>
      <c r="FS27" s="61">
        <f>IF(ISBLANK($DJ$3),"",IF(OR(Tipy!EV21=Výsledky!$FS$6,Tipy!EV21=Výsledky!$FS$7,Tipy!EV21=Výsledky!$FS$8,Tipy!EV21=Výsledky!$FS$9),IF(VLOOKUP(Tipy!EV21,'Kategórie hráčov'!$A$2:$B$46,2,FALSE)=30,30,20),0))</f>
        <v>0</v>
      </c>
      <c r="FT27" s="62">
        <f>IF(ISBLANK($DJ$3),"",IF(ISBLANK(Tipy!ER21),0,IF(OR(AND(Tipy!ER21=Výsledky!$DH$3,OR(Tipy!ET21=Výsledky!$DJ$3+1,Tipy!ET21=Výsledky!$DJ$3-1)),AND(Tipy!ET21=Výsledky!$DJ$3,OR(Tipy!ER21=Výsledky!$DH$3+1,Tipy!ER21=Výsledky!$DH$3-1))),10,0)))</f>
        <v>0</v>
      </c>
      <c r="FU27" s="65" t="str">
        <f>IF(ISBLANK($DJ$3),"",IF(ISBLANK(Tipy!ER21),"-",SUM(FP27:FT27)))</f>
        <v>-</v>
      </c>
      <c r="FV27" s="64"/>
      <c r="FW27" s="61" t="str">
        <f>IF(ISBLANK($GB$3),"",IF(ISBLANK(Tipy!EX21),0,IF(AND(Tipy!EX21=Výsledky!$FZ$3,Tipy!EZ21=Výsledky!$GB$3),60,0)))</f>
        <v/>
      </c>
      <c r="FX27" s="61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61" t="str">
        <f>IF(ISBLANK($GB$3),"",IF(OR(Tipy!FA21=Výsledky!$FW$6,Tipy!FA21=Výsledky!$FW$7,Tipy!FA21=Výsledky!$FW$8,Tipy!FA21=Výsledky!$FW$9),IF(VLOOKUP(Tipy!FA21,'Kategórie hráčov'!$A$2:$B$46,2,FALSE)=30,30,20),0))</f>
        <v/>
      </c>
      <c r="FZ27" s="61" t="str">
        <f>IF(ISBLANK($GB$3),"",IF(OR(Tipy!FB21=Výsledky!$FZ$6,Tipy!FB21=Výsledky!$FZ$7,Tipy!FB21=Výsledky!$FZ$8,Tipy!FB21=Výsledky!$FZ$9),IF(VLOOKUP(Tipy!FB21,'Kategórie hráčov'!$A$2:$B$46,2,FALSE)=30,30,20),0))</f>
        <v/>
      </c>
      <c r="GA27" s="62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65" t="str">
        <f>IF(ISBLANK($GB$3),"",IF(ISBLANK(Tipy!EX21),"-",SUM(FW27:GA27)))</f>
        <v/>
      </c>
      <c r="GC27" s="64"/>
      <c r="GD27" s="61" t="str">
        <f>IF(ISBLANK($GP$3),"",IF(ISBLANK(Tipy!FD21),0,IF(AND(Tipy!FD21=Výsledky!$GN$3,Tipy!FF21=Výsledky!$GP$3),60,0)))</f>
        <v/>
      </c>
      <c r="GE27" s="61" t="str">
        <f>IF(ISBLANK($GP$3),"",IF(ISBLANK(Tipy!FD21),0,IF(AND(Tipy!FD21=Výsledky!$GN$3,Tipy!FF21=Výsledky!$GP$3),0,IF(AND(Tipy!FD21-Tipy!FF21&gt;0,Výsledky!$GN$3-Výsledky!$GP$3&gt;0),20,IF(AND(Tipy!FD21-Tipy!FF21=0,Výsledky!$GN$3-Výsledky!$GP$3=0),20,IF(AND(Tipy!FD21-Tipy!FF21&lt;0,Výsledky!$GN$3-Výsledky!$GP$3&lt;0),20,0))))))</f>
        <v/>
      </c>
      <c r="GF27" s="61" t="str">
        <f>IF(ISBLANK($GP$3),"",IF(OR(Tipy!FG21=Výsledky!$GD$6,Tipy!FG21=Výsledky!$GD$7,Tipy!FG21=Výsledky!$GD$8,Tipy!FG21=Výsledky!$GD$9),IF(VLOOKUP(Tipy!FG21,'Kategórie hráčov'!$A$2:$B$46,2,FALSE)=30,30,20),0))</f>
        <v/>
      </c>
      <c r="GG27" s="61" t="str">
        <f>IF(ISBLANK($GP$3),"",IF(OR(Tipy!FH21=Výsledky!$GG$6,Tipy!FH21=Výsledky!$GG$7,Tipy!FH21=Výsledky!$GG$8,Tipy!FH21=Výsledky!$GG$9),IF(VLOOKUP(Tipy!FH21,'Kategórie hráčov'!$A$2:$B$46,2,FALSE)=30,30,20),0))</f>
        <v/>
      </c>
      <c r="GH27" s="62" t="str">
        <f>IF(ISBLANK($GP$3),"",IF(ISBLANK(Tipy!FD21),0,IF(OR(AND(Tipy!FD21=Výsledky!$GN$3,OR(Tipy!FF21=Výsledky!$GP$3+1,Tipy!FF21=Výsledky!$GP$3-1)),AND(Tipy!FF21=Výsledky!$GP$3,OR(Tipy!FD21=Výsledky!$GN$3+1,Tipy!FD21=Výsledky!$GN$3-1))),10,0)))</f>
        <v/>
      </c>
      <c r="GI27" s="65" t="str">
        <f>IF(ISBLANK($GP$3),"",IF(ISBLANK(Tipy!FD21),"-",SUM(GD27:GH27)))</f>
        <v/>
      </c>
      <c r="GJ27" s="64"/>
      <c r="GK27" s="61" t="str">
        <f>IF(ISBLANK($GW$3),"",IF(ISBLANK(Tipy!FJ21),0,IF(AND(Tipy!FJ21=Výsledky!$GU$3,Tipy!FL21=Výsledky!$GW$3),60,0)))</f>
        <v/>
      </c>
      <c r="GL27" s="61" t="str">
        <f>IF(ISBLANK($GW$3),"",IF(ISBLANK(Tipy!FJ21),0,IF(AND(Tipy!FJ21=Výsledky!$GU$3,Tipy!FL21=Výsledky!$GW$3),0,IF(AND(Tipy!FJ21-Tipy!FL21&gt;0,Výsledky!$GU$3-Výsledky!$GW$3&gt;0),20,IF(AND(Tipy!FJ21-Tipy!FL21=0,Výsledky!$GU$3-Výsledky!$GW$3=0),20,IF(AND(Tipy!FJ21-Tipy!FL21&lt;0,Výsledky!$GU$3-Výsledky!$GW$3&lt;0),20,0))))))</f>
        <v/>
      </c>
      <c r="GM27" s="61" t="str">
        <f>IF(ISBLANK($GW$3),"",IF(OR(Tipy!FM21=Výsledky!$GK$6,Tipy!FM21=Výsledky!$GK$7,Tipy!FM21=Výsledky!$GK$8,Tipy!FM21=Výsledky!$GK$9),IF(VLOOKUP(Tipy!FM21,'Kategórie hráčov'!$A$2:$B$46,2,FALSE)=30,30,20),0))</f>
        <v/>
      </c>
      <c r="GN27" s="61" t="str">
        <f>IF(ISBLANK($GW$3),"",IF(OR(Tipy!FN21=Výsledky!$GN$6,Tipy!FN21=Výsledky!$GN$7,Tipy!FN21=Výsledky!$GN$8,Tipy!FN21=Výsledky!$GN$9),IF(VLOOKUP(Tipy!FN21,'Kategórie hráčov'!$A$2:$B$46,2,FALSE)=30,30,20),0))</f>
        <v/>
      </c>
      <c r="GO27" s="62" t="str">
        <f>IF(ISBLANK($GW$3),"",IF(ISBLANK(Tipy!FJ21),0,IF(OR(AND(Tipy!FJ21=Výsledky!$GU$3,OR(Tipy!FL21=Výsledky!$GW$3+1,Tipy!FL21=Výsledky!$GW$3-1)),AND(Tipy!FL21=Výsledky!$GW$3,OR(Tipy!FJ21=Výsledky!$GU$3+1,Tipy!FJ21=Výsledky!$GU$3-1))),10,0)))</f>
        <v/>
      </c>
      <c r="GP27" s="65" t="str">
        <f>IF(ISBLANK($GW$3),"",IF(ISBLANK(Tipy!FJ21),"-",SUM(GK27:GO27)))</f>
        <v/>
      </c>
      <c r="GQ27" s="64"/>
      <c r="GR27" s="61" t="str">
        <f>IF(ISBLANK($GI$3),"",IF(ISBLANK(Tipy!FP21),0,IF(AND(Tipy!FP21=Výsledky!$GG$3,Tipy!FR21=Výsledky!$GI$3),60,0)))</f>
        <v/>
      </c>
      <c r="GS27" s="61" t="str">
        <f>IF(ISBLANK($GI$3),"",IF(ISBLANK(Tipy!FP21),0,IF(AND(Tipy!FP21=Výsledky!$GG$3,Tipy!FR21=Výsledky!$GI$3),0,IF(AND(Tipy!FP21-Tipy!FR21&gt;0,Výsledky!$GG$3-Výsledky!$GI$3&gt;0),20,IF(AND(Tipy!FP21-Tipy!FR21=0,Výsledky!$GG$3-Výsledky!$GI$3=0),20,IF(AND(Tipy!FP21-Tipy!FR21&lt;0,Výsledky!$GG$3-Výsledky!$GI$3&lt;0),20,0))))))</f>
        <v/>
      </c>
      <c r="GT27" s="61" t="str">
        <f>IF(ISBLANK($GI$3),"",IF(OR(Tipy!FS21=Výsledky!#REF!,Tipy!FS21=Výsledky!#REF!,Tipy!FS21=Výsledky!#REF!,Tipy!FS21=Výsledky!$GR$9),IF(VLOOKUP(Tipy!FS21,'Kategórie hráčov'!$A$2:$B$46,2,FALSE)=30,30,20),0))</f>
        <v/>
      </c>
      <c r="GU27" s="61" t="str">
        <f>IF(ISBLANK($GI$3),"",IF(OR(Tipy!FT21=Výsledky!#REF!,Tipy!FT21=Výsledky!#REF!,Tipy!FT21=Výsledky!#REF!,Tipy!FT21=Výsledky!$GU$9),IF(VLOOKUP(Tipy!FT21,'Kategórie hráčov'!$A$2:$B$46,2,FALSE)=30,30,20),0))</f>
        <v/>
      </c>
      <c r="GV27" s="62" t="str">
        <f>IF(ISBLANK($GI$3),"",IF(ISBLANK(Tipy!FP21),0,IF(OR(AND(Tipy!FP21=Výsledky!$GG$3,OR(Tipy!FR21=Výsledky!$GI$3+1,Tipy!FR21=Výsledky!$GI$3-1)),AND(Tipy!FR21=Výsledky!$GI$3,OR(Tipy!FP21=Výsledky!$GG$3+1,Tipy!FP21=Výsledky!$GG$3-1))),10,0)))</f>
        <v/>
      </c>
      <c r="GW27" s="65" t="str">
        <f>IF(ISBLANK($GI$3),"",IF(ISBLANK(Tipy!FP21),"-",SUM(GR27:GV27)))</f>
        <v/>
      </c>
      <c r="GX27" s="64"/>
      <c r="GY27" s="61" t="str">
        <f>IF(ISBLANK($HK$3),"",IF(ISBLANK(Tipy!FV21),0,IF(AND(Tipy!FV21=Výsledky!$HI$3,Tipy!FX21=Výsledky!$HK$3),60,0)))</f>
        <v/>
      </c>
      <c r="GZ27" s="61" t="str">
        <f>IF(ISBLANK($HK$3),"",IF(ISBLANK(Tipy!FV21),0,IF(AND(Tipy!FV21=Výsledky!$HI$3,Tipy!FX21=Výsledky!$HK$3),0,IF(AND(Tipy!FV21-Tipy!FX21&gt;0,Výsledky!$HI$3-Výsledky!$HK$3&gt;0),20,IF(AND(Tipy!FV21-Tipy!FX21=0,Výsledky!$HI$3-Výsledky!$HK$3=0),20,IF(AND(Tipy!FV21-Tipy!FX21&lt;0,Výsledky!$HI$3-Výsledky!$HK$3&lt;0),20,0))))))</f>
        <v/>
      </c>
      <c r="HA27" s="61" t="str">
        <f>IF(ISBLANK($HK$3),"",IF(OR(Tipy!FY21=Výsledky!$GY$6,Tipy!FY21=Výsledky!$GY$7,Tipy!FY21=Výsledky!$GY$8,Tipy!FY21=Výsledky!$GY$9),IF(VLOOKUP(Tipy!FY21,'Kategórie hráčov'!$A$2:$B$46,2,FALSE)=30,30,20),0))</f>
        <v/>
      </c>
      <c r="HB27" s="61" t="str">
        <f>IF(ISBLANK($HK$3),"",IF(OR(Tipy!FZ21=Výsledky!$HB$6,Tipy!FZ21=Výsledky!$HB$7,Tipy!FZ21=Výsledky!$HB$8,Tipy!FZ21=Výsledky!$HB$9),IF(VLOOKUP(Tipy!FZ21,'Kategórie hráčov'!$A$2:$B$46,2,FALSE)=30,30,20),0))</f>
        <v/>
      </c>
      <c r="HC27" s="62" t="str">
        <f>IF(ISBLANK($HK$3),"",IF(ISBLANK(Tipy!FV21),0,IF(OR(AND(Tipy!FV21=Výsledky!$HI$3,OR(Tipy!FX21=Výsledky!$HK$3+1,Tipy!FX21=Výsledky!$HK$3-1)),AND(Tipy!FX21=Výsledky!$HK$3,OR(Tipy!FV21=Výsledky!$HI$3+1,Tipy!FV21=Výsledky!$HI$3-1))),10,0)))</f>
        <v/>
      </c>
      <c r="HD27" s="65" t="str">
        <f>IF(ISBLANK($HK$3),"",IF(ISBLANK(Tipy!FV21),"-",SUM(GY27:HC27)))</f>
        <v/>
      </c>
      <c r="HE27" s="64"/>
      <c r="HF27" s="61" t="str">
        <f>IF(ISBLANK($HD$3),"",IF(ISBLANK(Tipy!GB21),0,IF(AND(Tipy!GB21=Výsledky!$HB$3,Tipy!GD21=Výsledky!$HD$3),60,0)))</f>
        <v/>
      </c>
      <c r="HG27" s="61" t="str">
        <f>IF(ISBLANK($HD$3),"",IF(ISBLANK(Tipy!GB21),0,IF(AND(Tipy!GB21=Výsledky!$HB$3,Tipy!GD21=Výsledky!$HD$3),0,IF(AND(Tipy!GB21-Tipy!GD21&gt;0,Výsledky!$HB$3-Výsledky!$HD$3&gt;0),20,IF(AND(Tipy!GB21-Tipy!GD21=0,Výsledky!$HB$3-Výsledky!$HD$3=0),20,IF(AND(Tipy!GB21-Tipy!GD21&lt;0,Výsledky!$HB$3-Výsledky!$HD$3&lt;0),20,0))))))</f>
        <v/>
      </c>
      <c r="HH27" s="61" t="str">
        <f>IF(ISBLANK($HD$3),"",IF(OR(Tipy!GE21=Výsledky!#REF!,Tipy!GE21=Výsledky!#REF!,Tipy!GE21=Výsledky!#REF!,Tipy!GE21=Výsledky!$HF$9),IF(VLOOKUP(Tipy!GE21,'Kategórie hráčov'!$A$2:$B$46,2,FALSE)=30,30,20),0))</f>
        <v/>
      </c>
      <c r="HI27" s="61" t="str">
        <f>IF(ISBLANK($HD$3),"",IF(OR(Tipy!GF21=Výsledky!#REF!,Tipy!GF21=Výsledky!#REF!,Tipy!GF21=Výsledky!#REF!,Tipy!GF21=Výsledky!$HI$9),IF(VLOOKUP(Tipy!GF21,'Kategórie hráčov'!$A$2:$B$46,2,FALSE)=30,30,20),0))</f>
        <v/>
      </c>
      <c r="HJ27" s="62" t="str">
        <f>IF(ISBLANK($HD$3),"",IF(ISBLANK(Tipy!GB21),0,IF(OR(AND(Tipy!GB21=Výsledky!$HB$3,OR(Tipy!GD21=Výsledky!$HD$3+1,Tipy!GD21=Výsledky!$HD$3-1)),AND(Tipy!GD21=Výsledky!$HD$3,OR(Tipy!GB21=Výsledky!$HB$3+1,Tipy!GB21=Výsledky!$HB$3-1))),10,0)))</f>
        <v/>
      </c>
      <c r="HK27" s="65" t="str">
        <f>IF(ISBLANK($HD$3),"",IF(ISBLANK(Tipy!GB21),"-",SUM(HF27:HJ27)))</f>
        <v/>
      </c>
      <c r="HL27" s="64"/>
      <c r="HM27" s="61" t="str">
        <f>IF(ISBLANK($HY$3),"",IF(ISBLANK(Tipy!GH21),0,IF(AND(Tipy!GH21=Výsledky!$HW$3,Tipy!GJ21=Výsledky!$HY$3),60,0)))</f>
        <v/>
      </c>
      <c r="HN27" s="61" t="str">
        <f>IF(ISBLANK($HY$3),"",IF(ISBLANK(Tipy!GH21),0,IF(AND(Tipy!GH21=Výsledky!$HW$3,Tipy!GJ21=Výsledky!$HY$3),0,IF(AND(Tipy!GH21-Tipy!GJ21&gt;0,Výsledky!$HW$3-Výsledky!$HY$3&gt;0),20,IF(AND(Tipy!GH21-Tipy!GJ21=0,Výsledky!$HW$3-Výsledky!$HY$3=0),20,IF(AND(Tipy!GH21-Tipy!GJ21&lt;0,Výsledky!$HW$3-Výsledky!$HY$3&lt;0),20,0))))))</f>
        <v/>
      </c>
      <c r="HO27" s="61" t="str">
        <f>IF(ISBLANK($HY$3),"",IF(OR(Tipy!GK21=Výsledky!$HM$6,Tipy!GK21=Výsledky!$HM$7,Tipy!GK21=Výsledky!$HM$8,Tipy!GK21=Výsledky!$HM$9),IF(VLOOKUP(Tipy!GK21,'Kategórie hráčov'!$A$2:$B$46,2,FALSE)=30,30,20),0))</f>
        <v/>
      </c>
      <c r="HP27" s="61" t="str">
        <f>IF(ISBLANK($HY$3),"",IF(OR(Tipy!GL21=Výsledky!$HP$6,Tipy!GL21=Výsledky!$HP$7,Tipy!GL21=Výsledky!$HP$8,Tipy!GL21=Výsledky!$HP$9),IF(VLOOKUP(Tipy!GL21,'Kategórie hráčov'!$A$2:$B$46,2,FALSE)=30,30,20),0))</f>
        <v/>
      </c>
      <c r="HQ27" s="62" t="str">
        <f>IF(ISBLANK($HY$3),"",IF(ISBLANK(Tipy!GH21),0,IF(OR(AND(Tipy!GH21=Výsledky!$HW$3,OR(Tipy!GJ21=Výsledky!$HY$3+1,Tipy!GJ21=Výsledky!$HY$3-1)),AND(Tipy!GJ21=Výsledky!$HY$3,OR(Tipy!GH21=Výsledky!$HW$3+1,Tipy!GH21=Výsledky!$HW$3-1))),10,0)))</f>
        <v/>
      </c>
      <c r="HR27" s="65" t="str">
        <f>IF(ISBLANK($HY$3),"",IF(ISBLANK(Tipy!GH21),"-",SUM(HM27:HQ27)))</f>
        <v/>
      </c>
      <c r="HS27" s="64"/>
      <c r="HT27" s="61" t="str">
        <f>IF(ISBLANK($HR$3),"",IF(ISBLANK(Tipy!GN21),0,IF(AND(Tipy!GN21=Výsledky!$HP$3,Tipy!GP21=Výsledky!$HR$3),60,0)))</f>
        <v/>
      </c>
      <c r="HU27" s="61" t="str">
        <f>IF(ISBLANK($HR$3),"",IF(ISBLANK(Tipy!GN21),0,IF(AND(Tipy!GN21=Výsledky!$HP$3,Tipy!GP21=Výsledky!$HR$3),0,IF(AND(Tipy!GN21-Tipy!GP21&gt;0,Výsledky!$HP$3-Výsledky!$HR$3&gt;0),20,IF(AND(Tipy!GN21-Tipy!GP21=0,Výsledky!$HP$3-Výsledky!$HR$3=0),20,IF(AND(Tipy!GN21-Tipy!GP21&lt;0,Výsledky!$HP$3-Výsledky!$HR$3&lt;0),20,0))))))</f>
        <v/>
      </c>
      <c r="HV27" s="61" t="str">
        <f>IF(ISBLANK($HR$3),"",IF(OR(Tipy!GQ21=Výsledky!$HT$6,Tipy!GQ21=Výsledky!#REF!,Tipy!GQ21=Výsledky!#REF!,Tipy!GQ21=Výsledky!#REF!),IF(VLOOKUP(Tipy!GQ21,'Kategórie hráčov'!$A$2:$B$46,2,FALSE)=30,30,20),0))</f>
        <v/>
      </c>
      <c r="HW27" s="61" t="str">
        <f>IF(ISBLANK($HR$3),"",IF(OR(Tipy!GR21=Výsledky!$HW$6,Tipy!GR21=Výsledky!#REF!,Tipy!GR21=Výsledky!#REF!,Tipy!GR21=Výsledky!#REF!),IF(VLOOKUP(Tipy!GR21,'Kategórie hráčov'!$A$2:$B$46,2,FALSE)=30,30,20),0))</f>
        <v/>
      </c>
      <c r="HX27" s="62" t="str">
        <f>IF(ISBLANK($HR$3),"",IF(ISBLANK(Tipy!GN21),0,IF(OR(AND(Tipy!GN21=Výsledky!$HP$3,OR(Tipy!GP21=Výsledky!$HR$3+1,Tipy!GP21=Výsledky!$HR$3-1)),AND(Tipy!GP21=Výsledky!$HR$3,OR(Tipy!GN21=Výsledky!$HP$3+1,Tipy!GN21=Výsledky!$HP$3-1))),10,0)))</f>
        <v/>
      </c>
      <c r="HY27" s="65" t="str">
        <f>IF(ISBLANK($HR$3),"",IF(ISBLANK(Tipy!GN21),"-",SUM(HT27:HX27)))</f>
        <v/>
      </c>
      <c r="HZ27" s="64"/>
      <c r="IA27" s="61" t="str">
        <f>IF(ISBLANK($IM$3),"",IF(ISBLANK(Tipy!GT21),0,IF(AND(Tipy!GT21=Výsledky!$IK$3,Tipy!GV21=Výsledky!$IM$3),60,0)))</f>
        <v/>
      </c>
      <c r="IB27" s="61" t="str">
        <f>IF(ISBLANK($IM$3),"",IF(ISBLANK(Tipy!GT21),0,IF(AND(Tipy!GT21=Výsledky!$IK$3,Tipy!GV21=Výsledky!$IM$3),0,IF(AND(Tipy!GT21-Tipy!GV21&gt;0,Výsledky!$IK$3-Výsledky!$IM$3&gt;0),20,IF(AND(Tipy!GT21-Tipy!GV21=0,Výsledky!$IK$3-Výsledky!$IM$3=0),20,IF(AND(Tipy!GT21-Tipy!GV21&lt;0,Výsledky!$IK$3-Výsledky!$IM$3&lt;0),20,0))))))</f>
        <v/>
      </c>
      <c r="IC27" s="61" t="str">
        <f>IF(ISBLANK($IM$3),"",IF(OR(Tipy!GW21=Výsledky!$IA$6,Tipy!GW21=Výsledky!$IA$7,Tipy!GW21=Výsledky!$IA$8,Tipy!GW21=Výsledky!$IA$9),IF(VLOOKUP(Tipy!GW21,'Kategórie hráčov'!$A$2:$B$46,2,FALSE)=30,30,20),0))</f>
        <v/>
      </c>
      <c r="ID27" s="61" t="str">
        <f>IF(ISBLANK($IM$3),"",IF(OR(Tipy!GX21=Výsledky!$ID$6,Tipy!GX21=Výsledky!$ID$7,Tipy!GX21=Výsledky!$ID$8,Tipy!GX21=Výsledky!$ID$9),IF(VLOOKUP(Tipy!GX21,'Kategórie hráčov'!$A$2:$B$46,2,FALSE)=30,30,20),0))</f>
        <v/>
      </c>
      <c r="IE27" s="62" t="str">
        <f>IF(ISBLANK($IM$3),"",IF(ISBLANK(Tipy!GT21),0,IF(OR(AND(Tipy!GT21=Výsledky!$IK$3,OR(Tipy!GV21=Výsledky!$IM$3+1,Tipy!GV21=Výsledky!$IM$3-1)),AND(Tipy!GV21=Výsledky!$IM$3,OR(Tipy!GT21=Výsledky!$IK$3+1,Tipy!GT21=Výsledky!$IK$3-1))),10,0)))</f>
        <v/>
      </c>
      <c r="IF27" s="65" t="str">
        <f>IF(ISBLANK($IM$3),"",IF(ISBLANK(Tipy!GT21),"-",SUM(IA27:IE27)))</f>
        <v/>
      </c>
      <c r="IG27" s="64"/>
      <c r="IH27" s="61" t="str">
        <f>IF(ISBLANK($IF$3),"",IF(ISBLANK(Tipy!GZ21),0,IF(AND(Tipy!GZ21=Výsledky!$ID$3,Tipy!HB21=Výsledky!$IF$3),60,0)))</f>
        <v/>
      </c>
      <c r="II27" s="61" t="str">
        <f>IF(ISBLANK($IF$3),"",IF(ISBLANK(Tipy!GZ21),0,IF(AND(Tipy!GZ21=Výsledky!$ID$3,Tipy!HB21=Výsledky!$IF$3),0,IF(AND(Tipy!GZ21-Tipy!HB21&gt;0,Výsledky!$ID$3-Výsledky!$IF$3&gt;0),20,IF(AND(Tipy!GZ21-Tipy!HB21=0,Výsledky!$ID$3-Výsledky!$IF$3=0),20,IF(AND(Tipy!GZ21-Tipy!HB21&lt;0,Výsledky!$ID$3-Výsledky!$IF$3&lt;0),20,0))))))</f>
        <v/>
      </c>
      <c r="IJ27" s="61" t="str">
        <f>IF(ISBLANK($IF$3),"",IF(OR(Tipy!HC21=Výsledky!#REF!,Tipy!HC21=Výsledky!#REF!,Tipy!HC21=Výsledky!#REF!,Tipy!HC21=Výsledky!$IH$9),IF(VLOOKUP(Tipy!HC21,'Kategórie hráčov'!$A$2:$B$46,2,FALSE)=30,30,20),0))</f>
        <v/>
      </c>
      <c r="IK27" s="61" t="str">
        <f>IF(ISBLANK($IF$3),"",IF(OR(Tipy!HD21=Výsledky!#REF!,Tipy!HD21=Výsledky!#REF!,Tipy!HD21=Výsledky!#REF!,Tipy!HD21=Výsledky!$IK$9),IF(VLOOKUP(Tipy!HD21,'Kategórie hráčov'!$A$2:$B$46,2,FALSE)=30,30,20),0))</f>
        <v/>
      </c>
      <c r="IL27" s="62" t="str">
        <f>IF(ISBLANK($IF$3),"",IF(ISBLANK(Tipy!GZ21),0,IF(OR(AND(Tipy!GZ21=Výsledky!$ID$3,OR(Tipy!HB21=Výsledky!$IF$3+1,Tipy!HB21=Výsledky!$IF$3-1)),AND(Tipy!HB21=Výsledky!$IF$3,OR(Tipy!GZ21=Výsledky!$ID$3+1,Tipy!GZ21=Výsledky!$ID$3-1))),10,0)))</f>
        <v/>
      </c>
      <c r="IM27" s="65" t="str">
        <f>IF(ISBLANK($IF$3),"",IF(ISBLANK(Tipy!GZ21),"-",SUM(IH27:IL27)))</f>
        <v/>
      </c>
      <c r="IN27" s="64"/>
      <c r="IO27" s="61" t="str">
        <f>IF(ISBLANK($IT$3),"",IF(ISBLANK(Tipy!HF21),0,IF(AND(Tipy!HF21=Výsledky!$IR$3,Tipy!HH21=Výsledky!$IT$3),60,0)))</f>
        <v/>
      </c>
      <c r="IP27" s="61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61" t="str">
        <f>IF(ISBLANK($IT$3),"",IF(OR(Tipy!HI21=Výsledky!$IO$6,Tipy!HI21=Výsledky!$IO$7,Tipy!HI21=Výsledky!$IO$8,Tipy!HI21=Výsledky!$IO$9),IF(VLOOKUP(Tipy!HI21,'Kategórie hráčov'!$A$2:$B$46,2,FALSE)=30,30,20),0))</f>
        <v/>
      </c>
      <c r="IR27" s="61" t="str">
        <f>IF(ISBLANK($IT$3),"",IF(OR(Tipy!HJ21=Výsledky!$IR$6,Tipy!HJ21=Výsledky!$IR$7,Tipy!HJ21=Výsledky!$IR$8,Tipy!HJ21=Výsledky!$IR$9),IF(VLOOKUP(Tipy!HJ21,'Kategórie hráčov'!$A$2:$B$46,2,FALSE)=30,30,20),0))</f>
        <v/>
      </c>
      <c r="IS27" s="62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65" t="str">
        <f>IF(ISBLANK($IT$3),"",IF(ISBLANK(Tipy!HF21),"-",SUM(IO27:IS27)))</f>
        <v/>
      </c>
      <c r="IU27" s="64"/>
      <c r="IV27" s="61" t="str">
        <f>IF(ISBLANK($JA$3),"",IF(ISBLANK(Tipy!HL21),0,IF(AND(Tipy!HL21=Výsledky!$IY$3,Tipy!HN21=Výsledky!$JA$3),60,0)))</f>
        <v/>
      </c>
      <c r="IW27" s="61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61" t="str">
        <f>IF(ISBLANK($JA$3),"",IF(OR(Tipy!HO21=Výsledky!$IV$6,Tipy!HO21=Výsledky!$IV$7,Tipy!HO21=Výsledky!$IV$8,Tipy!HO21=Výsledky!$IV$9),IF(VLOOKUP(Tipy!HO21,'Kategórie hráčov'!$A$2:$B$46,2,FALSE)=30,30,20),0))</f>
        <v/>
      </c>
      <c r="IY27" s="61" t="str">
        <f>IF(ISBLANK($JA$3),"",IF(OR(Tipy!HP21=Výsledky!$IY$6,Tipy!HP21=Výsledky!$IY$7,Tipy!HP21=Výsledky!$IY$8,Tipy!HP21=Výsledky!$IY$9),IF(VLOOKUP(Tipy!HP21,'Kategórie hráčov'!$A$2:$B$46,2,FALSE)=30,30,20),0))</f>
        <v/>
      </c>
      <c r="IZ27" s="62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65" t="str">
        <f>IF(ISBLANK($JA$3),"",IF(ISBLANK(Tipy!HL21),"-",SUM(IV27:IZ27)))</f>
        <v/>
      </c>
      <c r="JB27" s="64"/>
      <c r="JC27" s="61" t="str">
        <f>IF(ISBLANK($JO$3),"",IF(ISBLANK(Tipy!HR21),0,IF(AND(Tipy!HR21=Výsledky!$JM$3,Tipy!HT21=Výsledky!$JO$3),60,0)))</f>
        <v/>
      </c>
      <c r="JD27" s="61" t="str">
        <f>IF(ISBLANK($JO$3),"",IF(ISBLANK(Tipy!HR21),0,IF(AND(Tipy!HR21=Výsledky!$JM$3,Tipy!HT21=Výsledky!$JO$3),0,IF(AND(Tipy!HR21-Tipy!HT21&gt;0,Výsledky!$JM$3-Výsledky!$JO$3&gt;0),20,IF(AND(Tipy!HR21-Tipy!HT21=0,Výsledky!$JM$3-Výsledky!$JO$3=0),20,IF(AND(Tipy!HR21-Tipy!HT21&lt;0,Výsledky!$JM$3-Výsledky!$JO$3&lt;0),20,0))))))</f>
        <v/>
      </c>
      <c r="JE27" s="61" t="str">
        <f>IF(ISBLANK($JO$3),"",IF(OR(Tipy!HU21=Výsledky!$JC$6,Tipy!HU21=Výsledky!$JC$7,Tipy!HU21=Výsledky!$JC$8,Tipy!HU21=Výsledky!$JC$9),IF(VLOOKUP(Tipy!HU21,'Kategórie hráčov'!$A$2:$B$70,2,FALSE)=30,30,20),0))</f>
        <v/>
      </c>
      <c r="JF27" s="61" t="str">
        <f>IF(ISBLANK($JO$3),"",IF(OR(Tipy!HV21=Výsledky!$JF$6,Tipy!HV21=Výsledky!$JF$7,Tipy!HV21=Výsledky!$JF$8,Tipy!HV21=Výsledky!$JF$9),IF(VLOOKUP(Tipy!HV21,'Kategórie hráčov'!$A$2:$B$70,2,FALSE)=30,30,20),0))</f>
        <v/>
      </c>
      <c r="JG27" s="62" t="str">
        <f>IF(ISBLANK($JO$3),"",IF(ISBLANK(Tipy!HR21),0,IF(OR(AND(Tipy!HR21=Výsledky!$JM$3,OR(Tipy!HT21=Výsledky!$JO$3+1,Tipy!HT21=Výsledky!$JO$3-1)),AND(Tipy!HT21=Výsledky!$JO$3,OR(Tipy!HR21=Výsledky!$JM$3+1,Tipy!HR21=Výsledky!$JM$3-1))),10,0)))</f>
        <v/>
      </c>
      <c r="JH27" s="65" t="str">
        <f>IF(ISBLANK($JO$3),"",IF(ISBLANK(Tipy!HR21),"-",SUM(JC27:JG27)))</f>
        <v/>
      </c>
      <c r="JI27" s="64"/>
      <c r="JJ27" s="61" t="str">
        <f>IF(ISBLANK($JH$3),"",IF(ISBLANK(Tipy!HX21),0,IF(AND(Tipy!HX21=Výsledky!$JF$3,Tipy!HZ21=Výsledky!$JH$3),60,0)))</f>
        <v/>
      </c>
      <c r="JK27" s="61" t="str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/>
      </c>
      <c r="JL27" s="61" t="str">
        <f>IF(ISBLANK($JH$3),"",IF(OR(Tipy!IA21=Výsledky!#REF!,Tipy!IA21=Výsledky!#REF!,Tipy!IA21=Výsledky!#REF!,Tipy!IA21=Výsledky!$JJ$9),IF(VLOOKUP(Tipy!IA21,'Kategórie hráčov'!$A$2:$B$46,2,FALSE)=30,30,20),0))</f>
        <v/>
      </c>
      <c r="JM27" s="61" t="str">
        <f>IF(ISBLANK($JH$3),"",IF(OR(Tipy!IB21=Výsledky!#REF!,Tipy!IB21=Výsledky!#REF!,Tipy!IB21=Výsledky!#REF!,Tipy!IB21=Výsledky!$JM$9),IF(VLOOKUP(Tipy!IB21,'Kategórie hráčov'!$A$2:$B$46,2,FALSE)=30,30,20),0))</f>
        <v/>
      </c>
      <c r="JN27" s="62" t="str">
        <f>IF(ISBLANK($JH$3),"",IF(ISBLANK(Tipy!HX21),0,IF(OR(AND(Tipy!HX21=Výsledky!$JF$3,OR(Tipy!HZ21=Výsledky!$JH$3+1,Tipy!HZ21=Výsledky!$JH$3-1)),AND(Tipy!HZ21=Výsledky!$JH$3,OR(Tipy!HX21=Výsledky!$JF$3+1,Tipy!HX21=Výsledky!$JF$3-1))),10,0)))</f>
        <v/>
      </c>
      <c r="JO27" s="65" t="str">
        <f>IF(ISBLANK($JH$3),"",IF(ISBLANK(Tipy!HX21),"-",SUM(JJ27:JN27)))</f>
        <v/>
      </c>
      <c r="JP27" s="64"/>
      <c r="JQ27" s="61" t="str">
        <f>IF(ISBLANK($JV$3),"",IF(ISBLANK(Tipy!ID21),0,IF(AND(Tipy!ID21=Výsledky!$JT$3,Tipy!IF21=Výsledky!$JV$3),60,0)))</f>
        <v/>
      </c>
      <c r="JR27" s="61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61" t="str">
        <f>IF(ISBLANK($JV$3),"",IF(OR(Tipy!IG21=Výsledky!$JQ$6,Tipy!IG21=Výsledky!$JQ$7,Tipy!IG21=Výsledky!$JQ$8,Tipy!IG21=Výsledky!$JQ$9),IF(VLOOKUP(Tipy!IG21,'Kategórie hráčov'!$A$2:$B$46,2,FALSE)=30,30,20),0))</f>
        <v/>
      </c>
      <c r="JT27" s="61" t="str">
        <f>IF(ISBLANK($JV$3),"",IF(OR(Tipy!IH21=Výsledky!$JT$6,Tipy!IH21=Výsledky!$JT$7,Tipy!IH21=Výsledky!$JT$8,Tipy!IH21=Výsledky!$JT$9),IF(VLOOKUP(Tipy!IH21,'Kategórie hráčov'!$A$2:$B$46,2,FALSE)=30,30,20),0))</f>
        <v/>
      </c>
      <c r="JU27" s="62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65" t="str">
        <f>IF(ISBLANK($JV$3),"",IF(ISBLANK(Tipy!ID21),"-",SUM(JQ27:JU27)))</f>
        <v/>
      </c>
      <c r="JW27" s="64"/>
      <c r="JX27" s="61" t="str">
        <f>IF(ISBLANK($KQ$3),"",IF(ISBLANK(Tipy!IJ21),0,IF(AND(Tipy!IJ21=Výsledky!$KO$3,Tipy!IL21=Výsledky!$KQ$3),60,0)))</f>
        <v/>
      </c>
      <c r="JY27" s="61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1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1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2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65" t="str">
        <f>IF(ISBLANK($KQ$3),"",IF(ISBLANK(Tipy!IJ21),"-",SUM(JX27:KB27)))</f>
        <v/>
      </c>
      <c r="KD27" s="64"/>
      <c r="KE27" s="61" t="str">
        <f>IF(ISBLANK($KX$3),"",IF(ISBLANK(Tipy!IP21),0,IF(AND(Tipy!IP21=Výsledky!$KV$3,Tipy!IR21=Výsledky!$KX$3),60,0)))</f>
        <v/>
      </c>
      <c r="KF27" s="61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1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1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2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65" t="str">
        <f>IF(ISBLANK($KX$3),"",IF(ISBLANK(Tipy!IP21),"-",SUM(KE27:KI27)))</f>
        <v/>
      </c>
      <c r="KK27" s="64"/>
      <c r="KL27" s="61" t="str">
        <f>IF(ISBLANK($KJ$3),"",IF(ISBLANK(Tipy!IV21),0,IF(AND(Tipy!IV21=Výsledky!$KH$3,Tipy!IX21=Výsledky!$KJ$3),60,0)))</f>
        <v/>
      </c>
      <c r="KM27" s="61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1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1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2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65" t="str">
        <f>IF(ISBLANK($KJ$3),"",IF(ISBLANK(Tipy!IV21),"-",SUM(KL27:KP27)))</f>
        <v/>
      </c>
      <c r="KR27" s="64"/>
      <c r="KS27" s="61" t="str">
        <f>IF(ISBLANK($KC$3),"",IF(ISBLANK(Tipy!JB21),0,IF(AND(Tipy!JB21=Výsledky!$KA$3,Tipy!JD21=Výsledky!$KC$3),60,0)))</f>
        <v/>
      </c>
      <c r="KT27" s="61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1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1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2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5" t="str">
        <f>IF(ISBLANK($KC$3),"",IF(ISBLANK(Tipy!JB21),"-",SUM(KS27:KW27)))</f>
        <v/>
      </c>
      <c r="KY27" s="64"/>
      <c r="KZ27" s="61" t="str">
        <f>IF(ISBLANK($LE$3),"",IF(ISBLANK(Tipy!JH21),0,IF(AND(Tipy!JH21=Výsledky!$LC$3,Tipy!JJ21=Výsledky!$LE$3),60,0)))</f>
        <v/>
      </c>
      <c r="LA27" s="61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1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1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2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5" t="str">
        <f>IF(ISBLANK($LE$3),"",IF(ISBLANK(Tipy!JH21),"-",SUM(KZ27:LD27)))</f>
        <v/>
      </c>
      <c r="LF27" s="64"/>
      <c r="LG27" s="61" t="str">
        <f>IF(ISBLANK($JH$3),"",IF(ISBLANK(Tipy!JU21),0,IF(AND(Tipy!JU21=Výsledky!$JF$3,Tipy!JW21=Výsledky!$JH$3),60,0)))</f>
        <v/>
      </c>
      <c r="LH27" s="61" t="str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/>
      </c>
      <c r="LI27" s="61" t="str">
        <f>IF(ISBLANK($JH$3),"",IF(OR(Tipy!JX21=Výsledky!#REF!,Tipy!JX21=Výsledky!#REF!,Tipy!JX21=Výsledky!#REF!,Tipy!JX21=Výsledky!$JJ$9),IF(VLOOKUP(Tipy!JX21,'Kategórie hráčov'!$A$2:$B$46,2,FALSE)=30,30,20),0))</f>
        <v/>
      </c>
      <c r="LJ27" s="61" t="str">
        <f>IF(ISBLANK($JH$3),"",IF(OR(Tipy!JY21=Výsledky!#REF!,Tipy!JY21=Výsledky!#REF!,Tipy!JY21=Výsledky!#REF!,Tipy!JY21=Výsledky!$JM$9),IF(VLOOKUP(Tipy!JY21,'Kategórie hráčov'!$A$2:$B$46,2,FALSE)=30,30,20),0))</f>
        <v/>
      </c>
      <c r="LK27" s="62" t="str">
        <f>IF(ISBLANK($JH$3),"",IF(ISBLANK(Tipy!JU21),0,IF(OR(AND(Tipy!JU21=Výsledky!$JF$3,OR(Tipy!JW21=Výsledky!$JH$3+1,Tipy!JW21=Výsledky!$JH$3-1)),AND(Tipy!JW21=Výsledky!$JH$3,OR(Tipy!JU21=Výsledky!$JF$3+1,Tipy!JU21=Výsledky!$JF$3-1))),10,0)))</f>
        <v/>
      </c>
      <c r="LL27" s="65" t="str">
        <f>IF(ISBLANK($JH$3),"",IF(ISBLANK(Tipy!JU21),"-",SUM(LG27:LK27)))</f>
        <v/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 t="str">
        <f>IF(ISBLANK($JH$3),"",IF(ISBLANK(Tipy!KI21),0,IF(AND(Tipy!KI21=Výsledky!$JF$3,Tipy!KK21=Výsledky!$JH$3),60,0)))</f>
        <v/>
      </c>
      <c r="LV27" s="61" t="str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/>
      </c>
      <c r="LW27" s="61" t="str">
        <f>IF(ISBLANK($JH$3),"",IF(OR(Tipy!KL21=Výsledky!#REF!,Tipy!KL21=Výsledky!#REF!,Tipy!KL21=Výsledky!#REF!,Tipy!KL21=Výsledky!$JJ$9),IF(VLOOKUP(Tipy!KL21,'Kategórie hráčov'!$A$2:$B$46,2,FALSE)=30,30,20),0))</f>
        <v/>
      </c>
      <c r="LX27" s="61" t="str">
        <f>IF(ISBLANK($JH$3),"",IF(OR(Tipy!KM21=Výsledky!#REF!,Tipy!KM21=Výsledky!#REF!,Tipy!KM21=Výsledky!#REF!,Tipy!KM21=Výsledky!$JM$9),IF(VLOOKUP(Tipy!KM21,'Kategórie hráčov'!$A$2:$B$46,2,FALSE)=30,30,20),0))</f>
        <v/>
      </c>
      <c r="LY27" s="62" t="str">
        <f>IF(ISBLANK($JH$3),"",IF(ISBLANK(Tipy!KI21),0,IF(OR(AND(Tipy!KI21=Výsledky!$JF$3,OR(Tipy!KK21=Výsledky!$JH$3+1,Tipy!KK21=Výsledky!$JH$3-1)),AND(Tipy!KK21=Výsledky!$JH$3,OR(Tipy!KI21=Výsledky!$JF$3+1,Tipy!KI21=Výsledky!$JF$3-1))),10,0)))</f>
        <v/>
      </c>
      <c r="LZ27" s="65" t="str">
        <f>IF(ISBLANK($JH$3),"",IF(ISBLANK(Tipy!KI21),"-",SUM(LU27:LY27)))</f>
        <v/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8" customHeight="1" x14ac:dyDescent="0.2">
      <c r="A28" s="287">
        <f>Tipy!A22</f>
        <v>15</v>
      </c>
      <c r="B28" s="277" t="s">
        <v>5</v>
      </c>
      <c r="C28" s="301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79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299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299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102">
        <f>IF(ISBLANK($AR$3),"",IF(ISBLANK(Tipy!AH22),0,IF(AND(Tipy!AH22=Výsledky!$AP$3,Tipy!AJ22=Výsledky!$AR$3),60,0)))</f>
        <v>0</v>
      </c>
      <c r="AN28" s="101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01">
        <f>IF(ISBLANK($AR$3),"",IF(OR(Tipy!AK22=Výsledky!$AM$6,Tipy!AK22=Výsledky!$AM$7,Tipy!AK22=Výsledky!$AM$8,Tipy!AK22=Výsledky!$AM$9),VLOOKUP(Tipy!AK22,'Kategórie hráčov'!$A$2:$B$51,2,FALSE),0))</f>
        <v>0</v>
      </c>
      <c r="AP28" s="101">
        <f>IF(ISBLANK($AR$3),"",IF(OR(Tipy!AL22=Výsledky!$AP$6,Tipy!AL22=Výsledky!$AP$7,Tipy!AL22=Výsledky!$AP$8,Tipy!AL22=Výsledky!$AP$9),VLOOKUP(Tipy!AL22,'Kategórie hráčov'!$A$27:$B$76,2,FALSE),0))</f>
        <v>0</v>
      </c>
      <c r="AQ28" s="62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5" t="str">
        <f>IF(ISBLANK($AR$3),"",IF(ISBLANK(Tipy!AH22),"-",SUM(AM28:AQ28)))</f>
        <v>-</v>
      </c>
      <c r="AS28" s="64"/>
      <c r="AT28" s="61">
        <f>IF(ISBLANK($AY$3),"",IF(ISBLANK(Tipy!AN22),0,IF(AND(Tipy!AN22=Výsledky!$AW$3,Tipy!AP22=Výsledky!$AY$3),60,0)))</f>
        <v>0</v>
      </c>
      <c r="AU28" s="61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61">
        <f>IF(ISBLANK($AY$3),"",IF(OR(Tipy!AQ22=Výsledky!$AT$6,Tipy!AQ22=Výsledky!$AT$7,Tipy!AQ22=Výsledky!$AT$8,Tipy!AQ22=Výsledky!$AT$9),VLOOKUP(Tipy!AQ22,'Kategórie hráčov'!$A$2:$B$51,2,FALSE),0))</f>
        <v>20</v>
      </c>
      <c r="AW28" s="61">
        <f>IF(ISBLANK($AY$3),"",IF(OR(Tipy!AR22=Výsledky!$AW$6,Tipy!AR22=Výsledky!$AW$7,Tipy!AR22=Výsledky!$AW$8,Tipy!AR22=Výsledky!$AW$9),VLOOKUP(Tipy!AR22,'Kategórie hráčov'!$A$27:$B$76,2,FALSE),0))</f>
        <v>0</v>
      </c>
      <c r="AX28" s="62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5">
        <f>IF(ISBLANK($AY$3),"",IF(ISBLANK(Tipy!AN22),"-",SUM(AT28:AX28)))</f>
        <v>50</v>
      </c>
      <c r="AZ28" s="64"/>
      <c r="BA28" s="61">
        <f>IF(ISBLANK($BF$3),"",IF(ISBLANK(Tipy!AT22),0,IF(AND(Tipy!AT22=Výsledky!$BD$3,Tipy!AV22=Výsledky!$BF$3),60,0)))</f>
        <v>0</v>
      </c>
      <c r="BB28" s="61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61">
        <f>IF(ISBLANK($BF$3),"",IF(OR(Tipy!AW22=Výsledky!$BA$6,Tipy!AW22=Výsledky!$BA$7,Tipy!AW22=Výsledky!$BA$8,Tipy!AW22=Výsledky!$BA$9),VLOOKUP(Tipy!AW22,'Kategórie hráčov'!$A$2:$B$51,2,FALSE),0))</f>
        <v>0</v>
      </c>
      <c r="BD28" s="61">
        <f>IF(ISBLANK($BF$3),"",IF(OR(Tipy!AX22=Výsledky!$BD$6,Tipy!AX22=Výsledky!$BD$7,Tipy!AX22=Výsledky!$BD$8,Tipy!AX22=Výsledky!$BD$9),VLOOKUP(Tipy!AX22,'Kategórie hráčov'!$A$27:$B$76,2,FALSE),0))</f>
        <v>0</v>
      </c>
      <c r="BE28" s="62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5">
        <f>IF(ISBLANK($BF$3),"",IF(ISBLANK(Tipy!AT22),"-",SUM(BA28:BE28)))</f>
        <v>20</v>
      </c>
      <c r="BG28" s="64"/>
      <c r="BH28" s="61">
        <f>IF(ISBLANK($BM$3),"",IF(ISBLANK(Tipy!AZ22),0,IF(AND(Tipy!AZ22=Výsledky!$BK$3,Tipy!BB22=Výsledky!$BM$3),60,0)))</f>
        <v>0</v>
      </c>
      <c r="BI28" s="61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61">
        <f>IF(ISBLANK($BM$3),"",IF(OR(Tipy!BC22=Výsledky!$BH$6,Tipy!BC22=Výsledky!$BH$7,Tipy!BC22=Výsledky!$BH$8,Tipy!BC22=Výsledky!$BH$9),VLOOKUP(Tipy!BC22,'Kategórie hráčov'!$A$2:$B$51,2,FALSE),0))</f>
        <v>20</v>
      </c>
      <c r="BK28" s="61">
        <f>IF(ISBLANK($BM$3),"",IF(OR(Tipy!BD22=Výsledky!$BK$6,Tipy!BD22=Výsledky!$BK$7,Tipy!BD22=Výsledky!$BK$8,Tipy!BD22=Výsledky!$BK$9),VLOOKUP(Tipy!BD22,'Kategórie hráčov'!$A$27:$B$76,2,FALSE),0))</f>
        <v>0</v>
      </c>
      <c r="BL28" s="62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5">
        <f>IF(ISBLANK($BM$3),"",IF(ISBLANK(Tipy!AZ22),"-",SUM(BH28:BL28)))</f>
        <v>40</v>
      </c>
      <c r="BN28" s="64"/>
      <c r="BO28" s="61">
        <f>IF(ISBLANK($BT$3),"",IF(ISBLANK(Tipy!BF22),0,IF(AND(Tipy!BF22=Výsledky!$BR$3,Tipy!BH22=Výsledky!$BT$3),60,0)))</f>
        <v>0</v>
      </c>
      <c r="BP28" s="61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61">
        <f>IF(ISBLANK($BT$3),"",IF(OR(Tipy!BI22=Výsledky!$BO$6,Tipy!BI22=Výsledky!$BO$7,Tipy!BI22=Výsledky!$BO$8,Tipy!BI22=Výsledky!$BO$9),VLOOKUP(Tipy!BI22,'Kategórie hráčov'!$A$2:$B$51,2,FALSE),0))</f>
        <v>0</v>
      </c>
      <c r="BR28" s="61">
        <f>IF(ISBLANK($BT$3),"",IF(OR(Tipy!BJ22=Výsledky!$BR$6,Tipy!BJ22=Výsledky!$BR$7,Tipy!BJ22=Výsledky!$BR$8,Tipy!BJ22=Výsledky!$BR$9),VLOOKUP(Tipy!BJ22,'Kategórie hráčov'!$A$27:$B$76,2,FALSE),0))</f>
        <v>0</v>
      </c>
      <c r="BS28" s="62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5">
        <f>IF(ISBLANK($BT$3),"",IF(ISBLANK(Tipy!BF22),"-",SUM(BO28:BS28)))</f>
        <v>0</v>
      </c>
      <c r="BU28" s="64"/>
      <c r="BV28" s="61">
        <f>IF(ISBLANK($CA$3),"",IF(ISBLANK(Tipy!BL22),0,IF(AND(Tipy!BL22=Výsledky!$BY$3,Tipy!BN22=Výsledky!$CA$3),60,0)))</f>
        <v>0</v>
      </c>
      <c r="BW28" s="61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61">
        <f>IF(ISBLANK($CA$3),"",IF(OR(Tipy!BO22=Výsledky!$BV$6,Tipy!BO22=Výsledky!$BV$7,Tipy!BO22=Výsledky!$BV$8,Tipy!BO22=Výsledky!$BV$9),VLOOKUP(Tipy!BO22,'Kategórie hráčov'!$A$2:$B$51,2,FALSE),0))</f>
        <v>0</v>
      </c>
      <c r="BY28" s="61">
        <f>IF(ISBLANK($CA$3),"",IF(OR(Tipy!BP22=Výsledky!$BY$6,Tipy!BP22=Výsledky!$BY$7,Tipy!BP22=Výsledky!$BY$8,Tipy!BP22=Výsledky!$BY$9),VLOOKUP(Tipy!BP22,'Kategórie hráčov'!$A$27:$B$76,2,FALSE),0))</f>
        <v>0</v>
      </c>
      <c r="BZ28" s="62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5">
        <f>IF(ISBLANK($CA$3),"",IF(ISBLANK(Tipy!BL22),"-",SUM(BV28:BZ28)))</f>
        <v>20</v>
      </c>
      <c r="CB28" s="64"/>
      <c r="CC28" s="61">
        <f>IF(ISBLANK($CH$3),"",IF(ISBLANK(Tipy!BR22),0,IF(AND(Tipy!BR22=Výsledky!$CF$3,Tipy!BT22=Výsledky!$CH$3),60,0)))</f>
        <v>0</v>
      </c>
      <c r="CD28" s="61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61">
        <f>IF(ISBLANK($CH$3),"",IF(OR(Tipy!BU22=Výsledky!$CC$6,Tipy!BU22=Výsledky!$CC$7,Tipy!BU22=Výsledky!$CC$8,Tipy!BU22=Výsledky!$CC$9),VLOOKUP(Tipy!BU22,'Kategórie hráčov'!$A$2:$B$51,2,FALSE),0))</f>
        <v>0</v>
      </c>
      <c r="CF28" s="61">
        <f>IF(ISBLANK($CH$3),"",IF(OR(Tipy!BV22=Výsledky!$CF$6,Tipy!BV22=Výsledky!$CF$7,Tipy!BV22=Výsledky!$CF$8,Tipy!BV22=Výsledky!$CF$9),VLOOKUP(Tipy!BV22,'Kategórie hráčov'!$A$27:$B$76,2,FALSE),0))</f>
        <v>0</v>
      </c>
      <c r="CG28" s="62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5">
        <f>IF(ISBLANK($CH$3),"",IF(ISBLANK(Tipy!BR22),"-",SUM(CC28:CG28)))</f>
        <v>10</v>
      </c>
      <c r="CI28" s="64"/>
      <c r="CJ28" s="61">
        <f>IF(ISBLANK($CO$3),"",IF(ISBLANK(Tipy!BX22),0,IF(AND(Tipy!BX22=Výsledky!$CM$3,Tipy!BZ22=Výsledky!$CO$3),60,0)))</f>
        <v>60</v>
      </c>
      <c r="CK28" s="61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61">
        <f>IF(ISBLANK($CO$3),"",IF(OR(Tipy!CA22=Výsledky!$CJ$6,Tipy!CA22=Výsledky!$CJ$7,Tipy!CA22=Výsledky!$CJ$8,Tipy!CA22=Výsledky!$CJ$9),VLOOKUP(Tipy!CA22,'Kategórie hráčov'!$A$2:$B$51,2,FALSE),0))</f>
        <v>20</v>
      </c>
      <c r="CM28" s="61">
        <f>IF(ISBLANK($CO$3),"",IF(OR(Tipy!CB22=Výsledky!$CM$6,Tipy!CB22=Výsledky!$CM$7,Tipy!CB22=Výsledky!$CM$8,Tipy!CB22=Výsledky!$CM$9),VLOOKUP(Tipy!CB22,'Kategórie hráčov'!$A$27:$B$76,2,FALSE),0))</f>
        <v>0</v>
      </c>
      <c r="CN28" s="62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65">
        <f>IF(ISBLANK($CO$3),"",IF(ISBLANK(Tipy!BX22),"-",SUM(CJ28:CN28)))</f>
        <v>80</v>
      </c>
      <c r="CP28" s="64"/>
      <c r="CQ28" s="61">
        <f>IF(ISBLANK($CV$3),"",IF(ISBLANK(Tipy!CD22),0,IF(AND(Tipy!CD22=Výsledky!$CT$3,Tipy!CF22=Výsledky!$CV$3),60,0)))</f>
        <v>0</v>
      </c>
      <c r="CR28" s="61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61">
        <f>IF(ISBLANK($CV$3),"",IF(OR(Tipy!CG22=Výsledky!$CQ$6,Tipy!CG22=Výsledky!$CQ$7,Tipy!CG22=Výsledky!$CQ$8,Tipy!CG22=Výsledky!$CQ$9),VLOOKUP(Tipy!CG22,'Kategórie hráčov'!$A$2:$B$51,2,FALSE),0))</f>
        <v>20</v>
      </c>
      <c r="CT28" s="61">
        <f>IF(ISBLANK($CV$3),"",IF(OR(Tipy!CH22=Výsledky!$CT$6,Tipy!CH22=Výsledky!$CT$7,Tipy!CH22=Výsledky!$CT$8,Tipy!CH22=Výsledky!$CT$9),VLOOKUP(Tipy!CH22,'Kategórie hráčov'!$A$27:$B$76,2,FALSE),0))</f>
        <v>0</v>
      </c>
      <c r="CU28" s="62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65">
        <f>IF(ISBLANK($CV$3),"",IF(ISBLANK(Tipy!CD22),"-",SUM(CQ28:CU28)))</f>
        <v>40</v>
      </c>
      <c r="CW28" s="64"/>
      <c r="CX28" s="61">
        <f>IF(ISBLANK($DC$3),"",IF(ISBLANK(Tipy!CJ22),0,IF(AND(Tipy!CJ22=Výsledky!$DA$3,Tipy!CL22=Výsledky!$DC$3),60,0)))</f>
        <v>60</v>
      </c>
      <c r="CY28" s="61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61">
        <f>IF(ISBLANK($DC$3),"",IF(OR(Tipy!CM22=Výsledky!$CX$6,Tipy!CM22=Výsledky!$CX$7,Tipy!CM22=Výsledky!$CX$8,Tipy!CM22=Výsledky!$CX$9),VLOOKUP(Tipy!CM22,'Kategórie hráčov'!$A$2:$B$51,2,FALSE),0))</f>
        <v>20</v>
      </c>
      <c r="DA28" s="61">
        <f>IF(ISBLANK($DC$3),"",IF(OR(Tipy!CN22=Výsledky!$DA$6,Tipy!CN22=Výsledky!$DA$7,Tipy!CN22=Výsledky!$DA$8,Tipy!CN22=Výsledky!$DA$9),VLOOKUP(Tipy!CN22,'Kategórie hráčov'!$A$27:$B$76,2,FALSE),0))</f>
        <v>20</v>
      </c>
      <c r="DB28" s="62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65">
        <f>IF(ISBLANK($DC$3),"",IF(ISBLANK(Tipy!CJ22),"-",SUM(CX28:DB28)))</f>
        <v>100</v>
      </c>
      <c r="DD28" s="64"/>
      <c r="DE28" s="61">
        <f>IF(ISBLANK($DJ$3),"",IF(ISBLANK(Tipy!CP22),0,IF(AND(Tipy!CP22=Výsledky!$DH$3,Tipy!CR22=Výsledky!$DJ$3),60,0)))</f>
        <v>0</v>
      </c>
      <c r="DF28" s="61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61">
        <f>IF(ISBLANK($DJ$3),"",IF(OR(Tipy!CS22=Výsledky!$DE$6,Tipy!CS22=Výsledky!$DE$7,Tipy!CS22=Výsledky!$DE$8,Tipy!CS22=Výsledky!$DE$9),VLOOKUP(Tipy!CS22,'Kategórie hráčov'!$A$2:$B$51,2,FALSE),0))</f>
        <v>20</v>
      </c>
      <c r="DH28" s="61">
        <f>IF(ISBLANK($DJ$3),"",IF(OR(Tipy!CT22=Výsledky!$DH$6,Tipy!CT22=Výsledky!$DH$7,Tipy!CT22=Výsledky!$DH$8,Tipy!CT22=Výsledky!$DH$9),VLOOKUP(Tipy!CT22,'Kategórie hráčov'!$A$27:$B$76,2,FALSE),0))</f>
        <v>0</v>
      </c>
      <c r="DI28" s="62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65">
        <f>IF(ISBLANK($DJ$3),"",IF(ISBLANK(Tipy!CP22),"-",SUM(DE28:DI28)))</f>
        <v>50</v>
      </c>
      <c r="DK28" s="64"/>
      <c r="DL28" s="61">
        <f>IF(ISBLANK($DQ$3),"",IF(ISBLANK(Tipy!CV22),0,IF(AND(Tipy!CV22=Výsledky!$DO$3,Tipy!CX22=Výsledky!$DQ$3),60,0)))</f>
        <v>0</v>
      </c>
      <c r="DM28" s="61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61">
        <f>IF(ISBLANK($DQ$3),"",IF(OR(Tipy!CY22=Výsledky!$DL$6,Tipy!CY22=Výsledky!$DL$7,Tipy!CY22=Výsledky!$DL$8,Tipy!CY22=Výsledky!$DL$9),VLOOKUP(Tipy!CY22,'Kategórie hráčov'!$A$2:$B$51,2,FALSE),0))</f>
        <v>0</v>
      </c>
      <c r="DO28" s="61">
        <f>IF(ISBLANK($DQ$3),"",IF(OR(Tipy!CZ22=Výsledky!$DO$6,Tipy!CZ22=Výsledky!$DO$7,Tipy!CZ22=Výsledky!$DO$8,Tipy!CZ22=Výsledky!$DO$9),VLOOKUP(Tipy!CZ22,'Kategórie hráčov'!$A$27:$B$76,2,FALSE),0))</f>
        <v>0</v>
      </c>
      <c r="DP28" s="62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65">
        <f>IF(ISBLANK($DQ$3),"",IF(ISBLANK(Tipy!CV22),"-",SUM(DL28:DP28)))</f>
        <v>0</v>
      </c>
      <c r="DR28" s="64"/>
      <c r="DS28" s="61">
        <f>IF(ISBLANK($DX$3),"",IF(ISBLANK(Tipy!DB22),0,IF(AND(Tipy!DB22=Výsledky!$DV$3,Tipy!DD22=Výsledky!$DX$3),60,0)))</f>
        <v>0</v>
      </c>
      <c r="DT28" s="61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61">
        <f>IF(ISBLANK($DX$3),"",IF(OR(Tipy!DE22=Výsledky!$DS$6,Tipy!DE22=Výsledky!$DS$7,Tipy!DE22=Výsledky!$DS$8,Tipy!DE22=Výsledky!$DS$9),VLOOKUP(Tipy!DE22,'Kategórie hráčov'!$A$2:$B$51,2,FALSE),0))</f>
        <v>20</v>
      </c>
      <c r="DV28" s="61">
        <f>IF(ISBLANK($DX$3),"",IF(OR(Tipy!DF22=Výsledky!$DV$6,Tipy!DF22=Výsledky!$DV$7,Tipy!DF22=Výsledky!$DV$8,Tipy!DF22=Výsledky!$DV$9),VLOOKUP(Tipy!DF22,'Kategórie hráčov'!$A$27:$B$76,2,FALSE),0))</f>
        <v>20</v>
      </c>
      <c r="DW28" s="62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65">
        <f>IF(ISBLANK($DX$3),"",IF(ISBLANK(Tipy!DB22),"-",SUM(DS28:DW28)))</f>
        <v>40</v>
      </c>
      <c r="DY28" s="64"/>
      <c r="DZ28" s="61">
        <f>IF(ISBLANK($EE$3),"",IF(ISBLANK(Tipy!DH22),0,IF(AND(Tipy!DH22=Výsledky!$EC$3,Tipy!DJ22=Výsledky!$EE$3),60,0)))</f>
        <v>0</v>
      </c>
      <c r="EA28" s="61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61">
        <f>IF(ISBLANK($EE$3),"",IF(OR(Tipy!DK22=Výsledky!$DZ$6,Tipy!DK22=Výsledky!$DZ$7,Tipy!DK22=Výsledky!$DZ$8,Tipy!DK22=Výsledky!$DZ$9),VLOOKUP(Tipy!DK22,'Kategórie hráčov'!$A$2:$B$51,2,FALSE),0))</f>
        <v>20</v>
      </c>
      <c r="EC28" s="61">
        <f>IF(ISBLANK($EE$3),"",IF(OR(Tipy!DL22=Výsledky!$EC$6,Tipy!DL22=Výsledky!$EC$7,Tipy!DL22=Výsledky!$EC$8,Tipy!DL22=Výsledky!$EC$9),VLOOKUP(Tipy!DL22,'Kategórie hráčov'!$A$27:$B$76,2,FALSE),0))</f>
        <v>20</v>
      </c>
      <c r="ED28" s="62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65">
        <f>IF(ISBLANK($EE$3),"",IF(ISBLANK(Tipy!DH22),"-",SUM(DZ28:ED28)))</f>
        <v>70</v>
      </c>
      <c r="EF28" s="64"/>
      <c r="EG28" s="61">
        <f>IF(ISBLANK($EL$3),"",IF(ISBLANK(Tipy!DN22),0,IF(AND(Tipy!DN22=Výsledky!$EJ$3,Tipy!DP22=Výsledky!$EL$3),60,0)))</f>
        <v>60</v>
      </c>
      <c r="EH28" s="61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61">
        <f>IF(ISBLANK($EL$3),"",IF(OR(Tipy!DQ22=Výsledky!$EG$6,Tipy!DQ22=Výsledky!$EG$7,Tipy!DQ22=Výsledky!$EG$8,Tipy!DQ22=Výsledky!$EG$9),VLOOKUP(Tipy!DQ22,'Kategórie hráčov'!$A$77:$B$77,2,FALSE),0))</f>
        <v>0</v>
      </c>
      <c r="EJ28" s="61">
        <f>IF(ISBLANK($EL$3),"",IF(OR(Tipy!DR22=Výsledky!$EJ$6,Tipy!DR22=Výsledky!$EJ$7,Tipy!DR22=Výsledky!$EJ$8,Tipy!DR22=Výsledky!$EJ$9),VLOOKUP(Tipy!DR22,'Kategórie hráčov'!$A$27:$B$76,2,FALSE),0))</f>
        <v>0</v>
      </c>
      <c r="EK28" s="62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65">
        <f>IF(ISBLANK($EL$3),"",IF(ISBLANK(Tipy!DN22),"-",SUM(EG28:EK28)))</f>
        <v>60</v>
      </c>
      <c r="EM28" s="64"/>
      <c r="EN28" s="61">
        <f>IF(ISBLANK($ES$3),"",IF(ISBLANK(Tipy!DT22),0,IF(AND(Tipy!DT22=Výsledky!$EQ$3,Tipy!DV22=Výsledky!$ES$3),60,0)))</f>
        <v>0</v>
      </c>
      <c r="EO28" s="61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20</v>
      </c>
      <c r="EP28" s="61">
        <f>IF(ISBLANK($ES$3),"",IF(OR(Tipy!DW22=Výsledky!$EN$6,Tipy!DW22=Výsledky!$EN$7,Tipy!DW22=Výsledky!$EN$8,Tipy!DW22=Výsledky!$EN$9),VLOOKUP(Tipy!DW22,'Kategórie hráčov'!$A$2:$B$51,2,FALSE),0))</f>
        <v>0</v>
      </c>
      <c r="EQ28" s="61">
        <f>IF(ISBLANK($ES$3),"",IF(OR(Tipy!DX22=Výsledky!$EQ$6,Tipy!DX22=Výsledky!$EQ$7,Tipy!DX22=Výsledky!$EQ$8,Tipy!DX22=Výsledky!$EQ$9),VLOOKUP(Tipy!DX22,'Kategórie hráčov'!$A$27:$B$76,2,FALSE),0))</f>
        <v>0</v>
      </c>
      <c r="ER28" s="62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65">
        <f>IF(ISBLANK($ES$3),"",IF(ISBLANK(Tipy!DT22),"-",SUM(EN28:ER28)))</f>
        <v>20</v>
      </c>
      <c r="ET28" s="64"/>
      <c r="EU28" s="61">
        <f>IF(ISBLANK($EZ$3),"",IF(ISBLANK(Tipy!DZ22),0,IF(AND(Tipy!DZ22=Výsledky!$EX$3,Tipy!EB22=Výsledky!$EZ$3),60,0)))</f>
        <v>0</v>
      </c>
      <c r="EV28" s="61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20</v>
      </c>
      <c r="EW28" s="61">
        <f>IF(ISBLANK($EZ$3),"",IF(OR(Tipy!EC22=Výsledky!$EU$6,Tipy!EC22=Výsledky!$EU$7,Tipy!EC22=Výsledky!$EU$8,Tipy!EC22=Výsledky!$EU$9),VLOOKUP(Tipy!EC22,'Kategórie hráčov'!$A$2:$B$51,2,FALSE),0))</f>
        <v>0</v>
      </c>
      <c r="EX28" s="61">
        <f>IF(ISBLANK($EZ$3),"",IF(OR(Tipy!ED22=Výsledky!$EX$6,Tipy!ED22=Výsledky!$EX$7,Tipy!ED22=Výsledky!$EX$8,Tipy!ED22=Výsledky!$EX$9),VLOOKUP(Tipy!ED22,'Kategórie hráčov'!$A$27:$B$76,2,FALSE),0))</f>
        <v>20</v>
      </c>
      <c r="EY28" s="62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65">
        <f>IF(ISBLANK($EZ$3),"",IF(ISBLANK(Tipy!DZ22),"-",SUM(EU28:EY28)))</f>
        <v>40</v>
      </c>
      <c r="FA28" s="64"/>
      <c r="FB28" s="61">
        <f>IF(ISBLANK($BM$3),"",IF(ISBLANK(Tipy!EF22),0,IF(AND(Tipy!EF22=Výsledky!$BK$3,Tipy!EH22=Výsledky!$BM$3),60,0)))</f>
        <v>0</v>
      </c>
      <c r="FC28" s="61">
        <f>IF(ISBLANK($BM$3),"",IF(ISBLANK(Tipy!EF22),0,IF(AND(Tipy!EF22=Výsledky!$BK$3,Tipy!EH22=Výsledky!$BM$3),0,IF(AND(Tipy!EF22-Tipy!EH22&gt;0,Výsledky!$BK$3-Výsledky!$BM$3&gt;0),20,IF(AND(Tipy!EF22-Tipy!EH22=0,Výsledky!$BK$3-Výsledky!$BM$3=0),20,IF(AND(Tipy!EF22-Tipy!EH22&lt;0,Výsledky!$BK$3-Výsledky!$BM$3&lt;0),20,0))))))</f>
        <v>0</v>
      </c>
      <c r="FD28" s="61">
        <f>IF(ISBLANK($BM$3),"",IF(OR(Tipy!EI22=Výsledky!$FB$6,Tipy!EI22=Výsledky!$FB$7,Tipy!EI22=Výsledky!$FB$8,Tipy!EI22=Výsledky!$FB$9),IF(VLOOKUP(Tipy!EI22,'Kategórie hráčov'!$A$2:$B$46,2,FALSE)=30,30,20),0))</f>
        <v>0</v>
      </c>
      <c r="FE28" s="61">
        <f>IF(ISBLANK($BM$3),"",IF(OR(Tipy!EJ22=Výsledky!$FE$6,Tipy!EJ22=Výsledky!$FE$7,Tipy!EJ22=Výsledky!$FE$8,Tipy!EJ22=Výsledky!$FE$9),IF(VLOOKUP(Tipy!EJ22,'Kategórie hráčov'!$A$2:$B$46,2,FALSE)=30,30,20),0))</f>
        <v>0</v>
      </c>
      <c r="FF28" s="62">
        <f>IF(ISBLANK($BM$3),"",IF(ISBLANK(Tipy!EF22),0,IF(OR(AND(Tipy!EF22=Výsledky!$BK$3,OR(Tipy!EH22=Výsledky!$BM$3+1,Tipy!EH22=Výsledky!$BM$3-1)),AND(Tipy!EH22=Výsledky!$BM$3,OR(Tipy!EF22=Výsledky!$BK$3+1,Tipy!EF22=Výsledky!$BK$3-1))),10,0)))</f>
        <v>0</v>
      </c>
      <c r="FG28" s="65" t="str">
        <f>IF(ISBLANK($BM$3),"",IF(ISBLANK(Tipy!EF22),"-",SUM(FB28:FF28)))</f>
        <v>-</v>
      </c>
      <c r="FH28" s="64"/>
      <c r="FI28" s="61" t="str">
        <f>IF(ISBLANK($FN$3),"",IF(ISBLANK(Tipy!EL22),0,IF(AND(Tipy!EL22=Výsledky!$FL$3,Tipy!EN22=Výsledky!$FN$3),60,0)))</f>
        <v/>
      </c>
      <c r="FJ28" s="61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61" t="str">
        <f>IF(ISBLANK($FN$3),"",IF(OR(Tipy!EO22=Výsledky!$FI$6,Tipy!EO22=Výsledky!$FI$7,Tipy!EO22=Výsledky!$FI$8,Tipy!EO22=Výsledky!$FI$9),IF(VLOOKUP(Tipy!EO22,'Kategórie hráčov'!$A$2:$B$46,2,FALSE)=30,30,20),0))</f>
        <v/>
      </c>
      <c r="FL28" s="61" t="str">
        <f>IF(ISBLANK($FN$3),"",IF(OR(Tipy!EP22=Výsledky!$FL$6,Tipy!EP22=Výsledky!$FL$7,Tipy!EP22=Výsledky!$FL$8,Tipy!EP22=Výsledky!$FL$9),IF(VLOOKUP(Tipy!EP22,'Kategórie hráčov'!$A$2:$B$46,2,FALSE)=30,30,20),0))</f>
        <v/>
      </c>
      <c r="FM28" s="62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65" t="str">
        <f>IF(ISBLANK($FN$3),"",IF(ISBLANK(Tipy!EL22),"-",SUM(FI28:FM28)))</f>
        <v/>
      </c>
      <c r="FO28" s="64"/>
      <c r="FP28" s="61">
        <f>IF(ISBLANK($DJ$3),"",IF(ISBLANK(Tipy!ER22),0,IF(AND(Tipy!ER22=Výsledky!$DH$3,Tipy!ET22=Výsledky!$DJ$3),60,0)))</f>
        <v>0</v>
      </c>
      <c r="FQ28" s="61">
        <f>IF(ISBLANK($DJ$3),"",IF(ISBLANK(Tipy!ER22),0,IF(AND(Tipy!ER22=Výsledky!$DH$3,Tipy!ET22=Výsledky!$DJ$3),0,IF(AND(Tipy!ER22-Tipy!ET22&gt;0,Výsledky!$DH$3-Výsledky!$DJ$3&gt;0),20,IF(AND(Tipy!ER22-Tipy!ET22=0,Výsledky!$DH$3-Výsledky!$DJ$3=0),20,IF(AND(Tipy!ER22-Tipy!ET22&lt;0,Výsledky!$DH$3-Výsledky!$DJ$3&lt;0),20,0))))))</f>
        <v>0</v>
      </c>
      <c r="FR28" s="61">
        <f>IF(ISBLANK($DJ$3),"",IF(OR(Tipy!EU22=Výsledky!$FP$6,Tipy!EU22=Výsledky!$FP$7,Tipy!EU22=Výsledky!$FP$8,Tipy!EU22=Výsledky!$FP$9),IF(VLOOKUP(Tipy!EU22,'Kategórie hráčov'!$A$2:$B$46,2,FALSE)=30,30,20),0))</f>
        <v>0</v>
      </c>
      <c r="FS28" s="61">
        <f>IF(ISBLANK($DJ$3),"",IF(OR(Tipy!EV22=Výsledky!$FS$6,Tipy!EV22=Výsledky!$FS$7,Tipy!EV22=Výsledky!$FS$8,Tipy!EV22=Výsledky!$FS$9),IF(VLOOKUP(Tipy!EV22,'Kategórie hráčov'!$A$2:$B$46,2,FALSE)=30,30,20),0))</f>
        <v>0</v>
      </c>
      <c r="FT28" s="62">
        <f>IF(ISBLANK($DJ$3),"",IF(ISBLANK(Tipy!ER22),0,IF(OR(AND(Tipy!ER22=Výsledky!$DH$3,OR(Tipy!ET22=Výsledky!$DJ$3+1,Tipy!ET22=Výsledky!$DJ$3-1)),AND(Tipy!ET22=Výsledky!$DJ$3,OR(Tipy!ER22=Výsledky!$DH$3+1,Tipy!ER22=Výsledky!$DH$3-1))),10,0)))</f>
        <v>0</v>
      </c>
      <c r="FU28" s="65" t="str">
        <f>IF(ISBLANK($DJ$3),"",IF(ISBLANK(Tipy!ER22),"-",SUM(FP28:FT28)))</f>
        <v>-</v>
      </c>
      <c r="FV28" s="64"/>
      <c r="FW28" s="61" t="str">
        <f>IF(ISBLANK($GB$3),"",IF(ISBLANK(Tipy!EX22),0,IF(AND(Tipy!EX22=Výsledky!$FZ$3,Tipy!EZ22=Výsledky!$GB$3),60,0)))</f>
        <v/>
      </c>
      <c r="FX28" s="61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61" t="str">
        <f>IF(ISBLANK($GB$3),"",IF(OR(Tipy!FA22=Výsledky!$FW$6,Tipy!FA22=Výsledky!$FW$7,Tipy!FA22=Výsledky!$FW$8,Tipy!FA22=Výsledky!$FW$9),IF(VLOOKUP(Tipy!FA22,'Kategórie hráčov'!$A$2:$B$46,2,FALSE)=30,30,20),0))</f>
        <v/>
      </c>
      <c r="FZ28" s="61" t="str">
        <f>IF(ISBLANK($GB$3),"",IF(OR(Tipy!FB22=Výsledky!$FZ$6,Tipy!FB22=Výsledky!$FZ$7,Tipy!FB22=Výsledky!$FZ$8,Tipy!FB22=Výsledky!$FZ$9),IF(VLOOKUP(Tipy!FB22,'Kategórie hráčov'!$A$2:$B$46,2,FALSE)=30,30,20),0))</f>
        <v/>
      </c>
      <c r="GA28" s="62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65" t="str">
        <f>IF(ISBLANK($GB$3),"",IF(ISBLANK(Tipy!EX22),"-",SUM(FW28:GA28)))</f>
        <v/>
      </c>
      <c r="GC28" s="64"/>
      <c r="GD28" s="61" t="str">
        <f>IF(ISBLANK($GP$3),"",IF(ISBLANK(Tipy!FD22),0,IF(AND(Tipy!FD22=Výsledky!$GN$3,Tipy!FF22=Výsledky!$GP$3),60,0)))</f>
        <v/>
      </c>
      <c r="GE28" s="61" t="str">
        <f>IF(ISBLANK($GP$3),"",IF(ISBLANK(Tipy!FD22),0,IF(AND(Tipy!FD22=Výsledky!$GN$3,Tipy!FF22=Výsledky!$GP$3),0,IF(AND(Tipy!FD22-Tipy!FF22&gt;0,Výsledky!$GN$3-Výsledky!$GP$3&gt;0),20,IF(AND(Tipy!FD22-Tipy!FF22=0,Výsledky!$GN$3-Výsledky!$GP$3=0),20,IF(AND(Tipy!FD22-Tipy!FF22&lt;0,Výsledky!$GN$3-Výsledky!$GP$3&lt;0),20,0))))))</f>
        <v/>
      </c>
      <c r="GF28" s="61" t="str">
        <f>IF(ISBLANK($GP$3),"",IF(OR(Tipy!FG22=Výsledky!$GD$6,Tipy!FG22=Výsledky!$GD$7,Tipy!FG22=Výsledky!$GD$8,Tipy!FG22=Výsledky!$GD$9),IF(VLOOKUP(Tipy!FG22,'Kategórie hráčov'!$A$2:$B$46,2,FALSE)=30,30,20),0))</f>
        <v/>
      </c>
      <c r="GG28" s="61" t="str">
        <f>IF(ISBLANK($GP$3),"",IF(OR(Tipy!FH22=Výsledky!$GG$6,Tipy!FH22=Výsledky!$GG$7,Tipy!FH22=Výsledky!$GG$8,Tipy!FH22=Výsledky!$GG$9),IF(VLOOKUP(Tipy!FH22,'Kategórie hráčov'!$A$2:$B$46,2,FALSE)=30,30,20),0))</f>
        <v/>
      </c>
      <c r="GH28" s="62" t="str">
        <f>IF(ISBLANK($GP$3),"",IF(ISBLANK(Tipy!FD22),0,IF(OR(AND(Tipy!FD22=Výsledky!$GN$3,OR(Tipy!FF22=Výsledky!$GP$3+1,Tipy!FF22=Výsledky!$GP$3-1)),AND(Tipy!FF22=Výsledky!$GP$3,OR(Tipy!FD22=Výsledky!$GN$3+1,Tipy!FD22=Výsledky!$GN$3-1))),10,0)))</f>
        <v/>
      </c>
      <c r="GI28" s="65" t="str">
        <f>IF(ISBLANK($GP$3),"",IF(ISBLANK(Tipy!FD22),"-",SUM(GD28:GH28)))</f>
        <v/>
      </c>
      <c r="GJ28" s="64"/>
      <c r="GK28" s="61" t="str">
        <f>IF(ISBLANK($GW$3),"",IF(ISBLANK(Tipy!FJ22),0,IF(AND(Tipy!FJ22=Výsledky!$GU$3,Tipy!FL22=Výsledky!$GW$3),60,0)))</f>
        <v/>
      </c>
      <c r="GL28" s="61" t="str">
        <f>IF(ISBLANK($GW$3),"",IF(ISBLANK(Tipy!FJ22),0,IF(AND(Tipy!FJ22=Výsledky!$GU$3,Tipy!FL22=Výsledky!$GW$3),0,IF(AND(Tipy!FJ22-Tipy!FL22&gt;0,Výsledky!$GU$3-Výsledky!$GW$3&gt;0),20,IF(AND(Tipy!FJ22-Tipy!FL22=0,Výsledky!$GU$3-Výsledky!$GW$3=0),20,IF(AND(Tipy!FJ22-Tipy!FL22&lt;0,Výsledky!$GU$3-Výsledky!$GW$3&lt;0),20,0))))))</f>
        <v/>
      </c>
      <c r="GM28" s="61" t="str">
        <f>IF(ISBLANK($GW$3),"",IF(OR(Tipy!FM22=Výsledky!$GK$6,Tipy!FM22=Výsledky!$GK$7,Tipy!FM22=Výsledky!$GK$8,Tipy!FM22=Výsledky!$GK$9),IF(VLOOKUP(Tipy!FM22,'Kategórie hráčov'!$A$2:$B$46,2,FALSE)=30,30,20),0))</f>
        <v/>
      </c>
      <c r="GN28" s="61" t="str">
        <f>IF(ISBLANK($GW$3),"",IF(OR(Tipy!FN22=Výsledky!$GN$6,Tipy!FN22=Výsledky!$GN$7,Tipy!FN22=Výsledky!$GN$8,Tipy!FN22=Výsledky!$GN$9),IF(VLOOKUP(Tipy!FN22,'Kategórie hráčov'!$A$2:$B$46,2,FALSE)=30,30,20),0))</f>
        <v/>
      </c>
      <c r="GO28" s="62" t="str">
        <f>IF(ISBLANK($GW$3),"",IF(ISBLANK(Tipy!FJ22),0,IF(OR(AND(Tipy!FJ22=Výsledky!$GU$3,OR(Tipy!FL22=Výsledky!$GW$3+1,Tipy!FL22=Výsledky!$GW$3-1)),AND(Tipy!FL22=Výsledky!$GW$3,OR(Tipy!FJ22=Výsledky!$GU$3+1,Tipy!FJ22=Výsledky!$GU$3-1))),10,0)))</f>
        <v/>
      </c>
      <c r="GP28" s="65" t="str">
        <f>IF(ISBLANK($GW$3),"",IF(ISBLANK(Tipy!FJ22),"-",SUM(GK28:GO28)))</f>
        <v/>
      </c>
      <c r="GQ28" s="64"/>
      <c r="GR28" s="61" t="str">
        <f>IF(ISBLANK($GI$3),"",IF(ISBLANK(Tipy!FP22),0,IF(AND(Tipy!FP22=Výsledky!$GG$3,Tipy!FR22=Výsledky!$GI$3),60,0)))</f>
        <v/>
      </c>
      <c r="GS28" s="61" t="str">
        <f>IF(ISBLANK($GI$3),"",IF(ISBLANK(Tipy!FP22),0,IF(AND(Tipy!FP22=Výsledky!$GG$3,Tipy!FR22=Výsledky!$GI$3),0,IF(AND(Tipy!FP22-Tipy!FR22&gt;0,Výsledky!$GG$3-Výsledky!$GI$3&gt;0),20,IF(AND(Tipy!FP22-Tipy!FR22=0,Výsledky!$GG$3-Výsledky!$GI$3=0),20,IF(AND(Tipy!FP22-Tipy!FR22&lt;0,Výsledky!$GG$3-Výsledky!$GI$3&lt;0),20,0))))))</f>
        <v/>
      </c>
      <c r="GT28" s="61" t="str">
        <f>IF(ISBLANK($GI$3),"",IF(OR(Tipy!FS22=Výsledky!#REF!,Tipy!FS22=Výsledky!#REF!,Tipy!FS22=Výsledky!#REF!,Tipy!FS22=Výsledky!$GR$9),IF(VLOOKUP(Tipy!FS22,'Kategórie hráčov'!$A$2:$B$46,2,FALSE)=30,30,20),0))</f>
        <v/>
      </c>
      <c r="GU28" s="61" t="str">
        <f>IF(ISBLANK($GI$3),"",IF(OR(Tipy!FT22=Výsledky!#REF!,Tipy!FT22=Výsledky!#REF!,Tipy!FT22=Výsledky!#REF!,Tipy!FT22=Výsledky!$GU$9),IF(VLOOKUP(Tipy!FT22,'Kategórie hráčov'!$A$2:$B$46,2,FALSE)=30,30,20),0))</f>
        <v/>
      </c>
      <c r="GV28" s="62" t="str">
        <f>IF(ISBLANK($GI$3),"",IF(ISBLANK(Tipy!FP22),0,IF(OR(AND(Tipy!FP22=Výsledky!$GG$3,OR(Tipy!FR22=Výsledky!$GI$3+1,Tipy!FR22=Výsledky!$GI$3-1)),AND(Tipy!FR22=Výsledky!$GI$3,OR(Tipy!FP22=Výsledky!$GG$3+1,Tipy!FP22=Výsledky!$GG$3-1))),10,0)))</f>
        <v/>
      </c>
      <c r="GW28" s="65" t="str">
        <f>IF(ISBLANK($GI$3),"",IF(ISBLANK(Tipy!FP22),"-",SUM(GR28:GV28)))</f>
        <v/>
      </c>
      <c r="GX28" s="64"/>
      <c r="GY28" s="61" t="str">
        <f>IF(ISBLANK($HK$3),"",IF(ISBLANK(Tipy!FV22),0,IF(AND(Tipy!FV22=Výsledky!$HI$3,Tipy!FX22=Výsledky!$HK$3),60,0)))</f>
        <v/>
      </c>
      <c r="GZ28" s="61" t="str">
        <f>IF(ISBLANK($HK$3),"",IF(ISBLANK(Tipy!FV22),0,IF(AND(Tipy!FV22=Výsledky!$HI$3,Tipy!FX22=Výsledky!$HK$3),0,IF(AND(Tipy!FV22-Tipy!FX22&gt;0,Výsledky!$HI$3-Výsledky!$HK$3&gt;0),20,IF(AND(Tipy!FV22-Tipy!FX22=0,Výsledky!$HI$3-Výsledky!$HK$3=0),20,IF(AND(Tipy!FV22-Tipy!FX22&lt;0,Výsledky!$HI$3-Výsledky!$HK$3&lt;0),20,0))))))</f>
        <v/>
      </c>
      <c r="HA28" s="61" t="str">
        <f>IF(ISBLANK($HK$3),"",IF(OR(Tipy!FY22=Výsledky!$GY$6,Tipy!FY22=Výsledky!$GY$7,Tipy!FY22=Výsledky!$GY$8,Tipy!FY22=Výsledky!$GY$9),IF(VLOOKUP(Tipy!FY22,'Kategórie hráčov'!$A$2:$B$46,2,FALSE)=30,30,20),0))</f>
        <v/>
      </c>
      <c r="HB28" s="61" t="str">
        <f>IF(ISBLANK($HK$3),"",IF(OR(Tipy!FZ22=Výsledky!$HB$6,Tipy!FZ22=Výsledky!$HB$7,Tipy!FZ22=Výsledky!$HB$8,Tipy!FZ22=Výsledky!$HB$9),IF(VLOOKUP(Tipy!FZ22,'Kategórie hráčov'!$A$2:$B$46,2,FALSE)=30,30,20),0))</f>
        <v/>
      </c>
      <c r="HC28" s="62" t="str">
        <f>IF(ISBLANK($HK$3),"",IF(ISBLANK(Tipy!FV22),0,IF(OR(AND(Tipy!FV22=Výsledky!$HI$3,OR(Tipy!FX22=Výsledky!$HK$3+1,Tipy!FX22=Výsledky!$HK$3-1)),AND(Tipy!FX22=Výsledky!$HK$3,OR(Tipy!FV22=Výsledky!$HI$3+1,Tipy!FV22=Výsledky!$HI$3-1))),10,0)))</f>
        <v/>
      </c>
      <c r="HD28" s="65" t="str">
        <f>IF(ISBLANK($HK$3),"",IF(ISBLANK(Tipy!FV22),"-",SUM(GY28:HC28)))</f>
        <v/>
      </c>
      <c r="HE28" s="64"/>
      <c r="HF28" s="61" t="str">
        <f>IF(ISBLANK($HD$3),"",IF(ISBLANK(Tipy!GB22),0,IF(AND(Tipy!GB22=Výsledky!$HB$3,Tipy!GD22=Výsledky!$HD$3),60,0)))</f>
        <v/>
      </c>
      <c r="HG28" s="61" t="str">
        <f>IF(ISBLANK($HD$3),"",IF(ISBLANK(Tipy!GB22),0,IF(AND(Tipy!GB22=Výsledky!$HB$3,Tipy!GD22=Výsledky!$HD$3),0,IF(AND(Tipy!GB22-Tipy!GD22&gt;0,Výsledky!$HB$3-Výsledky!$HD$3&gt;0),20,IF(AND(Tipy!GB22-Tipy!GD22=0,Výsledky!$HB$3-Výsledky!$HD$3=0),20,IF(AND(Tipy!GB22-Tipy!GD22&lt;0,Výsledky!$HB$3-Výsledky!$HD$3&lt;0),20,0))))))</f>
        <v/>
      </c>
      <c r="HH28" s="61" t="str">
        <f>IF(ISBLANK($HD$3),"",IF(OR(Tipy!GE22=Výsledky!#REF!,Tipy!GE22=Výsledky!#REF!,Tipy!GE22=Výsledky!#REF!,Tipy!GE22=Výsledky!$HF$9),IF(VLOOKUP(Tipy!GE22,'Kategórie hráčov'!$A$2:$B$46,2,FALSE)=30,30,20),0))</f>
        <v/>
      </c>
      <c r="HI28" s="61" t="str">
        <f>IF(ISBLANK($HD$3),"",IF(OR(Tipy!GF22=Výsledky!#REF!,Tipy!GF22=Výsledky!#REF!,Tipy!GF22=Výsledky!#REF!,Tipy!GF22=Výsledky!$HI$9),IF(VLOOKUP(Tipy!GF22,'Kategórie hráčov'!$A$2:$B$46,2,FALSE)=30,30,20),0))</f>
        <v/>
      </c>
      <c r="HJ28" s="62" t="str">
        <f>IF(ISBLANK($HD$3),"",IF(ISBLANK(Tipy!GB22),0,IF(OR(AND(Tipy!GB22=Výsledky!$HB$3,OR(Tipy!GD22=Výsledky!$HD$3+1,Tipy!GD22=Výsledky!$HD$3-1)),AND(Tipy!GD22=Výsledky!$HD$3,OR(Tipy!GB22=Výsledky!$HB$3+1,Tipy!GB22=Výsledky!$HB$3-1))),10,0)))</f>
        <v/>
      </c>
      <c r="HK28" s="65" t="str">
        <f>IF(ISBLANK($HD$3),"",IF(ISBLANK(Tipy!GB22),"-",SUM(HF28:HJ28)))</f>
        <v/>
      </c>
      <c r="HL28" s="64"/>
      <c r="HM28" s="61" t="str">
        <f>IF(ISBLANK($HY$3),"",IF(ISBLANK(Tipy!GH22),0,IF(AND(Tipy!GH22=Výsledky!$HW$3,Tipy!GJ22=Výsledky!$HY$3),60,0)))</f>
        <v/>
      </c>
      <c r="HN28" s="61" t="str">
        <f>IF(ISBLANK($HY$3),"",IF(ISBLANK(Tipy!GH22),0,IF(AND(Tipy!GH22=Výsledky!$HW$3,Tipy!GJ22=Výsledky!$HY$3),0,IF(AND(Tipy!GH22-Tipy!GJ22&gt;0,Výsledky!$HW$3-Výsledky!$HY$3&gt;0),20,IF(AND(Tipy!GH22-Tipy!GJ22=0,Výsledky!$HW$3-Výsledky!$HY$3=0),20,IF(AND(Tipy!GH22-Tipy!GJ22&lt;0,Výsledky!$HW$3-Výsledky!$HY$3&lt;0),20,0))))))</f>
        <v/>
      </c>
      <c r="HO28" s="61" t="str">
        <f>IF(ISBLANK($HY$3),"",IF(OR(Tipy!GK22=Výsledky!$HM$6,Tipy!GK22=Výsledky!$HM$7,Tipy!GK22=Výsledky!$HM$8,Tipy!GK22=Výsledky!$HM$9),IF(VLOOKUP(Tipy!GK22,'Kategórie hráčov'!$A$2:$B$46,2,FALSE)=30,30,20),0))</f>
        <v/>
      </c>
      <c r="HP28" s="61" t="str">
        <f>IF(ISBLANK($HY$3),"",IF(OR(Tipy!GL22=Výsledky!$HP$6,Tipy!GL22=Výsledky!$HP$7,Tipy!GL22=Výsledky!$HP$8,Tipy!GL22=Výsledky!$HP$9),IF(VLOOKUP(Tipy!GL22,'Kategórie hráčov'!$A$2:$B$46,2,FALSE)=30,30,20),0))</f>
        <v/>
      </c>
      <c r="HQ28" s="62" t="str">
        <f>IF(ISBLANK($HY$3),"",IF(ISBLANK(Tipy!GH22),0,IF(OR(AND(Tipy!GH22=Výsledky!$HW$3,OR(Tipy!GJ22=Výsledky!$HY$3+1,Tipy!GJ22=Výsledky!$HY$3-1)),AND(Tipy!GJ22=Výsledky!$HY$3,OR(Tipy!GH22=Výsledky!$HW$3+1,Tipy!GH22=Výsledky!$HW$3-1))),10,0)))</f>
        <v/>
      </c>
      <c r="HR28" s="65" t="str">
        <f>IF(ISBLANK($HY$3),"",IF(ISBLANK(Tipy!GH22),"-",SUM(HM28:HQ28)))</f>
        <v/>
      </c>
      <c r="HS28" s="64"/>
      <c r="HT28" s="61" t="str">
        <f>IF(ISBLANK($HR$3),"",IF(ISBLANK(Tipy!GN22),0,IF(AND(Tipy!GN22=Výsledky!$HP$3,Tipy!GP22=Výsledky!$HR$3),60,0)))</f>
        <v/>
      </c>
      <c r="HU28" s="61" t="str">
        <f>IF(ISBLANK($HR$3),"",IF(ISBLANK(Tipy!GN22),0,IF(AND(Tipy!GN22=Výsledky!$HP$3,Tipy!GP22=Výsledky!$HR$3),0,IF(AND(Tipy!GN22-Tipy!GP22&gt;0,Výsledky!$HP$3-Výsledky!$HR$3&gt;0),20,IF(AND(Tipy!GN22-Tipy!GP22=0,Výsledky!$HP$3-Výsledky!$HR$3=0),20,IF(AND(Tipy!GN22-Tipy!GP22&lt;0,Výsledky!$HP$3-Výsledky!$HR$3&lt;0),20,0))))))</f>
        <v/>
      </c>
      <c r="HV28" s="61" t="str">
        <f>IF(ISBLANK($HR$3),"",IF(OR(Tipy!GQ22=Výsledky!$HT$6,Tipy!GQ22=Výsledky!#REF!,Tipy!GQ22=Výsledky!#REF!,Tipy!GQ22=Výsledky!#REF!),IF(VLOOKUP(Tipy!GQ22,'Kategórie hráčov'!$A$2:$B$46,2,FALSE)=30,30,20),0))</f>
        <v/>
      </c>
      <c r="HW28" s="61" t="str">
        <f>IF(ISBLANK($HR$3),"",IF(OR(Tipy!GR22=Výsledky!$HW$6,Tipy!GR22=Výsledky!#REF!,Tipy!GR22=Výsledky!#REF!,Tipy!GR22=Výsledky!#REF!),IF(VLOOKUP(Tipy!GR22,'Kategórie hráčov'!$A$2:$B$46,2,FALSE)=30,30,20),0))</f>
        <v/>
      </c>
      <c r="HX28" s="62" t="str">
        <f>IF(ISBLANK($HR$3),"",IF(ISBLANK(Tipy!GN22),0,IF(OR(AND(Tipy!GN22=Výsledky!$HP$3,OR(Tipy!GP22=Výsledky!$HR$3+1,Tipy!GP22=Výsledky!$HR$3-1)),AND(Tipy!GP22=Výsledky!$HR$3,OR(Tipy!GN22=Výsledky!$HP$3+1,Tipy!GN22=Výsledky!$HP$3-1))),10,0)))</f>
        <v/>
      </c>
      <c r="HY28" s="65" t="str">
        <f>IF(ISBLANK($HR$3),"",IF(ISBLANK(Tipy!GN22),"-",SUM(HT28:HX28)))</f>
        <v/>
      </c>
      <c r="HZ28" s="64"/>
      <c r="IA28" s="61" t="str">
        <f>IF(ISBLANK($IM$3),"",IF(ISBLANK(Tipy!GT22),0,IF(AND(Tipy!GT22=Výsledky!$IK$3,Tipy!GV22=Výsledky!$IM$3),60,0)))</f>
        <v/>
      </c>
      <c r="IB28" s="61" t="str">
        <f>IF(ISBLANK($IM$3),"",IF(ISBLANK(Tipy!GT22),0,IF(AND(Tipy!GT22=Výsledky!$IK$3,Tipy!GV22=Výsledky!$IM$3),0,IF(AND(Tipy!GT22-Tipy!GV22&gt;0,Výsledky!$IK$3-Výsledky!$IM$3&gt;0),20,IF(AND(Tipy!GT22-Tipy!GV22=0,Výsledky!$IK$3-Výsledky!$IM$3=0),20,IF(AND(Tipy!GT22-Tipy!GV22&lt;0,Výsledky!$IK$3-Výsledky!$IM$3&lt;0),20,0))))))</f>
        <v/>
      </c>
      <c r="IC28" s="61" t="str">
        <f>IF(ISBLANK($IM$3),"",IF(OR(Tipy!GW22=Výsledky!$IA$6,Tipy!GW22=Výsledky!$IA$7,Tipy!GW22=Výsledky!$IA$8,Tipy!GW22=Výsledky!$IA$9),IF(VLOOKUP(Tipy!GW22,'Kategórie hráčov'!$A$2:$B$46,2,FALSE)=30,30,20),0))</f>
        <v/>
      </c>
      <c r="ID28" s="61" t="str">
        <f>IF(ISBLANK($IM$3),"",IF(OR(Tipy!GX22=Výsledky!$ID$6,Tipy!GX22=Výsledky!$ID$7,Tipy!GX22=Výsledky!$ID$8,Tipy!GX22=Výsledky!$ID$9),IF(VLOOKUP(Tipy!GX22,'Kategórie hráčov'!$A$2:$B$46,2,FALSE)=30,30,20),0))</f>
        <v/>
      </c>
      <c r="IE28" s="62" t="str">
        <f>IF(ISBLANK($IM$3),"",IF(ISBLANK(Tipy!GT22),0,IF(OR(AND(Tipy!GT22=Výsledky!$IK$3,OR(Tipy!GV22=Výsledky!$IM$3+1,Tipy!GV22=Výsledky!$IM$3-1)),AND(Tipy!GV22=Výsledky!$IM$3,OR(Tipy!GT22=Výsledky!$IK$3+1,Tipy!GT22=Výsledky!$IK$3-1))),10,0)))</f>
        <v/>
      </c>
      <c r="IF28" s="65" t="str">
        <f>IF(ISBLANK($IM$3),"",IF(ISBLANK(Tipy!GT22),"-",SUM(IA28:IE28)))</f>
        <v/>
      </c>
      <c r="IG28" s="64"/>
      <c r="IH28" s="61" t="str">
        <f>IF(ISBLANK($IF$3),"",IF(ISBLANK(Tipy!GZ22),0,IF(AND(Tipy!GZ22=Výsledky!$ID$3,Tipy!HB22=Výsledky!$IF$3),60,0)))</f>
        <v/>
      </c>
      <c r="II28" s="61" t="str">
        <f>IF(ISBLANK($IF$3),"",IF(ISBLANK(Tipy!GZ22),0,IF(AND(Tipy!GZ22=Výsledky!$ID$3,Tipy!HB22=Výsledky!$IF$3),0,IF(AND(Tipy!GZ22-Tipy!HB22&gt;0,Výsledky!$ID$3-Výsledky!$IF$3&gt;0),20,IF(AND(Tipy!GZ22-Tipy!HB22=0,Výsledky!$ID$3-Výsledky!$IF$3=0),20,IF(AND(Tipy!GZ22-Tipy!HB22&lt;0,Výsledky!$ID$3-Výsledky!$IF$3&lt;0),20,0))))))</f>
        <v/>
      </c>
      <c r="IJ28" s="61" t="str">
        <f>IF(ISBLANK($IF$3),"",IF(OR(Tipy!HC22=Výsledky!#REF!,Tipy!HC22=Výsledky!#REF!,Tipy!HC22=Výsledky!#REF!,Tipy!HC22=Výsledky!$IH$9),IF(VLOOKUP(Tipy!HC22,'Kategórie hráčov'!$A$2:$B$46,2,FALSE)=30,30,20),0))</f>
        <v/>
      </c>
      <c r="IK28" s="61" t="str">
        <f>IF(ISBLANK($IF$3),"",IF(OR(Tipy!HD22=Výsledky!#REF!,Tipy!HD22=Výsledky!#REF!,Tipy!HD22=Výsledky!#REF!,Tipy!HD22=Výsledky!$IK$9),IF(VLOOKUP(Tipy!HD22,'Kategórie hráčov'!$A$2:$B$46,2,FALSE)=30,30,20),0))</f>
        <v/>
      </c>
      <c r="IL28" s="62" t="str">
        <f>IF(ISBLANK($IF$3),"",IF(ISBLANK(Tipy!GZ22),0,IF(OR(AND(Tipy!GZ22=Výsledky!$ID$3,OR(Tipy!HB22=Výsledky!$IF$3+1,Tipy!HB22=Výsledky!$IF$3-1)),AND(Tipy!HB22=Výsledky!$IF$3,OR(Tipy!GZ22=Výsledky!$ID$3+1,Tipy!GZ22=Výsledky!$ID$3-1))),10,0)))</f>
        <v/>
      </c>
      <c r="IM28" s="65" t="str">
        <f>IF(ISBLANK($IF$3),"",IF(ISBLANK(Tipy!GZ22),"-",SUM(IH28:IL28)))</f>
        <v/>
      </c>
      <c r="IN28" s="64"/>
      <c r="IO28" s="61" t="str">
        <f>IF(ISBLANK($IT$3),"",IF(ISBLANK(Tipy!HF22),0,IF(AND(Tipy!HF22=Výsledky!$IR$3,Tipy!HH22=Výsledky!$IT$3),60,0)))</f>
        <v/>
      </c>
      <c r="IP28" s="61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61" t="str">
        <f>IF(ISBLANK($IT$3),"",IF(OR(Tipy!HI22=Výsledky!$IO$6,Tipy!HI22=Výsledky!$IO$7,Tipy!HI22=Výsledky!$IO$8,Tipy!HI22=Výsledky!$IO$9),IF(VLOOKUP(Tipy!HI22,'Kategórie hráčov'!$A$2:$B$46,2,FALSE)=30,30,20),0))</f>
        <v/>
      </c>
      <c r="IR28" s="61" t="str">
        <f>IF(ISBLANK($IT$3),"",IF(OR(Tipy!HJ22=Výsledky!$IR$6,Tipy!HJ22=Výsledky!$IR$7,Tipy!HJ22=Výsledky!$IR$8,Tipy!HJ22=Výsledky!$IR$9),IF(VLOOKUP(Tipy!HJ22,'Kategórie hráčov'!$A$2:$B$46,2,FALSE)=30,30,20),0))</f>
        <v/>
      </c>
      <c r="IS28" s="62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65" t="str">
        <f>IF(ISBLANK($IT$3),"",IF(ISBLANK(Tipy!HF22),"-",SUM(IO28:IS28)))</f>
        <v/>
      </c>
      <c r="IU28" s="64"/>
      <c r="IV28" s="61" t="str">
        <f>IF(ISBLANK($JA$3),"",IF(ISBLANK(Tipy!HL22),0,IF(AND(Tipy!HL22=Výsledky!$IY$3,Tipy!HN22=Výsledky!$JA$3),60,0)))</f>
        <v/>
      </c>
      <c r="IW28" s="61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61" t="str">
        <f>IF(ISBLANK($JA$3),"",IF(OR(Tipy!HO22=Výsledky!$IV$6,Tipy!HO22=Výsledky!$IV$7,Tipy!HO22=Výsledky!$IV$8,Tipy!HO22=Výsledky!$IV$9),IF(VLOOKUP(Tipy!HO22,'Kategórie hráčov'!$A$2:$B$46,2,FALSE)=30,30,20),0))</f>
        <v/>
      </c>
      <c r="IY28" s="61" t="str">
        <f>IF(ISBLANK($JA$3),"",IF(OR(Tipy!HP22=Výsledky!$IY$6,Tipy!HP22=Výsledky!$IY$7,Tipy!HP22=Výsledky!$IY$8,Tipy!HP22=Výsledky!$IY$9),IF(VLOOKUP(Tipy!HP22,'Kategórie hráčov'!$A$2:$B$46,2,FALSE)=30,30,20),0))</f>
        <v/>
      </c>
      <c r="IZ28" s="62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65" t="str">
        <f>IF(ISBLANK($JA$3),"",IF(ISBLANK(Tipy!HL22),"-",SUM(IV28:IZ28)))</f>
        <v/>
      </c>
      <c r="JB28" s="64"/>
      <c r="JC28" s="61" t="str">
        <f>IF(ISBLANK($JO$3),"",IF(ISBLANK(Tipy!HR22),0,IF(AND(Tipy!HR22=Výsledky!$JM$3,Tipy!HT22=Výsledky!$JO$3),60,0)))</f>
        <v/>
      </c>
      <c r="JD28" s="61" t="str">
        <f>IF(ISBLANK($JO$3),"",IF(ISBLANK(Tipy!HR22),0,IF(AND(Tipy!HR22=Výsledky!$JM$3,Tipy!HT22=Výsledky!$JO$3),0,IF(AND(Tipy!HR22-Tipy!HT22&gt;0,Výsledky!$JM$3-Výsledky!$JO$3&gt;0),20,IF(AND(Tipy!HR22-Tipy!HT22=0,Výsledky!$JM$3-Výsledky!$JO$3=0),20,IF(AND(Tipy!HR22-Tipy!HT22&lt;0,Výsledky!$JM$3-Výsledky!$JO$3&lt;0),20,0))))))</f>
        <v/>
      </c>
      <c r="JE28" s="61" t="str">
        <f>IF(ISBLANK($JO$3),"",IF(OR(Tipy!HU22=Výsledky!$JC$6,Tipy!HU22=Výsledky!$JC$7,Tipy!HU22=Výsledky!$JC$8,Tipy!HU22=Výsledky!$JC$9),IF(VLOOKUP(Tipy!HU22,'Kategórie hráčov'!$A$2:$B$70,2,FALSE)=30,30,20),0))</f>
        <v/>
      </c>
      <c r="JF28" s="61" t="str">
        <f>IF(ISBLANK($JO$3),"",IF(OR(Tipy!HV22=Výsledky!$JF$6,Tipy!HV22=Výsledky!$JF$7,Tipy!HV22=Výsledky!$JF$8,Tipy!HV22=Výsledky!$JF$9),IF(VLOOKUP(Tipy!HV22,'Kategórie hráčov'!$A$2:$B$70,2,FALSE)=30,30,20),0))</f>
        <v/>
      </c>
      <c r="JG28" s="62" t="str">
        <f>IF(ISBLANK($JO$3),"",IF(ISBLANK(Tipy!HR22),0,IF(OR(AND(Tipy!HR22=Výsledky!$JM$3,OR(Tipy!HT22=Výsledky!$JO$3+1,Tipy!HT22=Výsledky!$JO$3-1)),AND(Tipy!HT22=Výsledky!$JO$3,OR(Tipy!HR22=Výsledky!$JM$3+1,Tipy!HR22=Výsledky!$JM$3-1))),10,0)))</f>
        <v/>
      </c>
      <c r="JH28" s="65" t="str">
        <f>IF(ISBLANK($JO$3),"",IF(ISBLANK(Tipy!HR22),"-",SUM(JC28:JG28)))</f>
        <v/>
      </c>
      <c r="JI28" s="64"/>
      <c r="JJ28" s="61" t="str">
        <f>IF(ISBLANK($JH$3),"",IF(ISBLANK(Tipy!HX22),0,IF(AND(Tipy!HX22=Výsledky!$JF$3,Tipy!HZ22=Výsledky!$JH$3),60,0)))</f>
        <v/>
      </c>
      <c r="JK28" s="61" t="str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/>
      </c>
      <c r="JL28" s="61" t="str">
        <f>IF(ISBLANK($JH$3),"",IF(OR(Tipy!IA22=Výsledky!#REF!,Tipy!IA22=Výsledky!#REF!,Tipy!IA22=Výsledky!#REF!,Tipy!IA22=Výsledky!$JJ$9),IF(VLOOKUP(Tipy!IA22,'Kategórie hráčov'!$A$2:$B$46,2,FALSE)=30,30,20),0))</f>
        <v/>
      </c>
      <c r="JM28" s="61" t="str">
        <f>IF(ISBLANK($JH$3),"",IF(OR(Tipy!IB22=Výsledky!#REF!,Tipy!IB22=Výsledky!#REF!,Tipy!IB22=Výsledky!#REF!,Tipy!IB22=Výsledky!$JM$9),IF(VLOOKUP(Tipy!IB22,'Kategórie hráčov'!$A$2:$B$46,2,FALSE)=30,30,20),0))</f>
        <v/>
      </c>
      <c r="JN28" s="62" t="str">
        <f>IF(ISBLANK($JH$3),"",IF(ISBLANK(Tipy!HX22),0,IF(OR(AND(Tipy!HX22=Výsledky!$JF$3,OR(Tipy!HZ22=Výsledky!$JH$3+1,Tipy!HZ22=Výsledky!$JH$3-1)),AND(Tipy!HZ22=Výsledky!$JH$3,OR(Tipy!HX22=Výsledky!$JF$3+1,Tipy!HX22=Výsledky!$JF$3-1))),10,0)))</f>
        <v/>
      </c>
      <c r="JO28" s="65" t="str">
        <f>IF(ISBLANK($JH$3),"",IF(ISBLANK(Tipy!HX22),"-",SUM(JJ28:JN28)))</f>
        <v/>
      </c>
      <c r="JP28" s="64"/>
      <c r="JQ28" s="61" t="str">
        <f>IF(ISBLANK($JV$3),"",IF(ISBLANK(Tipy!ID22),0,IF(AND(Tipy!ID22=Výsledky!$JT$3,Tipy!IF22=Výsledky!$JV$3),60,0)))</f>
        <v/>
      </c>
      <c r="JR28" s="61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61" t="str">
        <f>IF(ISBLANK($JV$3),"",IF(OR(Tipy!IG22=Výsledky!$JQ$6,Tipy!IG22=Výsledky!$JQ$7,Tipy!IG22=Výsledky!$JQ$8,Tipy!IG22=Výsledky!$JQ$9),IF(VLOOKUP(Tipy!IG22,'Kategórie hráčov'!$A$2:$B$46,2,FALSE)=30,30,20),0))</f>
        <v/>
      </c>
      <c r="JT28" s="61" t="str">
        <f>IF(ISBLANK($JV$3),"",IF(OR(Tipy!IH22=Výsledky!$JT$6,Tipy!IH22=Výsledky!$JT$7,Tipy!IH22=Výsledky!$JT$8,Tipy!IH22=Výsledky!$JT$9),IF(VLOOKUP(Tipy!IH22,'Kategórie hráčov'!$A$2:$B$46,2,FALSE)=30,30,20),0))</f>
        <v/>
      </c>
      <c r="JU28" s="62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65" t="str">
        <f>IF(ISBLANK($JV$3),"",IF(ISBLANK(Tipy!ID22),"-",SUM(JQ28:JU28)))</f>
        <v/>
      </c>
      <c r="JW28" s="64"/>
      <c r="JX28" s="61" t="str">
        <f>IF(ISBLANK($KQ$3),"",IF(ISBLANK(Tipy!IJ22),0,IF(AND(Tipy!IJ22=Výsledky!$KO$3,Tipy!IL22=Výsledky!$KQ$3),60,0)))</f>
        <v/>
      </c>
      <c r="JY28" s="61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1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1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2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65" t="str">
        <f>IF(ISBLANK($KQ$3),"",IF(ISBLANK(Tipy!IJ22),"-",SUM(JX28:KB28)))</f>
        <v/>
      </c>
      <c r="KD28" s="64"/>
      <c r="KE28" s="61" t="str">
        <f>IF(ISBLANK($KX$3),"",IF(ISBLANK(Tipy!IP22),0,IF(AND(Tipy!IP22=Výsledky!$KV$3,Tipy!IR22=Výsledky!$KX$3),60,0)))</f>
        <v/>
      </c>
      <c r="KF28" s="61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1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1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2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65" t="str">
        <f>IF(ISBLANK($KX$3),"",IF(ISBLANK(Tipy!IP22),"-",SUM(KE28:KI28)))</f>
        <v/>
      </c>
      <c r="KK28" s="64"/>
      <c r="KL28" s="61" t="str">
        <f>IF(ISBLANK($KJ$3),"",IF(ISBLANK(Tipy!IV22),0,IF(AND(Tipy!IV22=Výsledky!$KH$3,Tipy!IX22=Výsledky!$KJ$3),60,0)))</f>
        <v/>
      </c>
      <c r="KM28" s="61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1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1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2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65" t="str">
        <f>IF(ISBLANK($KJ$3),"",IF(ISBLANK(Tipy!IV22),"-",SUM(KL28:KP28)))</f>
        <v/>
      </c>
      <c r="KR28" s="64"/>
      <c r="KS28" s="61" t="str">
        <f>IF(ISBLANK($KC$3),"",IF(ISBLANK(Tipy!JB22),0,IF(AND(Tipy!JB22=Výsledky!$KA$3,Tipy!JD22=Výsledky!$KC$3),60,0)))</f>
        <v/>
      </c>
      <c r="KT28" s="61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1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1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2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5" t="str">
        <f>IF(ISBLANK($KC$3),"",IF(ISBLANK(Tipy!JB22),"-",SUM(KS28:KW28)))</f>
        <v/>
      </c>
      <c r="KY28" s="64"/>
      <c r="KZ28" s="61" t="str">
        <f>IF(ISBLANK($LE$3),"",IF(ISBLANK(Tipy!JH22),0,IF(AND(Tipy!JH22=Výsledky!$LC$3,Tipy!JJ22=Výsledky!$LE$3),60,0)))</f>
        <v/>
      </c>
      <c r="LA28" s="61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1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1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2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5" t="str">
        <f>IF(ISBLANK($LE$3),"",IF(ISBLANK(Tipy!JH22),"-",SUM(KZ28:LD28)))</f>
        <v/>
      </c>
      <c r="LF28" s="64"/>
      <c r="LG28" s="61" t="str">
        <f>IF(ISBLANK($JH$3),"",IF(ISBLANK(Tipy!JU22),0,IF(AND(Tipy!JU22=Výsledky!$JF$3,Tipy!JW22=Výsledky!$JH$3),60,0)))</f>
        <v/>
      </c>
      <c r="LH28" s="61" t="str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/>
      </c>
      <c r="LI28" s="61" t="str">
        <f>IF(ISBLANK($JH$3),"",IF(OR(Tipy!JX22=Výsledky!#REF!,Tipy!JX22=Výsledky!#REF!,Tipy!JX22=Výsledky!#REF!,Tipy!JX22=Výsledky!$JJ$9),IF(VLOOKUP(Tipy!JX22,'Kategórie hráčov'!$A$2:$B$46,2,FALSE)=30,30,20),0))</f>
        <v/>
      </c>
      <c r="LJ28" s="61" t="str">
        <f>IF(ISBLANK($JH$3),"",IF(OR(Tipy!JY22=Výsledky!#REF!,Tipy!JY22=Výsledky!#REF!,Tipy!JY22=Výsledky!#REF!,Tipy!JY22=Výsledky!$JM$9),IF(VLOOKUP(Tipy!JY22,'Kategórie hráčov'!$A$2:$B$46,2,FALSE)=30,30,20),0))</f>
        <v/>
      </c>
      <c r="LK28" s="62" t="str">
        <f>IF(ISBLANK($JH$3),"",IF(ISBLANK(Tipy!JU22),0,IF(OR(AND(Tipy!JU22=Výsledky!$JF$3,OR(Tipy!JW22=Výsledky!$JH$3+1,Tipy!JW22=Výsledky!$JH$3-1)),AND(Tipy!JW22=Výsledky!$JH$3,OR(Tipy!JU22=Výsledky!$JF$3+1,Tipy!JU22=Výsledky!$JF$3-1))),10,0)))</f>
        <v/>
      </c>
      <c r="LL28" s="65" t="str">
        <f>IF(ISBLANK($JH$3),"",IF(ISBLANK(Tipy!JU22),"-",SUM(LG28:LK28)))</f>
        <v/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 t="str">
        <f>IF(ISBLANK($JH$3),"",IF(ISBLANK(Tipy!KI22),0,IF(AND(Tipy!KI22=Výsledky!$JF$3,Tipy!KK22=Výsledky!$JH$3),60,0)))</f>
        <v/>
      </c>
      <c r="LV28" s="61" t="str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/>
      </c>
      <c r="LW28" s="61" t="str">
        <f>IF(ISBLANK($JH$3),"",IF(OR(Tipy!KL22=Výsledky!#REF!,Tipy!KL22=Výsledky!#REF!,Tipy!KL22=Výsledky!#REF!,Tipy!KL22=Výsledky!$JJ$9),IF(VLOOKUP(Tipy!KL22,'Kategórie hráčov'!$A$2:$B$46,2,FALSE)=30,30,20),0))</f>
        <v/>
      </c>
      <c r="LX28" s="61" t="str">
        <f>IF(ISBLANK($JH$3),"",IF(OR(Tipy!KM22=Výsledky!#REF!,Tipy!KM22=Výsledky!#REF!,Tipy!KM22=Výsledky!#REF!,Tipy!KM22=Výsledky!$JM$9),IF(VLOOKUP(Tipy!KM22,'Kategórie hráčov'!$A$2:$B$46,2,FALSE)=30,30,20),0))</f>
        <v/>
      </c>
      <c r="LY28" s="62" t="str">
        <f>IF(ISBLANK($JH$3),"",IF(ISBLANK(Tipy!KI22),0,IF(OR(AND(Tipy!KI22=Výsledky!$JF$3,OR(Tipy!KK22=Výsledky!$JH$3+1,Tipy!KK22=Výsledky!$JH$3-1)),AND(Tipy!KK22=Výsledky!$JH$3,OR(Tipy!KI22=Výsledky!$JF$3+1,Tipy!KI22=Výsledky!$JF$3-1))),10,0)))</f>
        <v/>
      </c>
      <c r="LZ28" s="65" t="str">
        <f>IF(ISBLANK($JH$3),"",IF(ISBLANK(Tipy!KI22),"-",SUM(LU28:LY28)))</f>
        <v/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5" customFormat="1" ht="18" customHeight="1" x14ac:dyDescent="0.2">
      <c r="A29" s="287">
        <f>Tipy!A23</f>
        <v>19</v>
      </c>
      <c r="B29" s="277" t="s">
        <v>32</v>
      </c>
      <c r="C29" s="301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79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299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299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102">
        <f>IF(ISBLANK($AR$3),"",IF(ISBLANK(Tipy!AH23),0,IF(AND(Tipy!AH23=Výsledky!$AP$3,Tipy!AJ23=Výsledky!$AR$3),60,0)))</f>
        <v>0</v>
      </c>
      <c r="AN29" s="101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01">
        <f>IF(ISBLANK($AR$3),"",IF(OR(Tipy!AK23=Výsledky!$AM$6,Tipy!AK23=Výsledky!$AM$7,Tipy!AK23=Výsledky!$AM$8,Tipy!AK23=Výsledky!$AM$9),VLOOKUP(Tipy!AK23,'Kategórie hráčov'!$A$2:$B$51,2,FALSE),0))</f>
        <v>0</v>
      </c>
      <c r="AP29" s="101">
        <f>IF(ISBLANK($AR$3),"",IF(OR(Tipy!AL23=Výsledky!$AP$6,Tipy!AL23=Výsledky!$AP$7,Tipy!AL23=Výsledky!$AP$8,Tipy!AL23=Výsledky!$AP$9),VLOOKUP(Tipy!AL23,'Kategórie hráčov'!$A$27:$B$76,2,FALSE),0))</f>
        <v>0</v>
      </c>
      <c r="AQ29" s="62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5">
        <f>IF(ISBLANK($AR$3),"",IF(ISBLANK(Tipy!AH23),"-",SUM(AM29:AQ29)))</f>
        <v>30</v>
      </c>
      <c r="AS29" s="64"/>
      <c r="AT29" s="61">
        <f>IF(ISBLANK($AY$3),"",IF(ISBLANK(Tipy!AN23),0,IF(AND(Tipy!AN23=Výsledky!$AW$3,Tipy!AP23=Výsledky!$AY$3),60,0)))</f>
        <v>0</v>
      </c>
      <c r="AU29" s="61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61">
        <f>IF(ISBLANK($AY$3),"",IF(OR(Tipy!AQ23=Výsledky!$AT$6,Tipy!AQ23=Výsledky!$AT$7,Tipy!AQ23=Výsledky!$AT$8,Tipy!AQ23=Výsledky!$AT$9),VLOOKUP(Tipy!AQ23,'Kategórie hráčov'!$A$2:$B$51,2,FALSE),0))</f>
        <v>20</v>
      </c>
      <c r="AW29" s="61">
        <f>IF(ISBLANK($AY$3),"",IF(OR(Tipy!AR23=Výsledky!$AW$6,Tipy!AR23=Výsledky!$AW$7,Tipy!AR23=Výsledky!$AW$8,Tipy!AR23=Výsledky!$AW$9),VLOOKUP(Tipy!AR23,'Kategórie hráčov'!$A$27:$B$76,2,FALSE),0))</f>
        <v>20</v>
      </c>
      <c r="AX29" s="62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5">
        <f>IF(ISBLANK($AY$3),"",IF(ISBLANK(Tipy!AN23),"-",SUM(AT29:AX29)))</f>
        <v>70</v>
      </c>
      <c r="AZ29" s="64"/>
      <c r="BA29" s="61">
        <f>IF(ISBLANK($BF$3),"",IF(ISBLANK(Tipy!AT23),0,IF(AND(Tipy!AT23=Výsledky!$BD$3,Tipy!AV23=Výsledky!$BF$3),60,0)))</f>
        <v>0</v>
      </c>
      <c r="BB29" s="61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61">
        <f>IF(ISBLANK($BF$3),"",IF(OR(Tipy!AW23=Výsledky!$BA$6,Tipy!AW23=Výsledky!$BA$7,Tipy!AW23=Výsledky!$BA$8,Tipy!AW23=Výsledky!$BA$9),VLOOKUP(Tipy!AW23,'Kategórie hráčov'!$A$2:$B$51,2,FALSE),0))</f>
        <v>20</v>
      </c>
      <c r="BD29" s="61">
        <f>IF(ISBLANK($BF$3),"",IF(OR(Tipy!AX23=Výsledky!$BD$6,Tipy!AX23=Výsledky!$BD$7,Tipy!AX23=Výsledky!$BD$8,Tipy!AX23=Výsledky!$BD$9),VLOOKUP(Tipy!AX23,'Kategórie hráčov'!$A$27:$B$76,2,FALSE),0))</f>
        <v>0</v>
      </c>
      <c r="BE29" s="62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5">
        <f>IF(ISBLANK($BF$3),"",IF(ISBLANK(Tipy!AT23),"-",SUM(BA29:BE29)))</f>
        <v>40</v>
      </c>
      <c r="BG29" s="64"/>
      <c r="BH29" s="61">
        <f>IF(ISBLANK($BM$3),"",IF(ISBLANK(Tipy!AZ23),0,IF(AND(Tipy!AZ23=Výsledky!$BK$3,Tipy!BB23=Výsledky!$BM$3),60,0)))</f>
        <v>0</v>
      </c>
      <c r="BI29" s="61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61">
        <f>IF(ISBLANK($BM$3),"",IF(OR(Tipy!BC23=Výsledky!$BH$6,Tipy!BC23=Výsledky!$BH$7,Tipy!BC23=Výsledky!$BH$8,Tipy!BC23=Výsledky!$BH$9),VLOOKUP(Tipy!BC23,'Kategórie hráčov'!$A$2:$B$51,2,FALSE),0))</f>
        <v>0</v>
      </c>
      <c r="BK29" s="61">
        <f>IF(ISBLANK($BM$3),"",IF(OR(Tipy!BD23=Výsledky!$BK$6,Tipy!BD23=Výsledky!$BK$7,Tipy!BD23=Výsledky!$BK$8,Tipy!BD23=Výsledky!$BK$9),VLOOKUP(Tipy!BD23,'Kategórie hráčov'!$A$27:$B$76,2,FALSE),0))</f>
        <v>0</v>
      </c>
      <c r="BL29" s="62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5">
        <f>IF(ISBLANK($BM$3),"",IF(ISBLANK(Tipy!AZ23),"-",SUM(BH29:BL29)))</f>
        <v>30</v>
      </c>
      <c r="BN29" s="64"/>
      <c r="BO29" s="61">
        <f>IF(ISBLANK($BT$3),"",IF(ISBLANK(Tipy!BF23),0,IF(AND(Tipy!BF23=Výsledky!$BR$3,Tipy!BH23=Výsledky!$BT$3),60,0)))</f>
        <v>0</v>
      </c>
      <c r="BP29" s="61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61">
        <f>IF(ISBLANK($BT$3),"",IF(OR(Tipy!BI23=Výsledky!$BO$6,Tipy!BI23=Výsledky!$BO$7,Tipy!BI23=Výsledky!$BO$8,Tipy!BI23=Výsledky!$BO$9),VLOOKUP(Tipy!BI23,'Kategórie hráčov'!$A$2:$B$51,2,FALSE),0))</f>
        <v>0</v>
      </c>
      <c r="BR29" s="61">
        <f>IF(ISBLANK($BT$3),"",IF(OR(Tipy!BJ23=Výsledky!$BR$6,Tipy!BJ23=Výsledky!$BR$7,Tipy!BJ23=Výsledky!$BR$8,Tipy!BJ23=Výsledky!$BR$9),VLOOKUP(Tipy!BJ23,'Kategórie hráčov'!$A$27:$B$76,2,FALSE),0))</f>
        <v>0</v>
      </c>
      <c r="BS29" s="62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5">
        <f>IF(ISBLANK($BT$3),"",IF(ISBLANK(Tipy!BF23),"-",SUM(BO29:BS29)))</f>
        <v>0</v>
      </c>
      <c r="BU29" s="64"/>
      <c r="BV29" s="61">
        <f>IF(ISBLANK($CA$3),"",IF(ISBLANK(Tipy!BL23),0,IF(AND(Tipy!BL23=Výsledky!$BY$3,Tipy!BN23=Výsledky!$CA$3),60,0)))</f>
        <v>0</v>
      </c>
      <c r="BW29" s="61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61">
        <f>IF(ISBLANK($CA$3),"",IF(OR(Tipy!BO23=Výsledky!$BV$6,Tipy!BO23=Výsledky!$BV$7,Tipy!BO23=Výsledky!$BV$8,Tipy!BO23=Výsledky!$BV$9),VLOOKUP(Tipy!BO23,'Kategórie hráčov'!$A$2:$B$51,2,FALSE),0))</f>
        <v>0</v>
      </c>
      <c r="BY29" s="61">
        <f>IF(ISBLANK($CA$3),"",IF(OR(Tipy!BP23=Výsledky!$BY$6,Tipy!BP23=Výsledky!$BY$7,Tipy!BP23=Výsledky!$BY$8,Tipy!BP23=Výsledky!$BY$9),VLOOKUP(Tipy!BP23,'Kategórie hráčov'!$A$27:$B$76,2,FALSE),0))</f>
        <v>0</v>
      </c>
      <c r="BZ29" s="62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5">
        <f>IF(ISBLANK($CA$3),"",IF(ISBLANK(Tipy!BL23),"-",SUM(BV29:BZ29)))</f>
        <v>20</v>
      </c>
      <c r="CB29" s="64"/>
      <c r="CC29" s="61">
        <f>IF(ISBLANK($CH$3),"",IF(ISBLANK(Tipy!BR23),0,IF(AND(Tipy!BR23=Výsledky!$CF$3,Tipy!BT23=Výsledky!$CH$3),60,0)))</f>
        <v>0</v>
      </c>
      <c r="CD29" s="61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61">
        <f>IF(ISBLANK($CH$3),"",IF(OR(Tipy!BU23=Výsledky!$CC$6,Tipy!BU23=Výsledky!$CC$7,Tipy!BU23=Výsledky!$CC$8,Tipy!BU23=Výsledky!$CC$9),VLOOKUP(Tipy!BU23,'Kategórie hráčov'!$A$2:$B$51,2,FALSE),0))</f>
        <v>0</v>
      </c>
      <c r="CF29" s="61">
        <f>IF(ISBLANK($CH$3),"",IF(OR(Tipy!BV23=Výsledky!$CF$6,Tipy!BV23=Výsledky!$CF$7,Tipy!BV23=Výsledky!$CF$8,Tipy!BV23=Výsledky!$CF$9),VLOOKUP(Tipy!BV23,'Kategórie hráčov'!$A$27:$B$76,2,FALSE),0))</f>
        <v>0</v>
      </c>
      <c r="CG29" s="62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5">
        <f>IF(ISBLANK($CH$3),"",IF(ISBLANK(Tipy!BR23),"-",SUM(CC29:CG29)))</f>
        <v>0</v>
      </c>
      <c r="CI29" s="64"/>
      <c r="CJ29" s="61">
        <f>IF(ISBLANK($CO$3),"",IF(ISBLANK(Tipy!BX23),0,IF(AND(Tipy!BX23=Výsledky!$CM$3,Tipy!BZ23=Výsledky!$CO$3),60,0)))</f>
        <v>0</v>
      </c>
      <c r="CK29" s="61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61">
        <f>IF(ISBLANK($CO$3),"",IF(OR(Tipy!CA23=Výsledky!$CJ$6,Tipy!CA23=Výsledky!$CJ$7,Tipy!CA23=Výsledky!$CJ$8,Tipy!CA23=Výsledky!$CJ$9),VLOOKUP(Tipy!CA23,'Kategórie hráčov'!$A$2:$B$51,2,FALSE),0))</f>
        <v>0</v>
      </c>
      <c r="CM29" s="61">
        <f>IF(ISBLANK($CO$3),"",IF(OR(Tipy!CB23=Výsledky!$CM$6,Tipy!CB23=Výsledky!$CM$7,Tipy!CB23=Výsledky!$CM$8,Tipy!CB23=Výsledky!$CM$9),VLOOKUP(Tipy!CB23,'Kategórie hráčov'!$A$27:$B$76,2,FALSE),0))</f>
        <v>0</v>
      </c>
      <c r="CN29" s="62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65">
        <f>IF(ISBLANK($CO$3),"",IF(ISBLANK(Tipy!BX23),"-",SUM(CJ29:CN29)))</f>
        <v>20</v>
      </c>
      <c r="CP29" s="64"/>
      <c r="CQ29" s="61">
        <f>IF(ISBLANK($CV$3),"",IF(ISBLANK(Tipy!CD23),0,IF(AND(Tipy!CD23=Výsledky!$CT$3,Tipy!CF23=Výsledky!$CV$3),60,0)))</f>
        <v>0</v>
      </c>
      <c r="CR29" s="61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61">
        <f>IF(ISBLANK($CV$3),"",IF(OR(Tipy!CG23=Výsledky!$CQ$6,Tipy!CG23=Výsledky!$CQ$7,Tipy!CG23=Výsledky!$CQ$8,Tipy!CG23=Výsledky!$CQ$9),VLOOKUP(Tipy!CG23,'Kategórie hráčov'!$A$2:$B$51,2,FALSE),0))</f>
        <v>20</v>
      </c>
      <c r="CT29" s="61">
        <f>IF(ISBLANK($CV$3),"",IF(OR(Tipy!CH23=Výsledky!$CT$6,Tipy!CH23=Výsledky!$CT$7,Tipy!CH23=Výsledky!$CT$8,Tipy!CH23=Výsledky!$CT$9),VLOOKUP(Tipy!CH23,'Kategórie hráčov'!$A$27:$B$76,2,FALSE),0))</f>
        <v>20</v>
      </c>
      <c r="CU29" s="62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65">
        <f>IF(ISBLANK($CV$3),"",IF(ISBLANK(Tipy!CD23),"-",SUM(CQ29:CU29)))</f>
        <v>60</v>
      </c>
      <c r="CW29" s="64"/>
      <c r="CX29" s="61">
        <f>IF(ISBLANK($DC$3),"",IF(ISBLANK(Tipy!CJ23),0,IF(AND(Tipy!CJ23=Výsledky!$DA$3,Tipy!CL23=Výsledky!$DC$3),60,0)))</f>
        <v>0</v>
      </c>
      <c r="CY29" s="61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61">
        <f>IF(ISBLANK($DC$3),"",IF(OR(Tipy!CM23=Výsledky!$CX$6,Tipy!CM23=Výsledky!$CX$7,Tipy!CM23=Výsledky!$CX$8,Tipy!CM23=Výsledky!$CX$9),VLOOKUP(Tipy!CM23,'Kategórie hráčov'!$A$2:$B$51,2,FALSE),0))</f>
        <v>20</v>
      </c>
      <c r="DA29" s="61">
        <f>IF(ISBLANK($DC$3),"",IF(OR(Tipy!CN23=Výsledky!$DA$6,Tipy!CN23=Výsledky!$DA$7,Tipy!CN23=Výsledky!$DA$8,Tipy!CN23=Výsledky!$DA$9),VLOOKUP(Tipy!CN23,'Kategórie hráčov'!$A$27:$B$76,2,FALSE),0))</f>
        <v>0</v>
      </c>
      <c r="DB29" s="62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65">
        <f>IF(ISBLANK($DC$3),"",IF(ISBLANK(Tipy!CJ23),"-",SUM(CX29:DB29)))</f>
        <v>50</v>
      </c>
      <c r="DD29" s="64"/>
      <c r="DE29" s="61">
        <f>IF(ISBLANK($DJ$3),"",IF(ISBLANK(Tipy!CP23),0,IF(AND(Tipy!CP23=Výsledky!$DH$3,Tipy!CR23=Výsledky!$DJ$3),60,0)))</f>
        <v>0</v>
      </c>
      <c r="DF29" s="61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61">
        <f>IF(ISBLANK($DJ$3),"",IF(OR(Tipy!CS23=Výsledky!$DE$6,Tipy!CS23=Výsledky!$DE$7,Tipy!CS23=Výsledky!$DE$8,Tipy!CS23=Výsledky!$DE$9),VLOOKUP(Tipy!CS23,'Kategórie hráčov'!$A$2:$B$51,2,FALSE),0))</f>
        <v>20</v>
      </c>
      <c r="DH29" s="61">
        <f>IF(ISBLANK($DJ$3),"",IF(OR(Tipy!CT23=Výsledky!$DH$6,Tipy!CT23=Výsledky!$DH$7,Tipy!CT23=Výsledky!$DH$8,Tipy!CT23=Výsledky!$DH$9),VLOOKUP(Tipy!CT23,'Kategórie hráčov'!$A$27:$B$76,2,FALSE),0))</f>
        <v>0</v>
      </c>
      <c r="DI29" s="62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65">
        <f>IF(ISBLANK($DJ$3),"",IF(ISBLANK(Tipy!CP23),"-",SUM(DE29:DI29)))</f>
        <v>40</v>
      </c>
      <c r="DK29" s="64"/>
      <c r="DL29" s="61">
        <f>IF(ISBLANK($DQ$3),"",IF(ISBLANK(Tipy!CV23),0,IF(AND(Tipy!CV23=Výsledky!$DO$3,Tipy!CX23=Výsledky!$DQ$3),60,0)))</f>
        <v>0</v>
      </c>
      <c r="DM29" s="61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61">
        <f>IF(ISBLANK($DQ$3),"",IF(OR(Tipy!CY23=Výsledky!$DL$6,Tipy!CY23=Výsledky!$DL$7,Tipy!CY23=Výsledky!$DL$8,Tipy!CY23=Výsledky!$DL$9),VLOOKUP(Tipy!CY23,'Kategórie hráčov'!$A$2:$B$51,2,FALSE),0))</f>
        <v>0</v>
      </c>
      <c r="DO29" s="61">
        <f>IF(ISBLANK($DQ$3),"",IF(OR(Tipy!CZ23=Výsledky!$DO$6,Tipy!CZ23=Výsledky!$DO$7,Tipy!CZ23=Výsledky!$DO$8,Tipy!CZ23=Výsledky!$DO$9),VLOOKUP(Tipy!CZ23,'Kategórie hráčov'!$A$27:$B$76,2,FALSE),0))</f>
        <v>0</v>
      </c>
      <c r="DP29" s="62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65">
        <f>IF(ISBLANK($DQ$3),"",IF(ISBLANK(Tipy!CV23),"-",SUM(DL29:DP29)))</f>
        <v>0</v>
      </c>
      <c r="DR29" s="64"/>
      <c r="DS29" s="61">
        <f>IF(ISBLANK($DX$3),"",IF(ISBLANK(Tipy!DB23),0,IF(AND(Tipy!DB23=Výsledky!$DV$3,Tipy!DD23=Výsledky!$DX$3),60,0)))</f>
        <v>0</v>
      </c>
      <c r="DT29" s="61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61">
        <f>IF(ISBLANK($DX$3),"",IF(OR(Tipy!DE23=Výsledky!$DS$6,Tipy!DE23=Výsledky!$DS$7,Tipy!DE23=Výsledky!$DS$8,Tipy!DE23=Výsledky!$DS$9),VLOOKUP(Tipy!DE23,'Kategórie hráčov'!$A$2:$B$51,2,FALSE),0))</f>
        <v>0</v>
      </c>
      <c r="DV29" s="61">
        <f>IF(ISBLANK($DX$3),"",IF(OR(Tipy!DF23=Výsledky!$DV$6,Tipy!DF23=Výsledky!$DV$7,Tipy!DF23=Výsledky!$DV$8,Tipy!DF23=Výsledky!$DV$9),VLOOKUP(Tipy!DF23,'Kategórie hráčov'!$A$27:$B$76,2,FALSE),0))</f>
        <v>0</v>
      </c>
      <c r="DW29" s="62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65">
        <f>IF(ISBLANK($DX$3),"",IF(ISBLANK(Tipy!DB23),"-",SUM(DS29:DW29)))</f>
        <v>0</v>
      </c>
      <c r="DY29" s="64"/>
      <c r="DZ29" s="61">
        <f>IF(ISBLANK($EE$3),"",IF(ISBLANK(Tipy!DH23),0,IF(AND(Tipy!DH23=Výsledky!$EC$3,Tipy!DJ23=Výsledky!$EE$3),60,0)))</f>
        <v>0</v>
      </c>
      <c r="EA29" s="61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61">
        <f>IF(ISBLANK($EE$3),"",IF(OR(Tipy!DK23=Výsledky!$DZ$6,Tipy!DK23=Výsledky!$DZ$7,Tipy!DK23=Výsledky!$DZ$8,Tipy!DK23=Výsledky!$DZ$9),VLOOKUP(Tipy!DK23,'Kategórie hráčov'!$A$2:$B$51,2,FALSE),0))</f>
        <v>20</v>
      </c>
      <c r="EC29" s="61">
        <f>IF(ISBLANK($EE$3),"",IF(OR(Tipy!DL23=Výsledky!$EC$6,Tipy!DL23=Výsledky!$EC$7,Tipy!DL23=Výsledky!$EC$8,Tipy!DL23=Výsledky!$EC$9),VLOOKUP(Tipy!DL23,'Kategórie hráčov'!$A$27:$B$76,2,FALSE),0))</f>
        <v>0</v>
      </c>
      <c r="ED29" s="62">
        <f>IF(ISBLANK($EE$3),"",IF(ISBLANK(Tipy!DH23),0,IF(OR(AND(Tipy!DH23=Výsledky!$EC$3,OR(Tipy!DJ23=Výsledky!$EE$3+1,Tipy!DJ23=Výsledky!$EE$3-1)),AND(Tipy!DJ23=Výsledky!$EE$3,OR(Tipy!DH23=Výsledky!$EC$3+1,Tipy!DH23=Výsledky!$EC$3-1))),10,0)))</f>
        <v>10</v>
      </c>
      <c r="EE29" s="65">
        <f>IF(ISBLANK($EE$3),"",IF(ISBLANK(Tipy!DH23),"-",SUM(DZ29:ED29)))</f>
        <v>50</v>
      </c>
      <c r="EF29" s="64"/>
      <c r="EG29" s="61">
        <f>IF(ISBLANK($EL$3),"",IF(ISBLANK(Tipy!DN23),0,IF(AND(Tipy!DN23=Výsledky!$EJ$3,Tipy!DP23=Výsledky!$EL$3),60,0)))</f>
        <v>0</v>
      </c>
      <c r="EH29" s="61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61">
        <f>IF(ISBLANK($EL$3),"",IF(OR(Tipy!DQ23=Výsledky!$EG$6,Tipy!DQ23=Výsledky!$EG$7,Tipy!DQ23=Výsledky!$EG$8,Tipy!DQ23=Výsledky!$EG$9),VLOOKUP(Tipy!DQ23,'Kategórie hráčov'!$A$77:$B$77,2,FALSE),0))</f>
        <v>0</v>
      </c>
      <c r="EJ29" s="61">
        <f>IF(ISBLANK($EL$3),"",IF(OR(Tipy!DR23=Výsledky!$EJ$6,Tipy!DR23=Výsledky!$EJ$7,Tipy!DR23=Výsledky!$EJ$8,Tipy!DR23=Výsledky!$EJ$9),VLOOKUP(Tipy!DR23,'Kategórie hráčov'!$A$27:$B$76,2,FALSE),0))</f>
        <v>0</v>
      </c>
      <c r="EK29" s="62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65">
        <f>IF(ISBLANK($EL$3),"",IF(ISBLANK(Tipy!DN23),"-",SUM(EG29:EK29)))</f>
        <v>0</v>
      </c>
      <c r="EM29" s="64"/>
      <c r="EN29" s="61">
        <f>IF(ISBLANK($ES$3),"",IF(ISBLANK(Tipy!DT23),0,IF(AND(Tipy!DT23=Výsledky!$EQ$3,Tipy!DV23=Výsledky!$ES$3),60,0)))</f>
        <v>0</v>
      </c>
      <c r="EO29" s="61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61">
        <f>IF(ISBLANK($ES$3),"",IF(OR(Tipy!DW23=Výsledky!$EN$6,Tipy!DW23=Výsledky!$EN$7,Tipy!DW23=Výsledky!$EN$8,Tipy!DW23=Výsledky!$EN$9),VLOOKUP(Tipy!DW23,'Kategórie hráčov'!$A$2:$B$51,2,FALSE),0))</f>
        <v>0</v>
      </c>
      <c r="EQ29" s="61">
        <f>IF(ISBLANK($ES$3),"",IF(OR(Tipy!DX23=Výsledky!$EQ$6,Tipy!DX23=Výsledky!$EQ$7,Tipy!DX23=Výsledky!$EQ$8,Tipy!DX23=Výsledky!$EQ$9),VLOOKUP(Tipy!DX23,'Kategórie hráčov'!$A$27:$B$76,2,FALSE),0))</f>
        <v>0</v>
      </c>
      <c r="ER29" s="62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65">
        <f>IF(ISBLANK($ES$3),"",IF(ISBLANK(Tipy!DT23),"-",SUM(EN29:ER29)))</f>
        <v>30</v>
      </c>
      <c r="ET29" s="64"/>
      <c r="EU29" s="61">
        <f>IF(ISBLANK($EZ$3),"",IF(ISBLANK(Tipy!DZ23),0,IF(AND(Tipy!DZ23=Výsledky!$EX$3,Tipy!EB23=Výsledky!$EZ$3),60,0)))</f>
        <v>0</v>
      </c>
      <c r="EV29" s="61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61">
        <f>IF(ISBLANK($EZ$3),"",IF(OR(Tipy!EC23=Výsledky!$EU$6,Tipy!EC23=Výsledky!$EU$7,Tipy!EC23=Výsledky!$EU$8,Tipy!EC23=Výsledky!$EU$9),VLOOKUP(Tipy!EC23,'Kategórie hráčov'!$A$2:$B$51,2,FALSE),0))</f>
        <v>0</v>
      </c>
      <c r="EX29" s="61">
        <f>IF(ISBLANK($EZ$3),"",IF(OR(Tipy!ED23=Výsledky!$EX$6,Tipy!ED23=Výsledky!$EX$7,Tipy!ED23=Výsledky!$EX$8,Tipy!ED23=Výsledky!$EX$9),VLOOKUP(Tipy!ED23,'Kategórie hráčov'!$A$27:$B$76,2,FALSE),0))</f>
        <v>0</v>
      </c>
      <c r="EY29" s="62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65">
        <f>IF(ISBLANK($EZ$3),"",IF(ISBLANK(Tipy!DZ23),"-",SUM(EU29:EY29)))</f>
        <v>20</v>
      </c>
      <c r="FA29" s="64"/>
      <c r="FB29" s="61">
        <f>IF(ISBLANK($BM$3),"",IF(ISBLANK(Tipy!EF23),0,IF(AND(Tipy!EF23=Výsledky!$BK$3,Tipy!EH23=Výsledky!$BM$3),60,0)))</f>
        <v>0</v>
      </c>
      <c r="FC29" s="61">
        <f>IF(ISBLANK($BM$3),"",IF(ISBLANK(Tipy!EF23),0,IF(AND(Tipy!EF23=Výsledky!$BK$3,Tipy!EH23=Výsledky!$BM$3),0,IF(AND(Tipy!EF23-Tipy!EH23&gt;0,Výsledky!$BK$3-Výsledky!$BM$3&gt;0),20,IF(AND(Tipy!EF23-Tipy!EH23=0,Výsledky!$BK$3-Výsledky!$BM$3=0),20,IF(AND(Tipy!EF23-Tipy!EH23&lt;0,Výsledky!$BK$3-Výsledky!$BM$3&lt;0),20,0))))))</f>
        <v>0</v>
      </c>
      <c r="FD29" s="61">
        <f>IF(ISBLANK($BM$3),"",IF(OR(Tipy!EI23=Výsledky!$FB$6,Tipy!EI23=Výsledky!$FB$7,Tipy!EI23=Výsledky!$FB$8,Tipy!EI23=Výsledky!$FB$9),IF(VLOOKUP(Tipy!EI23,'Kategórie hráčov'!$A$2:$B$46,2,FALSE)=30,30,20),0))</f>
        <v>0</v>
      </c>
      <c r="FE29" s="61">
        <f>IF(ISBLANK($BM$3),"",IF(OR(Tipy!EJ23=Výsledky!$FE$6,Tipy!EJ23=Výsledky!$FE$7,Tipy!EJ23=Výsledky!$FE$8,Tipy!EJ23=Výsledky!$FE$9),IF(VLOOKUP(Tipy!EJ23,'Kategórie hráčov'!$A$2:$B$46,2,FALSE)=30,30,20),0))</f>
        <v>0</v>
      </c>
      <c r="FF29" s="62">
        <f>IF(ISBLANK($BM$3),"",IF(ISBLANK(Tipy!EF23),0,IF(OR(AND(Tipy!EF23=Výsledky!$BK$3,OR(Tipy!EH23=Výsledky!$BM$3+1,Tipy!EH23=Výsledky!$BM$3-1)),AND(Tipy!EH23=Výsledky!$BM$3,OR(Tipy!EF23=Výsledky!$BK$3+1,Tipy!EF23=Výsledky!$BK$3-1))),10,0)))</f>
        <v>0</v>
      </c>
      <c r="FG29" s="65" t="str">
        <f>IF(ISBLANK($BM$3),"",IF(ISBLANK(Tipy!EF23),"-",SUM(FB29:FF29)))</f>
        <v>-</v>
      </c>
      <c r="FH29" s="64"/>
      <c r="FI29" s="61" t="str">
        <f>IF(ISBLANK($FN$3),"",IF(ISBLANK(Tipy!EL23),0,IF(AND(Tipy!EL23=Výsledky!$FL$3,Tipy!EN23=Výsledky!$FN$3),60,0)))</f>
        <v/>
      </c>
      <c r="FJ29" s="61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61" t="str">
        <f>IF(ISBLANK($FN$3),"",IF(OR(Tipy!EO23=Výsledky!$FI$6,Tipy!EO23=Výsledky!$FI$7,Tipy!EO23=Výsledky!$FI$8,Tipy!EO23=Výsledky!$FI$9),IF(VLOOKUP(Tipy!EO23,'Kategórie hráčov'!$A$2:$B$46,2,FALSE)=30,30,20),0))</f>
        <v/>
      </c>
      <c r="FL29" s="61" t="str">
        <f>IF(ISBLANK($FN$3),"",IF(OR(Tipy!EP23=Výsledky!$FL$6,Tipy!EP23=Výsledky!$FL$7,Tipy!EP23=Výsledky!$FL$8,Tipy!EP23=Výsledky!$FL$9),IF(VLOOKUP(Tipy!EP23,'Kategórie hráčov'!$A$2:$B$46,2,FALSE)=30,30,20),0))</f>
        <v/>
      </c>
      <c r="FM29" s="62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65" t="str">
        <f>IF(ISBLANK($FN$3),"",IF(ISBLANK(Tipy!EL23),"-",SUM(FI29:FM29)))</f>
        <v/>
      </c>
      <c r="FO29" s="64"/>
      <c r="FP29" s="61">
        <f>IF(ISBLANK($DJ$3),"",IF(ISBLANK(Tipy!ER23),0,IF(AND(Tipy!ER23=Výsledky!$DH$3,Tipy!ET23=Výsledky!$DJ$3),60,0)))</f>
        <v>0</v>
      </c>
      <c r="FQ29" s="61">
        <f>IF(ISBLANK($DJ$3),"",IF(ISBLANK(Tipy!ER23),0,IF(AND(Tipy!ER23=Výsledky!$DH$3,Tipy!ET23=Výsledky!$DJ$3),0,IF(AND(Tipy!ER23-Tipy!ET23&gt;0,Výsledky!$DH$3-Výsledky!$DJ$3&gt;0),20,IF(AND(Tipy!ER23-Tipy!ET23=0,Výsledky!$DH$3-Výsledky!$DJ$3=0),20,IF(AND(Tipy!ER23-Tipy!ET23&lt;0,Výsledky!$DH$3-Výsledky!$DJ$3&lt;0),20,0))))))</f>
        <v>0</v>
      </c>
      <c r="FR29" s="61">
        <f>IF(ISBLANK($DJ$3),"",IF(OR(Tipy!EU23=Výsledky!$FP$6,Tipy!EU23=Výsledky!$FP$7,Tipy!EU23=Výsledky!$FP$8,Tipy!EU23=Výsledky!$FP$9),IF(VLOOKUP(Tipy!EU23,'Kategórie hráčov'!$A$2:$B$46,2,FALSE)=30,30,20),0))</f>
        <v>0</v>
      </c>
      <c r="FS29" s="61">
        <f>IF(ISBLANK($DJ$3),"",IF(OR(Tipy!EV23=Výsledky!$FS$6,Tipy!EV23=Výsledky!$FS$7,Tipy!EV23=Výsledky!$FS$8,Tipy!EV23=Výsledky!$FS$9),IF(VLOOKUP(Tipy!EV23,'Kategórie hráčov'!$A$2:$B$46,2,FALSE)=30,30,20),0))</f>
        <v>0</v>
      </c>
      <c r="FT29" s="62">
        <f>IF(ISBLANK($DJ$3),"",IF(ISBLANK(Tipy!ER23),0,IF(OR(AND(Tipy!ER23=Výsledky!$DH$3,OR(Tipy!ET23=Výsledky!$DJ$3+1,Tipy!ET23=Výsledky!$DJ$3-1)),AND(Tipy!ET23=Výsledky!$DJ$3,OR(Tipy!ER23=Výsledky!$DH$3+1,Tipy!ER23=Výsledky!$DH$3-1))),10,0)))</f>
        <v>0</v>
      </c>
      <c r="FU29" s="65" t="str">
        <f>IF(ISBLANK($DJ$3),"",IF(ISBLANK(Tipy!ER23),"-",SUM(FP29:FT29)))</f>
        <v>-</v>
      </c>
      <c r="FV29" s="64"/>
      <c r="FW29" s="61" t="str">
        <f>IF(ISBLANK($GB$3),"",IF(ISBLANK(Tipy!EX23),0,IF(AND(Tipy!EX23=Výsledky!$FZ$3,Tipy!EZ23=Výsledky!$GB$3),60,0)))</f>
        <v/>
      </c>
      <c r="FX29" s="61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61" t="str">
        <f>IF(ISBLANK($GB$3),"",IF(OR(Tipy!FA23=Výsledky!$FW$6,Tipy!FA23=Výsledky!$FW$7,Tipy!FA23=Výsledky!$FW$8,Tipy!FA23=Výsledky!$FW$9),IF(VLOOKUP(Tipy!FA23,'Kategórie hráčov'!$A$2:$B$46,2,FALSE)=30,30,20),0))</f>
        <v/>
      </c>
      <c r="FZ29" s="61" t="str">
        <f>IF(ISBLANK($GB$3),"",IF(OR(Tipy!FB23=Výsledky!$FZ$6,Tipy!FB23=Výsledky!$FZ$7,Tipy!FB23=Výsledky!$FZ$8,Tipy!FB23=Výsledky!$FZ$9),IF(VLOOKUP(Tipy!FB23,'Kategórie hráčov'!$A$2:$B$46,2,FALSE)=30,30,20),0))</f>
        <v/>
      </c>
      <c r="GA29" s="62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65" t="str">
        <f>IF(ISBLANK($GB$3),"",IF(ISBLANK(Tipy!EX23),"-",SUM(FW29:GA29)))</f>
        <v/>
      </c>
      <c r="GC29" s="64"/>
      <c r="GD29" s="61" t="str">
        <f>IF(ISBLANK($GP$3),"",IF(ISBLANK(Tipy!FD23),0,IF(AND(Tipy!FD23=Výsledky!$GN$3,Tipy!FF23=Výsledky!$GP$3),60,0)))</f>
        <v/>
      </c>
      <c r="GE29" s="61" t="str">
        <f>IF(ISBLANK($GP$3),"",IF(ISBLANK(Tipy!FD23),0,IF(AND(Tipy!FD23=Výsledky!$GN$3,Tipy!FF23=Výsledky!$GP$3),0,IF(AND(Tipy!FD23-Tipy!FF23&gt;0,Výsledky!$GN$3-Výsledky!$GP$3&gt;0),20,IF(AND(Tipy!FD23-Tipy!FF23=0,Výsledky!$GN$3-Výsledky!$GP$3=0),20,IF(AND(Tipy!FD23-Tipy!FF23&lt;0,Výsledky!$GN$3-Výsledky!$GP$3&lt;0),20,0))))))</f>
        <v/>
      </c>
      <c r="GF29" s="61" t="str">
        <f>IF(ISBLANK($GP$3),"",IF(OR(Tipy!FG23=Výsledky!$GD$6,Tipy!FG23=Výsledky!$GD$7,Tipy!FG23=Výsledky!$GD$8,Tipy!FG23=Výsledky!$GD$9),IF(VLOOKUP(Tipy!FG23,'Kategórie hráčov'!$A$2:$B$46,2,FALSE)=30,30,20),0))</f>
        <v/>
      </c>
      <c r="GG29" s="61" t="str">
        <f>IF(ISBLANK($GP$3),"",IF(OR(Tipy!FH23=Výsledky!$GG$6,Tipy!FH23=Výsledky!$GG$7,Tipy!FH23=Výsledky!$GG$8,Tipy!FH23=Výsledky!$GG$9),IF(VLOOKUP(Tipy!FH23,'Kategórie hráčov'!$A$2:$B$46,2,FALSE)=30,30,20),0))</f>
        <v/>
      </c>
      <c r="GH29" s="62" t="str">
        <f>IF(ISBLANK($GP$3),"",IF(ISBLANK(Tipy!FD23),0,IF(OR(AND(Tipy!FD23=Výsledky!$GN$3,OR(Tipy!FF23=Výsledky!$GP$3+1,Tipy!FF23=Výsledky!$GP$3-1)),AND(Tipy!FF23=Výsledky!$GP$3,OR(Tipy!FD23=Výsledky!$GN$3+1,Tipy!FD23=Výsledky!$GN$3-1))),10,0)))</f>
        <v/>
      </c>
      <c r="GI29" s="65" t="str">
        <f>IF(ISBLANK($GP$3),"",IF(ISBLANK(Tipy!FD23),"-",SUM(GD29:GH29)))</f>
        <v/>
      </c>
      <c r="GJ29" s="64"/>
      <c r="GK29" s="61" t="str">
        <f>IF(ISBLANK($GW$3),"",IF(ISBLANK(Tipy!FJ23),0,IF(AND(Tipy!FJ23=Výsledky!$GU$3,Tipy!FL23=Výsledky!$GW$3),60,0)))</f>
        <v/>
      </c>
      <c r="GL29" s="61" t="str">
        <f>IF(ISBLANK($GW$3),"",IF(ISBLANK(Tipy!FJ23),0,IF(AND(Tipy!FJ23=Výsledky!$GU$3,Tipy!FL23=Výsledky!$GW$3),0,IF(AND(Tipy!FJ23-Tipy!FL23&gt;0,Výsledky!$GU$3-Výsledky!$GW$3&gt;0),20,IF(AND(Tipy!FJ23-Tipy!FL23=0,Výsledky!$GU$3-Výsledky!$GW$3=0),20,IF(AND(Tipy!FJ23-Tipy!FL23&lt;0,Výsledky!$GU$3-Výsledky!$GW$3&lt;0),20,0))))))</f>
        <v/>
      </c>
      <c r="GM29" s="61" t="str">
        <f>IF(ISBLANK($GW$3),"",IF(OR(Tipy!FM23=Výsledky!$GK$6,Tipy!FM23=Výsledky!$GK$7,Tipy!FM23=Výsledky!$GK$8,Tipy!FM23=Výsledky!$GK$9),IF(VLOOKUP(Tipy!FM23,'Kategórie hráčov'!$A$2:$B$46,2,FALSE)=30,30,20),0))</f>
        <v/>
      </c>
      <c r="GN29" s="61" t="str">
        <f>IF(ISBLANK($GW$3),"",IF(OR(Tipy!FN23=Výsledky!$GN$6,Tipy!FN23=Výsledky!$GN$7,Tipy!FN23=Výsledky!$GN$8,Tipy!FN23=Výsledky!$GN$9),IF(VLOOKUP(Tipy!FN23,'Kategórie hráčov'!$A$2:$B$46,2,FALSE)=30,30,20),0))</f>
        <v/>
      </c>
      <c r="GO29" s="62" t="str">
        <f>IF(ISBLANK($GW$3),"",IF(ISBLANK(Tipy!FJ23),0,IF(OR(AND(Tipy!FJ23=Výsledky!$GU$3,OR(Tipy!FL23=Výsledky!$GW$3+1,Tipy!FL23=Výsledky!$GW$3-1)),AND(Tipy!FL23=Výsledky!$GW$3,OR(Tipy!FJ23=Výsledky!$GU$3+1,Tipy!FJ23=Výsledky!$GU$3-1))),10,0)))</f>
        <v/>
      </c>
      <c r="GP29" s="65" t="str">
        <f>IF(ISBLANK($GW$3),"",IF(ISBLANK(Tipy!FJ23),"-",SUM(GK29:GO29)))</f>
        <v/>
      </c>
      <c r="GQ29" s="64"/>
      <c r="GR29" s="61" t="str">
        <f>IF(ISBLANK($GI$3),"",IF(ISBLANK(Tipy!FP23),0,IF(AND(Tipy!FP23=Výsledky!$GG$3,Tipy!FR23=Výsledky!$GI$3),60,0)))</f>
        <v/>
      </c>
      <c r="GS29" s="61" t="str">
        <f>IF(ISBLANK($GI$3),"",IF(ISBLANK(Tipy!FP23),0,IF(AND(Tipy!FP23=Výsledky!$GG$3,Tipy!FR23=Výsledky!$GI$3),0,IF(AND(Tipy!FP23-Tipy!FR23&gt;0,Výsledky!$GG$3-Výsledky!$GI$3&gt;0),20,IF(AND(Tipy!FP23-Tipy!FR23=0,Výsledky!$GG$3-Výsledky!$GI$3=0),20,IF(AND(Tipy!FP23-Tipy!FR23&lt;0,Výsledky!$GG$3-Výsledky!$GI$3&lt;0),20,0))))))</f>
        <v/>
      </c>
      <c r="GT29" s="61" t="str">
        <f>IF(ISBLANK($GI$3),"",IF(OR(Tipy!FS23=Výsledky!#REF!,Tipy!FS23=Výsledky!#REF!,Tipy!FS23=Výsledky!#REF!,Tipy!FS23=Výsledky!$GR$9),IF(VLOOKUP(Tipy!FS23,'Kategórie hráčov'!$A$2:$B$46,2,FALSE)=30,30,20),0))</f>
        <v/>
      </c>
      <c r="GU29" s="61" t="str">
        <f>IF(ISBLANK($GI$3),"",IF(OR(Tipy!FT23=Výsledky!#REF!,Tipy!FT23=Výsledky!#REF!,Tipy!FT23=Výsledky!#REF!,Tipy!FT23=Výsledky!$GU$9),IF(VLOOKUP(Tipy!FT23,'Kategórie hráčov'!$A$2:$B$46,2,FALSE)=30,30,20),0))</f>
        <v/>
      </c>
      <c r="GV29" s="62" t="str">
        <f>IF(ISBLANK($GI$3),"",IF(ISBLANK(Tipy!FP23),0,IF(OR(AND(Tipy!FP23=Výsledky!$GG$3,OR(Tipy!FR23=Výsledky!$GI$3+1,Tipy!FR23=Výsledky!$GI$3-1)),AND(Tipy!FR23=Výsledky!$GI$3,OR(Tipy!FP23=Výsledky!$GG$3+1,Tipy!FP23=Výsledky!$GG$3-1))),10,0)))</f>
        <v/>
      </c>
      <c r="GW29" s="65" t="str">
        <f>IF(ISBLANK($GI$3),"",IF(ISBLANK(Tipy!FP23),"-",SUM(GR29:GV29)))</f>
        <v/>
      </c>
      <c r="GX29" s="64"/>
      <c r="GY29" s="61" t="str">
        <f>IF(ISBLANK($HK$3),"",IF(ISBLANK(Tipy!FV23),0,IF(AND(Tipy!FV23=Výsledky!$HI$3,Tipy!FX23=Výsledky!$HK$3),60,0)))</f>
        <v/>
      </c>
      <c r="GZ29" s="61" t="str">
        <f>IF(ISBLANK($HK$3),"",IF(ISBLANK(Tipy!FV23),0,IF(AND(Tipy!FV23=Výsledky!$HI$3,Tipy!FX23=Výsledky!$HK$3),0,IF(AND(Tipy!FV23-Tipy!FX23&gt;0,Výsledky!$HI$3-Výsledky!$HK$3&gt;0),20,IF(AND(Tipy!FV23-Tipy!FX23=0,Výsledky!$HI$3-Výsledky!$HK$3=0),20,IF(AND(Tipy!FV23-Tipy!FX23&lt;0,Výsledky!$HI$3-Výsledky!$HK$3&lt;0),20,0))))))</f>
        <v/>
      </c>
      <c r="HA29" s="61" t="str">
        <f>IF(ISBLANK($HK$3),"",IF(OR(Tipy!FY23=Výsledky!$GY$6,Tipy!FY23=Výsledky!$GY$7,Tipy!FY23=Výsledky!$GY$8,Tipy!FY23=Výsledky!$GY$9),IF(VLOOKUP(Tipy!FY23,'Kategórie hráčov'!$A$2:$B$46,2,FALSE)=30,30,20),0))</f>
        <v/>
      </c>
      <c r="HB29" s="61" t="str">
        <f>IF(ISBLANK($HK$3),"",IF(OR(Tipy!FZ23=Výsledky!$HB$6,Tipy!FZ23=Výsledky!$HB$7,Tipy!FZ23=Výsledky!$HB$8,Tipy!FZ23=Výsledky!$HB$9),IF(VLOOKUP(Tipy!FZ23,'Kategórie hráčov'!$A$2:$B$46,2,FALSE)=30,30,20),0))</f>
        <v/>
      </c>
      <c r="HC29" s="62" t="str">
        <f>IF(ISBLANK($HK$3),"",IF(ISBLANK(Tipy!FV23),0,IF(OR(AND(Tipy!FV23=Výsledky!$HI$3,OR(Tipy!FX23=Výsledky!$HK$3+1,Tipy!FX23=Výsledky!$HK$3-1)),AND(Tipy!FX23=Výsledky!$HK$3,OR(Tipy!FV23=Výsledky!$HI$3+1,Tipy!FV23=Výsledky!$HI$3-1))),10,0)))</f>
        <v/>
      </c>
      <c r="HD29" s="65" t="str">
        <f>IF(ISBLANK($HK$3),"",IF(ISBLANK(Tipy!FV23),"-",SUM(GY29:HC29)))</f>
        <v/>
      </c>
      <c r="HE29" s="64"/>
      <c r="HF29" s="61" t="str">
        <f>IF(ISBLANK($HD$3),"",IF(ISBLANK(Tipy!GB23),0,IF(AND(Tipy!GB23=Výsledky!$HB$3,Tipy!GD23=Výsledky!$HD$3),60,0)))</f>
        <v/>
      </c>
      <c r="HG29" s="61" t="str">
        <f>IF(ISBLANK($HD$3),"",IF(ISBLANK(Tipy!GB23),0,IF(AND(Tipy!GB23=Výsledky!$HB$3,Tipy!GD23=Výsledky!$HD$3),0,IF(AND(Tipy!GB23-Tipy!GD23&gt;0,Výsledky!$HB$3-Výsledky!$HD$3&gt;0),20,IF(AND(Tipy!GB23-Tipy!GD23=0,Výsledky!$HB$3-Výsledky!$HD$3=0),20,IF(AND(Tipy!GB23-Tipy!GD23&lt;0,Výsledky!$HB$3-Výsledky!$HD$3&lt;0),20,0))))))</f>
        <v/>
      </c>
      <c r="HH29" s="61" t="str">
        <f>IF(ISBLANK($HD$3),"",IF(OR(Tipy!GE23=Výsledky!#REF!,Tipy!GE23=Výsledky!#REF!,Tipy!GE23=Výsledky!#REF!,Tipy!GE23=Výsledky!$HF$9),IF(VLOOKUP(Tipy!GE23,'Kategórie hráčov'!$A$2:$B$46,2,FALSE)=30,30,20),0))</f>
        <v/>
      </c>
      <c r="HI29" s="61" t="str">
        <f>IF(ISBLANK($HD$3),"",IF(OR(Tipy!GF23=Výsledky!#REF!,Tipy!GF23=Výsledky!#REF!,Tipy!GF23=Výsledky!#REF!,Tipy!GF23=Výsledky!$HI$9),IF(VLOOKUP(Tipy!GF23,'Kategórie hráčov'!$A$2:$B$46,2,FALSE)=30,30,20),0))</f>
        <v/>
      </c>
      <c r="HJ29" s="62" t="str">
        <f>IF(ISBLANK($HD$3),"",IF(ISBLANK(Tipy!GB23),0,IF(OR(AND(Tipy!GB23=Výsledky!$HB$3,OR(Tipy!GD23=Výsledky!$HD$3+1,Tipy!GD23=Výsledky!$HD$3-1)),AND(Tipy!GD23=Výsledky!$HD$3,OR(Tipy!GB23=Výsledky!$HB$3+1,Tipy!GB23=Výsledky!$HB$3-1))),10,0)))</f>
        <v/>
      </c>
      <c r="HK29" s="65" t="str">
        <f>IF(ISBLANK($HD$3),"",IF(ISBLANK(Tipy!GB23),"-",SUM(HF29:HJ29)))</f>
        <v/>
      </c>
      <c r="HL29" s="64"/>
      <c r="HM29" s="61" t="str">
        <f>IF(ISBLANK($HY$3),"",IF(ISBLANK(Tipy!GH23),0,IF(AND(Tipy!GH23=Výsledky!$HW$3,Tipy!GJ23=Výsledky!$HY$3),60,0)))</f>
        <v/>
      </c>
      <c r="HN29" s="61" t="str">
        <f>IF(ISBLANK($HY$3),"",IF(ISBLANK(Tipy!GH23),0,IF(AND(Tipy!GH23=Výsledky!$HW$3,Tipy!GJ23=Výsledky!$HY$3),0,IF(AND(Tipy!GH23-Tipy!GJ23&gt;0,Výsledky!$HW$3-Výsledky!$HY$3&gt;0),20,IF(AND(Tipy!GH23-Tipy!GJ23=0,Výsledky!$HW$3-Výsledky!$HY$3=0),20,IF(AND(Tipy!GH23-Tipy!GJ23&lt;0,Výsledky!$HW$3-Výsledky!$HY$3&lt;0),20,0))))))</f>
        <v/>
      </c>
      <c r="HO29" s="61" t="str">
        <f>IF(ISBLANK($HY$3),"",IF(OR(Tipy!GK23=Výsledky!$HM$6,Tipy!GK23=Výsledky!$HM$7,Tipy!GK23=Výsledky!$HM$8,Tipy!GK23=Výsledky!$HM$9),IF(VLOOKUP(Tipy!GK23,'Kategórie hráčov'!$A$2:$B$46,2,FALSE)=30,30,20),0))</f>
        <v/>
      </c>
      <c r="HP29" s="61" t="str">
        <f>IF(ISBLANK($HY$3),"",IF(OR(Tipy!GL23=Výsledky!$HP$6,Tipy!GL23=Výsledky!$HP$7,Tipy!GL23=Výsledky!$HP$8,Tipy!GL23=Výsledky!$HP$9),IF(VLOOKUP(Tipy!GL23,'Kategórie hráčov'!$A$2:$B$46,2,FALSE)=30,30,20),0))</f>
        <v/>
      </c>
      <c r="HQ29" s="62" t="str">
        <f>IF(ISBLANK($HY$3),"",IF(ISBLANK(Tipy!GH23),0,IF(OR(AND(Tipy!GH23=Výsledky!$HW$3,OR(Tipy!GJ23=Výsledky!$HY$3+1,Tipy!GJ23=Výsledky!$HY$3-1)),AND(Tipy!GJ23=Výsledky!$HY$3,OR(Tipy!GH23=Výsledky!$HW$3+1,Tipy!GH23=Výsledky!$HW$3-1))),10,0)))</f>
        <v/>
      </c>
      <c r="HR29" s="65" t="str">
        <f>IF(ISBLANK($HY$3),"",IF(ISBLANK(Tipy!GH23),"-",SUM(HM29:HQ29)))</f>
        <v/>
      </c>
      <c r="HS29" s="64"/>
      <c r="HT29" s="61" t="str">
        <f>IF(ISBLANK($HR$3),"",IF(ISBLANK(Tipy!GN23),0,IF(AND(Tipy!GN23=Výsledky!$HP$3,Tipy!GP23=Výsledky!$HR$3),60,0)))</f>
        <v/>
      </c>
      <c r="HU29" s="61" t="str">
        <f>IF(ISBLANK($HR$3),"",IF(ISBLANK(Tipy!GN23),0,IF(AND(Tipy!GN23=Výsledky!$HP$3,Tipy!GP23=Výsledky!$HR$3),0,IF(AND(Tipy!GN23-Tipy!GP23&gt;0,Výsledky!$HP$3-Výsledky!$HR$3&gt;0),20,IF(AND(Tipy!GN23-Tipy!GP23=0,Výsledky!$HP$3-Výsledky!$HR$3=0),20,IF(AND(Tipy!GN23-Tipy!GP23&lt;0,Výsledky!$HP$3-Výsledky!$HR$3&lt;0),20,0))))))</f>
        <v/>
      </c>
      <c r="HV29" s="61" t="str">
        <f>IF(ISBLANK($HR$3),"",IF(OR(Tipy!GQ23=Výsledky!$HT$6,Tipy!GQ23=Výsledky!#REF!,Tipy!GQ23=Výsledky!#REF!,Tipy!GQ23=Výsledky!#REF!),IF(VLOOKUP(Tipy!GQ23,'Kategórie hráčov'!$A$2:$B$46,2,FALSE)=30,30,20),0))</f>
        <v/>
      </c>
      <c r="HW29" s="61" t="str">
        <f>IF(ISBLANK($HR$3),"",IF(OR(Tipy!GR23=Výsledky!$HW$6,Tipy!GR23=Výsledky!#REF!,Tipy!GR23=Výsledky!#REF!,Tipy!GR23=Výsledky!#REF!),IF(VLOOKUP(Tipy!GR23,'Kategórie hráčov'!$A$2:$B$46,2,FALSE)=30,30,20),0))</f>
        <v/>
      </c>
      <c r="HX29" s="62" t="str">
        <f>IF(ISBLANK($HR$3),"",IF(ISBLANK(Tipy!GN23),0,IF(OR(AND(Tipy!GN23=Výsledky!$HP$3,OR(Tipy!GP23=Výsledky!$HR$3+1,Tipy!GP23=Výsledky!$HR$3-1)),AND(Tipy!GP23=Výsledky!$HR$3,OR(Tipy!GN23=Výsledky!$HP$3+1,Tipy!GN23=Výsledky!$HP$3-1))),10,0)))</f>
        <v/>
      </c>
      <c r="HY29" s="65" t="str">
        <f>IF(ISBLANK($HR$3),"",IF(ISBLANK(Tipy!GN23),"-",SUM(HT29:HX29)))</f>
        <v/>
      </c>
      <c r="HZ29" s="64"/>
      <c r="IA29" s="61" t="str">
        <f>IF(ISBLANK($IM$3),"",IF(ISBLANK(Tipy!GT23),0,IF(AND(Tipy!GT23=Výsledky!$IK$3,Tipy!GV23=Výsledky!$IM$3),60,0)))</f>
        <v/>
      </c>
      <c r="IB29" s="61" t="str">
        <f>IF(ISBLANK($IM$3),"",IF(ISBLANK(Tipy!GT23),0,IF(AND(Tipy!GT23=Výsledky!$IK$3,Tipy!GV23=Výsledky!$IM$3),0,IF(AND(Tipy!GT23-Tipy!GV23&gt;0,Výsledky!$IK$3-Výsledky!$IM$3&gt;0),20,IF(AND(Tipy!GT23-Tipy!GV23=0,Výsledky!$IK$3-Výsledky!$IM$3=0),20,IF(AND(Tipy!GT23-Tipy!GV23&lt;0,Výsledky!$IK$3-Výsledky!$IM$3&lt;0),20,0))))))</f>
        <v/>
      </c>
      <c r="IC29" s="61" t="str">
        <f>IF(ISBLANK($IM$3),"",IF(OR(Tipy!GW23=Výsledky!$IA$6,Tipy!GW23=Výsledky!$IA$7,Tipy!GW23=Výsledky!$IA$8,Tipy!GW23=Výsledky!$IA$9),IF(VLOOKUP(Tipy!GW23,'Kategórie hráčov'!$A$2:$B$46,2,FALSE)=30,30,20),0))</f>
        <v/>
      </c>
      <c r="ID29" s="61" t="str">
        <f>IF(ISBLANK($IM$3),"",IF(OR(Tipy!GX23=Výsledky!$ID$6,Tipy!GX23=Výsledky!$ID$7,Tipy!GX23=Výsledky!$ID$8,Tipy!GX23=Výsledky!$ID$9),IF(VLOOKUP(Tipy!GX23,'Kategórie hráčov'!$A$2:$B$46,2,FALSE)=30,30,20),0))</f>
        <v/>
      </c>
      <c r="IE29" s="62" t="str">
        <f>IF(ISBLANK($IM$3),"",IF(ISBLANK(Tipy!GT23),0,IF(OR(AND(Tipy!GT23=Výsledky!$IK$3,OR(Tipy!GV23=Výsledky!$IM$3+1,Tipy!GV23=Výsledky!$IM$3-1)),AND(Tipy!GV23=Výsledky!$IM$3,OR(Tipy!GT23=Výsledky!$IK$3+1,Tipy!GT23=Výsledky!$IK$3-1))),10,0)))</f>
        <v/>
      </c>
      <c r="IF29" s="65" t="str">
        <f>IF(ISBLANK($IM$3),"",IF(ISBLANK(Tipy!GT23),"-",SUM(IA29:IE29)))</f>
        <v/>
      </c>
      <c r="IG29" s="64"/>
      <c r="IH29" s="61" t="str">
        <f>IF(ISBLANK($IF$3),"",IF(ISBLANK(Tipy!GZ23),0,IF(AND(Tipy!GZ23=Výsledky!$ID$3,Tipy!HB23=Výsledky!$IF$3),60,0)))</f>
        <v/>
      </c>
      <c r="II29" s="61" t="str">
        <f>IF(ISBLANK($IF$3),"",IF(ISBLANK(Tipy!GZ23),0,IF(AND(Tipy!GZ23=Výsledky!$ID$3,Tipy!HB23=Výsledky!$IF$3),0,IF(AND(Tipy!GZ23-Tipy!HB23&gt;0,Výsledky!$ID$3-Výsledky!$IF$3&gt;0),20,IF(AND(Tipy!GZ23-Tipy!HB23=0,Výsledky!$ID$3-Výsledky!$IF$3=0),20,IF(AND(Tipy!GZ23-Tipy!HB23&lt;0,Výsledky!$ID$3-Výsledky!$IF$3&lt;0),20,0))))))</f>
        <v/>
      </c>
      <c r="IJ29" s="61" t="str">
        <f>IF(ISBLANK($IF$3),"",IF(OR(Tipy!HC23=Výsledky!#REF!,Tipy!HC23=Výsledky!#REF!,Tipy!HC23=Výsledky!#REF!,Tipy!HC23=Výsledky!$IH$9),IF(VLOOKUP(Tipy!HC23,'Kategórie hráčov'!$A$2:$B$46,2,FALSE)=30,30,20),0))</f>
        <v/>
      </c>
      <c r="IK29" s="61" t="str">
        <f>IF(ISBLANK($IF$3),"",IF(OR(Tipy!HD23=Výsledky!#REF!,Tipy!HD23=Výsledky!#REF!,Tipy!HD23=Výsledky!#REF!,Tipy!HD23=Výsledky!$IK$9),IF(VLOOKUP(Tipy!HD23,'Kategórie hráčov'!$A$2:$B$46,2,FALSE)=30,30,20),0))</f>
        <v/>
      </c>
      <c r="IL29" s="62" t="str">
        <f>IF(ISBLANK($IF$3),"",IF(ISBLANK(Tipy!GZ23),0,IF(OR(AND(Tipy!GZ23=Výsledky!$ID$3,OR(Tipy!HB23=Výsledky!$IF$3+1,Tipy!HB23=Výsledky!$IF$3-1)),AND(Tipy!HB23=Výsledky!$IF$3,OR(Tipy!GZ23=Výsledky!$ID$3+1,Tipy!GZ23=Výsledky!$ID$3-1))),10,0)))</f>
        <v/>
      </c>
      <c r="IM29" s="65" t="str">
        <f>IF(ISBLANK($IF$3),"",IF(ISBLANK(Tipy!GZ23),"-",SUM(IH29:IL29)))</f>
        <v/>
      </c>
      <c r="IN29" s="64"/>
      <c r="IO29" s="61" t="str">
        <f>IF(ISBLANK($IT$3),"",IF(ISBLANK(Tipy!HF23),0,IF(AND(Tipy!HF23=Výsledky!$IR$3,Tipy!HH23=Výsledky!$IT$3),60,0)))</f>
        <v/>
      </c>
      <c r="IP29" s="61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61" t="str">
        <f>IF(ISBLANK($IT$3),"",IF(OR(Tipy!HI23=Výsledky!$IO$6,Tipy!HI23=Výsledky!$IO$7,Tipy!HI23=Výsledky!$IO$8,Tipy!HI23=Výsledky!$IO$9),IF(VLOOKUP(Tipy!HI23,'Kategórie hráčov'!$A$2:$B$46,2,FALSE)=30,30,20),0))</f>
        <v/>
      </c>
      <c r="IR29" s="61" t="str">
        <f>IF(ISBLANK($IT$3),"",IF(OR(Tipy!HJ23=Výsledky!$IR$6,Tipy!HJ23=Výsledky!$IR$7,Tipy!HJ23=Výsledky!$IR$8,Tipy!HJ23=Výsledky!$IR$9),IF(VLOOKUP(Tipy!HJ23,'Kategórie hráčov'!$A$2:$B$46,2,FALSE)=30,30,20),0))</f>
        <v/>
      </c>
      <c r="IS29" s="62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65" t="str">
        <f>IF(ISBLANK($IT$3),"",IF(ISBLANK(Tipy!HF23),"-",SUM(IO29:IS29)))</f>
        <v/>
      </c>
      <c r="IU29" s="64"/>
      <c r="IV29" s="61" t="str">
        <f>IF(ISBLANK($JA$3),"",IF(ISBLANK(Tipy!HL23),0,IF(AND(Tipy!HL23=Výsledky!$IY$3,Tipy!HN23=Výsledky!$JA$3),60,0)))</f>
        <v/>
      </c>
      <c r="IW29" s="61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61" t="str">
        <f>IF(ISBLANK($JA$3),"",IF(OR(Tipy!HO23=Výsledky!$IV$6,Tipy!HO23=Výsledky!$IV$7,Tipy!HO23=Výsledky!$IV$8,Tipy!HO23=Výsledky!$IV$9),IF(VLOOKUP(Tipy!HO23,'Kategórie hráčov'!$A$2:$B$46,2,FALSE)=30,30,20),0))</f>
        <v/>
      </c>
      <c r="IY29" s="61" t="str">
        <f>IF(ISBLANK($JA$3),"",IF(OR(Tipy!HP23=Výsledky!$IY$6,Tipy!HP23=Výsledky!$IY$7,Tipy!HP23=Výsledky!$IY$8,Tipy!HP23=Výsledky!$IY$9),IF(VLOOKUP(Tipy!HP23,'Kategórie hráčov'!$A$2:$B$46,2,FALSE)=30,30,20),0))</f>
        <v/>
      </c>
      <c r="IZ29" s="62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65" t="str">
        <f>IF(ISBLANK($JA$3),"",IF(ISBLANK(Tipy!HL23),"-",SUM(IV29:IZ29)))</f>
        <v/>
      </c>
      <c r="JB29" s="64"/>
      <c r="JC29" s="61" t="str">
        <f>IF(ISBLANK($JO$3),"",IF(ISBLANK(Tipy!HR23),0,IF(AND(Tipy!HR23=Výsledky!$JM$3,Tipy!HT23=Výsledky!$JO$3),60,0)))</f>
        <v/>
      </c>
      <c r="JD29" s="61" t="str">
        <f>IF(ISBLANK($JO$3),"",IF(ISBLANK(Tipy!HR23),0,IF(AND(Tipy!HR23=Výsledky!$JM$3,Tipy!HT23=Výsledky!$JO$3),0,IF(AND(Tipy!HR23-Tipy!HT23&gt;0,Výsledky!$JM$3-Výsledky!$JO$3&gt;0),20,IF(AND(Tipy!HR23-Tipy!HT23=0,Výsledky!$JM$3-Výsledky!$JO$3=0),20,IF(AND(Tipy!HR23-Tipy!HT23&lt;0,Výsledky!$JM$3-Výsledky!$JO$3&lt;0),20,0))))))</f>
        <v/>
      </c>
      <c r="JE29" s="61" t="str">
        <f>IF(ISBLANK($JO$3),"",IF(OR(Tipy!HU23=Výsledky!$JC$6,Tipy!HU23=Výsledky!$JC$7,Tipy!HU23=Výsledky!$JC$8,Tipy!HU23=Výsledky!$JC$9),IF(VLOOKUP(Tipy!HU23,'Kategórie hráčov'!$A$2:$B$70,2,FALSE)=30,30,20),0))</f>
        <v/>
      </c>
      <c r="JF29" s="61" t="str">
        <f>IF(ISBLANK($JO$3),"",IF(OR(Tipy!HV23=Výsledky!$JF$6,Tipy!HV23=Výsledky!$JF$7,Tipy!HV23=Výsledky!$JF$8,Tipy!HV23=Výsledky!$JF$9),IF(VLOOKUP(Tipy!HV23,'Kategórie hráčov'!$A$2:$B$70,2,FALSE)=30,30,20),0))</f>
        <v/>
      </c>
      <c r="JG29" s="62" t="str">
        <f>IF(ISBLANK($JO$3),"",IF(ISBLANK(Tipy!HR23),0,IF(OR(AND(Tipy!HR23=Výsledky!$JM$3,OR(Tipy!HT23=Výsledky!$JO$3+1,Tipy!HT23=Výsledky!$JO$3-1)),AND(Tipy!HT23=Výsledky!$JO$3,OR(Tipy!HR23=Výsledky!$JM$3+1,Tipy!HR23=Výsledky!$JM$3-1))),10,0)))</f>
        <v/>
      </c>
      <c r="JH29" s="65" t="str">
        <f>IF(ISBLANK($JO$3),"",IF(ISBLANK(Tipy!HR23),"-",SUM(JC29:JG29)))</f>
        <v/>
      </c>
      <c r="JI29" s="64"/>
      <c r="JJ29" s="61" t="str">
        <f>IF(ISBLANK($JH$3),"",IF(ISBLANK(Tipy!HX23),0,IF(AND(Tipy!HX23=Výsledky!$JF$3,Tipy!HZ23=Výsledky!$JH$3),60,0)))</f>
        <v/>
      </c>
      <c r="JK29" s="61" t="str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/>
      </c>
      <c r="JL29" s="61" t="str">
        <f>IF(ISBLANK($JH$3),"",IF(OR(Tipy!IA23=Výsledky!#REF!,Tipy!IA23=Výsledky!#REF!,Tipy!IA23=Výsledky!#REF!,Tipy!IA23=Výsledky!$JJ$9),IF(VLOOKUP(Tipy!IA23,'Kategórie hráčov'!$A$2:$B$46,2,FALSE)=30,30,20),0))</f>
        <v/>
      </c>
      <c r="JM29" s="61" t="str">
        <f>IF(ISBLANK($JH$3),"",IF(OR(Tipy!IB23=Výsledky!#REF!,Tipy!IB23=Výsledky!#REF!,Tipy!IB23=Výsledky!#REF!,Tipy!IB23=Výsledky!$JM$9),IF(VLOOKUP(Tipy!IB23,'Kategórie hráčov'!$A$2:$B$46,2,FALSE)=30,30,20),0))</f>
        <v/>
      </c>
      <c r="JN29" s="62" t="str">
        <f>IF(ISBLANK($JH$3),"",IF(ISBLANK(Tipy!HX23),0,IF(OR(AND(Tipy!HX23=Výsledky!$JF$3,OR(Tipy!HZ23=Výsledky!$JH$3+1,Tipy!HZ23=Výsledky!$JH$3-1)),AND(Tipy!HZ23=Výsledky!$JH$3,OR(Tipy!HX23=Výsledky!$JF$3+1,Tipy!HX23=Výsledky!$JF$3-1))),10,0)))</f>
        <v/>
      </c>
      <c r="JO29" s="65" t="str">
        <f>IF(ISBLANK($JH$3),"",IF(ISBLANK(Tipy!HX23),"-",SUM(JJ29:JN29)))</f>
        <v/>
      </c>
      <c r="JP29" s="64"/>
      <c r="JQ29" s="61" t="str">
        <f>IF(ISBLANK($JV$3),"",IF(ISBLANK(Tipy!ID23),0,IF(AND(Tipy!ID23=Výsledky!$JT$3,Tipy!IF23=Výsledky!$JV$3),60,0)))</f>
        <v/>
      </c>
      <c r="JR29" s="61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61" t="str">
        <f>IF(ISBLANK($JV$3),"",IF(OR(Tipy!IG23=Výsledky!$JQ$6,Tipy!IG23=Výsledky!$JQ$7,Tipy!IG23=Výsledky!$JQ$8,Tipy!IG23=Výsledky!$JQ$9),IF(VLOOKUP(Tipy!IG23,'Kategórie hráčov'!$A$2:$B$46,2,FALSE)=30,30,20),0))</f>
        <v/>
      </c>
      <c r="JT29" s="61" t="str">
        <f>IF(ISBLANK($JV$3),"",IF(OR(Tipy!IH23=Výsledky!$JT$6,Tipy!IH23=Výsledky!$JT$7,Tipy!IH23=Výsledky!$JT$8,Tipy!IH23=Výsledky!$JT$9),IF(VLOOKUP(Tipy!IH23,'Kategórie hráčov'!$A$2:$B$46,2,FALSE)=30,30,20),0))</f>
        <v/>
      </c>
      <c r="JU29" s="62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65" t="str">
        <f>IF(ISBLANK($JV$3),"",IF(ISBLANK(Tipy!ID23),"-",SUM(JQ29:JU29)))</f>
        <v/>
      </c>
      <c r="JW29" s="64"/>
      <c r="JX29" s="61" t="str">
        <f>IF(ISBLANK($KQ$3),"",IF(ISBLANK(Tipy!IJ23),0,IF(AND(Tipy!IJ23=Výsledky!$KO$3,Tipy!IL23=Výsledky!$KQ$3),60,0)))</f>
        <v/>
      </c>
      <c r="JY29" s="61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1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1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2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65" t="str">
        <f>IF(ISBLANK($KQ$3),"",IF(ISBLANK(Tipy!IJ23),"-",SUM(JX29:KB29)))</f>
        <v/>
      </c>
      <c r="KD29" s="64"/>
      <c r="KE29" s="61" t="str">
        <f>IF(ISBLANK($KX$3),"",IF(ISBLANK(Tipy!IP23),0,IF(AND(Tipy!IP23=Výsledky!$KV$3,Tipy!IR23=Výsledky!$KX$3),60,0)))</f>
        <v/>
      </c>
      <c r="KF29" s="61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1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1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2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65" t="str">
        <f>IF(ISBLANK($KX$3),"",IF(ISBLANK(Tipy!IP23),"-",SUM(KE29:KI29)))</f>
        <v/>
      </c>
      <c r="KK29" s="64"/>
      <c r="KL29" s="61" t="str">
        <f>IF(ISBLANK($KJ$3),"",IF(ISBLANK(Tipy!IV23),0,IF(AND(Tipy!IV23=Výsledky!$KH$3,Tipy!IX23=Výsledky!$KJ$3),60,0)))</f>
        <v/>
      </c>
      <c r="KM29" s="61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1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1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2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65" t="str">
        <f>IF(ISBLANK($KJ$3),"",IF(ISBLANK(Tipy!IV23),"-",SUM(KL29:KP29)))</f>
        <v/>
      </c>
      <c r="KR29" s="64"/>
      <c r="KS29" s="61" t="str">
        <f>IF(ISBLANK($KC$3),"",IF(ISBLANK(Tipy!JB23),0,IF(AND(Tipy!JB23=Výsledky!$KA$3,Tipy!JD23=Výsledky!$KC$3),60,0)))</f>
        <v/>
      </c>
      <c r="KT29" s="61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1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1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2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5" t="str">
        <f>IF(ISBLANK($KC$3),"",IF(ISBLANK(Tipy!JB23),"-",SUM(KS29:KW29)))</f>
        <v/>
      </c>
      <c r="KY29" s="64"/>
      <c r="KZ29" s="61" t="str">
        <f>IF(ISBLANK($LE$3),"",IF(ISBLANK(Tipy!JH23),0,IF(AND(Tipy!JH23=Výsledky!$LC$3,Tipy!JJ23=Výsledky!$LE$3),60,0)))</f>
        <v/>
      </c>
      <c r="LA29" s="61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1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1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2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5" t="str">
        <f>IF(ISBLANK($LE$3),"",IF(ISBLANK(Tipy!JH23),"-",SUM(KZ29:LD29)))</f>
        <v/>
      </c>
      <c r="LF29" s="64"/>
      <c r="LG29" s="61" t="str">
        <f>IF(ISBLANK($JH$3),"",IF(ISBLANK(Tipy!JU23),0,IF(AND(Tipy!JU23=Výsledky!$JF$3,Tipy!JW23=Výsledky!$JH$3),60,0)))</f>
        <v/>
      </c>
      <c r="LH29" s="61" t="str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/>
      </c>
      <c r="LI29" s="61" t="str">
        <f>IF(ISBLANK($JH$3),"",IF(OR(Tipy!JX23=Výsledky!#REF!,Tipy!JX23=Výsledky!#REF!,Tipy!JX23=Výsledky!#REF!,Tipy!JX23=Výsledky!$JJ$9),IF(VLOOKUP(Tipy!JX23,'Kategórie hráčov'!$A$2:$B$46,2,FALSE)=30,30,20),0))</f>
        <v/>
      </c>
      <c r="LJ29" s="61" t="str">
        <f>IF(ISBLANK($JH$3),"",IF(OR(Tipy!JY23=Výsledky!#REF!,Tipy!JY23=Výsledky!#REF!,Tipy!JY23=Výsledky!#REF!,Tipy!JY23=Výsledky!$JM$9),IF(VLOOKUP(Tipy!JY23,'Kategórie hráčov'!$A$2:$B$46,2,FALSE)=30,30,20),0))</f>
        <v/>
      </c>
      <c r="LK29" s="62" t="str">
        <f>IF(ISBLANK($JH$3),"",IF(ISBLANK(Tipy!JU23),0,IF(OR(AND(Tipy!JU23=Výsledky!$JF$3,OR(Tipy!JW23=Výsledky!$JH$3+1,Tipy!JW23=Výsledky!$JH$3-1)),AND(Tipy!JW23=Výsledky!$JH$3,OR(Tipy!JU23=Výsledky!$JF$3+1,Tipy!JU23=Výsledky!$JF$3-1))),10,0)))</f>
        <v/>
      </c>
      <c r="LL29" s="65" t="str">
        <f>IF(ISBLANK($JH$3),"",IF(ISBLANK(Tipy!JU23),"-",SUM(LG29:LK29)))</f>
        <v/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 t="str">
        <f>IF(ISBLANK($JH$3),"",IF(ISBLANK(Tipy!KI23),0,IF(AND(Tipy!KI23=Výsledky!$JF$3,Tipy!KK23=Výsledky!$JH$3),60,0)))</f>
        <v/>
      </c>
      <c r="LV29" s="61" t="str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/>
      </c>
      <c r="LW29" s="61" t="str">
        <f>IF(ISBLANK($JH$3),"",IF(OR(Tipy!KL23=Výsledky!#REF!,Tipy!KL23=Výsledky!#REF!,Tipy!KL23=Výsledky!#REF!,Tipy!KL23=Výsledky!$JJ$9),IF(VLOOKUP(Tipy!KL23,'Kategórie hráčov'!$A$2:$B$46,2,FALSE)=30,30,20),0))</f>
        <v/>
      </c>
      <c r="LX29" s="61" t="str">
        <f>IF(ISBLANK($JH$3),"",IF(OR(Tipy!KM23=Výsledky!#REF!,Tipy!KM23=Výsledky!#REF!,Tipy!KM23=Výsledky!#REF!,Tipy!KM23=Výsledky!$JM$9),IF(VLOOKUP(Tipy!KM23,'Kategórie hráčov'!$A$2:$B$46,2,FALSE)=30,30,20),0))</f>
        <v/>
      </c>
      <c r="LY29" s="62" t="str">
        <f>IF(ISBLANK($JH$3),"",IF(ISBLANK(Tipy!KI23),0,IF(OR(AND(Tipy!KI23=Výsledky!$JF$3,OR(Tipy!KK23=Výsledky!$JH$3+1,Tipy!KK23=Výsledky!$JH$3-1)),AND(Tipy!KK23=Výsledky!$JH$3,OR(Tipy!KI23=Výsledky!$JF$3+1,Tipy!KI23=Výsledky!$JF$3-1))),10,0)))</f>
        <v/>
      </c>
      <c r="LZ29" s="65" t="str">
        <f>IF(ISBLANK($JH$3),"",IF(ISBLANK(Tipy!KI23),"-",SUM(LU29:LY29)))</f>
        <v/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324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324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5" customFormat="1" ht="18" customHeight="1" x14ac:dyDescent="0.2">
      <c r="A30" s="287">
        <f>Tipy!A24</f>
        <v>14</v>
      </c>
      <c r="B30" s="302" t="s">
        <v>9</v>
      </c>
      <c r="C30" s="303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4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299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299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102">
        <f>IF(ISBLANK($AR$3),"",IF(ISBLANK(Tipy!AH24),0,IF(AND(Tipy!AH24=Výsledky!$AP$3,Tipy!AJ24=Výsledky!$AR$3),60,0)))</f>
        <v>0</v>
      </c>
      <c r="AN30" s="101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01">
        <f>IF(ISBLANK($AR$3),"",IF(OR(Tipy!AK24=Výsledky!$AM$6,Tipy!AK24=Výsledky!$AM$7,Tipy!AK24=Výsledky!$AM$8,Tipy!AK24=Výsledky!$AM$9),VLOOKUP(Tipy!AK24,'Kategórie hráčov'!$A$2:$B$51,2,FALSE),0))</f>
        <v>0</v>
      </c>
      <c r="AP30" s="101">
        <f>IF(ISBLANK($AR$3),"",IF(OR(Tipy!AL24=Výsledky!$AP$6,Tipy!AL24=Výsledky!$AP$7,Tipy!AL24=Výsledky!$AP$8,Tipy!AL24=Výsledky!$AP$9),VLOOKUP(Tipy!AL24,'Kategórie hráčov'!$A$27:$B$76,2,FALSE),0))</f>
        <v>0</v>
      </c>
      <c r="AQ30" s="62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5">
        <f>IF(ISBLANK($AR$3),"",IF(ISBLANK(Tipy!AH24),"-",SUM(AM30:AQ30)))</f>
        <v>20</v>
      </c>
      <c r="AS30" s="64"/>
      <c r="AT30" s="61">
        <f>IF(ISBLANK($AY$3),"",IF(ISBLANK(Tipy!AN24),0,IF(AND(Tipy!AN24=Výsledky!$AW$3,Tipy!AP24=Výsledky!$AY$3),60,0)))</f>
        <v>0</v>
      </c>
      <c r="AU30" s="61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61">
        <f>IF(ISBLANK($AY$3),"",IF(OR(Tipy!AQ24=Výsledky!$AT$6,Tipy!AQ24=Výsledky!$AT$7,Tipy!AQ24=Výsledky!$AT$8,Tipy!AQ24=Výsledky!$AT$9),VLOOKUP(Tipy!AQ24,'Kategórie hráčov'!$A$2:$B$51,2,FALSE),0))</f>
        <v>20</v>
      </c>
      <c r="AW30" s="61">
        <f>IF(ISBLANK($AY$3),"",IF(OR(Tipy!AR24=Výsledky!$AW$6,Tipy!AR24=Výsledky!$AW$7,Tipy!AR24=Výsledky!$AW$8,Tipy!AR24=Výsledky!$AW$9),VLOOKUP(Tipy!AR24,'Kategórie hráčov'!$A$27:$B$76,2,FALSE),0))</f>
        <v>0</v>
      </c>
      <c r="AX30" s="62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5">
        <f>IF(ISBLANK($AY$3),"",IF(ISBLANK(Tipy!AN24),"-",SUM(AT30:AX30)))</f>
        <v>50</v>
      </c>
      <c r="AZ30" s="64"/>
      <c r="BA30" s="61">
        <f>IF(ISBLANK($BF$3),"",IF(ISBLANK(Tipy!AT24),0,IF(AND(Tipy!AT24=Výsledky!$BD$3,Tipy!AV24=Výsledky!$BF$3),60,0)))</f>
        <v>60</v>
      </c>
      <c r="BB30" s="61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61">
        <f>IF(ISBLANK($BF$3),"",IF(OR(Tipy!AW24=Výsledky!$BA$6,Tipy!AW24=Výsledky!$BA$7,Tipy!AW24=Výsledky!$BA$8,Tipy!AW24=Výsledky!$BA$9),VLOOKUP(Tipy!AW24,'Kategórie hráčov'!$A$2:$B$51,2,FALSE),0))</f>
        <v>20</v>
      </c>
      <c r="BD30" s="61">
        <f>IF(ISBLANK($BF$3),"",IF(OR(Tipy!AX24=Výsledky!$BD$6,Tipy!AX24=Výsledky!$BD$7,Tipy!AX24=Výsledky!$BD$8,Tipy!AX24=Výsledky!$BD$9),VLOOKUP(Tipy!AX24,'Kategórie hráčov'!$A$27:$B$76,2,FALSE),0))</f>
        <v>0</v>
      </c>
      <c r="BE30" s="62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5">
        <f>IF(ISBLANK($BF$3),"",IF(ISBLANK(Tipy!AT24),"-",SUM(BA30:BE30)))</f>
        <v>80</v>
      </c>
      <c r="BG30" s="64"/>
      <c r="BH30" s="61">
        <f>IF(ISBLANK($BM$3),"",IF(ISBLANK(Tipy!AZ24),0,IF(AND(Tipy!AZ24=Výsledky!$BK$3,Tipy!BB24=Výsledky!$BM$3),60,0)))</f>
        <v>0</v>
      </c>
      <c r="BI30" s="61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61">
        <f>IF(ISBLANK($BM$3),"",IF(OR(Tipy!BC24=Výsledky!$BH$6,Tipy!BC24=Výsledky!$BH$7,Tipy!BC24=Výsledky!$BH$8,Tipy!BC24=Výsledky!$BH$9),VLOOKUP(Tipy!BC24,'Kategórie hráčov'!$A$2:$B$51,2,FALSE),0))</f>
        <v>20</v>
      </c>
      <c r="BK30" s="61">
        <f>IF(ISBLANK($BM$3),"",IF(OR(Tipy!BD24=Výsledky!$BK$6,Tipy!BD24=Výsledky!$BK$7,Tipy!BD24=Výsledky!$BK$8,Tipy!BD24=Výsledky!$BK$9),VLOOKUP(Tipy!BD24,'Kategórie hráčov'!$A$27:$B$76,2,FALSE),0))</f>
        <v>0</v>
      </c>
      <c r="BL30" s="62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5">
        <f>IF(ISBLANK($BM$3),"",IF(ISBLANK(Tipy!AZ24),"-",SUM(BH30:BL30)))</f>
        <v>50</v>
      </c>
      <c r="BN30" s="64"/>
      <c r="BO30" s="61">
        <f>IF(ISBLANK($BT$3),"",IF(ISBLANK(Tipy!BF24),0,IF(AND(Tipy!BF24=Výsledky!$BR$3,Tipy!BH24=Výsledky!$BT$3),60,0)))</f>
        <v>0</v>
      </c>
      <c r="BP30" s="61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61">
        <f>IF(ISBLANK($BT$3),"",IF(OR(Tipy!BI24=Výsledky!$BO$6,Tipy!BI24=Výsledky!$BO$7,Tipy!BI24=Výsledky!$BO$8,Tipy!BI24=Výsledky!$BO$9),VLOOKUP(Tipy!BI24,'Kategórie hráčov'!$A$2:$B$51,2,FALSE),0))</f>
        <v>0</v>
      </c>
      <c r="BR30" s="61">
        <f>IF(ISBLANK($BT$3),"",IF(OR(Tipy!BJ24=Výsledky!$BR$6,Tipy!BJ24=Výsledky!$BR$7,Tipy!BJ24=Výsledky!$BR$8,Tipy!BJ24=Výsledky!$BR$9),VLOOKUP(Tipy!BJ24,'Kategórie hráčov'!$A$27:$B$76,2,FALSE),0))</f>
        <v>0</v>
      </c>
      <c r="BS30" s="62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5">
        <f>IF(ISBLANK($BT$3),"",IF(ISBLANK(Tipy!BF24),"-",SUM(BO30:BS30)))</f>
        <v>0</v>
      </c>
      <c r="BU30" s="64"/>
      <c r="BV30" s="61">
        <f>IF(ISBLANK($CA$3),"",IF(ISBLANK(Tipy!BL24),0,IF(AND(Tipy!BL24=Výsledky!$BY$3,Tipy!BN24=Výsledky!$CA$3),60,0)))</f>
        <v>0</v>
      </c>
      <c r="BW30" s="61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61">
        <f>IF(ISBLANK($CA$3),"",IF(OR(Tipy!BO24=Výsledky!$BV$6,Tipy!BO24=Výsledky!$BV$7,Tipy!BO24=Výsledky!$BV$8,Tipy!BO24=Výsledky!$BV$9),VLOOKUP(Tipy!BO24,'Kategórie hráčov'!$A$2:$B$51,2,FALSE),0))</f>
        <v>0</v>
      </c>
      <c r="BY30" s="61">
        <f>IF(ISBLANK($CA$3),"",IF(OR(Tipy!BP24=Výsledky!$BY$6,Tipy!BP24=Výsledky!$BY$7,Tipy!BP24=Výsledky!$BY$8,Tipy!BP24=Výsledky!$BY$9),VLOOKUP(Tipy!BP24,'Kategórie hráčov'!$A$27:$B$76,2,FALSE),0))</f>
        <v>0</v>
      </c>
      <c r="BZ30" s="62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5">
        <f>IF(ISBLANK($CA$3),"",IF(ISBLANK(Tipy!BL24),"-",SUM(BV30:BZ30)))</f>
        <v>30</v>
      </c>
      <c r="CB30" s="64"/>
      <c r="CC30" s="61">
        <f>IF(ISBLANK($CH$3),"",IF(ISBLANK(Tipy!BR24),0,IF(AND(Tipy!BR24=Výsledky!$CF$3,Tipy!BT24=Výsledky!$CH$3),60,0)))</f>
        <v>0</v>
      </c>
      <c r="CD30" s="61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61">
        <f>IF(ISBLANK($CH$3),"",IF(OR(Tipy!BU24=Výsledky!$CC$6,Tipy!BU24=Výsledky!$CC$7,Tipy!BU24=Výsledky!$CC$8,Tipy!BU24=Výsledky!$CC$9),VLOOKUP(Tipy!BU24,'Kategórie hráčov'!$A$2:$B$51,2,FALSE),0))</f>
        <v>20</v>
      </c>
      <c r="CF30" s="61">
        <f>IF(ISBLANK($CH$3),"",IF(OR(Tipy!BV24=Výsledky!$CF$6,Tipy!BV24=Výsledky!$CF$7,Tipy!BV24=Výsledky!$CF$8,Tipy!BV24=Výsledky!$CF$9),VLOOKUP(Tipy!BV24,'Kategórie hráčov'!$A$27:$B$76,2,FALSE),0))</f>
        <v>0</v>
      </c>
      <c r="CG30" s="62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5">
        <f>IF(ISBLANK($CH$3),"",IF(ISBLANK(Tipy!BR24),"-",SUM(CC30:CG30)))</f>
        <v>20</v>
      </c>
      <c r="CI30" s="64"/>
      <c r="CJ30" s="61">
        <f>IF(ISBLANK($CO$3),"",IF(ISBLANK(Tipy!BX24),0,IF(AND(Tipy!BX24=Výsledky!$CM$3,Tipy!BZ24=Výsledky!$CO$3),60,0)))</f>
        <v>0</v>
      </c>
      <c r="CK30" s="61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61">
        <f>IF(ISBLANK($CO$3),"",IF(OR(Tipy!CA24=Výsledky!$CJ$6,Tipy!CA24=Výsledky!$CJ$7,Tipy!CA24=Výsledky!$CJ$8,Tipy!CA24=Výsledky!$CJ$9),VLOOKUP(Tipy!CA24,'Kategórie hráčov'!$A$2:$B$51,2,FALSE),0))</f>
        <v>20</v>
      </c>
      <c r="CM30" s="61">
        <f>IF(ISBLANK($CO$3),"",IF(OR(Tipy!CB24=Výsledky!$CM$6,Tipy!CB24=Výsledky!$CM$7,Tipy!CB24=Výsledky!$CM$8,Tipy!CB24=Výsledky!$CM$9),VLOOKUP(Tipy!CB24,'Kategórie hráčov'!$A$27:$B$76,2,FALSE),0))</f>
        <v>0</v>
      </c>
      <c r="CN30" s="62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65">
        <f>IF(ISBLANK($CO$3),"",IF(ISBLANK(Tipy!BX24),"-",SUM(CJ30:CN30)))</f>
        <v>40</v>
      </c>
      <c r="CP30" s="64"/>
      <c r="CQ30" s="61">
        <f>IF(ISBLANK($CV$3),"",IF(ISBLANK(Tipy!CD24),0,IF(AND(Tipy!CD24=Výsledky!$CT$3,Tipy!CF24=Výsledky!$CV$3),60,0)))</f>
        <v>0</v>
      </c>
      <c r="CR30" s="61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61">
        <f>IF(ISBLANK($CV$3),"",IF(OR(Tipy!CG24=Výsledky!$CQ$6,Tipy!CG24=Výsledky!$CQ$7,Tipy!CG24=Výsledky!$CQ$8,Tipy!CG24=Výsledky!$CQ$9),VLOOKUP(Tipy!CG24,'Kategórie hráčov'!$A$2:$B$51,2,FALSE),0))</f>
        <v>20</v>
      </c>
      <c r="CT30" s="61">
        <f>IF(ISBLANK($CV$3),"",IF(OR(Tipy!CH24=Výsledky!$CT$6,Tipy!CH24=Výsledky!$CT$7,Tipy!CH24=Výsledky!$CT$8,Tipy!CH24=Výsledky!$CT$9),VLOOKUP(Tipy!CH24,'Kategórie hráčov'!$A$27:$B$76,2,FALSE),0))</f>
        <v>20</v>
      </c>
      <c r="CU30" s="62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65">
        <f>IF(ISBLANK($CV$3),"",IF(ISBLANK(Tipy!CD24),"-",SUM(CQ30:CU30)))</f>
        <v>60</v>
      </c>
      <c r="CW30" s="64"/>
      <c r="CX30" s="61">
        <f>IF(ISBLANK($DC$3),"",IF(ISBLANK(Tipy!CJ24),0,IF(AND(Tipy!CJ24=Výsledky!$DA$3,Tipy!CL24=Výsledky!$DC$3),60,0)))</f>
        <v>0</v>
      </c>
      <c r="CY30" s="61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61">
        <f>IF(ISBLANK($DC$3),"",IF(OR(Tipy!CM24=Výsledky!$CX$6,Tipy!CM24=Výsledky!$CX$7,Tipy!CM24=Výsledky!$CX$8,Tipy!CM24=Výsledky!$CX$9),VLOOKUP(Tipy!CM24,'Kategórie hráčov'!$A$2:$B$51,2,FALSE),0))</f>
        <v>0</v>
      </c>
      <c r="DA30" s="61">
        <f>IF(ISBLANK($DC$3),"",IF(OR(Tipy!CN24=Výsledky!$DA$6,Tipy!CN24=Výsledky!$DA$7,Tipy!CN24=Výsledky!$DA$8,Tipy!CN24=Výsledky!$DA$9),VLOOKUP(Tipy!CN24,'Kategórie hráčov'!$A$27:$B$76,2,FALSE),0))</f>
        <v>0</v>
      </c>
      <c r="DB30" s="62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65" t="str">
        <f>IF(ISBLANK($DC$3),"",IF(ISBLANK(Tipy!CJ24),"-",SUM(CX30:DB30)))</f>
        <v>-</v>
      </c>
      <c r="DD30" s="64"/>
      <c r="DE30" s="61">
        <f>IF(ISBLANK($DJ$3),"",IF(ISBLANK(Tipy!CP24),0,IF(AND(Tipy!CP24=Výsledky!$DH$3,Tipy!CR24=Výsledky!$DJ$3),60,0)))</f>
        <v>0</v>
      </c>
      <c r="DF30" s="61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61">
        <f>IF(ISBLANK($DJ$3),"",IF(OR(Tipy!CS24=Výsledky!$DE$6,Tipy!CS24=Výsledky!$DE$7,Tipy!CS24=Výsledky!$DE$8,Tipy!CS24=Výsledky!$DE$9),VLOOKUP(Tipy!CS24,'Kategórie hráčov'!$A$2:$B$51,2,FALSE),0))</f>
        <v>0</v>
      </c>
      <c r="DH30" s="61">
        <f>IF(ISBLANK($DJ$3),"",IF(OR(Tipy!CT24=Výsledky!$DH$6,Tipy!CT24=Výsledky!$DH$7,Tipy!CT24=Výsledky!$DH$8,Tipy!CT24=Výsledky!$DH$9),VLOOKUP(Tipy!CT24,'Kategórie hráčov'!$A$27:$B$76,2,FALSE),0))</f>
        <v>0</v>
      </c>
      <c r="DI30" s="62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65">
        <f>IF(ISBLANK($DJ$3),"",IF(ISBLANK(Tipy!CP24),"-",SUM(DE30:DI30)))</f>
        <v>30</v>
      </c>
      <c r="DK30" s="64"/>
      <c r="DL30" s="61">
        <f>IF(ISBLANK($DQ$3),"",IF(ISBLANK(Tipy!CV24),0,IF(AND(Tipy!CV24=Výsledky!$DO$3,Tipy!CX24=Výsledky!$DQ$3),60,0)))</f>
        <v>0</v>
      </c>
      <c r="DM30" s="61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61">
        <f>IF(ISBLANK($DQ$3),"",IF(OR(Tipy!CY24=Výsledky!$DL$6,Tipy!CY24=Výsledky!$DL$7,Tipy!CY24=Výsledky!$DL$8,Tipy!CY24=Výsledky!$DL$9),VLOOKUP(Tipy!CY24,'Kategórie hráčov'!$A$2:$B$51,2,FALSE),0))</f>
        <v>0</v>
      </c>
      <c r="DO30" s="61">
        <f>IF(ISBLANK($DQ$3),"",IF(OR(Tipy!CZ24=Výsledky!$DO$6,Tipy!CZ24=Výsledky!$DO$7,Tipy!CZ24=Výsledky!$DO$8,Tipy!CZ24=Výsledky!$DO$9),VLOOKUP(Tipy!CZ24,'Kategórie hráčov'!$A$27:$B$76,2,FALSE),0))</f>
        <v>0</v>
      </c>
      <c r="DP30" s="62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65">
        <f>IF(ISBLANK($DQ$3),"",IF(ISBLANK(Tipy!CV24),"-",SUM(DL30:DP30)))</f>
        <v>0</v>
      </c>
      <c r="DR30" s="64"/>
      <c r="DS30" s="61">
        <f>IF(ISBLANK($DX$3),"",IF(ISBLANK(Tipy!DB24),0,IF(AND(Tipy!DB24=Výsledky!$DV$3,Tipy!DD24=Výsledky!$DX$3),60,0)))</f>
        <v>0</v>
      </c>
      <c r="DT30" s="61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61">
        <f>IF(ISBLANK($DX$3),"",IF(OR(Tipy!DE24=Výsledky!$DS$6,Tipy!DE24=Výsledky!$DS$7,Tipy!DE24=Výsledky!$DS$8,Tipy!DE24=Výsledky!$DS$9),VLOOKUP(Tipy!DE24,'Kategórie hráčov'!$A$2:$B$51,2,FALSE),0))</f>
        <v>0</v>
      </c>
      <c r="DV30" s="61">
        <f>IF(ISBLANK($DX$3),"",IF(OR(Tipy!DF24=Výsledky!$DV$6,Tipy!DF24=Výsledky!$DV$7,Tipy!DF24=Výsledky!$DV$8,Tipy!DF24=Výsledky!$DV$9),VLOOKUP(Tipy!DF24,'Kategórie hráčov'!$A$27:$B$76,2,FALSE),0))</f>
        <v>0</v>
      </c>
      <c r="DW30" s="62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65">
        <f>IF(ISBLANK($DX$3),"",IF(ISBLANK(Tipy!DB24),"-",SUM(DS30:DW30)))</f>
        <v>0</v>
      </c>
      <c r="DY30" s="64"/>
      <c r="DZ30" s="61">
        <f>IF(ISBLANK($EE$3),"",IF(ISBLANK(Tipy!DH24),0,IF(AND(Tipy!DH24=Výsledky!$EC$3,Tipy!DJ24=Výsledky!$EE$3),60,0)))</f>
        <v>0</v>
      </c>
      <c r="EA30" s="61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61">
        <f>IF(ISBLANK($EE$3),"",IF(OR(Tipy!DK24=Výsledky!$DZ$6,Tipy!DK24=Výsledky!$DZ$7,Tipy!DK24=Výsledky!$DZ$8,Tipy!DK24=Výsledky!$DZ$9),VLOOKUP(Tipy!DK24,'Kategórie hráčov'!$A$2:$B$51,2,FALSE),0))</f>
        <v>20</v>
      </c>
      <c r="EC30" s="61">
        <f>IF(ISBLANK($EE$3),"",IF(OR(Tipy!DL24=Výsledky!$EC$6,Tipy!DL24=Výsledky!$EC$7,Tipy!DL24=Výsledky!$EC$8,Tipy!DL24=Výsledky!$EC$9),VLOOKUP(Tipy!DL24,'Kategórie hráčov'!$A$27:$B$76,2,FALSE),0))</f>
        <v>0</v>
      </c>
      <c r="ED30" s="62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65">
        <f>IF(ISBLANK($EE$3),"",IF(ISBLANK(Tipy!DH24),"-",SUM(DZ30:ED30)))</f>
        <v>50</v>
      </c>
      <c r="EF30" s="64"/>
      <c r="EG30" s="61">
        <f>IF(ISBLANK($EL$3),"",IF(ISBLANK(Tipy!DN24),0,IF(AND(Tipy!DN24=Výsledky!$EJ$3,Tipy!DP24=Výsledky!$EL$3),60,0)))</f>
        <v>0</v>
      </c>
      <c r="EH30" s="61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61">
        <f>IF(ISBLANK($EL$3),"",IF(OR(Tipy!DQ24=Výsledky!$EG$6,Tipy!DQ24=Výsledky!$EG$7,Tipy!DQ24=Výsledky!$EG$8,Tipy!DQ24=Výsledky!$EG$9),VLOOKUP(Tipy!DQ24,'Kategórie hráčov'!$A$77:$B$77,2,FALSE),0))</f>
        <v>0</v>
      </c>
      <c r="EJ30" s="61">
        <f>IF(ISBLANK($EL$3),"",IF(OR(Tipy!DR24=Výsledky!$EJ$6,Tipy!DR24=Výsledky!$EJ$7,Tipy!DR24=Výsledky!$EJ$8,Tipy!DR24=Výsledky!$EJ$9),VLOOKUP(Tipy!DR24,'Kategórie hráčov'!$A$27:$B$76,2,FALSE),0))</f>
        <v>0</v>
      </c>
      <c r="EK30" s="62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65">
        <f>IF(ISBLANK($EL$3),"",IF(ISBLANK(Tipy!DN24),"-",SUM(EG30:EK30)))</f>
        <v>10</v>
      </c>
      <c r="EM30" s="64"/>
      <c r="EN30" s="61">
        <f>IF(ISBLANK($ES$3),"",IF(ISBLANK(Tipy!DT24),0,IF(AND(Tipy!DT24=Výsledky!$EQ$3,Tipy!DV24=Výsledky!$ES$3),60,0)))</f>
        <v>0</v>
      </c>
      <c r="EO30" s="61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61">
        <f>IF(ISBLANK($ES$3),"",IF(OR(Tipy!DW24=Výsledky!$EN$6,Tipy!DW24=Výsledky!$EN$7,Tipy!DW24=Výsledky!$EN$8,Tipy!DW24=Výsledky!$EN$9),VLOOKUP(Tipy!DW24,'Kategórie hráčov'!$A$2:$B$51,2,FALSE),0))</f>
        <v>20</v>
      </c>
      <c r="EQ30" s="61">
        <f>IF(ISBLANK($ES$3),"",IF(OR(Tipy!DX24=Výsledky!$EQ$6,Tipy!DX24=Výsledky!$EQ$7,Tipy!DX24=Výsledky!$EQ$8,Tipy!DX24=Výsledky!$EQ$9),VLOOKUP(Tipy!DX24,'Kategórie hráčov'!$A$27:$B$76,2,FALSE),0))</f>
        <v>0</v>
      </c>
      <c r="ER30" s="62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65">
        <f>IF(ISBLANK($ES$3),"",IF(ISBLANK(Tipy!DT24),"-",SUM(EN30:ER30)))</f>
        <v>40</v>
      </c>
      <c r="ET30" s="64"/>
      <c r="EU30" s="61">
        <f>IF(ISBLANK($EZ$3),"",IF(ISBLANK(Tipy!DZ24),0,IF(AND(Tipy!DZ24=Výsledky!$EX$3,Tipy!EB24=Výsledky!$EZ$3),60,0)))</f>
        <v>0</v>
      </c>
      <c r="EV30" s="61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61">
        <f>IF(ISBLANK($EZ$3),"",IF(OR(Tipy!EC24=Výsledky!$EU$6,Tipy!EC24=Výsledky!$EU$7,Tipy!EC24=Výsledky!$EU$8,Tipy!EC24=Výsledky!$EU$9),VLOOKUP(Tipy!EC24,'Kategórie hráčov'!$A$2:$B$51,2,FALSE),0))</f>
        <v>0</v>
      </c>
      <c r="EX30" s="61">
        <f>IF(ISBLANK($EZ$3),"",IF(OR(Tipy!ED24=Výsledky!$EX$6,Tipy!ED24=Výsledky!$EX$7,Tipy!ED24=Výsledky!$EX$8,Tipy!ED24=Výsledky!$EX$9),VLOOKUP(Tipy!ED24,'Kategórie hráčov'!$A$27:$B$76,2,FALSE),0))</f>
        <v>0</v>
      </c>
      <c r="EY30" s="62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65">
        <f>IF(ISBLANK($EZ$3),"",IF(ISBLANK(Tipy!DZ24),"-",SUM(EU30:EY30)))</f>
        <v>20</v>
      </c>
      <c r="FA30" s="64"/>
      <c r="FB30" s="61">
        <f>IF(ISBLANK($BM$3),"",IF(ISBLANK(Tipy!EF24),0,IF(AND(Tipy!EF24=Výsledky!$BK$3,Tipy!EH24=Výsledky!$BM$3),60,0)))</f>
        <v>0</v>
      </c>
      <c r="FC30" s="61">
        <f>IF(ISBLANK($BM$3),"",IF(ISBLANK(Tipy!EF24),0,IF(AND(Tipy!EF24=Výsledky!$BK$3,Tipy!EH24=Výsledky!$BM$3),0,IF(AND(Tipy!EF24-Tipy!EH24&gt;0,Výsledky!$BK$3-Výsledky!$BM$3&gt;0),20,IF(AND(Tipy!EF24-Tipy!EH24=0,Výsledky!$BK$3-Výsledky!$BM$3=0),20,IF(AND(Tipy!EF24-Tipy!EH24&lt;0,Výsledky!$BK$3-Výsledky!$BM$3&lt;0),20,0))))))</f>
        <v>0</v>
      </c>
      <c r="FD30" s="61">
        <f>IF(ISBLANK($BM$3),"",IF(OR(Tipy!EI24=Výsledky!$FB$6,Tipy!EI24=Výsledky!$FB$7,Tipy!EI24=Výsledky!$FB$8,Tipy!EI24=Výsledky!$FB$9),IF(VLOOKUP(Tipy!EI24,'Kategórie hráčov'!$A$2:$B$46,2,FALSE)=30,30,20),0))</f>
        <v>0</v>
      </c>
      <c r="FE30" s="61">
        <f>IF(ISBLANK($BM$3),"",IF(OR(Tipy!EJ24=Výsledky!$FE$6,Tipy!EJ24=Výsledky!$FE$7,Tipy!EJ24=Výsledky!$FE$8,Tipy!EJ24=Výsledky!$FE$9),IF(VLOOKUP(Tipy!EJ24,'Kategórie hráčov'!$A$2:$B$46,2,FALSE)=30,30,20),0))</f>
        <v>0</v>
      </c>
      <c r="FF30" s="62">
        <f>IF(ISBLANK($BM$3),"",IF(ISBLANK(Tipy!EF24),0,IF(OR(AND(Tipy!EF24=Výsledky!$BK$3,OR(Tipy!EH24=Výsledky!$BM$3+1,Tipy!EH24=Výsledky!$BM$3-1)),AND(Tipy!EH24=Výsledky!$BM$3,OR(Tipy!EF24=Výsledky!$BK$3+1,Tipy!EF24=Výsledky!$BK$3-1))),10,0)))</f>
        <v>0</v>
      </c>
      <c r="FG30" s="65" t="str">
        <f>IF(ISBLANK($BM$3),"",IF(ISBLANK(Tipy!EF24),"-",SUM(FB30:FF30)))</f>
        <v>-</v>
      </c>
      <c r="FH30" s="64"/>
      <c r="FI30" s="61" t="str">
        <f>IF(ISBLANK($FN$3),"",IF(ISBLANK(Tipy!EL24),0,IF(AND(Tipy!EL24=Výsledky!$FL$3,Tipy!EN24=Výsledky!$FN$3),60,0)))</f>
        <v/>
      </c>
      <c r="FJ30" s="61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61" t="str">
        <f>IF(ISBLANK($FN$3),"",IF(OR(Tipy!EO24=Výsledky!$FI$6,Tipy!EO24=Výsledky!$FI$7,Tipy!EO24=Výsledky!$FI$8,Tipy!EO24=Výsledky!$FI$9),IF(VLOOKUP(Tipy!EO24,'Kategórie hráčov'!$A$2:$B$46,2,FALSE)=30,30,20),0))</f>
        <v/>
      </c>
      <c r="FL30" s="61" t="str">
        <f>IF(ISBLANK($FN$3),"",IF(OR(Tipy!EP24=Výsledky!$FL$6,Tipy!EP24=Výsledky!$FL$7,Tipy!EP24=Výsledky!$FL$8,Tipy!EP24=Výsledky!$FL$9),IF(VLOOKUP(Tipy!EP24,'Kategórie hráčov'!$A$2:$B$46,2,FALSE)=30,30,20),0))</f>
        <v/>
      </c>
      <c r="FM30" s="62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65" t="str">
        <f>IF(ISBLANK($FN$3),"",IF(ISBLANK(Tipy!EL24),"-",SUM(FI30:FM30)))</f>
        <v/>
      </c>
      <c r="FO30" s="64"/>
      <c r="FP30" s="61">
        <f>IF(ISBLANK($DJ$3),"",IF(ISBLANK(Tipy!ER24),0,IF(AND(Tipy!ER24=Výsledky!$DH$3,Tipy!ET24=Výsledky!$DJ$3),60,0)))</f>
        <v>0</v>
      </c>
      <c r="FQ30" s="61">
        <f>IF(ISBLANK($DJ$3),"",IF(ISBLANK(Tipy!ER24),0,IF(AND(Tipy!ER24=Výsledky!$DH$3,Tipy!ET24=Výsledky!$DJ$3),0,IF(AND(Tipy!ER24-Tipy!ET24&gt;0,Výsledky!$DH$3-Výsledky!$DJ$3&gt;0),20,IF(AND(Tipy!ER24-Tipy!ET24=0,Výsledky!$DH$3-Výsledky!$DJ$3=0),20,IF(AND(Tipy!ER24-Tipy!ET24&lt;0,Výsledky!$DH$3-Výsledky!$DJ$3&lt;0),20,0))))))</f>
        <v>0</v>
      </c>
      <c r="FR30" s="61">
        <f>IF(ISBLANK($DJ$3),"",IF(OR(Tipy!EU24=Výsledky!$FP$6,Tipy!EU24=Výsledky!$FP$7,Tipy!EU24=Výsledky!$FP$8,Tipy!EU24=Výsledky!$FP$9),IF(VLOOKUP(Tipy!EU24,'Kategórie hráčov'!$A$2:$B$46,2,FALSE)=30,30,20),0))</f>
        <v>0</v>
      </c>
      <c r="FS30" s="61">
        <f>IF(ISBLANK($DJ$3),"",IF(OR(Tipy!EV24=Výsledky!$FS$6,Tipy!EV24=Výsledky!$FS$7,Tipy!EV24=Výsledky!$FS$8,Tipy!EV24=Výsledky!$FS$9),IF(VLOOKUP(Tipy!EV24,'Kategórie hráčov'!$A$2:$B$46,2,FALSE)=30,30,20),0))</f>
        <v>0</v>
      </c>
      <c r="FT30" s="62">
        <f>IF(ISBLANK($DJ$3),"",IF(ISBLANK(Tipy!ER24),0,IF(OR(AND(Tipy!ER24=Výsledky!$DH$3,OR(Tipy!ET24=Výsledky!$DJ$3+1,Tipy!ET24=Výsledky!$DJ$3-1)),AND(Tipy!ET24=Výsledky!$DJ$3,OR(Tipy!ER24=Výsledky!$DH$3+1,Tipy!ER24=Výsledky!$DH$3-1))),10,0)))</f>
        <v>0</v>
      </c>
      <c r="FU30" s="65" t="str">
        <f>IF(ISBLANK($DJ$3),"",IF(ISBLANK(Tipy!ER24),"-",SUM(FP30:FT30)))</f>
        <v>-</v>
      </c>
      <c r="FV30" s="64"/>
      <c r="FW30" s="61" t="str">
        <f>IF(ISBLANK($GB$3),"",IF(ISBLANK(Tipy!EX24),0,IF(AND(Tipy!EX24=Výsledky!$FZ$3,Tipy!EZ24=Výsledky!$GB$3),60,0)))</f>
        <v/>
      </c>
      <c r="FX30" s="61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61" t="str">
        <f>IF(ISBLANK($GB$3),"",IF(OR(Tipy!FA24=Výsledky!$FW$6,Tipy!FA24=Výsledky!$FW$7,Tipy!FA24=Výsledky!$FW$8,Tipy!FA24=Výsledky!$FW$9),IF(VLOOKUP(Tipy!FA24,'Kategórie hráčov'!$A$2:$B$46,2,FALSE)=30,30,20),0))</f>
        <v/>
      </c>
      <c r="FZ30" s="61" t="str">
        <f>IF(ISBLANK($GB$3),"",IF(OR(Tipy!FB24=Výsledky!$FZ$6,Tipy!FB24=Výsledky!$FZ$7,Tipy!FB24=Výsledky!$FZ$8,Tipy!FB24=Výsledky!$FZ$9),IF(VLOOKUP(Tipy!FB24,'Kategórie hráčov'!$A$2:$B$46,2,FALSE)=30,30,20),0))</f>
        <v/>
      </c>
      <c r="GA30" s="62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65" t="str">
        <f>IF(ISBLANK($GB$3),"",IF(ISBLANK(Tipy!EX24),"-",SUM(FW30:GA30)))</f>
        <v/>
      </c>
      <c r="GC30" s="64"/>
      <c r="GD30" s="61" t="str">
        <f>IF(ISBLANK($GP$3),"",IF(ISBLANK(Tipy!FD24),0,IF(AND(Tipy!FD24=Výsledky!$GN$3,Tipy!FF24=Výsledky!$GP$3),60,0)))</f>
        <v/>
      </c>
      <c r="GE30" s="61" t="str">
        <f>IF(ISBLANK($GP$3),"",IF(ISBLANK(Tipy!FD24),0,IF(AND(Tipy!FD24=Výsledky!$GN$3,Tipy!FF24=Výsledky!$GP$3),0,IF(AND(Tipy!FD24-Tipy!FF24&gt;0,Výsledky!$GN$3-Výsledky!$GP$3&gt;0),20,IF(AND(Tipy!FD24-Tipy!FF24=0,Výsledky!$GN$3-Výsledky!$GP$3=0),20,IF(AND(Tipy!FD24-Tipy!FF24&lt;0,Výsledky!$GN$3-Výsledky!$GP$3&lt;0),20,0))))))</f>
        <v/>
      </c>
      <c r="GF30" s="61" t="str">
        <f>IF(ISBLANK($GP$3),"",IF(OR(Tipy!FG24=Výsledky!$GD$6,Tipy!FG24=Výsledky!$GD$7,Tipy!FG24=Výsledky!$GD$8,Tipy!FG24=Výsledky!$GD$9),IF(VLOOKUP(Tipy!FG24,'Kategórie hráčov'!$A$2:$B$46,2,FALSE)=30,30,20),0))</f>
        <v/>
      </c>
      <c r="GG30" s="61" t="str">
        <f>IF(ISBLANK($GP$3),"",IF(OR(Tipy!FH24=Výsledky!$GG$6,Tipy!FH24=Výsledky!$GG$7,Tipy!FH24=Výsledky!$GG$8,Tipy!FH24=Výsledky!$GG$9),IF(VLOOKUP(Tipy!FH24,'Kategórie hráčov'!$A$2:$B$46,2,FALSE)=30,30,20),0))</f>
        <v/>
      </c>
      <c r="GH30" s="62" t="str">
        <f>IF(ISBLANK($GP$3),"",IF(ISBLANK(Tipy!FD24),0,IF(OR(AND(Tipy!FD24=Výsledky!$GN$3,OR(Tipy!FF24=Výsledky!$GP$3+1,Tipy!FF24=Výsledky!$GP$3-1)),AND(Tipy!FF24=Výsledky!$GP$3,OR(Tipy!FD24=Výsledky!$GN$3+1,Tipy!FD24=Výsledky!$GN$3-1))),10,0)))</f>
        <v/>
      </c>
      <c r="GI30" s="65" t="str">
        <f>IF(ISBLANK($GP$3),"",IF(ISBLANK(Tipy!FD24),"-",SUM(GD30:GH30)))</f>
        <v/>
      </c>
      <c r="GJ30" s="64"/>
      <c r="GK30" s="61" t="str">
        <f>IF(ISBLANK($GW$3),"",IF(ISBLANK(Tipy!FJ24),0,IF(AND(Tipy!FJ24=Výsledky!$GU$3,Tipy!FL24=Výsledky!$GW$3),60,0)))</f>
        <v/>
      </c>
      <c r="GL30" s="61" t="str">
        <f>IF(ISBLANK($GW$3),"",IF(ISBLANK(Tipy!FJ24),0,IF(AND(Tipy!FJ24=Výsledky!$GU$3,Tipy!FL24=Výsledky!$GW$3),0,IF(AND(Tipy!FJ24-Tipy!FL24&gt;0,Výsledky!$GU$3-Výsledky!$GW$3&gt;0),20,IF(AND(Tipy!FJ24-Tipy!FL24=0,Výsledky!$GU$3-Výsledky!$GW$3=0),20,IF(AND(Tipy!FJ24-Tipy!FL24&lt;0,Výsledky!$GU$3-Výsledky!$GW$3&lt;0),20,0))))))</f>
        <v/>
      </c>
      <c r="GM30" s="61" t="str">
        <f>IF(ISBLANK($GW$3),"",IF(OR(Tipy!FM24=Výsledky!$GK$6,Tipy!FM24=Výsledky!$GK$7,Tipy!FM24=Výsledky!$GK$8,Tipy!FM24=Výsledky!$GK$9),IF(VLOOKUP(Tipy!FM24,'Kategórie hráčov'!$A$2:$B$46,2,FALSE)=30,30,20),0))</f>
        <v/>
      </c>
      <c r="GN30" s="61" t="str">
        <f>IF(ISBLANK($GW$3),"",IF(OR(Tipy!FN24=Výsledky!$GN$6,Tipy!FN24=Výsledky!$GN$7,Tipy!FN24=Výsledky!$GN$8,Tipy!FN24=Výsledky!$GN$9),IF(VLOOKUP(Tipy!FN24,'Kategórie hráčov'!$A$2:$B$46,2,FALSE)=30,30,20),0))</f>
        <v/>
      </c>
      <c r="GO30" s="62" t="str">
        <f>IF(ISBLANK($GW$3),"",IF(ISBLANK(Tipy!FJ24),0,IF(OR(AND(Tipy!FJ24=Výsledky!$GU$3,OR(Tipy!FL24=Výsledky!$GW$3+1,Tipy!FL24=Výsledky!$GW$3-1)),AND(Tipy!FL24=Výsledky!$GW$3,OR(Tipy!FJ24=Výsledky!$GU$3+1,Tipy!FJ24=Výsledky!$GU$3-1))),10,0)))</f>
        <v/>
      </c>
      <c r="GP30" s="65" t="str">
        <f>IF(ISBLANK($GW$3),"",IF(ISBLANK(Tipy!FJ24),"-",SUM(GK30:GO30)))</f>
        <v/>
      </c>
      <c r="GQ30" s="64"/>
      <c r="GR30" s="61" t="str">
        <f>IF(ISBLANK($GI$3),"",IF(ISBLANK(Tipy!FP24),0,IF(AND(Tipy!FP24=Výsledky!$GG$3,Tipy!FR24=Výsledky!$GI$3),60,0)))</f>
        <v/>
      </c>
      <c r="GS30" s="61" t="str">
        <f>IF(ISBLANK($GI$3),"",IF(ISBLANK(Tipy!FP24),0,IF(AND(Tipy!FP24=Výsledky!$GG$3,Tipy!FR24=Výsledky!$GI$3),0,IF(AND(Tipy!FP24-Tipy!FR24&gt;0,Výsledky!$GG$3-Výsledky!$GI$3&gt;0),20,IF(AND(Tipy!FP24-Tipy!FR24=0,Výsledky!$GG$3-Výsledky!$GI$3=0),20,IF(AND(Tipy!FP24-Tipy!FR24&lt;0,Výsledky!$GG$3-Výsledky!$GI$3&lt;0),20,0))))))</f>
        <v/>
      </c>
      <c r="GT30" s="61" t="str">
        <f>IF(ISBLANK($GI$3),"",IF(OR(Tipy!FS24=Výsledky!#REF!,Tipy!FS24=Výsledky!#REF!,Tipy!FS24=Výsledky!#REF!,Tipy!FS24=Výsledky!$GR$9),IF(VLOOKUP(Tipy!FS24,'Kategórie hráčov'!$A$2:$B$46,2,FALSE)=30,30,20),0))</f>
        <v/>
      </c>
      <c r="GU30" s="61" t="str">
        <f>IF(ISBLANK($GI$3),"",IF(OR(Tipy!FT24=Výsledky!#REF!,Tipy!FT24=Výsledky!#REF!,Tipy!FT24=Výsledky!#REF!,Tipy!FT24=Výsledky!$GU$9),IF(VLOOKUP(Tipy!FT24,'Kategórie hráčov'!$A$2:$B$46,2,FALSE)=30,30,20),0))</f>
        <v/>
      </c>
      <c r="GV30" s="62" t="str">
        <f>IF(ISBLANK($GI$3),"",IF(ISBLANK(Tipy!FP24),0,IF(OR(AND(Tipy!FP24=Výsledky!$GG$3,OR(Tipy!FR24=Výsledky!$GI$3+1,Tipy!FR24=Výsledky!$GI$3-1)),AND(Tipy!FR24=Výsledky!$GI$3,OR(Tipy!FP24=Výsledky!$GG$3+1,Tipy!FP24=Výsledky!$GG$3-1))),10,0)))</f>
        <v/>
      </c>
      <c r="GW30" s="65" t="str">
        <f>IF(ISBLANK($GI$3),"",IF(ISBLANK(Tipy!FP24),"-",SUM(GR30:GV30)))</f>
        <v/>
      </c>
      <c r="GX30" s="64"/>
      <c r="GY30" s="61" t="str">
        <f>IF(ISBLANK($HK$3),"",IF(ISBLANK(Tipy!FV24),0,IF(AND(Tipy!FV24=Výsledky!$HI$3,Tipy!FX24=Výsledky!$HK$3),60,0)))</f>
        <v/>
      </c>
      <c r="GZ30" s="61" t="str">
        <f>IF(ISBLANK($HK$3),"",IF(ISBLANK(Tipy!FV24),0,IF(AND(Tipy!FV24=Výsledky!$HI$3,Tipy!FX24=Výsledky!$HK$3),0,IF(AND(Tipy!FV24-Tipy!FX24&gt;0,Výsledky!$HI$3-Výsledky!$HK$3&gt;0),20,IF(AND(Tipy!FV24-Tipy!FX24=0,Výsledky!$HI$3-Výsledky!$HK$3=0),20,IF(AND(Tipy!FV24-Tipy!FX24&lt;0,Výsledky!$HI$3-Výsledky!$HK$3&lt;0),20,0))))))</f>
        <v/>
      </c>
      <c r="HA30" s="61" t="str">
        <f>IF(ISBLANK($HK$3),"",IF(OR(Tipy!FY24=Výsledky!$GY$6,Tipy!FY24=Výsledky!$GY$7,Tipy!FY24=Výsledky!$GY$8,Tipy!FY24=Výsledky!$GY$9),IF(VLOOKUP(Tipy!FY24,'Kategórie hráčov'!$A$2:$B$46,2,FALSE)=30,30,20),0))</f>
        <v/>
      </c>
      <c r="HB30" s="61" t="str">
        <f>IF(ISBLANK($HK$3),"",IF(OR(Tipy!FZ24=Výsledky!$HB$6,Tipy!FZ24=Výsledky!$HB$7,Tipy!FZ24=Výsledky!$HB$8,Tipy!FZ24=Výsledky!$HB$9),IF(VLOOKUP(Tipy!FZ24,'Kategórie hráčov'!$A$2:$B$46,2,FALSE)=30,30,20),0))</f>
        <v/>
      </c>
      <c r="HC30" s="62" t="str">
        <f>IF(ISBLANK($HK$3),"",IF(ISBLANK(Tipy!FV24),0,IF(OR(AND(Tipy!FV24=Výsledky!$HI$3,OR(Tipy!FX24=Výsledky!$HK$3+1,Tipy!FX24=Výsledky!$HK$3-1)),AND(Tipy!FX24=Výsledky!$HK$3,OR(Tipy!FV24=Výsledky!$HI$3+1,Tipy!FV24=Výsledky!$HI$3-1))),10,0)))</f>
        <v/>
      </c>
      <c r="HD30" s="65" t="str">
        <f>IF(ISBLANK($HK$3),"",IF(ISBLANK(Tipy!FV24),"-",SUM(GY30:HC30)))</f>
        <v/>
      </c>
      <c r="HE30" s="64"/>
      <c r="HF30" s="61" t="str">
        <f>IF(ISBLANK($HD$3),"",IF(ISBLANK(Tipy!GB24),0,IF(AND(Tipy!GB24=Výsledky!$HB$3,Tipy!GD24=Výsledky!$HD$3),60,0)))</f>
        <v/>
      </c>
      <c r="HG30" s="61" t="str">
        <f>IF(ISBLANK($HD$3),"",IF(ISBLANK(Tipy!GB24),0,IF(AND(Tipy!GB24=Výsledky!$HB$3,Tipy!GD24=Výsledky!$HD$3),0,IF(AND(Tipy!GB24-Tipy!GD24&gt;0,Výsledky!$HB$3-Výsledky!$HD$3&gt;0),20,IF(AND(Tipy!GB24-Tipy!GD24=0,Výsledky!$HB$3-Výsledky!$HD$3=0),20,IF(AND(Tipy!GB24-Tipy!GD24&lt;0,Výsledky!$HB$3-Výsledky!$HD$3&lt;0),20,0))))))</f>
        <v/>
      </c>
      <c r="HH30" s="61" t="str">
        <f>IF(ISBLANK($HD$3),"",IF(OR(Tipy!GE24=Výsledky!#REF!,Tipy!GE24=Výsledky!#REF!,Tipy!GE24=Výsledky!#REF!,Tipy!GE24=Výsledky!$HF$9),IF(VLOOKUP(Tipy!GE24,'Kategórie hráčov'!$A$2:$B$46,2,FALSE)=30,30,20),0))</f>
        <v/>
      </c>
      <c r="HI30" s="61" t="str">
        <f>IF(ISBLANK($HD$3),"",IF(OR(Tipy!GF24=Výsledky!#REF!,Tipy!GF24=Výsledky!#REF!,Tipy!GF24=Výsledky!#REF!,Tipy!GF24=Výsledky!$HI$9),IF(VLOOKUP(Tipy!GF24,'Kategórie hráčov'!$A$2:$B$46,2,FALSE)=30,30,20),0))</f>
        <v/>
      </c>
      <c r="HJ30" s="62" t="str">
        <f>IF(ISBLANK($HD$3),"",IF(ISBLANK(Tipy!GB24),0,IF(OR(AND(Tipy!GB24=Výsledky!$HB$3,OR(Tipy!GD24=Výsledky!$HD$3+1,Tipy!GD24=Výsledky!$HD$3-1)),AND(Tipy!GD24=Výsledky!$HD$3,OR(Tipy!GB24=Výsledky!$HB$3+1,Tipy!GB24=Výsledky!$HB$3-1))),10,0)))</f>
        <v/>
      </c>
      <c r="HK30" s="65" t="str">
        <f>IF(ISBLANK($HD$3),"",IF(ISBLANK(Tipy!GB24),"-",SUM(HF30:HJ30)))</f>
        <v/>
      </c>
      <c r="HL30" s="64"/>
      <c r="HM30" s="61" t="str">
        <f>IF(ISBLANK($HY$3),"",IF(ISBLANK(Tipy!GH24),0,IF(AND(Tipy!GH24=Výsledky!$HW$3,Tipy!GJ24=Výsledky!$HY$3),60,0)))</f>
        <v/>
      </c>
      <c r="HN30" s="61" t="str">
        <f>IF(ISBLANK($HY$3),"",IF(ISBLANK(Tipy!GH24),0,IF(AND(Tipy!GH24=Výsledky!$HW$3,Tipy!GJ24=Výsledky!$HY$3),0,IF(AND(Tipy!GH24-Tipy!GJ24&gt;0,Výsledky!$HW$3-Výsledky!$HY$3&gt;0),20,IF(AND(Tipy!GH24-Tipy!GJ24=0,Výsledky!$HW$3-Výsledky!$HY$3=0),20,IF(AND(Tipy!GH24-Tipy!GJ24&lt;0,Výsledky!$HW$3-Výsledky!$HY$3&lt;0),20,0))))))</f>
        <v/>
      </c>
      <c r="HO30" s="61" t="str">
        <f>IF(ISBLANK($HY$3),"",IF(OR(Tipy!GK24=Výsledky!$HM$6,Tipy!GK24=Výsledky!$HM$7,Tipy!GK24=Výsledky!$HM$8,Tipy!GK24=Výsledky!$HM$9),IF(VLOOKUP(Tipy!GK24,'Kategórie hráčov'!$A$2:$B$46,2,FALSE)=30,30,20),0))</f>
        <v/>
      </c>
      <c r="HP30" s="61" t="str">
        <f>IF(ISBLANK($HY$3),"",IF(OR(Tipy!GL24=Výsledky!$HP$6,Tipy!GL24=Výsledky!$HP$7,Tipy!GL24=Výsledky!$HP$8,Tipy!GL24=Výsledky!$HP$9),IF(VLOOKUP(Tipy!GL24,'Kategórie hráčov'!$A$2:$B$46,2,FALSE)=30,30,20),0))</f>
        <v/>
      </c>
      <c r="HQ30" s="62" t="str">
        <f>IF(ISBLANK($HY$3),"",IF(ISBLANK(Tipy!GH24),0,IF(OR(AND(Tipy!GH24=Výsledky!$HW$3,OR(Tipy!GJ24=Výsledky!$HY$3+1,Tipy!GJ24=Výsledky!$HY$3-1)),AND(Tipy!GJ24=Výsledky!$HY$3,OR(Tipy!GH24=Výsledky!$HW$3+1,Tipy!GH24=Výsledky!$HW$3-1))),10,0)))</f>
        <v/>
      </c>
      <c r="HR30" s="65" t="str">
        <f>IF(ISBLANK($HY$3),"",IF(ISBLANK(Tipy!GH24),"-",SUM(HM30:HQ30)))</f>
        <v/>
      </c>
      <c r="HS30" s="64"/>
      <c r="HT30" s="61" t="str">
        <f>IF(ISBLANK($HR$3),"",IF(ISBLANK(Tipy!GN24),0,IF(AND(Tipy!GN24=Výsledky!$HP$3,Tipy!GP24=Výsledky!$HR$3),60,0)))</f>
        <v/>
      </c>
      <c r="HU30" s="61" t="str">
        <f>IF(ISBLANK($HR$3),"",IF(ISBLANK(Tipy!GN24),0,IF(AND(Tipy!GN24=Výsledky!$HP$3,Tipy!GP24=Výsledky!$HR$3),0,IF(AND(Tipy!GN24-Tipy!GP24&gt;0,Výsledky!$HP$3-Výsledky!$HR$3&gt;0),20,IF(AND(Tipy!GN24-Tipy!GP24=0,Výsledky!$HP$3-Výsledky!$HR$3=0),20,IF(AND(Tipy!GN24-Tipy!GP24&lt;0,Výsledky!$HP$3-Výsledky!$HR$3&lt;0),20,0))))))</f>
        <v/>
      </c>
      <c r="HV30" s="61" t="str">
        <f>IF(ISBLANK($HR$3),"",IF(OR(Tipy!GQ24=Výsledky!$HT$6,Tipy!GQ24=Výsledky!#REF!,Tipy!GQ24=Výsledky!#REF!,Tipy!GQ24=Výsledky!#REF!),IF(VLOOKUP(Tipy!GQ24,'Kategórie hráčov'!$A$2:$B$46,2,FALSE)=30,30,20),0))</f>
        <v/>
      </c>
      <c r="HW30" s="61" t="str">
        <f>IF(ISBLANK($HR$3),"",IF(OR(Tipy!GR24=Výsledky!$HW$6,Tipy!GR24=Výsledky!#REF!,Tipy!GR24=Výsledky!#REF!,Tipy!GR24=Výsledky!#REF!),IF(VLOOKUP(Tipy!GR24,'Kategórie hráčov'!$A$2:$B$46,2,FALSE)=30,30,20),0))</f>
        <v/>
      </c>
      <c r="HX30" s="62" t="str">
        <f>IF(ISBLANK($HR$3),"",IF(ISBLANK(Tipy!GN24),0,IF(OR(AND(Tipy!GN24=Výsledky!$HP$3,OR(Tipy!GP24=Výsledky!$HR$3+1,Tipy!GP24=Výsledky!$HR$3-1)),AND(Tipy!GP24=Výsledky!$HR$3,OR(Tipy!GN24=Výsledky!$HP$3+1,Tipy!GN24=Výsledky!$HP$3-1))),10,0)))</f>
        <v/>
      </c>
      <c r="HY30" s="65" t="str">
        <f>IF(ISBLANK($HR$3),"",IF(ISBLANK(Tipy!GN24),"-",SUM(HT30:HX30)))</f>
        <v/>
      </c>
      <c r="HZ30" s="64"/>
      <c r="IA30" s="61" t="str">
        <f>IF(ISBLANK($IM$3),"",IF(ISBLANK(Tipy!GT24),0,IF(AND(Tipy!GT24=Výsledky!$IK$3,Tipy!GV24=Výsledky!$IM$3),60,0)))</f>
        <v/>
      </c>
      <c r="IB30" s="61" t="str">
        <f>IF(ISBLANK($IM$3),"",IF(ISBLANK(Tipy!GT24),0,IF(AND(Tipy!GT24=Výsledky!$IK$3,Tipy!GV24=Výsledky!$IM$3),0,IF(AND(Tipy!GT24-Tipy!GV24&gt;0,Výsledky!$IK$3-Výsledky!$IM$3&gt;0),20,IF(AND(Tipy!GT24-Tipy!GV24=0,Výsledky!$IK$3-Výsledky!$IM$3=0),20,IF(AND(Tipy!GT24-Tipy!GV24&lt;0,Výsledky!$IK$3-Výsledky!$IM$3&lt;0),20,0))))))</f>
        <v/>
      </c>
      <c r="IC30" s="61" t="str">
        <f>IF(ISBLANK($IM$3),"",IF(OR(Tipy!GW24=Výsledky!$IA$6,Tipy!GW24=Výsledky!$IA$7,Tipy!GW24=Výsledky!$IA$8,Tipy!GW24=Výsledky!$IA$9),IF(VLOOKUP(Tipy!GW24,'Kategórie hráčov'!$A$2:$B$46,2,FALSE)=30,30,20),0))</f>
        <v/>
      </c>
      <c r="ID30" s="61" t="str">
        <f>IF(ISBLANK($IM$3),"",IF(OR(Tipy!GX24=Výsledky!$ID$6,Tipy!GX24=Výsledky!$ID$7,Tipy!GX24=Výsledky!$ID$8,Tipy!GX24=Výsledky!$ID$9),IF(VLOOKUP(Tipy!GX24,'Kategórie hráčov'!$A$2:$B$46,2,FALSE)=30,30,20),0))</f>
        <v/>
      </c>
      <c r="IE30" s="62" t="str">
        <f>IF(ISBLANK($IM$3),"",IF(ISBLANK(Tipy!GT24),0,IF(OR(AND(Tipy!GT24=Výsledky!$IK$3,OR(Tipy!GV24=Výsledky!$IM$3+1,Tipy!GV24=Výsledky!$IM$3-1)),AND(Tipy!GV24=Výsledky!$IM$3,OR(Tipy!GT24=Výsledky!$IK$3+1,Tipy!GT24=Výsledky!$IK$3-1))),10,0)))</f>
        <v/>
      </c>
      <c r="IF30" s="65" t="str">
        <f>IF(ISBLANK($IM$3),"",IF(ISBLANK(Tipy!GT24),"-",SUM(IA30:IE30)))</f>
        <v/>
      </c>
      <c r="IG30" s="64"/>
      <c r="IH30" s="61" t="str">
        <f>IF(ISBLANK($IF$3),"",IF(ISBLANK(Tipy!GZ24),0,IF(AND(Tipy!GZ24=Výsledky!$ID$3,Tipy!HB24=Výsledky!$IF$3),60,0)))</f>
        <v/>
      </c>
      <c r="II30" s="61" t="str">
        <f>IF(ISBLANK($IF$3),"",IF(ISBLANK(Tipy!GZ24),0,IF(AND(Tipy!GZ24=Výsledky!$ID$3,Tipy!HB24=Výsledky!$IF$3),0,IF(AND(Tipy!GZ24-Tipy!HB24&gt;0,Výsledky!$ID$3-Výsledky!$IF$3&gt;0),20,IF(AND(Tipy!GZ24-Tipy!HB24=0,Výsledky!$ID$3-Výsledky!$IF$3=0),20,IF(AND(Tipy!GZ24-Tipy!HB24&lt;0,Výsledky!$ID$3-Výsledky!$IF$3&lt;0),20,0))))))</f>
        <v/>
      </c>
      <c r="IJ30" s="61" t="str">
        <f>IF(ISBLANK($IF$3),"",IF(OR(Tipy!HC24=Výsledky!#REF!,Tipy!HC24=Výsledky!#REF!,Tipy!HC24=Výsledky!#REF!,Tipy!HC24=Výsledky!$IH$9),IF(VLOOKUP(Tipy!HC24,'Kategórie hráčov'!$A$2:$B$46,2,FALSE)=30,30,20),0))</f>
        <v/>
      </c>
      <c r="IK30" s="61" t="str">
        <f>IF(ISBLANK($IF$3),"",IF(OR(Tipy!HD24=Výsledky!#REF!,Tipy!HD24=Výsledky!#REF!,Tipy!HD24=Výsledky!#REF!,Tipy!HD24=Výsledky!$IK$9),IF(VLOOKUP(Tipy!HD24,'Kategórie hráčov'!$A$2:$B$46,2,FALSE)=30,30,20),0))</f>
        <v/>
      </c>
      <c r="IL30" s="62" t="str">
        <f>IF(ISBLANK($IF$3),"",IF(ISBLANK(Tipy!GZ24),0,IF(OR(AND(Tipy!GZ24=Výsledky!$ID$3,OR(Tipy!HB24=Výsledky!$IF$3+1,Tipy!HB24=Výsledky!$IF$3-1)),AND(Tipy!HB24=Výsledky!$IF$3,OR(Tipy!GZ24=Výsledky!$ID$3+1,Tipy!GZ24=Výsledky!$ID$3-1))),10,0)))</f>
        <v/>
      </c>
      <c r="IM30" s="65" t="str">
        <f>IF(ISBLANK($IF$3),"",IF(ISBLANK(Tipy!GZ24),"-",SUM(IH30:IL30)))</f>
        <v/>
      </c>
      <c r="IN30" s="64"/>
      <c r="IO30" s="61" t="str">
        <f>IF(ISBLANK($IT$3),"",IF(ISBLANK(Tipy!HF24),0,IF(AND(Tipy!HF24=Výsledky!$IR$3,Tipy!HH24=Výsledky!$IT$3),60,0)))</f>
        <v/>
      </c>
      <c r="IP30" s="61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61" t="str">
        <f>IF(ISBLANK($IT$3),"",IF(OR(Tipy!HI24=Výsledky!$IO$6,Tipy!HI24=Výsledky!$IO$7,Tipy!HI24=Výsledky!$IO$8,Tipy!HI24=Výsledky!$IO$9),IF(VLOOKUP(Tipy!HI24,'Kategórie hráčov'!$A$2:$B$46,2,FALSE)=30,30,20),0))</f>
        <v/>
      </c>
      <c r="IR30" s="61" t="str">
        <f>IF(ISBLANK($IT$3),"",IF(OR(Tipy!HJ24=Výsledky!$IR$6,Tipy!HJ24=Výsledky!$IR$7,Tipy!HJ24=Výsledky!$IR$8,Tipy!HJ24=Výsledky!$IR$9),IF(VLOOKUP(Tipy!HJ24,'Kategórie hráčov'!$A$2:$B$46,2,FALSE)=30,30,20),0))</f>
        <v/>
      </c>
      <c r="IS30" s="62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65" t="str">
        <f>IF(ISBLANK($IT$3),"",IF(ISBLANK(Tipy!HF24),"-",SUM(IO30:IS30)))</f>
        <v/>
      </c>
      <c r="IU30" s="64"/>
      <c r="IV30" s="61" t="str">
        <f>IF(ISBLANK($JA$3),"",IF(ISBLANK(Tipy!HL24),0,IF(AND(Tipy!HL24=Výsledky!$IY$3,Tipy!HN24=Výsledky!$JA$3),60,0)))</f>
        <v/>
      </c>
      <c r="IW30" s="61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61" t="str">
        <f>IF(ISBLANK($JA$3),"",IF(OR(Tipy!HO24=Výsledky!$IV$6,Tipy!HO24=Výsledky!$IV$7,Tipy!HO24=Výsledky!$IV$8,Tipy!HO24=Výsledky!$IV$9),IF(VLOOKUP(Tipy!HO24,'Kategórie hráčov'!$A$2:$B$46,2,FALSE)=30,30,20),0))</f>
        <v/>
      </c>
      <c r="IY30" s="61" t="str">
        <f>IF(ISBLANK($JA$3),"",IF(OR(Tipy!HP24=Výsledky!$IY$6,Tipy!HP24=Výsledky!$IY$7,Tipy!HP24=Výsledky!$IY$8,Tipy!HP24=Výsledky!$IY$9),IF(VLOOKUP(Tipy!HP24,'Kategórie hráčov'!$A$2:$B$46,2,FALSE)=30,30,20),0))</f>
        <v/>
      </c>
      <c r="IZ30" s="62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65" t="str">
        <f>IF(ISBLANK($JA$3),"",IF(ISBLANK(Tipy!HL24),"-",SUM(IV30:IZ30)))</f>
        <v/>
      </c>
      <c r="JB30" s="64"/>
      <c r="JC30" s="61" t="str">
        <f>IF(ISBLANK($JO$3),"",IF(ISBLANK(Tipy!HR24),0,IF(AND(Tipy!HR24=Výsledky!$JM$3,Tipy!HT24=Výsledky!$JO$3),60,0)))</f>
        <v/>
      </c>
      <c r="JD30" s="61" t="str">
        <f>IF(ISBLANK($JO$3),"",IF(ISBLANK(Tipy!HR24),0,IF(AND(Tipy!HR24=Výsledky!$JM$3,Tipy!HT24=Výsledky!$JO$3),0,IF(AND(Tipy!HR24-Tipy!HT24&gt;0,Výsledky!$JM$3-Výsledky!$JO$3&gt;0),20,IF(AND(Tipy!HR24-Tipy!HT24=0,Výsledky!$JM$3-Výsledky!$JO$3=0),20,IF(AND(Tipy!HR24-Tipy!HT24&lt;0,Výsledky!$JM$3-Výsledky!$JO$3&lt;0),20,0))))))</f>
        <v/>
      </c>
      <c r="JE30" s="61" t="str">
        <f>IF(ISBLANK($JO$3),"",IF(OR(Tipy!HU24=Výsledky!$JC$6,Tipy!HU24=Výsledky!$JC$7,Tipy!HU24=Výsledky!$JC$8,Tipy!HU24=Výsledky!$JC$9),IF(VLOOKUP(Tipy!HU24,'Kategórie hráčov'!$A$2:$B$70,2,FALSE)=30,30,20),0))</f>
        <v/>
      </c>
      <c r="JF30" s="61" t="str">
        <f>IF(ISBLANK($JO$3),"",IF(OR(Tipy!HV24=Výsledky!$JF$6,Tipy!HV24=Výsledky!$JF$7,Tipy!HV24=Výsledky!$JF$8,Tipy!HV24=Výsledky!$JF$9),IF(VLOOKUP(Tipy!HV24,'Kategórie hráčov'!$A$2:$B$70,2,FALSE)=30,30,20),0))</f>
        <v/>
      </c>
      <c r="JG30" s="62" t="str">
        <f>IF(ISBLANK($JO$3),"",IF(ISBLANK(Tipy!HR24),0,IF(OR(AND(Tipy!HR24=Výsledky!$JM$3,OR(Tipy!HT24=Výsledky!$JO$3+1,Tipy!HT24=Výsledky!$JO$3-1)),AND(Tipy!HT24=Výsledky!$JO$3,OR(Tipy!HR24=Výsledky!$JM$3+1,Tipy!HR24=Výsledky!$JM$3-1))),10,0)))</f>
        <v/>
      </c>
      <c r="JH30" s="65" t="str">
        <f>IF(ISBLANK($JO$3),"",IF(ISBLANK(Tipy!HR24),"-",SUM(JC30:JG30)))</f>
        <v/>
      </c>
      <c r="JI30" s="64"/>
      <c r="JJ30" s="61" t="str">
        <f>IF(ISBLANK($JH$3),"",IF(ISBLANK(Tipy!HX24),0,IF(AND(Tipy!HX24=Výsledky!$JF$3,Tipy!HZ24=Výsledky!$JH$3),60,0)))</f>
        <v/>
      </c>
      <c r="JK30" s="61" t="str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/>
      </c>
      <c r="JL30" s="61" t="str">
        <f>IF(ISBLANK($JH$3),"",IF(OR(Tipy!IA24=Výsledky!#REF!,Tipy!IA24=Výsledky!#REF!,Tipy!IA24=Výsledky!#REF!,Tipy!IA24=Výsledky!$JJ$9),IF(VLOOKUP(Tipy!IA24,'Kategórie hráčov'!$A$2:$B$46,2,FALSE)=30,30,20),0))</f>
        <v/>
      </c>
      <c r="JM30" s="61" t="str">
        <f>IF(ISBLANK($JH$3),"",IF(OR(Tipy!IB24=Výsledky!#REF!,Tipy!IB24=Výsledky!#REF!,Tipy!IB24=Výsledky!#REF!,Tipy!IB24=Výsledky!$JM$9),IF(VLOOKUP(Tipy!IB24,'Kategórie hráčov'!$A$2:$B$46,2,FALSE)=30,30,20),0))</f>
        <v/>
      </c>
      <c r="JN30" s="62" t="str">
        <f>IF(ISBLANK($JH$3),"",IF(ISBLANK(Tipy!HX24),0,IF(OR(AND(Tipy!HX24=Výsledky!$JF$3,OR(Tipy!HZ24=Výsledky!$JH$3+1,Tipy!HZ24=Výsledky!$JH$3-1)),AND(Tipy!HZ24=Výsledky!$JH$3,OR(Tipy!HX24=Výsledky!$JF$3+1,Tipy!HX24=Výsledky!$JF$3-1))),10,0)))</f>
        <v/>
      </c>
      <c r="JO30" s="65" t="str">
        <f>IF(ISBLANK($JH$3),"",IF(ISBLANK(Tipy!HX24),"-",SUM(JJ30:JN30)))</f>
        <v/>
      </c>
      <c r="JP30" s="64"/>
      <c r="JQ30" s="61" t="str">
        <f>IF(ISBLANK($JV$3),"",IF(ISBLANK(Tipy!ID24),0,IF(AND(Tipy!ID24=Výsledky!$JT$3,Tipy!IF24=Výsledky!$JV$3),60,0)))</f>
        <v/>
      </c>
      <c r="JR30" s="61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61" t="str">
        <f>IF(ISBLANK($JV$3),"",IF(OR(Tipy!IG24=Výsledky!$JQ$6,Tipy!IG24=Výsledky!$JQ$7,Tipy!IG24=Výsledky!$JQ$8,Tipy!IG24=Výsledky!$JQ$9),IF(VLOOKUP(Tipy!IG24,'Kategórie hráčov'!$A$2:$B$46,2,FALSE)=30,30,20),0))</f>
        <v/>
      </c>
      <c r="JT30" s="61" t="str">
        <f>IF(ISBLANK($JV$3),"",IF(OR(Tipy!IH24=Výsledky!$JT$6,Tipy!IH24=Výsledky!$JT$7,Tipy!IH24=Výsledky!$JT$8,Tipy!IH24=Výsledky!$JT$9),IF(VLOOKUP(Tipy!IH24,'Kategórie hráčov'!$A$2:$B$46,2,FALSE)=30,30,20),0))</f>
        <v/>
      </c>
      <c r="JU30" s="62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65" t="str">
        <f>IF(ISBLANK($JV$3),"",IF(ISBLANK(Tipy!ID24),"-",SUM(JQ30:JU30)))</f>
        <v/>
      </c>
      <c r="JW30" s="64"/>
      <c r="JX30" s="61" t="str">
        <f>IF(ISBLANK($KQ$3),"",IF(ISBLANK(Tipy!IJ24),0,IF(AND(Tipy!IJ24=Výsledky!$KO$3,Tipy!IL24=Výsledky!$KQ$3),60,0)))</f>
        <v/>
      </c>
      <c r="JY30" s="61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1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1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2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65" t="str">
        <f>IF(ISBLANK($KQ$3),"",IF(ISBLANK(Tipy!IJ24),"-",SUM(JX30:KB30)))</f>
        <v/>
      </c>
      <c r="KD30" s="64"/>
      <c r="KE30" s="61" t="str">
        <f>IF(ISBLANK($KX$3),"",IF(ISBLANK(Tipy!IP24),0,IF(AND(Tipy!IP24=Výsledky!$KV$3,Tipy!IR24=Výsledky!$KX$3),60,0)))</f>
        <v/>
      </c>
      <c r="KF30" s="61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1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1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2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65" t="str">
        <f>IF(ISBLANK($KX$3),"",IF(ISBLANK(Tipy!IP24),"-",SUM(KE30:KI30)))</f>
        <v/>
      </c>
      <c r="KK30" s="64"/>
      <c r="KL30" s="61" t="str">
        <f>IF(ISBLANK($KJ$3),"",IF(ISBLANK(Tipy!IV24),0,IF(AND(Tipy!IV24=Výsledky!$KH$3,Tipy!IX24=Výsledky!$KJ$3),60,0)))</f>
        <v/>
      </c>
      <c r="KM30" s="61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1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1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2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65" t="str">
        <f>IF(ISBLANK($KJ$3),"",IF(ISBLANK(Tipy!IV24),"-",SUM(KL30:KP30)))</f>
        <v/>
      </c>
      <c r="KR30" s="64"/>
      <c r="KS30" s="61" t="str">
        <f>IF(ISBLANK($KC$3),"",IF(ISBLANK(Tipy!JB24),0,IF(AND(Tipy!JB24=Výsledky!$KA$3,Tipy!JD24=Výsledky!$KC$3),60,0)))</f>
        <v/>
      </c>
      <c r="KT30" s="61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1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1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2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5" t="str">
        <f>IF(ISBLANK($KC$3),"",IF(ISBLANK(Tipy!JB24),"-",SUM(KS30:KW30)))</f>
        <v/>
      </c>
      <c r="KY30" s="64"/>
      <c r="KZ30" s="61" t="str">
        <f>IF(ISBLANK($LE$3),"",IF(ISBLANK(Tipy!JH24),0,IF(AND(Tipy!JH24=Výsledky!$LC$3,Tipy!JJ24=Výsledky!$LE$3),60,0)))</f>
        <v/>
      </c>
      <c r="LA30" s="61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1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1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2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5" t="str">
        <f>IF(ISBLANK($LE$3),"",IF(ISBLANK(Tipy!JH24),"-",SUM(KZ30:LD30)))</f>
        <v/>
      </c>
      <c r="LF30" s="64"/>
      <c r="LG30" s="61" t="str">
        <f>IF(ISBLANK($JH$3),"",IF(ISBLANK(Tipy!JU24),0,IF(AND(Tipy!JU24=Výsledky!$JF$3,Tipy!JW24=Výsledky!$JH$3),60,0)))</f>
        <v/>
      </c>
      <c r="LH30" s="61" t="str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/>
      </c>
      <c r="LI30" s="61" t="str">
        <f>IF(ISBLANK($JH$3),"",IF(OR(Tipy!JX24=Výsledky!#REF!,Tipy!JX24=Výsledky!#REF!,Tipy!JX24=Výsledky!#REF!,Tipy!JX24=Výsledky!$JJ$9),IF(VLOOKUP(Tipy!JX24,'Kategórie hráčov'!$A$2:$B$46,2,FALSE)=30,30,20),0))</f>
        <v/>
      </c>
      <c r="LJ30" s="61" t="str">
        <f>IF(ISBLANK($JH$3),"",IF(OR(Tipy!JY24=Výsledky!#REF!,Tipy!JY24=Výsledky!#REF!,Tipy!JY24=Výsledky!#REF!,Tipy!JY24=Výsledky!$JM$9),IF(VLOOKUP(Tipy!JY24,'Kategórie hráčov'!$A$2:$B$46,2,FALSE)=30,30,20),0))</f>
        <v/>
      </c>
      <c r="LK30" s="62" t="str">
        <f>IF(ISBLANK($JH$3),"",IF(ISBLANK(Tipy!JU24),0,IF(OR(AND(Tipy!JU24=Výsledky!$JF$3,OR(Tipy!JW24=Výsledky!$JH$3+1,Tipy!JW24=Výsledky!$JH$3-1)),AND(Tipy!JW24=Výsledky!$JH$3,OR(Tipy!JU24=Výsledky!$JF$3+1,Tipy!JU24=Výsledky!$JF$3-1))),10,0)))</f>
        <v/>
      </c>
      <c r="LL30" s="65" t="str">
        <f>IF(ISBLANK($JH$3),"",IF(ISBLANK(Tipy!JU24),"-",SUM(LG30:LK30)))</f>
        <v/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 t="str">
        <f>IF(ISBLANK($JH$3),"",IF(ISBLANK(Tipy!KI24),0,IF(AND(Tipy!KI24=Výsledky!$JF$3,Tipy!KK24=Výsledky!$JH$3),60,0)))</f>
        <v/>
      </c>
      <c r="LV30" s="61" t="str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/>
      </c>
      <c r="LW30" s="61" t="str">
        <f>IF(ISBLANK($JH$3),"",IF(OR(Tipy!KL24=Výsledky!#REF!,Tipy!KL24=Výsledky!#REF!,Tipy!KL24=Výsledky!#REF!,Tipy!KL24=Výsledky!$JJ$9),IF(VLOOKUP(Tipy!KL24,'Kategórie hráčov'!$A$2:$B$46,2,FALSE)=30,30,20),0))</f>
        <v/>
      </c>
      <c r="LX30" s="61" t="str">
        <f>IF(ISBLANK($JH$3),"",IF(OR(Tipy!KM24=Výsledky!#REF!,Tipy!KM24=Výsledky!#REF!,Tipy!KM24=Výsledky!#REF!,Tipy!KM24=Výsledky!$JM$9),IF(VLOOKUP(Tipy!KM24,'Kategórie hráčov'!$A$2:$B$46,2,FALSE)=30,30,20),0))</f>
        <v/>
      </c>
      <c r="LY30" s="62" t="str">
        <f>IF(ISBLANK($JH$3),"",IF(ISBLANK(Tipy!KI24),0,IF(OR(AND(Tipy!KI24=Výsledky!$JF$3,OR(Tipy!KK24=Výsledky!$JH$3+1,Tipy!KK24=Výsledky!$JH$3-1)),AND(Tipy!KK24=Výsledky!$JH$3,OR(Tipy!KI24=Výsledky!$JF$3+1,Tipy!KI24=Výsledky!$JF$3-1))),10,0)))</f>
        <v/>
      </c>
      <c r="LZ30" s="65" t="str">
        <f>IF(ISBLANK($JH$3),"",IF(ISBLANK(Tipy!KI24),"-",SUM(LU30:LY30)))</f>
        <v/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324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324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5" customFormat="1" ht="18" customHeight="1" x14ac:dyDescent="0.2">
      <c r="A31" s="287">
        <f>Tipy!A25</f>
        <v>24</v>
      </c>
      <c r="B31" s="302" t="s">
        <v>184</v>
      </c>
      <c r="C31" s="303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4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299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299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102">
        <f>IF(ISBLANK($AR$3),"",IF(ISBLANK(Tipy!AH25),0,IF(AND(Tipy!AH25=Výsledky!$AP$3,Tipy!AJ25=Výsledky!$AR$3),60,0)))</f>
        <v>0</v>
      </c>
      <c r="AN31" s="101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01">
        <f>IF(ISBLANK($AR$3),"",IF(OR(Tipy!AK25=Výsledky!$AM$6,Tipy!AK25=Výsledky!$AM$7,Tipy!AK25=Výsledky!$AM$8,Tipy!AK25=Výsledky!$AM$9),VLOOKUP(Tipy!AK25,'Kategórie hráčov'!$A$2:$B$51,2,FALSE),0))</f>
        <v>0</v>
      </c>
      <c r="AP31" s="101">
        <f>IF(ISBLANK($AR$3),"",IF(OR(Tipy!AL25=Výsledky!$AP$6,Tipy!AL25=Výsledky!$AP$7,Tipy!AL25=Výsledky!$AP$8,Tipy!AL25=Výsledky!$AP$9),VLOOKUP(Tipy!AL25,'Kategórie hráčov'!$A$27:$B$76,2,FALSE),0))</f>
        <v>0</v>
      </c>
      <c r="AQ31" s="62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5">
        <f>IF(ISBLANK($AR$3),"",IF(ISBLANK(Tipy!AH25),"-",SUM(AM31:AQ31)))</f>
        <v>20</v>
      </c>
      <c r="AS31" s="64"/>
      <c r="AT31" s="61">
        <f>IF(ISBLANK($AY$3),"",IF(ISBLANK(Tipy!AN25),0,IF(AND(Tipy!AN25=Výsledky!$AW$3,Tipy!AP25=Výsledky!$AY$3),60,0)))</f>
        <v>0</v>
      </c>
      <c r="AU31" s="61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61">
        <f>IF(ISBLANK($AY$3),"",IF(OR(Tipy!AQ25=Výsledky!$AT$6,Tipy!AQ25=Výsledky!$AT$7,Tipy!AQ25=Výsledky!$AT$8,Tipy!AQ25=Výsledky!$AT$9),VLOOKUP(Tipy!AQ25,'Kategórie hráčov'!$A$2:$B$51,2,FALSE),0))</f>
        <v>0</v>
      </c>
      <c r="AW31" s="61">
        <f>IF(ISBLANK($AY$3),"",IF(OR(Tipy!AR25=Výsledky!$AW$6,Tipy!AR25=Výsledky!$AW$7,Tipy!AR25=Výsledky!$AW$8,Tipy!AR25=Výsledky!$AW$9),VLOOKUP(Tipy!AR25,'Kategórie hráčov'!$A$27:$B$76,2,FALSE),0))</f>
        <v>0</v>
      </c>
      <c r="AX31" s="62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5">
        <f>IF(ISBLANK($AY$3),"",IF(ISBLANK(Tipy!AN25),"-",SUM(AT31:AX31)))</f>
        <v>30</v>
      </c>
      <c r="AZ31" s="64"/>
      <c r="BA31" s="61">
        <f>IF(ISBLANK($BF$3),"",IF(ISBLANK(Tipy!AT25),0,IF(AND(Tipy!AT25=Výsledky!$BD$3,Tipy!AV25=Výsledky!$BF$3),60,0)))</f>
        <v>0</v>
      </c>
      <c r="BB31" s="61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61">
        <f>IF(ISBLANK($BF$3),"",IF(OR(Tipy!AW25=Výsledky!$BA$6,Tipy!AW25=Výsledky!$BA$7,Tipy!AW25=Výsledky!$BA$8,Tipy!AW25=Výsledky!$BA$9),VLOOKUP(Tipy!AW25,'Kategórie hráčov'!$A$2:$B$51,2,FALSE),0))</f>
        <v>0</v>
      </c>
      <c r="BD31" s="61">
        <f>IF(ISBLANK($BF$3),"",IF(OR(Tipy!AX25=Výsledky!$BD$6,Tipy!AX25=Výsledky!$BD$7,Tipy!AX25=Výsledky!$BD$8,Tipy!AX25=Výsledky!$BD$9),VLOOKUP(Tipy!AX25,'Kategórie hráčov'!$A$27:$B$76,2,FALSE),0))</f>
        <v>0</v>
      </c>
      <c r="BE31" s="62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5">
        <f>IF(ISBLANK($BF$3),"",IF(ISBLANK(Tipy!AT25),"-",SUM(BA31:BE31)))</f>
        <v>30</v>
      </c>
      <c r="BG31" s="64"/>
      <c r="BH31" s="61">
        <f>IF(ISBLANK($BM$3),"",IF(ISBLANK(Tipy!AZ25),0,IF(AND(Tipy!AZ25=Výsledky!$BK$3,Tipy!BB25=Výsledky!$BM$3),60,0)))</f>
        <v>0</v>
      </c>
      <c r="BI31" s="61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61">
        <f>IF(ISBLANK($BM$3),"",IF(OR(Tipy!BC25=Výsledky!$BH$6,Tipy!BC25=Výsledky!$BH$7,Tipy!BC25=Výsledky!$BH$8,Tipy!BC25=Výsledky!$BH$9),VLOOKUP(Tipy!BC25,'Kategórie hráčov'!$A$2:$B$51,2,FALSE),0))</f>
        <v>20</v>
      </c>
      <c r="BK31" s="61">
        <f>IF(ISBLANK($BM$3),"",IF(OR(Tipy!BD25=Výsledky!$BK$6,Tipy!BD25=Výsledky!$BK$7,Tipy!BD25=Výsledky!$BK$8,Tipy!BD25=Výsledky!$BK$9),VLOOKUP(Tipy!BD25,'Kategórie hráčov'!$A$27:$B$76,2,FALSE),0))</f>
        <v>0</v>
      </c>
      <c r="BL31" s="62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5">
        <f>IF(ISBLANK($BM$3),"",IF(ISBLANK(Tipy!AZ25),"-",SUM(BH31:BL31)))</f>
        <v>20</v>
      </c>
      <c r="BN31" s="64"/>
      <c r="BO31" s="61">
        <f>IF(ISBLANK($BT$3),"",IF(ISBLANK(Tipy!BF25),0,IF(AND(Tipy!BF25=Výsledky!$BR$3,Tipy!BH25=Výsledky!$BT$3),60,0)))</f>
        <v>0</v>
      </c>
      <c r="BP31" s="61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61">
        <f>IF(ISBLANK($BT$3),"",IF(OR(Tipy!BI25=Výsledky!$BO$6,Tipy!BI25=Výsledky!$BO$7,Tipy!BI25=Výsledky!$BO$8,Tipy!BI25=Výsledky!$BO$9),VLOOKUP(Tipy!BI25,'Kategórie hráčov'!$A$2:$B$51,2,FALSE),0))</f>
        <v>0</v>
      </c>
      <c r="BR31" s="61">
        <f>IF(ISBLANK($BT$3),"",IF(OR(Tipy!BJ25=Výsledky!$BR$6,Tipy!BJ25=Výsledky!$BR$7,Tipy!BJ25=Výsledky!$BR$8,Tipy!BJ25=Výsledky!$BR$9),VLOOKUP(Tipy!BJ25,'Kategórie hráčov'!$A$27:$B$76,2,FALSE),0))</f>
        <v>0</v>
      </c>
      <c r="BS31" s="62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5">
        <f>IF(ISBLANK($BT$3),"",IF(ISBLANK(Tipy!BF25),"-",SUM(BO31:BS31)))</f>
        <v>0</v>
      </c>
      <c r="BU31" s="64"/>
      <c r="BV31" s="61">
        <f>IF(ISBLANK($CA$3),"",IF(ISBLANK(Tipy!BL25),0,IF(AND(Tipy!BL25=Výsledky!$BY$3,Tipy!BN25=Výsledky!$CA$3),60,0)))</f>
        <v>60</v>
      </c>
      <c r="BW31" s="61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61">
        <f>IF(ISBLANK($CA$3),"",IF(OR(Tipy!BO25=Výsledky!$BV$6,Tipy!BO25=Výsledky!$BV$7,Tipy!BO25=Výsledky!$BV$8,Tipy!BO25=Výsledky!$BV$9),VLOOKUP(Tipy!BO25,'Kategórie hráčov'!$A$2:$B$51,2,FALSE),0))</f>
        <v>0</v>
      </c>
      <c r="BY31" s="61">
        <f>IF(ISBLANK($CA$3),"",IF(OR(Tipy!BP25=Výsledky!$BY$6,Tipy!BP25=Výsledky!$BY$7,Tipy!BP25=Výsledky!$BY$8,Tipy!BP25=Výsledky!$BY$9),VLOOKUP(Tipy!BP25,'Kategórie hráčov'!$A$27:$B$76,2,FALSE),0))</f>
        <v>0</v>
      </c>
      <c r="BZ31" s="62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5">
        <f>IF(ISBLANK($CA$3),"",IF(ISBLANK(Tipy!BL25),"-",SUM(BV31:BZ31)))</f>
        <v>60</v>
      </c>
      <c r="CB31" s="64"/>
      <c r="CC31" s="61">
        <f>IF(ISBLANK($CH$3),"",IF(ISBLANK(Tipy!BR25),0,IF(AND(Tipy!BR25=Výsledky!$CF$3,Tipy!BT25=Výsledky!$CH$3),60,0)))</f>
        <v>0</v>
      </c>
      <c r="CD31" s="61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61">
        <f>IF(ISBLANK($CH$3),"",IF(OR(Tipy!BU25=Výsledky!$CC$6,Tipy!BU25=Výsledky!$CC$7,Tipy!BU25=Výsledky!$CC$8,Tipy!BU25=Výsledky!$CC$9),VLOOKUP(Tipy!BU25,'Kategórie hráčov'!$A$2:$B$51,2,FALSE),0))</f>
        <v>0</v>
      </c>
      <c r="CF31" s="61">
        <f>IF(ISBLANK($CH$3),"",IF(OR(Tipy!BV25=Výsledky!$CF$6,Tipy!BV25=Výsledky!$CF$7,Tipy!BV25=Výsledky!$CF$8,Tipy!BV25=Výsledky!$CF$9),VLOOKUP(Tipy!BV25,'Kategórie hráčov'!$A$27:$B$76,2,FALSE),0))</f>
        <v>0</v>
      </c>
      <c r="CG31" s="62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5">
        <f>IF(ISBLANK($CH$3),"",IF(ISBLANK(Tipy!BR25),"-",SUM(CC31:CG31)))</f>
        <v>0</v>
      </c>
      <c r="CI31" s="64"/>
      <c r="CJ31" s="61">
        <f>IF(ISBLANK($CO$3),"",IF(ISBLANK(Tipy!BX25),0,IF(AND(Tipy!BX25=Výsledky!$CM$3,Tipy!BZ25=Výsledky!$CO$3),60,0)))</f>
        <v>0</v>
      </c>
      <c r="CK31" s="61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61">
        <f>IF(ISBLANK($CO$3),"",IF(OR(Tipy!CA25=Výsledky!$CJ$6,Tipy!CA25=Výsledky!$CJ$7,Tipy!CA25=Výsledky!$CJ$8,Tipy!CA25=Výsledky!$CJ$9),VLOOKUP(Tipy!CA25,'Kategórie hráčov'!$A$2:$B$51,2,FALSE),0))</f>
        <v>20</v>
      </c>
      <c r="CM31" s="61">
        <f>IF(ISBLANK($CO$3),"",IF(OR(Tipy!CB25=Výsledky!$CM$6,Tipy!CB25=Výsledky!$CM$7,Tipy!CB25=Výsledky!$CM$8,Tipy!CB25=Výsledky!$CM$9),VLOOKUP(Tipy!CB25,'Kategórie hráčov'!$A$27:$B$76,2,FALSE),0))</f>
        <v>0</v>
      </c>
      <c r="CN31" s="62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65">
        <f>IF(ISBLANK($CO$3),"",IF(ISBLANK(Tipy!BX25),"-",SUM(CJ31:CN31)))</f>
        <v>40</v>
      </c>
      <c r="CP31" s="64"/>
      <c r="CQ31" s="61">
        <f>IF(ISBLANK($CV$3),"",IF(ISBLANK(Tipy!CD25),0,IF(AND(Tipy!CD25=Výsledky!$CT$3,Tipy!CF25=Výsledky!$CV$3),60,0)))</f>
        <v>0</v>
      </c>
      <c r="CR31" s="61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61">
        <f>IF(ISBLANK($CV$3),"",IF(OR(Tipy!CG25=Výsledky!$CQ$6,Tipy!CG25=Výsledky!$CQ$7,Tipy!CG25=Výsledky!$CQ$8,Tipy!CG25=Výsledky!$CQ$9),VLOOKUP(Tipy!CG25,'Kategórie hráčov'!$A$2:$B$51,2,FALSE),0))</f>
        <v>0</v>
      </c>
      <c r="CT31" s="61">
        <f>IF(ISBLANK($CV$3),"",IF(OR(Tipy!CH25=Výsledky!$CT$6,Tipy!CH25=Výsledky!$CT$7,Tipy!CH25=Výsledky!$CT$8,Tipy!CH25=Výsledky!$CT$9),VLOOKUP(Tipy!CH25,'Kategórie hráčov'!$A$27:$B$76,2,FALSE),0))</f>
        <v>0</v>
      </c>
      <c r="CU31" s="62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65">
        <f>IF(ISBLANK($CV$3),"",IF(ISBLANK(Tipy!CD25),"-",SUM(CQ31:CU31)))</f>
        <v>20</v>
      </c>
      <c r="CW31" s="64"/>
      <c r="CX31" s="61">
        <f>IF(ISBLANK($DC$3),"",IF(ISBLANK(Tipy!CJ25),0,IF(AND(Tipy!CJ25=Výsledky!$DA$3,Tipy!CL25=Výsledky!$DC$3),60,0)))</f>
        <v>0</v>
      </c>
      <c r="CY31" s="61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61">
        <f>IF(ISBLANK($DC$3),"",IF(OR(Tipy!CM25=Výsledky!$CX$6,Tipy!CM25=Výsledky!$CX$7,Tipy!CM25=Výsledky!$CX$8,Tipy!CM25=Výsledky!$CX$9),VLOOKUP(Tipy!CM25,'Kategórie hráčov'!$A$2:$B$51,2,FALSE),0))</f>
        <v>20</v>
      </c>
      <c r="DA31" s="61">
        <f>IF(ISBLANK($DC$3),"",IF(OR(Tipy!CN25=Výsledky!$DA$6,Tipy!CN25=Výsledky!$DA$7,Tipy!CN25=Výsledky!$DA$8,Tipy!CN25=Výsledky!$DA$9),VLOOKUP(Tipy!CN25,'Kategórie hráčov'!$A$27:$B$76,2,FALSE),0))</f>
        <v>0</v>
      </c>
      <c r="DB31" s="62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65">
        <f>IF(ISBLANK($DC$3),"",IF(ISBLANK(Tipy!CJ25),"-",SUM(CX31:DB31)))</f>
        <v>40</v>
      </c>
      <c r="DD31" s="64"/>
      <c r="DE31" s="61">
        <f>IF(ISBLANK($DJ$3),"",IF(ISBLANK(Tipy!CP25),0,IF(AND(Tipy!CP25=Výsledky!$DH$3,Tipy!CR25=Výsledky!$DJ$3),60,0)))</f>
        <v>0</v>
      </c>
      <c r="DF31" s="61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61">
        <f>IF(ISBLANK($DJ$3),"",IF(OR(Tipy!CS25=Výsledky!$DE$6,Tipy!CS25=Výsledky!$DE$7,Tipy!CS25=Výsledky!$DE$8,Tipy!CS25=Výsledky!$DE$9),VLOOKUP(Tipy!CS25,'Kategórie hráčov'!$A$2:$B$51,2,FALSE),0))</f>
        <v>20</v>
      </c>
      <c r="DH31" s="61">
        <f>IF(ISBLANK($DJ$3),"",IF(OR(Tipy!CT25=Výsledky!$DH$6,Tipy!CT25=Výsledky!$DH$7,Tipy!CT25=Výsledky!$DH$8,Tipy!CT25=Výsledky!$DH$9),VLOOKUP(Tipy!CT25,'Kategórie hráčov'!$A$27:$B$76,2,FALSE),0))</f>
        <v>0</v>
      </c>
      <c r="DI31" s="62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65">
        <f>IF(ISBLANK($DJ$3),"",IF(ISBLANK(Tipy!CP25),"-",SUM(DE31:DI31)))</f>
        <v>40</v>
      </c>
      <c r="DK31" s="64"/>
      <c r="DL31" s="61">
        <f>IF(ISBLANK($DQ$3),"",IF(ISBLANK(Tipy!CV25),0,IF(AND(Tipy!CV25=Výsledky!$DO$3,Tipy!CX25=Výsledky!$DQ$3),60,0)))</f>
        <v>0</v>
      </c>
      <c r="DM31" s="61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61">
        <f>IF(ISBLANK($DQ$3),"",IF(OR(Tipy!CY25=Výsledky!$DL$6,Tipy!CY25=Výsledky!$DL$7,Tipy!CY25=Výsledky!$DL$8,Tipy!CY25=Výsledky!$DL$9),VLOOKUP(Tipy!CY25,'Kategórie hráčov'!$A$2:$B$51,2,FALSE),0))</f>
        <v>0</v>
      </c>
      <c r="DO31" s="61">
        <f>IF(ISBLANK($DQ$3),"",IF(OR(Tipy!CZ25=Výsledky!$DO$6,Tipy!CZ25=Výsledky!$DO$7,Tipy!CZ25=Výsledky!$DO$8,Tipy!CZ25=Výsledky!$DO$9),VLOOKUP(Tipy!CZ25,'Kategórie hráčov'!$A$27:$B$76,2,FALSE),0))</f>
        <v>0</v>
      </c>
      <c r="DP31" s="62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65">
        <f>IF(ISBLANK($DQ$3),"",IF(ISBLANK(Tipy!CV25),"-",SUM(DL31:DP31)))</f>
        <v>0</v>
      </c>
      <c r="DR31" s="64"/>
      <c r="DS31" s="61">
        <f>IF(ISBLANK($DX$3),"",IF(ISBLANK(Tipy!DB25),0,IF(AND(Tipy!DB25=Výsledky!$DV$3,Tipy!DD25=Výsledky!$DX$3),60,0)))</f>
        <v>0</v>
      </c>
      <c r="DT31" s="61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61">
        <f>IF(ISBLANK($DX$3),"",IF(OR(Tipy!DE25=Výsledky!$DS$6,Tipy!DE25=Výsledky!$DS$7,Tipy!DE25=Výsledky!$DS$8,Tipy!DE25=Výsledky!$DS$9),VLOOKUP(Tipy!DE25,'Kategórie hráčov'!$A$2:$B$51,2,FALSE),0))</f>
        <v>20</v>
      </c>
      <c r="DV31" s="61">
        <f>IF(ISBLANK($DX$3),"",IF(OR(Tipy!DF25=Výsledky!$DV$6,Tipy!DF25=Výsledky!$DV$7,Tipy!DF25=Výsledky!$DV$8,Tipy!DF25=Výsledky!$DV$9),VLOOKUP(Tipy!DF25,'Kategórie hráčov'!$A$27:$B$76,2,FALSE),0))</f>
        <v>0</v>
      </c>
      <c r="DW31" s="62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65">
        <f>IF(ISBLANK($DX$3),"",IF(ISBLANK(Tipy!DB25),"-",SUM(DS31:DW31)))</f>
        <v>20</v>
      </c>
      <c r="DY31" s="64"/>
      <c r="DZ31" s="61">
        <f>IF(ISBLANK($EE$3),"",IF(ISBLANK(Tipy!DH25),0,IF(AND(Tipy!DH25=Výsledky!$EC$3,Tipy!DJ25=Výsledky!$EE$3),60,0)))</f>
        <v>0</v>
      </c>
      <c r="EA31" s="61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61">
        <f>IF(ISBLANK($EE$3),"",IF(OR(Tipy!DK25=Výsledky!$DZ$6,Tipy!DK25=Výsledky!$DZ$7,Tipy!DK25=Výsledky!$DZ$8,Tipy!DK25=Výsledky!$DZ$9),VLOOKUP(Tipy!DK25,'Kategórie hráčov'!$A$2:$B$51,2,FALSE),0))</f>
        <v>20</v>
      </c>
      <c r="EC31" s="61">
        <f>IF(ISBLANK($EE$3),"",IF(OR(Tipy!DL25=Výsledky!$EC$6,Tipy!DL25=Výsledky!$EC$7,Tipy!DL25=Výsledky!$EC$8,Tipy!DL25=Výsledky!$EC$9),VLOOKUP(Tipy!DL25,'Kategórie hráčov'!$A$27:$B$76,2,FALSE),0))</f>
        <v>0</v>
      </c>
      <c r="ED31" s="62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65">
        <f>IF(ISBLANK($EE$3),"",IF(ISBLANK(Tipy!DH25),"-",SUM(DZ31:ED31)))</f>
        <v>50</v>
      </c>
      <c r="EF31" s="64"/>
      <c r="EG31" s="61">
        <f>IF(ISBLANK($EL$3),"",IF(ISBLANK(Tipy!DN25),0,IF(AND(Tipy!DN25=Výsledky!$EJ$3,Tipy!DP25=Výsledky!$EL$3),60,0)))</f>
        <v>0</v>
      </c>
      <c r="EH31" s="61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61">
        <f>IF(ISBLANK($EL$3),"",IF(OR(Tipy!DQ25=Výsledky!$EG$6,Tipy!DQ25=Výsledky!$EG$7,Tipy!DQ25=Výsledky!$EG$8,Tipy!DQ25=Výsledky!$EG$9),VLOOKUP(Tipy!DQ25,'Kategórie hráčov'!$A$77:$B$77,2,FALSE),0))</f>
        <v>20</v>
      </c>
      <c r="EJ31" s="61">
        <f>IF(ISBLANK($EL$3),"",IF(OR(Tipy!DR25=Výsledky!$EJ$6,Tipy!DR25=Výsledky!$EJ$7,Tipy!DR25=Výsledky!$EJ$8,Tipy!DR25=Výsledky!$EJ$9),VLOOKUP(Tipy!DR25,'Kategórie hráčov'!$A$27:$B$76,2,FALSE),0))</f>
        <v>20</v>
      </c>
      <c r="EK31" s="62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65">
        <f>IF(ISBLANK($EL$3),"",IF(ISBLANK(Tipy!DN25),"-",SUM(EG31:EK31)))</f>
        <v>60</v>
      </c>
      <c r="EM31" s="64"/>
      <c r="EN31" s="61">
        <f>IF(ISBLANK($ES$3),"",IF(ISBLANK(Tipy!DT25),0,IF(AND(Tipy!DT25=Výsledky!$EQ$3,Tipy!DV25=Výsledky!$ES$3),60,0)))</f>
        <v>0</v>
      </c>
      <c r="EO31" s="61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61">
        <f>IF(ISBLANK($ES$3),"",IF(OR(Tipy!DW25=Výsledky!$EN$6,Tipy!DW25=Výsledky!$EN$7,Tipy!DW25=Výsledky!$EN$8,Tipy!DW25=Výsledky!$EN$9),VLOOKUP(Tipy!DW25,'Kategórie hráčov'!$A$2:$B$51,2,FALSE),0))</f>
        <v>20</v>
      </c>
      <c r="EQ31" s="61">
        <f>IF(ISBLANK($ES$3),"",IF(OR(Tipy!DX25=Výsledky!$EQ$6,Tipy!DX25=Výsledky!$EQ$7,Tipy!DX25=Výsledky!$EQ$8,Tipy!DX25=Výsledky!$EQ$9),VLOOKUP(Tipy!DX25,'Kategórie hráčov'!$A$27:$B$76,2,FALSE),0))</f>
        <v>0</v>
      </c>
      <c r="ER31" s="62">
        <f>IF(ISBLANK($ES$3),"",IF(ISBLANK(Tipy!DT25),0,IF(OR(AND(Tipy!DT25=Výsledky!$EQ$3,OR(Tipy!DV25=Výsledky!$ES$3+1,Tipy!DV25=Výsledky!$ES$3-1)),AND(Tipy!DV25=Výsledky!$ES$3,OR(Tipy!DT25=Výsledky!$EQ$3+1,Tipy!DT25=Výsledky!$EQ$3-1))),10,0)))</f>
        <v>10</v>
      </c>
      <c r="ES31" s="65">
        <f>IF(ISBLANK($ES$3),"",IF(ISBLANK(Tipy!DT25),"-",SUM(EN31:ER31)))</f>
        <v>50</v>
      </c>
      <c r="ET31" s="64"/>
      <c r="EU31" s="61">
        <f>IF(ISBLANK($EZ$3),"",IF(ISBLANK(Tipy!DZ25),0,IF(AND(Tipy!DZ25=Výsledky!$EX$3,Tipy!EB25=Výsledky!$EZ$3),60,0)))</f>
        <v>0</v>
      </c>
      <c r="EV31" s="61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61">
        <f>IF(ISBLANK($EZ$3),"",IF(OR(Tipy!EC25=Výsledky!$EU$6,Tipy!EC25=Výsledky!$EU$7,Tipy!EC25=Výsledky!$EU$8,Tipy!EC25=Výsledky!$EU$9),VLOOKUP(Tipy!EC25,'Kategórie hráčov'!$A$2:$B$51,2,FALSE),0))</f>
        <v>0</v>
      </c>
      <c r="EX31" s="61">
        <f>IF(ISBLANK($EZ$3),"",IF(OR(Tipy!ED25=Výsledky!$EX$6,Tipy!ED25=Výsledky!$EX$7,Tipy!ED25=Výsledky!$EX$8,Tipy!ED25=Výsledky!$EX$9),VLOOKUP(Tipy!ED25,'Kategórie hráčov'!$A$27:$B$76,2,FALSE),0))</f>
        <v>0</v>
      </c>
      <c r="EY31" s="62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65">
        <f>IF(ISBLANK($EZ$3),"",IF(ISBLANK(Tipy!DZ25),"-",SUM(EU31:EY31)))</f>
        <v>20</v>
      </c>
      <c r="FA31" s="64"/>
      <c r="FB31" s="61">
        <f>IF(ISBLANK($BM$3),"",IF(ISBLANK(Tipy!EF25),0,IF(AND(Tipy!EF25=Výsledky!$BK$3,Tipy!EH25=Výsledky!$BM$3),60,0)))</f>
        <v>0</v>
      </c>
      <c r="FC31" s="61">
        <f>IF(ISBLANK($BM$3),"",IF(ISBLANK(Tipy!EF25),0,IF(AND(Tipy!EF25=Výsledky!$BK$3,Tipy!EH25=Výsledky!$BM$3),0,IF(AND(Tipy!EF25-Tipy!EH25&gt;0,Výsledky!$BK$3-Výsledky!$BM$3&gt;0),20,IF(AND(Tipy!EF25-Tipy!EH25=0,Výsledky!$BK$3-Výsledky!$BM$3=0),20,IF(AND(Tipy!EF25-Tipy!EH25&lt;0,Výsledky!$BK$3-Výsledky!$BM$3&lt;0),20,0))))))</f>
        <v>0</v>
      </c>
      <c r="FD31" s="61">
        <f>IF(ISBLANK($BM$3),"",IF(OR(Tipy!EI25=Výsledky!$FB$6,Tipy!EI25=Výsledky!$FB$7,Tipy!EI25=Výsledky!$FB$8,Tipy!EI25=Výsledky!$FB$9),IF(VLOOKUP(Tipy!EI25,'Kategórie hráčov'!$A$2:$B$46,2,FALSE)=30,30,20),0))</f>
        <v>0</v>
      </c>
      <c r="FE31" s="61">
        <f>IF(ISBLANK($BM$3),"",IF(OR(Tipy!EJ25=Výsledky!$FE$6,Tipy!EJ25=Výsledky!$FE$7,Tipy!EJ25=Výsledky!$FE$8,Tipy!EJ25=Výsledky!$FE$9),IF(VLOOKUP(Tipy!EJ25,'Kategórie hráčov'!$A$2:$B$46,2,FALSE)=30,30,20),0))</f>
        <v>0</v>
      </c>
      <c r="FF31" s="62">
        <f>IF(ISBLANK($BM$3),"",IF(ISBLANK(Tipy!EF25),0,IF(OR(AND(Tipy!EF25=Výsledky!$BK$3,OR(Tipy!EH25=Výsledky!$BM$3+1,Tipy!EH25=Výsledky!$BM$3-1)),AND(Tipy!EH25=Výsledky!$BM$3,OR(Tipy!EF25=Výsledky!$BK$3+1,Tipy!EF25=Výsledky!$BK$3-1))),10,0)))</f>
        <v>0</v>
      </c>
      <c r="FG31" s="65" t="str">
        <f>IF(ISBLANK($BM$3),"",IF(ISBLANK(Tipy!EF25),"-",SUM(FB31:FF31)))</f>
        <v>-</v>
      </c>
      <c r="FH31" s="64"/>
      <c r="FI31" s="61" t="str">
        <f>IF(ISBLANK($FN$3),"",IF(ISBLANK(Tipy!EL25),0,IF(AND(Tipy!EL25=Výsledky!$FL$3,Tipy!EN25=Výsledky!$FN$3),60,0)))</f>
        <v/>
      </c>
      <c r="FJ31" s="61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61" t="str">
        <f>IF(ISBLANK($FN$3),"",IF(OR(Tipy!EO25=Výsledky!$FI$6,Tipy!EO25=Výsledky!$FI$7,Tipy!EO25=Výsledky!$FI$8,Tipy!EO25=Výsledky!$FI$9),IF(VLOOKUP(Tipy!EO25,'Kategórie hráčov'!$A$2:$B$46,2,FALSE)=30,30,20),0))</f>
        <v/>
      </c>
      <c r="FL31" s="61" t="str">
        <f>IF(ISBLANK($FN$3),"",IF(OR(Tipy!EP25=Výsledky!$FL$6,Tipy!EP25=Výsledky!$FL$7,Tipy!EP25=Výsledky!$FL$8,Tipy!EP25=Výsledky!$FL$9),IF(VLOOKUP(Tipy!EP25,'Kategórie hráčov'!$A$2:$B$46,2,FALSE)=30,30,20),0))</f>
        <v/>
      </c>
      <c r="FM31" s="62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65" t="str">
        <f>IF(ISBLANK($FN$3),"",IF(ISBLANK(Tipy!EL25),"-",SUM(FI31:FM31)))</f>
        <v/>
      </c>
      <c r="FO31" s="64"/>
      <c r="FP31" s="61">
        <f>IF(ISBLANK($DJ$3),"",IF(ISBLANK(Tipy!ER25),0,IF(AND(Tipy!ER25=Výsledky!$DH$3,Tipy!ET25=Výsledky!$DJ$3),60,0)))</f>
        <v>0</v>
      </c>
      <c r="FQ31" s="61">
        <f>IF(ISBLANK($DJ$3),"",IF(ISBLANK(Tipy!ER25),0,IF(AND(Tipy!ER25=Výsledky!$DH$3,Tipy!ET25=Výsledky!$DJ$3),0,IF(AND(Tipy!ER25-Tipy!ET25&gt;0,Výsledky!$DH$3-Výsledky!$DJ$3&gt;0),20,IF(AND(Tipy!ER25-Tipy!ET25=0,Výsledky!$DH$3-Výsledky!$DJ$3=0),20,IF(AND(Tipy!ER25-Tipy!ET25&lt;0,Výsledky!$DH$3-Výsledky!$DJ$3&lt;0),20,0))))))</f>
        <v>0</v>
      </c>
      <c r="FR31" s="61">
        <f>IF(ISBLANK($DJ$3),"",IF(OR(Tipy!EU25=Výsledky!$FP$6,Tipy!EU25=Výsledky!$FP$7,Tipy!EU25=Výsledky!$FP$8,Tipy!EU25=Výsledky!$FP$9),IF(VLOOKUP(Tipy!EU25,'Kategórie hráčov'!$A$2:$B$46,2,FALSE)=30,30,20),0))</f>
        <v>0</v>
      </c>
      <c r="FS31" s="61">
        <f>IF(ISBLANK($DJ$3),"",IF(OR(Tipy!EV25=Výsledky!$FS$6,Tipy!EV25=Výsledky!$FS$7,Tipy!EV25=Výsledky!$FS$8,Tipy!EV25=Výsledky!$FS$9),IF(VLOOKUP(Tipy!EV25,'Kategórie hráčov'!$A$2:$B$46,2,FALSE)=30,30,20),0))</f>
        <v>0</v>
      </c>
      <c r="FT31" s="62">
        <f>IF(ISBLANK($DJ$3),"",IF(ISBLANK(Tipy!ER25),0,IF(OR(AND(Tipy!ER25=Výsledky!$DH$3,OR(Tipy!ET25=Výsledky!$DJ$3+1,Tipy!ET25=Výsledky!$DJ$3-1)),AND(Tipy!ET25=Výsledky!$DJ$3,OR(Tipy!ER25=Výsledky!$DH$3+1,Tipy!ER25=Výsledky!$DH$3-1))),10,0)))</f>
        <v>0</v>
      </c>
      <c r="FU31" s="65" t="str">
        <f>IF(ISBLANK($DJ$3),"",IF(ISBLANK(Tipy!ER25),"-",SUM(FP31:FT31)))</f>
        <v>-</v>
      </c>
      <c r="FV31" s="64"/>
      <c r="FW31" s="61" t="str">
        <f>IF(ISBLANK($GB$3),"",IF(ISBLANK(Tipy!EX25),0,IF(AND(Tipy!EX25=Výsledky!$FZ$3,Tipy!EZ25=Výsledky!$GB$3),60,0)))</f>
        <v/>
      </c>
      <c r="FX31" s="61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61" t="str">
        <f>IF(ISBLANK($GB$3),"",IF(OR(Tipy!FA25=Výsledky!$FW$6,Tipy!FA25=Výsledky!$FW$7,Tipy!FA25=Výsledky!$FW$8,Tipy!FA25=Výsledky!$FW$9),IF(VLOOKUP(Tipy!FA25,'Kategórie hráčov'!$A$2:$B$46,2,FALSE)=30,30,20),0))</f>
        <v/>
      </c>
      <c r="FZ31" s="61" t="str">
        <f>IF(ISBLANK($GB$3),"",IF(OR(Tipy!FB25=Výsledky!$FZ$6,Tipy!FB25=Výsledky!$FZ$7,Tipy!FB25=Výsledky!$FZ$8,Tipy!FB25=Výsledky!$FZ$9),IF(VLOOKUP(Tipy!FB25,'Kategórie hráčov'!$A$2:$B$46,2,FALSE)=30,30,20),0))</f>
        <v/>
      </c>
      <c r="GA31" s="62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65" t="str">
        <f>IF(ISBLANK($GB$3),"",IF(ISBLANK(Tipy!EX25),"-",SUM(FW31:GA31)))</f>
        <v/>
      </c>
      <c r="GC31" s="64"/>
      <c r="GD31" s="61" t="str">
        <f>IF(ISBLANK($GP$3),"",IF(ISBLANK(Tipy!FD25),0,IF(AND(Tipy!FD25=Výsledky!$GN$3,Tipy!FF25=Výsledky!$GP$3),60,0)))</f>
        <v/>
      </c>
      <c r="GE31" s="61" t="str">
        <f>IF(ISBLANK($GP$3),"",IF(ISBLANK(Tipy!FD25),0,IF(AND(Tipy!FD25=Výsledky!$GN$3,Tipy!FF25=Výsledky!$GP$3),0,IF(AND(Tipy!FD25-Tipy!FF25&gt;0,Výsledky!$GN$3-Výsledky!$GP$3&gt;0),20,IF(AND(Tipy!FD25-Tipy!FF25=0,Výsledky!$GN$3-Výsledky!$GP$3=0),20,IF(AND(Tipy!FD25-Tipy!FF25&lt;0,Výsledky!$GN$3-Výsledky!$GP$3&lt;0),20,0))))))</f>
        <v/>
      </c>
      <c r="GF31" s="61" t="str">
        <f>IF(ISBLANK($GP$3),"",IF(OR(Tipy!FG25=Výsledky!$GD$6,Tipy!FG25=Výsledky!$GD$7,Tipy!FG25=Výsledky!$GD$8,Tipy!FG25=Výsledky!$GD$9),IF(VLOOKUP(Tipy!FG25,'Kategórie hráčov'!$A$2:$B$46,2,FALSE)=30,30,20),0))</f>
        <v/>
      </c>
      <c r="GG31" s="61" t="str">
        <f>IF(ISBLANK($GP$3),"",IF(OR(Tipy!FH25=Výsledky!$GG$6,Tipy!FH25=Výsledky!$GG$7,Tipy!FH25=Výsledky!$GG$8,Tipy!FH25=Výsledky!$GG$9),IF(VLOOKUP(Tipy!FH25,'Kategórie hráčov'!$A$2:$B$46,2,FALSE)=30,30,20),0))</f>
        <v/>
      </c>
      <c r="GH31" s="62" t="str">
        <f>IF(ISBLANK($GP$3),"",IF(ISBLANK(Tipy!FD25),0,IF(OR(AND(Tipy!FD25=Výsledky!$GN$3,OR(Tipy!FF25=Výsledky!$GP$3+1,Tipy!FF25=Výsledky!$GP$3-1)),AND(Tipy!FF25=Výsledky!$GP$3,OR(Tipy!FD25=Výsledky!$GN$3+1,Tipy!FD25=Výsledky!$GN$3-1))),10,0)))</f>
        <v/>
      </c>
      <c r="GI31" s="65" t="str">
        <f>IF(ISBLANK($GP$3),"",IF(ISBLANK(Tipy!FD25),"-",SUM(GD31:GH31)))</f>
        <v/>
      </c>
      <c r="GJ31" s="64"/>
      <c r="GK31" s="61" t="str">
        <f>IF(ISBLANK($GW$3),"",IF(ISBLANK(Tipy!FJ25),0,IF(AND(Tipy!FJ25=Výsledky!$GU$3,Tipy!FL25=Výsledky!$GW$3),60,0)))</f>
        <v/>
      </c>
      <c r="GL31" s="61" t="str">
        <f>IF(ISBLANK($GW$3),"",IF(ISBLANK(Tipy!FJ25),0,IF(AND(Tipy!FJ25=Výsledky!$GU$3,Tipy!FL25=Výsledky!$GW$3),0,IF(AND(Tipy!FJ25-Tipy!FL25&gt;0,Výsledky!$GU$3-Výsledky!$GW$3&gt;0),20,IF(AND(Tipy!FJ25-Tipy!FL25=0,Výsledky!$GU$3-Výsledky!$GW$3=0),20,IF(AND(Tipy!FJ25-Tipy!FL25&lt;0,Výsledky!$GU$3-Výsledky!$GW$3&lt;0),20,0))))))</f>
        <v/>
      </c>
      <c r="GM31" s="61" t="str">
        <f>IF(ISBLANK($GW$3),"",IF(OR(Tipy!FM25=Výsledky!$GK$6,Tipy!FM25=Výsledky!$GK$7,Tipy!FM25=Výsledky!$GK$8,Tipy!FM25=Výsledky!$GK$9),IF(VLOOKUP(Tipy!FM25,'Kategórie hráčov'!$A$2:$B$46,2,FALSE)=30,30,20),0))</f>
        <v/>
      </c>
      <c r="GN31" s="61" t="str">
        <f>IF(ISBLANK($GW$3),"",IF(OR(Tipy!FN25=Výsledky!$GN$6,Tipy!FN25=Výsledky!$GN$7,Tipy!FN25=Výsledky!$GN$8,Tipy!FN25=Výsledky!$GN$9),IF(VLOOKUP(Tipy!FN25,'Kategórie hráčov'!$A$2:$B$46,2,FALSE)=30,30,20),0))</f>
        <v/>
      </c>
      <c r="GO31" s="62" t="str">
        <f>IF(ISBLANK($GW$3),"",IF(ISBLANK(Tipy!FJ25),0,IF(OR(AND(Tipy!FJ25=Výsledky!$GU$3,OR(Tipy!FL25=Výsledky!$GW$3+1,Tipy!FL25=Výsledky!$GW$3-1)),AND(Tipy!FL25=Výsledky!$GW$3,OR(Tipy!FJ25=Výsledky!$GU$3+1,Tipy!FJ25=Výsledky!$GU$3-1))),10,0)))</f>
        <v/>
      </c>
      <c r="GP31" s="65" t="str">
        <f>IF(ISBLANK($GW$3),"",IF(ISBLANK(Tipy!FJ25),"-",SUM(GK31:GO31)))</f>
        <v/>
      </c>
      <c r="GQ31" s="64"/>
      <c r="GR31" s="61" t="str">
        <f>IF(ISBLANK($GI$3),"",IF(ISBLANK(Tipy!FP25),0,IF(AND(Tipy!FP25=Výsledky!$GG$3,Tipy!FR25=Výsledky!$GI$3),60,0)))</f>
        <v/>
      </c>
      <c r="GS31" s="61" t="str">
        <f>IF(ISBLANK($GI$3),"",IF(ISBLANK(Tipy!FP25),0,IF(AND(Tipy!FP25=Výsledky!$GG$3,Tipy!FR25=Výsledky!$GI$3),0,IF(AND(Tipy!FP25-Tipy!FR25&gt;0,Výsledky!$GG$3-Výsledky!$GI$3&gt;0),20,IF(AND(Tipy!FP25-Tipy!FR25=0,Výsledky!$GG$3-Výsledky!$GI$3=0),20,IF(AND(Tipy!FP25-Tipy!FR25&lt;0,Výsledky!$GG$3-Výsledky!$GI$3&lt;0),20,0))))))</f>
        <v/>
      </c>
      <c r="GT31" s="61" t="str">
        <f>IF(ISBLANK($GI$3),"",IF(OR(Tipy!FS25=Výsledky!#REF!,Tipy!FS25=Výsledky!#REF!,Tipy!FS25=Výsledky!#REF!,Tipy!FS25=Výsledky!$GR$9),IF(VLOOKUP(Tipy!FS25,'Kategórie hráčov'!$A$2:$B$46,2,FALSE)=30,30,20),0))</f>
        <v/>
      </c>
      <c r="GU31" s="61" t="str">
        <f>IF(ISBLANK($GI$3),"",IF(OR(Tipy!FT25=Výsledky!#REF!,Tipy!FT25=Výsledky!#REF!,Tipy!FT25=Výsledky!#REF!,Tipy!FT25=Výsledky!$GU$9),IF(VLOOKUP(Tipy!FT25,'Kategórie hráčov'!$A$2:$B$46,2,FALSE)=30,30,20),0))</f>
        <v/>
      </c>
      <c r="GV31" s="62" t="str">
        <f>IF(ISBLANK($GI$3),"",IF(ISBLANK(Tipy!FP25),0,IF(OR(AND(Tipy!FP25=Výsledky!$GG$3,OR(Tipy!FR25=Výsledky!$GI$3+1,Tipy!FR25=Výsledky!$GI$3-1)),AND(Tipy!FR25=Výsledky!$GI$3,OR(Tipy!FP25=Výsledky!$GG$3+1,Tipy!FP25=Výsledky!$GG$3-1))),10,0)))</f>
        <v/>
      </c>
      <c r="GW31" s="65" t="str">
        <f>IF(ISBLANK($GI$3),"",IF(ISBLANK(Tipy!FP25),"-",SUM(GR31:GV31)))</f>
        <v/>
      </c>
      <c r="GX31" s="64"/>
      <c r="GY31" s="61" t="str">
        <f>IF(ISBLANK($HK$3),"",IF(ISBLANK(Tipy!FV25),0,IF(AND(Tipy!FV25=Výsledky!$HI$3,Tipy!FX25=Výsledky!$HK$3),60,0)))</f>
        <v/>
      </c>
      <c r="GZ31" s="61" t="str">
        <f>IF(ISBLANK($HK$3),"",IF(ISBLANK(Tipy!FV25),0,IF(AND(Tipy!FV25=Výsledky!$HI$3,Tipy!FX25=Výsledky!$HK$3),0,IF(AND(Tipy!FV25-Tipy!FX25&gt;0,Výsledky!$HI$3-Výsledky!$HK$3&gt;0),20,IF(AND(Tipy!FV25-Tipy!FX25=0,Výsledky!$HI$3-Výsledky!$HK$3=0),20,IF(AND(Tipy!FV25-Tipy!FX25&lt;0,Výsledky!$HI$3-Výsledky!$HK$3&lt;0),20,0))))))</f>
        <v/>
      </c>
      <c r="HA31" s="61" t="str">
        <f>IF(ISBLANK($HK$3),"",IF(OR(Tipy!FY25=Výsledky!$GY$6,Tipy!FY25=Výsledky!$GY$7,Tipy!FY25=Výsledky!$GY$8,Tipy!FY25=Výsledky!$GY$9),IF(VLOOKUP(Tipy!FY25,'Kategórie hráčov'!$A$2:$B$46,2,FALSE)=30,30,20),0))</f>
        <v/>
      </c>
      <c r="HB31" s="61" t="str">
        <f>IF(ISBLANK($HK$3),"",IF(OR(Tipy!FZ25=Výsledky!$HB$6,Tipy!FZ25=Výsledky!$HB$7,Tipy!FZ25=Výsledky!$HB$8,Tipy!FZ25=Výsledky!$HB$9),IF(VLOOKUP(Tipy!FZ25,'Kategórie hráčov'!$A$2:$B$46,2,FALSE)=30,30,20),0))</f>
        <v/>
      </c>
      <c r="HC31" s="62" t="str">
        <f>IF(ISBLANK($HK$3),"",IF(ISBLANK(Tipy!FV25),0,IF(OR(AND(Tipy!FV25=Výsledky!$HI$3,OR(Tipy!FX25=Výsledky!$HK$3+1,Tipy!FX25=Výsledky!$HK$3-1)),AND(Tipy!FX25=Výsledky!$HK$3,OR(Tipy!FV25=Výsledky!$HI$3+1,Tipy!FV25=Výsledky!$HI$3-1))),10,0)))</f>
        <v/>
      </c>
      <c r="HD31" s="65" t="str">
        <f>IF(ISBLANK($HK$3),"",IF(ISBLANK(Tipy!FV25),"-",SUM(GY31:HC31)))</f>
        <v/>
      </c>
      <c r="HE31" s="64"/>
      <c r="HF31" s="61" t="str">
        <f>IF(ISBLANK($HD$3),"",IF(ISBLANK(Tipy!GB25),0,IF(AND(Tipy!GB25=Výsledky!$HB$3,Tipy!GD25=Výsledky!$HD$3),60,0)))</f>
        <v/>
      </c>
      <c r="HG31" s="61" t="str">
        <f>IF(ISBLANK($HD$3),"",IF(ISBLANK(Tipy!GB25),0,IF(AND(Tipy!GB25=Výsledky!$HB$3,Tipy!GD25=Výsledky!$HD$3),0,IF(AND(Tipy!GB25-Tipy!GD25&gt;0,Výsledky!$HB$3-Výsledky!$HD$3&gt;0),20,IF(AND(Tipy!GB25-Tipy!GD25=0,Výsledky!$HB$3-Výsledky!$HD$3=0),20,IF(AND(Tipy!GB25-Tipy!GD25&lt;0,Výsledky!$HB$3-Výsledky!$HD$3&lt;0),20,0))))))</f>
        <v/>
      </c>
      <c r="HH31" s="61" t="str">
        <f>IF(ISBLANK($HD$3),"",IF(OR(Tipy!GE25=Výsledky!#REF!,Tipy!GE25=Výsledky!#REF!,Tipy!GE25=Výsledky!#REF!,Tipy!GE25=Výsledky!$HF$9),IF(VLOOKUP(Tipy!GE25,'Kategórie hráčov'!$A$2:$B$46,2,FALSE)=30,30,20),0))</f>
        <v/>
      </c>
      <c r="HI31" s="61" t="str">
        <f>IF(ISBLANK($HD$3),"",IF(OR(Tipy!GF25=Výsledky!#REF!,Tipy!GF25=Výsledky!#REF!,Tipy!GF25=Výsledky!#REF!,Tipy!GF25=Výsledky!$HI$9),IF(VLOOKUP(Tipy!GF25,'Kategórie hráčov'!$A$2:$B$46,2,FALSE)=30,30,20),0))</f>
        <v/>
      </c>
      <c r="HJ31" s="62" t="str">
        <f>IF(ISBLANK($HD$3),"",IF(ISBLANK(Tipy!GB25),0,IF(OR(AND(Tipy!GB25=Výsledky!$HB$3,OR(Tipy!GD25=Výsledky!$HD$3+1,Tipy!GD25=Výsledky!$HD$3-1)),AND(Tipy!GD25=Výsledky!$HD$3,OR(Tipy!GB25=Výsledky!$HB$3+1,Tipy!GB25=Výsledky!$HB$3-1))),10,0)))</f>
        <v/>
      </c>
      <c r="HK31" s="65" t="str">
        <f>IF(ISBLANK($HD$3),"",IF(ISBLANK(Tipy!GB25),"-",SUM(HF31:HJ31)))</f>
        <v/>
      </c>
      <c r="HL31" s="64"/>
      <c r="HM31" s="61" t="str">
        <f>IF(ISBLANK($HY$3),"",IF(ISBLANK(Tipy!GH25),0,IF(AND(Tipy!GH25=Výsledky!$HW$3,Tipy!GJ25=Výsledky!$HY$3),60,0)))</f>
        <v/>
      </c>
      <c r="HN31" s="61" t="str">
        <f>IF(ISBLANK($HY$3),"",IF(ISBLANK(Tipy!GH25),0,IF(AND(Tipy!GH25=Výsledky!$HW$3,Tipy!GJ25=Výsledky!$HY$3),0,IF(AND(Tipy!GH25-Tipy!GJ25&gt;0,Výsledky!$HW$3-Výsledky!$HY$3&gt;0),20,IF(AND(Tipy!GH25-Tipy!GJ25=0,Výsledky!$HW$3-Výsledky!$HY$3=0),20,IF(AND(Tipy!GH25-Tipy!GJ25&lt;0,Výsledky!$HW$3-Výsledky!$HY$3&lt;0),20,0))))))</f>
        <v/>
      </c>
      <c r="HO31" s="61" t="str">
        <f>IF(ISBLANK($HY$3),"",IF(OR(Tipy!GK25=Výsledky!$HM$6,Tipy!GK25=Výsledky!$HM$7,Tipy!GK25=Výsledky!$HM$8,Tipy!GK25=Výsledky!$HM$9),IF(VLOOKUP(Tipy!GK25,'Kategórie hráčov'!$A$2:$B$46,2,FALSE)=30,30,20),0))</f>
        <v/>
      </c>
      <c r="HP31" s="61" t="str">
        <f>IF(ISBLANK($HY$3),"",IF(OR(Tipy!GL25=Výsledky!$HP$6,Tipy!GL25=Výsledky!$HP$7,Tipy!GL25=Výsledky!$HP$8,Tipy!GL25=Výsledky!$HP$9),IF(VLOOKUP(Tipy!GL25,'Kategórie hráčov'!$A$2:$B$46,2,FALSE)=30,30,20),0))</f>
        <v/>
      </c>
      <c r="HQ31" s="62" t="str">
        <f>IF(ISBLANK($HY$3),"",IF(ISBLANK(Tipy!GH25),0,IF(OR(AND(Tipy!GH25=Výsledky!$HW$3,OR(Tipy!GJ25=Výsledky!$HY$3+1,Tipy!GJ25=Výsledky!$HY$3-1)),AND(Tipy!GJ25=Výsledky!$HY$3,OR(Tipy!GH25=Výsledky!$HW$3+1,Tipy!GH25=Výsledky!$HW$3-1))),10,0)))</f>
        <v/>
      </c>
      <c r="HR31" s="65" t="str">
        <f>IF(ISBLANK($HY$3),"",IF(ISBLANK(Tipy!GH25),"-",SUM(HM31:HQ31)))</f>
        <v/>
      </c>
      <c r="HS31" s="64"/>
      <c r="HT31" s="61" t="str">
        <f>IF(ISBLANK($HR$3),"",IF(ISBLANK(Tipy!GN25),0,IF(AND(Tipy!GN25=Výsledky!$HP$3,Tipy!GP25=Výsledky!$HR$3),60,0)))</f>
        <v/>
      </c>
      <c r="HU31" s="61" t="str">
        <f>IF(ISBLANK($HR$3),"",IF(ISBLANK(Tipy!GN25),0,IF(AND(Tipy!GN25=Výsledky!$HP$3,Tipy!GP25=Výsledky!$HR$3),0,IF(AND(Tipy!GN25-Tipy!GP25&gt;0,Výsledky!$HP$3-Výsledky!$HR$3&gt;0),20,IF(AND(Tipy!GN25-Tipy!GP25=0,Výsledky!$HP$3-Výsledky!$HR$3=0),20,IF(AND(Tipy!GN25-Tipy!GP25&lt;0,Výsledky!$HP$3-Výsledky!$HR$3&lt;0),20,0))))))</f>
        <v/>
      </c>
      <c r="HV31" s="61" t="str">
        <f>IF(ISBLANK($HR$3),"",IF(OR(Tipy!GQ25=Výsledky!$HT$6,Tipy!GQ25=Výsledky!#REF!,Tipy!GQ25=Výsledky!#REF!,Tipy!GQ25=Výsledky!#REF!),IF(VLOOKUP(Tipy!GQ25,'Kategórie hráčov'!$A$2:$B$46,2,FALSE)=30,30,20),0))</f>
        <v/>
      </c>
      <c r="HW31" s="61" t="str">
        <f>IF(ISBLANK($HR$3),"",IF(OR(Tipy!GR25=Výsledky!$HW$6,Tipy!GR25=Výsledky!#REF!,Tipy!GR25=Výsledky!#REF!,Tipy!GR25=Výsledky!#REF!),IF(VLOOKUP(Tipy!GR25,'Kategórie hráčov'!$A$2:$B$46,2,FALSE)=30,30,20),0))</f>
        <v/>
      </c>
      <c r="HX31" s="62" t="str">
        <f>IF(ISBLANK($HR$3),"",IF(ISBLANK(Tipy!GN25),0,IF(OR(AND(Tipy!GN25=Výsledky!$HP$3,OR(Tipy!GP25=Výsledky!$HR$3+1,Tipy!GP25=Výsledky!$HR$3-1)),AND(Tipy!GP25=Výsledky!$HR$3,OR(Tipy!GN25=Výsledky!$HP$3+1,Tipy!GN25=Výsledky!$HP$3-1))),10,0)))</f>
        <v/>
      </c>
      <c r="HY31" s="65" t="str">
        <f>IF(ISBLANK($HR$3),"",IF(ISBLANK(Tipy!GN25),"-",SUM(HT31:HX31)))</f>
        <v/>
      </c>
      <c r="HZ31" s="64"/>
      <c r="IA31" s="61" t="str">
        <f>IF(ISBLANK($IM$3),"",IF(ISBLANK(Tipy!GT25),0,IF(AND(Tipy!GT25=Výsledky!$IK$3,Tipy!GV25=Výsledky!$IM$3),60,0)))</f>
        <v/>
      </c>
      <c r="IB31" s="61" t="str">
        <f>IF(ISBLANK($IM$3),"",IF(ISBLANK(Tipy!GT25),0,IF(AND(Tipy!GT25=Výsledky!$IK$3,Tipy!GV25=Výsledky!$IM$3),0,IF(AND(Tipy!GT25-Tipy!GV25&gt;0,Výsledky!$IK$3-Výsledky!$IM$3&gt;0),20,IF(AND(Tipy!GT25-Tipy!GV25=0,Výsledky!$IK$3-Výsledky!$IM$3=0),20,IF(AND(Tipy!GT25-Tipy!GV25&lt;0,Výsledky!$IK$3-Výsledky!$IM$3&lt;0),20,0))))))</f>
        <v/>
      </c>
      <c r="IC31" s="61" t="str">
        <f>IF(ISBLANK($IM$3),"",IF(OR(Tipy!GW25=Výsledky!$IA$6,Tipy!GW25=Výsledky!$IA$7,Tipy!GW25=Výsledky!$IA$8,Tipy!GW25=Výsledky!$IA$9),IF(VLOOKUP(Tipy!GW25,'Kategórie hráčov'!$A$2:$B$46,2,FALSE)=30,30,20),0))</f>
        <v/>
      </c>
      <c r="ID31" s="61" t="str">
        <f>IF(ISBLANK($IM$3),"",IF(OR(Tipy!GX25=Výsledky!$ID$6,Tipy!GX25=Výsledky!$ID$7,Tipy!GX25=Výsledky!$ID$8,Tipy!GX25=Výsledky!$ID$9),IF(VLOOKUP(Tipy!GX25,'Kategórie hráčov'!$A$2:$B$46,2,FALSE)=30,30,20),0))</f>
        <v/>
      </c>
      <c r="IE31" s="62" t="str">
        <f>IF(ISBLANK($IM$3),"",IF(ISBLANK(Tipy!GT25),0,IF(OR(AND(Tipy!GT25=Výsledky!$IK$3,OR(Tipy!GV25=Výsledky!$IM$3+1,Tipy!GV25=Výsledky!$IM$3-1)),AND(Tipy!GV25=Výsledky!$IM$3,OR(Tipy!GT25=Výsledky!$IK$3+1,Tipy!GT25=Výsledky!$IK$3-1))),10,0)))</f>
        <v/>
      </c>
      <c r="IF31" s="65" t="str">
        <f>IF(ISBLANK($IM$3),"",IF(ISBLANK(Tipy!GT25),"-",SUM(IA31:IE31)))</f>
        <v/>
      </c>
      <c r="IG31" s="64"/>
      <c r="IH31" s="61" t="str">
        <f>IF(ISBLANK($IF$3),"",IF(ISBLANK(Tipy!GZ25),0,IF(AND(Tipy!GZ25=Výsledky!$ID$3,Tipy!HB25=Výsledky!$IF$3),60,0)))</f>
        <v/>
      </c>
      <c r="II31" s="61" t="str">
        <f>IF(ISBLANK($IF$3),"",IF(ISBLANK(Tipy!GZ25),0,IF(AND(Tipy!GZ25=Výsledky!$ID$3,Tipy!HB25=Výsledky!$IF$3),0,IF(AND(Tipy!GZ25-Tipy!HB25&gt;0,Výsledky!$ID$3-Výsledky!$IF$3&gt;0),20,IF(AND(Tipy!GZ25-Tipy!HB25=0,Výsledky!$ID$3-Výsledky!$IF$3=0),20,IF(AND(Tipy!GZ25-Tipy!HB25&lt;0,Výsledky!$ID$3-Výsledky!$IF$3&lt;0),20,0))))))</f>
        <v/>
      </c>
      <c r="IJ31" s="61" t="str">
        <f>IF(ISBLANK($IF$3),"",IF(OR(Tipy!HC25=Výsledky!#REF!,Tipy!HC25=Výsledky!#REF!,Tipy!HC25=Výsledky!#REF!,Tipy!HC25=Výsledky!$IH$9),IF(VLOOKUP(Tipy!HC25,'Kategórie hráčov'!$A$2:$B$46,2,FALSE)=30,30,20),0))</f>
        <v/>
      </c>
      <c r="IK31" s="61" t="str">
        <f>IF(ISBLANK($IF$3),"",IF(OR(Tipy!HD25=Výsledky!#REF!,Tipy!HD25=Výsledky!#REF!,Tipy!HD25=Výsledky!#REF!,Tipy!HD25=Výsledky!$IK$9),IF(VLOOKUP(Tipy!HD25,'Kategórie hráčov'!$A$2:$B$46,2,FALSE)=30,30,20),0))</f>
        <v/>
      </c>
      <c r="IL31" s="62" t="str">
        <f>IF(ISBLANK($IF$3),"",IF(ISBLANK(Tipy!GZ25),0,IF(OR(AND(Tipy!GZ25=Výsledky!$ID$3,OR(Tipy!HB25=Výsledky!$IF$3+1,Tipy!HB25=Výsledky!$IF$3-1)),AND(Tipy!HB25=Výsledky!$IF$3,OR(Tipy!GZ25=Výsledky!$ID$3+1,Tipy!GZ25=Výsledky!$ID$3-1))),10,0)))</f>
        <v/>
      </c>
      <c r="IM31" s="65" t="str">
        <f>IF(ISBLANK($IF$3),"",IF(ISBLANK(Tipy!GZ25),"-",SUM(IH31:IL31)))</f>
        <v/>
      </c>
      <c r="IN31" s="64"/>
      <c r="IO31" s="61" t="str">
        <f>IF(ISBLANK($IT$3),"",IF(ISBLANK(Tipy!HF25),0,IF(AND(Tipy!HF25=Výsledky!$IR$3,Tipy!HH25=Výsledky!$IT$3),60,0)))</f>
        <v/>
      </c>
      <c r="IP31" s="61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61" t="str">
        <f>IF(ISBLANK($IT$3),"",IF(OR(Tipy!HI25=Výsledky!$IO$6,Tipy!HI25=Výsledky!$IO$7,Tipy!HI25=Výsledky!$IO$8,Tipy!HI25=Výsledky!$IO$9),IF(VLOOKUP(Tipy!HI25,'Kategórie hráčov'!$A$2:$B$46,2,FALSE)=30,30,20),0))</f>
        <v/>
      </c>
      <c r="IR31" s="61" t="str">
        <f>IF(ISBLANK($IT$3),"",IF(OR(Tipy!HJ25=Výsledky!$IR$6,Tipy!HJ25=Výsledky!$IR$7,Tipy!HJ25=Výsledky!$IR$8,Tipy!HJ25=Výsledky!$IR$9),IF(VLOOKUP(Tipy!HJ25,'Kategórie hráčov'!$A$2:$B$46,2,FALSE)=30,30,20),0))</f>
        <v/>
      </c>
      <c r="IS31" s="62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65" t="str">
        <f>IF(ISBLANK($IT$3),"",IF(ISBLANK(Tipy!HF25),"-",SUM(IO31:IS31)))</f>
        <v/>
      </c>
      <c r="IU31" s="64"/>
      <c r="IV31" s="61" t="str">
        <f>IF(ISBLANK($JA$3),"",IF(ISBLANK(Tipy!HL25),0,IF(AND(Tipy!HL25=Výsledky!$IY$3,Tipy!HN25=Výsledky!$JA$3),60,0)))</f>
        <v/>
      </c>
      <c r="IW31" s="61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61" t="str">
        <f>IF(ISBLANK($JA$3),"",IF(OR(Tipy!HO25=Výsledky!$IV$6,Tipy!HO25=Výsledky!$IV$7,Tipy!HO25=Výsledky!$IV$8,Tipy!HO25=Výsledky!$IV$9),IF(VLOOKUP(Tipy!HO25,'Kategórie hráčov'!$A$2:$B$46,2,FALSE)=30,30,20),0))</f>
        <v/>
      </c>
      <c r="IY31" s="61" t="str">
        <f>IF(ISBLANK($JA$3),"",IF(OR(Tipy!HP25=Výsledky!$IY$6,Tipy!HP25=Výsledky!$IY$7,Tipy!HP25=Výsledky!$IY$8,Tipy!HP25=Výsledky!$IY$9),IF(VLOOKUP(Tipy!HP25,'Kategórie hráčov'!$A$2:$B$46,2,FALSE)=30,30,20),0))</f>
        <v/>
      </c>
      <c r="IZ31" s="62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65" t="str">
        <f>IF(ISBLANK($JA$3),"",IF(ISBLANK(Tipy!HL25),"-",SUM(IV31:IZ31)))</f>
        <v/>
      </c>
      <c r="JB31" s="64"/>
      <c r="JC31" s="61" t="str">
        <f>IF(ISBLANK($JO$3),"",IF(ISBLANK(Tipy!HR25),0,IF(AND(Tipy!HR25=Výsledky!$JM$3,Tipy!HT25=Výsledky!$JO$3),60,0)))</f>
        <v/>
      </c>
      <c r="JD31" s="61" t="str">
        <f>IF(ISBLANK($JO$3),"",IF(ISBLANK(Tipy!HR25),0,IF(AND(Tipy!HR25=Výsledky!$JM$3,Tipy!HT25=Výsledky!$JO$3),0,IF(AND(Tipy!HR25-Tipy!HT25&gt;0,Výsledky!$JM$3-Výsledky!$JO$3&gt;0),20,IF(AND(Tipy!HR25-Tipy!HT25=0,Výsledky!$JM$3-Výsledky!$JO$3=0),20,IF(AND(Tipy!HR25-Tipy!HT25&lt;0,Výsledky!$JM$3-Výsledky!$JO$3&lt;0),20,0))))))</f>
        <v/>
      </c>
      <c r="JE31" s="61" t="str">
        <f>IF(ISBLANK($JO$3),"",IF(OR(Tipy!HU25=Výsledky!$JC$6,Tipy!HU25=Výsledky!$JC$7,Tipy!HU25=Výsledky!$JC$8,Tipy!HU25=Výsledky!$JC$9),IF(VLOOKUP(Tipy!HU25,'Kategórie hráčov'!$A$2:$B$70,2,FALSE)=30,30,20),0))</f>
        <v/>
      </c>
      <c r="JF31" s="61" t="str">
        <f>IF(ISBLANK($JO$3),"",IF(OR(Tipy!HV25=Výsledky!$JF$6,Tipy!HV25=Výsledky!$JF$7,Tipy!HV25=Výsledky!$JF$8,Tipy!HV25=Výsledky!$JF$9),IF(VLOOKUP(Tipy!HV25,'Kategórie hráčov'!$A$2:$B$70,2,FALSE)=30,30,20),0))</f>
        <v/>
      </c>
      <c r="JG31" s="62" t="str">
        <f>IF(ISBLANK($JO$3),"",IF(ISBLANK(Tipy!HR25),0,IF(OR(AND(Tipy!HR25=Výsledky!$JM$3,OR(Tipy!HT25=Výsledky!$JO$3+1,Tipy!HT25=Výsledky!$JO$3-1)),AND(Tipy!HT25=Výsledky!$JO$3,OR(Tipy!HR25=Výsledky!$JM$3+1,Tipy!HR25=Výsledky!$JM$3-1))),10,0)))</f>
        <v/>
      </c>
      <c r="JH31" s="65" t="str">
        <f>IF(ISBLANK($JO$3),"",IF(ISBLANK(Tipy!HR25),"-",SUM(JC31:JG31)))</f>
        <v/>
      </c>
      <c r="JI31" s="64"/>
      <c r="JJ31" s="61" t="str">
        <f>IF(ISBLANK($JH$3),"",IF(ISBLANK(Tipy!HX25),0,IF(AND(Tipy!HX25=Výsledky!$JF$3,Tipy!HZ25=Výsledky!$JH$3),60,0)))</f>
        <v/>
      </c>
      <c r="JK31" s="61" t="str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/>
      </c>
      <c r="JL31" s="61" t="str">
        <f>IF(ISBLANK($JH$3),"",IF(OR(Tipy!IA25=Výsledky!#REF!,Tipy!IA25=Výsledky!#REF!,Tipy!IA25=Výsledky!#REF!,Tipy!IA25=Výsledky!$JJ$9),IF(VLOOKUP(Tipy!IA25,'Kategórie hráčov'!$A$2:$B$46,2,FALSE)=30,30,20),0))</f>
        <v/>
      </c>
      <c r="JM31" s="61" t="str">
        <f>IF(ISBLANK($JH$3),"",IF(OR(Tipy!IB25=Výsledky!#REF!,Tipy!IB25=Výsledky!#REF!,Tipy!IB25=Výsledky!#REF!,Tipy!IB25=Výsledky!$JM$9),IF(VLOOKUP(Tipy!IB25,'Kategórie hráčov'!$A$2:$B$46,2,FALSE)=30,30,20),0))</f>
        <v/>
      </c>
      <c r="JN31" s="62" t="str">
        <f>IF(ISBLANK($JH$3),"",IF(ISBLANK(Tipy!HX25),0,IF(OR(AND(Tipy!HX25=Výsledky!$JF$3,OR(Tipy!HZ25=Výsledky!$JH$3+1,Tipy!HZ25=Výsledky!$JH$3-1)),AND(Tipy!HZ25=Výsledky!$JH$3,OR(Tipy!HX25=Výsledky!$JF$3+1,Tipy!HX25=Výsledky!$JF$3-1))),10,0)))</f>
        <v/>
      </c>
      <c r="JO31" s="65" t="str">
        <f>IF(ISBLANK($JH$3),"",IF(ISBLANK(Tipy!HX25),"-",SUM(JJ31:JN31)))</f>
        <v/>
      </c>
      <c r="JP31" s="64"/>
      <c r="JQ31" s="61" t="str">
        <f>IF(ISBLANK($JV$3),"",IF(ISBLANK(Tipy!ID25),0,IF(AND(Tipy!ID25=Výsledky!$JT$3,Tipy!IF25=Výsledky!$JV$3),60,0)))</f>
        <v/>
      </c>
      <c r="JR31" s="61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61" t="str">
        <f>IF(ISBLANK($JV$3),"",IF(OR(Tipy!IG25=Výsledky!$JQ$6,Tipy!IG25=Výsledky!$JQ$7,Tipy!IG25=Výsledky!$JQ$8,Tipy!IG25=Výsledky!$JQ$9),IF(VLOOKUP(Tipy!IG25,'Kategórie hráčov'!$A$2:$B$46,2,FALSE)=30,30,20),0))</f>
        <v/>
      </c>
      <c r="JT31" s="61" t="str">
        <f>IF(ISBLANK($JV$3),"",IF(OR(Tipy!IH25=Výsledky!$JT$6,Tipy!IH25=Výsledky!$JT$7,Tipy!IH25=Výsledky!$JT$8,Tipy!IH25=Výsledky!$JT$9),IF(VLOOKUP(Tipy!IH25,'Kategórie hráčov'!$A$2:$B$46,2,FALSE)=30,30,20),0))</f>
        <v/>
      </c>
      <c r="JU31" s="62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65" t="str">
        <f>IF(ISBLANK($JV$3),"",IF(ISBLANK(Tipy!ID25),"-",SUM(JQ31:JU31)))</f>
        <v/>
      </c>
      <c r="JW31" s="64"/>
      <c r="JX31" s="61" t="str">
        <f>IF(ISBLANK($KQ$3),"",IF(ISBLANK(Tipy!IJ25),0,IF(AND(Tipy!IJ25=Výsledky!$KO$3,Tipy!IL25=Výsledky!$KQ$3),60,0)))</f>
        <v/>
      </c>
      <c r="JY31" s="61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1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1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2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65" t="str">
        <f>IF(ISBLANK($KQ$3),"",IF(ISBLANK(Tipy!IJ25),"-",SUM(JX31:KB31)))</f>
        <v/>
      </c>
      <c r="KD31" s="64"/>
      <c r="KE31" s="61" t="str">
        <f>IF(ISBLANK($KX$3),"",IF(ISBLANK(Tipy!IP25),0,IF(AND(Tipy!IP25=Výsledky!$KV$3,Tipy!IR25=Výsledky!$KX$3),60,0)))</f>
        <v/>
      </c>
      <c r="KF31" s="61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1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1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2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65" t="str">
        <f>IF(ISBLANK($KX$3),"",IF(ISBLANK(Tipy!IP25),"-",SUM(KE31:KI31)))</f>
        <v/>
      </c>
      <c r="KK31" s="64"/>
      <c r="KL31" s="61" t="str">
        <f>IF(ISBLANK($KJ$3),"",IF(ISBLANK(Tipy!IV25),0,IF(AND(Tipy!IV25=Výsledky!$KH$3,Tipy!IX25=Výsledky!$KJ$3),60,0)))</f>
        <v/>
      </c>
      <c r="KM31" s="61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1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1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2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65" t="str">
        <f>IF(ISBLANK($KJ$3),"",IF(ISBLANK(Tipy!IV25),"-",SUM(KL31:KP31)))</f>
        <v/>
      </c>
      <c r="KR31" s="64"/>
      <c r="KS31" s="61" t="str">
        <f>IF(ISBLANK($KC$3),"",IF(ISBLANK(Tipy!JB25),0,IF(AND(Tipy!JB25=Výsledky!$KA$3,Tipy!JD25=Výsledky!$KC$3),60,0)))</f>
        <v/>
      </c>
      <c r="KT31" s="61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1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1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2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5" t="str">
        <f>IF(ISBLANK($KC$3),"",IF(ISBLANK(Tipy!JB25),"-",SUM(KS31:KW31)))</f>
        <v/>
      </c>
      <c r="KY31" s="64"/>
      <c r="KZ31" s="61" t="str">
        <f>IF(ISBLANK($LE$3),"",IF(ISBLANK(Tipy!JH25),0,IF(AND(Tipy!JH25=Výsledky!$LC$3,Tipy!JJ25=Výsledky!$LE$3),60,0)))</f>
        <v/>
      </c>
      <c r="LA31" s="61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1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1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2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5" t="str">
        <f>IF(ISBLANK($LE$3),"",IF(ISBLANK(Tipy!JH25),"-",SUM(KZ31:LD31)))</f>
        <v/>
      </c>
      <c r="LF31" s="64"/>
      <c r="LG31" s="61" t="str">
        <f>IF(ISBLANK($JH$3),"",IF(ISBLANK(Tipy!JU25),0,IF(AND(Tipy!JU25=Výsledky!$JF$3,Tipy!JW25=Výsledky!$JH$3),60,0)))</f>
        <v/>
      </c>
      <c r="LH31" s="61" t="str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/>
      </c>
      <c r="LI31" s="61" t="str">
        <f>IF(ISBLANK($JH$3),"",IF(OR(Tipy!JX25=Výsledky!#REF!,Tipy!JX25=Výsledky!#REF!,Tipy!JX25=Výsledky!#REF!,Tipy!JX25=Výsledky!$JJ$9),IF(VLOOKUP(Tipy!JX25,'Kategórie hráčov'!$A$2:$B$46,2,FALSE)=30,30,20),0))</f>
        <v/>
      </c>
      <c r="LJ31" s="61" t="str">
        <f>IF(ISBLANK($JH$3),"",IF(OR(Tipy!JY25=Výsledky!#REF!,Tipy!JY25=Výsledky!#REF!,Tipy!JY25=Výsledky!#REF!,Tipy!JY25=Výsledky!$JM$9),IF(VLOOKUP(Tipy!JY25,'Kategórie hráčov'!$A$2:$B$46,2,FALSE)=30,30,20),0))</f>
        <v/>
      </c>
      <c r="LK31" s="62" t="str">
        <f>IF(ISBLANK($JH$3),"",IF(ISBLANK(Tipy!JU25),0,IF(OR(AND(Tipy!JU25=Výsledky!$JF$3,OR(Tipy!JW25=Výsledky!$JH$3+1,Tipy!JW25=Výsledky!$JH$3-1)),AND(Tipy!JW25=Výsledky!$JH$3,OR(Tipy!JU25=Výsledky!$JF$3+1,Tipy!JU25=Výsledky!$JF$3-1))),10,0)))</f>
        <v/>
      </c>
      <c r="LL31" s="65" t="str">
        <f>IF(ISBLANK($JH$3),"",IF(ISBLANK(Tipy!JU25),"-",SUM(LG31:LK31)))</f>
        <v/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 t="str">
        <f>IF(ISBLANK($JH$3),"",IF(ISBLANK(Tipy!KI25),0,IF(AND(Tipy!KI25=Výsledky!$JF$3,Tipy!KK25=Výsledky!$JH$3),60,0)))</f>
        <v/>
      </c>
      <c r="LV31" s="61" t="str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/>
      </c>
      <c r="LW31" s="61" t="str">
        <f>IF(ISBLANK($JH$3),"",IF(OR(Tipy!KL25=Výsledky!#REF!,Tipy!KL25=Výsledky!#REF!,Tipy!KL25=Výsledky!#REF!,Tipy!KL25=Výsledky!$JJ$9),IF(VLOOKUP(Tipy!KL25,'Kategórie hráčov'!$A$2:$B$46,2,FALSE)=30,30,20),0))</f>
        <v/>
      </c>
      <c r="LX31" s="61" t="str">
        <f>IF(ISBLANK($JH$3),"",IF(OR(Tipy!KM25=Výsledky!#REF!,Tipy!KM25=Výsledky!#REF!,Tipy!KM25=Výsledky!#REF!,Tipy!KM25=Výsledky!$JM$9),IF(VLOOKUP(Tipy!KM25,'Kategórie hráčov'!$A$2:$B$46,2,FALSE)=30,30,20),0))</f>
        <v/>
      </c>
      <c r="LY31" s="62" t="str">
        <f>IF(ISBLANK($JH$3),"",IF(ISBLANK(Tipy!KI25),0,IF(OR(AND(Tipy!KI25=Výsledky!$JF$3,OR(Tipy!KK25=Výsledky!$JH$3+1,Tipy!KK25=Výsledky!$JH$3-1)),AND(Tipy!KK25=Výsledky!$JH$3,OR(Tipy!KI25=Výsledky!$JF$3+1,Tipy!KI25=Výsledky!$JF$3-1))),10,0)))</f>
        <v/>
      </c>
      <c r="LZ31" s="65" t="str">
        <f>IF(ISBLANK($JH$3),"",IF(ISBLANK(Tipy!KI25),"-",SUM(LU31:LY31)))</f>
        <v/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324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324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5" customFormat="1" ht="18" customHeight="1" x14ac:dyDescent="0.2">
      <c r="A32" s="287">
        <f>Tipy!A26</f>
        <v>31</v>
      </c>
      <c r="B32" s="302" t="s">
        <v>27</v>
      </c>
      <c r="C32" s="303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4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299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299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102">
        <f>IF(ISBLANK($AR$3),"",IF(ISBLANK(Tipy!AH26),0,IF(AND(Tipy!AH26=Výsledky!$AP$3,Tipy!AJ26=Výsledky!$AR$3),60,0)))</f>
        <v>0</v>
      </c>
      <c r="AN32" s="101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01">
        <f>IF(ISBLANK($AR$3),"",IF(OR(Tipy!AK26=Výsledky!$AM$6,Tipy!AK26=Výsledky!$AM$7,Tipy!AK26=Výsledky!$AM$8,Tipy!AK26=Výsledky!$AM$9),VLOOKUP(Tipy!AK26,'Kategórie hráčov'!$A$2:$B$51,2,FALSE),0))</f>
        <v>0</v>
      </c>
      <c r="AP32" s="101">
        <f>IF(ISBLANK($AR$3),"",IF(OR(Tipy!AL26=Výsledky!$AP$6,Tipy!AL26=Výsledky!$AP$7,Tipy!AL26=Výsledky!$AP$8,Tipy!AL26=Výsledky!$AP$9),VLOOKUP(Tipy!AL26,'Kategórie hráčov'!$A$27:$B$76,2,FALSE),0))</f>
        <v>0</v>
      </c>
      <c r="AQ32" s="62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5">
        <f>IF(ISBLANK($AR$3),"",IF(ISBLANK(Tipy!AH26),"-",SUM(AM32:AQ32)))</f>
        <v>30</v>
      </c>
      <c r="AS32" s="64"/>
      <c r="AT32" s="61">
        <f>IF(ISBLANK($AY$3),"",IF(ISBLANK(Tipy!AN26),0,IF(AND(Tipy!AN26=Výsledky!$AW$3,Tipy!AP26=Výsledky!$AY$3),60,0)))</f>
        <v>60</v>
      </c>
      <c r="AU32" s="61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61">
        <f>IF(ISBLANK($AY$3),"",IF(OR(Tipy!AQ26=Výsledky!$AT$6,Tipy!AQ26=Výsledky!$AT$7,Tipy!AQ26=Výsledky!$AT$8,Tipy!AQ26=Výsledky!$AT$9),VLOOKUP(Tipy!AQ26,'Kategórie hráčov'!$A$2:$B$51,2,FALSE),0))</f>
        <v>20</v>
      </c>
      <c r="AW32" s="61">
        <f>IF(ISBLANK($AY$3),"",IF(OR(Tipy!AR26=Výsledky!$AW$6,Tipy!AR26=Výsledky!$AW$7,Tipy!AR26=Výsledky!$AW$8,Tipy!AR26=Výsledky!$AW$9),VLOOKUP(Tipy!AR26,'Kategórie hráčov'!$A$27:$B$76,2,FALSE),0))</f>
        <v>20</v>
      </c>
      <c r="AX32" s="62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5">
        <f>IF(ISBLANK($AY$3),"",IF(ISBLANK(Tipy!AN26),"-",SUM(AT32:AX32)))</f>
        <v>100</v>
      </c>
      <c r="AZ32" s="64"/>
      <c r="BA32" s="61">
        <f>IF(ISBLANK($BF$3),"",IF(ISBLANK(Tipy!AT26),0,IF(AND(Tipy!AT26=Výsledky!$BD$3,Tipy!AV26=Výsledky!$BF$3),60,0)))</f>
        <v>0</v>
      </c>
      <c r="BB32" s="61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61">
        <f>IF(ISBLANK($BF$3),"",IF(OR(Tipy!AW26=Výsledky!$BA$6,Tipy!AW26=Výsledky!$BA$7,Tipy!AW26=Výsledky!$BA$8,Tipy!AW26=Výsledky!$BA$9),VLOOKUP(Tipy!AW26,'Kategórie hráčov'!$A$2:$B$51,2,FALSE),0))</f>
        <v>20</v>
      </c>
      <c r="BD32" s="61">
        <f>IF(ISBLANK($BF$3),"",IF(OR(Tipy!AX26=Výsledky!$BD$6,Tipy!AX26=Výsledky!$BD$7,Tipy!AX26=Výsledky!$BD$8,Tipy!AX26=Výsledky!$BD$9),VLOOKUP(Tipy!AX26,'Kategórie hráčov'!$A$27:$B$76,2,FALSE),0))</f>
        <v>0</v>
      </c>
      <c r="BE32" s="62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5">
        <f>IF(ISBLANK($BF$3),"",IF(ISBLANK(Tipy!AT26),"-",SUM(BA32:BE32)))</f>
        <v>40</v>
      </c>
      <c r="BG32" s="64"/>
      <c r="BH32" s="61">
        <f>IF(ISBLANK($BM$3),"",IF(ISBLANK(Tipy!AZ26),0,IF(AND(Tipy!AZ26=Výsledky!$BK$3,Tipy!BB26=Výsledky!$BM$3),60,0)))</f>
        <v>0</v>
      </c>
      <c r="BI32" s="61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61">
        <f>IF(ISBLANK($BM$3),"",IF(OR(Tipy!BC26=Výsledky!$BH$6,Tipy!BC26=Výsledky!$BH$7,Tipy!BC26=Výsledky!$BH$8,Tipy!BC26=Výsledky!$BH$9),VLOOKUP(Tipy!BC26,'Kategórie hráčov'!$A$2:$B$51,2,FALSE),0))</f>
        <v>0</v>
      </c>
      <c r="BK32" s="61">
        <f>IF(ISBLANK($BM$3),"",IF(OR(Tipy!BD26=Výsledky!$BK$6,Tipy!BD26=Výsledky!$BK$7,Tipy!BD26=Výsledky!$BK$8,Tipy!BD26=Výsledky!$BK$9),VLOOKUP(Tipy!BD26,'Kategórie hráčov'!$A$27:$B$76,2,FALSE),0))</f>
        <v>0</v>
      </c>
      <c r="BL32" s="62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5">
        <f>IF(ISBLANK($BM$3),"",IF(ISBLANK(Tipy!AZ26),"-",SUM(BH32:BL32)))</f>
        <v>20</v>
      </c>
      <c r="BN32" s="64"/>
      <c r="BO32" s="61">
        <f>IF(ISBLANK($BT$3),"",IF(ISBLANK(Tipy!BF26),0,IF(AND(Tipy!BF26=Výsledky!$BR$3,Tipy!BH26=Výsledky!$BT$3),60,0)))</f>
        <v>0</v>
      </c>
      <c r="BP32" s="61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61">
        <f>IF(ISBLANK($BT$3),"",IF(OR(Tipy!BI26=Výsledky!$BO$6,Tipy!BI26=Výsledky!$BO$7,Tipy!BI26=Výsledky!$BO$8,Tipy!BI26=Výsledky!$BO$9),VLOOKUP(Tipy!BI26,'Kategórie hráčov'!$A$2:$B$51,2,FALSE),0))</f>
        <v>0</v>
      </c>
      <c r="BR32" s="61">
        <f>IF(ISBLANK($BT$3),"",IF(OR(Tipy!BJ26=Výsledky!$BR$6,Tipy!BJ26=Výsledky!$BR$7,Tipy!BJ26=Výsledky!$BR$8,Tipy!BJ26=Výsledky!$BR$9),VLOOKUP(Tipy!BJ26,'Kategórie hráčov'!$A$27:$B$76,2,FALSE),0))</f>
        <v>0</v>
      </c>
      <c r="BS32" s="62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5">
        <f>IF(ISBLANK($BT$3),"",IF(ISBLANK(Tipy!BF26),"-",SUM(BO32:BS32)))</f>
        <v>0</v>
      </c>
      <c r="BU32" s="64"/>
      <c r="BV32" s="61">
        <f>IF(ISBLANK($CA$3),"",IF(ISBLANK(Tipy!BL26),0,IF(AND(Tipy!BL26=Výsledky!$BY$3,Tipy!BN26=Výsledky!$CA$3),60,0)))</f>
        <v>0</v>
      </c>
      <c r="BW32" s="61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61">
        <f>IF(ISBLANK($CA$3),"",IF(OR(Tipy!BO26=Výsledky!$BV$6,Tipy!BO26=Výsledky!$BV$7,Tipy!BO26=Výsledky!$BV$8,Tipy!BO26=Výsledky!$BV$9),VLOOKUP(Tipy!BO26,'Kategórie hráčov'!$A$2:$B$51,2,FALSE),0))</f>
        <v>0</v>
      </c>
      <c r="BY32" s="61">
        <f>IF(ISBLANK($CA$3),"",IF(OR(Tipy!BP26=Výsledky!$BY$6,Tipy!BP26=Výsledky!$BY$7,Tipy!BP26=Výsledky!$BY$8,Tipy!BP26=Výsledky!$BY$9),VLOOKUP(Tipy!BP26,'Kategórie hráčov'!$A$27:$B$76,2,FALSE),0))</f>
        <v>0</v>
      </c>
      <c r="BZ32" s="62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5">
        <f>IF(ISBLANK($CA$3),"",IF(ISBLANK(Tipy!BL26),"-",SUM(BV32:BZ32)))</f>
        <v>30</v>
      </c>
      <c r="CB32" s="64"/>
      <c r="CC32" s="61">
        <f>IF(ISBLANK($CH$3),"",IF(ISBLANK(Tipy!BR26),0,IF(AND(Tipy!BR26=Výsledky!$CF$3,Tipy!BT26=Výsledky!$CH$3),60,0)))</f>
        <v>0</v>
      </c>
      <c r="CD32" s="61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61">
        <f>IF(ISBLANK($CH$3),"",IF(OR(Tipy!BU26=Výsledky!$CC$6,Tipy!BU26=Výsledky!$CC$7,Tipy!BU26=Výsledky!$CC$8,Tipy!BU26=Výsledky!$CC$9),VLOOKUP(Tipy!BU26,'Kategórie hráčov'!$A$2:$B$51,2,FALSE),0))</f>
        <v>20</v>
      </c>
      <c r="CF32" s="61">
        <f>IF(ISBLANK($CH$3),"",IF(OR(Tipy!BV26=Výsledky!$CF$6,Tipy!BV26=Výsledky!$CF$7,Tipy!BV26=Výsledky!$CF$8,Tipy!BV26=Výsledky!$CF$9),VLOOKUP(Tipy!BV26,'Kategórie hráčov'!$A$27:$B$76,2,FALSE),0))</f>
        <v>0</v>
      </c>
      <c r="CG32" s="62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5">
        <f>IF(ISBLANK($CH$3),"",IF(ISBLANK(Tipy!BR26),"-",SUM(CC32:CG32)))</f>
        <v>20</v>
      </c>
      <c r="CI32" s="64"/>
      <c r="CJ32" s="61">
        <f>IF(ISBLANK($CO$3),"",IF(ISBLANK(Tipy!BX26),0,IF(AND(Tipy!BX26=Výsledky!$CM$3,Tipy!BZ26=Výsledky!$CO$3),60,0)))</f>
        <v>0</v>
      </c>
      <c r="CK32" s="61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61">
        <f>IF(ISBLANK($CO$3),"",IF(OR(Tipy!CA26=Výsledky!$CJ$6,Tipy!CA26=Výsledky!$CJ$7,Tipy!CA26=Výsledky!$CJ$8,Tipy!CA26=Výsledky!$CJ$9),VLOOKUP(Tipy!CA26,'Kategórie hráčov'!$A$2:$B$51,2,FALSE),0))</f>
        <v>20</v>
      </c>
      <c r="CM32" s="61">
        <f>IF(ISBLANK($CO$3),"",IF(OR(Tipy!CB26=Výsledky!$CM$6,Tipy!CB26=Výsledky!$CM$7,Tipy!CB26=Výsledky!$CM$8,Tipy!CB26=Výsledky!$CM$9),VLOOKUP(Tipy!CB26,'Kategórie hráčov'!$A$27:$B$76,2,FALSE),0))</f>
        <v>20</v>
      </c>
      <c r="CN32" s="62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65">
        <f>IF(ISBLANK($CO$3),"",IF(ISBLANK(Tipy!BX26),"-",SUM(CJ32:CN32)))</f>
        <v>60</v>
      </c>
      <c r="CP32" s="64"/>
      <c r="CQ32" s="61">
        <f>IF(ISBLANK($CV$3),"",IF(ISBLANK(Tipy!CD26),0,IF(AND(Tipy!CD26=Výsledky!$CT$3,Tipy!CF26=Výsledky!$CV$3),60,0)))</f>
        <v>0</v>
      </c>
      <c r="CR32" s="61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61">
        <f>IF(ISBLANK($CV$3),"",IF(OR(Tipy!CG26=Výsledky!$CQ$6,Tipy!CG26=Výsledky!$CQ$7,Tipy!CG26=Výsledky!$CQ$8,Tipy!CG26=Výsledky!$CQ$9),VLOOKUP(Tipy!CG26,'Kategórie hráčov'!$A$2:$B$51,2,FALSE),0))</f>
        <v>20</v>
      </c>
      <c r="CT32" s="61">
        <f>IF(ISBLANK($CV$3),"",IF(OR(Tipy!CH26=Výsledky!$CT$6,Tipy!CH26=Výsledky!$CT$7,Tipy!CH26=Výsledky!$CT$8,Tipy!CH26=Výsledky!$CT$9),VLOOKUP(Tipy!CH26,'Kategórie hráčov'!$A$27:$B$76,2,FALSE),0))</f>
        <v>20</v>
      </c>
      <c r="CU32" s="62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65">
        <f>IF(ISBLANK($CV$3),"",IF(ISBLANK(Tipy!CD26),"-",SUM(CQ32:CU32)))</f>
        <v>60</v>
      </c>
      <c r="CW32" s="64"/>
      <c r="CX32" s="61">
        <f>IF(ISBLANK($DC$3),"",IF(ISBLANK(Tipy!CJ26),0,IF(AND(Tipy!CJ26=Výsledky!$DA$3,Tipy!CL26=Výsledky!$DC$3),60,0)))</f>
        <v>60</v>
      </c>
      <c r="CY32" s="61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61">
        <f>IF(ISBLANK($DC$3),"",IF(OR(Tipy!CM26=Výsledky!$CX$6,Tipy!CM26=Výsledky!$CX$7,Tipy!CM26=Výsledky!$CX$8,Tipy!CM26=Výsledky!$CX$9),VLOOKUP(Tipy!CM26,'Kategórie hráčov'!$A$2:$B$51,2,FALSE),0))</f>
        <v>20</v>
      </c>
      <c r="DA32" s="61">
        <f>IF(ISBLANK($DC$3),"",IF(OR(Tipy!CN26=Výsledky!$DA$6,Tipy!CN26=Výsledky!$DA$7,Tipy!CN26=Výsledky!$DA$8,Tipy!CN26=Výsledky!$DA$9),VLOOKUP(Tipy!CN26,'Kategórie hráčov'!$A$27:$B$76,2,FALSE),0))</f>
        <v>0</v>
      </c>
      <c r="DB32" s="62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65">
        <f>IF(ISBLANK($DC$3),"",IF(ISBLANK(Tipy!CJ26),"-",SUM(CX32:DB32)))</f>
        <v>80</v>
      </c>
      <c r="DD32" s="64"/>
      <c r="DE32" s="61">
        <f>IF(ISBLANK($DJ$3),"",IF(ISBLANK(Tipy!CP26),0,IF(AND(Tipy!CP26=Výsledky!$DH$3,Tipy!CR26=Výsledky!$DJ$3),60,0)))</f>
        <v>0</v>
      </c>
      <c r="DF32" s="61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61">
        <f>IF(ISBLANK($DJ$3),"",IF(OR(Tipy!CS26=Výsledky!$DE$6,Tipy!CS26=Výsledky!$DE$7,Tipy!CS26=Výsledky!$DE$8,Tipy!CS26=Výsledky!$DE$9),VLOOKUP(Tipy!CS26,'Kategórie hráčov'!$A$2:$B$51,2,FALSE),0))</f>
        <v>0</v>
      </c>
      <c r="DH32" s="61">
        <f>IF(ISBLANK($DJ$3),"",IF(OR(Tipy!CT26=Výsledky!$DH$6,Tipy!CT26=Výsledky!$DH$7,Tipy!CT26=Výsledky!$DH$8,Tipy!CT26=Výsledky!$DH$9),VLOOKUP(Tipy!CT26,'Kategórie hráčov'!$A$27:$B$76,2,FALSE),0))</f>
        <v>0</v>
      </c>
      <c r="DI32" s="62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65" t="str">
        <f>IF(ISBLANK($DJ$3),"",IF(ISBLANK(Tipy!CP26),"-",SUM(DE32:DI32)))</f>
        <v>-</v>
      </c>
      <c r="DK32" s="64"/>
      <c r="DL32" s="61">
        <f>IF(ISBLANK($DQ$3),"",IF(ISBLANK(Tipy!CV26),0,IF(AND(Tipy!CV26=Výsledky!$DO$3,Tipy!CX26=Výsledky!$DQ$3),60,0)))</f>
        <v>0</v>
      </c>
      <c r="DM32" s="61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61">
        <f>IF(ISBLANK($DQ$3),"",IF(OR(Tipy!CY26=Výsledky!$DL$6,Tipy!CY26=Výsledky!$DL$7,Tipy!CY26=Výsledky!$DL$8,Tipy!CY26=Výsledky!$DL$9),VLOOKUP(Tipy!CY26,'Kategórie hráčov'!$A$2:$B$51,2,FALSE),0))</f>
        <v>0</v>
      </c>
      <c r="DO32" s="61">
        <f>IF(ISBLANK($DQ$3),"",IF(OR(Tipy!CZ26=Výsledky!$DO$6,Tipy!CZ26=Výsledky!$DO$7,Tipy!CZ26=Výsledky!$DO$8,Tipy!CZ26=Výsledky!$DO$9),VLOOKUP(Tipy!CZ26,'Kategórie hráčov'!$A$27:$B$76,2,FALSE),0))</f>
        <v>0</v>
      </c>
      <c r="DP32" s="62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65">
        <f>IF(ISBLANK($DQ$3),"",IF(ISBLANK(Tipy!CV26),"-",SUM(DL32:DP32)))</f>
        <v>0</v>
      </c>
      <c r="DR32" s="64"/>
      <c r="DS32" s="61">
        <f>IF(ISBLANK($DX$3),"",IF(ISBLANK(Tipy!DB26),0,IF(AND(Tipy!DB26=Výsledky!$DV$3,Tipy!DD26=Výsledky!$DX$3),60,0)))</f>
        <v>0</v>
      </c>
      <c r="DT32" s="61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61">
        <f>IF(ISBLANK($DX$3),"",IF(OR(Tipy!DE26=Výsledky!$DS$6,Tipy!DE26=Výsledky!$DS$7,Tipy!DE26=Výsledky!$DS$8,Tipy!DE26=Výsledky!$DS$9),VLOOKUP(Tipy!DE26,'Kategórie hráčov'!$A$2:$B$51,2,FALSE),0))</f>
        <v>0</v>
      </c>
      <c r="DV32" s="61">
        <f>IF(ISBLANK($DX$3),"",IF(OR(Tipy!DF26=Výsledky!$DV$6,Tipy!DF26=Výsledky!$DV$7,Tipy!DF26=Výsledky!$DV$8,Tipy!DF26=Výsledky!$DV$9),VLOOKUP(Tipy!DF26,'Kategórie hráčov'!$A$27:$B$76,2,FALSE),0))</f>
        <v>0</v>
      </c>
      <c r="DW32" s="62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65">
        <f>IF(ISBLANK($DX$3),"",IF(ISBLANK(Tipy!DB26),"-",SUM(DS32:DW32)))</f>
        <v>0</v>
      </c>
      <c r="DY32" s="64"/>
      <c r="DZ32" s="61">
        <f>IF(ISBLANK($EE$3),"",IF(ISBLANK(Tipy!DH26),0,IF(AND(Tipy!DH26=Výsledky!$EC$3,Tipy!DJ26=Výsledky!$EE$3),60,0)))</f>
        <v>60</v>
      </c>
      <c r="EA32" s="61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61">
        <f>IF(ISBLANK($EE$3),"",IF(OR(Tipy!DK26=Výsledky!$DZ$6,Tipy!DK26=Výsledky!$DZ$7,Tipy!DK26=Výsledky!$DZ$8,Tipy!DK26=Výsledky!$DZ$9),VLOOKUP(Tipy!DK26,'Kategórie hráčov'!$A$2:$B$51,2,FALSE),0))</f>
        <v>20</v>
      </c>
      <c r="EC32" s="61">
        <f>IF(ISBLANK($EE$3),"",IF(OR(Tipy!DL26=Výsledky!$EC$6,Tipy!DL26=Výsledky!$EC$7,Tipy!DL26=Výsledky!$EC$8,Tipy!DL26=Výsledky!$EC$9),VLOOKUP(Tipy!DL26,'Kategórie hráčov'!$A$27:$B$76,2,FALSE),0))</f>
        <v>20</v>
      </c>
      <c r="ED32" s="62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65">
        <f>IF(ISBLANK($EE$3),"",IF(ISBLANK(Tipy!DH26),"-",SUM(DZ32:ED32)))</f>
        <v>100</v>
      </c>
      <c r="EF32" s="64"/>
      <c r="EG32" s="61">
        <f>IF(ISBLANK($EL$3),"",IF(ISBLANK(Tipy!DN26),0,IF(AND(Tipy!DN26=Výsledky!$EJ$3,Tipy!DP26=Výsledky!$EL$3),60,0)))</f>
        <v>0</v>
      </c>
      <c r="EH32" s="61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61">
        <f>IF(ISBLANK($EL$3),"",IF(OR(Tipy!DQ26=Výsledky!$EG$6,Tipy!DQ26=Výsledky!$EG$7,Tipy!DQ26=Výsledky!$EG$8,Tipy!DQ26=Výsledky!$EG$9),VLOOKUP(Tipy!DQ26,'Kategórie hráčov'!$A$77:$B$77,2,FALSE),0))</f>
        <v>0</v>
      </c>
      <c r="EJ32" s="61">
        <f>IF(ISBLANK($EL$3),"",IF(OR(Tipy!DR26=Výsledky!$EJ$6,Tipy!DR26=Výsledky!$EJ$7,Tipy!DR26=Výsledky!$EJ$8,Tipy!DR26=Výsledky!$EJ$9),VLOOKUP(Tipy!DR26,'Kategórie hráčov'!$A$27:$B$76,2,FALSE),0))</f>
        <v>0</v>
      </c>
      <c r="EK32" s="62">
        <f>IF(ISBLANK($EL$3),"",IF(ISBLANK(Tipy!DN26),0,IF(OR(AND(Tipy!DN26=Výsledky!$EJ$3,OR(Tipy!DP26=Výsledky!$EL$3+1,Tipy!DP26=Výsledky!$EL$3-1)),AND(Tipy!DP26=Výsledky!$EL$3,OR(Tipy!DN26=Výsledky!$EJ$3+1,Tipy!DN26=Výsledky!$EJ$3-1))),10,0)))</f>
        <v>10</v>
      </c>
      <c r="EL32" s="65">
        <f>IF(ISBLANK($EL$3),"",IF(ISBLANK(Tipy!DN26),"-",SUM(EG32:EK32)))</f>
        <v>10</v>
      </c>
      <c r="EM32" s="64"/>
      <c r="EN32" s="61">
        <f>IF(ISBLANK($ES$3),"",IF(ISBLANK(Tipy!DT26),0,IF(AND(Tipy!DT26=Výsledky!$EQ$3,Tipy!DV26=Výsledky!$ES$3),60,0)))</f>
        <v>0</v>
      </c>
      <c r="EO32" s="61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20</v>
      </c>
      <c r="EP32" s="61">
        <f>IF(ISBLANK($ES$3),"",IF(OR(Tipy!DW26=Výsledky!$EN$6,Tipy!DW26=Výsledky!$EN$7,Tipy!DW26=Výsledky!$EN$8,Tipy!DW26=Výsledky!$EN$9),VLOOKUP(Tipy!DW26,'Kategórie hráčov'!$A$2:$B$51,2,FALSE),0))</f>
        <v>0</v>
      </c>
      <c r="EQ32" s="61">
        <f>IF(ISBLANK($ES$3),"",IF(OR(Tipy!DX26=Výsledky!$EQ$6,Tipy!DX26=Výsledky!$EQ$7,Tipy!DX26=Výsledky!$EQ$8,Tipy!DX26=Výsledky!$EQ$9),VLOOKUP(Tipy!DX26,'Kategórie hráčov'!$A$27:$B$76,2,FALSE),0))</f>
        <v>0</v>
      </c>
      <c r="ER32" s="62">
        <f>IF(ISBLANK($ES$3),"",IF(ISBLANK(Tipy!DT26),0,IF(OR(AND(Tipy!DT26=Výsledky!$EQ$3,OR(Tipy!DV26=Výsledky!$ES$3+1,Tipy!DV26=Výsledky!$ES$3-1)),AND(Tipy!DV26=Výsledky!$ES$3,OR(Tipy!DT26=Výsledky!$EQ$3+1,Tipy!DT26=Výsledky!$EQ$3-1))),10,0)))</f>
        <v>10</v>
      </c>
      <c r="ES32" s="65">
        <f>IF(ISBLANK($ES$3),"",IF(ISBLANK(Tipy!DT26),"-",SUM(EN32:ER32)))</f>
        <v>30</v>
      </c>
      <c r="ET32" s="64"/>
      <c r="EU32" s="61">
        <f>IF(ISBLANK($EZ$3),"",IF(ISBLANK(Tipy!DZ26),0,IF(AND(Tipy!DZ26=Výsledky!$EX$3,Tipy!EB26=Výsledky!$EZ$3),60,0)))</f>
        <v>0</v>
      </c>
      <c r="EV32" s="61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20</v>
      </c>
      <c r="EW32" s="61">
        <f>IF(ISBLANK($EZ$3),"",IF(OR(Tipy!EC26=Výsledky!$EU$6,Tipy!EC26=Výsledky!$EU$7,Tipy!EC26=Výsledky!$EU$8,Tipy!EC26=Výsledky!$EU$9),VLOOKUP(Tipy!EC26,'Kategórie hráčov'!$A$2:$B$51,2,FALSE),0))</f>
        <v>0</v>
      </c>
      <c r="EX32" s="61">
        <f>IF(ISBLANK($EZ$3),"",IF(OR(Tipy!ED26=Výsledky!$EX$6,Tipy!ED26=Výsledky!$EX$7,Tipy!ED26=Výsledky!$EX$8,Tipy!ED26=Výsledky!$EX$9),VLOOKUP(Tipy!ED26,'Kategórie hráčov'!$A$27:$B$76,2,FALSE),0))</f>
        <v>0</v>
      </c>
      <c r="EY32" s="62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65">
        <f>IF(ISBLANK($EZ$3),"",IF(ISBLANK(Tipy!DZ26),"-",SUM(EU32:EY32)))</f>
        <v>20</v>
      </c>
      <c r="FA32" s="64"/>
      <c r="FB32" s="61">
        <f>IF(ISBLANK($BM$3),"",IF(ISBLANK(Tipy!EF26),0,IF(AND(Tipy!EF26=Výsledky!$BK$3,Tipy!EH26=Výsledky!$BM$3),60,0)))</f>
        <v>0</v>
      </c>
      <c r="FC32" s="61">
        <f>IF(ISBLANK($BM$3),"",IF(ISBLANK(Tipy!EF26),0,IF(AND(Tipy!EF26=Výsledky!$BK$3,Tipy!EH26=Výsledky!$BM$3),0,IF(AND(Tipy!EF26-Tipy!EH26&gt;0,Výsledky!$BK$3-Výsledky!$BM$3&gt;0),20,IF(AND(Tipy!EF26-Tipy!EH26=0,Výsledky!$BK$3-Výsledky!$BM$3=0),20,IF(AND(Tipy!EF26-Tipy!EH26&lt;0,Výsledky!$BK$3-Výsledky!$BM$3&lt;0),20,0))))))</f>
        <v>0</v>
      </c>
      <c r="FD32" s="61">
        <f>IF(ISBLANK($BM$3),"",IF(OR(Tipy!EI26=Výsledky!$FB$6,Tipy!EI26=Výsledky!$FB$7,Tipy!EI26=Výsledky!$FB$8,Tipy!EI26=Výsledky!$FB$9),IF(VLOOKUP(Tipy!EI26,'Kategórie hráčov'!$A$2:$B$46,2,FALSE)=30,30,20),0))</f>
        <v>0</v>
      </c>
      <c r="FE32" s="61">
        <f>IF(ISBLANK($BM$3),"",IF(OR(Tipy!EJ26=Výsledky!$FE$6,Tipy!EJ26=Výsledky!$FE$7,Tipy!EJ26=Výsledky!$FE$8,Tipy!EJ26=Výsledky!$FE$9),IF(VLOOKUP(Tipy!EJ26,'Kategórie hráčov'!$A$2:$B$46,2,FALSE)=30,30,20),0))</f>
        <v>0</v>
      </c>
      <c r="FF32" s="62">
        <f>IF(ISBLANK($BM$3),"",IF(ISBLANK(Tipy!EF26),0,IF(OR(AND(Tipy!EF26=Výsledky!$BK$3,OR(Tipy!EH26=Výsledky!$BM$3+1,Tipy!EH26=Výsledky!$BM$3-1)),AND(Tipy!EH26=Výsledky!$BM$3,OR(Tipy!EF26=Výsledky!$BK$3+1,Tipy!EF26=Výsledky!$BK$3-1))),10,0)))</f>
        <v>0</v>
      </c>
      <c r="FG32" s="65" t="str">
        <f>IF(ISBLANK($BM$3),"",IF(ISBLANK(Tipy!EF26),"-",SUM(FB32:FF32)))</f>
        <v>-</v>
      </c>
      <c r="FH32" s="64"/>
      <c r="FI32" s="61" t="str">
        <f>IF(ISBLANK($FN$3),"",IF(ISBLANK(Tipy!EL26),0,IF(AND(Tipy!EL26=Výsledky!$FL$3,Tipy!EN26=Výsledky!$FN$3),60,0)))</f>
        <v/>
      </c>
      <c r="FJ32" s="61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61" t="str">
        <f>IF(ISBLANK($FN$3),"",IF(OR(Tipy!EO26=Výsledky!$FI$6,Tipy!EO26=Výsledky!$FI$7,Tipy!EO26=Výsledky!$FI$8,Tipy!EO26=Výsledky!$FI$9),IF(VLOOKUP(Tipy!EO26,'Kategórie hráčov'!$A$2:$B$46,2,FALSE)=30,30,20),0))</f>
        <v/>
      </c>
      <c r="FL32" s="61" t="str">
        <f>IF(ISBLANK($FN$3),"",IF(OR(Tipy!EP26=Výsledky!$FL$6,Tipy!EP26=Výsledky!$FL$7,Tipy!EP26=Výsledky!$FL$8,Tipy!EP26=Výsledky!$FL$9),IF(VLOOKUP(Tipy!EP26,'Kategórie hráčov'!$A$2:$B$46,2,FALSE)=30,30,20),0))</f>
        <v/>
      </c>
      <c r="FM32" s="62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65" t="str">
        <f>IF(ISBLANK($FN$3),"",IF(ISBLANK(Tipy!EL26),"-",SUM(FI32:FM32)))</f>
        <v/>
      </c>
      <c r="FO32" s="64"/>
      <c r="FP32" s="61">
        <f>IF(ISBLANK($DJ$3),"",IF(ISBLANK(Tipy!ER26),0,IF(AND(Tipy!ER26=Výsledky!$DH$3,Tipy!ET26=Výsledky!$DJ$3),60,0)))</f>
        <v>0</v>
      </c>
      <c r="FQ32" s="61">
        <f>IF(ISBLANK($DJ$3),"",IF(ISBLANK(Tipy!ER26),0,IF(AND(Tipy!ER26=Výsledky!$DH$3,Tipy!ET26=Výsledky!$DJ$3),0,IF(AND(Tipy!ER26-Tipy!ET26&gt;0,Výsledky!$DH$3-Výsledky!$DJ$3&gt;0),20,IF(AND(Tipy!ER26-Tipy!ET26=0,Výsledky!$DH$3-Výsledky!$DJ$3=0),20,IF(AND(Tipy!ER26-Tipy!ET26&lt;0,Výsledky!$DH$3-Výsledky!$DJ$3&lt;0),20,0))))))</f>
        <v>0</v>
      </c>
      <c r="FR32" s="61">
        <f>IF(ISBLANK($DJ$3),"",IF(OR(Tipy!EU26=Výsledky!$FP$6,Tipy!EU26=Výsledky!$FP$7,Tipy!EU26=Výsledky!$FP$8,Tipy!EU26=Výsledky!$FP$9),IF(VLOOKUP(Tipy!EU26,'Kategórie hráčov'!$A$2:$B$46,2,FALSE)=30,30,20),0))</f>
        <v>0</v>
      </c>
      <c r="FS32" s="61">
        <f>IF(ISBLANK($DJ$3),"",IF(OR(Tipy!EV26=Výsledky!$FS$6,Tipy!EV26=Výsledky!$FS$7,Tipy!EV26=Výsledky!$FS$8,Tipy!EV26=Výsledky!$FS$9),IF(VLOOKUP(Tipy!EV26,'Kategórie hráčov'!$A$2:$B$46,2,FALSE)=30,30,20),0))</f>
        <v>0</v>
      </c>
      <c r="FT32" s="62">
        <f>IF(ISBLANK($DJ$3),"",IF(ISBLANK(Tipy!ER26),0,IF(OR(AND(Tipy!ER26=Výsledky!$DH$3,OR(Tipy!ET26=Výsledky!$DJ$3+1,Tipy!ET26=Výsledky!$DJ$3-1)),AND(Tipy!ET26=Výsledky!$DJ$3,OR(Tipy!ER26=Výsledky!$DH$3+1,Tipy!ER26=Výsledky!$DH$3-1))),10,0)))</f>
        <v>0</v>
      </c>
      <c r="FU32" s="65" t="str">
        <f>IF(ISBLANK($DJ$3),"",IF(ISBLANK(Tipy!ER26),"-",SUM(FP32:FT32)))</f>
        <v>-</v>
      </c>
      <c r="FV32" s="64"/>
      <c r="FW32" s="61" t="str">
        <f>IF(ISBLANK($GB$3),"",IF(ISBLANK(Tipy!EX26),0,IF(AND(Tipy!EX26=Výsledky!$FZ$3,Tipy!EZ26=Výsledky!$GB$3),60,0)))</f>
        <v/>
      </c>
      <c r="FX32" s="61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61" t="str">
        <f>IF(ISBLANK($GB$3),"",IF(OR(Tipy!FA26=Výsledky!$FW$6,Tipy!FA26=Výsledky!$FW$7,Tipy!FA26=Výsledky!$FW$8,Tipy!FA26=Výsledky!$FW$9),IF(VLOOKUP(Tipy!FA26,'Kategórie hráčov'!$A$2:$B$46,2,FALSE)=30,30,20),0))</f>
        <v/>
      </c>
      <c r="FZ32" s="61" t="str">
        <f>IF(ISBLANK($GB$3),"",IF(OR(Tipy!FB26=Výsledky!$FZ$6,Tipy!FB26=Výsledky!$FZ$7,Tipy!FB26=Výsledky!$FZ$8,Tipy!FB26=Výsledky!$FZ$9),IF(VLOOKUP(Tipy!FB26,'Kategórie hráčov'!$A$2:$B$46,2,FALSE)=30,30,20),0))</f>
        <v/>
      </c>
      <c r="GA32" s="62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65" t="str">
        <f>IF(ISBLANK($GB$3),"",IF(ISBLANK(Tipy!EX26),"-",SUM(FW32:GA32)))</f>
        <v/>
      </c>
      <c r="GC32" s="64"/>
      <c r="GD32" s="61" t="str">
        <f>IF(ISBLANK($GP$3),"",IF(ISBLANK(Tipy!FD26),0,IF(AND(Tipy!FD26=Výsledky!$GN$3,Tipy!FF26=Výsledky!$GP$3),60,0)))</f>
        <v/>
      </c>
      <c r="GE32" s="61" t="str">
        <f>IF(ISBLANK($GP$3),"",IF(ISBLANK(Tipy!FD26),0,IF(AND(Tipy!FD26=Výsledky!$GN$3,Tipy!FF26=Výsledky!$GP$3),0,IF(AND(Tipy!FD26-Tipy!FF26&gt;0,Výsledky!$GN$3-Výsledky!$GP$3&gt;0),20,IF(AND(Tipy!FD26-Tipy!FF26=0,Výsledky!$GN$3-Výsledky!$GP$3=0),20,IF(AND(Tipy!FD26-Tipy!FF26&lt;0,Výsledky!$GN$3-Výsledky!$GP$3&lt;0),20,0))))))</f>
        <v/>
      </c>
      <c r="GF32" s="61" t="str">
        <f>IF(ISBLANK($GP$3),"",IF(OR(Tipy!FG26=Výsledky!$GD$6,Tipy!FG26=Výsledky!$GD$7,Tipy!FG26=Výsledky!$GD$8,Tipy!FG26=Výsledky!$GD$9),IF(VLOOKUP(Tipy!FG26,'Kategórie hráčov'!$A$2:$B$46,2,FALSE)=30,30,20),0))</f>
        <v/>
      </c>
      <c r="GG32" s="61" t="str">
        <f>IF(ISBLANK($GP$3),"",IF(OR(Tipy!FH26=Výsledky!$GG$6,Tipy!FH26=Výsledky!$GG$7,Tipy!FH26=Výsledky!$GG$8,Tipy!FH26=Výsledky!$GG$9),IF(VLOOKUP(Tipy!FH26,'Kategórie hráčov'!$A$2:$B$46,2,FALSE)=30,30,20),0))</f>
        <v/>
      </c>
      <c r="GH32" s="62" t="str">
        <f>IF(ISBLANK($GP$3),"",IF(ISBLANK(Tipy!FD26),0,IF(OR(AND(Tipy!FD26=Výsledky!$GN$3,OR(Tipy!FF26=Výsledky!$GP$3+1,Tipy!FF26=Výsledky!$GP$3-1)),AND(Tipy!FF26=Výsledky!$GP$3,OR(Tipy!FD26=Výsledky!$GN$3+1,Tipy!FD26=Výsledky!$GN$3-1))),10,0)))</f>
        <v/>
      </c>
      <c r="GI32" s="65" t="str">
        <f>IF(ISBLANK($GP$3),"",IF(ISBLANK(Tipy!FD26),"-",SUM(GD32:GH32)))</f>
        <v/>
      </c>
      <c r="GJ32" s="64"/>
      <c r="GK32" s="61" t="str">
        <f>IF(ISBLANK($GW$3),"",IF(ISBLANK(Tipy!FJ26),0,IF(AND(Tipy!FJ26=Výsledky!$GU$3,Tipy!FL26=Výsledky!$GW$3),60,0)))</f>
        <v/>
      </c>
      <c r="GL32" s="61" t="str">
        <f>IF(ISBLANK($GW$3),"",IF(ISBLANK(Tipy!FJ26),0,IF(AND(Tipy!FJ26=Výsledky!$GU$3,Tipy!FL26=Výsledky!$GW$3),0,IF(AND(Tipy!FJ26-Tipy!FL26&gt;0,Výsledky!$GU$3-Výsledky!$GW$3&gt;0),20,IF(AND(Tipy!FJ26-Tipy!FL26=0,Výsledky!$GU$3-Výsledky!$GW$3=0),20,IF(AND(Tipy!FJ26-Tipy!FL26&lt;0,Výsledky!$GU$3-Výsledky!$GW$3&lt;0),20,0))))))</f>
        <v/>
      </c>
      <c r="GM32" s="61" t="str">
        <f>IF(ISBLANK($GW$3),"",IF(OR(Tipy!FM26=Výsledky!$GK$6,Tipy!FM26=Výsledky!$GK$7,Tipy!FM26=Výsledky!$GK$8,Tipy!FM26=Výsledky!$GK$9),IF(VLOOKUP(Tipy!FM26,'Kategórie hráčov'!$A$2:$B$46,2,FALSE)=30,30,20),0))</f>
        <v/>
      </c>
      <c r="GN32" s="61" t="str">
        <f>IF(ISBLANK($GW$3),"",IF(OR(Tipy!FN26=Výsledky!$GN$6,Tipy!FN26=Výsledky!$GN$7,Tipy!FN26=Výsledky!$GN$8,Tipy!FN26=Výsledky!$GN$9),IF(VLOOKUP(Tipy!FN26,'Kategórie hráčov'!$A$2:$B$46,2,FALSE)=30,30,20),0))</f>
        <v/>
      </c>
      <c r="GO32" s="62" t="str">
        <f>IF(ISBLANK($GW$3),"",IF(ISBLANK(Tipy!FJ26),0,IF(OR(AND(Tipy!FJ26=Výsledky!$GU$3,OR(Tipy!FL26=Výsledky!$GW$3+1,Tipy!FL26=Výsledky!$GW$3-1)),AND(Tipy!FL26=Výsledky!$GW$3,OR(Tipy!FJ26=Výsledky!$GU$3+1,Tipy!FJ26=Výsledky!$GU$3-1))),10,0)))</f>
        <v/>
      </c>
      <c r="GP32" s="65" t="str">
        <f>IF(ISBLANK($GW$3),"",IF(ISBLANK(Tipy!FJ26),"-",SUM(GK32:GO32)))</f>
        <v/>
      </c>
      <c r="GQ32" s="64"/>
      <c r="GR32" s="61" t="str">
        <f>IF(ISBLANK($GI$3),"",IF(ISBLANK(Tipy!FP26),0,IF(AND(Tipy!FP26=Výsledky!$GG$3,Tipy!FR26=Výsledky!$GI$3),60,0)))</f>
        <v/>
      </c>
      <c r="GS32" s="61" t="str">
        <f>IF(ISBLANK($GI$3),"",IF(ISBLANK(Tipy!FP26),0,IF(AND(Tipy!FP26=Výsledky!$GG$3,Tipy!FR26=Výsledky!$GI$3),0,IF(AND(Tipy!FP26-Tipy!FR26&gt;0,Výsledky!$GG$3-Výsledky!$GI$3&gt;0),20,IF(AND(Tipy!FP26-Tipy!FR26=0,Výsledky!$GG$3-Výsledky!$GI$3=0),20,IF(AND(Tipy!FP26-Tipy!FR26&lt;0,Výsledky!$GG$3-Výsledky!$GI$3&lt;0),20,0))))))</f>
        <v/>
      </c>
      <c r="GT32" s="61" t="str">
        <f>IF(ISBLANK($GI$3),"",IF(OR(Tipy!FS26=Výsledky!#REF!,Tipy!FS26=Výsledky!#REF!,Tipy!FS26=Výsledky!#REF!,Tipy!FS26=Výsledky!$GR$9),IF(VLOOKUP(Tipy!FS26,'Kategórie hráčov'!$A$2:$B$46,2,FALSE)=30,30,20),0))</f>
        <v/>
      </c>
      <c r="GU32" s="61" t="str">
        <f>IF(ISBLANK($GI$3),"",IF(OR(Tipy!FT26=Výsledky!#REF!,Tipy!FT26=Výsledky!#REF!,Tipy!FT26=Výsledky!#REF!,Tipy!FT26=Výsledky!$GU$9),IF(VLOOKUP(Tipy!FT26,'Kategórie hráčov'!$A$2:$B$46,2,FALSE)=30,30,20),0))</f>
        <v/>
      </c>
      <c r="GV32" s="62" t="str">
        <f>IF(ISBLANK($GI$3),"",IF(ISBLANK(Tipy!FP26),0,IF(OR(AND(Tipy!FP26=Výsledky!$GG$3,OR(Tipy!FR26=Výsledky!$GI$3+1,Tipy!FR26=Výsledky!$GI$3-1)),AND(Tipy!FR26=Výsledky!$GI$3,OR(Tipy!FP26=Výsledky!$GG$3+1,Tipy!FP26=Výsledky!$GG$3-1))),10,0)))</f>
        <v/>
      </c>
      <c r="GW32" s="65" t="str">
        <f>IF(ISBLANK($GI$3),"",IF(ISBLANK(Tipy!FP26),"-",SUM(GR32:GV32)))</f>
        <v/>
      </c>
      <c r="GX32" s="64"/>
      <c r="GY32" s="61" t="str">
        <f>IF(ISBLANK($HK$3),"",IF(ISBLANK(Tipy!FV26),0,IF(AND(Tipy!FV26=Výsledky!$HI$3,Tipy!FX26=Výsledky!$HK$3),60,0)))</f>
        <v/>
      </c>
      <c r="GZ32" s="61" t="str">
        <f>IF(ISBLANK($HK$3),"",IF(ISBLANK(Tipy!FV26),0,IF(AND(Tipy!FV26=Výsledky!$HI$3,Tipy!FX26=Výsledky!$HK$3),0,IF(AND(Tipy!FV26-Tipy!FX26&gt;0,Výsledky!$HI$3-Výsledky!$HK$3&gt;0),20,IF(AND(Tipy!FV26-Tipy!FX26=0,Výsledky!$HI$3-Výsledky!$HK$3=0),20,IF(AND(Tipy!FV26-Tipy!FX26&lt;0,Výsledky!$HI$3-Výsledky!$HK$3&lt;0),20,0))))))</f>
        <v/>
      </c>
      <c r="HA32" s="61" t="str">
        <f>IF(ISBLANK($HK$3),"",IF(OR(Tipy!FY26=Výsledky!$GY$6,Tipy!FY26=Výsledky!$GY$7,Tipy!FY26=Výsledky!$GY$8,Tipy!FY26=Výsledky!$GY$9),IF(VLOOKUP(Tipy!FY26,'Kategórie hráčov'!$A$2:$B$46,2,FALSE)=30,30,20),0))</f>
        <v/>
      </c>
      <c r="HB32" s="61" t="str">
        <f>IF(ISBLANK($HK$3),"",IF(OR(Tipy!FZ26=Výsledky!$HB$6,Tipy!FZ26=Výsledky!$HB$7,Tipy!FZ26=Výsledky!$HB$8,Tipy!FZ26=Výsledky!$HB$9),IF(VLOOKUP(Tipy!FZ26,'Kategórie hráčov'!$A$2:$B$46,2,FALSE)=30,30,20),0))</f>
        <v/>
      </c>
      <c r="HC32" s="62" t="str">
        <f>IF(ISBLANK($HK$3),"",IF(ISBLANK(Tipy!FV26),0,IF(OR(AND(Tipy!FV26=Výsledky!$HI$3,OR(Tipy!FX26=Výsledky!$HK$3+1,Tipy!FX26=Výsledky!$HK$3-1)),AND(Tipy!FX26=Výsledky!$HK$3,OR(Tipy!FV26=Výsledky!$HI$3+1,Tipy!FV26=Výsledky!$HI$3-1))),10,0)))</f>
        <v/>
      </c>
      <c r="HD32" s="65" t="str">
        <f>IF(ISBLANK($HK$3),"",IF(ISBLANK(Tipy!FV26),"-",SUM(GY32:HC32)))</f>
        <v/>
      </c>
      <c r="HE32" s="64"/>
      <c r="HF32" s="61" t="str">
        <f>IF(ISBLANK($HD$3),"",IF(ISBLANK(Tipy!GB26),0,IF(AND(Tipy!GB26=Výsledky!$HB$3,Tipy!GD26=Výsledky!$HD$3),60,0)))</f>
        <v/>
      </c>
      <c r="HG32" s="61" t="str">
        <f>IF(ISBLANK($HD$3),"",IF(ISBLANK(Tipy!GB26),0,IF(AND(Tipy!GB26=Výsledky!$HB$3,Tipy!GD26=Výsledky!$HD$3),0,IF(AND(Tipy!GB26-Tipy!GD26&gt;0,Výsledky!$HB$3-Výsledky!$HD$3&gt;0),20,IF(AND(Tipy!GB26-Tipy!GD26=0,Výsledky!$HB$3-Výsledky!$HD$3=0),20,IF(AND(Tipy!GB26-Tipy!GD26&lt;0,Výsledky!$HB$3-Výsledky!$HD$3&lt;0),20,0))))))</f>
        <v/>
      </c>
      <c r="HH32" s="61" t="str">
        <f>IF(ISBLANK($HD$3),"",IF(OR(Tipy!GE26=Výsledky!#REF!,Tipy!GE26=Výsledky!#REF!,Tipy!GE26=Výsledky!#REF!,Tipy!GE26=Výsledky!$HF$9),IF(VLOOKUP(Tipy!GE26,'Kategórie hráčov'!$A$2:$B$46,2,FALSE)=30,30,20),0))</f>
        <v/>
      </c>
      <c r="HI32" s="61" t="str">
        <f>IF(ISBLANK($HD$3),"",IF(OR(Tipy!GF26=Výsledky!#REF!,Tipy!GF26=Výsledky!#REF!,Tipy!GF26=Výsledky!#REF!,Tipy!GF26=Výsledky!$HI$9),IF(VLOOKUP(Tipy!GF26,'Kategórie hráčov'!$A$2:$B$46,2,FALSE)=30,30,20),0))</f>
        <v/>
      </c>
      <c r="HJ32" s="62" t="str">
        <f>IF(ISBLANK($HD$3),"",IF(ISBLANK(Tipy!GB26),0,IF(OR(AND(Tipy!GB26=Výsledky!$HB$3,OR(Tipy!GD26=Výsledky!$HD$3+1,Tipy!GD26=Výsledky!$HD$3-1)),AND(Tipy!GD26=Výsledky!$HD$3,OR(Tipy!GB26=Výsledky!$HB$3+1,Tipy!GB26=Výsledky!$HB$3-1))),10,0)))</f>
        <v/>
      </c>
      <c r="HK32" s="65" t="str">
        <f>IF(ISBLANK($HD$3),"",IF(ISBLANK(Tipy!GB26),"-",SUM(HF32:HJ32)))</f>
        <v/>
      </c>
      <c r="HL32" s="64"/>
      <c r="HM32" s="61" t="str">
        <f>IF(ISBLANK($HY$3),"",IF(ISBLANK(Tipy!GH26),0,IF(AND(Tipy!GH26=Výsledky!$HW$3,Tipy!GJ26=Výsledky!$HY$3),60,0)))</f>
        <v/>
      </c>
      <c r="HN32" s="61" t="str">
        <f>IF(ISBLANK($HY$3),"",IF(ISBLANK(Tipy!GH26),0,IF(AND(Tipy!GH26=Výsledky!$HW$3,Tipy!GJ26=Výsledky!$HY$3),0,IF(AND(Tipy!GH26-Tipy!GJ26&gt;0,Výsledky!$HW$3-Výsledky!$HY$3&gt;0),20,IF(AND(Tipy!GH26-Tipy!GJ26=0,Výsledky!$HW$3-Výsledky!$HY$3=0),20,IF(AND(Tipy!GH26-Tipy!GJ26&lt;0,Výsledky!$HW$3-Výsledky!$HY$3&lt;0),20,0))))))</f>
        <v/>
      </c>
      <c r="HO32" s="61" t="str">
        <f>IF(ISBLANK($HY$3),"",IF(OR(Tipy!GK26=Výsledky!$HM$6,Tipy!GK26=Výsledky!$HM$7,Tipy!GK26=Výsledky!$HM$8,Tipy!GK26=Výsledky!$HM$9),IF(VLOOKUP(Tipy!GK26,'Kategórie hráčov'!$A$2:$B$46,2,FALSE)=30,30,20),0))</f>
        <v/>
      </c>
      <c r="HP32" s="61" t="str">
        <f>IF(ISBLANK($HY$3),"",IF(OR(Tipy!GL26=Výsledky!$HP$6,Tipy!GL26=Výsledky!$HP$7,Tipy!GL26=Výsledky!$HP$8,Tipy!GL26=Výsledky!$HP$9),IF(VLOOKUP(Tipy!GL26,'Kategórie hráčov'!$A$2:$B$46,2,FALSE)=30,30,20),0))</f>
        <v/>
      </c>
      <c r="HQ32" s="62" t="str">
        <f>IF(ISBLANK($HY$3),"",IF(ISBLANK(Tipy!GH26),0,IF(OR(AND(Tipy!GH26=Výsledky!$HW$3,OR(Tipy!GJ26=Výsledky!$HY$3+1,Tipy!GJ26=Výsledky!$HY$3-1)),AND(Tipy!GJ26=Výsledky!$HY$3,OR(Tipy!GH26=Výsledky!$HW$3+1,Tipy!GH26=Výsledky!$HW$3-1))),10,0)))</f>
        <v/>
      </c>
      <c r="HR32" s="65" t="str">
        <f>IF(ISBLANK($HY$3),"",IF(ISBLANK(Tipy!GH26),"-",SUM(HM32:HQ32)))</f>
        <v/>
      </c>
      <c r="HS32" s="64"/>
      <c r="HT32" s="61" t="str">
        <f>IF(ISBLANK($HR$3),"",IF(ISBLANK(Tipy!GN26),0,IF(AND(Tipy!GN26=Výsledky!$HP$3,Tipy!GP26=Výsledky!$HR$3),60,0)))</f>
        <v/>
      </c>
      <c r="HU32" s="61" t="str">
        <f>IF(ISBLANK($HR$3),"",IF(ISBLANK(Tipy!GN26),0,IF(AND(Tipy!GN26=Výsledky!$HP$3,Tipy!GP26=Výsledky!$HR$3),0,IF(AND(Tipy!GN26-Tipy!GP26&gt;0,Výsledky!$HP$3-Výsledky!$HR$3&gt;0),20,IF(AND(Tipy!GN26-Tipy!GP26=0,Výsledky!$HP$3-Výsledky!$HR$3=0),20,IF(AND(Tipy!GN26-Tipy!GP26&lt;0,Výsledky!$HP$3-Výsledky!$HR$3&lt;0),20,0))))))</f>
        <v/>
      </c>
      <c r="HV32" s="61" t="str">
        <f>IF(ISBLANK($HR$3),"",IF(OR(Tipy!GQ26=Výsledky!$HT$6,Tipy!GQ26=Výsledky!#REF!,Tipy!GQ26=Výsledky!#REF!,Tipy!GQ26=Výsledky!#REF!),IF(VLOOKUP(Tipy!GQ26,'Kategórie hráčov'!$A$2:$B$46,2,FALSE)=30,30,20),0))</f>
        <v/>
      </c>
      <c r="HW32" s="61" t="str">
        <f>IF(ISBLANK($HR$3),"",IF(OR(Tipy!GR26=Výsledky!$HW$6,Tipy!GR26=Výsledky!#REF!,Tipy!GR26=Výsledky!#REF!,Tipy!GR26=Výsledky!#REF!),IF(VLOOKUP(Tipy!GR26,'Kategórie hráčov'!$A$2:$B$46,2,FALSE)=30,30,20),0))</f>
        <v/>
      </c>
      <c r="HX32" s="62" t="str">
        <f>IF(ISBLANK($HR$3),"",IF(ISBLANK(Tipy!GN26),0,IF(OR(AND(Tipy!GN26=Výsledky!$HP$3,OR(Tipy!GP26=Výsledky!$HR$3+1,Tipy!GP26=Výsledky!$HR$3-1)),AND(Tipy!GP26=Výsledky!$HR$3,OR(Tipy!GN26=Výsledky!$HP$3+1,Tipy!GN26=Výsledky!$HP$3-1))),10,0)))</f>
        <v/>
      </c>
      <c r="HY32" s="65" t="str">
        <f>IF(ISBLANK($HR$3),"",IF(ISBLANK(Tipy!GN26),"-",SUM(HT32:HX32)))</f>
        <v/>
      </c>
      <c r="HZ32" s="64"/>
      <c r="IA32" s="61" t="str">
        <f>IF(ISBLANK($IM$3),"",IF(ISBLANK(Tipy!GT26),0,IF(AND(Tipy!GT26=Výsledky!$IK$3,Tipy!GV26=Výsledky!$IM$3),60,0)))</f>
        <v/>
      </c>
      <c r="IB32" s="61" t="str">
        <f>IF(ISBLANK($IM$3),"",IF(ISBLANK(Tipy!GT26),0,IF(AND(Tipy!GT26=Výsledky!$IK$3,Tipy!GV26=Výsledky!$IM$3),0,IF(AND(Tipy!GT26-Tipy!GV26&gt;0,Výsledky!$IK$3-Výsledky!$IM$3&gt;0),20,IF(AND(Tipy!GT26-Tipy!GV26=0,Výsledky!$IK$3-Výsledky!$IM$3=0),20,IF(AND(Tipy!GT26-Tipy!GV26&lt;0,Výsledky!$IK$3-Výsledky!$IM$3&lt;0),20,0))))))</f>
        <v/>
      </c>
      <c r="IC32" s="61" t="str">
        <f>IF(ISBLANK($IM$3),"",IF(OR(Tipy!GW26=Výsledky!$IA$6,Tipy!GW26=Výsledky!$IA$7,Tipy!GW26=Výsledky!$IA$8,Tipy!GW26=Výsledky!$IA$9),IF(VLOOKUP(Tipy!GW26,'Kategórie hráčov'!$A$2:$B$46,2,FALSE)=30,30,20),0))</f>
        <v/>
      </c>
      <c r="ID32" s="61" t="str">
        <f>IF(ISBLANK($IM$3),"",IF(OR(Tipy!GX26=Výsledky!$ID$6,Tipy!GX26=Výsledky!$ID$7,Tipy!GX26=Výsledky!$ID$8,Tipy!GX26=Výsledky!$ID$9),IF(VLOOKUP(Tipy!GX26,'Kategórie hráčov'!$A$2:$B$46,2,FALSE)=30,30,20),0))</f>
        <v/>
      </c>
      <c r="IE32" s="62" t="str">
        <f>IF(ISBLANK($IM$3),"",IF(ISBLANK(Tipy!GT26),0,IF(OR(AND(Tipy!GT26=Výsledky!$IK$3,OR(Tipy!GV26=Výsledky!$IM$3+1,Tipy!GV26=Výsledky!$IM$3-1)),AND(Tipy!GV26=Výsledky!$IM$3,OR(Tipy!GT26=Výsledky!$IK$3+1,Tipy!GT26=Výsledky!$IK$3-1))),10,0)))</f>
        <v/>
      </c>
      <c r="IF32" s="65" t="str">
        <f>IF(ISBLANK($IM$3),"",IF(ISBLANK(Tipy!GT26),"-",SUM(IA32:IE32)))</f>
        <v/>
      </c>
      <c r="IG32" s="64"/>
      <c r="IH32" s="61" t="str">
        <f>IF(ISBLANK($IF$3),"",IF(ISBLANK(Tipy!GZ26),0,IF(AND(Tipy!GZ26=Výsledky!$ID$3,Tipy!HB26=Výsledky!$IF$3),60,0)))</f>
        <v/>
      </c>
      <c r="II32" s="61" t="str">
        <f>IF(ISBLANK($IF$3),"",IF(ISBLANK(Tipy!GZ26),0,IF(AND(Tipy!GZ26=Výsledky!$ID$3,Tipy!HB26=Výsledky!$IF$3),0,IF(AND(Tipy!GZ26-Tipy!HB26&gt;0,Výsledky!$ID$3-Výsledky!$IF$3&gt;0),20,IF(AND(Tipy!GZ26-Tipy!HB26=0,Výsledky!$ID$3-Výsledky!$IF$3=0),20,IF(AND(Tipy!GZ26-Tipy!HB26&lt;0,Výsledky!$ID$3-Výsledky!$IF$3&lt;0),20,0))))))</f>
        <v/>
      </c>
      <c r="IJ32" s="61" t="str">
        <f>IF(ISBLANK($IF$3),"",IF(OR(Tipy!HC26=Výsledky!#REF!,Tipy!HC26=Výsledky!#REF!,Tipy!HC26=Výsledky!#REF!,Tipy!HC26=Výsledky!$IH$9),IF(VLOOKUP(Tipy!HC26,'Kategórie hráčov'!$A$2:$B$46,2,FALSE)=30,30,20),0))</f>
        <v/>
      </c>
      <c r="IK32" s="61" t="str">
        <f>IF(ISBLANK($IF$3),"",IF(OR(Tipy!HD26=Výsledky!#REF!,Tipy!HD26=Výsledky!#REF!,Tipy!HD26=Výsledky!#REF!,Tipy!HD26=Výsledky!$IK$9),IF(VLOOKUP(Tipy!HD26,'Kategórie hráčov'!$A$2:$B$46,2,FALSE)=30,30,20),0))</f>
        <v/>
      </c>
      <c r="IL32" s="62" t="str">
        <f>IF(ISBLANK($IF$3),"",IF(ISBLANK(Tipy!GZ26),0,IF(OR(AND(Tipy!GZ26=Výsledky!$ID$3,OR(Tipy!HB26=Výsledky!$IF$3+1,Tipy!HB26=Výsledky!$IF$3-1)),AND(Tipy!HB26=Výsledky!$IF$3,OR(Tipy!GZ26=Výsledky!$ID$3+1,Tipy!GZ26=Výsledky!$ID$3-1))),10,0)))</f>
        <v/>
      </c>
      <c r="IM32" s="65" t="str">
        <f>IF(ISBLANK($IF$3),"",IF(ISBLANK(Tipy!GZ26),"-",SUM(IH32:IL32)))</f>
        <v/>
      </c>
      <c r="IN32" s="64"/>
      <c r="IO32" s="61" t="str">
        <f>IF(ISBLANK($IT$3),"",IF(ISBLANK(Tipy!HF26),0,IF(AND(Tipy!HF26=Výsledky!$IR$3,Tipy!HH26=Výsledky!$IT$3),60,0)))</f>
        <v/>
      </c>
      <c r="IP32" s="61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61" t="str">
        <f>IF(ISBLANK($IT$3),"",IF(OR(Tipy!HI26=Výsledky!$IO$6,Tipy!HI26=Výsledky!$IO$7,Tipy!HI26=Výsledky!$IO$8,Tipy!HI26=Výsledky!$IO$9),IF(VLOOKUP(Tipy!HI26,'Kategórie hráčov'!$A$2:$B$46,2,FALSE)=30,30,20),0))</f>
        <v/>
      </c>
      <c r="IR32" s="61" t="str">
        <f>IF(ISBLANK($IT$3),"",IF(OR(Tipy!HJ26=Výsledky!$IR$6,Tipy!HJ26=Výsledky!$IR$7,Tipy!HJ26=Výsledky!$IR$8,Tipy!HJ26=Výsledky!$IR$9),IF(VLOOKUP(Tipy!HJ26,'Kategórie hráčov'!$A$2:$B$46,2,FALSE)=30,30,20),0))</f>
        <v/>
      </c>
      <c r="IS32" s="62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65" t="str">
        <f>IF(ISBLANK($IT$3),"",IF(ISBLANK(Tipy!HF26),"-",SUM(IO32:IS32)))</f>
        <v/>
      </c>
      <c r="IU32" s="64"/>
      <c r="IV32" s="61" t="str">
        <f>IF(ISBLANK($JA$3),"",IF(ISBLANK(Tipy!HL26),0,IF(AND(Tipy!HL26=Výsledky!$IY$3,Tipy!HN26=Výsledky!$JA$3),60,0)))</f>
        <v/>
      </c>
      <c r="IW32" s="61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61" t="str">
        <f>IF(ISBLANK($JA$3),"",IF(OR(Tipy!HO26=Výsledky!$IV$6,Tipy!HO26=Výsledky!$IV$7,Tipy!HO26=Výsledky!$IV$8,Tipy!HO26=Výsledky!$IV$9),IF(VLOOKUP(Tipy!HO26,'Kategórie hráčov'!$A$2:$B$46,2,FALSE)=30,30,20),0))</f>
        <v/>
      </c>
      <c r="IY32" s="61" t="str">
        <f>IF(ISBLANK($JA$3),"",IF(OR(Tipy!HP26=Výsledky!$IY$6,Tipy!HP26=Výsledky!$IY$7,Tipy!HP26=Výsledky!$IY$8,Tipy!HP26=Výsledky!$IY$9),IF(VLOOKUP(Tipy!HP26,'Kategórie hráčov'!$A$2:$B$46,2,FALSE)=30,30,20),0))</f>
        <v/>
      </c>
      <c r="IZ32" s="62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65" t="str">
        <f>IF(ISBLANK($JA$3),"",IF(ISBLANK(Tipy!HL26),"-",SUM(IV32:IZ32)))</f>
        <v/>
      </c>
      <c r="JB32" s="64"/>
      <c r="JC32" s="61" t="str">
        <f>IF(ISBLANK($JO$3),"",IF(ISBLANK(Tipy!HR26),0,IF(AND(Tipy!HR26=Výsledky!$JM$3,Tipy!HT26=Výsledky!$JO$3),60,0)))</f>
        <v/>
      </c>
      <c r="JD32" s="61" t="str">
        <f>IF(ISBLANK($JO$3),"",IF(ISBLANK(Tipy!HR26),0,IF(AND(Tipy!HR26=Výsledky!$JM$3,Tipy!HT26=Výsledky!$JO$3),0,IF(AND(Tipy!HR26-Tipy!HT26&gt;0,Výsledky!$JM$3-Výsledky!$JO$3&gt;0),20,IF(AND(Tipy!HR26-Tipy!HT26=0,Výsledky!$JM$3-Výsledky!$JO$3=0),20,IF(AND(Tipy!HR26-Tipy!HT26&lt;0,Výsledky!$JM$3-Výsledky!$JO$3&lt;0),20,0))))))</f>
        <v/>
      </c>
      <c r="JE32" s="61" t="str">
        <f>IF(ISBLANK($JO$3),"",IF(OR(Tipy!HU26=Výsledky!$JC$6,Tipy!HU26=Výsledky!$JC$7,Tipy!HU26=Výsledky!$JC$8,Tipy!HU26=Výsledky!$JC$9),IF(VLOOKUP(Tipy!HU26,'Kategórie hráčov'!$A$2:$B$70,2,FALSE)=30,30,20),0))</f>
        <v/>
      </c>
      <c r="JF32" s="61" t="str">
        <f>IF(ISBLANK($JO$3),"",IF(OR(Tipy!HV26=Výsledky!$JF$6,Tipy!HV26=Výsledky!$JF$7,Tipy!HV26=Výsledky!$JF$8,Tipy!HV26=Výsledky!$JF$9),IF(VLOOKUP(Tipy!HV26,'Kategórie hráčov'!$A$2:$B$70,2,FALSE)=30,30,20),0))</f>
        <v/>
      </c>
      <c r="JG32" s="62" t="str">
        <f>IF(ISBLANK($JO$3),"",IF(ISBLANK(Tipy!HR26),0,IF(OR(AND(Tipy!HR26=Výsledky!$JM$3,OR(Tipy!HT26=Výsledky!$JO$3+1,Tipy!HT26=Výsledky!$JO$3-1)),AND(Tipy!HT26=Výsledky!$JO$3,OR(Tipy!HR26=Výsledky!$JM$3+1,Tipy!HR26=Výsledky!$JM$3-1))),10,0)))</f>
        <v/>
      </c>
      <c r="JH32" s="65" t="str">
        <f>IF(ISBLANK($JO$3),"",IF(ISBLANK(Tipy!HR26),"-",SUM(JC32:JG32)))</f>
        <v/>
      </c>
      <c r="JI32" s="64"/>
      <c r="JJ32" s="61" t="str">
        <f>IF(ISBLANK($JH$3),"",IF(ISBLANK(Tipy!HX26),0,IF(AND(Tipy!HX26=Výsledky!$JF$3,Tipy!HZ26=Výsledky!$JH$3),60,0)))</f>
        <v/>
      </c>
      <c r="JK32" s="61" t="str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/>
      </c>
      <c r="JL32" s="61" t="str">
        <f>IF(ISBLANK($JH$3),"",IF(OR(Tipy!IA26=Výsledky!#REF!,Tipy!IA26=Výsledky!#REF!,Tipy!IA26=Výsledky!#REF!,Tipy!IA26=Výsledky!$JJ$9),IF(VLOOKUP(Tipy!IA26,'Kategórie hráčov'!$A$2:$B$46,2,FALSE)=30,30,20),0))</f>
        <v/>
      </c>
      <c r="JM32" s="61" t="str">
        <f>IF(ISBLANK($JH$3),"",IF(OR(Tipy!IB26=Výsledky!#REF!,Tipy!IB26=Výsledky!#REF!,Tipy!IB26=Výsledky!#REF!,Tipy!IB26=Výsledky!$JM$9),IF(VLOOKUP(Tipy!IB26,'Kategórie hráčov'!$A$2:$B$46,2,FALSE)=30,30,20),0))</f>
        <v/>
      </c>
      <c r="JN32" s="62" t="str">
        <f>IF(ISBLANK($JH$3),"",IF(ISBLANK(Tipy!HX26),0,IF(OR(AND(Tipy!HX26=Výsledky!$JF$3,OR(Tipy!HZ26=Výsledky!$JH$3+1,Tipy!HZ26=Výsledky!$JH$3-1)),AND(Tipy!HZ26=Výsledky!$JH$3,OR(Tipy!HX26=Výsledky!$JF$3+1,Tipy!HX26=Výsledky!$JF$3-1))),10,0)))</f>
        <v/>
      </c>
      <c r="JO32" s="65" t="str">
        <f>IF(ISBLANK($JH$3),"",IF(ISBLANK(Tipy!HX26),"-",SUM(JJ32:JN32)))</f>
        <v/>
      </c>
      <c r="JP32" s="64"/>
      <c r="JQ32" s="61" t="str">
        <f>IF(ISBLANK($JV$3),"",IF(ISBLANK(Tipy!ID26),0,IF(AND(Tipy!ID26=Výsledky!$JT$3,Tipy!IF26=Výsledky!$JV$3),60,0)))</f>
        <v/>
      </c>
      <c r="JR32" s="61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61" t="str">
        <f>IF(ISBLANK($JV$3),"",IF(OR(Tipy!IG26=Výsledky!$JQ$6,Tipy!IG26=Výsledky!$JQ$7,Tipy!IG26=Výsledky!$JQ$8,Tipy!IG26=Výsledky!$JQ$9),IF(VLOOKUP(Tipy!IG26,'Kategórie hráčov'!$A$2:$B$46,2,FALSE)=30,30,20),0))</f>
        <v/>
      </c>
      <c r="JT32" s="61" t="str">
        <f>IF(ISBLANK($JV$3),"",IF(OR(Tipy!IH26=Výsledky!$JT$6,Tipy!IH26=Výsledky!$JT$7,Tipy!IH26=Výsledky!$JT$8,Tipy!IH26=Výsledky!$JT$9),IF(VLOOKUP(Tipy!IH26,'Kategórie hráčov'!$A$2:$B$46,2,FALSE)=30,30,20),0))</f>
        <v/>
      </c>
      <c r="JU32" s="62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65" t="str">
        <f>IF(ISBLANK($JV$3),"",IF(ISBLANK(Tipy!ID26),"-",SUM(JQ32:JU32)))</f>
        <v/>
      </c>
      <c r="JW32" s="64"/>
      <c r="JX32" s="61" t="str">
        <f>IF(ISBLANK($KQ$3),"",IF(ISBLANK(Tipy!IJ26),0,IF(AND(Tipy!IJ26=Výsledky!$KO$3,Tipy!IL26=Výsledky!$KQ$3),60,0)))</f>
        <v/>
      </c>
      <c r="JY32" s="61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1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1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2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65" t="str">
        <f>IF(ISBLANK($KQ$3),"",IF(ISBLANK(Tipy!IJ26),"-",SUM(JX32:KB32)))</f>
        <v/>
      </c>
      <c r="KD32" s="64"/>
      <c r="KE32" s="61" t="str">
        <f>IF(ISBLANK($KX$3),"",IF(ISBLANK(Tipy!IP26),0,IF(AND(Tipy!IP26=Výsledky!$KV$3,Tipy!IR26=Výsledky!$KX$3),60,0)))</f>
        <v/>
      </c>
      <c r="KF32" s="61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1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1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2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65" t="str">
        <f>IF(ISBLANK($KX$3),"",IF(ISBLANK(Tipy!IP26),"-",SUM(KE32:KI32)))</f>
        <v/>
      </c>
      <c r="KK32" s="64"/>
      <c r="KL32" s="61" t="str">
        <f>IF(ISBLANK($KJ$3),"",IF(ISBLANK(Tipy!IV26),0,IF(AND(Tipy!IV26=Výsledky!$KH$3,Tipy!IX26=Výsledky!$KJ$3),60,0)))</f>
        <v/>
      </c>
      <c r="KM32" s="61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1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1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2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65" t="str">
        <f>IF(ISBLANK($KJ$3),"",IF(ISBLANK(Tipy!IV26),"-",SUM(KL32:KP32)))</f>
        <v/>
      </c>
      <c r="KR32" s="64"/>
      <c r="KS32" s="61" t="str">
        <f>IF(ISBLANK($KC$3),"",IF(ISBLANK(Tipy!JB26),0,IF(AND(Tipy!JB26=Výsledky!$KA$3,Tipy!JD26=Výsledky!$KC$3),60,0)))</f>
        <v/>
      </c>
      <c r="KT32" s="61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1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1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2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5" t="str">
        <f>IF(ISBLANK($KC$3),"",IF(ISBLANK(Tipy!JB26),"-",SUM(KS32:KW32)))</f>
        <v/>
      </c>
      <c r="KY32" s="64"/>
      <c r="KZ32" s="61" t="str">
        <f>IF(ISBLANK($LE$3),"",IF(ISBLANK(Tipy!JH26),0,IF(AND(Tipy!JH26=Výsledky!$LC$3,Tipy!JJ26=Výsledky!$LE$3),60,0)))</f>
        <v/>
      </c>
      <c r="LA32" s="61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1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1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2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5" t="str">
        <f>IF(ISBLANK($LE$3),"",IF(ISBLANK(Tipy!JH26),"-",SUM(KZ32:LD32)))</f>
        <v/>
      </c>
      <c r="LF32" s="64"/>
      <c r="LG32" s="61" t="str">
        <f>IF(ISBLANK($JH$3),"",IF(ISBLANK(Tipy!JU26),0,IF(AND(Tipy!JU26=Výsledky!$JF$3,Tipy!JW26=Výsledky!$JH$3),60,0)))</f>
        <v/>
      </c>
      <c r="LH32" s="61" t="str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/>
      </c>
      <c r="LI32" s="61" t="str">
        <f>IF(ISBLANK($JH$3),"",IF(OR(Tipy!JX26=Výsledky!#REF!,Tipy!JX26=Výsledky!#REF!,Tipy!JX26=Výsledky!#REF!,Tipy!JX26=Výsledky!$JJ$9),IF(VLOOKUP(Tipy!JX26,'Kategórie hráčov'!$A$2:$B$46,2,FALSE)=30,30,20),0))</f>
        <v/>
      </c>
      <c r="LJ32" s="61" t="str">
        <f>IF(ISBLANK($JH$3),"",IF(OR(Tipy!JY26=Výsledky!#REF!,Tipy!JY26=Výsledky!#REF!,Tipy!JY26=Výsledky!#REF!,Tipy!JY26=Výsledky!$JM$9),IF(VLOOKUP(Tipy!JY26,'Kategórie hráčov'!$A$2:$B$46,2,FALSE)=30,30,20),0))</f>
        <v/>
      </c>
      <c r="LK32" s="62" t="str">
        <f>IF(ISBLANK($JH$3),"",IF(ISBLANK(Tipy!JU26),0,IF(OR(AND(Tipy!JU26=Výsledky!$JF$3,OR(Tipy!JW26=Výsledky!$JH$3+1,Tipy!JW26=Výsledky!$JH$3-1)),AND(Tipy!JW26=Výsledky!$JH$3,OR(Tipy!JU26=Výsledky!$JF$3+1,Tipy!JU26=Výsledky!$JF$3-1))),10,0)))</f>
        <v/>
      </c>
      <c r="LL32" s="65" t="str">
        <f>IF(ISBLANK($JH$3),"",IF(ISBLANK(Tipy!JU26),"-",SUM(LG32:LK32)))</f>
        <v/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 t="str">
        <f>IF(ISBLANK($JH$3),"",IF(ISBLANK(Tipy!KI26),0,IF(AND(Tipy!KI26=Výsledky!$JF$3,Tipy!KK26=Výsledky!$JH$3),60,0)))</f>
        <v/>
      </c>
      <c r="LV32" s="61" t="str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/>
      </c>
      <c r="LW32" s="61" t="str">
        <f>IF(ISBLANK($JH$3),"",IF(OR(Tipy!KL26=Výsledky!#REF!,Tipy!KL26=Výsledky!#REF!,Tipy!KL26=Výsledky!#REF!,Tipy!KL26=Výsledky!$JJ$9),IF(VLOOKUP(Tipy!KL26,'Kategórie hráčov'!$A$2:$B$46,2,FALSE)=30,30,20),0))</f>
        <v/>
      </c>
      <c r="LX32" s="61" t="str">
        <f>IF(ISBLANK($JH$3),"",IF(OR(Tipy!KM26=Výsledky!#REF!,Tipy!KM26=Výsledky!#REF!,Tipy!KM26=Výsledky!#REF!,Tipy!KM26=Výsledky!$JM$9),IF(VLOOKUP(Tipy!KM26,'Kategórie hráčov'!$A$2:$B$46,2,FALSE)=30,30,20),0))</f>
        <v/>
      </c>
      <c r="LY32" s="62" t="str">
        <f>IF(ISBLANK($JH$3),"",IF(ISBLANK(Tipy!KI26),0,IF(OR(AND(Tipy!KI26=Výsledky!$JF$3,OR(Tipy!KK26=Výsledky!$JH$3+1,Tipy!KK26=Výsledky!$JH$3-1)),AND(Tipy!KK26=Výsledky!$JH$3,OR(Tipy!KI26=Výsledky!$JF$3+1,Tipy!KI26=Výsledky!$JF$3-1))),10,0)))</f>
        <v/>
      </c>
      <c r="LZ32" s="65" t="str">
        <f>IF(ISBLANK($JH$3),"",IF(ISBLANK(Tipy!KI26),"-",SUM(LU32:LY32)))</f>
        <v/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324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324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5" customFormat="1" ht="18" customHeight="1" x14ac:dyDescent="0.2">
      <c r="A33" s="287">
        <f>Tipy!A27</f>
        <v>13</v>
      </c>
      <c r="B33" s="302" t="s">
        <v>196</v>
      </c>
      <c r="C33" s="303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4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299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299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102">
        <f>IF(ISBLANK($AR$3),"",IF(ISBLANK(Tipy!AH27),0,IF(AND(Tipy!AH27=Výsledky!$AP$3,Tipy!AJ27=Výsledky!$AR$3),60,0)))</f>
        <v>0</v>
      </c>
      <c r="AN33" s="101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01">
        <f>IF(ISBLANK($AR$3),"",IF(OR(Tipy!AK27=Výsledky!$AM$6,Tipy!AK27=Výsledky!$AM$7,Tipy!AK27=Výsledky!$AM$8,Tipy!AK27=Výsledky!$AM$9),VLOOKUP(Tipy!AK27,'Kategórie hráčov'!$A$2:$B$51,2,FALSE),0))</f>
        <v>0</v>
      </c>
      <c r="AP33" s="101">
        <f>IF(ISBLANK($AR$3),"",IF(OR(Tipy!AL27=Výsledky!$AP$6,Tipy!AL27=Výsledky!$AP$7,Tipy!AL27=Výsledky!$AP$8,Tipy!AL27=Výsledky!$AP$9),VLOOKUP(Tipy!AL27,'Kategórie hráčov'!$A$27:$B$76,2,FALSE),0))</f>
        <v>0</v>
      </c>
      <c r="AQ33" s="62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5">
        <f>IF(ISBLANK($AR$3),"",IF(ISBLANK(Tipy!AH27),"-",SUM(AM33:AQ33)))</f>
        <v>0</v>
      </c>
      <c r="AS33" s="64"/>
      <c r="AT33" s="61">
        <f>IF(ISBLANK($AY$3),"",IF(ISBLANK(Tipy!AN27),0,IF(AND(Tipy!AN27=Výsledky!$AW$3,Tipy!AP27=Výsledky!$AY$3),60,0)))</f>
        <v>0</v>
      </c>
      <c r="AU33" s="61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61">
        <f>IF(ISBLANK($AY$3),"",IF(OR(Tipy!AQ27=Výsledky!$AT$6,Tipy!AQ27=Výsledky!$AT$7,Tipy!AQ27=Výsledky!$AT$8,Tipy!AQ27=Výsledky!$AT$9),VLOOKUP(Tipy!AQ27,'Kategórie hráčov'!$A$2:$B$51,2,FALSE),0))</f>
        <v>0</v>
      </c>
      <c r="AW33" s="61">
        <f>IF(ISBLANK($AY$3),"",IF(OR(Tipy!AR27=Výsledky!$AW$6,Tipy!AR27=Výsledky!$AW$7,Tipy!AR27=Výsledky!$AW$8,Tipy!AR27=Výsledky!$AW$9),VLOOKUP(Tipy!AR27,'Kategórie hráčov'!$A$27:$B$76,2,FALSE),0))</f>
        <v>0</v>
      </c>
      <c r="AX33" s="62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5">
        <f>IF(ISBLANK($AY$3),"",IF(ISBLANK(Tipy!AN27),"-",SUM(AT33:AX33)))</f>
        <v>20</v>
      </c>
      <c r="AZ33" s="64"/>
      <c r="BA33" s="61">
        <f>IF(ISBLANK($BF$3),"",IF(ISBLANK(Tipy!AT27),0,IF(AND(Tipy!AT27=Výsledky!$BD$3,Tipy!AV27=Výsledky!$BF$3),60,0)))</f>
        <v>0</v>
      </c>
      <c r="BB33" s="61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61">
        <f>IF(ISBLANK($BF$3),"",IF(OR(Tipy!AW27=Výsledky!$BA$6,Tipy!AW27=Výsledky!$BA$7,Tipy!AW27=Výsledky!$BA$8,Tipy!AW27=Výsledky!$BA$9),VLOOKUP(Tipy!AW27,'Kategórie hráčov'!$A$2:$B$51,2,FALSE),0))</f>
        <v>20</v>
      </c>
      <c r="BD33" s="61">
        <f>IF(ISBLANK($BF$3),"",IF(OR(Tipy!AX27=Výsledky!$BD$6,Tipy!AX27=Výsledky!$BD$7,Tipy!AX27=Výsledky!$BD$8,Tipy!AX27=Výsledky!$BD$9),VLOOKUP(Tipy!AX27,'Kategórie hráčov'!$A$27:$B$76,2,FALSE),0))</f>
        <v>0</v>
      </c>
      <c r="BE33" s="62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5">
        <f>IF(ISBLANK($BF$3),"",IF(ISBLANK(Tipy!AT27),"-",SUM(BA33:BE33)))</f>
        <v>50</v>
      </c>
      <c r="BG33" s="64"/>
      <c r="BH33" s="61">
        <f>IF(ISBLANK($BM$3),"",IF(ISBLANK(Tipy!AZ27),0,IF(AND(Tipy!AZ27=Výsledky!$BK$3,Tipy!BB27=Výsledky!$BM$3),60,0)))</f>
        <v>0</v>
      </c>
      <c r="BI33" s="61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61">
        <f>IF(ISBLANK($BM$3),"",IF(OR(Tipy!BC27=Výsledky!$BH$6,Tipy!BC27=Výsledky!$BH$7,Tipy!BC27=Výsledky!$BH$8,Tipy!BC27=Výsledky!$BH$9),VLOOKUP(Tipy!BC27,'Kategórie hráčov'!$A$2:$B$51,2,FALSE),0))</f>
        <v>20</v>
      </c>
      <c r="BK33" s="61">
        <f>IF(ISBLANK($BM$3),"",IF(OR(Tipy!BD27=Výsledky!$BK$6,Tipy!BD27=Výsledky!$BK$7,Tipy!BD27=Výsledky!$BK$8,Tipy!BD27=Výsledky!$BK$9),VLOOKUP(Tipy!BD27,'Kategórie hráčov'!$A$27:$B$76,2,FALSE),0))</f>
        <v>20</v>
      </c>
      <c r="BL33" s="62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5">
        <f>IF(ISBLANK($BM$3),"",IF(ISBLANK(Tipy!AZ27),"-",SUM(BH33:BL33)))</f>
        <v>40</v>
      </c>
      <c r="BN33" s="64"/>
      <c r="BO33" s="61">
        <f>IF(ISBLANK($BT$3),"",IF(ISBLANK(Tipy!BF27),0,IF(AND(Tipy!BF27=Výsledky!$BR$3,Tipy!BH27=Výsledky!$BT$3),60,0)))</f>
        <v>0</v>
      </c>
      <c r="BP33" s="61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61">
        <f>IF(ISBLANK($BT$3),"",IF(OR(Tipy!BI27=Výsledky!$BO$6,Tipy!BI27=Výsledky!$BO$7,Tipy!BI27=Výsledky!$BO$8,Tipy!BI27=Výsledky!$BO$9),VLOOKUP(Tipy!BI27,'Kategórie hráčov'!$A$2:$B$51,2,FALSE),0))</f>
        <v>0</v>
      </c>
      <c r="BR33" s="61">
        <f>IF(ISBLANK($BT$3),"",IF(OR(Tipy!BJ27=Výsledky!$BR$6,Tipy!BJ27=Výsledky!$BR$7,Tipy!BJ27=Výsledky!$BR$8,Tipy!BJ27=Výsledky!$BR$9),VLOOKUP(Tipy!BJ27,'Kategórie hráčov'!$A$27:$B$76,2,FALSE),0))</f>
        <v>0</v>
      </c>
      <c r="BS33" s="62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5">
        <f>IF(ISBLANK($BT$3),"",IF(ISBLANK(Tipy!BF27),"-",SUM(BO33:BS33)))</f>
        <v>10</v>
      </c>
      <c r="BU33" s="64"/>
      <c r="BV33" s="61">
        <f>IF(ISBLANK($CA$3),"",IF(ISBLANK(Tipy!BL27),0,IF(AND(Tipy!BL27=Výsledky!$BY$3,Tipy!BN27=Výsledky!$CA$3),60,0)))</f>
        <v>0</v>
      </c>
      <c r="BW33" s="61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61">
        <f>IF(ISBLANK($CA$3),"",IF(OR(Tipy!BO27=Výsledky!$BV$6,Tipy!BO27=Výsledky!$BV$7,Tipy!BO27=Výsledky!$BV$8,Tipy!BO27=Výsledky!$BV$9),VLOOKUP(Tipy!BO27,'Kategórie hráčov'!$A$2:$B$51,2,FALSE),0))</f>
        <v>0</v>
      </c>
      <c r="BY33" s="61">
        <f>IF(ISBLANK($CA$3),"",IF(OR(Tipy!BP27=Výsledky!$BY$6,Tipy!BP27=Výsledky!$BY$7,Tipy!BP27=Výsledky!$BY$8,Tipy!BP27=Výsledky!$BY$9),VLOOKUP(Tipy!BP27,'Kategórie hráčov'!$A$27:$B$76,2,FALSE),0))</f>
        <v>0</v>
      </c>
      <c r="BZ33" s="62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5">
        <f>IF(ISBLANK($CA$3),"",IF(ISBLANK(Tipy!BL27),"-",SUM(BV33:BZ33)))</f>
        <v>20</v>
      </c>
      <c r="CB33" s="64"/>
      <c r="CC33" s="61">
        <f>IF(ISBLANK($CH$3),"",IF(ISBLANK(Tipy!BR27),0,IF(AND(Tipy!BR27=Výsledky!$CF$3,Tipy!BT27=Výsledky!$CH$3),60,0)))</f>
        <v>0</v>
      </c>
      <c r="CD33" s="61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61">
        <f>IF(ISBLANK($CH$3),"",IF(OR(Tipy!BU27=Výsledky!$CC$6,Tipy!BU27=Výsledky!$CC$7,Tipy!BU27=Výsledky!$CC$8,Tipy!BU27=Výsledky!$CC$9),VLOOKUP(Tipy!BU27,'Kategórie hráčov'!$A$2:$B$51,2,FALSE),0))</f>
        <v>0</v>
      </c>
      <c r="CF33" s="61">
        <f>IF(ISBLANK($CH$3),"",IF(OR(Tipy!BV27=Výsledky!$CF$6,Tipy!BV27=Výsledky!$CF$7,Tipy!BV27=Výsledky!$CF$8,Tipy!BV27=Výsledky!$CF$9),VLOOKUP(Tipy!BV27,'Kategórie hráčov'!$A$27:$B$76,2,FALSE),0))</f>
        <v>0</v>
      </c>
      <c r="CG33" s="62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5">
        <f>IF(ISBLANK($CH$3),"",IF(ISBLANK(Tipy!BR27),"-",SUM(CC33:CG33)))</f>
        <v>0</v>
      </c>
      <c r="CI33" s="64"/>
      <c r="CJ33" s="61">
        <f>IF(ISBLANK($CO$3),"",IF(ISBLANK(Tipy!BX27),0,IF(AND(Tipy!BX27=Výsledky!$CM$3,Tipy!BZ27=Výsledky!$CO$3),60,0)))</f>
        <v>0</v>
      </c>
      <c r="CK33" s="61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61">
        <f>IF(ISBLANK($CO$3),"",IF(OR(Tipy!CA27=Výsledky!$CJ$6,Tipy!CA27=Výsledky!$CJ$7,Tipy!CA27=Výsledky!$CJ$8,Tipy!CA27=Výsledky!$CJ$9),VLOOKUP(Tipy!CA27,'Kategórie hráčov'!$A$2:$B$51,2,FALSE),0))</f>
        <v>20</v>
      </c>
      <c r="CM33" s="61">
        <f>IF(ISBLANK($CO$3),"",IF(OR(Tipy!CB27=Výsledky!$CM$6,Tipy!CB27=Výsledky!$CM$7,Tipy!CB27=Výsledky!$CM$8,Tipy!CB27=Výsledky!$CM$9),VLOOKUP(Tipy!CB27,'Kategórie hráčov'!$A$27:$B$76,2,FALSE),0))</f>
        <v>0</v>
      </c>
      <c r="CN33" s="62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65">
        <f>IF(ISBLANK($CO$3),"",IF(ISBLANK(Tipy!BX27),"-",SUM(CJ33:CN33)))</f>
        <v>40</v>
      </c>
      <c r="CP33" s="64"/>
      <c r="CQ33" s="61">
        <f>IF(ISBLANK($CV$3),"",IF(ISBLANK(Tipy!CD27),0,IF(AND(Tipy!CD27=Výsledky!$CT$3,Tipy!CF27=Výsledky!$CV$3),60,0)))</f>
        <v>0</v>
      </c>
      <c r="CR33" s="61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61">
        <f>IF(ISBLANK($CV$3),"",IF(OR(Tipy!CG27=Výsledky!$CQ$6,Tipy!CG27=Výsledky!$CQ$7,Tipy!CG27=Výsledky!$CQ$8,Tipy!CG27=Výsledky!$CQ$9),VLOOKUP(Tipy!CG27,'Kategórie hráčov'!$A$2:$B$51,2,FALSE),0))</f>
        <v>20</v>
      </c>
      <c r="CT33" s="61">
        <f>IF(ISBLANK($CV$3),"",IF(OR(Tipy!CH27=Výsledky!$CT$6,Tipy!CH27=Výsledky!$CT$7,Tipy!CH27=Výsledky!$CT$8,Tipy!CH27=Výsledky!$CT$9),VLOOKUP(Tipy!CH27,'Kategórie hráčov'!$A$27:$B$76,2,FALSE),0))</f>
        <v>0</v>
      </c>
      <c r="CU33" s="62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65">
        <f>IF(ISBLANK($CV$3),"",IF(ISBLANK(Tipy!CD27),"-",SUM(CQ33:CU33)))</f>
        <v>40</v>
      </c>
      <c r="CW33" s="64"/>
      <c r="CX33" s="61">
        <f>IF(ISBLANK($DC$3),"",IF(ISBLANK(Tipy!CJ27),0,IF(AND(Tipy!CJ27=Výsledky!$DA$3,Tipy!CL27=Výsledky!$DC$3),60,0)))</f>
        <v>0</v>
      </c>
      <c r="CY33" s="61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61">
        <f>IF(ISBLANK($DC$3),"",IF(OR(Tipy!CM27=Výsledky!$CX$6,Tipy!CM27=Výsledky!$CX$7,Tipy!CM27=Výsledky!$CX$8,Tipy!CM27=Výsledky!$CX$9),VLOOKUP(Tipy!CM27,'Kategórie hráčov'!$A$2:$B$51,2,FALSE),0))</f>
        <v>20</v>
      </c>
      <c r="DA33" s="61">
        <f>IF(ISBLANK($DC$3),"",IF(OR(Tipy!CN27=Výsledky!$DA$6,Tipy!CN27=Výsledky!$DA$7,Tipy!CN27=Výsledky!$DA$8,Tipy!CN27=Výsledky!$DA$9),VLOOKUP(Tipy!CN27,'Kategórie hráčov'!$A$27:$B$76,2,FALSE),0))</f>
        <v>20</v>
      </c>
      <c r="DB33" s="62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65">
        <f>IF(ISBLANK($DC$3),"",IF(ISBLANK(Tipy!CJ27),"-",SUM(CX33:DB33)))</f>
        <v>70</v>
      </c>
      <c r="DD33" s="64"/>
      <c r="DE33" s="61">
        <f>IF(ISBLANK($DJ$3),"",IF(ISBLANK(Tipy!CP27),0,IF(AND(Tipy!CP27=Výsledky!$DH$3,Tipy!CR27=Výsledky!$DJ$3),60,0)))</f>
        <v>0</v>
      </c>
      <c r="DF33" s="61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61">
        <f>IF(ISBLANK($DJ$3),"",IF(OR(Tipy!CS27=Výsledky!$DE$6,Tipy!CS27=Výsledky!$DE$7,Tipy!CS27=Výsledky!$DE$8,Tipy!CS27=Výsledky!$DE$9),VLOOKUP(Tipy!CS27,'Kategórie hráčov'!$A$2:$B$51,2,FALSE),0))</f>
        <v>20</v>
      </c>
      <c r="DH33" s="61">
        <f>IF(ISBLANK($DJ$3),"",IF(OR(Tipy!CT27=Výsledky!$DH$6,Tipy!CT27=Výsledky!$DH$7,Tipy!CT27=Výsledky!$DH$8,Tipy!CT27=Výsledky!$DH$9),VLOOKUP(Tipy!CT27,'Kategórie hráčov'!$A$27:$B$76,2,FALSE),0))</f>
        <v>0</v>
      </c>
      <c r="DI33" s="62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65">
        <f>IF(ISBLANK($DJ$3),"",IF(ISBLANK(Tipy!CP27),"-",SUM(DE33:DI33)))</f>
        <v>50</v>
      </c>
      <c r="DK33" s="64"/>
      <c r="DL33" s="61">
        <f>IF(ISBLANK($DQ$3),"",IF(ISBLANK(Tipy!CV27),0,IF(AND(Tipy!CV27=Výsledky!$DO$3,Tipy!CX27=Výsledky!$DQ$3),60,0)))</f>
        <v>0</v>
      </c>
      <c r="DM33" s="61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61">
        <f>IF(ISBLANK($DQ$3),"",IF(OR(Tipy!CY27=Výsledky!$DL$6,Tipy!CY27=Výsledky!$DL$7,Tipy!CY27=Výsledky!$DL$8,Tipy!CY27=Výsledky!$DL$9),VLOOKUP(Tipy!CY27,'Kategórie hráčov'!$A$2:$B$51,2,FALSE),0))</f>
        <v>0</v>
      </c>
      <c r="DO33" s="61">
        <f>IF(ISBLANK($DQ$3),"",IF(OR(Tipy!CZ27=Výsledky!$DO$6,Tipy!CZ27=Výsledky!$DO$7,Tipy!CZ27=Výsledky!$DO$8,Tipy!CZ27=Výsledky!$DO$9),VLOOKUP(Tipy!CZ27,'Kategórie hráčov'!$A$27:$B$76,2,FALSE),0))</f>
        <v>0</v>
      </c>
      <c r="DP33" s="62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65">
        <f>IF(ISBLANK($DQ$3),"",IF(ISBLANK(Tipy!CV27),"-",SUM(DL33:DP33)))</f>
        <v>0</v>
      </c>
      <c r="DR33" s="64"/>
      <c r="DS33" s="61">
        <f>IF(ISBLANK($DX$3),"",IF(ISBLANK(Tipy!DB27),0,IF(AND(Tipy!DB27=Výsledky!$DV$3,Tipy!DD27=Výsledky!$DX$3),60,0)))</f>
        <v>0</v>
      </c>
      <c r="DT33" s="61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61">
        <f>IF(ISBLANK($DX$3),"",IF(OR(Tipy!DE27=Výsledky!$DS$6,Tipy!DE27=Výsledky!$DS$7,Tipy!DE27=Výsledky!$DS$8,Tipy!DE27=Výsledky!$DS$9),VLOOKUP(Tipy!DE27,'Kategórie hráčov'!$A$2:$B$51,2,FALSE),0))</f>
        <v>0</v>
      </c>
      <c r="DV33" s="61">
        <f>IF(ISBLANK($DX$3),"",IF(OR(Tipy!DF27=Výsledky!$DV$6,Tipy!DF27=Výsledky!$DV$7,Tipy!DF27=Výsledky!$DV$8,Tipy!DF27=Výsledky!$DV$9),VLOOKUP(Tipy!DF27,'Kategórie hráčov'!$A$27:$B$76,2,FALSE),0))</f>
        <v>0</v>
      </c>
      <c r="DW33" s="62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65" t="str">
        <f>IF(ISBLANK($DX$3),"",IF(ISBLANK(Tipy!DB27),"-",SUM(DS33:DW33)))</f>
        <v>-</v>
      </c>
      <c r="DY33" s="64"/>
      <c r="DZ33" s="61">
        <f>IF(ISBLANK($EE$3),"",IF(ISBLANK(Tipy!DH27),0,IF(AND(Tipy!DH27=Výsledky!$EC$3,Tipy!DJ27=Výsledky!$EE$3),60,0)))</f>
        <v>0</v>
      </c>
      <c r="EA33" s="61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20</v>
      </c>
      <c r="EB33" s="61">
        <f>IF(ISBLANK($EE$3),"",IF(OR(Tipy!DK27=Výsledky!$DZ$6,Tipy!DK27=Výsledky!$DZ$7,Tipy!DK27=Výsledky!$DZ$8,Tipy!DK27=Výsledky!$DZ$9),VLOOKUP(Tipy!DK27,'Kategórie hráčov'!$A$2:$B$51,2,FALSE),0))</f>
        <v>20</v>
      </c>
      <c r="EC33" s="61">
        <f>IF(ISBLANK($EE$3),"",IF(OR(Tipy!DL27=Výsledky!$EC$6,Tipy!DL27=Výsledky!$EC$7,Tipy!DL27=Výsledky!$EC$8,Tipy!DL27=Výsledky!$EC$9),VLOOKUP(Tipy!DL27,'Kategórie hráčov'!$A$27:$B$76,2,FALSE),0))</f>
        <v>0</v>
      </c>
      <c r="ED33" s="62">
        <f>IF(ISBLANK($EE$3),"",IF(ISBLANK(Tipy!DH27),0,IF(OR(AND(Tipy!DH27=Výsledky!$EC$3,OR(Tipy!DJ27=Výsledky!$EE$3+1,Tipy!DJ27=Výsledky!$EE$3-1)),AND(Tipy!DJ27=Výsledky!$EE$3,OR(Tipy!DH27=Výsledky!$EC$3+1,Tipy!DH27=Výsledky!$EC$3-1))),10,0)))</f>
        <v>10</v>
      </c>
      <c r="EE33" s="65">
        <f>IF(ISBLANK($EE$3),"",IF(ISBLANK(Tipy!DH27),"-",SUM(DZ33:ED33)))</f>
        <v>50</v>
      </c>
      <c r="EF33" s="64"/>
      <c r="EG33" s="61">
        <f>IF(ISBLANK($EL$3),"",IF(ISBLANK(Tipy!DN27),0,IF(AND(Tipy!DN27=Výsledky!$EJ$3,Tipy!DP27=Výsledky!$EL$3),60,0)))</f>
        <v>0</v>
      </c>
      <c r="EH33" s="61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61">
        <f>IF(ISBLANK($EL$3),"",IF(OR(Tipy!DQ27=Výsledky!$EG$6,Tipy!DQ27=Výsledky!$EG$7,Tipy!DQ27=Výsledky!$EG$8,Tipy!DQ27=Výsledky!$EG$9),VLOOKUP(Tipy!DQ27,'Kategórie hráčov'!$A$77:$B$77,2,FALSE),0))</f>
        <v>20</v>
      </c>
      <c r="EJ33" s="61">
        <f>IF(ISBLANK($EL$3),"",IF(OR(Tipy!DR27=Výsledky!$EJ$6,Tipy!DR27=Výsledky!$EJ$7,Tipy!DR27=Výsledky!$EJ$8,Tipy!DR27=Výsledky!$EJ$9),VLOOKUP(Tipy!DR27,'Kategórie hráčov'!$A$27:$B$76,2,FALSE),0))</f>
        <v>0</v>
      </c>
      <c r="EK33" s="62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65">
        <f>IF(ISBLANK($EL$3),"",IF(ISBLANK(Tipy!DN27),"-",SUM(EG33:EK33)))</f>
        <v>20</v>
      </c>
      <c r="EM33" s="64"/>
      <c r="EN33" s="61">
        <f>IF(ISBLANK($ES$3),"",IF(ISBLANK(Tipy!DT27),0,IF(AND(Tipy!DT27=Výsledky!$EQ$3,Tipy!DV27=Výsledky!$ES$3),60,0)))</f>
        <v>60</v>
      </c>
      <c r="EO33" s="61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61">
        <f>IF(ISBLANK($ES$3),"",IF(OR(Tipy!DW27=Výsledky!$EN$6,Tipy!DW27=Výsledky!$EN$7,Tipy!DW27=Výsledky!$EN$8,Tipy!DW27=Výsledky!$EN$9),VLOOKUP(Tipy!DW27,'Kategórie hráčov'!$A$2:$B$51,2,FALSE),0))</f>
        <v>0</v>
      </c>
      <c r="EQ33" s="61">
        <f>IF(ISBLANK($ES$3),"",IF(OR(Tipy!DX27=Výsledky!$EQ$6,Tipy!DX27=Výsledky!$EQ$7,Tipy!DX27=Výsledky!$EQ$8,Tipy!DX27=Výsledky!$EQ$9),VLOOKUP(Tipy!DX27,'Kategórie hráčov'!$A$27:$B$76,2,FALSE),0))</f>
        <v>20</v>
      </c>
      <c r="ER33" s="62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65">
        <f>IF(ISBLANK($ES$3),"",IF(ISBLANK(Tipy!DT27),"-",SUM(EN33:ER33)))</f>
        <v>80</v>
      </c>
      <c r="ET33" s="64"/>
      <c r="EU33" s="61">
        <f>IF(ISBLANK($EZ$3),"",IF(ISBLANK(Tipy!DZ27),0,IF(AND(Tipy!DZ27=Výsledky!$EX$3,Tipy!EB27=Výsledky!$EZ$3),60,0)))</f>
        <v>0</v>
      </c>
      <c r="EV33" s="61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61">
        <f>IF(ISBLANK($EZ$3),"",IF(OR(Tipy!EC27=Výsledky!$EU$6,Tipy!EC27=Výsledky!$EU$7,Tipy!EC27=Výsledky!$EU$8,Tipy!EC27=Výsledky!$EU$9),VLOOKUP(Tipy!EC27,'Kategórie hráčov'!$A$2:$B$51,2,FALSE),0))</f>
        <v>0</v>
      </c>
      <c r="EX33" s="61">
        <f>IF(ISBLANK($EZ$3),"",IF(OR(Tipy!ED27=Výsledky!$EX$6,Tipy!ED27=Výsledky!$EX$7,Tipy!ED27=Výsledky!$EX$8,Tipy!ED27=Výsledky!$EX$9),VLOOKUP(Tipy!ED27,'Kategórie hráčov'!$A$27:$B$76,2,FALSE),0))</f>
        <v>0</v>
      </c>
      <c r="EY33" s="62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65">
        <f>IF(ISBLANK($EZ$3),"",IF(ISBLANK(Tipy!DZ27),"-",SUM(EU33:EY33)))</f>
        <v>20</v>
      </c>
      <c r="FA33" s="64"/>
      <c r="FB33" s="61">
        <f>IF(ISBLANK($BM$3),"",IF(ISBLANK(Tipy!EF27),0,IF(AND(Tipy!EF27=Výsledky!$BK$3,Tipy!EH27=Výsledky!$BM$3),60,0)))</f>
        <v>0</v>
      </c>
      <c r="FC33" s="61">
        <f>IF(ISBLANK($BM$3),"",IF(ISBLANK(Tipy!EF27),0,IF(AND(Tipy!EF27=Výsledky!$BK$3,Tipy!EH27=Výsledky!$BM$3),0,IF(AND(Tipy!EF27-Tipy!EH27&gt;0,Výsledky!$BK$3-Výsledky!$BM$3&gt;0),20,IF(AND(Tipy!EF27-Tipy!EH27=0,Výsledky!$BK$3-Výsledky!$BM$3=0),20,IF(AND(Tipy!EF27-Tipy!EH27&lt;0,Výsledky!$BK$3-Výsledky!$BM$3&lt;0),20,0))))))</f>
        <v>0</v>
      </c>
      <c r="FD33" s="61">
        <f>IF(ISBLANK($BM$3),"",IF(OR(Tipy!EI27=Výsledky!$FB$6,Tipy!EI27=Výsledky!$FB$7,Tipy!EI27=Výsledky!$FB$8,Tipy!EI27=Výsledky!$FB$9),IF(VLOOKUP(Tipy!EI27,'Kategórie hráčov'!$A$2:$B$46,2,FALSE)=30,30,20),0))</f>
        <v>0</v>
      </c>
      <c r="FE33" s="61">
        <f>IF(ISBLANK($BM$3),"",IF(OR(Tipy!EJ27=Výsledky!$FE$6,Tipy!EJ27=Výsledky!$FE$7,Tipy!EJ27=Výsledky!$FE$8,Tipy!EJ27=Výsledky!$FE$9),IF(VLOOKUP(Tipy!EJ27,'Kategórie hráčov'!$A$2:$B$46,2,FALSE)=30,30,20),0))</f>
        <v>0</v>
      </c>
      <c r="FF33" s="62">
        <f>IF(ISBLANK($BM$3),"",IF(ISBLANK(Tipy!EF27),0,IF(OR(AND(Tipy!EF27=Výsledky!$BK$3,OR(Tipy!EH27=Výsledky!$BM$3+1,Tipy!EH27=Výsledky!$BM$3-1)),AND(Tipy!EH27=Výsledky!$BM$3,OR(Tipy!EF27=Výsledky!$BK$3+1,Tipy!EF27=Výsledky!$BK$3-1))),10,0)))</f>
        <v>0</v>
      </c>
      <c r="FG33" s="65" t="str">
        <f>IF(ISBLANK($BM$3),"",IF(ISBLANK(Tipy!EF27),"-",SUM(FB33:FF33)))</f>
        <v>-</v>
      </c>
      <c r="FH33" s="64"/>
      <c r="FI33" s="61" t="str">
        <f>IF(ISBLANK($FN$3),"",IF(ISBLANK(Tipy!EL27),0,IF(AND(Tipy!EL27=Výsledky!$FL$3,Tipy!EN27=Výsledky!$FN$3),60,0)))</f>
        <v/>
      </c>
      <c r="FJ33" s="61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61" t="str">
        <f>IF(ISBLANK($FN$3),"",IF(OR(Tipy!EO27=Výsledky!$FI$6,Tipy!EO27=Výsledky!$FI$7,Tipy!EO27=Výsledky!$FI$8,Tipy!EO27=Výsledky!$FI$9),IF(VLOOKUP(Tipy!EO27,'Kategórie hráčov'!$A$2:$B$46,2,FALSE)=30,30,20),0))</f>
        <v/>
      </c>
      <c r="FL33" s="61" t="str">
        <f>IF(ISBLANK($FN$3),"",IF(OR(Tipy!EP27=Výsledky!$FL$6,Tipy!EP27=Výsledky!$FL$7,Tipy!EP27=Výsledky!$FL$8,Tipy!EP27=Výsledky!$FL$9),IF(VLOOKUP(Tipy!EP27,'Kategórie hráčov'!$A$2:$B$46,2,FALSE)=30,30,20),0))</f>
        <v/>
      </c>
      <c r="FM33" s="62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65" t="str">
        <f>IF(ISBLANK($FN$3),"",IF(ISBLANK(Tipy!EL27),"-",SUM(FI33:FM33)))</f>
        <v/>
      </c>
      <c r="FO33" s="64"/>
      <c r="FP33" s="61">
        <f>IF(ISBLANK($DJ$3),"",IF(ISBLANK(Tipy!ER27),0,IF(AND(Tipy!ER27=Výsledky!$DH$3,Tipy!ET27=Výsledky!$DJ$3),60,0)))</f>
        <v>0</v>
      </c>
      <c r="FQ33" s="61">
        <f>IF(ISBLANK($DJ$3),"",IF(ISBLANK(Tipy!ER27),0,IF(AND(Tipy!ER27=Výsledky!$DH$3,Tipy!ET27=Výsledky!$DJ$3),0,IF(AND(Tipy!ER27-Tipy!ET27&gt;0,Výsledky!$DH$3-Výsledky!$DJ$3&gt;0),20,IF(AND(Tipy!ER27-Tipy!ET27=0,Výsledky!$DH$3-Výsledky!$DJ$3=0),20,IF(AND(Tipy!ER27-Tipy!ET27&lt;0,Výsledky!$DH$3-Výsledky!$DJ$3&lt;0),20,0))))))</f>
        <v>0</v>
      </c>
      <c r="FR33" s="61">
        <f>IF(ISBLANK($DJ$3),"",IF(OR(Tipy!EU27=Výsledky!$FP$6,Tipy!EU27=Výsledky!$FP$7,Tipy!EU27=Výsledky!$FP$8,Tipy!EU27=Výsledky!$FP$9),IF(VLOOKUP(Tipy!EU27,'Kategórie hráčov'!$A$2:$B$46,2,FALSE)=30,30,20),0))</f>
        <v>0</v>
      </c>
      <c r="FS33" s="61">
        <f>IF(ISBLANK($DJ$3),"",IF(OR(Tipy!EV27=Výsledky!$FS$6,Tipy!EV27=Výsledky!$FS$7,Tipy!EV27=Výsledky!$FS$8,Tipy!EV27=Výsledky!$FS$9),IF(VLOOKUP(Tipy!EV27,'Kategórie hráčov'!$A$2:$B$46,2,FALSE)=30,30,20),0))</f>
        <v>0</v>
      </c>
      <c r="FT33" s="62">
        <f>IF(ISBLANK($DJ$3),"",IF(ISBLANK(Tipy!ER27),0,IF(OR(AND(Tipy!ER27=Výsledky!$DH$3,OR(Tipy!ET27=Výsledky!$DJ$3+1,Tipy!ET27=Výsledky!$DJ$3-1)),AND(Tipy!ET27=Výsledky!$DJ$3,OR(Tipy!ER27=Výsledky!$DH$3+1,Tipy!ER27=Výsledky!$DH$3-1))),10,0)))</f>
        <v>0</v>
      </c>
      <c r="FU33" s="65" t="str">
        <f>IF(ISBLANK($DJ$3),"",IF(ISBLANK(Tipy!ER27),"-",SUM(FP33:FT33)))</f>
        <v>-</v>
      </c>
      <c r="FV33" s="64"/>
      <c r="FW33" s="61" t="str">
        <f>IF(ISBLANK($GB$3),"",IF(ISBLANK(Tipy!EX27),0,IF(AND(Tipy!EX27=Výsledky!$FZ$3,Tipy!EZ27=Výsledky!$GB$3),60,0)))</f>
        <v/>
      </c>
      <c r="FX33" s="61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61" t="str">
        <f>IF(ISBLANK($GB$3),"",IF(OR(Tipy!FA27=Výsledky!$FW$6,Tipy!FA27=Výsledky!$FW$7,Tipy!FA27=Výsledky!$FW$8,Tipy!FA27=Výsledky!$FW$9),IF(VLOOKUP(Tipy!FA27,'Kategórie hráčov'!$A$2:$B$46,2,FALSE)=30,30,20),0))</f>
        <v/>
      </c>
      <c r="FZ33" s="61" t="str">
        <f>IF(ISBLANK($GB$3),"",IF(OR(Tipy!FB27=Výsledky!$FZ$6,Tipy!FB27=Výsledky!$FZ$7,Tipy!FB27=Výsledky!$FZ$8,Tipy!FB27=Výsledky!$FZ$9),IF(VLOOKUP(Tipy!FB27,'Kategórie hráčov'!$A$2:$B$46,2,FALSE)=30,30,20),0))</f>
        <v/>
      </c>
      <c r="GA33" s="62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65" t="str">
        <f>IF(ISBLANK($GB$3),"",IF(ISBLANK(Tipy!EX27),"-",SUM(FW33:GA33)))</f>
        <v/>
      </c>
      <c r="GC33" s="64"/>
      <c r="GD33" s="61" t="str">
        <f>IF(ISBLANK($GP$3),"",IF(ISBLANK(Tipy!FD27),0,IF(AND(Tipy!FD27=Výsledky!$GN$3,Tipy!FF27=Výsledky!$GP$3),60,0)))</f>
        <v/>
      </c>
      <c r="GE33" s="61" t="str">
        <f>IF(ISBLANK($GP$3),"",IF(ISBLANK(Tipy!FD27),0,IF(AND(Tipy!FD27=Výsledky!$GN$3,Tipy!FF27=Výsledky!$GP$3),0,IF(AND(Tipy!FD27-Tipy!FF27&gt;0,Výsledky!$GN$3-Výsledky!$GP$3&gt;0),20,IF(AND(Tipy!FD27-Tipy!FF27=0,Výsledky!$GN$3-Výsledky!$GP$3=0),20,IF(AND(Tipy!FD27-Tipy!FF27&lt;0,Výsledky!$GN$3-Výsledky!$GP$3&lt;0),20,0))))))</f>
        <v/>
      </c>
      <c r="GF33" s="61" t="str">
        <f>IF(ISBLANK($GP$3),"",IF(OR(Tipy!FG27=Výsledky!$GD$6,Tipy!FG27=Výsledky!$GD$7,Tipy!FG27=Výsledky!$GD$8,Tipy!FG27=Výsledky!$GD$9),IF(VLOOKUP(Tipy!FG27,'Kategórie hráčov'!$A$2:$B$46,2,FALSE)=30,30,20),0))</f>
        <v/>
      </c>
      <c r="GG33" s="61" t="str">
        <f>IF(ISBLANK($GP$3),"",IF(OR(Tipy!FH27=Výsledky!$GG$6,Tipy!FH27=Výsledky!$GG$7,Tipy!FH27=Výsledky!$GG$8,Tipy!FH27=Výsledky!$GG$9),IF(VLOOKUP(Tipy!FH27,'Kategórie hráčov'!$A$2:$B$46,2,FALSE)=30,30,20),0))</f>
        <v/>
      </c>
      <c r="GH33" s="62" t="str">
        <f>IF(ISBLANK($GP$3),"",IF(ISBLANK(Tipy!FD27),0,IF(OR(AND(Tipy!FD27=Výsledky!$GN$3,OR(Tipy!FF27=Výsledky!$GP$3+1,Tipy!FF27=Výsledky!$GP$3-1)),AND(Tipy!FF27=Výsledky!$GP$3,OR(Tipy!FD27=Výsledky!$GN$3+1,Tipy!FD27=Výsledky!$GN$3-1))),10,0)))</f>
        <v/>
      </c>
      <c r="GI33" s="65" t="str">
        <f>IF(ISBLANK($GP$3),"",IF(ISBLANK(Tipy!FD27),"-",SUM(GD33:GH33)))</f>
        <v/>
      </c>
      <c r="GJ33" s="64"/>
      <c r="GK33" s="61" t="str">
        <f>IF(ISBLANK($GW$3),"",IF(ISBLANK(Tipy!FJ27),0,IF(AND(Tipy!FJ27=Výsledky!$GU$3,Tipy!FL27=Výsledky!$GW$3),60,0)))</f>
        <v/>
      </c>
      <c r="GL33" s="61" t="str">
        <f>IF(ISBLANK($GW$3),"",IF(ISBLANK(Tipy!FJ27),0,IF(AND(Tipy!FJ27=Výsledky!$GU$3,Tipy!FL27=Výsledky!$GW$3),0,IF(AND(Tipy!FJ27-Tipy!FL27&gt;0,Výsledky!$GU$3-Výsledky!$GW$3&gt;0),20,IF(AND(Tipy!FJ27-Tipy!FL27=0,Výsledky!$GU$3-Výsledky!$GW$3=0),20,IF(AND(Tipy!FJ27-Tipy!FL27&lt;0,Výsledky!$GU$3-Výsledky!$GW$3&lt;0),20,0))))))</f>
        <v/>
      </c>
      <c r="GM33" s="61" t="str">
        <f>IF(ISBLANK($GW$3),"",IF(OR(Tipy!FM27=Výsledky!$GK$6,Tipy!FM27=Výsledky!$GK$7,Tipy!FM27=Výsledky!$GK$8,Tipy!FM27=Výsledky!$GK$9),IF(VLOOKUP(Tipy!FM27,'Kategórie hráčov'!$A$2:$B$46,2,FALSE)=30,30,20),0))</f>
        <v/>
      </c>
      <c r="GN33" s="61" t="str">
        <f>IF(ISBLANK($GW$3),"",IF(OR(Tipy!FN27=Výsledky!$GN$6,Tipy!FN27=Výsledky!$GN$7,Tipy!FN27=Výsledky!$GN$8,Tipy!FN27=Výsledky!$GN$9),IF(VLOOKUP(Tipy!FN27,'Kategórie hráčov'!$A$2:$B$46,2,FALSE)=30,30,20),0))</f>
        <v/>
      </c>
      <c r="GO33" s="62" t="str">
        <f>IF(ISBLANK($GW$3),"",IF(ISBLANK(Tipy!FJ27),0,IF(OR(AND(Tipy!FJ27=Výsledky!$GU$3,OR(Tipy!FL27=Výsledky!$GW$3+1,Tipy!FL27=Výsledky!$GW$3-1)),AND(Tipy!FL27=Výsledky!$GW$3,OR(Tipy!FJ27=Výsledky!$GU$3+1,Tipy!FJ27=Výsledky!$GU$3-1))),10,0)))</f>
        <v/>
      </c>
      <c r="GP33" s="65" t="str">
        <f>IF(ISBLANK($GW$3),"",IF(ISBLANK(Tipy!FJ27),"-",SUM(GK33:GO33)))</f>
        <v/>
      </c>
      <c r="GQ33" s="64"/>
      <c r="GR33" s="61" t="str">
        <f>IF(ISBLANK($GI$3),"",IF(ISBLANK(Tipy!FP27),0,IF(AND(Tipy!FP27=Výsledky!$GG$3,Tipy!FR27=Výsledky!$GI$3),60,0)))</f>
        <v/>
      </c>
      <c r="GS33" s="61" t="str">
        <f>IF(ISBLANK($GI$3),"",IF(ISBLANK(Tipy!FP27),0,IF(AND(Tipy!FP27=Výsledky!$GG$3,Tipy!FR27=Výsledky!$GI$3),0,IF(AND(Tipy!FP27-Tipy!FR27&gt;0,Výsledky!$GG$3-Výsledky!$GI$3&gt;0),20,IF(AND(Tipy!FP27-Tipy!FR27=0,Výsledky!$GG$3-Výsledky!$GI$3=0),20,IF(AND(Tipy!FP27-Tipy!FR27&lt;0,Výsledky!$GG$3-Výsledky!$GI$3&lt;0),20,0))))))</f>
        <v/>
      </c>
      <c r="GT33" s="61" t="str">
        <f>IF(ISBLANK($GI$3),"",IF(OR(Tipy!FS27=Výsledky!#REF!,Tipy!FS27=Výsledky!#REF!,Tipy!FS27=Výsledky!#REF!,Tipy!FS27=Výsledky!$GR$9),IF(VLOOKUP(Tipy!FS27,'Kategórie hráčov'!$A$2:$B$46,2,FALSE)=30,30,20),0))</f>
        <v/>
      </c>
      <c r="GU33" s="61" t="str">
        <f>IF(ISBLANK($GI$3),"",IF(OR(Tipy!FT27=Výsledky!#REF!,Tipy!FT27=Výsledky!#REF!,Tipy!FT27=Výsledky!#REF!,Tipy!FT27=Výsledky!$GU$9),IF(VLOOKUP(Tipy!FT27,'Kategórie hráčov'!$A$2:$B$46,2,FALSE)=30,30,20),0))</f>
        <v/>
      </c>
      <c r="GV33" s="62" t="str">
        <f>IF(ISBLANK($GI$3),"",IF(ISBLANK(Tipy!FP27),0,IF(OR(AND(Tipy!FP27=Výsledky!$GG$3,OR(Tipy!FR27=Výsledky!$GI$3+1,Tipy!FR27=Výsledky!$GI$3-1)),AND(Tipy!FR27=Výsledky!$GI$3,OR(Tipy!FP27=Výsledky!$GG$3+1,Tipy!FP27=Výsledky!$GG$3-1))),10,0)))</f>
        <v/>
      </c>
      <c r="GW33" s="65" t="str">
        <f>IF(ISBLANK($GI$3),"",IF(ISBLANK(Tipy!FP27),"-",SUM(GR33:GV33)))</f>
        <v/>
      </c>
      <c r="GX33" s="64"/>
      <c r="GY33" s="61" t="str">
        <f>IF(ISBLANK($HK$3),"",IF(ISBLANK(Tipy!FV27),0,IF(AND(Tipy!FV27=Výsledky!$HI$3,Tipy!FX27=Výsledky!$HK$3),60,0)))</f>
        <v/>
      </c>
      <c r="GZ33" s="61" t="str">
        <f>IF(ISBLANK($HK$3),"",IF(ISBLANK(Tipy!FV27),0,IF(AND(Tipy!FV27=Výsledky!$HI$3,Tipy!FX27=Výsledky!$HK$3),0,IF(AND(Tipy!FV27-Tipy!FX27&gt;0,Výsledky!$HI$3-Výsledky!$HK$3&gt;0),20,IF(AND(Tipy!FV27-Tipy!FX27=0,Výsledky!$HI$3-Výsledky!$HK$3=0),20,IF(AND(Tipy!FV27-Tipy!FX27&lt;0,Výsledky!$HI$3-Výsledky!$HK$3&lt;0),20,0))))))</f>
        <v/>
      </c>
      <c r="HA33" s="61" t="str">
        <f>IF(ISBLANK($HK$3),"",IF(OR(Tipy!FY27=Výsledky!$GY$6,Tipy!FY27=Výsledky!$GY$7,Tipy!FY27=Výsledky!$GY$8,Tipy!FY27=Výsledky!$GY$9),IF(VLOOKUP(Tipy!FY27,'Kategórie hráčov'!$A$2:$B$46,2,FALSE)=30,30,20),0))</f>
        <v/>
      </c>
      <c r="HB33" s="61" t="str">
        <f>IF(ISBLANK($HK$3),"",IF(OR(Tipy!FZ27=Výsledky!$HB$6,Tipy!FZ27=Výsledky!$HB$7,Tipy!FZ27=Výsledky!$HB$8,Tipy!FZ27=Výsledky!$HB$9),IF(VLOOKUP(Tipy!FZ27,'Kategórie hráčov'!$A$2:$B$46,2,FALSE)=30,30,20),0))</f>
        <v/>
      </c>
      <c r="HC33" s="62" t="str">
        <f>IF(ISBLANK($HK$3),"",IF(ISBLANK(Tipy!FV27),0,IF(OR(AND(Tipy!FV27=Výsledky!$HI$3,OR(Tipy!FX27=Výsledky!$HK$3+1,Tipy!FX27=Výsledky!$HK$3-1)),AND(Tipy!FX27=Výsledky!$HK$3,OR(Tipy!FV27=Výsledky!$HI$3+1,Tipy!FV27=Výsledky!$HI$3-1))),10,0)))</f>
        <v/>
      </c>
      <c r="HD33" s="65" t="str">
        <f>IF(ISBLANK($HK$3),"",IF(ISBLANK(Tipy!FV27),"-",SUM(GY33:HC33)))</f>
        <v/>
      </c>
      <c r="HE33" s="64"/>
      <c r="HF33" s="61" t="str">
        <f>IF(ISBLANK($HD$3),"",IF(ISBLANK(Tipy!GB27),0,IF(AND(Tipy!GB27=Výsledky!$HB$3,Tipy!GD27=Výsledky!$HD$3),60,0)))</f>
        <v/>
      </c>
      <c r="HG33" s="61" t="str">
        <f>IF(ISBLANK($HD$3),"",IF(ISBLANK(Tipy!GB27),0,IF(AND(Tipy!GB27=Výsledky!$HB$3,Tipy!GD27=Výsledky!$HD$3),0,IF(AND(Tipy!GB27-Tipy!GD27&gt;0,Výsledky!$HB$3-Výsledky!$HD$3&gt;0),20,IF(AND(Tipy!GB27-Tipy!GD27=0,Výsledky!$HB$3-Výsledky!$HD$3=0),20,IF(AND(Tipy!GB27-Tipy!GD27&lt;0,Výsledky!$HB$3-Výsledky!$HD$3&lt;0),20,0))))))</f>
        <v/>
      </c>
      <c r="HH33" s="61" t="str">
        <f>IF(ISBLANK($HD$3),"",IF(OR(Tipy!GE27=Výsledky!#REF!,Tipy!GE27=Výsledky!#REF!,Tipy!GE27=Výsledky!#REF!,Tipy!GE27=Výsledky!$HF$9),IF(VLOOKUP(Tipy!GE27,'Kategórie hráčov'!$A$2:$B$46,2,FALSE)=30,30,20),0))</f>
        <v/>
      </c>
      <c r="HI33" s="61" t="str">
        <f>IF(ISBLANK($HD$3),"",IF(OR(Tipy!GF27=Výsledky!#REF!,Tipy!GF27=Výsledky!#REF!,Tipy!GF27=Výsledky!#REF!,Tipy!GF27=Výsledky!$HI$9),IF(VLOOKUP(Tipy!GF27,'Kategórie hráčov'!$A$2:$B$46,2,FALSE)=30,30,20),0))</f>
        <v/>
      </c>
      <c r="HJ33" s="62" t="str">
        <f>IF(ISBLANK($HD$3),"",IF(ISBLANK(Tipy!GB27),0,IF(OR(AND(Tipy!GB27=Výsledky!$HB$3,OR(Tipy!GD27=Výsledky!$HD$3+1,Tipy!GD27=Výsledky!$HD$3-1)),AND(Tipy!GD27=Výsledky!$HD$3,OR(Tipy!GB27=Výsledky!$HB$3+1,Tipy!GB27=Výsledky!$HB$3-1))),10,0)))</f>
        <v/>
      </c>
      <c r="HK33" s="65" t="str">
        <f>IF(ISBLANK($HD$3),"",IF(ISBLANK(Tipy!GB27),"-",SUM(HF33:HJ33)))</f>
        <v/>
      </c>
      <c r="HL33" s="64"/>
      <c r="HM33" s="61" t="str">
        <f>IF(ISBLANK($HY$3),"",IF(ISBLANK(Tipy!GH27),0,IF(AND(Tipy!GH27=Výsledky!$HW$3,Tipy!GJ27=Výsledky!$HY$3),60,0)))</f>
        <v/>
      </c>
      <c r="HN33" s="61" t="str">
        <f>IF(ISBLANK($HY$3),"",IF(ISBLANK(Tipy!GH27),0,IF(AND(Tipy!GH27=Výsledky!$HW$3,Tipy!GJ27=Výsledky!$HY$3),0,IF(AND(Tipy!GH27-Tipy!GJ27&gt;0,Výsledky!$HW$3-Výsledky!$HY$3&gt;0),20,IF(AND(Tipy!GH27-Tipy!GJ27=0,Výsledky!$HW$3-Výsledky!$HY$3=0),20,IF(AND(Tipy!GH27-Tipy!GJ27&lt;0,Výsledky!$HW$3-Výsledky!$HY$3&lt;0),20,0))))))</f>
        <v/>
      </c>
      <c r="HO33" s="61" t="str">
        <f>IF(ISBLANK($HY$3),"",IF(OR(Tipy!GK27=Výsledky!$HM$6,Tipy!GK27=Výsledky!$HM$7,Tipy!GK27=Výsledky!$HM$8,Tipy!GK27=Výsledky!$HM$9),IF(VLOOKUP(Tipy!GK27,'Kategórie hráčov'!$A$2:$B$46,2,FALSE)=30,30,20),0))</f>
        <v/>
      </c>
      <c r="HP33" s="61" t="str">
        <f>IF(ISBLANK($HY$3),"",IF(OR(Tipy!GL27=Výsledky!$HP$6,Tipy!GL27=Výsledky!$HP$7,Tipy!GL27=Výsledky!$HP$8,Tipy!GL27=Výsledky!$HP$9),IF(VLOOKUP(Tipy!GL27,'Kategórie hráčov'!$A$2:$B$46,2,FALSE)=30,30,20),0))</f>
        <v/>
      </c>
      <c r="HQ33" s="62" t="str">
        <f>IF(ISBLANK($HY$3),"",IF(ISBLANK(Tipy!GH27),0,IF(OR(AND(Tipy!GH27=Výsledky!$HW$3,OR(Tipy!GJ27=Výsledky!$HY$3+1,Tipy!GJ27=Výsledky!$HY$3-1)),AND(Tipy!GJ27=Výsledky!$HY$3,OR(Tipy!GH27=Výsledky!$HW$3+1,Tipy!GH27=Výsledky!$HW$3-1))),10,0)))</f>
        <v/>
      </c>
      <c r="HR33" s="65" t="str">
        <f>IF(ISBLANK($HY$3),"",IF(ISBLANK(Tipy!GH27),"-",SUM(HM33:HQ33)))</f>
        <v/>
      </c>
      <c r="HS33" s="64"/>
      <c r="HT33" s="61" t="str">
        <f>IF(ISBLANK($HR$3),"",IF(ISBLANK(Tipy!GN27),0,IF(AND(Tipy!GN27=Výsledky!$HP$3,Tipy!GP27=Výsledky!$HR$3),60,0)))</f>
        <v/>
      </c>
      <c r="HU33" s="61" t="str">
        <f>IF(ISBLANK($HR$3),"",IF(ISBLANK(Tipy!GN27),0,IF(AND(Tipy!GN27=Výsledky!$HP$3,Tipy!GP27=Výsledky!$HR$3),0,IF(AND(Tipy!GN27-Tipy!GP27&gt;0,Výsledky!$HP$3-Výsledky!$HR$3&gt;0),20,IF(AND(Tipy!GN27-Tipy!GP27=0,Výsledky!$HP$3-Výsledky!$HR$3=0),20,IF(AND(Tipy!GN27-Tipy!GP27&lt;0,Výsledky!$HP$3-Výsledky!$HR$3&lt;0),20,0))))))</f>
        <v/>
      </c>
      <c r="HV33" s="61" t="str">
        <f>IF(ISBLANK($HR$3),"",IF(OR(Tipy!GQ27=Výsledky!$HT$6,Tipy!GQ27=Výsledky!#REF!,Tipy!GQ27=Výsledky!#REF!,Tipy!GQ27=Výsledky!#REF!),IF(VLOOKUP(Tipy!GQ27,'Kategórie hráčov'!$A$2:$B$46,2,FALSE)=30,30,20),0))</f>
        <v/>
      </c>
      <c r="HW33" s="61" t="str">
        <f>IF(ISBLANK($HR$3),"",IF(OR(Tipy!GR27=Výsledky!$HW$6,Tipy!GR27=Výsledky!#REF!,Tipy!GR27=Výsledky!#REF!,Tipy!GR27=Výsledky!#REF!),IF(VLOOKUP(Tipy!GR27,'Kategórie hráčov'!$A$2:$B$46,2,FALSE)=30,30,20),0))</f>
        <v/>
      </c>
      <c r="HX33" s="62" t="str">
        <f>IF(ISBLANK($HR$3),"",IF(ISBLANK(Tipy!GN27),0,IF(OR(AND(Tipy!GN27=Výsledky!$HP$3,OR(Tipy!GP27=Výsledky!$HR$3+1,Tipy!GP27=Výsledky!$HR$3-1)),AND(Tipy!GP27=Výsledky!$HR$3,OR(Tipy!GN27=Výsledky!$HP$3+1,Tipy!GN27=Výsledky!$HP$3-1))),10,0)))</f>
        <v/>
      </c>
      <c r="HY33" s="65" t="str">
        <f>IF(ISBLANK($HR$3),"",IF(ISBLANK(Tipy!GN27),"-",SUM(HT33:HX33)))</f>
        <v/>
      </c>
      <c r="HZ33" s="64"/>
      <c r="IA33" s="61" t="str">
        <f>IF(ISBLANK($IM$3),"",IF(ISBLANK(Tipy!GT27),0,IF(AND(Tipy!GT27=Výsledky!$IK$3,Tipy!GV27=Výsledky!$IM$3),60,0)))</f>
        <v/>
      </c>
      <c r="IB33" s="61" t="str">
        <f>IF(ISBLANK($IM$3),"",IF(ISBLANK(Tipy!GT27),0,IF(AND(Tipy!GT27=Výsledky!$IK$3,Tipy!GV27=Výsledky!$IM$3),0,IF(AND(Tipy!GT27-Tipy!GV27&gt;0,Výsledky!$IK$3-Výsledky!$IM$3&gt;0),20,IF(AND(Tipy!GT27-Tipy!GV27=0,Výsledky!$IK$3-Výsledky!$IM$3=0),20,IF(AND(Tipy!GT27-Tipy!GV27&lt;0,Výsledky!$IK$3-Výsledky!$IM$3&lt;0),20,0))))))</f>
        <v/>
      </c>
      <c r="IC33" s="61" t="str">
        <f>IF(ISBLANK($IM$3),"",IF(OR(Tipy!GW27=Výsledky!$IA$6,Tipy!GW27=Výsledky!$IA$7,Tipy!GW27=Výsledky!$IA$8,Tipy!GW27=Výsledky!$IA$9),IF(VLOOKUP(Tipy!GW27,'Kategórie hráčov'!$A$2:$B$46,2,FALSE)=30,30,20),0))</f>
        <v/>
      </c>
      <c r="ID33" s="61" t="str">
        <f>IF(ISBLANK($IM$3),"",IF(OR(Tipy!GX27=Výsledky!$ID$6,Tipy!GX27=Výsledky!$ID$7,Tipy!GX27=Výsledky!$ID$8,Tipy!GX27=Výsledky!$ID$9),IF(VLOOKUP(Tipy!GX27,'Kategórie hráčov'!$A$2:$B$46,2,FALSE)=30,30,20),0))</f>
        <v/>
      </c>
      <c r="IE33" s="62" t="str">
        <f>IF(ISBLANK($IM$3),"",IF(ISBLANK(Tipy!GT27),0,IF(OR(AND(Tipy!GT27=Výsledky!$IK$3,OR(Tipy!GV27=Výsledky!$IM$3+1,Tipy!GV27=Výsledky!$IM$3-1)),AND(Tipy!GV27=Výsledky!$IM$3,OR(Tipy!GT27=Výsledky!$IK$3+1,Tipy!GT27=Výsledky!$IK$3-1))),10,0)))</f>
        <v/>
      </c>
      <c r="IF33" s="65" t="str">
        <f>IF(ISBLANK($IM$3),"",IF(ISBLANK(Tipy!GT27),"-",SUM(IA33:IE33)))</f>
        <v/>
      </c>
      <c r="IG33" s="64"/>
      <c r="IH33" s="61" t="str">
        <f>IF(ISBLANK($IF$3),"",IF(ISBLANK(Tipy!GZ27),0,IF(AND(Tipy!GZ27=Výsledky!$ID$3,Tipy!HB27=Výsledky!$IF$3),60,0)))</f>
        <v/>
      </c>
      <c r="II33" s="61" t="str">
        <f>IF(ISBLANK($IF$3),"",IF(ISBLANK(Tipy!GZ27),0,IF(AND(Tipy!GZ27=Výsledky!$ID$3,Tipy!HB27=Výsledky!$IF$3),0,IF(AND(Tipy!GZ27-Tipy!HB27&gt;0,Výsledky!$ID$3-Výsledky!$IF$3&gt;0),20,IF(AND(Tipy!GZ27-Tipy!HB27=0,Výsledky!$ID$3-Výsledky!$IF$3=0),20,IF(AND(Tipy!GZ27-Tipy!HB27&lt;0,Výsledky!$ID$3-Výsledky!$IF$3&lt;0),20,0))))))</f>
        <v/>
      </c>
      <c r="IJ33" s="61" t="str">
        <f>IF(ISBLANK($IF$3),"",IF(OR(Tipy!HC27=Výsledky!#REF!,Tipy!HC27=Výsledky!#REF!,Tipy!HC27=Výsledky!#REF!,Tipy!HC27=Výsledky!$IH$9),IF(VLOOKUP(Tipy!HC27,'Kategórie hráčov'!$A$2:$B$46,2,FALSE)=30,30,20),0))</f>
        <v/>
      </c>
      <c r="IK33" s="61" t="str">
        <f>IF(ISBLANK($IF$3),"",IF(OR(Tipy!HD27=Výsledky!#REF!,Tipy!HD27=Výsledky!#REF!,Tipy!HD27=Výsledky!#REF!,Tipy!HD27=Výsledky!$IK$9),IF(VLOOKUP(Tipy!HD27,'Kategórie hráčov'!$A$2:$B$46,2,FALSE)=30,30,20),0))</f>
        <v/>
      </c>
      <c r="IL33" s="62" t="str">
        <f>IF(ISBLANK($IF$3),"",IF(ISBLANK(Tipy!GZ27),0,IF(OR(AND(Tipy!GZ27=Výsledky!$ID$3,OR(Tipy!HB27=Výsledky!$IF$3+1,Tipy!HB27=Výsledky!$IF$3-1)),AND(Tipy!HB27=Výsledky!$IF$3,OR(Tipy!GZ27=Výsledky!$ID$3+1,Tipy!GZ27=Výsledky!$ID$3-1))),10,0)))</f>
        <v/>
      </c>
      <c r="IM33" s="65" t="str">
        <f>IF(ISBLANK($IF$3),"",IF(ISBLANK(Tipy!GZ27),"-",SUM(IH33:IL33)))</f>
        <v/>
      </c>
      <c r="IN33" s="64"/>
      <c r="IO33" s="61" t="str">
        <f>IF(ISBLANK($IT$3),"",IF(ISBLANK(Tipy!HF27),0,IF(AND(Tipy!HF27=Výsledky!$IR$3,Tipy!HH27=Výsledky!$IT$3),60,0)))</f>
        <v/>
      </c>
      <c r="IP33" s="61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61" t="str">
        <f>IF(ISBLANK($IT$3),"",IF(OR(Tipy!HI27=Výsledky!$IO$6,Tipy!HI27=Výsledky!$IO$7,Tipy!HI27=Výsledky!$IO$8,Tipy!HI27=Výsledky!$IO$9),IF(VLOOKUP(Tipy!HI27,'Kategórie hráčov'!$A$2:$B$46,2,FALSE)=30,30,20),0))</f>
        <v/>
      </c>
      <c r="IR33" s="61" t="str">
        <f>IF(ISBLANK($IT$3),"",IF(OR(Tipy!HJ27=Výsledky!$IR$6,Tipy!HJ27=Výsledky!$IR$7,Tipy!HJ27=Výsledky!$IR$8,Tipy!HJ27=Výsledky!$IR$9),IF(VLOOKUP(Tipy!HJ27,'Kategórie hráčov'!$A$2:$B$46,2,FALSE)=30,30,20),0))</f>
        <v/>
      </c>
      <c r="IS33" s="62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65" t="str">
        <f>IF(ISBLANK($IT$3),"",IF(ISBLANK(Tipy!HF27),"-",SUM(IO33:IS33)))</f>
        <v/>
      </c>
      <c r="IU33" s="64"/>
      <c r="IV33" s="61" t="str">
        <f>IF(ISBLANK($JA$3),"",IF(ISBLANK(Tipy!HL27),0,IF(AND(Tipy!HL27=Výsledky!$IY$3,Tipy!HN27=Výsledky!$JA$3),60,0)))</f>
        <v/>
      </c>
      <c r="IW33" s="61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61" t="str">
        <f>IF(ISBLANK($JA$3),"",IF(OR(Tipy!HO27=Výsledky!$IV$6,Tipy!HO27=Výsledky!$IV$7,Tipy!HO27=Výsledky!$IV$8,Tipy!HO27=Výsledky!$IV$9),IF(VLOOKUP(Tipy!HO27,'Kategórie hráčov'!$A$2:$B$46,2,FALSE)=30,30,20),0))</f>
        <v/>
      </c>
      <c r="IY33" s="61" t="str">
        <f>IF(ISBLANK($JA$3),"",IF(OR(Tipy!HP27=Výsledky!$IY$6,Tipy!HP27=Výsledky!$IY$7,Tipy!HP27=Výsledky!$IY$8,Tipy!HP27=Výsledky!$IY$9),IF(VLOOKUP(Tipy!HP27,'Kategórie hráčov'!$A$2:$B$46,2,FALSE)=30,30,20),0))</f>
        <v/>
      </c>
      <c r="IZ33" s="62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65" t="str">
        <f>IF(ISBLANK($JA$3),"",IF(ISBLANK(Tipy!HL27),"-",SUM(IV33:IZ33)))</f>
        <v/>
      </c>
      <c r="JB33" s="64"/>
      <c r="JC33" s="61" t="str">
        <f>IF(ISBLANK($JO$3),"",IF(ISBLANK(Tipy!HR27),0,IF(AND(Tipy!HR27=Výsledky!$JM$3,Tipy!HT27=Výsledky!$JO$3),60,0)))</f>
        <v/>
      </c>
      <c r="JD33" s="61" t="str">
        <f>IF(ISBLANK($JO$3),"",IF(ISBLANK(Tipy!HR27),0,IF(AND(Tipy!HR27=Výsledky!$JM$3,Tipy!HT27=Výsledky!$JO$3),0,IF(AND(Tipy!HR27-Tipy!HT27&gt;0,Výsledky!$JM$3-Výsledky!$JO$3&gt;0),20,IF(AND(Tipy!HR27-Tipy!HT27=0,Výsledky!$JM$3-Výsledky!$JO$3=0),20,IF(AND(Tipy!HR27-Tipy!HT27&lt;0,Výsledky!$JM$3-Výsledky!$JO$3&lt;0),20,0))))))</f>
        <v/>
      </c>
      <c r="JE33" s="61" t="str">
        <f>IF(ISBLANK($JO$3),"",IF(OR(Tipy!HU27=Výsledky!$JC$6,Tipy!HU27=Výsledky!$JC$7,Tipy!HU27=Výsledky!$JC$8,Tipy!HU27=Výsledky!$JC$9),IF(VLOOKUP(Tipy!HU27,'Kategórie hráčov'!$A$2:$B$70,2,FALSE)=30,30,20),0))</f>
        <v/>
      </c>
      <c r="JF33" s="61" t="str">
        <f>IF(ISBLANK($JO$3),"",IF(OR(Tipy!HV27=Výsledky!$JF$6,Tipy!HV27=Výsledky!$JF$7,Tipy!HV27=Výsledky!$JF$8,Tipy!HV27=Výsledky!$JF$9),IF(VLOOKUP(Tipy!HV27,'Kategórie hráčov'!$A$2:$B$70,2,FALSE)=30,30,20),0))</f>
        <v/>
      </c>
      <c r="JG33" s="62" t="str">
        <f>IF(ISBLANK($JO$3),"",IF(ISBLANK(Tipy!HR27),0,IF(OR(AND(Tipy!HR27=Výsledky!$JM$3,OR(Tipy!HT27=Výsledky!$JO$3+1,Tipy!HT27=Výsledky!$JO$3-1)),AND(Tipy!HT27=Výsledky!$JO$3,OR(Tipy!HR27=Výsledky!$JM$3+1,Tipy!HR27=Výsledky!$JM$3-1))),10,0)))</f>
        <v/>
      </c>
      <c r="JH33" s="65" t="str">
        <f>IF(ISBLANK($JO$3),"",IF(ISBLANK(Tipy!HR27),"-",SUM(JC33:JG33)))</f>
        <v/>
      </c>
      <c r="JI33" s="64"/>
      <c r="JJ33" s="61" t="str">
        <f>IF(ISBLANK($JH$3),"",IF(ISBLANK(Tipy!HX27),0,IF(AND(Tipy!HX27=Výsledky!$JF$3,Tipy!HZ27=Výsledky!$JH$3),60,0)))</f>
        <v/>
      </c>
      <c r="JK33" s="61" t="str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/>
      </c>
      <c r="JL33" s="61" t="str">
        <f>IF(ISBLANK($JH$3),"",IF(OR(Tipy!IA27=Výsledky!#REF!,Tipy!IA27=Výsledky!#REF!,Tipy!IA27=Výsledky!#REF!,Tipy!IA27=Výsledky!$JJ$9),IF(VLOOKUP(Tipy!IA27,'Kategórie hráčov'!$A$2:$B$46,2,FALSE)=30,30,20),0))</f>
        <v/>
      </c>
      <c r="JM33" s="61" t="str">
        <f>IF(ISBLANK($JH$3),"",IF(OR(Tipy!IB27=Výsledky!#REF!,Tipy!IB27=Výsledky!#REF!,Tipy!IB27=Výsledky!#REF!,Tipy!IB27=Výsledky!$JM$9),IF(VLOOKUP(Tipy!IB27,'Kategórie hráčov'!$A$2:$B$46,2,FALSE)=30,30,20),0))</f>
        <v/>
      </c>
      <c r="JN33" s="62" t="str">
        <f>IF(ISBLANK($JH$3),"",IF(ISBLANK(Tipy!HX27),0,IF(OR(AND(Tipy!HX27=Výsledky!$JF$3,OR(Tipy!HZ27=Výsledky!$JH$3+1,Tipy!HZ27=Výsledky!$JH$3-1)),AND(Tipy!HZ27=Výsledky!$JH$3,OR(Tipy!HX27=Výsledky!$JF$3+1,Tipy!HX27=Výsledky!$JF$3-1))),10,0)))</f>
        <v/>
      </c>
      <c r="JO33" s="65" t="str">
        <f>IF(ISBLANK($JH$3),"",IF(ISBLANK(Tipy!HX27),"-",SUM(JJ33:JN33)))</f>
        <v/>
      </c>
      <c r="JP33" s="64"/>
      <c r="JQ33" s="61" t="str">
        <f>IF(ISBLANK($JV$3),"",IF(ISBLANK(Tipy!ID27),0,IF(AND(Tipy!ID27=Výsledky!$JT$3,Tipy!IF27=Výsledky!$JV$3),60,0)))</f>
        <v/>
      </c>
      <c r="JR33" s="61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61" t="str">
        <f>IF(ISBLANK($JV$3),"",IF(OR(Tipy!IG27=Výsledky!$JQ$6,Tipy!IG27=Výsledky!$JQ$7,Tipy!IG27=Výsledky!$JQ$8,Tipy!IG27=Výsledky!$JQ$9),IF(VLOOKUP(Tipy!IG27,'Kategórie hráčov'!$A$2:$B$46,2,FALSE)=30,30,20),0))</f>
        <v/>
      </c>
      <c r="JT33" s="61" t="str">
        <f>IF(ISBLANK($JV$3),"",IF(OR(Tipy!IH27=Výsledky!$JT$6,Tipy!IH27=Výsledky!$JT$7,Tipy!IH27=Výsledky!$JT$8,Tipy!IH27=Výsledky!$JT$9),IF(VLOOKUP(Tipy!IH27,'Kategórie hráčov'!$A$2:$B$46,2,FALSE)=30,30,20),0))</f>
        <v/>
      </c>
      <c r="JU33" s="62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65" t="str">
        <f>IF(ISBLANK($JV$3),"",IF(ISBLANK(Tipy!ID27),"-",SUM(JQ33:JU33)))</f>
        <v/>
      </c>
      <c r="JW33" s="64"/>
      <c r="JX33" s="61" t="str">
        <f>IF(ISBLANK($KQ$3),"",IF(ISBLANK(Tipy!IJ27),0,IF(AND(Tipy!IJ27=Výsledky!$KO$3,Tipy!IL27=Výsledky!$KQ$3),60,0)))</f>
        <v/>
      </c>
      <c r="JY33" s="61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1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1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2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65" t="str">
        <f>IF(ISBLANK($KQ$3),"",IF(ISBLANK(Tipy!IJ27),"-",SUM(JX33:KB33)))</f>
        <v/>
      </c>
      <c r="KD33" s="64"/>
      <c r="KE33" s="61" t="str">
        <f>IF(ISBLANK($KX$3),"",IF(ISBLANK(Tipy!IP27),0,IF(AND(Tipy!IP27=Výsledky!$KV$3,Tipy!IR27=Výsledky!$KX$3),60,0)))</f>
        <v/>
      </c>
      <c r="KF33" s="61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1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1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2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65" t="str">
        <f>IF(ISBLANK($KX$3),"",IF(ISBLANK(Tipy!IP27),"-",SUM(KE33:KI33)))</f>
        <v/>
      </c>
      <c r="KK33" s="64"/>
      <c r="KL33" s="61" t="str">
        <f>IF(ISBLANK($KJ$3),"",IF(ISBLANK(Tipy!IV27),0,IF(AND(Tipy!IV27=Výsledky!$KH$3,Tipy!IX27=Výsledky!$KJ$3),60,0)))</f>
        <v/>
      </c>
      <c r="KM33" s="61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1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1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2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65" t="str">
        <f>IF(ISBLANK($KJ$3),"",IF(ISBLANK(Tipy!IV27),"-",SUM(KL33:KP33)))</f>
        <v/>
      </c>
      <c r="KR33" s="64"/>
      <c r="KS33" s="61" t="str">
        <f>IF(ISBLANK($KC$3),"",IF(ISBLANK(Tipy!JB27),0,IF(AND(Tipy!JB27=Výsledky!$KA$3,Tipy!JD27=Výsledky!$KC$3),60,0)))</f>
        <v/>
      </c>
      <c r="KT33" s="61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1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1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2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5" t="str">
        <f>IF(ISBLANK($KC$3),"",IF(ISBLANK(Tipy!JB27),"-",SUM(KS33:KW33)))</f>
        <v/>
      </c>
      <c r="KY33" s="64"/>
      <c r="KZ33" s="61" t="str">
        <f>IF(ISBLANK($LE$3),"",IF(ISBLANK(Tipy!JH27),0,IF(AND(Tipy!JH27=Výsledky!$LC$3,Tipy!JJ27=Výsledky!$LE$3),60,0)))</f>
        <v/>
      </c>
      <c r="LA33" s="61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1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1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2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5" t="str">
        <f>IF(ISBLANK($LE$3),"",IF(ISBLANK(Tipy!JH27),"-",SUM(KZ33:LD33)))</f>
        <v/>
      </c>
      <c r="LF33" s="64"/>
      <c r="LG33" s="61" t="str">
        <f>IF(ISBLANK($JH$3),"",IF(ISBLANK(Tipy!JU27),0,IF(AND(Tipy!JU27=Výsledky!$JF$3,Tipy!JW27=Výsledky!$JH$3),60,0)))</f>
        <v/>
      </c>
      <c r="LH33" s="61" t="str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/>
      </c>
      <c r="LI33" s="61" t="str">
        <f>IF(ISBLANK($JH$3),"",IF(OR(Tipy!JX27=Výsledky!#REF!,Tipy!JX27=Výsledky!#REF!,Tipy!JX27=Výsledky!#REF!,Tipy!JX27=Výsledky!$JJ$9),IF(VLOOKUP(Tipy!JX27,'Kategórie hráčov'!$A$2:$B$46,2,FALSE)=30,30,20),0))</f>
        <v/>
      </c>
      <c r="LJ33" s="61" t="str">
        <f>IF(ISBLANK($JH$3),"",IF(OR(Tipy!JY27=Výsledky!#REF!,Tipy!JY27=Výsledky!#REF!,Tipy!JY27=Výsledky!#REF!,Tipy!JY27=Výsledky!$JM$9),IF(VLOOKUP(Tipy!JY27,'Kategórie hráčov'!$A$2:$B$46,2,FALSE)=30,30,20),0))</f>
        <v/>
      </c>
      <c r="LK33" s="62" t="str">
        <f>IF(ISBLANK($JH$3),"",IF(ISBLANK(Tipy!JU27),0,IF(OR(AND(Tipy!JU27=Výsledky!$JF$3,OR(Tipy!JW27=Výsledky!$JH$3+1,Tipy!JW27=Výsledky!$JH$3-1)),AND(Tipy!JW27=Výsledky!$JH$3,OR(Tipy!JU27=Výsledky!$JF$3+1,Tipy!JU27=Výsledky!$JF$3-1))),10,0)))</f>
        <v/>
      </c>
      <c r="LL33" s="65" t="str">
        <f>IF(ISBLANK($JH$3),"",IF(ISBLANK(Tipy!JU27),"-",SUM(LG33:LK33)))</f>
        <v/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 t="str">
        <f>IF(ISBLANK($JH$3),"",IF(ISBLANK(Tipy!KI27),0,IF(AND(Tipy!KI27=Výsledky!$JF$3,Tipy!KK27=Výsledky!$JH$3),60,0)))</f>
        <v/>
      </c>
      <c r="LV33" s="61" t="str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/>
      </c>
      <c r="LW33" s="61" t="str">
        <f>IF(ISBLANK($JH$3),"",IF(OR(Tipy!KL27=Výsledky!#REF!,Tipy!KL27=Výsledky!#REF!,Tipy!KL27=Výsledky!#REF!,Tipy!KL27=Výsledky!$JJ$9),IF(VLOOKUP(Tipy!KL27,'Kategórie hráčov'!$A$2:$B$46,2,FALSE)=30,30,20),0))</f>
        <v/>
      </c>
      <c r="LX33" s="61" t="str">
        <f>IF(ISBLANK($JH$3),"",IF(OR(Tipy!KM27=Výsledky!#REF!,Tipy!KM27=Výsledky!#REF!,Tipy!KM27=Výsledky!#REF!,Tipy!KM27=Výsledky!$JM$9),IF(VLOOKUP(Tipy!KM27,'Kategórie hráčov'!$A$2:$B$46,2,FALSE)=30,30,20),0))</f>
        <v/>
      </c>
      <c r="LY33" s="62" t="str">
        <f>IF(ISBLANK($JH$3),"",IF(ISBLANK(Tipy!KI27),0,IF(OR(AND(Tipy!KI27=Výsledky!$JF$3,OR(Tipy!KK27=Výsledky!$JH$3+1,Tipy!KK27=Výsledky!$JH$3-1)),AND(Tipy!KK27=Výsledky!$JH$3,OR(Tipy!KI27=Výsledky!$JF$3+1,Tipy!KI27=Výsledky!$JF$3-1))),10,0)))</f>
        <v/>
      </c>
      <c r="LZ33" s="65" t="str">
        <f>IF(ISBLANK($JH$3),"",IF(ISBLANK(Tipy!KI27),"-",SUM(LU33:LY33)))</f>
        <v/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324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324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5" customFormat="1" ht="18" customHeight="1" x14ac:dyDescent="0.2">
      <c r="A34" s="287">
        <f>Tipy!A28</f>
        <v>32</v>
      </c>
      <c r="B34" s="302" t="s">
        <v>30</v>
      </c>
      <c r="C34" s="303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4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299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299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102">
        <f>IF(ISBLANK($AR$3),"",IF(ISBLANK(Tipy!AH28),0,IF(AND(Tipy!AH28=Výsledky!$AP$3,Tipy!AJ28=Výsledky!$AR$3),60,0)))</f>
        <v>0</v>
      </c>
      <c r="AN34" s="101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01">
        <f>IF(ISBLANK($AR$3),"",IF(OR(Tipy!AK28=Výsledky!$AM$6,Tipy!AK28=Výsledky!$AM$7,Tipy!AK28=Výsledky!$AM$8,Tipy!AK28=Výsledky!$AM$9),VLOOKUP(Tipy!AK28,'Kategórie hráčov'!$A$2:$B$51,2,FALSE),0))</f>
        <v>0</v>
      </c>
      <c r="AP34" s="101">
        <f>IF(ISBLANK($AR$3),"",IF(OR(Tipy!AL28=Výsledky!$AP$6,Tipy!AL28=Výsledky!$AP$7,Tipy!AL28=Výsledky!$AP$8,Tipy!AL28=Výsledky!$AP$9),VLOOKUP(Tipy!AL28,'Kategórie hráčov'!$A$27:$B$76,2,FALSE),0))</f>
        <v>0</v>
      </c>
      <c r="AQ34" s="62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5">
        <f>IF(ISBLANK($AR$3),"",IF(ISBLANK(Tipy!AH28),"-",SUM(AM34:AQ34)))</f>
        <v>30</v>
      </c>
      <c r="AS34" s="64"/>
      <c r="AT34" s="61">
        <f>IF(ISBLANK($AY$3),"",IF(ISBLANK(Tipy!AN28),0,IF(AND(Tipy!AN28=Výsledky!$AW$3,Tipy!AP28=Výsledky!$AY$3),60,0)))</f>
        <v>0</v>
      </c>
      <c r="AU34" s="61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61">
        <f>IF(ISBLANK($AY$3),"",IF(OR(Tipy!AQ28=Výsledky!$AT$6,Tipy!AQ28=Výsledky!$AT$7,Tipy!AQ28=Výsledky!$AT$8,Tipy!AQ28=Výsledky!$AT$9),VLOOKUP(Tipy!AQ28,'Kategórie hráčov'!$A$2:$B$51,2,FALSE),0))</f>
        <v>20</v>
      </c>
      <c r="AW34" s="61">
        <f>IF(ISBLANK($AY$3),"",IF(OR(Tipy!AR28=Výsledky!$AW$6,Tipy!AR28=Výsledky!$AW$7,Tipy!AR28=Výsledky!$AW$8,Tipy!AR28=Výsledky!$AW$9),VLOOKUP(Tipy!AR28,'Kategórie hráčov'!$A$27:$B$76,2,FALSE),0))</f>
        <v>0</v>
      </c>
      <c r="AX34" s="62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5">
        <f>IF(ISBLANK($AY$3),"",IF(ISBLANK(Tipy!AN28),"-",SUM(AT34:AX34)))</f>
        <v>50</v>
      </c>
      <c r="AZ34" s="64"/>
      <c r="BA34" s="61">
        <f>IF(ISBLANK($BF$3),"",IF(ISBLANK(Tipy!AT28),0,IF(AND(Tipy!AT28=Výsledky!$BD$3,Tipy!AV28=Výsledky!$BF$3),60,0)))</f>
        <v>0</v>
      </c>
      <c r="BB34" s="61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61">
        <f>IF(ISBLANK($BF$3),"",IF(OR(Tipy!AW28=Výsledky!$BA$6,Tipy!AW28=Výsledky!$BA$7,Tipy!AW28=Výsledky!$BA$8,Tipy!AW28=Výsledky!$BA$9),VLOOKUP(Tipy!AW28,'Kategórie hráčov'!$A$2:$B$51,2,FALSE),0))</f>
        <v>20</v>
      </c>
      <c r="BD34" s="61">
        <f>IF(ISBLANK($BF$3),"",IF(OR(Tipy!AX28=Výsledky!$BD$6,Tipy!AX28=Výsledky!$BD$7,Tipy!AX28=Výsledky!$BD$8,Tipy!AX28=Výsledky!$BD$9),VLOOKUP(Tipy!AX28,'Kategórie hráčov'!$A$27:$B$76,2,FALSE),0))</f>
        <v>0</v>
      </c>
      <c r="BE34" s="62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5">
        <f>IF(ISBLANK($BF$3),"",IF(ISBLANK(Tipy!AT28),"-",SUM(BA34:BE34)))</f>
        <v>40</v>
      </c>
      <c r="BG34" s="64"/>
      <c r="BH34" s="61">
        <f>IF(ISBLANK($BM$3),"",IF(ISBLANK(Tipy!AZ28),0,IF(AND(Tipy!AZ28=Výsledky!$BK$3,Tipy!BB28=Výsledky!$BM$3),60,0)))</f>
        <v>0</v>
      </c>
      <c r="BI34" s="61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61">
        <f>IF(ISBLANK($BM$3),"",IF(OR(Tipy!BC28=Výsledky!$BH$6,Tipy!BC28=Výsledky!$BH$7,Tipy!BC28=Výsledky!$BH$8,Tipy!BC28=Výsledky!$BH$9),VLOOKUP(Tipy!BC28,'Kategórie hráčov'!$A$2:$B$51,2,FALSE),0))</f>
        <v>20</v>
      </c>
      <c r="BK34" s="61">
        <f>IF(ISBLANK($BM$3),"",IF(OR(Tipy!BD28=Výsledky!$BK$6,Tipy!BD28=Výsledky!$BK$7,Tipy!BD28=Výsledky!$BK$8,Tipy!BD28=Výsledky!$BK$9),VLOOKUP(Tipy!BD28,'Kategórie hráčov'!$A$27:$B$76,2,FALSE),0))</f>
        <v>0</v>
      </c>
      <c r="BL34" s="62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5">
        <f>IF(ISBLANK($BM$3),"",IF(ISBLANK(Tipy!AZ28),"-",SUM(BH34:BL34)))</f>
        <v>40</v>
      </c>
      <c r="BN34" s="64"/>
      <c r="BO34" s="61">
        <f>IF(ISBLANK($BT$3),"",IF(ISBLANK(Tipy!BF28),0,IF(AND(Tipy!BF28=Výsledky!$BR$3,Tipy!BH28=Výsledky!$BT$3),60,0)))</f>
        <v>0</v>
      </c>
      <c r="BP34" s="61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61">
        <f>IF(ISBLANK($BT$3),"",IF(OR(Tipy!BI28=Výsledky!$BO$6,Tipy!BI28=Výsledky!$BO$7,Tipy!BI28=Výsledky!$BO$8,Tipy!BI28=Výsledky!$BO$9),VLOOKUP(Tipy!BI28,'Kategórie hráčov'!$A$2:$B$51,2,FALSE),0))</f>
        <v>0</v>
      </c>
      <c r="BR34" s="61">
        <f>IF(ISBLANK($BT$3),"",IF(OR(Tipy!BJ28=Výsledky!$BR$6,Tipy!BJ28=Výsledky!$BR$7,Tipy!BJ28=Výsledky!$BR$8,Tipy!BJ28=Výsledky!$BR$9),VLOOKUP(Tipy!BJ28,'Kategórie hráčov'!$A$27:$B$76,2,FALSE),0))</f>
        <v>0</v>
      </c>
      <c r="BS34" s="62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5">
        <f>IF(ISBLANK($BT$3),"",IF(ISBLANK(Tipy!BF28),"-",SUM(BO34:BS34)))</f>
        <v>0</v>
      </c>
      <c r="BU34" s="64"/>
      <c r="BV34" s="61">
        <f>IF(ISBLANK($CA$3),"",IF(ISBLANK(Tipy!BL28),0,IF(AND(Tipy!BL28=Výsledky!$BY$3,Tipy!BN28=Výsledky!$CA$3),60,0)))</f>
        <v>0</v>
      </c>
      <c r="BW34" s="61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61">
        <f>IF(ISBLANK($CA$3),"",IF(OR(Tipy!BO28=Výsledky!$BV$6,Tipy!BO28=Výsledky!$BV$7,Tipy!BO28=Výsledky!$BV$8,Tipy!BO28=Výsledky!$BV$9),VLOOKUP(Tipy!BO28,'Kategórie hráčov'!$A$2:$B$51,2,FALSE),0))</f>
        <v>0</v>
      </c>
      <c r="BY34" s="61">
        <f>IF(ISBLANK($CA$3),"",IF(OR(Tipy!BP28=Výsledky!$BY$6,Tipy!BP28=Výsledky!$BY$7,Tipy!BP28=Výsledky!$BY$8,Tipy!BP28=Výsledky!$BY$9),VLOOKUP(Tipy!BP28,'Kategórie hráčov'!$A$27:$B$76,2,FALSE),0))</f>
        <v>0</v>
      </c>
      <c r="BZ34" s="62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5">
        <f>IF(ISBLANK($CA$3),"",IF(ISBLANK(Tipy!BL28),"-",SUM(BV34:BZ34)))</f>
        <v>20</v>
      </c>
      <c r="CB34" s="64"/>
      <c r="CC34" s="61">
        <f>IF(ISBLANK($CH$3),"",IF(ISBLANK(Tipy!BR28),0,IF(AND(Tipy!BR28=Výsledky!$CF$3,Tipy!BT28=Výsledky!$CH$3),60,0)))</f>
        <v>0</v>
      </c>
      <c r="CD34" s="61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61">
        <f>IF(ISBLANK($CH$3),"",IF(OR(Tipy!BU28=Výsledky!$CC$6,Tipy!BU28=Výsledky!$CC$7,Tipy!BU28=Výsledky!$CC$8,Tipy!BU28=Výsledky!$CC$9),VLOOKUP(Tipy!BU28,'Kategórie hráčov'!$A$2:$B$51,2,FALSE),0))</f>
        <v>0</v>
      </c>
      <c r="CF34" s="61">
        <f>IF(ISBLANK($CH$3),"",IF(OR(Tipy!BV28=Výsledky!$CF$6,Tipy!BV28=Výsledky!$CF$7,Tipy!BV28=Výsledky!$CF$8,Tipy!BV28=Výsledky!$CF$9),VLOOKUP(Tipy!BV28,'Kategórie hráčov'!$A$27:$B$76,2,FALSE),0))</f>
        <v>0</v>
      </c>
      <c r="CG34" s="62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5">
        <f>IF(ISBLANK($CH$3),"",IF(ISBLANK(Tipy!BR28),"-",SUM(CC34:CG34)))</f>
        <v>0</v>
      </c>
      <c r="CI34" s="64"/>
      <c r="CJ34" s="61">
        <f>IF(ISBLANK($CO$3),"",IF(ISBLANK(Tipy!BX28),0,IF(AND(Tipy!BX28=Výsledky!$CM$3,Tipy!BZ28=Výsledky!$CO$3),60,0)))</f>
        <v>0</v>
      </c>
      <c r="CK34" s="61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61">
        <f>IF(ISBLANK($CO$3),"",IF(OR(Tipy!CA28=Výsledky!$CJ$6,Tipy!CA28=Výsledky!$CJ$7,Tipy!CA28=Výsledky!$CJ$8,Tipy!CA28=Výsledky!$CJ$9),VLOOKUP(Tipy!CA28,'Kategórie hráčov'!$A$2:$B$51,2,FALSE),0))</f>
        <v>0</v>
      </c>
      <c r="CM34" s="61">
        <f>IF(ISBLANK($CO$3),"",IF(OR(Tipy!CB28=Výsledky!$CM$6,Tipy!CB28=Výsledky!$CM$7,Tipy!CB28=Výsledky!$CM$8,Tipy!CB28=Výsledky!$CM$9),VLOOKUP(Tipy!CB28,'Kategórie hráčov'!$A$27:$B$76,2,FALSE),0))</f>
        <v>0</v>
      </c>
      <c r="CN34" s="62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65">
        <f>IF(ISBLANK($CO$3),"",IF(ISBLANK(Tipy!BX28),"-",SUM(CJ34:CN34)))</f>
        <v>20</v>
      </c>
      <c r="CP34" s="64"/>
      <c r="CQ34" s="61">
        <f>IF(ISBLANK($CV$3),"",IF(ISBLANK(Tipy!CD28),0,IF(AND(Tipy!CD28=Výsledky!$CT$3,Tipy!CF28=Výsledky!$CV$3),60,0)))</f>
        <v>0</v>
      </c>
      <c r="CR34" s="61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61">
        <f>IF(ISBLANK($CV$3),"",IF(OR(Tipy!CG28=Výsledky!$CQ$6,Tipy!CG28=Výsledky!$CQ$7,Tipy!CG28=Výsledky!$CQ$8,Tipy!CG28=Výsledky!$CQ$9),VLOOKUP(Tipy!CG28,'Kategórie hráčov'!$A$2:$B$51,2,FALSE),0))</f>
        <v>20</v>
      </c>
      <c r="CT34" s="61">
        <f>IF(ISBLANK($CV$3),"",IF(OR(Tipy!CH28=Výsledky!$CT$6,Tipy!CH28=Výsledky!$CT$7,Tipy!CH28=Výsledky!$CT$8,Tipy!CH28=Výsledky!$CT$9),VLOOKUP(Tipy!CH28,'Kategórie hráčov'!$A$27:$B$76,2,FALSE),0))</f>
        <v>0</v>
      </c>
      <c r="CU34" s="62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65">
        <f>IF(ISBLANK($CV$3),"",IF(ISBLANK(Tipy!CD28),"-",SUM(CQ34:CU34)))</f>
        <v>40</v>
      </c>
      <c r="CW34" s="64"/>
      <c r="CX34" s="61">
        <f>IF(ISBLANK($DC$3),"",IF(ISBLANK(Tipy!CJ28),0,IF(AND(Tipy!CJ28=Výsledky!$DA$3,Tipy!CL28=Výsledky!$DC$3),60,0)))</f>
        <v>60</v>
      </c>
      <c r="CY34" s="61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61">
        <f>IF(ISBLANK($DC$3),"",IF(OR(Tipy!CM28=Výsledky!$CX$6,Tipy!CM28=Výsledky!$CX$7,Tipy!CM28=Výsledky!$CX$8,Tipy!CM28=Výsledky!$CX$9),VLOOKUP(Tipy!CM28,'Kategórie hráčov'!$A$2:$B$51,2,FALSE),0))</f>
        <v>0</v>
      </c>
      <c r="DA34" s="61">
        <f>IF(ISBLANK($DC$3),"",IF(OR(Tipy!CN28=Výsledky!$DA$6,Tipy!CN28=Výsledky!$DA$7,Tipy!CN28=Výsledky!$DA$8,Tipy!CN28=Výsledky!$DA$9),VLOOKUP(Tipy!CN28,'Kategórie hráčov'!$A$27:$B$76,2,FALSE),0))</f>
        <v>0</v>
      </c>
      <c r="DB34" s="62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65">
        <f>IF(ISBLANK($DC$3),"",IF(ISBLANK(Tipy!CJ28),"-",SUM(CX34:DB34)))</f>
        <v>60</v>
      </c>
      <c r="DD34" s="64"/>
      <c r="DE34" s="61">
        <f>IF(ISBLANK($DJ$3),"",IF(ISBLANK(Tipy!CP28),0,IF(AND(Tipy!CP28=Výsledky!$DH$3,Tipy!CR28=Výsledky!$DJ$3),60,0)))</f>
        <v>0</v>
      </c>
      <c r="DF34" s="61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61">
        <f>IF(ISBLANK($DJ$3),"",IF(OR(Tipy!CS28=Výsledky!$DE$6,Tipy!CS28=Výsledky!$DE$7,Tipy!CS28=Výsledky!$DE$8,Tipy!CS28=Výsledky!$DE$9),VLOOKUP(Tipy!CS28,'Kategórie hráčov'!$A$2:$B$51,2,FALSE),0))</f>
        <v>20</v>
      </c>
      <c r="DH34" s="61">
        <f>IF(ISBLANK($DJ$3),"",IF(OR(Tipy!CT28=Výsledky!$DH$6,Tipy!CT28=Výsledky!$DH$7,Tipy!CT28=Výsledky!$DH$8,Tipy!CT28=Výsledky!$DH$9),VLOOKUP(Tipy!CT28,'Kategórie hráčov'!$A$27:$B$76,2,FALSE),0))</f>
        <v>20</v>
      </c>
      <c r="DI34" s="62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65">
        <f>IF(ISBLANK($DJ$3),"",IF(ISBLANK(Tipy!CP28),"-",SUM(DE34:DI34)))</f>
        <v>70</v>
      </c>
      <c r="DK34" s="64"/>
      <c r="DL34" s="61">
        <f>IF(ISBLANK($DQ$3),"",IF(ISBLANK(Tipy!CV28),0,IF(AND(Tipy!CV28=Výsledky!$DO$3,Tipy!CX28=Výsledky!$DQ$3),60,0)))</f>
        <v>0</v>
      </c>
      <c r="DM34" s="61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61">
        <f>IF(ISBLANK($DQ$3),"",IF(OR(Tipy!CY28=Výsledky!$DL$6,Tipy!CY28=Výsledky!$DL$7,Tipy!CY28=Výsledky!$DL$8,Tipy!CY28=Výsledky!$DL$9),VLOOKUP(Tipy!CY28,'Kategórie hráčov'!$A$2:$B$51,2,FALSE),0))</f>
        <v>0</v>
      </c>
      <c r="DO34" s="61">
        <f>IF(ISBLANK($DQ$3),"",IF(OR(Tipy!CZ28=Výsledky!$DO$6,Tipy!CZ28=Výsledky!$DO$7,Tipy!CZ28=Výsledky!$DO$8,Tipy!CZ28=Výsledky!$DO$9),VLOOKUP(Tipy!CZ28,'Kategórie hráčov'!$A$27:$B$76,2,FALSE),0))</f>
        <v>0</v>
      </c>
      <c r="DP34" s="62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65">
        <f>IF(ISBLANK($DQ$3),"",IF(ISBLANK(Tipy!CV28),"-",SUM(DL34:DP34)))</f>
        <v>0</v>
      </c>
      <c r="DR34" s="64"/>
      <c r="DS34" s="61">
        <f>IF(ISBLANK($DX$3),"",IF(ISBLANK(Tipy!DB28),0,IF(AND(Tipy!DB28=Výsledky!$DV$3,Tipy!DD28=Výsledky!$DX$3),60,0)))</f>
        <v>0</v>
      </c>
      <c r="DT34" s="61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61">
        <f>IF(ISBLANK($DX$3),"",IF(OR(Tipy!DE28=Výsledky!$DS$6,Tipy!DE28=Výsledky!$DS$7,Tipy!DE28=Výsledky!$DS$8,Tipy!DE28=Výsledky!$DS$9),VLOOKUP(Tipy!DE28,'Kategórie hráčov'!$A$2:$B$51,2,FALSE),0))</f>
        <v>0</v>
      </c>
      <c r="DV34" s="61">
        <f>IF(ISBLANK($DX$3),"",IF(OR(Tipy!DF28=Výsledky!$DV$6,Tipy!DF28=Výsledky!$DV$7,Tipy!DF28=Výsledky!$DV$8,Tipy!DF28=Výsledky!$DV$9),VLOOKUP(Tipy!DF28,'Kategórie hráčov'!$A$27:$B$76,2,FALSE),0))</f>
        <v>0</v>
      </c>
      <c r="DW34" s="62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65">
        <f>IF(ISBLANK($DX$3),"",IF(ISBLANK(Tipy!DB28),"-",SUM(DS34:DW34)))</f>
        <v>0</v>
      </c>
      <c r="DY34" s="64"/>
      <c r="DZ34" s="61">
        <f>IF(ISBLANK($EE$3),"",IF(ISBLANK(Tipy!DH28),0,IF(AND(Tipy!DH28=Výsledky!$EC$3,Tipy!DJ28=Výsledky!$EE$3),60,0)))</f>
        <v>0</v>
      </c>
      <c r="EA34" s="61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61">
        <f>IF(ISBLANK($EE$3),"",IF(OR(Tipy!DK28=Výsledky!$DZ$6,Tipy!DK28=Výsledky!$DZ$7,Tipy!DK28=Výsledky!$DZ$8,Tipy!DK28=Výsledky!$DZ$9),VLOOKUP(Tipy!DK28,'Kategórie hráčov'!$A$2:$B$51,2,FALSE),0))</f>
        <v>0</v>
      </c>
      <c r="EC34" s="61">
        <f>IF(ISBLANK($EE$3),"",IF(OR(Tipy!DL28=Výsledky!$EC$6,Tipy!DL28=Výsledky!$EC$7,Tipy!DL28=Výsledky!$EC$8,Tipy!DL28=Výsledky!$EC$9),VLOOKUP(Tipy!DL28,'Kategórie hráčov'!$A$27:$B$76,2,FALSE),0))</f>
        <v>0</v>
      </c>
      <c r="ED34" s="62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65">
        <f>IF(ISBLANK($EE$3),"",IF(ISBLANK(Tipy!DH28),"-",SUM(DZ34:ED34)))</f>
        <v>20</v>
      </c>
      <c r="EF34" s="64"/>
      <c r="EG34" s="61">
        <f>IF(ISBLANK($EL$3),"",IF(ISBLANK(Tipy!DN28),0,IF(AND(Tipy!DN28=Výsledky!$EJ$3,Tipy!DP28=Výsledky!$EL$3),60,0)))</f>
        <v>0</v>
      </c>
      <c r="EH34" s="61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61">
        <f>IF(ISBLANK($EL$3),"",IF(OR(Tipy!DQ28=Výsledky!$EG$6,Tipy!DQ28=Výsledky!$EG$7,Tipy!DQ28=Výsledky!$EG$8,Tipy!DQ28=Výsledky!$EG$9),VLOOKUP(Tipy!DQ28,'Kategórie hráčov'!$A$77:$B$77,2,FALSE),0))</f>
        <v>0</v>
      </c>
      <c r="EJ34" s="61">
        <f>IF(ISBLANK($EL$3),"",IF(OR(Tipy!DR28=Výsledky!$EJ$6,Tipy!DR28=Výsledky!$EJ$7,Tipy!DR28=Výsledky!$EJ$8,Tipy!DR28=Výsledky!$EJ$9),VLOOKUP(Tipy!DR28,'Kategórie hráčov'!$A$27:$B$76,2,FALSE),0))</f>
        <v>0</v>
      </c>
      <c r="EK34" s="62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65">
        <f>IF(ISBLANK($EL$3),"",IF(ISBLANK(Tipy!DN28),"-",SUM(EG34:EK34)))</f>
        <v>0</v>
      </c>
      <c r="EM34" s="64"/>
      <c r="EN34" s="61">
        <f>IF(ISBLANK($ES$3),"",IF(ISBLANK(Tipy!DT28),0,IF(AND(Tipy!DT28=Výsledky!$EQ$3,Tipy!DV28=Výsledky!$ES$3),60,0)))</f>
        <v>0</v>
      </c>
      <c r="EO34" s="61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61">
        <f>IF(ISBLANK($ES$3),"",IF(OR(Tipy!DW28=Výsledky!$EN$6,Tipy!DW28=Výsledky!$EN$7,Tipy!DW28=Výsledky!$EN$8,Tipy!DW28=Výsledky!$EN$9),VLOOKUP(Tipy!DW28,'Kategórie hráčov'!$A$2:$B$51,2,FALSE),0))</f>
        <v>0</v>
      </c>
      <c r="EQ34" s="61">
        <f>IF(ISBLANK($ES$3),"",IF(OR(Tipy!DX28=Výsledky!$EQ$6,Tipy!DX28=Výsledky!$EQ$7,Tipy!DX28=Výsledky!$EQ$8,Tipy!DX28=Výsledky!$EQ$9),VLOOKUP(Tipy!DX28,'Kategórie hráčov'!$A$27:$B$76,2,FALSE),0))</f>
        <v>0</v>
      </c>
      <c r="ER34" s="62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65">
        <f>IF(ISBLANK($ES$3),"",IF(ISBLANK(Tipy!DT28),"-",SUM(EN34:ER34)))</f>
        <v>30</v>
      </c>
      <c r="ET34" s="64"/>
      <c r="EU34" s="61">
        <f>IF(ISBLANK($EZ$3),"",IF(ISBLANK(Tipy!DZ28),0,IF(AND(Tipy!DZ28=Výsledky!$EX$3,Tipy!EB28=Výsledky!$EZ$3),60,0)))</f>
        <v>0</v>
      </c>
      <c r="EV34" s="61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20</v>
      </c>
      <c r="EW34" s="61">
        <f>IF(ISBLANK($EZ$3),"",IF(OR(Tipy!EC28=Výsledky!$EU$6,Tipy!EC28=Výsledky!$EU$7,Tipy!EC28=Výsledky!$EU$8,Tipy!EC28=Výsledky!$EU$9),VLOOKUP(Tipy!EC28,'Kategórie hráčov'!$A$2:$B$51,2,FALSE),0))</f>
        <v>0</v>
      </c>
      <c r="EX34" s="61">
        <f>IF(ISBLANK($EZ$3),"",IF(OR(Tipy!ED28=Výsledky!$EX$6,Tipy!ED28=Výsledky!$EX$7,Tipy!ED28=Výsledky!$EX$8,Tipy!ED28=Výsledky!$EX$9),VLOOKUP(Tipy!ED28,'Kategórie hráčov'!$A$27:$B$76,2,FALSE),0))</f>
        <v>0</v>
      </c>
      <c r="EY34" s="62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65">
        <f>IF(ISBLANK($EZ$3),"",IF(ISBLANK(Tipy!DZ28),"-",SUM(EU34:EY34)))</f>
        <v>20</v>
      </c>
      <c r="FA34" s="64"/>
      <c r="FB34" s="61">
        <f>IF(ISBLANK($BM$3),"",IF(ISBLANK(Tipy!EF28),0,IF(AND(Tipy!EF28=Výsledky!$BK$3,Tipy!EH28=Výsledky!$BM$3),60,0)))</f>
        <v>0</v>
      </c>
      <c r="FC34" s="61">
        <f>IF(ISBLANK($BM$3),"",IF(ISBLANK(Tipy!EF28),0,IF(AND(Tipy!EF28=Výsledky!$BK$3,Tipy!EH28=Výsledky!$BM$3),0,IF(AND(Tipy!EF28-Tipy!EH28&gt;0,Výsledky!$BK$3-Výsledky!$BM$3&gt;0),20,IF(AND(Tipy!EF28-Tipy!EH28=0,Výsledky!$BK$3-Výsledky!$BM$3=0),20,IF(AND(Tipy!EF28-Tipy!EH28&lt;0,Výsledky!$BK$3-Výsledky!$BM$3&lt;0),20,0))))))</f>
        <v>0</v>
      </c>
      <c r="FD34" s="61">
        <f>IF(ISBLANK($BM$3),"",IF(OR(Tipy!EI28=Výsledky!$FB$6,Tipy!EI28=Výsledky!$FB$7,Tipy!EI28=Výsledky!$FB$8,Tipy!EI28=Výsledky!$FB$9),IF(VLOOKUP(Tipy!EI28,'Kategórie hráčov'!$A$2:$B$46,2,FALSE)=30,30,20),0))</f>
        <v>0</v>
      </c>
      <c r="FE34" s="61">
        <f>IF(ISBLANK($BM$3),"",IF(OR(Tipy!EJ28=Výsledky!$FE$6,Tipy!EJ28=Výsledky!$FE$7,Tipy!EJ28=Výsledky!$FE$8,Tipy!EJ28=Výsledky!$FE$9),IF(VLOOKUP(Tipy!EJ28,'Kategórie hráčov'!$A$2:$B$46,2,FALSE)=30,30,20),0))</f>
        <v>0</v>
      </c>
      <c r="FF34" s="62">
        <f>IF(ISBLANK($BM$3),"",IF(ISBLANK(Tipy!EF28),0,IF(OR(AND(Tipy!EF28=Výsledky!$BK$3,OR(Tipy!EH28=Výsledky!$BM$3+1,Tipy!EH28=Výsledky!$BM$3-1)),AND(Tipy!EH28=Výsledky!$BM$3,OR(Tipy!EF28=Výsledky!$BK$3+1,Tipy!EF28=Výsledky!$BK$3-1))),10,0)))</f>
        <v>0</v>
      </c>
      <c r="FG34" s="65" t="str">
        <f>IF(ISBLANK($BM$3),"",IF(ISBLANK(Tipy!EF28),"-",SUM(FB34:FF34)))</f>
        <v>-</v>
      </c>
      <c r="FH34" s="64"/>
      <c r="FI34" s="61" t="str">
        <f>IF(ISBLANK($FN$3),"",IF(ISBLANK(Tipy!EL28),0,IF(AND(Tipy!EL28=Výsledky!$FL$3,Tipy!EN28=Výsledky!$FN$3),60,0)))</f>
        <v/>
      </c>
      <c r="FJ34" s="61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61" t="str">
        <f>IF(ISBLANK($FN$3),"",IF(OR(Tipy!EO28=Výsledky!$FI$6,Tipy!EO28=Výsledky!$FI$7,Tipy!EO28=Výsledky!$FI$8,Tipy!EO28=Výsledky!$FI$9),IF(VLOOKUP(Tipy!EO28,'Kategórie hráčov'!$A$2:$B$46,2,FALSE)=30,30,20),0))</f>
        <v/>
      </c>
      <c r="FL34" s="61" t="str">
        <f>IF(ISBLANK($FN$3),"",IF(OR(Tipy!EP28=Výsledky!$FL$6,Tipy!EP28=Výsledky!$FL$7,Tipy!EP28=Výsledky!$FL$8,Tipy!EP28=Výsledky!$FL$9),IF(VLOOKUP(Tipy!EP28,'Kategórie hráčov'!$A$2:$B$46,2,FALSE)=30,30,20),0))</f>
        <v/>
      </c>
      <c r="FM34" s="62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65" t="str">
        <f>IF(ISBLANK($FN$3),"",IF(ISBLANK(Tipy!EL28),"-",SUM(FI34:FM34)))</f>
        <v/>
      </c>
      <c r="FO34" s="64"/>
      <c r="FP34" s="61">
        <f>IF(ISBLANK($DJ$3),"",IF(ISBLANK(Tipy!ER28),0,IF(AND(Tipy!ER28=Výsledky!$DH$3,Tipy!ET28=Výsledky!$DJ$3),60,0)))</f>
        <v>0</v>
      </c>
      <c r="FQ34" s="61">
        <f>IF(ISBLANK($DJ$3),"",IF(ISBLANK(Tipy!ER28),0,IF(AND(Tipy!ER28=Výsledky!$DH$3,Tipy!ET28=Výsledky!$DJ$3),0,IF(AND(Tipy!ER28-Tipy!ET28&gt;0,Výsledky!$DH$3-Výsledky!$DJ$3&gt;0),20,IF(AND(Tipy!ER28-Tipy!ET28=0,Výsledky!$DH$3-Výsledky!$DJ$3=0),20,IF(AND(Tipy!ER28-Tipy!ET28&lt;0,Výsledky!$DH$3-Výsledky!$DJ$3&lt;0),20,0))))))</f>
        <v>0</v>
      </c>
      <c r="FR34" s="61">
        <f>IF(ISBLANK($DJ$3),"",IF(OR(Tipy!EU28=Výsledky!$FP$6,Tipy!EU28=Výsledky!$FP$7,Tipy!EU28=Výsledky!$FP$8,Tipy!EU28=Výsledky!$FP$9),IF(VLOOKUP(Tipy!EU28,'Kategórie hráčov'!$A$2:$B$46,2,FALSE)=30,30,20),0))</f>
        <v>0</v>
      </c>
      <c r="FS34" s="61">
        <f>IF(ISBLANK($DJ$3),"",IF(OR(Tipy!EV28=Výsledky!$FS$6,Tipy!EV28=Výsledky!$FS$7,Tipy!EV28=Výsledky!$FS$8,Tipy!EV28=Výsledky!$FS$9),IF(VLOOKUP(Tipy!EV28,'Kategórie hráčov'!$A$2:$B$46,2,FALSE)=30,30,20),0))</f>
        <v>0</v>
      </c>
      <c r="FT34" s="62">
        <f>IF(ISBLANK($DJ$3),"",IF(ISBLANK(Tipy!ER28),0,IF(OR(AND(Tipy!ER28=Výsledky!$DH$3,OR(Tipy!ET28=Výsledky!$DJ$3+1,Tipy!ET28=Výsledky!$DJ$3-1)),AND(Tipy!ET28=Výsledky!$DJ$3,OR(Tipy!ER28=Výsledky!$DH$3+1,Tipy!ER28=Výsledky!$DH$3-1))),10,0)))</f>
        <v>0</v>
      </c>
      <c r="FU34" s="65" t="str">
        <f>IF(ISBLANK($DJ$3),"",IF(ISBLANK(Tipy!ER28),"-",SUM(FP34:FT34)))</f>
        <v>-</v>
      </c>
      <c r="FV34" s="64"/>
      <c r="FW34" s="61" t="str">
        <f>IF(ISBLANK($GB$3),"",IF(ISBLANK(Tipy!EX28),0,IF(AND(Tipy!EX28=Výsledky!$FZ$3,Tipy!EZ28=Výsledky!$GB$3),60,0)))</f>
        <v/>
      </c>
      <c r="FX34" s="61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61" t="str">
        <f>IF(ISBLANK($GB$3),"",IF(OR(Tipy!FA28=Výsledky!$FW$6,Tipy!FA28=Výsledky!$FW$7,Tipy!FA28=Výsledky!$FW$8,Tipy!FA28=Výsledky!$FW$9),IF(VLOOKUP(Tipy!FA28,'Kategórie hráčov'!$A$2:$B$46,2,FALSE)=30,30,20),0))</f>
        <v/>
      </c>
      <c r="FZ34" s="61" t="str">
        <f>IF(ISBLANK($GB$3),"",IF(OR(Tipy!FB28=Výsledky!$FZ$6,Tipy!FB28=Výsledky!$FZ$7,Tipy!FB28=Výsledky!$FZ$8,Tipy!FB28=Výsledky!$FZ$9),IF(VLOOKUP(Tipy!FB28,'Kategórie hráčov'!$A$2:$B$46,2,FALSE)=30,30,20),0))</f>
        <v/>
      </c>
      <c r="GA34" s="62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65" t="str">
        <f>IF(ISBLANK($GB$3),"",IF(ISBLANK(Tipy!EX28),"-",SUM(FW34:GA34)))</f>
        <v/>
      </c>
      <c r="GC34" s="64"/>
      <c r="GD34" s="61" t="str">
        <f>IF(ISBLANK($GP$3),"",IF(ISBLANK(Tipy!FD28),0,IF(AND(Tipy!FD28=Výsledky!$GN$3,Tipy!FF28=Výsledky!$GP$3),60,0)))</f>
        <v/>
      </c>
      <c r="GE34" s="61" t="str">
        <f>IF(ISBLANK($GP$3),"",IF(ISBLANK(Tipy!FD28),0,IF(AND(Tipy!FD28=Výsledky!$GN$3,Tipy!FF28=Výsledky!$GP$3),0,IF(AND(Tipy!FD28-Tipy!FF28&gt;0,Výsledky!$GN$3-Výsledky!$GP$3&gt;0),20,IF(AND(Tipy!FD28-Tipy!FF28=0,Výsledky!$GN$3-Výsledky!$GP$3=0),20,IF(AND(Tipy!FD28-Tipy!FF28&lt;0,Výsledky!$GN$3-Výsledky!$GP$3&lt;0),20,0))))))</f>
        <v/>
      </c>
      <c r="GF34" s="61" t="str">
        <f>IF(ISBLANK($GP$3),"",IF(OR(Tipy!FG28=Výsledky!$GD$6,Tipy!FG28=Výsledky!$GD$7,Tipy!FG28=Výsledky!$GD$8,Tipy!FG28=Výsledky!$GD$9),IF(VLOOKUP(Tipy!FG28,'Kategórie hráčov'!$A$2:$B$46,2,FALSE)=30,30,20),0))</f>
        <v/>
      </c>
      <c r="GG34" s="61" t="str">
        <f>IF(ISBLANK($GP$3),"",IF(OR(Tipy!FH28=Výsledky!$GG$6,Tipy!FH28=Výsledky!$GG$7,Tipy!FH28=Výsledky!$GG$8,Tipy!FH28=Výsledky!$GG$9),IF(VLOOKUP(Tipy!FH28,'Kategórie hráčov'!$A$2:$B$46,2,FALSE)=30,30,20),0))</f>
        <v/>
      </c>
      <c r="GH34" s="62" t="str">
        <f>IF(ISBLANK($GP$3),"",IF(ISBLANK(Tipy!FD28),0,IF(OR(AND(Tipy!FD28=Výsledky!$GN$3,OR(Tipy!FF28=Výsledky!$GP$3+1,Tipy!FF28=Výsledky!$GP$3-1)),AND(Tipy!FF28=Výsledky!$GP$3,OR(Tipy!FD28=Výsledky!$GN$3+1,Tipy!FD28=Výsledky!$GN$3-1))),10,0)))</f>
        <v/>
      </c>
      <c r="GI34" s="65" t="str">
        <f>IF(ISBLANK($GP$3),"",IF(ISBLANK(Tipy!FD28),"-",SUM(GD34:GH34)))</f>
        <v/>
      </c>
      <c r="GJ34" s="64"/>
      <c r="GK34" s="61" t="str">
        <f>IF(ISBLANK($GW$3),"",IF(ISBLANK(Tipy!FJ28),0,IF(AND(Tipy!FJ28=Výsledky!$GU$3,Tipy!FL28=Výsledky!$GW$3),60,0)))</f>
        <v/>
      </c>
      <c r="GL34" s="61" t="str">
        <f>IF(ISBLANK($GW$3),"",IF(ISBLANK(Tipy!FJ28),0,IF(AND(Tipy!FJ28=Výsledky!$GU$3,Tipy!FL28=Výsledky!$GW$3),0,IF(AND(Tipy!FJ28-Tipy!FL28&gt;0,Výsledky!$GU$3-Výsledky!$GW$3&gt;0),20,IF(AND(Tipy!FJ28-Tipy!FL28=0,Výsledky!$GU$3-Výsledky!$GW$3=0),20,IF(AND(Tipy!FJ28-Tipy!FL28&lt;0,Výsledky!$GU$3-Výsledky!$GW$3&lt;0),20,0))))))</f>
        <v/>
      </c>
      <c r="GM34" s="61" t="str">
        <f>IF(ISBLANK($GW$3),"",IF(OR(Tipy!FM28=Výsledky!$GK$6,Tipy!FM28=Výsledky!$GK$7,Tipy!FM28=Výsledky!$GK$8,Tipy!FM28=Výsledky!$GK$9),IF(VLOOKUP(Tipy!FM28,'Kategórie hráčov'!$A$2:$B$46,2,FALSE)=30,30,20),0))</f>
        <v/>
      </c>
      <c r="GN34" s="61" t="str">
        <f>IF(ISBLANK($GW$3),"",IF(OR(Tipy!FN28=Výsledky!$GN$6,Tipy!FN28=Výsledky!$GN$7,Tipy!FN28=Výsledky!$GN$8,Tipy!FN28=Výsledky!$GN$9),IF(VLOOKUP(Tipy!FN28,'Kategórie hráčov'!$A$2:$B$46,2,FALSE)=30,30,20),0))</f>
        <v/>
      </c>
      <c r="GO34" s="62" t="str">
        <f>IF(ISBLANK($GW$3),"",IF(ISBLANK(Tipy!FJ28),0,IF(OR(AND(Tipy!FJ28=Výsledky!$GU$3,OR(Tipy!FL28=Výsledky!$GW$3+1,Tipy!FL28=Výsledky!$GW$3-1)),AND(Tipy!FL28=Výsledky!$GW$3,OR(Tipy!FJ28=Výsledky!$GU$3+1,Tipy!FJ28=Výsledky!$GU$3-1))),10,0)))</f>
        <v/>
      </c>
      <c r="GP34" s="65" t="str">
        <f>IF(ISBLANK($GW$3),"",IF(ISBLANK(Tipy!FJ28),"-",SUM(GK34:GO34)))</f>
        <v/>
      </c>
      <c r="GQ34" s="64"/>
      <c r="GR34" s="61" t="str">
        <f>IF(ISBLANK($GI$3),"",IF(ISBLANK(Tipy!FP28),0,IF(AND(Tipy!FP28=Výsledky!$GG$3,Tipy!FR28=Výsledky!$GI$3),60,0)))</f>
        <v/>
      </c>
      <c r="GS34" s="61" t="str">
        <f>IF(ISBLANK($GI$3),"",IF(ISBLANK(Tipy!FP28),0,IF(AND(Tipy!FP28=Výsledky!$GG$3,Tipy!FR28=Výsledky!$GI$3),0,IF(AND(Tipy!FP28-Tipy!FR28&gt;0,Výsledky!$GG$3-Výsledky!$GI$3&gt;0),20,IF(AND(Tipy!FP28-Tipy!FR28=0,Výsledky!$GG$3-Výsledky!$GI$3=0),20,IF(AND(Tipy!FP28-Tipy!FR28&lt;0,Výsledky!$GG$3-Výsledky!$GI$3&lt;0),20,0))))))</f>
        <v/>
      </c>
      <c r="GT34" s="61" t="str">
        <f>IF(ISBLANK($GI$3),"",IF(OR(Tipy!FS28=Výsledky!#REF!,Tipy!FS28=Výsledky!#REF!,Tipy!FS28=Výsledky!#REF!,Tipy!FS28=Výsledky!$GR$9),IF(VLOOKUP(Tipy!FS28,'Kategórie hráčov'!$A$2:$B$46,2,FALSE)=30,30,20),0))</f>
        <v/>
      </c>
      <c r="GU34" s="61" t="str">
        <f>IF(ISBLANK($GI$3),"",IF(OR(Tipy!FT28=Výsledky!#REF!,Tipy!FT28=Výsledky!#REF!,Tipy!FT28=Výsledky!#REF!,Tipy!FT28=Výsledky!$GU$9),IF(VLOOKUP(Tipy!FT28,'Kategórie hráčov'!$A$2:$B$46,2,FALSE)=30,30,20),0))</f>
        <v/>
      </c>
      <c r="GV34" s="62" t="str">
        <f>IF(ISBLANK($GI$3),"",IF(ISBLANK(Tipy!FP28),0,IF(OR(AND(Tipy!FP28=Výsledky!$GG$3,OR(Tipy!FR28=Výsledky!$GI$3+1,Tipy!FR28=Výsledky!$GI$3-1)),AND(Tipy!FR28=Výsledky!$GI$3,OR(Tipy!FP28=Výsledky!$GG$3+1,Tipy!FP28=Výsledky!$GG$3-1))),10,0)))</f>
        <v/>
      </c>
      <c r="GW34" s="65" t="str">
        <f>IF(ISBLANK($GI$3),"",IF(ISBLANK(Tipy!FP28),"-",SUM(GR34:GV34)))</f>
        <v/>
      </c>
      <c r="GX34" s="64"/>
      <c r="GY34" s="61" t="str">
        <f>IF(ISBLANK($HK$3),"",IF(ISBLANK(Tipy!FV28),0,IF(AND(Tipy!FV28=Výsledky!$HI$3,Tipy!FX28=Výsledky!$HK$3),60,0)))</f>
        <v/>
      </c>
      <c r="GZ34" s="61" t="str">
        <f>IF(ISBLANK($HK$3),"",IF(ISBLANK(Tipy!FV28),0,IF(AND(Tipy!FV28=Výsledky!$HI$3,Tipy!FX28=Výsledky!$HK$3),0,IF(AND(Tipy!FV28-Tipy!FX28&gt;0,Výsledky!$HI$3-Výsledky!$HK$3&gt;0),20,IF(AND(Tipy!FV28-Tipy!FX28=0,Výsledky!$HI$3-Výsledky!$HK$3=0),20,IF(AND(Tipy!FV28-Tipy!FX28&lt;0,Výsledky!$HI$3-Výsledky!$HK$3&lt;0),20,0))))))</f>
        <v/>
      </c>
      <c r="HA34" s="61" t="str">
        <f>IF(ISBLANK($HK$3),"",IF(OR(Tipy!FY28=Výsledky!$GY$6,Tipy!FY28=Výsledky!$GY$7,Tipy!FY28=Výsledky!$GY$8,Tipy!FY28=Výsledky!$GY$9),IF(VLOOKUP(Tipy!FY28,'Kategórie hráčov'!$A$2:$B$46,2,FALSE)=30,30,20),0))</f>
        <v/>
      </c>
      <c r="HB34" s="61" t="str">
        <f>IF(ISBLANK($HK$3),"",IF(OR(Tipy!FZ28=Výsledky!$HB$6,Tipy!FZ28=Výsledky!$HB$7,Tipy!FZ28=Výsledky!$HB$8,Tipy!FZ28=Výsledky!$HB$9),IF(VLOOKUP(Tipy!FZ28,'Kategórie hráčov'!$A$2:$B$46,2,FALSE)=30,30,20),0))</f>
        <v/>
      </c>
      <c r="HC34" s="62" t="str">
        <f>IF(ISBLANK($HK$3),"",IF(ISBLANK(Tipy!FV28),0,IF(OR(AND(Tipy!FV28=Výsledky!$HI$3,OR(Tipy!FX28=Výsledky!$HK$3+1,Tipy!FX28=Výsledky!$HK$3-1)),AND(Tipy!FX28=Výsledky!$HK$3,OR(Tipy!FV28=Výsledky!$HI$3+1,Tipy!FV28=Výsledky!$HI$3-1))),10,0)))</f>
        <v/>
      </c>
      <c r="HD34" s="65" t="str">
        <f>IF(ISBLANK($HK$3),"",IF(ISBLANK(Tipy!FV28),"-",SUM(GY34:HC34)))</f>
        <v/>
      </c>
      <c r="HE34" s="64"/>
      <c r="HF34" s="61" t="str">
        <f>IF(ISBLANK($HD$3),"",IF(ISBLANK(Tipy!GB28),0,IF(AND(Tipy!GB28=Výsledky!$HB$3,Tipy!GD28=Výsledky!$HD$3),60,0)))</f>
        <v/>
      </c>
      <c r="HG34" s="61" t="str">
        <f>IF(ISBLANK($HD$3),"",IF(ISBLANK(Tipy!GB28),0,IF(AND(Tipy!GB28=Výsledky!$HB$3,Tipy!GD28=Výsledky!$HD$3),0,IF(AND(Tipy!GB28-Tipy!GD28&gt;0,Výsledky!$HB$3-Výsledky!$HD$3&gt;0),20,IF(AND(Tipy!GB28-Tipy!GD28=0,Výsledky!$HB$3-Výsledky!$HD$3=0),20,IF(AND(Tipy!GB28-Tipy!GD28&lt;0,Výsledky!$HB$3-Výsledky!$HD$3&lt;0),20,0))))))</f>
        <v/>
      </c>
      <c r="HH34" s="61" t="str">
        <f>IF(ISBLANK($HD$3),"",IF(OR(Tipy!GE28=Výsledky!#REF!,Tipy!GE28=Výsledky!#REF!,Tipy!GE28=Výsledky!#REF!,Tipy!GE28=Výsledky!$HF$9),IF(VLOOKUP(Tipy!GE28,'Kategórie hráčov'!$A$2:$B$46,2,FALSE)=30,30,20),0))</f>
        <v/>
      </c>
      <c r="HI34" s="61" t="str">
        <f>IF(ISBLANK($HD$3),"",IF(OR(Tipy!GF28=Výsledky!#REF!,Tipy!GF28=Výsledky!#REF!,Tipy!GF28=Výsledky!#REF!,Tipy!GF28=Výsledky!$HI$9),IF(VLOOKUP(Tipy!GF28,'Kategórie hráčov'!$A$2:$B$46,2,FALSE)=30,30,20),0))</f>
        <v/>
      </c>
      <c r="HJ34" s="62" t="str">
        <f>IF(ISBLANK($HD$3),"",IF(ISBLANK(Tipy!GB28),0,IF(OR(AND(Tipy!GB28=Výsledky!$HB$3,OR(Tipy!GD28=Výsledky!$HD$3+1,Tipy!GD28=Výsledky!$HD$3-1)),AND(Tipy!GD28=Výsledky!$HD$3,OR(Tipy!GB28=Výsledky!$HB$3+1,Tipy!GB28=Výsledky!$HB$3-1))),10,0)))</f>
        <v/>
      </c>
      <c r="HK34" s="65" t="str">
        <f>IF(ISBLANK($HD$3),"",IF(ISBLANK(Tipy!GB28),"-",SUM(HF34:HJ34)))</f>
        <v/>
      </c>
      <c r="HL34" s="64"/>
      <c r="HM34" s="61" t="str">
        <f>IF(ISBLANK($HY$3),"",IF(ISBLANK(Tipy!GH28),0,IF(AND(Tipy!GH28=Výsledky!$HW$3,Tipy!GJ28=Výsledky!$HY$3),60,0)))</f>
        <v/>
      </c>
      <c r="HN34" s="61" t="str">
        <f>IF(ISBLANK($HY$3),"",IF(ISBLANK(Tipy!GH28),0,IF(AND(Tipy!GH28=Výsledky!$HW$3,Tipy!GJ28=Výsledky!$HY$3),0,IF(AND(Tipy!GH28-Tipy!GJ28&gt;0,Výsledky!$HW$3-Výsledky!$HY$3&gt;0),20,IF(AND(Tipy!GH28-Tipy!GJ28=0,Výsledky!$HW$3-Výsledky!$HY$3=0),20,IF(AND(Tipy!GH28-Tipy!GJ28&lt;0,Výsledky!$HW$3-Výsledky!$HY$3&lt;0),20,0))))))</f>
        <v/>
      </c>
      <c r="HO34" s="61" t="str">
        <f>IF(ISBLANK($HY$3),"",IF(OR(Tipy!GK28=Výsledky!$HM$6,Tipy!GK28=Výsledky!$HM$7,Tipy!GK28=Výsledky!$HM$8,Tipy!GK28=Výsledky!$HM$9),IF(VLOOKUP(Tipy!GK28,'Kategórie hráčov'!$A$2:$B$46,2,FALSE)=30,30,20),0))</f>
        <v/>
      </c>
      <c r="HP34" s="61" t="str">
        <f>IF(ISBLANK($HY$3),"",IF(OR(Tipy!GL28=Výsledky!$HP$6,Tipy!GL28=Výsledky!$HP$7,Tipy!GL28=Výsledky!$HP$8,Tipy!GL28=Výsledky!$HP$9),IF(VLOOKUP(Tipy!GL28,'Kategórie hráčov'!$A$2:$B$46,2,FALSE)=30,30,20),0))</f>
        <v/>
      </c>
      <c r="HQ34" s="62" t="str">
        <f>IF(ISBLANK($HY$3),"",IF(ISBLANK(Tipy!GH28),0,IF(OR(AND(Tipy!GH28=Výsledky!$HW$3,OR(Tipy!GJ28=Výsledky!$HY$3+1,Tipy!GJ28=Výsledky!$HY$3-1)),AND(Tipy!GJ28=Výsledky!$HY$3,OR(Tipy!GH28=Výsledky!$HW$3+1,Tipy!GH28=Výsledky!$HW$3-1))),10,0)))</f>
        <v/>
      </c>
      <c r="HR34" s="65" t="str">
        <f>IF(ISBLANK($HY$3),"",IF(ISBLANK(Tipy!GH28),"-",SUM(HM34:HQ34)))</f>
        <v/>
      </c>
      <c r="HS34" s="64"/>
      <c r="HT34" s="61" t="str">
        <f>IF(ISBLANK($HR$3),"",IF(ISBLANK(Tipy!GN28),0,IF(AND(Tipy!GN28=Výsledky!$HP$3,Tipy!GP28=Výsledky!$HR$3),60,0)))</f>
        <v/>
      </c>
      <c r="HU34" s="61" t="str">
        <f>IF(ISBLANK($HR$3),"",IF(ISBLANK(Tipy!GN28),0,IF(AND(Tipy!GN28=Výsledky!$HP$3,Tipy!GP28=Výsledky!$HR$3),0,IF(AND(Tipy!GN28-Tipy!GP28&gt;0,Výsledky!$HP$3-Výsledky!$HR$3&gt;0),20,IF(AND(Tipy!GN28-Tipy!GP28=0,Výsledky!$HP$3-Výsledky!$HR$3=0),20,IF(AND(Tipy!GN28-Tipy!GP28&lt;0,Výsledky!$HP$3-Výsledky!$HR$3&lt;0),20,0))))))</f>
        <v/>
      </c>
      <c r="HV34" s="61" t="str">
        <f>IF(ISBLANK($HR$3),"",IF(OR(Tipy!GQ28=Výsledky!$HT$6,Tipy!GQ28=Výsledky!#REF!,Tipy!GQ28=Výsledky!#REF!,Tipy!GQ28=Výsledky!#REF!),IF(VLOOKUP(Tipy!GQ28,'Kategórie hráčov'!$A$2:$B$46,2,FALSE)=30,30,20),0))</f>
        <v/>
      </c>
      <c r="HW34" s="61" t="str">
        <f>IF(ISBLANK($HR$3),"",IF(OR(Tipy!GR28=Výsledky!$HW$6,Tipy!GR28=Výsledky!#REF!,Tipy!GR28=Výsledky!#REF!,Tipy!GR28=Výsledky!#REF!),IF(VLOOKUP(Tipy!GR28,'Kategórie hráčov'!$A$2:$B$46,2,FALSE)=30,30,20),0))</f>
        <v/>
      </c>
      <c r="HX34" s="62" t="str">
        <f>IF(ISBLANK($HR$3),"",IF(ISBLANK(Tipy!GN28),0,IF(OR(AND(Tipy!GN28=Výsledky!$HP$3,OR(Tipy!GP28=Výsledky!$HR$3+1,Tipy!GP28=Výsledky!$HR$3-1)),AND(Tipy!GP28=Výsledky!$HR$3,OR(Tipy!GN28=Výsledky!$HP$3+1,Tipy!GN28=Výsledky!$HP$3-1))),10,0)))</f>
        <v/>
      </c>
      <c r="HY34" s="65" t="str">
        <f>IF(ISBLANK($HR$3),"",IF(ISBLANK(Tipy!GN28),"-",SUM(HT34:HX34)))</f>
        <v/>
      </c>
      <c r="HZ34" s="64"/>
      <c r="IA34" s="61" t="str">
        <f>IF(ISBLANK($IM$3),"",IF(ISBLANK(Tipy!GT28),0,IF(AND(Tipy!GT28=Výsledky!$IK$3,Tipy!GV28=Výsledky!$IM$3),60,0)))</f>
        <v/>
      </c>
      <c r="IB34" s="61" t="str">
        <f>IF(ISBLANK($IM$3),"",IF(ISBLANK(Tipy!GT28),0,IF(AND(Tipy!GT28=Výsledky!$IK$3,Tipy!GV28=Výsledky!$IM$3),0,IF(AND(Tipy!GT28-Tipy!GV28&gt;0,Výsledky!$IK$3-Výsledky!$IM$3&gt;0),20,IF(AND(Tipy!GT28-Tipy!GV28=0,Výsledky!$IK$3-Výsledky!$IM$3=0),20,IF(AND(Tipy!GT28-Tipy!GV28&lt;0,Výsledky!$IK$3-Výsledky!$IM$3&lt;0),20,0))))))</f>
        <v/>
      </c>
      <c r="IC34" s="61" t="str">
        <f>IF(ISBLANK($IM$3),"",IF(OR(Tipy!GW28=Výsledky!$IA$6,Tipy!GW28=Výsledky!$IA$7,Tipy!GW28=Výsledky!$IA$8,Tipy!GW28=Výsledky!$IA$9),IF(VLOOKUP(Tipy!GW28,'Kategórie hráčov'!$A$2:$B$46,2,FALSE)=30,30,20),0))</f>
        <v/>
      </c>
      <c r="ID34" s="61" t="str">
        <f>IF(ISBLANK($IM$3),"",IF(OR(Tipy!GX28=Výsledky!$ID$6,Tipy!GX28=Výsledky!$ID$7,Tipy!GX28=Výsledky!$ID$8,Tipy!GX28=Výsledky!$ID$9),IF(VLOOKUP(Tipy!GX28,'Kategórie hráčov'!$A$2:$B$46,2,FALSE)=30,30,20),0))</f>
        <v/>
      </c>
      <c r="IE34" s="62" t="str">
        <f>IF(ISBLANK($IM$3),"",IF(ISBLANK(Tipy!GT28),0,IF(OR(AND(Tipy!GT28=Výsledky!$IK$3,OR(Tipy!GV28=Výsledky!$IM$3+1,Tipy!GV28=Výsledky!$IM$3-1)),AND(Tipy!GV28=Výsledky!$IM$3,OR(Tipy!GT28=Výsledky!$IK$3+1,Tipy!GT28=Výsledky!$IK$3-1))),10,0)))</f>
        <v/>
      </c>
      <c r="IF34" s="65" t="str">
        <f>IF(ISBLANK($IM$3),"",IF(ISBLANK(Tipy!GT28),"-",SUM(IA34:IE34)))</f>
        <v/>
      </c>
      <c r="IG34" s="64"/>
      <c r="IH34" s="61" t="str">
        <f>IF(ISBLANK($IF$3),"",IF(ISBLANK(Tipy!GZ28),0,IF(AND(Tipy!GZ28=Výsledky!$ID$3,Tipy!HB28=Výsledky!$IF$3),60,0)))</f>
        <v/>
      </c>
      <c r="II34" s="61" t="str">
        <f>IF(ISBLANK($IF$3),"",IF(ISBLANK(Tipy!GZ28),0,IF(AND(Tipy!GZ28=Výsledky!$ID$3,Tipy!HB28=Výsledky!$IF$3),0,IF(AND(Tipy!GZ28-Tipy!HB28&gt;0,Výsledky!$ID$3-Výsledky!$IF$3&gt;0),20,IF(AND(Tipy!GZ28-Tipy!HB28=0,Výsledky!$ID$3-Výsledky!$IF$3=0),20,IF(AND(Tipy!GZ28-Tipy!HB28&lt;0,Výsledky!$ID$3-Výsledky!$IF$3&lt;0),20,0))))))</f>
        <v/>
      </c>
      <c r="IJ34" s="61" t="str">
        <f>IF(ISBLANK($IF$3),"",IF(OR(Tipy!HC28=Výsledky!#REF!,Tipy!HC28=Výsledky!#REF!,Tipy!HC28=Výsledky!#REF!,Tipy!HC28=Výsledky!$IH$9),IF(VLOOKUP(Tipy!HC28,'Kategórie hráčov'!$A$2:$B$46,2,FALSE)=30,30,20),0))</f>
        <v/>
      </c>
      <c r="IK34" s="61" t="str">
        <f>IF(ISBLANK($IF$3),"",IF(OR(Tipy!HD28=Výsledky!#REF!,Tipy!HD28=Výsledky!#REF!,Tipy!HD28=Výsledky!#REF!,Tipy!HD28=Výsledky!$IK$9),IF(VLOOKUP(Tipy!HD28,'Kategórie hráčov'!$A$2:$B$46,2,FALSE)=30,30,20),0))</f>
        <v/>
      </c>
      <c r="IL34" s="62" t="str">
        <f>IF(ISBLANK($IF$3),"",IF(ISBLANK(Tipy!GZ28),0,IF(OR(AND(Tipy!GZ28=Výsledky!$ID$3,OR(Tipy!HB28=Výsledky!$IF$3+1,Tipy!HB28=Výsledky!$IF$3-1)),AND(Tipy!HB28=Výsledky!$IF$3,OR(Tipy!GZ28=Výsledky!$ID$3+1,Tipy!GZ28=Výsledky!$ID$3-1))),10,0)))</f>
        <v/>
      </c>
      <c r="IM34" s="65" t="str">
        <f>IF(ISBLANK($IF$3),"",IF(ISBLANK(Tipy!GZ28),"-",SUM(IH34:IL34)))</f>
        <v/>
      </c>
      <c r="IN34" s="64"/>
      <c r="IO34" s="61" t="str">
        <f>IF(ISBLANK($IT$3),"",IF(ISBLANK(Tipy!HF28),0,IF(AND(Tipy!HF28=Výsledky!$IR$3,Tipy!HH28=Výsledky!$IT$3),60,0)))</f>
        <v/>
      </c>
      <c r="IP34" s="61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61" t="str">
        <f>IF(ISBLANK($IT$3),"",IF(OR(Tipy!HI28=Výsledky!$IO$6,Tipy!HI28=Výsledky!$IO$7,Tipy!HI28=Výsledky!$IO$8,Tipy!HI28=Výsledky!$IO$9),IF(VLOOKUP(Tipy!HI28,'Kategórie hráčov'!$A$2:$B$46,2,FALSE)=30,30,20),0))</f>
        <v/>
      </c>
      <c r="IR34" s="61" t="str">
        <f>IF(ISBLANK($IT$3),"",IF(OR(Tipy!HJ28=Výsledky!$IR$6,Tipy!HJ28=Výsledky!$IR$7,Tipy!HJ28=Výsledky!$IR$8,Tipy!HJ28=Výsledky!$IR$9),IF(VLOOKUP(Tipy!HJ28,'Kategórie hráčov'!$A$2:$B$46,2,FALSE)=30,30,20),0))</f>
        <v/>
      </c>
      <c r="IS34" s="62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65" t="str">
        <f>IF(ISBLANK($IT$3),"",IF(ISBLANK(Tipy!HF28),"-",SUM(IO34:IS34)))</f>
        <v/>
      </c>
      <c r="IU34" s="64"/>
      <c r="IV34" s="61" t="str">
        <f>IF(ISBLANK($JA$3),"",IF(ISBLANK(Tipy!HL28),0,IF(AND(Tipy!HL28=Výsledky!$IY$3,Tipy!HN28=Výsledky!$JA$3),60,0)))</f>
        <v/>
      </c>
      <c r="IW34" s="61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61" t="str">
        <f>IF(ISBLANK($JA$3),"",IF(OR(Tipy!HO28=Výsledky!$IV$6,Tipy!HO28=Výsledky!$IV$7,Tipy!HO28=Výsledky!$IV$8,Tipy!HO28=Výsledky!$IV$9),IF(VLOOKUP(Tipy!HO28,'Kategórie hráčov'!$A$2:$B$46,2,FALSE)=30,30,20),0))</f>
        <v/>
      </c>
      <c r="IY34" s="61" t="str">
        <f>IF(ISBLANK($JA$3),"",IF(OR(Tipy!HP28=Výsledky!$IY$6,Tipy!HP28=Výsledky!$IY$7,Tipy!HP28=Výsledky!$IY$8,Tipy!HP28=Výsledky!$IY$9),IF(VLOOKUP(Tipy!HP28,'Kategórie hráčov'!$A$2:$B$46,2,FALSE)=30,30,20),0))</f>
        <v/>
      </c>
      <c r="IZ34" s="62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65" t="str">
        <f>IF(ISBLANK($JA$3),"",IF(ISBLANK(Tipy!HL28),"-",SUM(IV34:IZ34)))</f>
        <v/>
      </c>
      <c r="JB34" s="64"/>
      <c r="JC34" s="61" t="str">
        <f>IF(ISBLANK($JO$3),"",IF(ISBLANK(Tipy!HR28),0,IF(AND(Tipy!HR28=Výsledky!$JM$3,Tipy!HT28=Výsledky!$JO$3),60,0)))</f>
        <v/>
      </c>
      <c r="JD34" s="61" t="str">
        <f>IF(ISBLANK($JO$3),"",IF(ISBLANK(Tipy!HR28),0,IF(AND(Tipy!HR28=Výsledky!$JM$3,Tipy!HT28=Výsledky!$JO$3),0,IF(AND(Tipy!HR28-Tipy!HT28&gt;0,Výsledky!$JM$3-Výsledky!$JO$3&gt;0),20,IF(AND(Tipy!HR28-Tipy!HT28=0,Výsledky!$JM$3-Výsledky!$JO$3=0),20,IF(AND(Tipy!HR28-Tipy!HT28&lt;0,Výsledky!$JM$3-Výsledky!$JO$3&lt;0),20,0))))))</f>
        <v/>
      </c>
      <c r="JE34" s="61" t="str">
        <f>IF(ISBLANK($JO$3),"",IF(OR(Tipy!HU28=Výsledky!$JC$6,Tipy!HU28=Výsledky!$JC$7,Tipy!HU28=Výsledky!$JC$8,Tipy!HU28=Výsledky!$JC$9),IF(VLOOKUP(Tipy!HU28,'Kategórie hráčov'!$A$2:$B$70,2,FALSE)=30,30,20),0))</f>
        <v/>
      </c>
      <c r="JF34" s="61" t="str">
        <f>IF(ISBLANK($JO$3),"",IF(OR(Tipy!HV28=Výsledky!$JF$6,Tipy!HV28=Výsledky!$JF$7,Tipy!HV28=Výsledky!$JF$8,Tipy!HV28=Výsledky!$JF$9),IF(VLOOKUP(Tipy!HV28,'Kategórie hráčov'!$A$2:$B$70,2,FALSE)=30,30,20),0))</f>
        <v/>
      </c>
      <c r="JG34" s="62" t="str">
        <f>IF(ISBLANK($JO$3),"",IF(ISBLANK(Tipy!HR28),0,IF(OR(AND(Tipy!HR28=Výsledky!$JM$3,OR(Tipy!HT28=Výsledky!$JO$3+1,Tipy!HT28=Výsledky!$JO$3-1)),AND(Tipy!HT28=Výsledky!$JO$3,OR(Tipy!HR28=Výsledky!$JM$3+1,Tipy!HR28=Výsledky!$JM$3-1))),10,0)))</f>
        <v/>
      </c>
      <c r="JH34" s="65" t="str">
        <f>IF(ISBLANK($JO$3),"",IF(ISBLANK(Tipy!HR28),"-",SUM(JC34:JG34)))</f>
        <v/>
      </c>
      <c r="JI34" s="64"/>
      <c r="JJ34" s="61" t="str">
        <f>IF(ISBLANK($JH$3),"",IF(ISBLANK(Tipy!HX28),0,IF(AND(Tipy!HX28=Výsledky!$JF$3,Tipy!HZ28=Výsledky!$JH$3),60,0)))</f>
        <v/>
      </c>
      <c r="JK34" s="61" t="str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/>
      </c>
      <c r="JL34" s="61" t="str">
        <f>IF(ISBLANK($JH$3),"",IF(OR(Tipy!IA28=Výsledky!#REF!,Tipy!IA28=Výsledky!#REF!,Tipy!IA28=Výsledky!#REF!,Tipy!IA28=Výsledky!$JJ$9),IF(VLOOKUP(Tipy!IA28,'Kategórie hráčov'!$A$2:$B$46,2,FALSE)=30,30,20),0))</f>
        <v/>
      </c>
      <c r="JM34" s="61" t="str">
        <f>IF(ISBLANK($JH$3),"",IF(OR(Tipy!IB28=Výsledky!#REF!,Tipy!IB28=Výsledky!#REF!,Tipy!IB28=Výsledky!#REF!,Tipy!IB28=Výsledky!$JM$9),IF(VLOOKUP(Tipy!IB28,'Kategórie hráčov'!$A$2:$B$46,2,FALSE)=30,30,20),0))</f>
        <v/>
      </c>
      <c r="JN34" s="62" t="str">
        <f>IF(ISBLANK($JH$3),"",IF(ISBLANK(Tipy!HX28),0,IF(OR(AND(Tipy!HX28=Výsledky!$JF$3,OR(Tipy!HZ28=Výsledky!$JH$3+1,Tipy!HZ28=Výsledky!$JH$3-1)),AND(Tipy!HZ28=Výsledky!$JH$3,OR(Tipy!HX28=Výsledky!$JF$3+1,Tipy!HX28=Výsledky!$JF$3-1))),10,0)))</f>
        <v/>
      </c>
      <c r="JO34" s="65" t="str">
        <f>IF(ISBLANK($JH$3),"",IF(ISBLANK(Tipy!HX28),"-",SUM(JJ34:JN34)))</f>
        <v/>
      </c>
      <c r="JP34" s="64"/>
      <c r="JQ34" s="61" t="str">
        <f>IF(ISBLANK($JV$3),"",IF(ISBLANK(Tipy!ID28),0,IF(AND(Tipy!ID28=Výsledky!$JT$3,Tipy!IF28=Výsledky!$JV$3),60,0)))</f>
        <v/>
      </c>
      <c r="JR34" s="61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61" t="str">
        <f>IF(ISBLANK($JV$3),"",IF(OR(Tipy!IG28=Výsledky!$JQ$6,Tipy!IG28=Výsledky!$JQ$7,Tipy!IG28=Výsledky!$JQ$8,Tipy!IG28=Výsledky!$JQ$9),IF(VLOOKUP(Tipy!IG28,'Kategórie hráčov'!$A$2:$B$46,2,FALSE)=30,30,20),0))</f>
        <v/>
      </c>
      <c r="JT34" s="61" t="str">
        <f>IF(ISBLANK($JV$3),"",IF(OR(Tipy!IH28=Výsledky!$JT$6,Tipy!IH28=Výsledky!$JT$7,Tipy!IH28=Výsledky!$JT$8,Tipy!IH28=Výsledky!$JT$9),IF(VLOOKUP(Tipy!IH28,'Kategórie hráčov'!$A$2:$B$46,2,FALSE)=30,30,20),0))</f>
        <v/>
      </c>
      <c r="JU34" s="62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65" t="str">
        <f>IF(ISBLANK($JV$3),"",IF(ISBLANK(Tipy!ID28),"-",SUM(JQ34:JU34)))</f>
        <v/>
      </c>
      <c r="JW34" s="64"/>
      <c r="JX34" s="61" t="str">
        <f>IF(ISBLANK($KQ$3),"",IF(ISBLANK(Tipy!IJ28),0,IF(AND(Tipy!IJ28=Výsledky!$KO$3,Tipy!IL28=Výsledky!$KQ$3),60,0)))</f>
        <v/>
      </c>
      <c r="JY34" s="61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1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1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2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65" t="str">
        <f>IF(ISBLANK($KQ$3),"",IF(ISBLANK(Tipy!IJ28),"-",SUM(JX34:KB34)))</f>
        <v/>
      </c>
      <c r="KD34" s="64"/>
      <c r="KE34" s="61" t="str">
        <f>IF(ISBLANK($KX$3),"",IF(ISBLANK(Tipy!IP28),0,IF(AND(Tipy!IP28=Výsledky!$KV$3,Tipy!IR28=Výsledky!$KX$3),60,0)))</f>
        <v/>
      </c>
      <c r="KF34" s="61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1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1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2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65" t="str">
        <f>IF(ISBLANK($KX$3),"",IF(ISBLANK(Tipy!IP28),"-",SUM(KE34:KI34)))</f>
        <v/>
      </c>
      <c r="KK34" s="64"/>
      <c r="KL34" s="61" t="str">
        <f>IF(ISBLANK($KJ$3),"",IF(ISBLANK(Tipy!IV28),0,IF(AND(Tipy!IV28=Výsledky!$KH$3,Tipy!IX28=Výsledky!$KJ$3),60,0)))</f>
        <v/>
      </c>
      <c r="KM34" s="61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1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1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2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65" t="str">
        <f>IF(ISBLANK($KJ$3),"",IF(ISBLANK(Tipy!IV28),"-",SUM(KL34:KP34)))</f>
        <v/>
      </c>
      <c r="KR34" s="64"/>
      <c r="KS34" s="61" t="str">
        <f>IF(ISBLANK($KC$3),"",IF(ISBLANK(Tipy!JB28),0,IF(AND(Tipy!JB28=Výsledky!$KA$3,Tipy!JD28=Výsledky!$KC$3),60,0)))</f>
        <v/>
      </c>
      <c r="KT34" s="61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1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1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2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5" t="str">
        <f>IF(ISBLANK($KC$3),"",IF(ISBLANK(Tipy!JB28),"-",SUM(KS34:KW34)))</f>
        <v/>
      </c>
      <c r="KY34" s="64"/>
      <c r="KZ34" s="61" t="str">
        <f>IF(ISBLANK($LE$3),"",IF(ISBLANK(Tipy!JH28),0,IF(AND(Tipy!JH28=Výsledky!$LC$3,Tipy!JJ28=Výsledky!$LE$3),60,0)))</f>
        <v/>
      </c>
      <c r="LA34" s="61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1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1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2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5" t="str">
        <f>IF(ISBLANK($LE$3),"",IF(ISBLANK(Tipy!JH28),"-",SUM(KZ34:LD34)))</f>
        <v/>
      </c>
      <c r="LF34" s="64"/>
      <c r="LG34" s="61" t="str">
        <f>IF(ISBLANK($JH$3),"",IF(ISBLANK(Tipy!JU28),0,IF(AND(Tipy!JU28=Výsledky!$JF$3,Tipy!JW28=Výsledky!$JH$3),60,0)))</f>
        <v/>
      </c>
      <c r="LH34" s="61" t="str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/>
      </c>
      <c r="LI34" s="61" t="str">
        <f>IF(ISBLANK($JH$3),"",IF(OR(Tipy!JX28=Výsledky!#REF!,Tipy!JX28=Výsledky!#REF!,Tipy!JX28=Výsledky!#REF!,Tipy!JX28=Výsledky!$JJ$9),IF(VLOOKUP(Tipy!JX28,'Kategórie hráčov'!$A$2:$B$46,2,FALSE)=30,30,20),0))</f>
        <v/>
      </c>
      <c r="LJ34" s="61" t="str">
        <f>IF(ISBLANK($JH$3),"",IF(OR(Tipy!JY28=Výsledky!#REF!,Tipy!JY28=Výsledky!#REF!,Tipy!JY28=Výsledky!#REF!,Tipy!JY28=Výsledky!$JM$9),IF(VLOOKUP(Tipy!JY28,'Kategórie hráčov'!$A$2:$B$46,2,FALSE)=30,30,20),0))</f>
        <v/>
      </c>
      <c r="LK34" s="62" t="str">
        <f>IF(ISBLANK($JH$3),"",IF(ISBLANK(Tipy!JU28),0,IF(OR(AND(Tipy!JU28=Výsledky!$JF$3,OR(Tipy!JW28=Výsledky!$JH$3+1,Tipy!JW28=Výsledky!$JH$3-1)),AND(Tipy!JW28=Výsledky!$JH$3,OR(Tipy!JU28=Výsledky!$JF$3+1,Tipy!JU28=Výsledky!$JF$3-1))),10,0)))</f>
        <v/>
      </c>
      <c r="LL34" s="65" t="str">
        <f>IF(ISBLANK($JH$3),"",IF(ISBLANK(Tipy!JU28),"-",SUM(LG34:LK34)))</f>
        <v/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 t="str">
        <f>IF(ISBLANK($JH$3),"",IF(ISBLANK(Tipy!KI28),0,IF(AND(Tipy!KI28=Výsledky!$JF$3,Tipy!KK28=Výsledky!$JH$3),60,0)))</f>
        <v/>
      </c>
      <c r="LV34" s="61" t="str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/>
      </c>
      <c r="LW34" s="61" t="str">
        <f>IF(ISBLANK($JH$3),"",IF(OR(Tipy!KL28=Výsledky!#REF!,Tipy!KL28=Výsledky!#REF!,Tipy!KL28=Výsledky!#REF!,Tipy!KL28=Výsledky!$JJ$9),IF(VLOOKUP(Tipy!KL28,'Kategórie hráčov'!$A$2:$B$46,2,FALSE)=30,30,20),0))</f>
        <v/>
      </c>
      <c r="LX34" s="61" t="str">
        <f>IF(ISBLANK($JH$3),"",IF(OR(Tipy!KM28=Výsledky!#REF!,Tipy!KM28=Výsledky!#REF!,Tipy!KM28=Výsledky!#REF!,Tipy!KM28=Výsledky!$JM$9),IF(VLOOKUP(Tipy!KM28,'Kategórie hráčov'!$A$2:$B$46,2,FALSE)=30,30,20),0))</f>
        <v/>
      </c>
      <c r="LY34" s="62" t="str">
        <f>IF(ISBLANK($JH$3),"",IF(ISBLANK(Tipy!KI28),0,IF(OR(AND(Tipy!KI28=Výsledky!$JF$3,OR(Tipy!KK28=Výsledky!$JH$3+1,Tipy!KK28=Výsledky!$JH$3-1)),AND(Tipy!KK28=Výsledky!$JH$3,OR(Tipy!KI28=Výsledky!$JF$3+1,Tipy!KI28=Výsledky!$JF$3-1))),10,0)))</f>
        <v/>
      </c>
      <c r="LZ34" s="65" t="str">
        <f>IF(ISBLANK($JH$3),"",IF(ISBLANK(Tipy!KI28),"-",SUM(LU34:LY34)))</f>
        <v/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324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324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5" customFormat="1" ht="18" customHeight="1" x14ac:dyDescent="0.2">
      <c r="A35" s="287">
        <f>Tipy!A29</f>
        <v>62</v>
      </c>
      <c r="B35" s="302" t="s">
        <v>258</v>
      </c>
      <c r="C35" s="303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6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299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299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102">
        <f>IF(ISBLANK($AR$3),"",IF(ISBLANK(Tipy!AH29),0,IF(AND(Tipy!AH29=Výsledky!$AP$3,Tipy!AJ29=Výsledky!$AR$3),60,0)))</f>
        <v>60</v>
      </c>
      <c r="AN35" s="101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01">
        <f>IF(ISBLANK($AR$3),"",IF(OR(Tipy!AK29=Výsledky!$AM$6,Tipy!AK29=Výsledky!$AM$7,Tipy!AK29=Výsledky!$AM$8,Tipy!AK29=Výsledky!$AM$9),VLOOKUP(Tipy!AK29,'Kategórie hráčov'!$A$2:$B$51,2,FALSE),0))</f>
        <v>0</v>
      </c>
      <c r="AP35" s="101">
        <f>IF(ISBLANK($AR$3),"",IF(OR(Tipy!AL29=Výsledky!$AP$6,Tipy!AL29=Výsledky!$AP$7,Tipy!AL29=Výsledky!$AP$8,Tipy!AL29=Výsledky!$AP$9),VLOOKUP(Tipy!AL29,'Kategórie hráčov'!$A$27:$B$76,2,FALSE),0))</f>
        <v>0</v>
      </c>
      <c r="AQ35" s="62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5">
        <f>IF(ISBLANK($AR$3),"",IF(ISBLANK(Tipy!AH29),"-",SUM(AM35:AQ35)))</f>
        <v>60</v>
      </c>
      <c r="AS35" s="64"/>
      <c r="AT35" s="61">
        <f>IF(ISBLANK($AY$3),"",IF(ISBLANK(Tipy!AN29),0,IF(AND(Tipy!AN29=Výsledky!$AW$3,Tipy!AP29=Výsledky!$AY$3),60,0)))</f>
        <v>60</v>
      </c>
      <c r="AU35" s="61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61">
        <f>IF(ISBLANK($AY$3),"",IF(OR(Tipy!AQ29=Výsledky!$AT$6,Tipy!AQ29=Výsledky!$AT$7,Tipy!AQ29=Výsledky!$AT$8,Tipy!AQ29=Výsledky!$AT$9),VLOOKUP(Tipy!AQ29,'Kategórie hráčov'!$A$2:$B$51,2,FALSE),0))</f>
        <v>20</v>
      </c>
      <c r="AW35" s="61">
        <f>IF(ISBLANK($AY$3),"",IF(OR(Tipy!AR29=Výsledky!$AW$6,Tipy!AR29=Výsledky!$AW$7,Tipy!AR29=Výsledky!$AW$8,Tipy!AR29=Výsledky!$AW$9),VLOOKUP(Tipy!AR29,'Kategórie hráčov'!$A$27:$B$76,2,FALSE),0))</f>
        <v>0</v>
      </c>
      <c r="AX35" s="62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5">
        <f>IF(ISBLANK($AY$3),"",IF(ISBLANK(Tipy!AN29),"-",SUM(AT35:AX35)))</f>
        <v>80</v>
      </c>
      <c r="AZ35" s="64"/>
      <c r="BA35" s="61">
        <f>IF(ISBLANK($BF$3),"",IF(ISBLANK(Tipy!AT29),0,IF(AND(Tipy!AT29=Výsledky!$BD$3,Tipy!AV29=Výsledky!$BF$3),60,0)))</f>
        <v>0</v>
      </c>
      <c r="BB35" s="61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61">
        <f>IF(ISBLANK($BF$3),"",IF(OR(Tipy!AW29=Výsledky!$BA$6,Tipy!AW29=Výsledky!$BA$7,Tipy!AW29=Výsledky!$BA$8,Tipy!AW29=Výsledky!$BA$9),VLOOKUP(Tipy!AW29,'Kategórie hráčov'!$A$2:$B$51,2,FALSE),0))</f>
        <v>20</v>
      </c>
      <c r="BD35" s="61">
        <f>IF(ISBLANK($BF$3),"",IF(OR(Tipy!AX29=Výsledky!$BD$6,Tipy!AX29=Výsledky!$BD$7,Tipy!AX29=Výsledky!$BD$8,Tipy!AX29=Výsledky!$BD$9),VLOOKUP(Tipy!AX29,'Kategórie hráčov'!$A$27:$B$76,2,FALSE),0))</f>
        <v>0</v>
      </c>
      <c r="BE35" s="62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5">
        <f>IF(ISBLANK($BF$3),"",IF(ISBLANK(Tipy!AT29),"-",SUM(BA35:BE35)))</f>
        <v>50</v>
      </c>
      <c r="BG35" s="64"/>
      <c r="BH35" s="61">
        <f>IF(ISBLANK($BM$3),"",IF(ISBLANK(Tipy!AZ29),0,IF(AND(Tipy!AZ29=Výsledky!$BK$3,Tipy!BB29=Výsledky!$BM$3),60,0)))</f>
        <v>60</v>
      </c>
      <c r="BI35" s="61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61">
        <f>IF(ISBLANK($BM$3),"",IF(OR(Tipy!BC29=Výsledky!$BH$6,Tipy!BC29=Výsledky!$BH$7,Tipy!BC29=Výsledky!$BH$8,Tipy!BC29=Výsledky!$BH$9),VLOOKUP(Tipy!BC29,'Kategórie hráčov'!$A$2:$B$51,2,FALSE),0))</f>
        <v>0</v>
      </c>
      <c r="BK35" s="61">
        <f>IF(ISBLANK($BM$3),"",IF(OR(Tipy!BD29=Výsledky!$BK$6,Tipy!BD29=Výsledky!$BK$7,Tipy!BD29=Výsledky!$BK$8,Tipy!BD29=Výsledky!$BK$9),VLOOKUP(Tipy!BD29,'Kategórie hráčov'!$A$27:$B$76,2,FALSE),0))</f>
        <v>0</v>
      </c>
      <c r="BL35" s="62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5">
        <f>IF(ISBLANK($BM$3),"",IF(ISBLANK(Tipy!AZ29),"-",SUM(BH35:BL35)))</f>
        <v>60</v>
      </c>
      <c r="BN35" s="64"/>
      <c r="BO35" s="61">
        <f>IF(ISBLANK($BT$3),"",IF(ISBLANK(Tipy!BF29),0,IF(AND(Tipy!BF29=Výsledky!$BR$3,Tipy!BH29=Výsledky!$BT$3),60,0)))</f>
        <v>0</v>
      </c>
      <c r="BP35" s="61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61">
        <f>IF(ISBLANK($BT$3),"",IF(OR(Tipy!BI29=Výsledky!$BO$6,Tipy!BI29=Výsledky!$BO$7,Tipy!BI29=Výsledky!$BO$8,Tipy!BI29=Výsledky!$BO$9),VLOOKUP(Tipy!BI29,'Kategórie hráčov'!$A$2:$B$51,2,FALSE),0))</f>
        <v>0</v>
      </c>
      <c r="BR35" s="61">
        <f>IF(ISBLANK($BT$3),"",IF(OR(Tipy!BJ29=Výsledky!$BR$6,Tipy!BJ29=Výsledky!$BR$7,Tipy!BJ29=Výsledky!$BR$8,Tipy!BJ29=Výsledky!$BR$9),VLOOKUP(Tipy!BJ29,'Kategórie hráčov'!$A$27:$B$76,2,FALSE),0))</f>
        <v>0</v>
      </c>
      <c r="BS35" s="62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5">
        <f>IF(ISBLANK($BT$3),"",IF(ISBLANK(Tipy!BF29),"-",SUM(BO35:BS35)))</f>
        <v>0</v>
      </c>
      <c r="BU35" s="64"/>
      <c r="BV35" s="61">
        <f>IF(ISBLANK($CA$3),"",IF(ISBLANK(Tipy!BL29),0,IF(AND(Tipy!BL29=Výsledky!$BY$3,Tipy!BN29=Výsledky!$CA$3),60,0)))</f>
        <v>0</v>
      </c>
      <c r="BW35" s="61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61">
        <f>IF(ISBLANK($CA$3),"",IF(OR(Tipy!BO29=Výsledky!$BV$6,Tipy!BO29=Výsledky!$BV$7,Tipy!BO29=Výsledky!$BV$8,Tipy!BO29=Výsledky!$BV$9),VLOOKUP(Tipy!BO29,'Kategórie hráčov'!$A$2:$B$51,2,FALSE),0))</f>
        <v>0</v>
      </c>
      <c r="BY35" s="61">
        <f>IF(ISBLANK($CA$3),"",IF(OR(Tipy!BP29=Výsledky!$BY$6,Tipy!BP29=Výsledky!$BY$7,Tipy!BP29=Výsledky!$BY$8,Tipy!BP29=Výsledky!$BY$9),VLOOKUP(Tipy!BP29,'Kategórie hráčov'!$A$27:$B$76,2,FALSE),0))</f>
        <v>0</v>
      </c>
      <c r="BZ35" s="62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5" t="str">
        <f>IF(ISBLANK($CA$3),"",IF(ISBLANK(Tipy!BL29),"-",SUM(BV35:BZ35)))</f>
        <v>-</v>
      </c>
      <c r="CB35" s="64"/>
      <c r="CC35" s="61">
        <f>IF(ISBLANK($CH$3),"",IF(ISBLANK(Tipy!BR29),0,IF(AND(Tipy!BR29=Výsledky!$CF$3,Tipy!BT29=Výsledky!$CH$3),60,0)))</f>
        <v>0</v>
      </c>
      <c r="CD35" s="61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61">
        <f>IF(ISBLANK($CH$3),"",IF(OR(Tipy!BU29=Výsledky!$CC$6,Tipy!BU29=Výsledky!$CC$7,Tipy!BU29=Výsledky!$CC$8,Tipy!BU29=Výsledky!$CC$9),VLOOKUP(Tipy!BU29,'Kategórie hráčov'!$A$2:$B$51,2,FALSE),0))</f>
        <v>20</v>
      </c>
      <c r="CF35" s="61">
        <f>IF(ISBLANK($CH$3),"",IF(OR(Tipy!BV29=Výsledky!$CF$6,Tipy!BV29=Výsledky!$CF$7,Tipy!BV29=Výsledky!$CF$8,Tipy!BV29=Výsledky!$CF$9),VLOOKUP(Tipy!BV29,'Kategórie hráčov'!$A$27:$B$76,2,FALSE),0))</f>
        <v>0</v>
      </c>
      <c r="CG35" s="62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5">
        <f>IF(ISBLANK($CH$3),"",IF(ISBLANK(Tipy!BR29),"-",SUM(CC35:CG35)))</f>
        <v>20</v>
      </c>
      <c r="CI35" s="64"/>
      <c r="CJ35" s="61">
        <f>IF(ISBLANK($CO$3),"",IF(ISBLANK(Tipy!BX29),0,IF(AND(Tipy!BX29=Výsledky!$CM$3,Tipy!BZ29=Výsledky!$CO$3),60,0)))</f>
        <v>0</v>
      </c>
      <c r="CK35" s="61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61">
        <f>IF(ISBLANK($CO$3),"",IF(OR(Tipy!CA29=Výsledky!$CJ$6,Tipy!CA29=Výsledky!$CJ$7,Tipy!CA29=Výsledky!$CJ$8,Tipy!CA29=Výsledky!$CJ$9),VLOOKUP(Tipy!CA29,'Kategórie hráčov'!$A$2:$B$51,2,FALSE),0))</f>
        <v>20</v>
      </c>
      <c r="CM35" s="61">
        <f>IF(ISBLANK($CO$3),"",IF(OR(Tipy!CB29=Výsledky!$CM$6,Tipy!CB29=Výsledky!$CM$7,Tipy!CB29=Výsledky!$CM$8,Tipy!CB29=Výsledky!$CM$9),VLOOKUP(Tipy!CB29,'Kategórie hráčov'!$A$27:$B$76,2,FALSE),0))</f>
        <v>0</v>
      </c>
      <c r="CN35" s="62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65">
        <f>IF(ISBLANK($CO$3),"",IF(ISBLANK(Tipy!BX29),"-",SUM(CJ35:CN35)))</f>
        <v>40</v>
      </c>
      <c r="CP35" s="64"/>
      <c r="CQ35" s="61">
        <f>IF(ISBLANK($CV$3),"",IF(ISBLANK(Tipy!CD29),0,IF(AND(Tipy!CD29=Výsledky!$CT$3,Tipy!CF29=Výsledky!$CV$3),60,0)))</f>
        <v>0</v>
      </c>
      <c r="CR35" s="61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61">
        <f>IF(ISBLANK($CV$3),"",IF(OR(Tipy!CG29=Výsledky!$CQ$6,Tipy!CG29=Výsledky!$CQ$7,Tipy!CG29=Výsledky!$CQ$8,Tipy!CG29=Výsledky!$CQ$9),VLOOKUP(Tipy!CG29,'Kategórie hráčov'!$A$2:$B$51,2,FALSE),0))</f>
        <v>20</v>
      </c>
      <c r="CT35" s="61">
        <f>IF(ISBLANK($CV$3),"",IF(OR(Tipy!CH29=Výsledky!$CT$6,Tipy!CH29=Výsledky!$CT$7,Tipy!CH29=Výsledky!$CT$8,Tipy!CH29=Výsledky!$CT$9),VLOOKUP(Tipy!CH29,'Kategórie hráčov'!$A$27:$B$76,2,FALSE),0))</f>
        <v>20</v>
      </c>
      <c r="CU35" s="62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65">
        <f>IF(ISBLANK($CV$3),"",IF(ISBLANK(Tipy!CD29),"-",SUM(CQ35:CU35)))</f>
        <v>60</v>
      </c>
      <c r="CW35" s="64"/>
      <c r="CX35" s="61">
        <f>IF(ISBLANK($DC$3),"",IF(ISBLANK(Tipy!CJ29),0,IF(AND(Tipy!CJ29=Výsledky!$DA$3,Tipy!CL29=Výsledky!$DC$3),60,0)))</f>
        <v>0</v>
      </c>
      <c r="CY35" s="61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61">
        <f>IF(ISBLANK($DC$3),"",IF(OR(Tipy!CM29=Výsledky!$CX$6,Tipy!CM29=Výsledky!$CX$7,Tipy!CM29=Výsledky!$CX$8,Tipy!CM29=Výsledky!$CX$9),VLOOKUP(Tipy!CM29,'Kategórie hráčov'!$A$2:$B$51,2,FALSE),0))</f>
        <v>20</v>
      </c>
      <c r="DA35" s="61">
        <f>IF(ISBLANK($DC$3),"",IF(OR(Tipy!CN29=Výsledky!$DA$6,Tipy!CN29=Výsledky!$DA$7,Tipy!CN29=Výsledky!$DA$8,Tipy!CN29=Výsledky!$DA$9),VLOOKUP(Tipy!CN29,'Kategórie hráčov'!$A$27:$B$76,2,FALSE),0))</f>
        <v>20</v>
      </c>
      <c r="DB35" s="62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65">
        <f>IF(ISBLANK($DC$3),"",IF(ISBLANK(Tipy!CJ29),"-",SUM(CX35:DB35)))</f>
        <v>70</v>
      </c>
      <c r="DD35" s="64"/>
      <c r="DE35" s="61">
        <f>IF(ISBLANK($DJ$3),"",IF(ISBLANK(Tipy!CP29),0,IF(AND(Tipy!CP29=Výsledky!$DH$3,Tipy!CR29=Výsledky!$DJ$3),60,0)))</f>
        <v>0</v>
      </c>
      <c r="DF35" s="61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61">
        <f>IF(ISBLANK($DJ$3),"",IF(OR(Tipy!CS29=Výsledky!$DE$6,Tipy!CS29=Výsledky!$DE$7,Tipy!CS29=Výsledky!$DE$8,Tipy!CS29=Výsledky!$DE$9),VLOOKUP(Tipy!CS29,'Kategórie hráčov'!$A$2:$B$51,2,FALSE),0))</f>
        <v>0</v>
      </c>
      <c r="DH35" s="61">
        <f>IF(ISBLANK($DJ$3),"",IF(OR(Tipy!CT29=Výsledky!$DH$6,Tipy!CT29=Výsledky!$DH$7,Tipy!CT29=Výsledky!$DH$8,Tipy!CT29=Výsledky!$DH$9),VLOOKUP(Tipy!CT29,'Kategórie hráčov'!$A$27:$B$76,2,FALSE),0))</f>
        <v>0</v>
      </c>
      <c r="DI35" s="62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65">
        <f>IF(ISBLANK($DJ$3),"",IF(ISBLANK(Tipy!CP29),"-",SUM(DE35:DI35)))</f>
        <v>30</v>
      </c>
      <c r="DK35" s="64"/>
      <c r="DL35" s="61">
        <f>IF(ISBLANK($DQ$3),"",IF(ISBLANK(Tipy!CV29),0,IF(AND(Tipy!CV29=Výsledky!$DO$3,Tipy!CX29=Výsledky!$DQ$3),60,0)))</f>
        <v>0</v>
      </c>
      <c r="DM35" s="61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61">
        <f>IF(ISBLANK($DQ$3),"",IF(OR(Tipy!CY29=Výsledky!$DL$6,Tipy!CY29=Výsledky!$DL$7,Tipy!CY29=Výsledky!$DL$8,Tipy!CY29=Výsledky!$DL$9),VLOOKUP(Tipy!CY29,'Kategórie hráčov'!$A$2:$B$51,2,FALSE),0))</f>
        <v>0</v>
      </c>
      <c r="DO35" s="61">
        <f>IF(ISBLANK($DQ$3),"",IF(OR(Tipy!CZ29=Výsledky!$DO$6,Tipy!CZ29=Výsledky!$DO$7,Tipy!CZ29=Výsledky!$DO$8,Tipy!CZ29=Výsledky!$DO$9),VLOOKUP(Tipy!CZ29,'Kategórie hráčov'!$A$27:$B$76,2,FALSE),0))</f>
        <v>0</v>
      </c>
      <c r="DP35" s="62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65">
        <f>IF(ISBLANK($DQ$3),"",IF(ISBLANK(Tipy!CV29),"-",SUM(DL35:DP35)))</f>
        <v>0</v>
      </c>
      <c r="DR35" s="64"/>
      <c r="DS35" s="61">
        <f>IF(ISBLANK($DX$3),"",IF(ISBLANK(Tipy!DB29),0,IF(AND(Tipy!DB29=Výsledky!$DV$3,Tipy!DD29=Výsledky!$DX$3),60,0)))</f>
        <v>0</v>
      </c>
      <c r="DT35" s="61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61">
        <f>IF(ISBLANK($DX$3),"",IF(OR(Tipy!DE29=Výsledky!$DS$6,Tipy!DE29=Výsledky!$DS$7,Tipy!DE29=Výsledky!$DS$8,Tipy!DE29=Výsledky!$DS$9),VLOOKUP(Tipy!DE29,'Kategórie hráčov'!$A$2:$B$51,2,FALSE),0))</f>
        <v>0</v>
      </c>
      <c r="DV35" s="61">
        <f>IF(ISBLANK($DX$3),"",IF(OR(Tipy!DF29=Výsledky!$DV$6,Tipy!DF29=Výsledky!$DV$7,Tipy!DF29=Výsledky!$DV$8,Tipy!DF29=Výsledky!$DV$9),VLOOKUP(Tipy!DF29,'Kategórie hráčov'!$A$27:$B$76,2,FALSE),0))</f>
        <v>0</v>
      </c>
      <c r="DW35" s="62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65">
        <f>IF(ISBLANK($DX$3),"",IF(ISBLANK(Tipy!DB29),"-",SUM(DS35:DW35)))</f>
        <v>0</v>
      </c>
      <c r="DY35" s="64"/>
      <c r="DZ35" s="61">
        <f>IF(ISBLANK($EE$3),"",IF(ISBLANK(Tipy!DH29),0,IF(AND(Tipy!DH29=Výsledky!$EC$3,Tipy!DJ29=Výsledky!$EE$3),60,0)))</f>
        <v>0</v>
      </c>
      <c r="EA35" s="61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20</v>
      </c>
      <c r="EB35" s="61">
        <f>IF(ISBLANK($EE$3),"",IF(OR(Tipy!DK29=Výsledky!$DZ$6,Tipy!DK29=Výsledky!$DZ$7,Tipy!DK29=Výsledky!$DZ$8,Tipy!DK29=Výsledky!$DZ$9),VLOOKUP(Tipy!DK29,'Kategórie hráčov'!$A$2:$B$51,2,FALSE),0))</f>
        <v>20</v>
      </c>
      <c r="EC35" s="61">
        <f>IF(ISBLANK($EE$3),"",IF(OR(Tipy!DL29=Výsledky!$EC$6,Tipy!DL29=Výsledky!$EC$7,Tipy!DL29=Výsledky!$EC$8,Tipy!DL29=Výsledky!$EC$9),VLOOKUP(Tipy!DL29,'Kategórie hráčov'!$A$27:$B$76,2,FALSE),0))</f>
        <v>0</v>
      </c>
      <c r="ED35" s="62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65">
        <f>IF(ISBLANK($EE$3),"",IF(ISBLANK(Tipy!DH29),"-",SUM(DZ35:ED35)))</f>
        <v>40</v>
      </c>
      <c r="EF35" s="64"/>
      <c r="EG35" s="61">
        <f>IF(ISBLANK($EL$3),"",IF(ISBLANK(Tipy!DN29),0,IF(AND(Tipy!DN29=Výsledky!$EJ$3,Tipy!DP29=Výsledky!$EL$3),60,0)))</f>
        <v>0</v>
      </c>
      <c r="EH35" s="61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61">
        <f>IF(ISBLANK($EL$3),"",IF(OR(Tipy!DQ29=Výsledky!$EG$6,Tipy!DQ29=Výsledky!$EG$7,Tipy!DQ29=Výsledky!$EG$8,Tipy!DQ29=Výsledky!$EG$9),VLOOKUP(Tipy!DQ29,'Kategórie hráčov'!$A$77:$B$77,2,FALSE),0))</f>
        <v>0</v>
      </c>
      <c r="EJ35" s="61">
        <f>IF(ISBLANK($EL$3),"",IF(OR(Tipy!DR29=Výsledky!$EJ$6,Tipy!DR29=Výsledky!$EJ$7,Tipy!DR29=Výsledky!$EJ$8,Tipy!DR29=Výsledky!$EJ$9),VLOOKUP(Tipy!DR29,'Kategórie hráčov'!$A$27:$B$76,2,FALSE),0))</f>
        <v>0</v>
      </c>
      <c r="EK35" s="62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65">
        <f>IF(ISBLANK($EL$3),"",IF(ISBLANK(Tipy!DN29),"-",SUM(EG35:EK35)))</f>
        <v>0</v>
      </c>
      <c r="EM35" s="64"/>
      <c r="EN35" s="61">
        <f>IF(ISBLANK($ES$3),"",IF(ISBLANK(Tipy!DT29),0,IF(AND(Tipy!DT29=Výsledky!$EQ$3,Tipy!DV29=Výsledky!$ES$3),60,0)))</f>
        <v>0</v>
      </c>
      <c r="EO35" s="61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20</v>
      </c>
      <c r="EP35" s="61">
        <f>IF(ISBLANK($ES$3),"",IF(OR(Tipy!DW29=Výsledky!$EN$6,Tipy!DW29=Výsledky!$EN$7,Tipy!DW29=Výsledky!$EN$8,Tipy!DW29=Výsledky!$EN$9),VLOOKUP(Tipy!DW29,'Kategórie hráčov'!$A$2:$B$51,2,FALSE),0))</f>
        <v>20</v>
      </c>
      <c r="EQ35" s="61">
        <f>IF(ISBLANK($ES$3),"",IF(OR(Tipy!DX29=Výsledky!$EQ$6,Tipy!DX29=Výsledky!$EQ$7,Tipy!DX29=Výsledky!$EQ$8,Tipy!DX29=Výsledky!$EQ$9),VLOOKUP(Tipy!DX29,'Kategórie hráčov'!$A$27:$B$76,2,FALSE),0))</f>
        <v>0</v>
      </c>
      <c r="ER35" s="62">
        <f>IF(ISBLANK($ES$3),"",IF(ISBLANK(Tipy!DT29),0,IF(OR(AND(Tipy!DT29=Výsledky!$EQ$3,OR(Tipy!DV29=Výsledky!$ES$3+1,Tipy!DV29=Výsledky!$ES$3-1)),AND(Tipy!DV29=Výsledky!$ES$3,OR(Tipy!DT29=Výsledky!$EQ$3+1,Tipy!DT29=Výsledky!$EQ$3-1))),10,0)))</f>
        <v>10</v>
      </c>
      <c r="ES35" s="65">
        <f>IF(ISBLANK($ES$3),"",IF(ISBLANK(Tipy!DT29),"-",SUM(EN35:ER35)))</f>
        <v>50</v>
      </c>
      <c r="ET35" s="64"/>
      <c r="EU35" s="61">
        <f>IF(ISBLANK($EZ$3),"",IF(ISBLANK(Tipy!DZ29),0,IF(AND(Tipy!DZ29=Výsledky!$EX$3,Tipy!EB29=Výsledky!$EZ$3),60,0)))</f>
        <v>0</v>
      </c>
      <c r="EV35" s="61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20</v>
      </c>
      <c r="EW35" s="61">
        <f>IF(ISBLANK($EZ$3),"",IF(OR(Tipy!EC29=Výsledky!$EU$6,Tipy!EC29=Výsledky!$EU$7,Tipy!EC29=Výsledky!$EU$8,Tipy!EC29=Výsledky!$EU$9),VLOOKUP(Tipy!EC29,'Kategórie hráčov'!$A$2:$B$51,2,FALSE),0))</f>
        <v>0</v>
      </c>
      <c r="EX35" s="61">
        <f>IF(ISBLANK($EZ$3),"",IF(OR(Tipy!ED29=Výsledky!$EX$6,Tipy!ED29=Výsledky!$EX$7,Tipy!ED29=Výsledky!$EX$8,Tipy!ED29=Výsledky!$EX$9),VLOOKUP(Tipy!ED29,'Kategórie hráčov'!$A$27:$B$76,2,FALSE),0))</f>
        <v>0</v>
      </c>
      <c r="EY35" s="62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65">
        <f>IF(ISBLANK($EZ$3),"",IF(ISBLANK(Tipy!DZ29),"-",SUM(EU35:EY35)))</f>
        <v>20</v>
      </c>
      <c r="FA35" s="64"/>
      <c r="FB35" s="61">
        <f>IF(ISBLANK($BM$3),"",IF(ISBLANK(Tipy!EF29),0,IF(AND(Tipy!EF29=Výsledky!$BK$3,Tipy!EH29=Výsledky!$BM$3),60,0)))</f>
        <v>0</v>
      </c>
      <c r="FC35" s="61">
        <f>IF(ISBLANK($BM$3),"",IF(ISBLANK(Tipy!EF29),0,IF(AND(Tipy!EF29=Výsledky!$BK$3,Tipy!EH29=Výsledky!$BM$3),0,IF(AND(Tipy!EF29-Tipy!EH29&gt;0,Výsledky!$BK$3-Výsledky!$BM$3&gt;0),20,IF(AND(Tipy!EF29-Tipy!EH29=0,Výsledky!$BK$3-Výsledky!$BM$3=0),20,IF(AND(Tipy!EF29-Tipy!EH29&lt;0,Výsledky!$BK$3-Výsledky!$BM$3&lt;0),20,0))))))</f>
        <v>0</v>
      </c>
      <c r="FD35" s="61">
        <f>IF(ISBLANK($BM$3),"",IF(OR(Tipy!EI29=Výsledky!$FB$6,Tipy!EI29=Výsledky!$FB$7,Tipy!EI29=Výsledky!$FB$8,Tipy!EI29=Výsledky!$FB$9),IF(VLOOKUP(Tipy!EI29,'Kategórie hráčov'!$A$2:$B$46,2,FALSE)=30,30,20),0))</f>
        <v>0</v>
      </c>
      <c r="FE35" s="61">
        <f>IF(ISBLANK($BM$3),"",IF(OR(Tipy!EJ29=Výsledky!$FE$6,Tipy!EJ29=Výsledky!$FE$7,Tipy!EJ29=Výsledky!$FE$8,Tipy!EJ29=Výsledky!$FE$9),IF(VLOOKUP(Tipy!EJ29,'Kategórie hráčov'!$A$2:$B$46,2,FALSE)=30,30,20),0))</f>
        <v>0</v>
      </c>
      <c r="FF35" s="62">
        <f>IF(ISBLANK($BM$3),"",IF(ISBLANK(Tipy!EF29),0,IF(OR(AND(Tipy!EF29=Výsledky!$BK$3,OR(Tipy!EH29=Výsledky!$BM$3+1,Tipy!EH29=Výsledky!$BM$3-1)),AND(Tipy!EH29=Výsledky!$BM$3,OR(Tipy!EF29=Výsledky!$BK$3+1,Tipy!EF29=Výsledky!$BK$3-1))),10,0)))</f>
        <v>0</v>
      </c>
      <c r="FG35" s="65" t="str">
        <f>IF(ISBLANK($BM$3),"",IF(ISBLANK(Tipy!EF29),"-",SUM(FB35:FF35)))</f>
        <v>-</v>
      </c>
      <c r="FH35" s="64"/>
      <c r="FI35" s="61" t="str">
        <f>IF(ISBLANK($FN$3),"",IF(ISBLANK(Tipy!EL29),0,IF(AND(Tipy!EL29=Výsledky!$FL$3,Tipy!EN29=Výsledky!$FN$3),60,0)))</f>
        <v/>
      </c>
      <c r="FJ35" s="61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61" t="str">
        <f>IF(ISBLANK($FN$3),"",IF(OR(Tipy!EO29=Výsledky!$FI$6,Tipy!EO29=Výsledky!$FI$7,Tipy!EO29=Výsledky!$FI$8,Tipy!EO29=Výsledky!$FI$9),IF(VLOOKUP(Tipy!EO29,'Kategórie hráčov'!$A$2:$B$46,2,FALSE)=30,30,20),0))</f>
        <v/>
      </c>
      <c r="FL35" s="61" t="str">
        <f>IF(ISBLANK($FN$3),"",IF(OR(Tipy!EP29=Výsledky!$FL$6,Tipy!EP29=Výsledky!$FL$7,Tipy!EP29=Výsledky!$FL$8,Tipy!EP29=Výsledky!$FL$9),IF(VLOOKUP(Tipy!EP29,'Kategórie hráčov'!$A$2:$B$46,2,FALSE)=30,30,20),0))</f>
        <v/>
      </c>
      <c r="FM35" s="62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65" t="str">
        <f>IF(ISBLANK($FN$3),"",IF(ISBLANK(Tipy!EL29),"-",SUM(FI35:FM35)))</f>
        <v/>
      </c>
      <c r="FO35" s="64"/>
      <c r="FP35" s="61">
        <f>IF(ISBLANK($DJ$3),"",IF(ISBLANK(Tipy!ER29),0,IF(AND(Tipy!ER29=Výsledky!$DH$3,Tipy!ET29=Výsledky!$DJ$3),60,0)))</f>
        <v>0</v>
      </c>
      <c r="FQ35" s="61">
        <f>IF(ISBLANK($DJ$3),"",IF(ISBLANK(Tipy!ER29),0,IF(AND(Tipy!ER29=Výsledky!$DH$3,Tipy!ET29=Výsledky!$DJ$3),0,IF(AND(Tipy!ER29-Tipy!ET29&gt;0,Výsledky!$DH$3-Výsledky!$DJ$3&gt;0),20,IF(AND(Tipy!ER29-Tipy!ET29=0,Výsledky!$DH$3-Výsledky!$DJ$3=0),20,IF(AND(Tipy!ER29-Tipy!ET29&lt;0,Výsledky!$DH$3-Výsledky!$DJ$3&lt;0),20,0))))))</f>
        <v>0</v>
      </c>
      <c r="FR35" s="61">
        <f>IF(ISBLANK($DJ$3),"",IF(OR(Tipy!EU29=Výsledky!$FP$6,Tipy!EU29=Výsledky!$FP$7,Tipy!EU29=Výsledky!$FP$8,Tipy!EU29=Výsledky!$FP$9),IF(VLOOKUP(Tipy!EU29,'Kategórie hráčov'!$A$2:$B$46,2,FALSE)=30,30,20),0))</f>
        <v>0</v>
      </c>
      <c r="FS35" s="61">
        <f>IF(ISBLANK($DJ$3),"",IF(OR(Tipy!EV29=Výsledky!$FS$6,Tipy!EV29=Výsledky!$FS$7,Tipy!EV29=Výsledky!$FS$8,Tipy!EV29=Výsledky!$FS$9),IF(VLOOKUP(Tipy!EV29,'Kategórie hráčov'!$A$2:$B$46,2,FALSE)=30,30,20),0))</f>
        <v>0</v>
      </c>
      <c r="FT35" s="62">
        <f>IF(ISBLANK($DJ$3),"",IF(ISBLANK(Tipy!ER29),0,IF(OR(AND(Tipy!ER29=Výsledky!$DH$3,OR(Tipy!ET29=Výsledky!$DJ$3+1,Tipy!ET29=Výsledky!$DJ$3-1)),AND(Tipy!ET29=Výsledky!$DJ$3,OR(Tipy!ER29=Výsledky!$DH$3+1,Tipy!ER29=Výsledky!$DH$3-1))),10,0)))</f>
        <v>0</v>
      </c>
      <c r="FU35" s="65" t="str">
        <f>IF(ISBLANK($DJ$3),"",IF(ISBLANK(Tipy!ER29),"-",SUM(FP35:FT35)))</f>
        <v>-</v>
      </c>
      <c r="FV35" s="64"/>
      <c r="FW35" s="61" t="str">
        <f>IF(ISBLANK($GB$3),"",IF(ISBLANK(Tipy!EX29),0,IF(AND(Tipy!EX29=Výsledky!$FZ$3,Tipy!EZ29=Výsledky!$GB$3),60,0)))</f>
        <v/>
      </c>
      <c r="FX35" s="61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61" t="str">
        <f>IF(ISBLANK($GB$3),"",IF(OR(Tipy!FA29=Výsledky!$FW$6,Tipy!FA29=Výsledky!$FW$7,Tipy!FA29=Výsledky!$FW$8,Tipy!FA29=Výsledky!$FW$9),IF(VLOOKUP(Tipy!FA29,'Kategórie hráčov'!$A$2:$B$46,2,FALSE)=30,30,20),0))</f>
        <v/>
      </c>
      <c r="FZ35" s="61" t="str">
        <f>IF(ISBLANK($GB$3),"",IF(OR(Tipy!FB29=Výsledky!$FZ$6,Tipy!FB29=Výsledky!$FZ$7,Tipy!FB29=Výsledky!$FZ$8,Tipy!FB29=Výsledky!$FZ$9),IF(VLOOKUP(Tipy!FB29,'Kategórie hráčov'!$A$2:$B$46,2,FALSE)=30,30,20),0))</f>
        <v/>
      </c>
      <c r="GA35" s="62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65" t="str">
        <f>IF(ISBLANK($GB$3),"",IF(ISBLANK(Tipy!EX29),"-",SUM(FW35:GA35)))</f>
        <v/>
      </c>
      <c r="GC35" s="64"/>
      <c r="GD35" s="61" t="str">
        <f>IF(ISBLANK($GP$3),"",IF(ISBLANK(Tipy!FD29),0,IF(AND(Tipy!FD29=Výsledky!$GN$3,Tipy!FF29=Výsledky!$GP$3),60,0)))</f>
        <v/>
      </c>
      <c r="GE35" s="61" t="str">
        <f>IF(ISBLANK($GP$3),"",IF(ISBLANK(Tipy!FD29),0,IF(AND(Tipy!FD29=Výsledky!$GN$3,Tipy!FF29=Výsledky!$GP$3),0,IF(AND(Tipy!FD29-Tipy!FF29&gt;0,Výsledky!$GN$3-Výsledky!$GP$3&gt;0),20,IF(AND(Tipy!FD29-Tipy!FF29=0,Výsledky!$GN$3-Výsledky!$GP$3=0),20,IF(AND(Tipy!FD29-Tipy!FF29&lt;0,Výsledky!$GN$3-Výsledky!$GP$3&lt;0),20,0))))))</f>
        <v/>
      </c>
      <c r="GF35" s="61" t="str">
        <f>IF(ISBLANK($GP$3),"",IF(OR(Tipy!FG29=Výsledky!$GD$6,Tipy!FG29=Výsledky!$GD$7,Tipy!FG29=Výsledky!$GD$8,Tipy!FG29=Výsledky!$GD$9),IF(VLOOKUP(Tipy!FG29,'Kategórie hráčov'!$A$2:$B$46,2,FALSE)=30,30,20),0))</f>
        <v/>
      </c>
      <c r="GG35" s="61" t="str">
        <f>IF(ISBLANK($GP$3),"",IF(OR(Tipy!FH29=Výsledky!$GG$6,Tipy!FH29=Výsledky!$GG$7,Tipy!FH29=Výsledky!$GG$8,Tipy!FH29=Výsledky!$GG$9),IF(VLOOKUP(Tipy!FH29,'Kategórie hráčov'!$A$2:$B$46,2,FALSE)=30,30,20),0))</f>
        <v/>
      </c>
      <c r="GH35" s="62" t="str">
        <f>IF(ISBLANK($GP$3),"",IF(ISBLANK(Tipy!FD29),0,IF(OR(AND(Tipy!FD29=Výsledky!$GN$3,OR(Tipy!FF29=Výsledky!$GP$3+1,Tipy!FF29=Výsledky!$GP$3-1)),AND(Tipy!FF29=Výsledky!$GP$3,OR(Tipy!FD29=Výsledky!$GN$3+1,Tipy!FD29=Výsledky!$GN$3-1))),10,0)))</f>
        <v/>
      </c>
      <c r="GI35" s="65" t="str">
        <f>IF(ISBLANK($GP$3),"",IF(ISBLANK(Tipy!FD29),"-",SUM(GD35:GH35)))</f>
        <v/>
      </c>
      <c r="GJ35" s="64"/>
      <c r="GK35" s="61" t="str">
        <f>IF(ISBLANK($GW$3),"",IF(ISBLANK(Tipy!FJ29),0,IF(AND(Tipy!FJ29=Výsledky!$GU$3,Tipy!FL29=Výsledky!$GW$3),60,0)))</f>
        <v/>
      </c>
      <c r="GL35" s="61" t="str">
        <f>IF(ISBLANK($GW$3),"",IF(ISBLANK(Tipy!FJ29),0,IF(AND(Tipy!FJ29=Výsledky!$GU$3,Tipy!FL29=Výsledky!$GW$3),0,IF(AND(Tipy!FJ29-Tipy!FL29&gt;0,Výsledky!$GU$3-Výsledky!$GW$3&gt;0),20,IF(AND(Tipy!FJ29-Tipy!FL29=0,Výsledky!$GU$3-Výsledky!$GW$3=0),20,IF(AND(Tipy!FJ29-Tipy!FL29&lt;0,Výsledky!$GU$3-Výsledky!$GW$3&lt;0),20,0))))))</f>
        <v/>
      </c>
      <c r="GM35" s="61" t="str">
        <f>IF(ISBLANK($GW$3),"",IF(OR(Tipy!FM29=Výsledky!$GK$6,Tipy!FM29=Výsledky!$GK$7,Tipy!FM29=Výsledky!$GK$8,Tipy!FM29=Výsledky!$GK$9),IF(VLOOKUP(Tipy!FM29,'Kategórie hráčov'!$A$2:$B$46,2,FALSE)=30,30,20),0))</f>
        <v/>
      </c>
      <c r="GN35" s="61" t="str">
        <f>IF(ISBLANK($GW$3),"",IF(OR(Tipy!FN29=Výsledky!$GN$6,Tipy!FN29=Výsledky!$GN$7,Tipy!FN29=Výsledky!$GN$8,Tipy!FN29=Výsledky!$GN$9),IF(VLOOKUP(Tipy!FN29,'Kategórie hráčov'!$A$2:$B$46,2,FALSE)=30,30,20),0))</f>
        <v/>
      </c>
      <c r="GO35" s="62" t="str">
        <f>IF(ISBLANK($GW$3),"",IF(ISBLANK(Tipy!FJ29),0,IF(OR(AND(Tipy!FJ29=Výsledky!$GU$3,OR(Tipy!FL29=Výsledky!$GW$3+1,Tipy!FL29=Výsledky!$GW$3-1)),AND(Tipy!FL29=Výsledky!$GW$3,OR(Tipy!FJ29=Výsledky!$GU$3+1,Tipy!FJ29=Výsledky!$GU$3-1))),10,0)))</f>
        <v/>
      </c>
      <c r="GP35" s="65" t="str">
        <f>IF(ISBLANK($GW$3),"",IF(ISBLANK(Tipy!FJ29),"-",SUM(GK35:GO35)))</f>
        <v/>
      </c>
      <c r="GQ35" s="64"/>
      <c r="GR35" s="61" t="str">
        <f>IF(ISBLANK($GI$3),"",IF(ISBLANK(Tipy!FP29),0,IF(AND(Tipy!FP29=Výsledky!$GG$3,Tipy!FR29=Výsledky!$GI$3),60,0)))</f>
        <v/>
      </c>
      <c r="GS35" s="61" t="str">
        <f>IF(ISBLANK($GI$3),"",IF(ISBLANK(Tipy!FP29),0,IF(AND(Tipy!FP29=Výsledky!$GG$3,Tipy!FR29=Výsledky!$GI$3),0,IF(AND(Tipy!FP29-Tipy!FR29&gt;0,Výsledky!$GG$3-Výsledky!$GI$3&gt;0),20,IF(AND(Tipy!FP29-Tipy!FR29=0,Výsledky!$GG$3-Výsledky!$GI$3=0),20,IF(AND(Tipy!FP29-Tipy!FR29&lt;0,Výsledky!$GG$3-Výsledky!$GI$3&lt;0),20,0))))))</f>
        <v/>
      </c>
      <c r="GT35" s="61" t="str">
        <f>IF(ISBLANK($GI$3),"",IF(OR(Tipy!FS29=Výsledky!#REF!,Tipy!FS29=Výsledky!#REF!,Tipy!FS29=Výsledky!#REF!,Tipy!FS29=Výsledky!$GR$9),IF(VLOOKUP(Tipy!FS29,'Kategórie hráčov'!$A$2:$B$46,2,FALSE)=30,30,20),0))</f>
        <v/>
      </c>
      <c r="GU35" s="61" t="str">
        <f>IF(ISBLANK($GI$3),"",IF(OR(Tipy!FT29=Výsledky!#REF!,Tipy!FT29=Výsledky!#REF!,Tipy!FT29=Výsledky!#REF!,Tipy!FT29=Výsledky!$GU$9),IF(VLOOKUP(Tipy!FT29,'Kategórie hráčov'!$A$2:$B$46,2,FALSE)=30,30,20),0))</f>
        <v/>
      </c>
      <c r="GV35" s="62" t="str">
        <f>IF(ISBLANK($GI$3),"",IF(ISBLANK(Tipy!FP29),0,IF(OR(AND(Tipy!FP29=Výsledky!$GG$3,OR(Tipy!FR29=Výsledky!$GI$3+1,Tipy!FR29=Výsledky!$GI$3-1)),AND(Tipy!FR29=Výsledky!$GI$3,OR(Tipy!FP29=Výsledky!$GG$3+1,Tipy!FP29=Výsledky!$GG$3-1))),10,0)))</f>
        <v/>
      </c>
      <c r="GW35" s="65" t="str">
        <f>IF(ISBLANK($GI$3),"",IF(ISBLANK(Tipy!FP29),"-",SUM(GR35:GV35)))</f>
        <v/>
      </c>
      <c r="GX35" s="64"/>
      <c r="GY35" s="61" t="str">
        <f>IF(ISBLANK($HK$3),"",IF(ISBLANK(Tipy!FV29),0,IF(AND(Tipy!FV29=Výsledky!$HI$3,Tipy!FX29=Výsledky!$HK$3),60,0)))</f>
        <v/>
      </c>
      <c r="GZ35" s="61" t="str">
        <f>IF(ISBLANK($HK$3),"",IF(ISBLANK(Tipy!FV29),0,IF(AND(Tipy!FV29=Výsledky!$HI$3,Tipy!FX29=Výsledky!$HK$3),0,IF(AND(Tipy!FV29-Tipy!FX29&gt;0,Výsledky!$HI$3-Výsledky!$HK$3&gt;0),20,IF(AND(Tipy!FV29-Tipy!FX29=0,Výsledky!$HI$3-Výsledky!$HK$3=0),20,IF(AND(Tipy!FV29-Tipy!FX29&lt;0,Výsledky!$HI$3-Výsledky!$HK$3&lt;0),20,0))))))</f>
        <v/>
      </c>
      <c r="HA35" s="61" t="str">
        <f>IF(ISBLANK($HK$3),"",IF(OR(Tipy!FY29=Výsledky!$GY$6,Tipy!FY29=Výsledky!$GY$7,Tipy!FY29=Výsledky!$GY$8,Tipy!FY29=Výsledky!$GY$9),IF(VLOOKUP(Tipy!FY29,'Kategórie hráčov'!$A$2:$B$46,2,FALSE)=30,30,20),0))</f>
        <v/>
      </c>
      <c r="HB35" s="61" t="str">
        <f>IF(ISBLANK($HK$3),"",IF(OR(Tipy!FZ29=Výsledky!$HB$6,Tipy!FZ29=Výsledky!$HB$7,Tipy!FZ29=Výsledky!$HB$8,Tipy!FZ29=Výsledky!$HB$9),IF(VLOOKUP(Tipy!FZ29,'Kategórie hráčov'!$A$2:$B$46,2,FALSE)=30,30,20),0))</f>
        <v/>
      </c>
      <c r="HC35" s="62" t="str">
        <f>IF(ISBLANK($HK$3),"",IF(ISBLANK(Tipy!FV29),0,IF(OR(AND(Tipy!FV29=Výsledky!$HI$3,OR(Tipy!FX29=Výsledky!$HK$3+1,Tipy!FX29=Výsledky!$HK$3-1)),AND(Tipy!FX29=Výsledky!$HK$3,OR(Tipy!FV29=Výsledky!$HI$3+1,Tipy!FV29=Výsledky!$HI$3-1))),10,0)))</f>
        <v/>
      </c>
      <c r="HD35" s="65" t="str">
        <f>IF(ISBLANK($HK$3),"",IF(ISBLANK(Tipy!FV29),"-",SUM(GY35:HC35)))</f>
        <v/>
      </c>
      <c r="HE35" s="64"/>
      <c r="HF35" s="61" t="str">
        <f>IF(ISBLANK($HD$3),"",IF(ISBLANK(Tipy!GB29),0,IF(AND(Tipy!GB29=Výsledky!$HB$3,Tipy!GD29=Výsledky!$HD$3),60,0)))</f>
        <v/>
      </c>
      <c r="HG35" s="61" t="str">
        <f>IF(ISBLANK($HD$3),"",IF(ISBLANK(Tipy!GB29),0,IF(AND(Tipy!GB29=Výsledky!$HB$3,Tipy!GD29=Výsledky!$HD$3),0,IF(AND(Tipy!GB29-Tipy!GD29&gt;0,Výsledky!$HB$3-Výsledky!$HD$3&gt;0),20,IF(AND(Tipy!GB29-Tipy!GD29=0,Výsledky!$HB$3-Výsledky!$HD$3=0),20,IF(AND(Tipy!GB29-Tipy!GD29&lt;0,Výsledky!$HB$3-Výsledky!$HD$3&lt;0),20,0))))))</f>
        <v/>
      </c>
      <c r="HH35" s="61" t="str">
        <f>IF(ISBLANK($HD$3),"",IF(OR(Tipy!GE29=Výsledky!#REF!,Tipy!GE29=Výsledky!#REF!,Tipy!GE29=Výsledky!#REF!,Tipy!GE29=Výsledky!$HF$9),IF(VLOOKUP(Tipy!GE29,'Kategórie hráčov'!$A$2:$B$46,2,FALSE)=30,30,20),0))</f>
        <v/>
      </c>
      <c r="HI35" s="61" t="str">
        <f>IF(ISBLANK($HD$3),"",IF(OR(Tipy!GF29=Výsledky!#REF!,Tipy!GF29=Výsledky!#REF!,Tipy!GF29=Výsledky!#REF!,Tipy!GF29=Výsledky!$HI$9),IF(VLOOKUP(Tipy!GF29,'Kategórie hráčov'!$A$2:$B$46,2,FALSE)=30,30,20),0))</f>
        <v/>
      </c>
      <c r="HJ35" s="62" t="str">
        <f>IF(ISBLANK($HD$3),"",IF(ISBLANK(Tipy!GB29),0,IF(OR(AND(Tipy!GB29=Výsledky!$HB$3,OR(Tipy!GD29=Výsledky!$HD$3+1,Tipy!GD29=Výsledky!$HD$3-1)),AND(Tipy!GD29=Výsledky!$HD$3,OR(Tipy!GB29=Výsledky!$HB$3+1,Tipy!GB29=Výsledky!$HB$3-1))),10,0)))</f>
        <v/>
      </c>
      <c r="HK35" s="65" t="str">
        <f>IF(ISBLANK($HD$3),"",IF(ISBLANK(Tipy!GB29),"-",SUM(HF35:HJ35)))</f>
        <v/>
      </c>
      <c r="HL35" s="64"/>
      <c r="HM35" s="61" t="str">
        <f>IF(ISBLANK($HY$3),"",IF(ISBLANK(Tipy!GH29),0,IF(AND(Tipy!GH29=Výsledky!$HW$3,Tipy!GJ29=Výsledky!$HY$3),60,0)))</f>
        <v/>
      </c>
      <c r="HN35" s="61" t="str">
        <f>IF(ISBLANK($HY$3),"",IF(ISBLANK(Tipy!GH29),0,IF(AND(Tipy!GH29=Výsledky!$HW$3,Tipy!GJ29=Výsledky!$HY$3),0,IF(AND(Tipy!GH29-Tipy!GJ29&gt;0,Výsledky!$HW$3-Výsledky!$HY$3&gt;0),20,IF(AND(Tipy!GH29-Tipy!GJ29=0,Výsledky!$HW$3-Výsledky!$HY$3=0),20,IF(AND(Tipy!GH29-Tipy!GJ29&lt;0,Výsledky!$HW$3-Výsledky!$HY$3&lt;0),20,0))))))</f>
        <v/>
      </c>
      <c r="HO35" s="61" t="str">
        <f>IF(ISBLANK($HY$3),"",IF(OR(Tipy!GK29=Výsledky!$HM$6,Tipy!GK29=Výsledky!$HM$7,Tipy!GK29=Výsledky!$HM$8,Tipy!GK29=Výsledky!$HM$9),IF(VLOOKUP(Tipy!GK29,'Kategórie hráčov'!$A$2:$B$46,2,FALSE)=30,30,20),0))</f>
        <v/>
      </c>
      <c r="HP35" s="61" t="str">
        <f>IF(ISBLANK($HY$3),"",IF(OR(Tipy!GL29=Výsledky!$HP$6,Tipy!GL29=Výsledky!$HP$7,Tipy!GL29=Výsledky!$HP$8,Tipy!GL29=Výsledky!$HP$9),IF(VLOOKUP(Tipy!GL29,'Kategórie hráčov'!$A$2:$B$46,2,FALSE)=30,30,20),0))</f>
        <v/>
      </c>
      <c r="HQ35" s="62" t="str">
        <f>IF(ISBLANK($HY$3),"",IF(ISBLANK(Tipy!GH29),0,IF(OR(AND(Tipy!GH29=Výsledky!$HW$3,OR(Tipy!GJ29=Výsledky!$HY$3+1,Tipy!GJ29=Výsledky!$HY$3-1)),AND(Tipy!GJ29=Výsledky!$HY$3,OR(Tipy!GH29=Výsledky!$HW$3+1,Tipy!GH29=Výsledky!$HW$3-1))),10,0)))</f>
        <v/>
      </c>
      <c r="HR35" s="65" t="str">
        <f>IF(ISBLANK($HY$3),"",IF(ISBLANK(Tipy!GH29),"-",SUM(HM35:HQ35)))</f>
        <v/>
      </c>
      <c r="HS35" s="64"/>
      <c r="HT35" s="61" t="str">
        <f>IF(ISBLANK($HR$3),"",IF(ISBLANK(Tipy!GN29),0,IF(AND(Tipy!GN29=Výsledky!$HP$3,Tipy!GP29=Výsledky!$HR$3),60,0)))</f>
        <v/>
      </c>
      <c r="HU35" s="61" t="str">
        <f>IF(ISBLANK($HR$3),"",IF(ISBLANK(Tipy!GN29),0,IF(AND(Tipy!GN29=Výsledky!$HP$3,Tipy!GP29=Výsledky!$HR$3),0,IF(AND(Tipy!GN29-Tipy!GP29&gt;0,Výsledky!$HP$3-Výsledky!$HR$3&gt;0),20,IF(AND(Tipy!GN29-Tipy!GP29=0,Výsledky!$HP$3-Výsledky!$HR$3=0),20,IF(AND(Tipy!GN29-Tipy!GP29&lt;0,Výsledky!$HP$3-Výsledky!$HR$3&lt;0),20,0))))))</f>
        <v/>
      </c>
      <c r="HV35" s="61" t="str">
        <f>IF(ISBLANK($HR$3),"",IF(OR(Tipy!GQ29=Výsledky!$HT$6,Tipy!GQ29=Výsledky!#REF!,Tipy!GQ29=Výsledky!#REF!,Tipy!GQ29=Výsledky!#REF!),IF(VLOOKUP(Tipy!GQ29,'Kategórie hráčov'!$A$2:$B$46,2,FALSE)=30,30,20),0))</f>
        <v/>
      </c>
      <c r="HW35" s="61" t="str">
        <f>IF(ISBLANK($HR$3),"",IF(OR(Tipy!GR29=Výsledky!$HW$6,Tipy!GR29=Výsledky!#REF!,Tipy!GR29=Výsledky!#REF!,Tipy!GR29=Výsledky!#REF!),IF(VLOOKUP(Tipy!GR29,'Kategórie hráčov'!$A$2:$B$46,2,FALSE)=30,30,20),0))</f>
        <v/>
      </c>
      <c r="HX35" s="62" t="str">
        <f>IF(ISBLANK($HR$3),"",IF(ISBLANK(Tipy!GN29),0,IF(OR(AND(Tipy!GN29=Výsledky!$HP$3,OR(Tipy!GP29=Výsledky!$HR$3+1,Tipy!GP29=Výsledky!$HR$3-1)),AND(Tipy!GP29=Výsledky!$HR$3,OR(Tipy!GN29=Výsledky!$HP$3+1,Tipy!GN29=Výsledky!$HP$3-1))),10,0)))</f>
        <v/>
      </c>
      <c r="HY35" s="65" t="str">
        <f>IF(ISBLANK($HR$3),"",IF(ISBLANK(Tipy!GN29),"-",SUM(HT35:HX35)))</f>
        <v/>
      </c>
      <c r="HZ35" s="64"/>
      <c r="IA35" s="61" t="str">
        <f>IF(ISBLANK($IM$3),"",IF(ISBLANK(Tipy!GT29),0,IF(AND(Tipy!GT29=Výsledky!$IK$3,Tipy!GV29=Výsledky!$IM$3),60,0)))</f>
        <v/>
      </c>
      <c r="IB35" s="61" t="str">
        <f>IF(ISBLANK($IM$3),"",IF(ISBLANK(Tipy!GT29),0,IF(AND(Tipy!GT29=Výsledky!$IK$3,Tipy!GV29=Výsledky!$IM$3),0,IF(AND(Tipy!GT29-Tipy!GV29&gt;0,Výsledky!$IK$3-Výsledky!$IM$3&gt;0),20,IF(AND(Tipy!GT29-Tipy!GV29=0,Výsledky!$IK$3-Výsledky!$IM$3=0),20,IF(AND(Tipy!GT29-Tipy!GV29&lt;0,Výsledky!$IK$3-Výsledky!$IM$3&lt;0),20,0))))))</f>
        <v/>
      </c>
      <c r="IC35" s="61" t="str">
        <f>IF(ISBLANK($IM$3),"",IF(OR(Tipy!GW29=Výsledky!$IA$6,Tipy!GW29=Výsledky!$IA$7,Tipy!GW29=Výsledky!$IA$8,Tipy!GW29=Výsledky!$IA$9),IF(VLOOKUP(Tipy!GW29,'Kategórie hráčov'!$A$2:$B$46,2,FALSE)=30,30,20),0))</f>
        <v/>
      </c>
      <c r="ID35" s="61" t="str">
        <f>IF(ISBLANK($IM$3),"",IF(OR(Tipy!GX29=Výsledky!$ID$6,Tipy!GX29=Výsledky!$ID$7,Tipy!GX29=Výsledky!$ID$8,Tipy!GX29=Výsledky!$ID$9),IF(VLOOKUP(Tipy!GX29,'Kategórie hráčov'!$A$2:$B$46,2,FALSE)=30,30,20),0))</f>
        <v/>
      </c>
      <c r="IE35" s="62" t="str">
        <f>IF(ISBLANK($IM$3),"",IF(ISBLANK(Tipy!GT29),0,IF(OR(AND(Tipy!GT29=Výsledky!$IK$3,OR(Tipy!GV29=Výsledky!$IM$3+1,Tipy!GV29=Výsledky!$IM$3-1)),AND(Tipy!GV29=Výsledky!$IM$3,OR(Tipy!GT29=Výsledky!$IK$3+1,Tipy!GT29=Výsledky!$IK$3-1))),10,0)))</f>
        <v/>
      </c>
      <c r="IF35" s="65" t="str">
        <f>IF(ISBLANK($IM$3),"",IF(ISBLANK(Tipy!GT29),"-",SUM(IA35:IE35)))</f>
        <v/>
      </c>
      <c r="IG35" s="64"/>
      <c r="IH35" s="61" t="str">
        <f>IF(ISBLANK($IF$3),"",IF(ISBLANK(Tipy!GZ29),0,IF(AND(Tipy!GZ29=Výsledky!$ID$3,Tipy!HB29=Výsledky!$IF$3),60,0)))</f>
        <v/>
      </c>
      <c r="II35" s="61" t="str">
        <f>IF(ISBLANK($IF$3),"",IF(ISBLANK(Tipy!GZ29),0,IF(AND(Tipy!GZ29=Výsledky!$ID$3,Tipy!HB29=Výsledky!$IF$3),0,IF(AND(Tipy!GZ29-Tipy!HB29&gt;0,Výsledky!$ID$3-Výsledky!$IF$3&gt;0),20,IF(AND(Tipy!GZ29-Tipy!HB29=0,Výsledky!$ID$3-Výsledky!$IF$3=0),20,IF(AND(Tipy!GZ29-Tipy!HB29&lt;0,Výsledky!$ID$3-Výsledky!$IF$3&lt;0),20,0))))))</f>
        <v/>
      </c>
      <c r="IJ35" s="61" t="str">
        <f>IF(ISBLANK($IF$3),"",IF(OR(Tipy!HC29=Výsledky!#REF!,Tipy!HC29=Výsledky!#REF!,Tipy!HC29=Výsledky!#REF!,Tipy!HC29=Výsledky!$IH$9),IF(VLOOKUP(Tipy!HC29,'Kategórie hráčov'!$A$2:$B$46,2,FALSE)=30,30,20),0))</f>
        <v/>
      </c>
      <c r="IK35" s="61" t="str">
        <f>IF(ISBLANK($IF$3),"",IF(OR(Tipy!HD29=Výsledky!#REF!,Tipy!HD29=Výsledky!#REF!,Tipy!HD29=Výsledky!#REF!,Tipy!HD29=Výsledky!$IK$9),IF(VLOOKUP(Tipy!HD29,'Kategórie hráčov'!$A$2:$B$46,2,FALSE)=30,30,20),0))</f>
        <v/>
      </c>
      <c r="IL35" s="62" t="str">
        <f>IF(ISBLANK($IF$3),"",IF(ISBLANK(Tipy!GZ29),0,IF(OR(AND(Tipy!GZ29=Výsledky!$ID$3,OR(Tipy!HB29=Výsledky!$IF$3+1,Tipy!HB29=Výsledky!$IF$3-1)),AND(Tipy!HB29=Výsledky!$IF$3,OR(Tipy!GZ29=Výsledky!$ID$3+1,Tipy!GZ29=Výsledky!$ID$3-1))),10,0)))</f>
        <v/>
      </c>
      <c r="IM35" s="65" t="str">
        <f>IF(ISBLANK($IF$3),"",IF(ISBLANK(Tipy!GZ29),"-",SUM(IH35:IL35)))</f>
        <v/>
      </c>
      <c r="IN35" s="64"/>
      <c r="IO35" s="61" t="str">
        <f>IF(ISBLANK($IT$3),"",IF(ISBLANK(Tipy!HF29),0,IF(AND(Tipy!HF29=Výsledky!$IR$3,Tipy!HH29=Výsledky!$IT$3),60,0)))</f>
        <v/>
      </c>
      <c r="IP35" s="61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61" t="str">
        <f>IF(ISBLANK($IT$3),"",IF(OR(Tipy!HI29=Výsledky!$IO$6,Tipy!HI29=Výsledky!$IO$7,Tipy!HI29=Výsledky!$IO$8,Tipy!HI29=Výsledky!$IO$9),IF(VLOOKUP(Tipy!HI29,'Kategórie hráčov'!$A$2:$B$46,2,FALSE)=30,30,20),0))</f>
        <v/>
      </c>
      <c r="IR35" s="61" t="str">
        <f>IF(ISBLANK($IT$3),"",IF(OR(Tipy!HJ29=Výsledky!$IR$6,Tipy!HJ29=Výsledky!$IR$7,Tipy!HJ29=Výsledky!$IR$8,Tipy!HJ29=Výsledky!$IR$9),IF(VLOOKUP(Tipy!HJ29,'Kategórie hráčov'!$A$2:$B$46,2,FALSE)=30,30,20),0))</f>
        <v/>
      </c>
      <c r="IS35" s="62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65" t="str">
        <f>IF(ISBLANK($IT$3),"",IF(ISBLANK(Tipy!HF29),"-",SUM(IO35:IS35)))</f>
        <v/>
      </c>
      <c r="IU35" s="64"/>
      <c r="IV35" s="61" t="str">
        <f>IF(ISBLANK($JA$3),"",IF(ISBLANK(Tipy!HL29),0,IF(AND(Tipy!HL29=Výsledky!$IY$3,Tipy!HN29=Výsledky!$JA$3),60,0)))</f>
        <v/>
      </c>
      <c r="IW35" s="61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61" t="str">
        <f>IF(ISBLANK($JA$3),"",IF(OR(Tipy!HO29=Výsledky!$IV$6,Tipy!HO29=Výsledky!$IV$7,Tipy!HO29=Výsledky!$IV$8,Tipy!HO29=Výsledky!$IV$9),IF(VLOOKUP(Tipy!HO29,'Kategórie hráčov'!$A$2:$B$46,2,FALSE)=30,30,20),0))</f>
        <v/>
      </c>
      <c r="IY35" s="61" t="str">
        <f>IF(ISBLANK($JA$3),"",IF(OR(Tipy!HP29=Výsledky!$IY$6,Tipy!HP29=Výsledky!$IY$7,Tipy!HP29=Výsledky!$IY$8,Tipy!HP29=Výsledky!$IY$9),IF(VLOOKUP(Tipy!HP29,'Kategórie hráčov'!$A$2:$B$46,2,FALSE)=30,30,20),0))</f>
        <v/>
      </c>
      <c r="IZ35" s="62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65" t="str">
        <f>IF(ISBLANK($JA$3),"",IF(ISBLANK(Tipy!HL29),"-",SUM(IV35:IZ35)))</f>
        <v/>
      </c>
      <c r="JB35" s="64"/>
      <c r="JC35" s="61" t="str">
        <f>IF(ISBLANK($JO$3),"",IF(ISBLANK(Tipy!HR29),0,IF(AND(Tipy!HR29=Výsledky!$JM$3,Tipy!HT29=Výsledky!$JO$3),60,0)))</f>
        <v/>
      </c>
      <c r="JD35" s="61" t="str">
        <f>IF(ISBLANK($JO$3),"",IF(ISBLANK(Tipy!HR29),0,IF(AND(Tipy!HR29=Výsledky!$JM$3,Tipy!HT29=Výsledky!$JO$3),0,IF(AND(Tipy!HR29-Tipy!HT29&gt;0,Výsledky!$JM$3-Výsledky!$JO$3&gt;0),20,IF(AND(Tipy!HR29-Tipy!HT29=0,Výsledky!$JM$3-Výsledky!$JO$3=0),20,IF(AND(Tipy!HR29-Tipy!HT29&lt;0,Výsledky!$JM$3-Výsledky!$JO$3&lt;0),20,0))))))</f>
        <v/>
      </c>
      <c r="JE35" s="61" t="str">
        <f>IF(ISBLANK($JO$3),"",IF(OR(Tipy!HU29=Výsledky!$JC$6,Tipy!HU29=Výsledky!$JC$7,Tipy!HU29=Výsledky!$JC$8,Tipy!HU29=Výsledky!$JC$9),IF(VLOOKUP(Tipy!HU29,'Kategórie hráčov'!$A$2:$B$70,2,FALSE)=30,30,20),0))</f>
        <v/>
      </c>
      <c r="JF35" s="61" t="str">
        <f>IF(ISBLANK($JO$3),"",IF(OR(Tipy!HV29=Výsledky!$JF$6,Tipy!HV29=Výsledky!$JF$7,Tipy!HV29=Výsledky!$JF$8,Tipy!HV29=Výsledky!$JF$9),IF(VLOOKUP(Tipy!HV29,'Kategórie hráčov'!$A$2:$B$70,2,FALSE)=30,30,20),0))</f>
        <v/>
      </c>
      <c r="JG35" s="62" t="str">
        <f>IF(ISBLANK($JO$3),"",IF(ISBLANK(Tipy!HR29),0,IF(OR(AND(Tipy!HR29=Výsledky!$JM$3,OR(Tipy!HT29=Výsledky!$JO$3+1,Tipy!HT29=Výsledky!$JO$3-1)),AND(Tipy!HT29=Výsledky!$JO$3,OR(Tipy!HR29=Výsledky!$JM$3+1,Tipy!HR29=Výsledky!$JM$3-1))),10,0)))</f>
        <v/>
      </c>
      <c r="JH35" s="65" t="str">
        <f>IF(ISBLANK($JO$3),"",IF(ISBLANK(Tipy!HR29),"-",SUM(JC35:JG35)))</f>
        <v/>
      </c>
      <c r="JI35" s="64"/>
      <c r="JJ35" s="61" t="str">
        <f>IF(ISBLANK($JH$3),"",IF(ISBLANK(Tipy!HX29),0,IF(AND(Tipy!HX29=Výsledky!$JF$3,Tipy!HZ29=Výsledky!$JH$3),60,0)))</f>
        <v/>
      </c>
      <c r="JK35" s="61" t="str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/>
      </c>
      <c r="JL35" s="61" t="str">
        <f>IF(ISBLANK($JH$3),"",IF(OR(Tipy!IA29=Výsledky!#REF!,Tipy!IA29=Výsledky!#REF!,Tipy!IA29=Výsledky!#REF!,Tipy!IA29=Výsledky!$JJ$9),IF(VLOOKUP(Tipy!IA29,'Kategórie hráčov'!$A$2:$B$46,2,FALSE)=30,30,20),0))</f>
        <v/>
      </c>
      <c r="JM35" s="61" t="str">
        <f>IF(ISBLANK($JH$3),"",IF(OR(Tipy!IB29=Výsledky!#REF!,Tipy!IB29=Výsledky!#REF!,Tipy!IB29=Výsledky!#REF!,Tipy!IB29=Výsledky!$JM$9),IF(VLOOKUP(Tipy!IB29,'Kategórie hráčov'!$A$2:$B$46,2,FALSE)=30,30,20),0))</f>
        <v/>
      </c>
      <c r="JN35" s="62" t="str">
        <f>IF(ISBLANK($JH$3),"",IF(ISBLANK(Tipy!HX29),0,IF(OR(AND(Tipy!HX29=Výsledky!$JF$3,OR(Tipy!HZ29=Výsledky!$JH$3+1,Tipy!HZ29=Výsledky!$JH$3-1)),AND(Tipy!HZ29=Výsledky!$JH$3,OR(Tipy!HX29=Výsledky!$JF$3+1,Tipy!HX29=Výsledky!$JF$3-1))),10,0)))</f>
        <v/>
      </c>
      <c r="JO35" s="65" t="str">
        <f>IF(ISBLANK($JH$3),"",IF(ISBLANK(Tipy!HX29),"-",SUM(JJ35:JN35)))</f>
        <v/>
      </c>
      <c r="JP35" s="64"/>
      <c r="JQ35" s="61" t="str">
        <f>IF(ISBLANK($JV$3),"",IF(ISBLANK(Tipy!ID29),0,IF(AND(Tipy!ID29=Výsledky!$JT$3,Tipy!IF29=Výsledky!$JV$3),60,0)))</f>
        <v/>
      </c>
      <c r="JR35" s="61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61" t="str">
        <f>IF(ISBLANK($JV$3),"",IF(OR(Tipy!IG29=Výsledky!$JQ$6,Tipy!IG29=Výsledky!$JQ$7,Tipy!IG29=Výsledky!$JQ$8,Tipy!IG29=Výsledky!$JQ$9),IF(VLOOKUP(Tipy!IG29,'Kategórie hráčov'!$A$2:$B$46,2,FALSE)=30,30,20),0))</f>
        <v/>
      </c>
      <c r="JT35" s="61" t="str">
        <f>IF(ISBLANK($JV$3),"",IF(OR(Tipy!IH29=Výsledky!$JT$6,Tipy!IH29=Výsledky!$JT$7,Tipy!IH29=Výsledky!$JT$8,Tipy!IH29=Výsledky!$JT$9),IF(VLOOKUP(Tipy!IH29,'Kategórie hráčov'!$A$2:$B$46,2,FALSE)=30,30,20),0))</f>
        <v/>
      </c>
      <c r="JU35" s="62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65" t="str">
        <f>IF(ISBLANK($JV$3),"",IF(ISBLANK(Tipy!ID29),"-",SUM(JQ35:JU35)))</f>
        <v/>
      </c>
      <c r="JW35" s="64"/>
      <c r="JX35" s="61" t="str">
        <f>IF(ISBLANK($KQ$3),"",IF(ISBLANK(Tipy!IJ29),0,IF(AND(Tipy!IJ29=Výsledky!$KO$3,Tipy!IL29=Výsledky!$KQ$3),60,0)))</f>
        <v/>
      </c>
      <c r="JY35" s="61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1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1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2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65" t="str">
        <f>IF(ISBLANK($KQ$3),"",IF(ISBLANK(Tipy!IJ29),"-",SUM(JX35:KB35)))</f>
        <v/>
      </c>
      <c r="KD35" s="64"/>
      <c r="KE35" s="61" t="str">
        <f>IF(ISBLANK($KX$3),"",IF(ISBLANK(Tipy!IP29),0,IF(AND(Tipy!IP29=Výsledky!$KV$3,Tipy!IR29=Výsledky!$KX$3),60,0)))</f>
        <v/>
      </c>
      <c r="KF35" s="61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1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1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2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65" t="str">
        <f>IF(ISBLANK($KX$3),"",IF(ISBLANK(Tipy!IP29),"-",SUM(KE35:KI35)))</f>
        <v/>
      </c>
      <c r="KK35" s="64"/>
      <c r="KL35" s="61" t="str">
        <f>IF(ISBLANK($KJ$3),"",IF(ISBLANK(Tipy!IV29),0,IF(AND(Tipy!IV29=Výsledky!$KH$3,Tipy!IX29=Výsledky!$KJ$3),60,0)))</f>
        <v/>
      </c>
      <c r="KM35" s="61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1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1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2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65" t="str">
        <f>IF(ISBLANK($KJ$3),"",IF(ISBLANK(Tipy!IV29),"-",SUM(KL35:KP35)))</f>
        <v/>
      </c>
      <c r="KR35" s="64"/>
      <c r="KS35" s="61" t="str">
        <f>IF(ISBLANK($KC$3),"",IF(ISBLANK(Tipy!JB29),0,IF(AND(Tipy!JB29=Výsledky!$KA$3,Tipy!JD29=Výsledky!$KC$3),60,0)))</f>
        <v/>
      </c>
      <c r="KT35" s="61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1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1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2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5" t="str">
        <f>IF(ISBLANK($KC$3),"",IF(ISBLANK(Tipy!JB29),"-",SUM(KS35:KW35)))</f>
        <v/>
      </c>
      <c r="KY35" s="64"/>
      <c r="KZ35" s="61" t="str">
        <f>IF(ISBLANK($LE$3),"",IF(ISBLANK(Tipy!JH29),0,IF(AND(Tipy!JH29=Výsledky!$LC$3,Tipy!JJ29=Výsledky!$LE$3),60,0)))</f>
        <v/>
      </c>
      <c r="LA35" s="61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1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1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2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5" t="str">
        <f>IF(ISBLANK($LE$3),"",IF(ISBLANK(Tipy!JH29),"-",SUM(KZ35:LD35)))</f>
        <v/>
      </c>
      <c r="LF35" s="64"/>
      <c r="LG35" s="61" t="str">
        <f>IF(ISBLANK($JH$3),"",IF(ISBLANK(Tipy!JU29),0,IF(AND(Tipy!JU29=Výsledky!$JF$3,Tipy!JW29=Výsledky!$JH$3),60,0)))</f>
        <v/>
      </c>
      <c r="LH35" s="61" t="str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/>
      </c>
      <c r="LI35" s="61" t="str">
        <f>IF(ISBLANK($JH$3),"",IF(OR(Tipy!JX29=Výsledky!#REF!,Tipy!JX29=Výsledky!#REF!,Tipy!JX29=Výsledky!#REF!,Tipy!JX29=Výsledky!$JJ$9),IF(VLOOKUP(Tipy!JX29,'Kategórie hráčov'!$A$2:$B$46,2,FALSE)=30,30,20),0))</f>
        <v/>
      </c>
      <c r="LJ35" s="61" t="str">
        <f>IF(ISBLANK($JH$3),"",IF(OR(Tipy!JY29=Výsledky!#REF!,Tipy!JY29=Výsledky!#REF!,Tipy!JY29=Výsledky!#REF!,Tipy!JY29=Výsledky!$JM$9),IF(VLOOKUP(Tipy!JY29,'Kategórie hráčov'!$A$2:$B$46,2,FALSE)=30,30,20),0))</f>
        <v/>
      </c>
      <c r="LK35" s="62" t="str">
        <f>IF(ISBLANK($JH$3),"",IF(ISBLANK(Tipy!JU29),0,IF(OR(AND(Tipy!JU29=Výsledky!$JF$3,OR(Tipy!JW29=Výsledky!$JH$3+1,Tipy!JW29=Výsledky!$JH$3-1)),AND(Tipy!JW29=Výsledky!$JH$3,OR(Tipy!JU29=Výsledky!$JF$3+1,Tipy!JU29=Výsledky!$JF$3-1))),10,0)))</f>
        <v/>
      </c>
      <c r="LL35" s="65" t="str">
        <f>IF(ISBLANK($JH$3),"",IF(ISBLANK(Tipy!JU29),"-",SUM(LG35:LK35)))</f>
        <v/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 t="str">
        <f>IF(ISBLANK($JH$3),"",IF(ISBLANK(Tipy!KI29),0,IF(AND(Tipy!KI29=Výsledky!$JF$3,Tipy!KK29=Výsledky!$JH$3),60,0)))</f>
        <v/>
      </c>
      <c r="LV35" s="61" t="str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/>
      </c>
      <c r="LW35" s="61" t="str">
        <f>IF(ISBLANK($JH$3),"",IF(OR(Tipy!KL29=Výsledky!#REF!,Tipy!KL29=Výsledky!#REF!,Tipy!KL29=Výsledky!#REF!,Tipy!KL29=Výsledky!$JJ$9),IF(VLOOKUP(Tipy!KL29,'Kategórie hráčov'!$A$2:$B$46,2,FALSE)=30,30,20),0))</f>
        <v/>
      </c>
      <c r="LX35" s="61" t="str">
        <f>IF(ISBLANK($JH$3),"",IF(OR(Tipy!KM29=Výsledky!#REF!,Tipy!KM29=Výsledky!#REF!,Tipy!KM29=Výsledky!#REF!,Tipy!KM29=Výsledky!$JM$9),IF(VLOOKUP(Tipy!KM29,'Kategórie hráčov'!$A$2:$B$46,2,FALSE)=30,30,20),0))</f>
        <v/>
      </c>
      <c r="LY35" s="62" t="str">
        <f>IF(ISBLANK($JH$3),"",IF(ISBLANK(Tipy!KI29),0,IF(OR(AND(Tipy!KI29=Výsledky!$JF$3,OR(Tipy!KK29=Výsledky!$JH$3+1,Tipy!KK29=Výsledky!$JH$3-1)),AND(Tipy!KK29=Výsledky!$JH$3,OR(Tipy!KI29=Výsledky!$JF$3+1,Tipy!KI29=Výsledky!$JF$3-1))),10,0)))</f>
        <v/>
      </c>
      <c r="LZ35" s="65" t="str">
        <f>IF(ISBLANK($JH$3),"",IF(ISBLANK(Tipy!KI29),"-",SUM(LU35:LY35)))</f>
        <v/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324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324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5" customFormat="1" ht="18" customHeight="1" x14ac:dyDescent="0.2">
      <c r="A36" s="287">
        <f>Tipy!A30</f>
        <v>38</v>
      </c>
      <c r="B36" s="302" t="s">
        <v>13</v>
      </c>
      <c r="C36" s="303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4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299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299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102">
        <f>IF(ISBLANK($AR$3),"",IF(ISBLANK(Tipy!AH30),0,IF(AND(Tipy!AH30=Výsledky!$AP$3,Tipy!AJ30=Výsledky!$AR$3),60,0)))</f>
        <v>0</v>
      </c>
      <c r="AN36" s="101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01">
        <f>IF(ISBLANK($AR$3),"",IF(OR(Tipy!AK30=Výsledky!$AM$6,Tipy!AK30=Výsledky!$AM$7,Tipy!AK30=Výsledky!$AM$8,Tipy!AK30=Výsledky!$AM$9),VLOOKUP(Tipy!AK30,'Kategórie hráčov'!$A$2:$B$51,2,FALSE),0))</f>
        <v>0</v>
      </c>
      <c r="AP36" s="101">
        <f>IF(ISBLANK($AR$3),"",IF(OR(Tipy!AL30=Výsledky!$AP$6,Tipy!AL30=Výsledky!$AP$7,Tipy!AL30=Výsledky!$AP$8,Tipy!AL30=Výsledky!$AP$9),VLOOKUP(Tipy!AL30,'Kategórie hráčov'!$A$27:$B$76,2,FALSE),0))</f>
        <v>20</v>
      </c>
      <c r="AQ36" s="62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5">
        <f>IF(ISBLANK($AR$3),"",IF(ISBLANK(Tipy!AH30),"-",SUM(AM36:AQ36)))</f>
        <v>50</v>
      </c>
      <c r="AS36" s="64"/>
      <c r="AT36" s="61">
        <f>IF(ISBLANK($AY$3),"",IF(ISBLANK(Tipy!AN30),0,IF(AND(Tipy!AN30=Výsledky!$AW$3,Tipy!AP30=Výsledky!$AY$3),60,0)))</f>
        <v>0</v>
      </c>
      <c r="AU36" s="61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61">
        <f>IF(ISBLANK($AY$3),"",IF(OR(Tipy!AQ30=Výsledky!$AT$6,Tipy!AQ30=Výsledky!$AT$7,Tipy!AQ30=Výsledky!$AT$8,Tipy!AQ30=Výsledky!$AT$9),VLOOKUP(Tipy!AQ30,'Kategórie hráčov'!$A$2:$B$51,2,FALSE),0))</f>
        <v>0</v>
      </c>
      <c r="AW36" s="61">
        <f>IF(ISBLANK($AY$3),"",IF(OR(Tipy!AR30=Výsledky!$AW$6,Tipy!AR30=Výsledky!$AW$7,Tipy!AR30=Výsledky!$AW$8,Tipy!AR30=Výsledky!$AW$9),VLOOKUP(Tipy!AR30,'Kategórie hráčov'!$A$27:$B$76,2,FALSE),0))</f>
        <v>0</v>
      </c>
      <c r="AX36" s="62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5" t="str">
        <f>IF(ISBLANK($AY$3),"",IF(ISBLANK(Tipy!AN30),"-",SUM(AT36:AX36)))</f>
        <v>-</v>
      </c>
      <c r="AZ36" s="64"/>
      <c r="BA36" s="61">
        <f>IF(ISBLANK($BF$3),"",IF(ISBLANK(Tipy!AT30),0,IF(AND(Tipy!AT30=Výsledky!$BD$3,Tipy!AV30=Výsledky!$BF$3),60,0)))</f>
        <v>0</v>
      </c>
      <c r="BB36" s="61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61">
        <f>IF(ISBLANK($BF$3),"",IF(OR(Tipy!AW30=Výsledky!$BA$6,Tipy!AW30=Výsledky!$BA$7,Tipy!AW30=Výsledky!$BA$8,Tipy!AW30=Výsledky!$BA$9),VLOOKUP(Tipy!AW30,'Kategórie hráčov'!$A$2:$B$51,2,FALSE),0))</f>
        <v>0</v>
      </c>
      <c r="BD36" s="61">
        <f>IF(ISBLANK($BF$3),"",IF(OR(Tipy!AX30=Výsledky!$BD$6,Tipy!AX30=Výsledky!$BD$7,Tipy!AX30=Výsledky!$BD$8,Tipy!AX30=Výsledky!$BD$9),VLOOKUP(Tipy!AX30,'Kategórie hráčov'!$A$27:$B$76,2,FALSE),0))</f>
        <v>0</v>
      </c>
      <c r="BE36" s="62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5" t="str">
        <f>IF(ISBLANK($BF$3),"",IF(ISBLANK(Tipy!AT30),"-",SUM(BA36:BE36)))</f>
        <v>-</v>
      </c>
      <c r="BG36" s="64"/>
      <c r="BH36" s="61">
        <f>IF(ISBLANK($BM$3),"",IF(ISBLANK(Tipy!AZ30),0,IF(AND(Tipy!AZ30=Výsledky!$BK$3,Tipy!BB30=Výsledky!$BM$3),60,0)))</f>
        <v>0</v>
      </c>
      <c r="BI36" s="61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61">
        <f>IF(ISBLANK($BM$3),"",IF(OR(Tipy!BC30=Výsledky!$BH$6,Tipy!BC30=Výsledky!$BH$7,Tipy!BC30=Výsledky!$BH$8,Tipy!BC30=Výsledky!$BH$9),VLOOKUP(Tipy!BC30,'Kategórie hráčov'!$A$2:$B$51,2,FALSE),0))</f>
        <v>0</v>
      </c>
      <c r="BK36" s="61">
        <f>IF(ISBLANK($BM$3),"",IF(OR(Tipy!BD30=Výsledky!$BK$6,Tipy!BD30=Výsledky!$BK$7,Tipy!BD30=Výsledky!$BK$8,Tipy!BD30=Výsledky!$BK$9),VLOOKUP(Tipy!BD30,'Kategórie hráčov'!$A$27:$B$76,2,FALSE),0))</f>
        <v>0</v>
      </c>
      <c r="BL36" s="62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5" t="str">
        <f>IF(ISBLANK($BM$3),"",IF(ISBLANK(Tipy!AZ30),"-",SUM(BH36:BL36)))</f>
        <v>-</v>
      </c>
      <c r="BN36" s="64"/>
      <c r="BO36" s="61">
        <f>IF(ISBLANK($BT$3),"",IF(ISBLANK(Tipy!BF30),0,IF(AND(Tipy!BF30=Výsledky!$BR$3,Tipy!BH30=Výsledky!$BT$3),60,0)))</f>
        <v>0</v>
      </c>
      <c r="BP36" s="61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61">
        <f>IF(ISBLANK($BT$3),"",IF(OR(Tipy!BI30=Výsledky!$BO$6,Tipy!BI30=Výsledky!$BO$7,Tipy!BI30=Výsledky!$BO$8,Tipy!BI30=Výsledky!$BO$9),VLOOKUP(Tipy!BI30,'Kategórie hráčov'!$A$2:$B$51,2,FALSE),0))</f>
        <v>0</v>
      </c>
      <c r="BR36" s="61">
        <f>IF(ISBLANK($BT$3),"",IF(OR(Tipy!BJ30=Výsledky!$BR$6,Tipy!BJ30=Výsledky!$BR$7,Tipy!BJ30=Výsledky!$BR$8,Tipy!BJ30=Výsledky!$BR$9),VLOOKUP(Tipy!BJ30,'Kategórie hráčov'!$A$27:$B$76,2,FALSE),0))</f>
        <v>0</v>
      </c>
      <c r="BS36" s="62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5" t="str">
        <f>IF(ISBLANK($BT$3),"",IF(ISBLANK(Tipy!BF30),"-",SUM(BO36:BS36)))</f>
        <v>-</v>
      </c>
      <c r="BU36" s="64"/>
      <c r="BV36" s="61">
        <f>IF(ISBLANK($CA$3),"",IF(ISBLANK(Tipy!BL30),0,IF(AND(Tipy!BL30=Výsledky!$BY$3,Tipy!BN30=Výsledky!$CA$3),60,0)))</f>
        <v>0</v>
      </c>
      <c r="BW36" s="61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61">
        <f>IF(ISBLANK($CA$3),"",IF(OR(Tipy!BO30=Výsledky!$BV$6,Tipy!BO30=Výsledky!$BV$7,Tipy!BO30=Výsledky!$BV$8,Tipy!BO30=Výsledky!$BV$9),VLOOKUP(Tipy!BO30,'Kategórie hráčov'!$A$2:$B$51,2,FALSE),0))</f>
        <v>20</v>
      </c>
      <c r="BY36" s="61">
        <f>IF(ISBLANK($CA$3),"",IF(OR(Tipy!BP30=Výsledky!$BY$6,Tipy!BP30=Výsledky!$BY$7,Tipy!BP30=Výsledky!$BY$8,Tipy!BP30=Výsledky!$BY$9),VLOOKUP(Tipy!BP30,'Kategórie hráčov'!$A$27:$B$76,2,FALSE),0))</f>
        <v>0</v>
      </c>
      <c r="BZ36" s="62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5">
        <f>IF(ISBLANK($CA$3),"",IF(ISBLANK(Tipy!BL30),"-",SUM(BV36:BZ36)))</f>
        <v>50</v>
      </c>
      <c r="CB36" s="64"/>
      <c r="CC36" s="61">
        <f>IF(ISBLANK($CH$3),"",IF(ISBLANK(Tipy!BR30),0,IF(AND(Tipy!BR30=Výsledky!$CF$3,Tipy!BT30=Výsledky!$CH$3),60,0)))</f>
        <v>0</v>
      </c>
      <c r="CD36" s="61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61">
        <f>IF(ISBLANK($CH$3),"",IF(OR(Tipy!BU30=Výsledky!$CC$6,Tipy!BU30=Výsledky!$CC$7,Tipy!BU30=Výsledky!$CC$8,Tipy!BU30=Výsledky!$CC$9),VLOOKUP(Tipy!BU30,'Kategórie hráčov'!$A$2:$B$51,2,FALSE),0))</f>
        <v>0</v>
      </c>
      <c r="CF36" s="61">
        <f>IF(ISBLANK($CH$3),"",IF(OR(Tipy!BV30=Výsledky!$CF$6,Tipy!BV30=Výsledky!$CF$7,Tipy!BV30=Výsledky!$CF$8,Tipy!BV30=Výsledky!$CF$9),VLOOKUP(Tipy!BV30,'Kategórie hráčov'!$A$27:$B$76,2,FALSE),0))</f>
        <v>0</v>
      </c>
      <c r="CG36" s="62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5" t="str">
        <f>IF(ISBLANK($CH$3),"",IF(ISBLANK(Tipy!BR30),"-",SUM(CC36:CG36)))</f>
        <v>-</v>
      </c>
      <c r="CI36" s="64"/>
      <c r="CJ36" s="61">
        <f>IF(ISBLANK($CO$3),"",IF(ISBLANK(Tipy!BX30),0,IF(AND(Tipy!BX30=Výsledky!$CM$3,Tipy!BZ30=Výsledky!$CO$3),60,0)))</f>
        <v>0</v>
      </c>
      <c r="CK36" s="61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61">
        <f>IF(ISBLANK($CO$3),"",IF(OR(Tipy!CA30=Výsledky!$CJ$6,Tipy!CA30=Výsledky!$CJ$7,Tipy!CA30=Výsledky!$CJ$8,Tipy!CA30=Výsledky!$CJ$9),VLOOKUP(Tipy!CA30,'Kategórie hráčov'!$A$2:$B$51,2,FALSE),0))</f>
        <v>20</v>
      </c>
      <c r="CM36" s="61">
        <f>IF(ISBLANK($CO$3),"",IF(OR(Tipy!CB30=Výsledky!$CM$6,Tipy!CB30=Výsledky!$CM$7,Tipy!CB30=Výsledky!$CM$8,Tipy!CB30=Výsledky!$CM$9),VLOOKUP(Tipy!CB30,'Kategórie hráčov'!$A$27:$B$76,2,FALSE),0))</f>
        <v>20</v>
      </c>
      <c r="CN36" s="62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65">
        <f>IF(ISBLANK($CO$3),"",IF(ISBLANK(Tipy!BX30),"-",SUM(CJ36:CN36)))</f>
        <v>70</v>
      </c>
      <c r="CP36" s="64"/>
      <c r="CQ36" s="61">
        <f>IF(ISBLANK($CV$3),"",IF(ISBLANK(Tipy!CD30),0,IF(AND(Tipy!CD30=Výsledky!$CT$3,Tipy!CF30=Výsledky!$CV$3),60,0)))</f>
        <v>0</v>
      </c>
      <c r="CR36" s="61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61">
        <f>IF(ISBLANK($CV$3),"",IF(OR(Tipy!CG30=Výsledky!$CQ$6,Tipy!CG30=Výsledky!$CQ$7,Tipy!CG30=Výsledky!$CQ$8,Tipy!CG30=Výsledky!$CQ$9),VLOOKUP(Tipy!CG30,'Kategórie hráčov'!$A$2:$B$51,2,FALSE),0))</f>
        <v>20</v>
      </c>
      <c r="CT36" s="61">
        <f>IF(ISBLANK($CV$3),"",IF(OR(Tipy!CH30=Výsledky!$CT$6,Tipy!CH30=Výsledky!$CT$7,Tipy!CH30=Výsledky!$CT$8,Tipy!CH30=Výsledky!$CT$9),VLOOKUP(Tipy!CH30,'Kategórie hráčov'!$A$27:$B$76,2,FALSE),0))</f>
        <v>0</v>
      </c>
      <c r="CU36" s="62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65">
        <f>IF(ISBLANK($CV$3),"",IF(ISBLANK(Tipy!CD30),"-",SUM(CQ36:CU36)))</f>
        <v>40</v>
      </c>
      <c r="CW36" s="64"/>
      <c r="CX36" s="61">
        <f>IF(ISBLANK($DC$3),"",IF(ISBLANK(Tipy!CJ30),0,IF(AND(Tipy!CJ30=Výsledky!$DA$3,Tipy!CL30=Výsledky!$DC$3),60,0)))</f>
        <v>0</v>
      </c>
      <c r="CY36" s="61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61">
        <f>IF(ISBLANK($DC$3),"",IF(OR(Tipy!CM30=Výsledky!$CX$6,Tipy!CM30=Výsledky!$CX$7,Tipy!CM30=Výsledky!$CX$8,Tipy!CM30=Výsledky!$CX$9),VLOOKUP(Tipy!CM30,'Kategórie hráčov'!$A$2:$B$51,2,FALSE),0))</f>
        <v>0</v>
      </c>
      <c r="DA36" s="61">
        <f>IF(ISBLANK($DC$3),"",IF(OR(Tipy!CN30=Výsledky!$DA$6,Tipy!CN30=Výsledky!$DA$7,Tipy!CN30=Výsledky!$DA$8,Tipy!CN30=Výsledky!$DA$9),VLOOKUP(Tipy!CN30,'Kategórie hráčov'!$A$27:$B$76,2,FALSE),0))</f>
        <v>0</v>
      </c>
      <c r="DB36" s="62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65" t="str">
        <f>IF(ISBLANK($DC$3),"",IF(ISBLANK(Tipy!CJ30),"-",SUM(CX36:DB36)))</f>
        <v>-</v>
      </c>
      <c r="DD36" s="64"/>
      <c r="DE36" s="61">
        <f>IF(ISBLANK($DJ$3),"",IF(ISBLANK(Tipy!CP30),0,IF(AND(Tipy!CP30=Výsledky!$DH$3,Tipy!CR30=Výsledky!$DJ$3),60,0)))</f>
        <v>0</v>
      </c>
      <c r="DF36" s="61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61">
        <f>IF(ISBLANK($DJ$3),"",IF(OR(Tipy!CS30=Výsledky!$DE$6,Tipy!CS30=Výsledky!$DE$7,Tipy!CS30=Výsledky!$DE$8,Tipy!CS30=Výsledky!$DE$9),VLOOKUP(Tipy!CS30,'Kategórie hráčov'!$A$2:$B$51,2,FALSE),0))</f>
        <v>0</v>
      </c>
      <c r="DH36" s="61">
        <f>IF(ISBLANK($DJ$3),"",IF(OR(Tipy!CT30=Výsledky!$DH$6,Tipy!CT30=Výsledky!$DH$7,Tipy!CT30=Výsledky!$DH$8,Tipy!CT30=Výsledky!$DH$9),VLOOKUP(Tipy!CT30,'Kategórie hráčov'!$A$27:$B$76,2,FALSE),0))</f>
        <v>20</v>
      </c>
      <c r="DI36" s="62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65">
        <f>IF(ISBLANK($DJ$3),"",IF(ISBLANK(Tipy!CP30),"-",SUM(DE36:DI36)))</f>
        <v>50</v>
      </c>
      <c r="DK36" s="64"/>
      <c r="DL36" s="61">
        <f>IF(ISBLANK($DQ$3),"",IF(ISBLANK(Tipy!CV30),0,IF(AND(Tipy!CV30=Výsledky!$DO$3,Tipy!CX30=Výsledky!$DQ$3),60,0)))</f>
        <v>0</v>
      </c>
      <c r="DM36" s="61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61">
        <f>IF(ISBLANK($DQ$3),"",IF(OR(Tipy!CY30=Výsledky!$DL$6,Tipy!CY30=Výsledky!$DL$7,Tipy!CY30=Výsledky!$DL$8,Tipy!CY30=Výsledky!$DL$9),VLOOKUP(Tipy!CY30,'Kategórie hráčov'!$A$2:$B$51,2,FALSE),0))</f>
        <v>0</v>
      </c>
      <c r="DO36" s="61">
        <f>IF(ISBLANK($DQ$3),"",IF(OR(Tipy!CZ30=Výsledky!$DO$6,Tipy!CZ30=Výsledky!$DO$7,Tipy!CZ30=Výsledky!$DO$8,Tipy!CZ30=Výsledky!$DO$9),VLOOKUP(Tipy!CZ30,'Kategórie hráčov'!$A$27:$B$76,2,FALSE),0))</f>
        <v>0</v>
      </c>
      <c r="DP36" s="62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65">
        <f>IF(ISBLANK($DQ$3),"",IF(ISBLANK(Tipy!CV30),"-",SUM(DL36:DP36)))</f>
        <v>0</v>
      </c>
      <c r="DR36" s="64"/>
      <c r="DS36" s="61">
        <f>IF(ISBLANK($DX$3),"",IF(ISBLANK(Tipy!DB30),0,IF(AND(Tipy!DB30=Výsledky!$DV$3,Tipy!DD30=Výsledky!$DX$3),60,0)))</f>
        <v>0</v>
      </c>
      <c r="DT36" s="61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61">
        <f>IF(ISBLANK($DX$3),"",IF(OR(Tipy!DE30=Výsledky!$DS$6,Tipy!DE30=Výsledky!$DS$7,Tipy!DE30=Výsledky!$DS$8,Tipy!DE30=Výsledky!$DS$9),VLOOKUP(Tipy!DE30,'Kategórie hráčov'!$A$2:$B$51,2,FALSE),0))</f>
        <v>0</v>
      </c>
      <c r="DV36" s="61">
        <f>IF(ISBLANK($DX$3),"",IF(OR(Tipy!DF30=Výsledky!$DV$6,Tipy!DF30=Výsledky!$DV$7,Tipy!DF30=Výsledky!$DV$8,Tipy!DF30=Výsledky!$DV$9),VLOOKUP(Tipy!DF30,'Kategórie hráčov'!$A$27:$B$76,2,FALSE),0))</f>
        <v>0</v>
      </c>
      <c r="DW36" s="62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65" t="str">
        <f>IF(ISBLANK($DX$3),"",IF(ISBLANK(Tipy!DB30),"-",SUM(DS36:DW36)))</f>
        <v>-</v>
      </c>
      <c r="DY36" s="64"/>
      <c r="DZ36" s="61">
        <f>IF(ISBLANK($EE$3),"",IF(ISBLANK(Tipy!DH30),0,IF(AND(Tipy!DH30=Výsledky!$EC$3,Tipy!DJ30=Výsledky!$EE$3),60,0)))</f>
        <v>0</v>
      </c>
      <c r="EA36" s="61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61">
        <f>IF(ISBLANK($EE$3),"",IF(OR(Tipy!DK30=Výsledky!$DZ$6,Tipy!DK30=Výsledky!$DZ$7,Tipy!DK30=Výsledky!$DZ$8,Tipy!DK30=Výsledky!$DZ$9),VLOOKUP(Tipy!DK30,'Kategórie hráčov'!$A$2:$B$51,2,FALSE),0))</f>
        <v>20</v>
      </c>
      <c r="EC36" s="61">
        <f>IF(ISBLANK($EE$3),"",IF(OR(Tipy!DL30=Výsledky!$EC$6,Tipy!DL30=Výsledky!$EC$7,Tipy!DL30=Výsledky!$EC$8,Tipy!DL30=Výsledky!$EC$9),VLOOKUP(Tipy!DL30,'Kategórie hráčov'!$A$27:$B$76,2,FALSE),0))</f>
        <v>0</v>
      </c>
      <c r="ED36" s="62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65">
        <f>IF(ISBLANK($EE$3),"",IF(ISBLANK(Tipy!DH30),"-",SUM(DZ36:ED36)))</f>
        <v>40</v>
      </c>
      <c r="EF36" s="64"/>
      <c r="EG36" s="61">
        <f>IF(ISBLANK($EL$3),"",IF(ISBLANK(Tipy!DN30),0,IF(AND(Tipy!DN30=Výsledky!$EJ$3,Tipy!DP30=Výsledky!$EL$3),60,0)))</f>
        <v>0</v>
      </c>
      <c r="EH36" s="61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61">
        <f>IF(ISBLANK($EL$3),"",IF(OR(Tipy!DQ30=Výsledky!$EG$6,Tipy!DQ30=Výsledky!$EG$7,Tipy!DQ30=Výsledky!$EG$8,Tipy!DQ30=Výsledky!$EG$9),VLOOKUP(Tipy!DQ30,'Kategórie hráčov'!$A$77:$B$77,2,FALSE),0))</f>
        <v>0</v>
      </c>
      <c r="EJ36" s="61">
        <f>IF(ISBLANK($EL$3),"",IF(OR(Tipy!DR30=Výsledky!$EJ$6,Tipy!DR30=Výsledky!$EJ$7,Tipy!DR30=Výsledky!$EJ$8,Tipy!DR30=Výsledky!$EJ$9),VLOOKUP(Tipy!DR30,'Kategórie hráčov'!$A$27:$B$76,2,FALSE),0))</f>
        <v>0</v>
      </c>
      <c r="EK36" s="62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65" t="str">
        <f>IF(ISBLANK($EL$3),"",IF(ISBLANK(Tipy!DN30),"-",SUM(EG36:EK36)))</f>
        <v>-</v>
      </c>
      <c r="EM36" s="64"/>
      <c r="EN36" s="61">
        <f>IF(ISBLANK($ES$3),"",IF(ISBLANK(Tipy!DT30),0,IF(AND(Tipy!DT30=Výsledky!$EQ$3,Tipy!DV30=Výsledky!$ES$3),60,0)))</f>
        <v>0</v>
      </c>
      <c r="EO36" s="61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61">
        <f>IF(ISBLANK($ES$3),"",IF(OR(Tipy!DW30=Výsledky!$EN$6,Tipy!DW30=Výsledky!$EN$7,Tipy!DW30=Výsledky!$EN$8,Tipy!DW30=Výsledky!$EN$9),VLOOKUP(Tipy!DW30,'Kategórie hráčov'!$A$2:$B$51,2,FALSE),0))</f>
        <v>20</v>
      </c>
      <c r="EQ36" s="61">
        <f>IF(ISBLANK($ES$3),"",IF(OR(Tipy!DX30=Výsledky!$EQ$6,Tipy!DX30=Výsledky!$EQ$7,Tipy!DX30=Výsledky!$EQ$8,Tipy!DX30=Výsledky!$EQ$9),VLOOKUP(Tipy!DX30,'Kategórie hráčov'!$A$27:$B$76,2,FALSE),0))</f>
        <v>0</v>
      </c>
      <c r="ER36" s="62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65">
        <f>IF(ISBLANK($ES$3),"",IF(ISBLANK(Tipy!DT30),"-",SUM(EN36:ER36)))</f>
        <v>40</v>
      </c>
      <c r="ET36" s="64"/>
      <c r="EU36" s="61">
        <f>IF(ISBLANK($EZ$3),"",IF(ISBLANK(Tipy!DZ30),0,IF(AND(Tipy!DZ30=Výsledky!$EX$3,Tipy!EB30=Výsledky!$EZ$3),60,0)))</f>
        <v>0</v>
      </c>
      <c r="EV36" s="61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61">
        <f>IF(ISBLANK($EZ$3),"",IF(OR(Tipy!EC30=Výsledky!$EU$6,Tipy!EC30=Výsledky!$EU$7,Tipy!EC30=Výsledky!$EU$8,Tipy!EC30=Výsledky!$EU$9),VLOOKUP(Tipy!EC30,'Kategórie hráčov'!$A$2:$B$51,2,FALSE),0))</f>
        <v>0</v>
      </c>
      <c r="EX36" s="61">
        <f>IF(ISBLANK($EZ$3),"",IF(OR(Tipy!ED30=Výsledky!$EX$6,Tipy!ED30=Výsledky!$EX$7,Tipy!ED30=Výsledky!$EX$8,Tipy!ED30=Výsledky!$EX$9),VLOOKUP(Tipy!ED30,'Kategórie hráčov'!$A$27:$B$76,2,FALSE),0))</f>
        <v>0</v>
      </c>
      <c r="EY36" s="62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65" t="str">
        <f>IF(ISBLANK($EZ$3),"",IF(ISBLANK(Tipy!DZ30),"-",SUM(EU36:EY36)))</f>
        <v>-</v>
      </c>
      <c r="FA36" s="64"/>
      <c r="FB36" s="61">
        <f>IF(ISBLANK($BM$3),"",IF(ISBLANK(Tipy!EF30),0,IF(AND(Tipy!EF30=Výsledky!$BK$3,Tipy!EH30=Výsledky!$BM$3),60,0)))</f>
        <v>0</v>
      </c>
      <c r="FC36" s="61">
        <f>IF(ISBLANK($BM$3),"",IF(ISBLANK(Tipy!EF30),0,IF(AND(Tipy!EF30=Výsledky!$BK$3,Tipy!EH30=Výsledky!$BM$3),0,IF(AND(Tipy!EF30-Tipy!EH30&gt;0,Výsledky!$BK$3-Výsledky!$BM$3&gt;0),20,IF(AND(Tipy!EF30-Tipy!EH30=0,Výsledky!$BK$3-Výsledky!$BM$3=0),20,IF(AND(Tipy!EF30-Tipy!EH30&lt;0,Výsledky!$BK$3-Výsledky!$BM$3&lt;0),20,0))))))</f>
        <v>0</v>
      </c>
      <c r="FD36" s="61">
        <f>IF(ISBLANK($BM$3),"",IF(OR(Tipy!EI30=Výsledky!$FB$6,Tipy!EI30=Výsledky!$FB$7,Tipy!EI30=Výsledky!$FB$8,Tipy!EI30=Výsledky!$FB$9),IF(VLOOKUP(Tipy!EI30,'Kategórie hráčov'!$A$2:$B$46,2,FALSE)=30,30,20),0))</f>
        <v>0</v>
      </c>
      <c r="FE36" s="61">
        <f>IF(ISBLANK($BM$3),"",IF(OR(Tipy!EJ30=Výsledky!$FE$6,Tipy!EJ30=Výsledky!$FE$7,Tipy!EJ30=Výsledky!$FE$8,Tipy!EJ30=Výsledky!$FE$9),IF(VLOOKUP(Tipy!EJ30,'Kategórie hráčov'!$A$2:$B$46,2,FALSE)=30,30,20),0))</f>
        <v>0</v>
      </c>
      <c r="FF36" s="62">
        <f>IF(ISBLANK($BM$3),"",IF(ISBLANK(Tipy!EF30),0,IF(OR(AND(Tipy!EF30=Výsledky!$BK$3,OR(Tipy!EH30=Výsledky!$BM$3+1,Tipy!EH30=Výsledky!$BM$3-1)),AND(Tipy!EH30=Výsledky!$BM$3,OR(Tipy!EF30=Výsledky!$BK$3+1,Tipy!EF30=Výsledky!$BK$3-1))),10,0)))</f>
        <v>0</v>
      </c>
      <c r="FG36" s="65" t="str">
        <f>IF(ISBLANK($BM$3),"",IF(ISBLANK(Tipy!EF30),"-",SUM(FB36:FF36)))</f>
        <v>-</v>
      </c>
      <c r="FH36" s="64"/>
      <c r="FI36" s="61" t="str">
        <f>IF(ISBLANK($FN$3),"",IF(ISBLANK(Tipy!EL30),0,IF(AND(Tipy!EL30=Výsledky!$FL$3,Tipy!EN30=Výsledky!$FN$3),60,0)))</f>
        <v/>
      </c>
      <c r="FJ36" s="61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61" t="str">
        <f>IF(ISBLANK($FN$3),"",IF(OR(Tipy!EO30=Výsledky!$FI$6,Tipy!EO30=Výsledky!$FI$7,Tipy!EO30=Výsledky!$FI$8,Tipy!EO30=Výsledky!$FI$9),IF(VLOOKUP(Tipy!EO30,'Kategórie hráčov'!$A$2:$B$46,2,FALSE)=30,30,20),0))</f>
        <v/>
      </c>
      <c r="FL36" s="61" t="str">
        <f>IF(ISBLANK($FN$3),"",IF(OR(Tipy!EP30=Výsledky!$FL$6,Tipy!EP30=Výsledky!$FL$7,Tipy!EP30=Výsledky!$FL$8,Tipy!EP30=Výsledky!$FL$9),IF(VLOOKUP(Tipy!EP30,'Kategórie hráčov'!$A$2:$B$46,2,FALSE)=30,30,20),0))</f>
        <v/>
      </c>
      <c r="FM36" s="62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65" t="str">
        <f>IF(ISBLANK($FN$3),"",IF(ISBLANK(Tipy!EL30),"-",SUM(FI36:FM36)))</f>
        <v/>
      </c>
      <c r="FO36" s="64"/>
      <c r="FP36" s="61">
        <f>IF(ISBLANK($DJ$3),"",IF(ISBLANK(Tipy!ER30),0,IF(AND(Tipy!ER30=Výsledky!$DH$3,Tipy!ET30=Výsledky!$DJ$3),60,0)))</f>
        <v>0</v>
      </c>
      <c r="FQ36" s="61">
        <f>IF(ISBLANK($DJ$3),"",IF(ISBLANK(Tipy!ER30),0,IF(AND(Tipy!ER30=Výsledky!$DH$3,Tipy!ET30=Výsledky!$DJ$3),0,IF(AND(Tipy!ER30-Tipy!ET30&gt;0,Výsledky!$DH$3-Výsledky!$DJ$3&gt;0),20,IF(AND(Tipy!ER30-Tipy!ET30=0,Výsledky!$DH$3-Výsledky!$DJ$3=0),20,IF(AND(Tipy!ER30-Tipy!ET30&lt;0,Výsledky!$DH$3-Výsledky!$DJ$3&lt;0),20,0))))))</f>
        <v>0</v>
      </c>
      <c r="FR36" s="61">
        <f>IF(ISBLANK($DJ$3),"",IF(OR(Tipy!EU30=Výsledky!$FP$6,Tipy!EU30=Výsledky!$FP$7,Tipy!EU30=Výsledky!$FP$8,Tipy!EU30=Výsledky!$FP$9),IF(VLOOKUP(Tipy!EU30,'Kategórie hráčov'!$A$2:$B$46,2,FALSE)=30,30,20),0))</f>
        <v>0</v>
      </c>
      <c r="FS36" s="61">
        <f>IF(ISBLANK($DJ$3),"",IF(OR(Tipy!EV30=Výsledky!$FS$6,Tipy!EV30=Výsledky!$FS$7,Tipy!EV30=Výsledky!$FS$8,Tipy!EV30=Výsledky!$FS$9),IF(VLOOKUP(Tipy!EV30,'Kategórie hráčov'!$A$2:$B$46,2,FALSE)=30,30,20),0))</f>
        <v>0</v>
      </c>
      <c r="FT36" s="62">
        <f>IF(ISBLANK($DJ$3),"",IF(ISBLANK(Tipy!ER30),0,IF(OR(AND(Tipy!ER30=Výsledky!$DH$3,OR(Tipy!ET30=Výsledky!$DJ$3+1,Tipy!ET30=Výsledky!$DJ$3-1)),AND(Tipy!ET30=Výsledky!$DJ$3,OR(Tipy!ER30=Výsledky!$DH$3+1,Tipy!ER30=Výsledky!$DH$3-1))),10,0)))</f>
        <v>0</v>
      </c>
      <c r="FU36" s="65" t="str">
        <f>IF(ISBLANK($DJ$3),"",IF(ISBLANK(Tipy!ER30),"-",SUM(FP36:FT36)))</f>
        <v>-</v>
      </c>
      <c r="FV36" s="64"/>
      <c r="FW36" s="61" t="str">
        <f>IF(ISBLANK($GB$3),"",IF(ISBLANK(Tipy!EX30),0,IF(AND(Tipy!EX30=Výsledky!$FZ$3,Tipy!EZ30=Výsledky!$GB$3),60,0)))</f>
        <v/>
      </c>
      <c r="FX36" s="61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61" t="str">
        <f>IF(ISBLANK($GB$3),"",IF(OR(Tipy!FA30=Výsledky!$FW$6,Tipy!FA30=Výsledky!$FW$7,Tipy!FA30=Výsledky!$FW$8,Tipy!FA30=Výsledky!$FW$9),IF(VLOOKUP(Tipy!FA30,'Kategórie hráčov'!$A$2:$B$46,2,FALSE)=30,30,20),0))</f>
        <v/>
      </c>
      <c r="FZ36" s="61" t="str">
        <f>IF(ISBLANK($GB$3),"",IF(OR(Tipy!FB30=Výsledky!$FZ$6,Tipy!FB30=Výsledky!$FZ$7,Tipy!FB30=Výsledky!$FZ$8,Tipy!FB30=Výsledky!$FZ$9),IF(VLOOKUP(Tipy!FB30,'Kategórie hráčov'!$A$2:$B$46,2,FALSE)=30,30,20),0))</f>
        <v/>
      </c>
      <c r="GA36" s="62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65" t="str">
        <f>IF(ISBLANK($GB$3),"",IF(ISBLANK(Tipy!EX30),"-",SUM(FW36:GA36)))</f>
        <v/>
      </c>
      <c r="GC36" s="64"/>
      <c r="GD36" s="61" t="str">
        <f>IF(ISBLANK($GP$3),"",IF(ISBLANK(Tipy!FD30),0,IF(AND(Tipy!FD30=Výsledky!$GN$3,Tipy!FF30=Výsledky!$GP$3),60,0)))</f>
        <v/>
      </c>
      <c r="GE36" s="61" t="str">
        <f>IF(ISBLANK($GP$3),"",IF(ISBLANK(Tipy!FD30),0,IF(AND(Tipy!FD30=Výsledky!$GN$3,Tipy!FF30=Výsledky!$GP$3),0,IF(AND(Tipy!FD30-Tipy!FF30&gt;0,Výsledky!$GN$3-Výsledky!$GP$3&gt;0),20,IF(AND(Tipy!FD30-Tipy!FF30=0,Výsledky!$GN$3-Výsledky!$GP$3=0),20,IF(AND(Tipy!FD30-Tipy!FF30&lt;0,Výsledky!$GN$3-Výsledky!$GP$3&lt;0),20,0))))))</f>
        <v/>
      </c>
      <c r="GF36" s="61" t="str">
        <f>IF(ISBLANK($GP$3),"",IF(OR(Tipy!FG30=Výsledky!$GD$6,Tipy!FG30=Výsledky!$GD$7,Tipy!FG30=Výsledky!$GD$8,Tipy!FG30=Výsledky!$GD$9),IF(VLOOKUP(Tipy!FG30,'Kategórie hráčov'!$A$2:$B$46,2,FALSE)=30,30,20),0))</f>
        <v/>
      </c>
      <c r="GG36" s="61" t="str">
        <f>IF(ISBLANK($GP$3),"",IF(OR(Tipy!FH30=Výsledky!$GG$6,Tipy!FH30=Výsledky!$GG$7,Tipy!FH30=Výsledky!$GG$8,Tipy!FH30=Výsledky!$GG$9),IF(VLOOKUP(Tipy!FH30,'Kategórie hráčov'!$A$2:$B$46,2,FALSE)=30,30,20),0))</f>
        <v/>
      </c>
      <c r="GH36" s="62" t="str">
        <f>IF(ISBLANK($GP$3),"",IF(ISBLANK(Tipy!FD30),0,IF(OR(AND(Tipy!FD30=Výsledky!$GN$3,OR(Tipy!FF30=Výsledky!$GP$3+1,Tipy!FF30=Výsledky!$GP$3-1)),AND(Tipy!FF30=Výsledky!$GP$3,OR(Tipy!FD30=Výsledky!$GN$3+1,Tipy!FD30=Výsledky!$GN$3-1))),10,0)))</f>
        <v/>
      </c>
      <c r="GI36" s="65" t="str">
        <f>IF(ISBLANK($GP$3),"",IF(ISBLANK(Tipy!FD30),"-",SUM(GD36:GH36)))</f>
        <v/>
      </c>
      <c r="GJ36" s="64"/>
      <c r="GK36" s="61" t="str">
        <f>IF(ISBLANK($GW$3),"",IF(ISBLANK(Tipy!FJ30),0,IF(AND(Tipy!FJ30=Výsledky!$GU$3,Tipy!FL30=Výsledky!$GW$3),60,0)))</f>
        <v/>
      </c>
      <c r="GL36" s="61" t="str">
        <f>IF(ISBLANK($GW$3),"",IF(ISBLANK(Tipy!FJ30),0,IF(AND(Tipy!FJ30=Výsledky!$GU$3,Tipy!FL30=Výsledky!$GW$3),0,IF(AND(Tipy!FJ30-Tipy!FL30&gt;0,Výsledky!$GU$3-Výsledky!$GW$3&gt;0),20,IF(AND(Tipy!FJ30-Tipy!FL30=0,Výsledky!$GU$3-Výsledky!$GW$3=0),20,IF(AND(Tipy!FJ30-Tipy!FL30&lt;0,Výsledky!$GU$3-Výsledky!$GW$3&lt;0),20,0))))))</f>
        <v/>
      </c>
      <c r="GM36" s="61" t="str">
        <f>IF(ISBLANK($GW$3),"",IF(OR(Tipy!FM30=Výsledky!$GK$6,Tipy!FM30=Výsledky!$GK$7,Tipy!FM30=Výsledky!$GK$8,Tipy!FM30=Výsledky!$GK$9),IF(VLOOKUP(Tipy!FM30,'Kategórie hráčov'!$A$2:$B$46,2,FALSE)=30,30,20),0))</f>
        <v/>
      </c>
      <c r="GN36" s="61" t="str">
        <f>IF(ISBLANK($GW$3),"",IF(OR(Tipy!FN30=Výsledky!$GN$6,Tipy!FN30=Výsledky!$GN$7,Tipy!FN30=Výsledky!$GN$8,Tipy!FN30=Výsledky!$GN$9),IF(VLOOKUP(Tipy!FN30,'Kategórie hráčov'!$A$2:$B$46,2,FALSE)=30,30,20),0))</f>
        <v/>
      </c>
      <c r="GO36" s="62" t="str">
        <f>IF(ISBLANK($GW$3),"",IF(ISBLANK(Tipy!FJ30),0,IF(OR(AND(Tipy!FJ30=Výsledky!$GU$3,OR(Tipy!FL30=Výsledky!$GW$3+1,Tipy!FL30=Výsledky!$GW$3-1)),AND(Tipy!FL30=Výsledky!$GW$3,OR(Tipy!FJ30=Výsledky!$GU$3+1,Tipy!FJ30=Výsledky!$GU$3-1))),10,0)))</f>
        <v/>
      </c>
      <c r="GP36" s="65" t="str">
        <f>IF(ISBLANK($GW$3),"",IF(ISBLANK(Tipy!FJ30),"-",SUM(GK36:GO36)))</f>
        <v/>
      </c>
      <c r="GQ36" s="64"/>
      <c r="GR36" s="61" t="str">
        <f>IF(ISBLANK($GI$3),"",IF(ISBLANK(Tipy!FP30),0,IF(AND(Tipy!FP30=Výsledky!$GG$3,Tipy!FR30=Výsledky!$GI$3),60,0)))</f>
        <v/>
      </c>
      <c r="GS36" s="61" t="str">
        <f>IF(ISBLANK($GI$3),"",IF(ISBLANK(Tipy!FP30),0,IF(AND(Tipy!FP30=Výsledky!$GG$3,Tipy!FR30=Výsledky!$GI$3),0,IF(AND(Tipy!FP30-Tipy!FR30&gt;0,Výsledky!$GG$3-Výsledky!$GI$3&gt;0),20,IF(AND(Tipy!FP30-Tipy!FR30=0,Výsledky!$GG$3-Výsledky!$GI$3=0),20,IF(AND(Tipy!FP30-Tipy!FR30&lt;0,Výsledky!$GG$3-Výsledky!$GI$3&lt;0),20,0))))))</f>
        <v/>
      </c>
      <c r="GT36" s="61" t="str">
        <f>IF(ISBLANK($GI$3),"",IF(OR(Tipy!FS30=Výsledky!#REF!,Tipy!FS30=Výsledky!#REF!,Tipy!FS30=Výsledky!#REF!,Tipy!FS30=Výsledky!$GR$9),IF(VLOOKUP(Tipy!FS30,'Kategórie hráčov'!$A$2:$B$46,2,FALSE)=30,30,20),0))</f>
        <v/>
      </c>
      <c r="GU36" s="61" t="str">
        <f>IF(ISBLANK($GI$3),"",IF(OR(Tipy!FT30=Výsledky!#REF!,Tipy!FT30=Výsledky!#REF!,Tipy!FT30=Výsledky!#REF!,Tipy!FT30=Výsledky!$GU$9),IF(VLOOKUP(Tipy!FT30,'Kategórie hráčov'!$A$2:$B$46,2,FALSE)=30,30,20),0))</f>
        <v/>
      </c>
      <c r="GV36" s="62" t="str">
        <f>IF(ISBLANK($GI$3),"",IF(ISBLANK(Tipy!FP30),0,IF(OR(AND(Tipy!FP30=Výsledky!$GG$3,OR(Tipy!FR30=Výsledky!$GI$3+1,Tipy!FR30=Výsledky!$GI$3-1)),AND(Tipy!FR30=Výsledky!$GI$3,OR(Tipy!FP30=Výsledky!$GG$3+1,Tipy!FP30=Výsledky!$GG$3-1))),10,0)))</f>
        <v/>
      </c>
      <c r="GW36" s="65" t="str">
        <f>IF(ISBLANK($GI$3),"",IF(ISBLANK(Tipy!FP30),"-",SUM(GR36:GV36)))</f>
        <v/>
      </c>
      <c r="GX36" s="64"/>
      <c r="GY36" s="61" t="str">
        <f>IF(ISBLANK($HK$3),"",IF(ISBLANK(Tipy!FV30),0,IF(AND(Tipy!FV30=Výsledky!$HI$3,Tipy!FX30=Výsledky!$HK$3),60,0)))</f>
        <v/>
      </c>
      <c r="GZ36" s="61" t="str">
        <f>IF(ISBLANK($HK$3),"",IF(ISBLANK(Tipy!FV30),0,IF(AND(Tipy!FV30=Výsledky!$HI$3,Tipy!FX30=Výsledky!$HK$3),0,IF(AND(Tipy!FV30-Tipy!FX30&gt;0,Výsledky!$HI$3-Výsledky!$HK$3&gt;0),20,IF(AND(Tipy!FV30-Tipy!FX30=0,Výsledky!$HI$3-Výsledky!$HK$3=0),20,IF(AND(Tipy!FV30-Tipy!FX30&lt;0,Výsledky!$HI$3-Výsledky!$HK$3&lt;0),20,0))))))</f>
        <v/>
      </c>
      <c r="HA36" s="61" t="str">
        <f>IF(ISBLANK($HK$3),"",IF(OR(Tipy!FY30=Výsledky!$GY$6,Tipy!FY30=Výsledky!$GY$7,Tipy!FY30=Výsledky!$GY$8,Tipy!FY30=Výsledky!$GY$9),IF(VLOOKUP(Tipy!FY30,'Kategórie hráčov'!$A$2:$B$46,2,FALSE)=30,30,20),0))</f>
        <v/>
      </c>
      <c r="HB36" s="61" t="str">
        <f>IF(ISBLANK($HK$3),"",IF(OR(Tipy!FZ30=Výsledky!$HB$6,Tipy!FZ30=Výsledky!$HB$7,Tipy!FZ30=Výsledky!$HB$8,Tipy!FZ30=Výsledky!$HB$9),IF(VLOOKUP(Tipy!FZ30,'Kategórie hráčov'!$A$2:$B$46,2,FALSE)=30,30,20),0))</f>
        <v/>
      </c>
      <c r="HC36" s="62" t="str">
        <f>IF(ISBLANK($HK$3),"",IF(ISBLANK(Tipy!FV30),0,IF(OR(AND(Tipy!FV30=Výsledky!$HI$3,OR(Tipy!FX30=Výsledky!$HK$3+1,Tipy!FX30=Výsledky!$HK$3-1)),AND(Tipy!FX30=Výsledky!$HK$3,OR(Tipy!FV30=Výsledky!$HI$3+1,Tipy!FV30=Výsledky!$HI$3-1))),10,0)))</f>
        <v/>
      </c>
      <c r="HD36" s="65" t="str">
        <f>IF(ISBLANK($HK$3),"",IF(ISBLANK(Tipy!FV30),"-",SUM(GY36:HC36)))</f>
        <v/>
      </c>
      <c r="HE36" s="64"/>
      <c r="HF36" s="61" t="str">
        <f>IF(ISBLANK($HD$3),"",IF(ISBLANK(Tipy!GB30),0,IF(AND(Tipy!GB30=Výsledky!$HB$3,Tipy!GD30=Výsledky!$HD$3),60,0)))</f>
        <v/>
      </c>
      <c r="HG36" s="61" t="str">
        <f>IF(ISBLANK($HD$3),"",IF(ISBLANK(Tipy!GB30),0,IF(AND(Tipy!GB30=Výsledky!$HB$3,Tipy!GD30=Výsledky!$HD$3),0,IF(AND(Tipy!GB30-Tipy!GD30&gt;0,Výsledky!$HB$3-Výsledky!$HD$3&gt;0),20,IF(AND(Tipy!GB30-Tipy!GD30=0,Výsledky!$HB$3-Výsledky!$HD$3=0),20,IF(AND(Tipy!GB30-Tipy!GD30&lt;0,Výsledky!$HB$3-Výsledky!$HD$3&lt;0),20,0))))))</f>
        <v/>
      </c>
      <c r="HH36" s="61" t="str">
        <f>IF(ISBLANK($HD$3),"",IF(OR(Tipy!GE30=Výsledky!#REF!,Tipy!GE30=Výsledky!#REF!,Tipy!GE30=Výsledky!#REF!,Tipy!GE30=Výsledky!$HF$9),IF(VLOOKUP(Tipy!GE30,'Kategórie hráčov'!$A$2:$B$46,2,FALSE)=30,30,20),0))</f>
        <v/>
      </c>
      <c r="HI36" s="61" t="str">
        <f>IF(ISBLANK($HD$3),"",IF(OR(Tipy!GF30=Výsledky!#REF!,Tipy!GF30=Výsledky!#REF!,Tipy!GF30=Výsledky!#REF!,Tipy!GF30=Výsledky!$HI$9),IF(VLOOKUP(Tipy!GF30,'Kategórie hráčov'!$A$2:$B$46,2,FALSE)=30,30,20),0))</f>
        <v/>
      </c>
      <c r="HJ36" s="62" t="str">
        <f>IF(ISBLANK($HD$3),"",IF(ISBLANK(Tipy!GB30),0,IF(OR(AND(Tipy!GB30=Výsledky!$HB$3,OR(Tipy!GD30=Výsledky!$HD$3+1,Tipy!GD30=Výsledky!$HD$3-1)),AND(Tipy!GD30=Výsledky!$HD$3,OR(Tipy!GB30=Výsledky!$HB$3+1,Tipy!GB30=Výsledky!$HB$3-1))),10,0)))</f>
        <v/>
      </c>
      <c r="HK36" s="65" t="str">
        <f>IF(ISBLANK($HD$3),"",IF(ISBLANK(Tipy!GB30),"-",SUM(HF36:HJ36)))</f>
        <v/>
      </c>
      <c r="HL36" s="64"/>
      <c r="HM36" s="61" t="str">
        <f>IF(ISBLANK($HY$3),"",IF(ISBLANK(Tipy!GH30),0,IF(AND(Tipy!GH30=Výsledky!$HW$3,Tipy!GJ30=Výsledky!$HY$3),60,0)))</f>
        <v/>
      </c>
      <c r="HN36" s="61" t="str">
        <f>IF(ISBLANK($HY$3),"",IF(ISBLANK(Tipy!GH30),0,IF(AND(Tipy!GH30=Výsledky!$HW$3,Tipy!GJ30=Výsledky!$HY$3),0,IF(AND(Tipy!GH30-Tipy!GJ30&gt;0,Výsledky!$HW$3-Výsledky!$HY$3&gt;0),20,IF(AND(Tipy!GH30-Tipy!GJ30=0,Výsledky!$HW$3-Výsledky!$HY$3=0),20,IF(AND(Tipy!GH30-Tipy!GJ30&lt;0,Výsledky!$HW$3-Výsledky!$HY$3&lt;0),20,0))))))</f>
        <v/>
      </c>
      <c r="HO36" s="61" t="str">
        <f>IF(ISBLANK($HY$3),"",IF(OR(Tipy!GK30=Výsledky!$HM$6,Tipy!GK30=Výsledky!$HM$7,Tipy!GK30=Výsledky!$HM$8,Tipy!GK30=Výsledky!$HM$9),IF(VLOOKUP(Tipy!GK30,'Kategórie hráčov'!$A$2:$B$46,2,FALSE)=30,30,20),0))</f>
        <v/>
      </c>
      <c r="HP36" s="61" t="str">
        <f>IF(ISBLANK($HY$3),"",IF(OR(Tipy!GL30=Výsledky!$HP$6,Tipy!GL30=Výsledky!$HP$7,Tipy!GL30=Výsledky!$HP$8,Tipy!GL30=Výsledky!$HP$9),IF(VLOOKUP(Tipy!GL30,'Kategórie hráčov'!$A$2:$B$46,2,FALSE)=30,30,20),0))</f>
        <v/>
      </c>
      <c r="HQ36" s="62" t="str">
        <f>IF(ISBLANK($HY$3),"",IF(ISBLANK(Tipy!GH30),0,IF(OR(AND(Tipy!GH30=Výsledky!$HW$3,OR(Tipy!GJ30=Výsledky!$HY$3+1,Tipy!GJ30=Výsledky!$HY$3-1)),AND(Tipy!GJ30=Výsledky!$HY$3,OR(Tipy!GH30=Výsledky!$HW$3+1,Tipy!GH30=Výsledky!$HW$3-1))),10,0)))</f>
        <v/>
      </c>
      <c r="HR36" s="65" t="str">
        <f>IF(ISBLANK($HY$3),"",IF(ISBLANK(Tipy!GH30),"-",SUM(HM36:HQ36)))</f>
        <v/>
      </c>
      <c r="HS36" s="64"/>
      <c r="HT36" s="61" t="str">
        <f>IF(ISBLANK($HR$3),"",IF(ISBLANK(Tipy!GN30),0,IF(AND(Tipy!GN30=Výsledky!$HP$3,Tipy!GP30=Výsledky!$HR$3),60,0)))</f>
        <v/>
      </c>
      <c r="HU36" s="61" t="str">
        <f>IF(ISBLANK($HR$3),"",IF(ISBLANK(Tipy!GN30),0,IF(AND(Tipy!GN30=Výsledky!$HP$3,Tipy!GP30=Výsledky!$HR$3),0,IF(AND(Tipy!GN30-Tipy!GP30&gt;0,Výsledky!$HP$3-Výsledky!$HR$3&gt;0),20,IF(AND(Tipy!GN30-Tipy!GP30=0,Výsledky!$HP$3-Výsledky!$HR$3=0),20,IF(AND(Tipy!GN30-Tipy!GP30&lt;0,Výsledky!$HP$3-Výsledky!$HR$3&lt;0),20,0))))))</f>
        <v/>
      </c>
      <c r="HV36" s="61" t="str">
        <f>IF(ISBLANK($HR$3),"",IF(OR(Tipy!GQ30=Výsledky!$HT$6,Tipy!GQ30=Výsledky!#REF!,Tipy!GQ30=Výsledky!#REF!,Tipy!GQ30=Výsledky!#REF!),IF(VLOOKUP(Tipy!GQ30,'Kategórie hráčov'!$A$2:$B$46,2,FALSE)=30,30,20),0))</f>
        <v/>
      </c>
      <c r="HW36" s="61" t="str">
        <f>IF(ISBLANK($HR$3),"",IF(OR(Tipy!GR30=Výsledky!$HW$6,Tipy!GR30=Výsledky!#REF!,Tipy!GR30=Výsledky!#REF!,Tipy!GR30=Výsledky!#REF!),IF(VLOOKUP(Tipy!GR30,'Kategórie hráčov'!$A$2:$B$46,2,FALSE)=30,30,20),0))</f>
        <v/>
      </c>
      <c r="HX36" s="62" t="str">
        <f>IF(ISBLANK($HR$3),"",IF(ISBLANK(Tipy!GN30),0,IF(OR(AND(Tipy!GN30=Výsledky!$HP$3,OR(Tipy!GP30=Výsledky!$HR$3+1,Tipy!GP30=Výsledky!$HR$3-1)),AND(Tipy!GP30=Výsledky!$HR$3,OR(Tipy!GN30=Výsledky!$HP$3+1,Tipy!GN30=Výsledky!$HP$3-1))),10,0)))</f>
        <v/>
      </c>
      <c r="HY36" s="65" t="str">
        <f>IF(ISBLANK($HR$3),"",IF(ISBLANK(Tipy!GN30),"-",SUM(HT36:HX36)))</f>
        <v/>
      </c>
      <c r="HZ36" s="64"/>
      <c r="IA36" s="61" t="str">
        <f>IF(ISBLANK($IM$3),"",IF(ISBLANK(Tipy!GT30),0,IF(AND(Tipy!GT30=Výsledky!$IK$3,Tipy!GV30=Výsledky!$IM$3),60,0)))</f>
        <v/>
      </c>
      <c r="IB36" s="61" t="str">
        <f>IF(ISBLANK($IM$3),"",IF(ISBLANK(Tipy!GT30),0,IF(AND(Tipy!GT30=Výsledky!$IK$3,Tipy!GV30=Výsledky!$IM$3),0,IF(AND(Tipy!GT30-Tipy!GV30&gt;0,Výsledky!$IK$3-Výsledky!$IM$3&gt;0),20,IF(AND(Tipy!GT30-Tipy!GV30=0,Výsledky!$IK$3-Výsledky!$IM$3=0),20,IF(AND(Tipy!GT30-Tipy!GV30&lt;0,Výsledky!$IK$3-Výsledky!$IM$3&lt;0),20,0))))))</f>
        <v/>
      </c>
      <c r="IC36" s="61" t="str">
        <f>IF(ISBLANK($IM$3),"",IF(OR(Tipy!GW30=Výsledky!$IA$6,Tipy!GW30=Výsledky!$IA$7,Tipy!GW30=Výsledky!$IA$8,Tipy!GW30=Výsledky!$IA$9),IF(VLOOKUP(Tipy!GW30,'Kategórie hráčov'!$A$2:$B$46,2,FALSE)=30,30,20),0))</f>
        <v/>
      </c>
      <c r="ID36" s="61" t="str">
        <f>IF(ISBLANK($IM$3),"",IF(OR(Tipy!GX30=Výsledky!$ID$6,Tipy!GX30=Výsledky!$ID$7,Tipy!GX30=Výsledky!$ID$8,Tipy!GX30=Výsledky!$ID$9),IF(VLOOKUP(Tipy!GX30,'Kategórie hráčov'!$A$2:$B$46,2,FALSE)=30,30,20),0))</f>
        <v/>
      </c>
      <c r="IE36" s="62" t="str">
        <f>IF(ISBLANK($IM$3),"",IF(ISBLANK(Tipy!GT30),0,IF(OR(AND(Tipy!GT30=Výsledky!$IK$3,OR(Tipy!GV30=Výsledky!$IM$3+1,Tipy!GV30=Výsledky!$IM$3-1)),AND(Tipy!GV30=Výsledky!$IM$3,OR(Tipy!GT30=Výsledky!$IK$3+1,Tipy!GT30=Výsledky!$IK$3-1))),10,0)))</f>
        <v/>
      </c>
      <c r="IF36" s="65" t="str">
        <f>IF(ISBLANK($IM$3),"",IF(ISBLANK(Tipy!GT30),"-",SUM(IA36:IE36)))</f>
        <v/>
      </c>
      <c r="IG36" s="64"/>
      <c r="IH36" s="61" t="str">
        <f>IF(ISBLANK($IF$3),"",IF(ISBLANK(Tipy!GZ30),0,IF(AND(Tipy!GZ30=Výsledky!$ID$3,Tipy!HB30=Výsledky!$IF$3),60,0)))</f>
        <v/>
      </c>
      <c r="II36" s="61" t="str">
        <f>IF(ISBLANK($IF$3),"",IF(ISBLANK(Tipy!GZ30),0,IF(AND(Tipy!GZ30=Výsledky!$ID$3,Tipy!HB30=Výsledky!$IF$3),0,IF(AND(Tipy!GZ30-Tipy!HB30&gt;0,Výsledky!$ID$3-Výsledky!$IF$3&gt;0),20,IF(AND(Tipy!GZ30-Tipy!HB30=0,Výsledky!$ID$3-Výsledky!$IF$3=0),20,IF(AND(Tipy!GZ30-Tipy!HB30&lt;0,Výsledky!$ID$3-Výsledky!$IF$3&lt;0),20,0))))))</f>
        <v/>
      </c>
      <c r="IJ36" s="61" t="str">
        <f>IF(ISBLANK($IF$3),"",IF(OR(Tipy!HC30=Výsledky!#REF!,Tipy!HC30=Výsledky!#REF!,Tipy!HC30=Výsledky!#REF!,Tipy!HC30=Výsledky!$IH$9),IF(VLOOKUP(Tipy!HC30,'Kategórie hráčov'!$A$2:$B$46,2,FALSE)=30,30,20),0))</f>
        <v/>
      </c>
      <c r="IK36" s="61" t="str">
        <f>IF(ISBLANK($IF$3),"",IF(OR(Tipy!HD30=Výsledky!#REF!,Tipy!HD30=Výsledky!#REF!,Tipy!HD30=Výsledky!#REF!,Tipy!HD30=Výsledky!$IK$9),IF(VLOOKUP(Tipy!HD30,'Kategórie hráčov'!$A$2:$B$46,2,FALSE)=30,30,20),0))</f>
        <v/>
      </c>
      <c r="IL36" s="62" t="str">
        <f>IF(ISBLANK($IF$3),"",IF(ISBLANK(Tipy!GZ30),0,IF(OR(AND(Tipy!GZ30=Výsledky!$ID$3,OR(Tipy!HB30=Výsledky!$IF$3+1,Tipy!HB30=Výsledky!$IF$3-1)),AND(Tipy!HB30=Výsledky!$IF$3,OR(Tipy!GZ30=Výsledky!$ID$3+1,Tipy!GZ30=Výsledky!$ID$3-1))),10,0)))</f>
        <v/>
      </c>
      <c r="IM36" s="65" t="str">
        <f>IF(ISBLANK($IF$3),"",IF(ISBLANK(Tipy!GZ30),"-",SUM(IH36:IL36)))</f>
        <v/>
      </c>
      <c r="IN36" s="64"/>
      <c r="IO36" s="61" t="str">
        <f>IF(ISBLANK($IT$3),"",IF(ISBLANK(Tipy!HF30),0,IF(AND(Tipy!HF30=Výsledky!$IR$3,Tipy!HH30=Výsledky!$IT$3),60,0)))</f>
        <v/>
      </c>
      <c r="IP36" s="61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61" t="str">
        <f>IF(ISBLANK($IT$3),"",IF(OR(Tipy!HI30=Výsledky!$IO$6,Tipy!HI30=Výsledky!$IO$7,Tipy!HI30=Výsledky!$IO$8,Tipy!HI30=Výsledky!$IO$9),IF(VLOOKUP(Tipy!HI30,'Kategórie hráčov'!$A$2:$B$46,2,FALSE)=30,30,20),0))</f>
        <v/>
      </c>
      <c r="IR36" s="61" t="str">
        <f>IF(ISBLANK($IT$3),"",IF(OR(Tipy!HJ30=Výsledky!$IR$6,Tipy!HJ30=Výsledky!$IR$7,Tipy!HJ30=Výsledky!$IR$8,Tipy!HJ30=Výsledky!$IR$9),IF(VLOOKUP(Tipy!HJ30,'Kategórie hráčov'!$A$2:$B$46,2,FALSE)=30,30,20),0))</f>
        <v/>
      </c>
      <c r="IS36" s="62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65" t="str">
        <f>IF(ISBLANK($IT$3),"",IF(ISBLANK(Tipy!HF30),"-",SUM(IO36:IS36)))</f>
        <v/>
      </c>
      <c r="IU36" s="64"/>
      <c r="IV36" s="61" t="str">
        <f>IF(ISBLANK($JA$3),"",IF(ISBLANK(Tipy!HL30),0,IF(AND(Tipy!HL30=Výsledky!$IY$3,Tipy!HN30=Výsledky!$JA$3),60,0)))</f>
        <v/>
      </c>
      <c r="IW36" s="61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61" t="str">
        <f>IF(ISBLANK($JA$3),"",IF(OR(Tipy!HO30=Výsledky!$IV$6,Tipy!HO30=Výsledky!$IV$7,Tipy!HO30=Výsledky!$IV$8,Tipy!HO30=Výsledky!$IV$9),IF(VLOOKUP(Tipy!HO30,'Kategórie hráčov'!$A$2:$B$46,2,FALSE)=30,30,20),0))</f>
        <v/>
      </c>
      <c r="IY36" s="61" t="str">
        <f>IF(ISBLANK($JA$3),"",IF(OR(Tipy!HP30=Výsledky!$IY$6,Tipy!HP30=Výsledky!$IY$7,Tipy!HP30=Výsledky!$IY$8,Tipy!HP30=Výsledky!$IY$9),IF(VLOOKUP(Tipy!HP30,'Kategórie hráčov'!$A$2:$B$46,2,FALSE)=30,30,20),0))</f>
        <v/>
      </c>
      <c r="IZ36" s="62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65" t="str">
        <f>IF(ISBLANK($JA$3),"",IF(ISBLANK(Tipy!HL30),"-",SUM(IV36:IZ36)))</f>
        <v/>
      </c>
      <c r="JB36" s="64"/>
      <c r="JC36" s="61" t="str">
        <f>IF(ISBLANK($JO$3),"",IF(ISBLANK(Tipy!HR30),0,IF(AND(Tipy!HR30=Výsledky!$JM$3,Tipy!HT30=Výsledky!$JO$3),60,0)))</f>
        <v/>
      </c>
      <c r="JD36" s="61" t="str">
        <f>IF(ISBLANK($JO$3),"",IF(ISBLANK(Tipy!HR30),0,IF(AND(Tipy!HR30=Výsledky!$JM$3,Tipy!HT30=Výsledky!$JO$3),0,IF(AND(Tipy!HR30-Tipy!HT30&gt;0,Výsledky!$JM$3-Výsledky!$JO$3&gt;0),20,IF(AND(Tipy!HR30-Tipy!HT30=0,Výsledky!$JM$3-Výsledky!$JO$3=0),20,IF(AND(Tipy!HR30-Tipy!HT30&lt;0,Výsledky!$JM$3-Výsledky!$JO$3&lt;0),20,0))))))</f>
        <v/>
      </c>
      <c r="JE36" s="61" t="str">
        <f>IF(ISBLANK($JO$3),"",IF(OR(Tipy!HU30=Výsledky!$JC$6,Tipy!HU30=Výsledky!$JC$7,Tipy!HU30=Výsledky!$JC$8,Tipy!HU30=Výsledky!$JC$9),IF(VLOOKUP(Tipy!HU30,'Kategórie hráčov'!$A$2:$B$70,2,FALSE)=30,30,20),0))</f>
        <v/>
      </c>
      <c r="JF36" s="61" t="str">
        <f>IF(ISBLANK($JO$3),"",IF(OR(Tipy!HV30=Výsledky!$JF$6,Tipy!HV30=Výsledky!$JF$7,Tipy!HV30=Výsledky!$JF$8,Tipy!HV30=Výsledky!$JF$9),IF(VLOOKUP(Tipy!HV30,'Kategórie hráčov'!$A$2:$B$70,2,FALSE)=30,30,20),0))</f>
        <v/>
      </c>
      <c r="JG36" s="62" t="str">
        <f>IF(ISBLANK($JO$3),"",IF(ISBLANK(Tipy!HR30),0,IF(OR(AND(Tipy!HR30=Výsledky!$JM$3,OR(Tipy!HT30=Výsledky!$JO$3+1,Tipy!HT30=Výsledky!$JO$3-1)),AND(Tipy!HT30=Výsledky!$JO$3,OR(Tipy!HR30=Výsledky!$JM$3+1,Tipy!HR30=Výsledky!$JM$3-1))),10,0)))</f>
        <v/>
      </c>
      <c r="JH36" s="65" t="str">
        <f>IF(ISBLANK($JO$3),"",IF(ISBLANK(Tipy!HR30),"-",SUM(JC36:JG36)))</f>
        <v/>
      </c>
      <c r="JI36" s="64"/>
      <c r="JJ36" s="61" t="str">
        <f>IF(ISBLANK($JH$3),"",IF(ISBLANK(Tipy!HX30),0,IF(AND(Tipy!HX30=Výsledky!$JF$3,Tipy!HZ30=Výsledky!$JH$3),60,0)))</f>
        <v/>
      </c>
      <c r="JK36" s="61" t="str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/>
      </c>
      <c r="JL36" s="61" t="str">
        <f>IF(ISBLANK($JH$3),"",IF(OR(Tipy!IA30=Výsledky!#REF!,Tipy!IA30=Výsledky!#REF!,Tipy!IA30=Výsledky!#REF!,Tipy!IA30=Výsledky!$JJ$9),IF(VLOOKUP(Tipy!IA30,'Kategórie hráčov'!$A$2:$B$46,2,FALSE)=30,30,20),0))</f>
        <v/>
      </c>
      <c r="JM36" s="61" t="str">
        <f>IF(ISBLANK($JH$3),"",IF(OR(Tipy!IB30=Výsledky!#REF!,Tipy!IB30=Výsledky!#REF!,Tipy!IB30=Výsledky!#REF!,Tipy!IB30=Výsledky!$JM$9),IF(VLOOKUP(Tipy!IB30,'Kategórie hráčov'!$A$2:$B$46,2,FALSE)=30,30,20),0))</f>
        <v/>
      </c>
      <c r="JN36" s="62" t="str">
        <f>IF(ISBLANK($JH$3),"",IF(ISBLANK(Tipy!HX30),0,IF(OR(AND(Tipy!HX30=Výsledky!$JF$3,OR(Tipy!HZ30=Výsledky!$JH$3+1,Tipy!HZ30=Výsledky!$JH$3-1)),AND(Tipy!HZ30=Výsledky!$JH$3,OR(Tipy!HX30=Výsledky!$JF$3+1,Tipy!HX30=Výsledky!$JF$3-1))),10,0)))</f>
        <v/>
      </c>
      <c r="JO36" s="65" t="str">
        <f>IF(ISBLANK($JH$3),"",IF(ISBLANK(Tipy!HX30),"-",SUM(JJ36:JN36)))</f>
        <v/>
      </c>
      <c r="JP36" s="64"/>
      <c r="JQ36" s="61" t="str">
        <f>IF(ISBLANK($JV$3),"",IF(ISBLANK(Tipy!ID30),0,IF(AND(Tipy!ID30=Výsledky!$JT$3,Tipy!IF30=Výsledky!$JV$3),60,0)))</f>
        <v/>
      </c>
      <c r="JR36" s="61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61" t="str">
        <f>IF(ISBLANK($JV$3),"",IF(OR(Tipy!IG30=Výsledky!$JQ$6,Tipy!IG30=Výsledky!$JQ$7,Tipy!IG30=Výsledky!$JQ$8,Tipy!IG30=Výsledky!$JQ$9),IF(VLOOKUP(Tipy!IG30,'Kategórie hráčov'!$A$2:$B$46,2,FALSE)=30,30,20),0))</f>
        <v/>
      </c>
      <c r="JT36" s="61" t="str">
        <f>IF(ISBLANK($JV$3),"",IF(OR(Tipy!IH30=Výsledky!$JT$6,Tipy!IH30=Výsledky!$JT$7,Tipy!IH30=Výsledky!$JT$8,Tipy!IH30=Výsledky!$JT$9),IF(VLOOKUP(Tipy!IH30,'Kategórie hráčov'!$A$2:$B$46,2,FALSE)=30,30,20),0))</f>
        <v/>
      </c>
      <c r="JU36" s="62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65" t="str">
        <f>IF(ISBLANK($JV$3),"",IF(ISBLANK(Tipy!ID30),"-",SUM(JQ36:JU36)))</f>
        <v/>
      </c>
      <c r="JW36" s="64"/>
      <c r="JX36" s="61" t="str">
        <f>IF(ISBLANK($KQ$3),"",IF(ISBLANK(Tipy!IJ30),0,IF(AND(Tipy!IJ30=Výsledky!$KO$3,Tipy!IL30=Výsledky!$KQ$3),60,0)))</f>
        <v/>
      </c>
      <c r="JY36" s="61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1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1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2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65" t="str">
        <f>IF(ISBLANK($KQ$3),"",IF(ISBLANK(Tipy!IJ30),"-",SUM(JX36:KB36)))</f>
        <v/>
      </c>
      <c r="KD36" s="64"/>
      <c r="KE36" s="61" t="str">
        <f>IF(ISBLANK($KX$3),"",IF(ISBLANK(Tipy!IP30),0,IF(AND(Tipy!IP30=Výsledky!$KV$3,Tipy!IR30=Výsledky!$KX$3),60,0)))</f>
        <v/>
      </c>
      <c r="KF36" s="61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1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1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2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65" t="str">
        <f>IF(ISBLANK($KX$3),"",IF(ISBLANK(Tipy!IP30),"-",SUM(KE36:KI36)))</f>
        <v/>
      </c>
      <c r="KK36" s="64"/>
      <c r="KL36" s="61" t="str">
        <f>IF(ISBLANK($KJ$3),"",IF(ISBLANK(Tipy!IV30),0,IF(AND(Tipy!IV30=Výsledky!$KH$3,Tipy!IX30=Výsledky!$KJ$3),60,0)))</f>
        <v/>
      </c>
      <c r="KM36" s="61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1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1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2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65" t="str">
        <f>IF(ISBLANK($KJ$3),"",IF(ISBLANK(Tipy!IV30),"-",SUM(KL36:KP36)))</f>
        <v/>
      </c>
      <c r="KR36" s="64"/>
      <c r="KS36" s="61" t="str">
        <f>IF(ISBLANK($KC$3),"",IF(ISBLANK(Tipy!JB30),0,IF(AND(Tipy!JB30=Výsledky!$KA$3,Tipy!JD30=Výsledky!$KC$3),60,0)))</f>
        <v/>
      </c>
      <c r="KT36" s="61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1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1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2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5" t="str">
        <f>IF(ISBLANK($KC$3),"",IF(ISBLANK(Tipy!JB30),"-",SUM(KS36:KW36)))</f>
        <v/>
      </c>
      <c r="KY36" s="64"/>
      <c r="KZ36" s="61" t="str">
        <f>IF(ISBLANK($LE$3),"",IF(ISBLANK(Tipy!JH30),0,IF(AND(Tipy!JH30=Výsledky!$LC$3,Tipy!JJ30=Výsledky!$LE$3),60,0)))</f>
        <v/>
      </c>
      <c r="LA36" s="61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1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1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2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5" t="str">
        <f>IF(ISBLANK($LE$3),"",IF(ISBLANK(Tipy!JH30),"-",SUM(KZ36:LD36)))</f>
        <v/>
      </c>
      <c r="LF36" s="64"/>
      <c r="LG36" s="61" t="str">
        <f>IF(ISBLANK($JH$3),"",IF(ISBLANK(Tipy!JU30),0,IF(AND(Tipy!JU30=Výsledky!$JF$3,Tipy!JW30=Výsledky!$JH$3),60,0)))</f>
        <v/>
      </c>
      <c r="LH36" s="61" t="str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/>
      </c>
      <c r="LI36" s="61" t="str">
        <f>IF(ISBLANK($JH$3),"",IF(OR(Tipy!JX30=Výsledky!#REF!,Tipy!JX30=Výsledky!#REF!,Tipy!JX30=Výsledky!#REF!,Tipy!JX30=Výsledky!$JJ$9),IF(VLOOKUP(Tipy!JX30,'Kategórie hráčov'!$A$2:$B$46,2,FALSE)=30,30,20),0))</f>
        <v/>
      </c>
      <c r="LJ36" s="61" t="str">
        <f>IF(ISBLANK($JH$3),"",IF(OR(Tipy!JY30=Výsledky!#REF!,Tipy!JY30=Výsledky!#REF!,Tipy!JY30=Výsledky!#REF!,Tipy!JY30=Výsledky!$JM$9),IF(VLOOKUP(Tipy!JY30,'Kategórie hráčov'!$A$2:$B$46,2,FALSE)=30,30,20),0))</f>
        <v/>
      </c>
      <c r="LK36" s="62" t="str">
        <f>IF(ISBLANK($JH$3),"",IF(ISBLANK(Tipy!JU30),0,IF(OR(AND(Tipy!JU30=Výsledky!$JF$3,OR(Tipy!JW30=Výsledky!$JH$3+1,Tipy!JW30=Výsledky!$JH$3-1)),AND(Tipy!JW30=Výsledky!$JH$3,OR(Tipy!JU30=Výsledky!$JF$3+1,Tipy!JU30=Výsledky!$JF$3-1))),10,0)))</f>
        <v/>
      </c>
      <c r="LL36" s="65" t="str">
        <f>IF(ISBLANK($JH$3),"",IF(ISBLANK(Tipy!JU30),"-",SUM(LG36:LK36)))</f>
        <v/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 t="str">
        <f>IF(ISBLANK($JH$3),"",IF(ISBLANK(Tipy!KI30),0,IF(AND(Tipy!KI30=Výsledky!$JF$3,Tipy!KK30=Výsledky!$JH$3),60,0)))</f>
        <v/>
      </c>
      <c r="LV36" s="61" t="str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/>
      </c>
      <c r="LW36" s="61" t="str">
        <f>IF(ISBLANK($JH$3),"",IF(OR(Tipy!KL30=Výsledky!#REF!,Tipy!KL30=Výsledky!#REF!,Tipy!KL30=Výsledky!#REF!,Tipy!KL30=Výsledky!$JJ$9),IF(VLOOKUP(Tipy!KL30,'Kategórie hráčov'!$A$2:$B$46,2,FALSE)=30,30,20),0))</f>
        <v/>
      </c>
      <c r="LX36" s="61" t="str">
        <f>IF(ISBLANK($JH$3),"",IF(OR(Tipy!KM30=Výsledky!#REF!,Tipy!KM30=Výsledky!#REF!,Tipy!KM30=Výsledky!#REF!,Tipy!KM30=Výsledky!$JM$9),IF(VLOOKUP(Tipy!KM30,'Kategórie hráčov'!$A$2:$B$46,2,FALSE)=30,30,20),0))</f>
        <v/>
      </c>
      <c r="LY36" s="62" t="str">
        <f>IF(ISBLANK($JH$3),"",IF(ISBLANK(Tipy!KI30),0,IF(OR(AND(Tipy!KI30=Výsledky!$JF$3,OR(Tipy!KK30=Výsledky!$JH$3+1,Tipy!KK30=Výsledky!$JH$3-1)),AND(Tipy!KK30=Výsledky!$JH$3,OR(Tipy!KI30=Výsledky!$JF$3+1,Tipy!KI30=Výsledky!$JF$3-1))),10,0)))</f>
        <v/>
      </c>
      <c r="LZ36" s="65" t="str">
        <f>IF(ISBLANK($JH$3),"",IF(ISBLANK(Tipy!KI30),"-",SUM(LU36:LY36)))</f>
        <v/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324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324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5" customFormat="1" ht="18" customHeight="1" x14ac:dyDescent="0.2">
      <c r="A37" s="287">
        <f>Tipy!A31</f>
        <v>51</v>
      </c>
      <c r="B37" s="302" t="s">
        <v>4</v>
      </c>
      <c r="C37" s="303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4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299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299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102">
        <f>IF(ISBLANK($AR$3),"",IF(ISBLANK(Tipy!AH31),0,IF(AND(Tipy!AH31=Výsledky!$AP$3,Tipy!AJ31=Výsledky!$AR$3),60,0)))</f>
        <v>0</v>
      </c>
      <c r="AN37" s="101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01">
        <f>IF(ISBLANK($AR$3),"",IF(OR(Tipy!AK31=Výsledky!$AM$6,Tipy!AK31=Výsledky!$AM$7,Tipy!AK31=Výsledky!$AM$8,Tipy!AK31=Výsledky!$AM$9),VLOOKUP(Tipy!AK31,'Kategórie hráčov'!$A$2:$B$51,2,FALSE),0))</f>
        <v>0</v>
      </c>
      <c r="AP37" s="101">
        <f>IF(ISBLANK($AR$3),"",IF(OR(Tipy!AL31=Výsledky!$AP$6,Tipy!AL31=Výsledky!$AP$7,Tipy!AL31=Výsledky!$AP$8,Tipy!AL31=Výsledky!$AP$9),VLOOKUP(Tipy!AL31,'Kategórie hráčov'!$A$27:$B$76,2,FALSE),0))</f>
        <v>0</v>
      </c>
      <c r="AQ37" s="62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5">
        <f>IF(ISBLANK($AR$3),"",IF(ISBLANK(Tipy!AH31),"-",SUM(AM37:AQ37)))</f>
        <v>30</v>
      </c>
      <c r="AS37" s="64"/>
      <c r="AT37" s="61">
        <f>IF(ISBLANK($AY$3),"",IF(ISBLANK(Tipy!AN31),0,IF(AND(Tipy!AN31=Výsledky!$AW$3,Tipy!AP31=Výsledky!$AY$3),60,0)))</f>
        <v>0</v>
      </c>
      <c r="AU37" s="61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61">
        <f>IF(ISBLANK($AY$3),"",IF(OR(Tipy!AQ31=Výsledky!$AT$6,Tipy!AQ31=Výsledky!$AT$7,Tipy!AQ31=Výsledky!$AT$8,Tipy!AQ31=Výsledky!$AT$9),VLOOKUP(Tipy!AQ31,'Kategórie hráčov'!$A$2:$B$51,2,FALSE),0))</f>
        <v>20</v>
      </c>
      <c r="AW37" s="61">
        <f>IF(ISBLANK($AY$3),"",IF(OR(Tipy!AR31=Výsledky!$AW$6,Tipy!AR31=Výsledky!$AW$7,Tipy!AR31=Výsledky!$AW$8,Tipy!AR31=Výsledky!$AW$9),VLOOKUP(Tipy!AR31,'Kategórie hráčov'!$A$27:$B$76,2,FALSE),0))</f>
        <v>0</v>
      </c>
      <c r="AX37" s="62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5">
        <f>IF(ISBLANK($AY$3),"",IF(ISBLANK(Tipy!AN31),"-",SUM(AT37:AX37)))</f>
        <v>50</v>
      </c>
      <c r="AZ37" s="64"/>
      <c r="BA37" s="61">
        <f>IF(ISBLANK($BF$3),"",IF(ISBLANK(Tipy!AT31),0,IF(AND(Tipy!AT31=Výsledky!$BD$3,Tipy!AV31=Výsledky!$BF$3),60,0)))</f>
        <v>0</v>
      </c>
      <c r="BB37" s="61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61">
        <f>IF(ISBLANK($BF$3),"",IF(OR(Tipy!AW31=Výsledky!$BA$6,Tipy!AW31=Výsledky!$BA$7,Tipy!AW31=Výsledky!$BA$8,Tipy!AW31=Výsledky!$BA$9),VLOOKUP(Tipy!AW31,'Kategórie hráčov'!$A$2:$B$51,2,FALSE),0))</f>
        <v>0</v>
      </c>
      <c r="BD37" s="61">
        <f>IF(ISBLANK($BF$3),"",IF(OR(Tipy!AX31=Výsledky!$BD$6,Tipy!AX31=Výsledky!$BD$7,Tipy!AX31=Výsledky!$BD$8,Tipy!AX31=Výsledky!$BD$9),VLOOKUP(Tipy!AX31,'Kategórie hráčov'!$A$27:$B$76,2,FALSE),0))</f>
        <v>20</v>
      </c>
      <c r="BE37" s="62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5">
        <f>IF(ISBLANK($BF$3),"",IF(ISBLANK(Tipy!AT31),"-",SUM(BA37:BE37)))</f>
        <v>50</v>
      </c>
      <c r="BG37" s="64"/>
      <c r="BH37" s="61">
        <f>IF(ISBLANK($BM$3),"",IF(ISBLANK(Tipy!AZ31),0,IF(AND(Tipy!AZ31=Výsledky!$BK$3,Tipy!BB31=Výsledky!$BM$3),60,0)))</f>
        <v>0</v>
      </c>
      <c r="BI37" s="61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61">
        <f>IF(ISBLANK($BM$3),"",IF(OR(Tipy!BC31=Výsledky!$BH$6,Tipy!BC31=Výsledky!$BH$7,Tipy!BC31=Výsledky!$BH$8,Tipy!BC31=Výsledky!$BH$9),VLOOKUP(Tipy!BC31,'Kategórie hráčov'!$A$2:$B$51,2,FALSE),0))</f>
        <v>20</v>
      </c>
      <c r="BK37" s="61">
        <f>IF(ISBLANK($BM$3),"",IF(OR(Tipy!BD31=Výsledky!$BK$6,Tipy!BD31=Výsledky!$BK$7,Tipy!BD31=Výsledky!$BK$8,Tipy!BD31=Výsledky!$BK$9),VLOOKUP(Tipy!BD31,'Kategórie hráčov'!$A$27:$B$76,2,FALSE),0))</f>
        <v>20</v>
      </c>
      <c r="BL37" s="62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5">
        <f>IF(ISBLANK($BM$3),"",IF(ISBLANK(Tipy!AZ31),"-",SUM(BH37:BL37)))</f>
        <v>70</v>
      </c>
      <c r="BN37" s="64"/>
      <c r="BO37" s="61">
        <f>IF(ISBLANK($BT$3),"",IF(ISBLANK(Tipy!BF31),0,IF(AND(Tipy!BF31=Výsledky!$BR$3,Tipy!BH31=Výsledky!$BT$3),60,0)))</f>
        <v>0</v>
      </c>
      <c r="BP37" s="61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61">
        <f>IF(ISBLANK($BT$3),"",IF(OR(Tipy!BI31=Výsledky!$BO$6,Tipy!BI31=Výsledky!$BO$7,Tipy!BI31=Výsledky!$BO$8,Tipy!BI31=Výsledky!$BO$9),VLOOKUP(Tipy!BI31,'Kategórie hráčov'!$A$2:$B$51,2,FALSE),0))</f>
        <v>0</v>
      </c>
      <c r="BR37" s="61">
        <f>IF(ISBLANK($BT$3),"",IF(OR(Tipy!BJ31=Výsledky!$BR$6,Tipy!BJ31=Výsledky!$BR$7,Tipy!BJ31=Výsledky!$BR$8,Tipy!BJ31=Výsledky!$BR$9),VLOOKUP(Tipy!BJ31,'Kategórie hráčov'!$A$27:$B$76,2,FALSE),0))</f>
        <v>0</v>
      </c>
      <c r="BS37" s="62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5">
        <f>IF(ISBLANK($BT$3),"",IF(ISBLANK(Tipy!BF31),"-",SUM(BO37:BS37)))</f>
        <v>0</v>
      </c>
      <c r="BU37" s="64"/>
      <c r="BV37" s="61">
        <f>IF(ISBLANK($CA$3),"",IF(ISBLANK(Tipy!BL31),0,IF(AND(Tipy!BL31=Výsledky!$BY$3,Tipy!BN31=Výsledky!$CA$3),60,0)))</f>
        <v>0</v>
      </c>
      <c r="BW37" s="61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61">
        <f>IF(ISBLANK($CA$3),"",IF(OR(Tipy!BO31=Výsledky!$BV$6,Tipy!BO31=Výsledky!$BV$7,Tipy!BO31=Výsledky!$BV$8,Tipy!BO31=Výsledky!$BV$9),VLOOKUP(Tipy!BO31,'Kategórie hráčov'!$A$2:$B$51,2,FALSE),0))</f>
        <v>0</v>
      </c>
      <c r="BY37" s="61">
        <f>IF(ISBLANK($CA$3),"",IF(OR(Tipy!BP31=Výsledky!$BY$6,Tipy!BP31=Výsledky!$BY$7,Tipy!BP31=Výsledky!$BY$8,Tipy!BP31=Výsledky!$BY$9),VLOOKUP(Tipy!BP31,'Kategórie hráčov'!$A$27:$B$76,2,FALSE),0))</f>
        <v>0</v>
      </c>
      <c r="BZ37" s="62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5" t="str">
        <f>IF(ISBLANK($CA$3),"",IF(ISBLANK(Tipy!BL31),"-",SUM(BV37:BZ37)))</f>
        <v>-</v>
      </c>
      <c r="CB37" s="64"/>
      <c r="CC37" s="61">
        <f>IF(ISBLANK($CH$3),"",IF(ISBLANK(Tipy!BR31),0,IF(AND(Tipy!BR31=Výsledky!$CF$3,Tipy!BT31=Výsledky!$CH$3),60,0)))</f>
        <v>0</v>
      </c>
      <c r="CD37" s="61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61">
        <f>IF(ISBLANK($CH$3),"",IF(OR(Tipy!BU31=Výsledky!$CC$6,Tipy!BU31=Výsledky!$CC$7,Tipy!BU31=Výsledky!$CC$8,Tipy!BU31=Výsledky!$CC$9),VLOOKUP(Tipy!BU31,'Kategórie hráčov'!$A$2:$B$51,2,FALSE),0))</f>
        <v>0</v>
      </c>
      <c r="CF37" s="61">
        <f>IF(ISBLANK($CH$3),"",IF(OR(Tipy!BV31=Výsledky!$CF$6,Tipy!BV31=Výsledky!$CF$7,Tipy!BV31=Výsledky!$CF$8,Tipy!BV31=Výsledky!$CF$9),VLOOKUP(Tipy!BV31,'Kategórie hráčov'!$A$27:$B$76,2,FALSE),0))</f>
        <v>0</v>
      </c>
      <c r="CG37" s="62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5">
        <f>IF(ISBLANK($CH$3),"",IF(ISBLANK(Tipy!BR31),"-",SUM(CC37:CG37)))</f>
        <v>0</v>
      </c>
      <c r="CI37" s="64"/>
      <c r="CJ37" s="61">
        <f>IF(ISBLANK($CO$3),"",IF(ISBLANK(Tipy!BX31),0,IF(AND(Tipy!BX31=Výsledky!$CM$3,Tipy!BZ31=Výsledky!$CO$3),60,0)))</f>
        <v>0</v>
      </c>
      <c r="CK37" s="61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61">
        <f>IF(ISBLANK($CO$3),"",IF(OR(Tipy!CA31=Výsledky!$CJ$6,Tipy!CA31=Výsledky!$CJ$7,Tipy!CA31=Výsledky!$CJ$8,Tipy!CA31=Výsledky!$CJ$9),VLOOKUP(Tipy!CA31,'Kategórie hráčov'!$A$2:$B$51,2,FALSE),0))</f>
        <v>20</v>
      </c>
      <c r="CM37" s="61">
        <f>IF(ISBLANK($CO$3),"",IF(OR(Tipy!CB31=Výsledky!$CM$6,Tipy!CB31=Výsledky!$CM$7,Tipy!CB31=Výsledky!$CM$8,Tipy!CB31=Výsledky!$CM$9),VLOOKUP(Tipy!CB31,'Kategórie hráčov'!$A$27:$B$76,2,FALSE),0))</f>
        <v>0</v>
      </c>
      <c r="CN37" s="62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65">
        <f>IF(ISBLANK($CO$3),"",IF(ISBLANK(Tipy!BX31),"-",SUM(CJ37:CN37)))</f>
        <v>40</v>
      </c>
      <c r="CP37" s="64"/>
      <c r="CQ37" s="61">
        <f>IF(ISBLANK($CV$3),"",IF(ISBLANK(Tipy!CD31),0,IF(AND(Tipy!CD31=Výsledky!$CT$3,Tipy!CF31=Výsledky!$CV$3),60,0)))</f>
        <v>0</v>
      </c>
      <c r="CR37" s="61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61">
        <f>IF(ISBLANK($CV$3),"",IF(OR(Tipy!CG31=Výsledky!$CQ$6,Tipy!CG31=Výsledky!$CQ$7,Tipy!CG31=Výsledky!$CQ$8,Tipy!CG31=Výsledky!$CQ$9),VLOOKUP(Tipy!CG31,'Kategórie hráčov'!$A$2:$B$51,2,FALSE),0))</f>
        <v>0</v>
      </c>
      <c r="CT37" s="61">
        <f>IF(ISBLANK($CV$3),"",IF(OR(Tipy!CH31=Výsledky!$CT$6,Tipy!CH31=Výsledky!$CT$7,Tipy!CH31=Výsledky!$CT$8,Tipy!CH31=Výsledky!$CT$9),VLOOKUP(Tipy!CH31,'Kategórie hráčov'!$A$27:$B$76,2,FALSE),0))</f>
        <v>0</v>
      </c>
      <c r="CU37" s="62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65">
        <f>IF(ISBLANK($CV$3),"",IF(ISBLANK(Tipy!CD31),"-",SUM(CQ37:CU37)))</f>
        <v>20</v>
      </c>
      <c r="CW37" s="64"/>
      <c r="CX37" s="61">
        <f>IF(ISBLANK($DC$3),"",IF(ISBLANK(Tipy!CJ31),0,IF(AND(Tipy!CJ31=Výsledky!$DA$3,Tipy!CL31=Výsledky!$DC$3),60,0)))</f>
        <v>0</v>
      </c>
      <c r="CY37" s="61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61">
        <f>IF(ISBLANK($DC$3),"",IF(OR(Tipy!CM31=Výsledky!$CX$6,Tipy!CM31=Výsledky!$CX$7,Tipy!CM31=Výsledky!$CX$8,Tipy!CM31=Výsledky!$CX$9),VLOOKUP(Tipy!CM31,'Kategórie hráčov'!$A$2:$B$51,2,FALSE),0))</f>
        <v>20</v>
      </c>
      <c r="DA37" s="61">
        <f>IF(ISBLANK($DC$3),"",IF(OR(Tipy!CN31=Výsledky!$DA$6,Tipy!CN31=Výsledky!$DA$7,Tipy!CN31=Výsledky!$DA$8,Tipy!CN31=Výsledky!$DA$9),VLOOKUP(Tipy!CN31,'Kategórie hráčov'!$A$27:$B$76,2,FALSE),0))</f>
        <v>0</v>
      </c>
      <c r="DB37" s="62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65">
        <f>IF(ISBLANK($DC$3),"",IF(ISBLANK(Tipy!CJ31),"-",SUM(CX37:DB37)))</f>
        <v>40</v>
      </c>
      <c r="DD37" s="64"/>
      <c r="DE37" s="61">
        <f>IF(ISBLANK($DJ$3),"",IF(ISBLANK(Tipy!CP31),0,IF(AND(Tipy!CP31=Výsledky!$DH$3,Tipy!CR31=Výsledky!$DJ$3),60,0)))</f>
        <v>0</v>
      </c>
      <c r="DF37" s="61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61">
        <f>IF(ISBLANK($DJ$3),"",IF(OR(Tipy!CS31=Výsledky!$DE$6,Tipy!CS31=Výsledky!$DE$7,Tipy!CS31=Výsledky!$DE$8,Tipy!CS31=Výsledky!$DE$9),VLOOKUP(Tipy!CS31,'Kategórie hráčov'!$A$2:$B$51,2,FALSE),0))</f>
        <v>0</v>
      </c>
      <c r="DH37" s="61">
        <f>IF(ISBLANK($DJ$3),"",IF(OR(Tipy!CT31=Výsledky!$DH$6,Tipy!CT31=Výsledky!$DH$7,Tipy!CT31=Výsledky!$DH$8,Tipy!CT31=Výsledky!$DH$9),VLOOKUP(Tipy!CT31,'Kategórie hráčov'!$A$27:$B$76,2,FALSE),0))</f>
        <v>0</v>
      </c>
      <c r="DI37" s="62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65">
        <f>IF(ISBLANK($DJ$3),"",IF(ISBLANK(Tipy!CP31),"-",SUM(DE37:DI37)))</f>
        <v>20</v>
      </c>
      <c r="DK37" s="64"/>
      <c r="DL37" s="61">
        <f>IF(ISBLANK($DQ$3),"",IF(ISBLANK(Tipy!CV31),0,IF(AND(Tipy!CV31=Výsledky!$DO$3,Tipy!CX31=Výsledky!$DQ$3),60,0)))</f>
        <v>0</v>
      </c>
      <c r="DM37" s="61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61">
        <f>IF(ISBLANK($DQ$3),"",IF(OR(Tipy!CY31=Výsledky!$DL$6,Tipy!CY31=Výsledky!$DL$7,Tipy!CY31=Výsledky!$DL$8,Tipy!CY31=Výsledky!$DL$9),VLOOKUP(Tipy!CY31,'Kategórie hráčov'!$A$2:$B$51,2,FALSE),0))</f>
        <v>0</v>
      </c>
      <c r="DO37" s="61">
        <f>IF(ISBLANK($DQ$3),"",IF(OR(Tipy!CZ31=Výsledky!$DO$6,Tipy!CZ31=Výsledky!$DO$7,Tipy!CZ31=Výsledky!$DO$8,Tipy!CZ31=Výsledky!$DO$9),VLOOKUP(Tipy!CZ31,'Kategórie hráčov'!$A$27:$B$76,2,FALSE),0))</f>
        <v>0</v>
      </c>
      <c r="DP37" s="62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65">
        <f>IF(ISBLANK($DQ$3),"",IF(ISBLANK(Tipy!CV31),"-",SUM(DL37:DP37)))</f>
        <v>0</v>
      </c>
      <c r="DR37" s="64"/>
      <c r="DS37" s="61">
        <f>IF(ISBLANK($DX$3),"",IF(ISBLANK(Tipy!DB31),0,IF(AND(Tipy!DB31=Výsledky!$DV$3,Tipy!DD31=Výsledky!$DX$3),60,0)))</f>
        <v>0</v>
      </c>
      <c r="DT37" s="61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61">
        <f>IF(ISBLANK($DX$3),"",IF(OR(Tipy!DE31=Výsledky!$DS$6,Tipy!DE31=Výsledky!$DS$7,Tipy!DE31=Výsledky!$DS$8,Tipy!DE31=Výsledky!$DS$9),VLOOKUP(Tipy!DE31,'Kategórie hráčov'!$A$2:$B$51,2,FALSE),0))</f>
        <v>0</v>
      </c>
      <c r="DV37" s="61">
        <f>IF(ISBLANK($DX$3),"",IF(OR(Tipy!DF31=Výsledky!$DV$6,Tipy!DF31=Výsledky!$DV$7,Tipy!DF31=Výsledky!$DV$8,Tipy!DF31=Výsledky!$DV$9),VLOOKUP(Tipy!DF31,'Kategórie hráčov'!$A$27:$B$76,2,FALSE),0))</f>
        <v>0</v>
      </c>
      <c r="DW37" s="62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65">
        <f>IF(ISBLANK($DX$3),"",IF(ISBLANK(Tipy!DB31),"-",SUM(DS37:DW37)))</f>
        <v>0</v>
      </c>
      <c r="DY37" s="64"/>
      <c r="DZ37" s="61">
        <f>IF(ISBLANK($EE$3),"",IF(ISBLANK(Tipy!DH31),0,IF(AND(Tipy!DH31=Výsledky!$EC$3,Tipy!DJ31=Výsledky!$EE$3),60,0)))</f>
        <v>0</v>
      </c>
      <c r="EA37" s="61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20</v>
      </c>
      <c r="EB37" s="61">
        <f>IF(ISBLANK($EE$3),"",IF(OR(Tipy!DK31=Výsledky!$DZ$6,Tipy!DK31=Výsledky!$DZ$7,Tipy!DK31=Výsledky!$DZ$8,Tipy!DK31=Výsledky!$DZ$9),VLOOKUP(Tipy!DK31,'Kategórie hráčov'!$A$2:$B$51,2,FALSE),0))</f>
        <v>20</v>
      </c>
      <c r="EC37" s="61">
        <f>IF(ISBLANK($EE$3),"",IF(OR(Tipy!DL31=Výsledky!$EC$6,Tipy!DL31=Výsledky!$EC$7,Tipy!DL31=Výsledky!$EC$8,Tipy!DL31=Výsledky!$EC$9),VLOOKUP(Tipy!DL31,'Kategórie hráčov'!$A$27:$B$76,2,FALSE),0))</f>
        <v>0</v>
      </c>
      <c r="ED37" s="62">
        <f>IF(ISBLANK($EE$3),"",IF(ISBLANK(Tipy!DH31),0,IF(OR(AND(Tipy!DH31=Výsledky!$EC$3,OR(Tipy!DJ31=Výsledky!$EE$3+1,Tipy!DJ31=Výsledky!$EE$3-1)),AND(Tipy!DJ31=Výsledky!$EE$3,OR(Tipy!DH31=Výsledky!$EC$3+1,Tipy!DH31=Výsledky!$EC$3-1))),10,0)))</f>
        <v>10</v>
      </c>
      <c r="EE37" s="65">
        <f>IF(ISBLANK($EE$3),"",IF(ISBLANK(Tipy!DH31),"-",SUM(DZ37:ED37)))</f>
        <v>50</v>
      </c>
      <c r="EF37" s="64"/>
      <c r="EG37" s="61">
        <f>IF(ISBLANK($EL$3),"",IF(ISBLANK(Tipy!DN31),0,IF(AND(Tipy!DN31=Výsledky!$EJ$3,Tipy!DP31=Výsledky!$EL$3),60,0)))</f>
        <v>0</v>
      </c>
      <c r="EH37" s="61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61">
        <f>IF(ISBLANK($EL$3),"",IF(OR(Tipy!DQ31=Výsledky!$EG$6,Tipy!DQ31=Výsledky!$EG$7,Tipy!DQ31=Výsledky!$EG$8,Tipy!DQ31=Výsledky!$EG$9),VLOOKUP(Tipy!DQ31,'Kategórie hráčov'!$A$77:$B$77,2,FALSE),0))</f>
        <v>0</v>
      </c>
      <c r="EJ37" s="61">
        <f>IF(ISBLANK($EL$3),"",IF(OR(Tipy!DR31=Výsledky!$EJ$6,Tipy!DR31=Výsledky!$EJ$7,Tipy!DR31=Výsledky!$EJ$8,Tipy!DR31=Výsledky!$EJ$9),VLOOKUP(Tipy!DR31,'Kategórie hráčov'!$A$27:$B$76,2,FALSE),0))</f>
        <v>0</v>
      </c>
      <c r="EK37" s="62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65" t="str">
        <f>IF(ISBLANK($EL$3),"",IF(ISBLANK(Tipy!DN31),"-",SUM(EG37:EK37)))</f>
        <v>-</v>
      </c>
      <c r="EM37" s="64"/>
      <c r="EN37" s="61">
        <f>IF(ISBLANK($ES$3),"",IF(ISBLANK(Tipy!DT31),0,IF(AND(Tipy!DT31=Výsledky!$EQ$3,Tipy!DV31=Výsledky!$ES$3),60,0)))</f>
        <v>0</v>
      </c>
      <c r="EO37" s="61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20</v>
      </c>
      <c r="EP37" s="61">
        <f>IF(ISBLANK($ES$3),"",IF(OR(Tipy!DW31=Výsledky!$EN$6,Tipy!DW31=Výsledky!$EN$7,Tipy!DW31=Výsledky!$EN$8,Tipy!DW31=Výsledky!$EN$9),VLOOKUP(Tipy!DW31,'Kategórie hráčov'!$A$2:$B$51,2,FALSE),0))</f>
        <v>20</v>
      </c>
      <c r="EQ37" s="61">
        <f>IF(ISBLANK($ES$3),"",IF(OR(Tipy!DX31=Výsledky!$EQ$6,Tipy!DX31=Výsledky!$EQ$7,Tipy!DX31=Výsledky!$EQ$8,Tipy!DX31=Výsledky!$EQ$9),VLOOKUP(Tipy!DX31,'Kategórie hráčov'!$A$27:$B$76,2,FALSE),0))</f>
        <v>0</v>
      </c>
      <c r="ER37" s="62">
        <f>IF(ISBLANK($ES$3),"",IF(ISBLANK(Tipy!DT31),0,IF(OR(AND(Tipy!DT31=Výsledky!$EQ$3,OR(Tipy!DV31=Výsledky!$ES$3+1,Tipy!DV31=Výsledky!$ES$3-1)),AND(Tipy!DV31=Výsledky!$ES$3,OR(Tipy!DT31=Výsledky!$EQ$3+1,Tipy!DT31=Výsledky!$EQ$3-1))),10,0)))</f>
        <v>10</v>
      </c>
      <c r="ES37" s="65">
        <f>IF(ISBLANK($ES$3),"",IF(ISBLANK(Tipy!DT31),"-",SUM(EN37:ER37)))</f>
        <v>50</v>
      </c>
      <c r="ET37" s="64"/>
      <c r="EU37" s="61">
        <f>IF(ISBLANK($EZ$3),"",IF(ISBLANK(Tipy!DZ31),0,IF(AND(Tipy!DZ31=Výsledky!$EX$3,Tipy!EB31=Výsledky!$EZ$3),60,0)))</f>
        <v>0</v>
      </c>
      <c r="EV37" s="61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61">
        <f>IF(ISBLANK($EZ$3),"",IF(OR(Tipy!EC31=Výsledky!$EU$6,Tipy!EC31=Výsledky!$EU$7,Tipy!EC31=Výsledky!$EU$8,Tipy!EC31=Výsledky!$EU$9),VLOOKUP(Tipy!EC31,'Kategórie hráčov'!$A$2:$B$51,2,FALSE),0))</f>
        <v>0</v>
      </c>
      <c r="EX37" s="61">
        <f>IF(ISBLANK($EZ$3),"",IF(OR(Tipy!ED31=Výsledky!$EX$6,Tipy!ED31=Výsledky!$EX$7,Tipy!ED31=Výsledky!$EX$8,Tipy!ED31=Výsledky!$EX$9),VLOOKUP(Tipy!ED31,'Kategórie hráčov'!$A$27:$B$76,2,FALSE),0))</f>
        <v>0</v>
      </c>
      <c r="EY37" s="62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65">
        <f>IF(ISBLANK($EZ$3),"",IF(ISBLANK(Tipy!DZ31),"-",SUM(EU37:EY37)))</f>
        <v>20</v>
      </c>
      <c r="FA37" s="64"/>
      <c r="FB37" s="61">
        <f>IF(ISBLANK($BM$3),"",IF(ISBLANK(Tipy!EF31),0,IF(AND(Tipy!EF31=Výsledky!$BK$3,Tipy!EH31=Výsledky!$BM$3),60,0)))</f>
        <v>0</v>
      </c>
      <c r="FC37" s="61">
        <f>IF(ISBLANK($BM$3),"",IF(ISBLANK(Tipy!EF31),0,IF(AND(Tipy!EF31=Výsledky!$BK$3,Tipy!EH31=Výsledky!$BM$3),0,IF(AND(Tipy!EF31-Tipy!EH31&gt;0,Výsledky!$BK$3-Výsledky!$BM$3&gt;0),20,IF(AND(Tipy!EF31-Tipy!EH31=0,Výsledky!$BK$3-Výsledky!$BM$3=0),20,IF(AND(Tipy!EF31-Tipy!EH31&lt;0,Výsledky!$BK$3-Výsledky!$BM$3&lt;0),20,0))))))</f>
        <v>0</v>
      </c>
      <c r="FD37" s="61">
        <f>IF(ISBLANK($BM$3),"",IF(OR(Tipy!EI31=Výsledky!$FB$6,Tipy!EI31=Výsledky!$FB$7,Tipy!EI31=Výsledky!$FB$8,Tipy!EI31=Výsledky!$FB$9),IF(VLOOKUP(Tipy!EI31,'Kategórie hráčov'!$A$2:$B$46,2,FALSE)=30,30,20),0))</f>
        <v>0</v>
      </c>
      <c r="FE37" s="61">
        <f>IF(ISBLANK($BM$3),"",IF(OR(Tipy!EJ31=Výsledky!$FE$6,Tipy!EJ31=Výsledky!$FE$7,Tipy!EJ31=Výsledky!$FE$8,Tipy!EJ31=Výsledky!$FE$9),IF(VLOOKUP(Tipy!EJ31,'Kategórie hráčov'!$A$2:$B$46,2,FALSE)=30,30,20),0))</f>
        <v>0</v>
      </c>
      <c r="FF37" s="62">
        <f>IF(ISBLANK($BM$3),"",IF(ISBLANK(Tipy!EF31),0,IF(OR(AND(Tipy!EF31=Výsledky!$BK$3,OR(Tipy!EH31=Výsledky!$BM$3+1,Tipy!EH31=Výsledky!$BM$3-1)),AND(Tipy!EH31=Výsledky!$BM$3,OR(Tipy!EF31=Výsledky!$BK$3+1,Tipy!EF31=Výsledky!$BK$3-1))),10,0)))</f>
        <v>0</v>
      </c>
      <c r="FG37" s="65" t="str">
        <f>IF(ISBLANK($BM$3),"",IF(ISBLANK(Tipy!EF31),"-",SUM(FB37:FF37)))</f>
        <v>-</v>
      </c>
      <c r="FH37" s="64"/>
      <c r="FI37" s="61" t="str">
        <f>IF(ISBLANK($FN$3),"",IF(ISBLANK(Tipy!EL31),0,IF(AND(Tipy!EL31=Výsledky!$FL$3,Tipy!EN31=Výsledky!$FN$3),60,0)))</f>
        <v/>
      </c>
      <c r="FJ37" s="61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61" t="str">
        <f>IF(ISBLANK($FN$3),"",IF(OR(Tipy!EO31=Výsledky!$FI$6,Tipy!EO31=Výsledky!$FI$7,Tipy!EO31=Výsledky!$FI$8,Tipy!EO31=Výsledky!$FI$9),IF(VLOOKUP(Tipy!EO31,'Kategórie hráčov'!$A$2:$B$46,2,FALSE)=30,30,20),0))</f>
        <v/>
      </c>
      <c r="FL37" s="61" t="str">
        <f>IF(ISBLANK($FN$3),"",IF(OR(Tipy!EP31=Výsledky!$FL$6,Tipy!EP31=Výsledky!$FL$7,Tipy!EP31=Výsledky!$FL$8,Tipy!EP31=Výsledky!$FL$9),IF(VLOOKUP(Tipy!EP31,'Kategórie hráčov'!$A$2:$B$46,2,FALSE)=30,30,20),0))</f>
        <v/>
      </c>
      <c r="FM37" s="62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65" t="str">
        <f>IF(ISBLANK($FN$3),"",IF(ISBLANK(Tipy!EL31),"-",SUM(FI37:FM37)))</f>
        <v/>
      </c>
      <c r="FO37" s="64"/>
      <c r="FP37" s="61">
        <f>IF(ISBLANK($DJ$3),"",IF(ISBLANK(Tipy!ER31),0,IF(AND(Tipy!ER31=Výsledky!$DH$3,Tipy!ET31=Výsledky!$DJ$3),60,0)))</f>
        <v>0</v>
      </c>
      <c r="FQ37" s="61">
        <f>IF(ISBLANK($DJ$3),"",IF(ISBLANK(Tipy!ER31),0,IF(AND(Tipy!ER31=Výsledky!$DH$3,Tipy!ET31=Výsledky!$DJ$3),0,IF(AND(Tipy!ER31-Tipy!ET31&gt;0,Výsledky!$DH$3-Výsledky!$DJ$3&gt;0),20,IF(AND(Tipy!ER31-Tipy!ET31=0,Výsledky!$DH$3-Výsledky!$DJ$3=0),20,IF(AND(Tipy!ER31-Tipy!ET31&lt;0,Výsledky!$DH$3-Výsledky!$DJ$3&lt;0),20,0))))))</f>
        <v>0</v>
      </c>
      <c r="FR37" s="61">
        <f>IF(ISBLANK($DJ$3),"",IF(OR(Tipy!EU31=Výsledky!$FP$6,Tipy!EU31=Výsledky!$FP$7,Tipy!EU31=Výsledky!$FP$8,Tipy!EU31=Výsledky!$FP$9),IF(VLOOKUP(Tipy!EU31,'Kategórie hráčov'!$A$2:$B$46,2,FALSE)=30,30,20),0))</f>
        <v>0</v>
      </c>
      <c r="FS37" s="61">
        <f>IF(ISBLANK($DJ$3),"",IF(OR(Tipy!EV31=Výsledky!$FS$6,Tipy!EV31=Výsledky!$FS$7,Tipy!EV31=Výsledky!$FS$8,Tipy!EV31=Výsledky!$FS$9),IF(VLOOKUP(Tipy!EV31,'Kategórie hráčov'!$A$2:$B$46,2,FALSE)=30,30,20),0))</f>
        <v>0</v>
      </c>
      <c r="FT37" s="62">
        <f>IF(ISBLANK($DJ$3),"",IF(ISBLANK(Tipy!ER31),0,IF(OR(AND(Tipy!ER31=Výsledky!$DH$3,OR(Tipy!ET31=Výsledky!$DJ$3+1,Tipy!ET31=Výsledky!$DJ$3-1)),AND(Tipy!ET31=Výsledky!$DJ$3,OR(Tipy!ER31=Výsledky!$DH$3+1,Tipy!ER31=Výsledky!$DH$3-1))),10,0)))</f>
        <v>0</v>
      </c>
      <c r="FU37" s="65" t="str">
        <f>IF(ISBLANK($DJ$3),"",IF(ISBLANK(Tipy!ER31),"-",SUM(FP37:FT37)))</f>
        <v>-</v>
      </c>
      <c r="FV37" s="64"/>
      <c r="FW37" s="61" t="str">
        <f>IF(ISBLANK($GB$3),"",IF(ISBLANK(Tipy!EX31),0,IF(AND(Tipy!EX31=Výsledky!$FZ$3,Tipy!EZ31=Výsledky!$GB$3),60,0)))</f>
        <v/>
      </c>
      <c r="FX37" s="61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61" t="str">
        <f>IF(ISBLANK($GB$3),"",IF(OR(Tipy!FA31=Výsledky!$FW$6,Tipy!FA31=Výsledky!$FW$7,Tipy!FA31=Výsledky!$FW$8,Tipy!FA31=Výsledky!$FW$9),IF(VLOOKUP(Tipy!FA31,'Kategórie hráčov'!$A$2:$B$46,2,FALSE)=30,30,20),0))</f>
        <v/>
      </c>
      <c r="FZ37" s="61" t="str">
        <f>IF(ISBLANK($GB$3),"",IF(OR(Tipy!FB31=Výsledky!$FZ$6,Tipy!FB31=Výsledky!$FZ$7,Tipy!FB31=Výsledky!$FZ$8,Tipy!FB31=Výsledky!$FZ$9),IF(VLOOKUP(Tipy!FB31,'Kategórie hráčov'!$A$2:$B$46,2,FALSE)=30,30,20),0))</f>
        <v/>
      </c>
      <c r="GA37" s="62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65" t="str">
        <f>IF(ISBLANK($GB$3),"",IF(ISBLANK(Tipy!EX31),"-",SUM(FW37:GA37)))</f>
        <v/>
      </c>
      <c r="GC37" s="64"/>
      <c r="GD37" s="61" t="str">
        <f>IF(ISBLANK($GP$3),"",IF(ISBLANK(Tipy!FD31),0,IF(AND(Tipy!FD31=Výsledky!$GN$3,Tipy!FF31=Výsledky!$GP$3),60,0)))</f>
        <v/>
      </c>
      <c r="GE37" s="61" t="str">
        <f>IF(ISBLANK($GP$3),"",IF(ISBLANK(Tipy!FD31),0,IF(AND(Tipy!FD31=Výsledky!$GN$3,Tipy!FF31=Výsledky!$GP$3),0,IF(AND(Tipy!FD31-Tipy!FF31&gt;0,Výsledky!$GN$3-Výsledky!$GP$3&gt;0),20,IF(AND(Tipy!FD31-Tipy!FF31=0,Výsledky!$GN$3-Výsledky!$GP$3=0),20,IF(AND(Tipy!FD31-Tipy!FF31&lt;0,Výsledky!$GN$3-Výsledky!$GP$3&lt;0),20,0))))))</f>
        <v/>
      </c>
      <c r="GF37" s="61" t="str">
        <f>IF(ISBLANK($GP$3),"",IF(OR(Tipy!FG31=Výsledky!$GD$6,Tipy!FG31=Výsledky!$GD$7,Tipy!FG31=Výsledky!$GD$8,Tipy!FG31=Výsledky!$GD$9),IF(VLOOKUP(Tipy!FG31,'Kategórie hráčov'!$A$2:$B$46,2,FALSE)=30,30,20),0))</f>
        <v/>
      </c>
      <c r="GG37" s="61" t="str">
        <f>IF(ISBLANK($GP$3),"",IF(OR(Tipy!FH31=Výsledky!$GG$6,Tipy!FH31=Výsledky!$GG$7,Tipy!FH31=Výsledky!$GG$8,Tipy!FH31=Výsledky!$GG$9),IF(VLOOKUP(Tipy!FH31,'Kategórie hráčov'!$A$2:$B$46,2,FALSE)=30,30,20),0))</f>
        <v/>
      </c>
      <c r="GH37" s="62" t="str">
        <f>IF(ISBLANK($GP$3),"",IF(ISBLANK(Tipy!FD31),0,IF(OR(AND(Tipy!FD31=Výsledky!$GN$3,OR(Tipy!FF31=Výsledky!$GP$3+1,Tipy!FF31=Výsledky!$GP$3-1)),AND(Tipy!FF31=Výsledky!$GP$3,OR(Tipy!FD31=Výsledky!$GN$3+1,Tipy!FD31=Výsledky!$GN$3-1))),10,0)))</f>
        <v/>
      </c>
      <c r="GI37" s="65" t="str">
        <f>IF(ISBLANK($GP$3),"",IF(ISBLANK(Tipy!FD31),"-",SUM(GD37:GH37)))</f>
        <v/>
      </c>
      <c r="GJ37" s="64"/>
      <c r="GK37" s="61" t="str">
        <f>IF(ISBLANK($GW$3),"",IF(ISBLANK(Tipy!FJ31),0,IF(AND(Tipy!FJ31=Výsledky!$GU$3,Tipy!FL31=Výsledky!$GW$3),60,0)))</f>
        <v/>
      </c>
      <c r="GL37" s="61" t="str">
        <f>IF(ISBLANK($GW$3),"",IF(ISBLANK(Tipy!FJ31),0,IF(AND(Tipy!FJ31=Výsledky!$GU$3,Tipy!FL31=Výsledky!$GW$3),0,IF(AND(Tipy!FJ31-Tipy!FL31&gt;0,Výsledky!$GU$3-Výsledky!$GW$3&gt;0),20,IF(AND(Tipy!FJ31-Tipy!FL31=0,Výsledky!$GU$3-Výsledky!$GW$3=0),20,IF(AND(Tipy!FJ31-Tipy!FL31&lt;0,Výsledky!$GU$3-Výsledky!$GW$3&lt;0),20,0))))))</f>
        <v/>
      </c>
      <c r="GM37" s="61" t="str">
        <f>IF(ISBLANK($GW$3),"",IF(OR(Tipy!FM31=Výsledky!$GK$6,Tipy!FM31=Výsledky!$GK$7,Tipy!FM31=Výsledky!$GK$8,Tipy!FM31=Výsledky!$GK$9),IF(VLOOKUP(Tipy!FM31,'Kategórie hráčov'!$A$2:$B$46,2,FALSE)=30,30,20),0))</f>
        <v/>
      </c>
      <c r="GN37" s="61" t="str">
        <f>IF(ISBLANK($GW$3),"",IF(OR(Tipy!FN31=Výsledky!$GN$6,Tipy!FN31=Výsledky!$GN$7,Tipy!FN31=Výsledky!$GN$8,Tipy!FN31=Výsledky!$GN$9),IF(VLOOKUP(Tipy!FN31,'Kategórie hráčov'!$A$2:$B$46,2,FALSE)=30,30,20),0))</f>
        <v/>
      </c>
      <c r="GO37" s="62" t="str">
        <f>IF(ISBLANK($GW$3),"",IF(ISBLANK(Tipy!FJ31),0,IF(OR(AND(Tipy!FJ31=Výsledky!$GU$3,OR(Tipy!FL31=Výsledky!$GW$3+1,Tipy!FL31=Výsledky!$GW$3-1)),AND(Tipy!FL31=Výsledky!$GW$3,OR(Tipy!FJ31=Výsledky!$GU$3+1,Tipy!FJ31=Výsledky!$GU$3-1))),10,0)))</f>
        <v/>
      </c>
      <c r="GP37" s="65" t="str">
        <f>IF(ISBLANK($GW$3),"",IF(ISBLANK(Tipy!FJ31),"-",SUM(GK37:GO37)))</f>
        <v/>
      </c>
      <c r="GQ37" s="64"/>
      <c r="GR37" s="61" t="str">
        <f>IF(ISBLANK($GI$3),"",IF(ISBLANK(Tipy!FP31),0,IF(AND(Tipy!FP31=Výsledky!$GG$3,Tipy!FR31=Výsledky!$GI$3),60,0)))</f>
        <v/>
      </c>
      <c r="GS37" s="61" t="str">
        <f>IF(ISBLANK($GI$3),"",IF(ISBLANK(Tipy!FP31),0,IF(AND(Tipy!FP31=Výsledky!$GG$3,Tipy!FR31=Výsledky!$GI$3),0,IF(AND(Tipy!FP31-Tipy!FR31&gt;0,Výsledky!$GG$3-Výsledky!$GI$3&gt;0),20,IF(AND(Tipy!FP31-Tipy!FR31=0,Výsledky!$GG$3-Výsledky!$GI$3=0),20,IF(AND(Tipy!FP31-Tipy!FR31&lt;0,Výsledky!$GG$3-Výsledky!$GI$3&lt;0),20,0))))))</f>
        <v/>
      </c>
      <c r="GT37" s="61" t="str">
        <f>IF(ISBLANK($GI$3),"",IF(OR(Tipy!FS31=Výsledky!#REF!,Tipy!FS31=Výsledky!#REF!,Tipy!FS31=Výsledky!#REF!,Tipy!FS31=Výsledky!$GR$9),IF(VLOOKUP(Tipy!FS31,'Kategórie hráčov'!$A$2:$B$46,2,FALSE)=30,30,20),0))</f>
        <v/>
      </c>
      <c r="GU37" s="61" t="str">
        <f>IF(ISBLANK($GI$3),"",IF(OR(Tipy!FT31=Výsledky!#REF!,Tipy!FT31=Výsledky!#REF!,Tipy!FT31=Výsledky!#REF!,Tipy!FT31=Výsledky!$GU$9),IF(VLOOKUP(Tipy!FT31,'Kategórie hráčov'!$A$2:$B$46,2,FALSE)=30,30,20),0))</f>
        <v/>
      </c>
      <c r="GV37" s="62" t="str">
        <f>IF(ISBLANK($GI$3),"",IF(ISBLANK(Tipy!FP31),0,IF(OR(AND(Tipy!FP31=Výsledky!$GG$3,OR(Tipy!FR31=Výsledky!$GI$3+1,Tipy!FR31=Výsledky!$GI$3-1)),AND(Tipy!FR31=Výsledky!$GI$3,OR(Tipy!FP31=Výsledky!$GG$3+1,Tipy!FP31=Výsledky!$GG$3-1))),10,0)))</f>
        <v/>
      </c>
      <c r="GW37" s="65" t="str">
        <f>IF(ISBLANK($GI$3),"",IF(ISBLANK(Tipy!FP31),"-",SUM(GR37:GV37)))</f>
        <v/>
      </c>
      <c r="GX37" s="64"/>
      <c r="GY37" s="61" t="str">
        <f>IF(ISBLANK($HK$3),"",IF(ISBLANK(Tipy!FV31),0,IF(AND(Tipy!FV31=Výsledky!$HI$3,Tipy!FX31=Výsledky!$HK$3),60,0)))</f>
        <v/>
      </c>
      <c r="GZ37" s="61" t="str">
        <f>IF(ISBLANK($HK$3),"",IF(ISBLANK(Tipy!FV31),0,IF(AND(Tipy!FV31=Výsledky!$HI$3,Tipy!FX31=Výsledky!$HK$3),0,IF(AND(Tipy!FV31-Tipy!FX31&gt;0,Výsledky!$HI$3-Výsledky!$HK$3&gt;0),20,IF(AND(Tipy!FV31-Tipy!FX31=0,Výsledky!$HI$3-Výsledky!$HK$3=0),20,IF(AND(Tipy!FV31-Tipy!FX31&lt;0,Výsledky!$HI$3-Výsledky!$HK$3&lt;0),20,0))))))</f>
        <v/>
      </c>
      <c r="HA37" s="61" t="str">
        <f>IF(ISBLANK($HK$3),"",IF(OR(Tipy!FY31=Výsledky!$GY$6,Tipy!FY31=Výsledky!$GY$7,Tipy!FY31=Výsledky!$GY$8,Tipy!FY31=Výsledky!$GY$9),IF(VLOOKUP(Tipy!FY31,'Kategórie hráčov'!$A$2:$B$46,2,FALSE)=30,30,20),0))</f>
        <v/>
      </c>
      <c r="HB37" s="61" t="str">
        <f>IF(ISBLANK($HK$3),"",IF(OR(Tipy!FZ31=Výsledky!$HB$6,Tipy!FZ31=Výsledky!$HB$7,Tipy!FZ31=Výsledky!$HB$8,Tipy!FZ31=Výsledky!$HB$9),IF(VLOOKUP(Tipy!FZ31,'Kategórie hráčov'!$A$2:$B$46,2,FALSE)=30,30,20),0))</f>
        <v/>
      </c>
      <c r="HC37" s="62" t="str">
        <f>IF(ISBLANK($HK$3),"",IF(ISBLANK(Tipy!FV31),0,IF(OR(AND(Tipy!FV31=Výsledky!$HI$3,OR(Tipy!FX31=Výsledky!$HK$3+1,Tipy!FX31=Výsledky!$HK$3-1)),AND(Tipy!FX31=Výsledky!$HK$3,OR(Tipy!FV31=Výsledky!$HI$3+1,Tipy!FV31=Výsledky!$HI$3-1))),10,0)))</f>
        <v/>
      </c>
      <c r="HD37" s="65" t="str">
        <f>IF(ISBLANK($HK$3),"",IF(ISBLANK(Tipy!FV31),"-",SUM(GY37:HC37)))</f>
        <v/>
      </c>
      <c r="HE37" s="64"/>
      <c r="HF37" s="61" t="str">
        <f>IF(ISBLANK($HD$3),"",IF(ISBLANK(Tipy!GB31),0,IF(AND(Tipy!GB31=Výsledky!$HB$3,Tipy!GD31=Výsledky!$HD$3),60,0)))</f>
        <v/>
      </c>
      <c r="HG37" s="61" t="str">
        <f>IF(ISBLANK($HD$3),"",IF(ISBLANK(Tipy!GB31),0,IF(AND(Tipy!GB31=Výsledky!$HB$3,Tipy!GD31=Výsledky!$HD$3),0,IF(AND(Tipy!GB31-Tipy!GD31&gt;0,Výsledky!$HB$3-Výsledky!$HD$3&gt;0),20,IF(AND(Tipy!GB31-Tipy!GD31=0,Výsledky!$HB$3-Výsledky!$HD$3=0),20,IF(AND(Tipy!GB31-Tipy!GD31&lt;0,Výsledky!$HB$3-Výsledky!$HD$3&lt;0),20,0))))))</f>
        <v/>
      </c>
      <c r="HH37" s="61" t="str">
        <f>IF(ISBLANK($HD$3),"",IF(OR(Tipy!GE31=Výsledky!#REF!,Tipy!GE31=Výsledky!#REF!,Tipy!GE31=Výsledky!#REF!,Tipy!GE31=Výsledky!$HF$9),IF(VLOOKUP(Tipy!GE31,'Kategórie hráčov'!$A$2:$B$46,2,FALSE)=30,30,20),0))</f>
        <v/>
      </c>
      <c r="HI37" s="61" t="str">
        <f>IF(ISBLANK($HD$3),"",IF(OR(Tipy!GF31=Výsledky!#REF!,Tipy!GF31=Výsledky!#REF!,Tipy!GF31=Výsledky!#REF!,Tipy!GF31=Výsledky!$HI$9),IF(VLOOKUP(Tipy!GF31,'Kategórie hráčov'!$A$2:$B$46,2,FALSE)=30,30,20),0))</f>
        <v/>
      </c>
      <c r="HJ37" s="62" t="str">
        <f>IF(ISBLANK($HD$3),"",IF(ISBLANK(Tipy!GB31),0,IF(OR(AND(Tipy!GB31=Výsledky!$HB$3,OR(Tipy!GD31=Výsledky!$HD$3+1,Tipy!GD31=Výsledky!$HD$3-1)),AND(Tipy!GD31=Výsledky!$HD$3,OR(Tipy!GB31=Výsledky!$HB$3+1,Tipy!GB31=Výsledky!$HB$3-1))),10,0)))</f>
        <v/>
      </c>
      <c r="HK37" s="65" t="str">
        <f>IF(ISBLANK($HD$3),"",IF(ISBLANK(Tipy!GB31),"-",SUM(HF37:HJ37)))</f>
        <v/>
      </c>
      <c r="HL37" s="64"/>
      <c r="HM37" s="61" t="str">
        <f>IF(ISBLANK($HY$3),"",IF(ISBLANK(Tipy!GH31),0,IF(AND(Tipy!GH31=Výsledky!$HW$3,Tipy!GJ31=Výsledky!$HY$3),60,0)))</f>
        <v/>
      </c>
      <c r="HN37" s="61" t="str">
        <f>IF(ISBLANK($HY$3),"",IF(ISBLANK(Tipy!GH31),0,IF(AND(Tipy!GH31=Výsledky!$HW$3,Tipy!GJ31=Výsledky!$HY$3),0,IF(AND(Tipy!GH31-Tipy!GJ31&gt;0,Výsledky!$HW$3-Výsledky!$HY$3&gt;0),20,IF(AND(Tipy!GH31-Tipy!GJ31=0,Výsledky!$HW$3-Výsledky!$HY$3=0),20,IF(AND(Tipy!GH31-Tipy!GJ31&lt;0,Výsledky!$HW$3-Výsledky!$HY$3&lt;0),20,0))))))</f>
        <v/>
      </c>
      <c r="HO37" s="61" t="str">
        <f>IF(ISBLANK($HY$3),"",IF(OR(Tipy!GK31=Výsledky!$HM$6,Tipy!GK31=Výsledky!$HM$7,Tipy!GK31=Výsledky!$HM$8,Tipy!GK31=Výsledky!$HM$9),IF(VLOOKUP(Tipy!GK31,'Kategórie hráčov'!$A$2:$B$46,2,FALSE)=30,30,20),0))</f>
        <v/>
      </c>
      <c r="HP37" s="61" t="str">
        <f>IF(ISBLANK($HY$3),"",IF(OR(Tipy!GL31=Výsledky!$HP$6,Tipy!GL31=Výsledky!$HP$7,Tipy!GL31=Výsledky!$HP$8,Tipy!GL31=Výsledky!$HP$9),IF(VLOOKUP(Tipy!GL31,'Kategórie hráčov'!$A$2:$B$46,2,FALSE)=30,30,20),0))</f>
        <v/>
      </c>
      <c r="HQ37" s="62" t="str">
        <f>IF(ISBLANK($HY$3),"",IF(ISBLANK(Tipy!GH31),0,IF(OR(AND(Tipy!GH31=Výsledky!$HW$3,OR(Tipy!GJ31=Výsledky!$HY$3+1,Tipy!GJ31=Výsledky!$HY$3-1)),AND(Tipy!GJ31=Výsledky!$HY$3,OR(Tipy!GH31=Výsledky!$HW$3+1,Tipy!GH31=Výsledky!$HW$3-1))),10,0)))</f>
        <v/>
      </c>
      <c r="HR37" s="65" t="str">
        <f>IF(ISBLANK($HY$3),"",IF(ISBLANK(Tipy!GH31),"-",SUM(HM37:HQ37)))</f>
        <v/>
      </c>
      <c r="HS37" s="64"/>
      <c r="HT37" s="61" t="str">
        <f>IF(ISBLANK($HR$3),"",IF(ISBLANK(Tipy!GN31),0,IF(AND(Tipy!GN31=Výsledky!$HP$3,Tipy!GP31=Výsledky!$HR$3),60,0)))</f>
        <v/>
      </c>
      <c r="HU37" s="61" t="str">
        <f>IF(ISBLANK($HR$3),"",IF(ISBLANK(Tipy!GN31),0,IF(AND(Tipy!GN31=Výsledky!$HP$3,Tipy!GP31=Výsledky!$HR$3),0,IF(AND(Tipy!GN31-Tipy!GP31&gt;0,Výsledky!$HP$3-Výsledky!$HR$3&gt;0),20,IF(AND(Tipy!GN31-Tipy!GP31=0,Výsledky!$HP$3-Výsledky!$HR$3=0),20,IF(AND(Tipy!GN31-Tipy!GP31&lt;0,Výsledky!$HP$3-Výsledky!$HR$3&lt;0),20,0))))))</f>
        <v/>
      </c>
      <c r="HV37" s="61" t="str">
        <f>IF(ISBLANK($HR$3),"",IF(OR(Tipy!GQ31=Výsledky!$HT$6,Tipy!GQ31=Výsledky!#REF!,Tipy!GQ31=Výsledky!#REF!,Tipy!GQ31=Výsledky!#REF!),IF(VLOOKUP(Tipy!GQ31,'Kategórie hráčov'!$A$2:$B$46,2,FALSE)=30,30,20),0))</f>
        <v/>
      </c>
      <c r="HW37" s="61" t="str">
        <f>IF(ISBLANK($HR$3),"",IF(OR(Tipy!GR31=Výsledky!$HW$6,Tipy!GR31=Výsledky!#REF!,Tipy!GR31=Výsledky!#REF!,Tipy!GR31=Výsledky!#REF!),IF(VLOOKUP(Tipy!GR31,'Kategórie hráčov'!$A$2:$B$46,2,FALSE)=30,30,20),0))</f>
        <v/>
      </c>
      <c r="HX37" s="62" t="str">
        <f>IF(ISBLANK($HR$3),"",IF(ISBLANK(Tipy!GN31),0,IF(OR(AND(Tipy!GN31=Výsledky!$HP$3,OR(Tipy!GP31=Výsledky!$HR$3+1,Tipy!GP31=Výsledky!$HR$3-1)),AND(Tipy!GP31=Výsledky!$HR$3,OR(Tipy!GN31=Výsledky!$HP$3+1,Tipy!GN31=Výsledky!$HP$3-1))),10,0)))</f>
        <v/>
      </c>
      <c r="HY37" s="65" t="str">
        <f>IF(ISBLANK($HR$3),"",IF(ISBLANK(Tipy!GN31),"-",SUM(HT37:HX37)))</f>
        <v/>
      </c>
      <c r="HZ37" s="64"/>
      <c r="IA37" s="61" t="str">
        <f>IF(ISBLANK($IM$3),"",IF(ISBLANK(Tipy!GT31),0,IF(AND(Tipy!GT31=Výsledky!$IK$3,Tipy!GV31=Výsledky!$IM$3),60,0)))</f>
        <v/>
      </c>
      <c r="IB37" s="61" t="str">
        <f>IF(ISBLANK($IM$3),"",IF(ISBLANK(Tipy!GT31),0,IF(AND(Tipy!GT31=Výsledky!$IK$3,Tipy!GV31=Výsledky!$IM$3),0,IF(AND(Tipy!GT31-Tipy!GV31&gt;0,Výsledky!$IK$3-Výsledky!$IM$3&gt;0),20,IF(AND(Tipy!GT31-Tipy!GV31=0,Výsledky!$IK$3-Výsledky!$IM$3=0),20,IF(AND(Tipy!GT31-Tipy!GV31&lt;0,Výsledky!$IK$3-Výsledky!$IM$3&lt;0),20,0))))))</f>
        <v/>
      </c>
      <c r="IC37" s="61" t="str">
        <f>IF(ISBLANK($IM$3),"",IF(OR(Tipy!GW31=Výsledky!$IA$6,Tipy!GW31=Výsledky!$IA$7,Tipy!GW31=Výsledky!$IA$8,Tipy!GW31=Výsledky!$IA$9),IF(VLOOKUP(Tipy!GW31,'Kategórie hráčov'!$A$2:$B$46,2,FALSE)=30,30,20),0))</f>
        <v/>
      </c>
      <c r="ID37" s="61" t="str">
        <f>IF(ISBLANK($IM$3),"",IF(OR(Tipy!GX31=Výsledky!$ID$6,Tipy!GX31=Výsledky!$ID$7,Tipy!GX31=Výsledky!$ID$8,Tipy!GX31=Výsledky!$ID$9),IF(VLOOKUP(Tipy!GX31,'Kategórie hráčov'!$A$2:$B$46,2,FALSE)=30,30,20),0))</f>
        <v/>
      </c>
      <c r="IE37" s="62" t="str">
        <f>IF(ISBLANK($IM$3),"",IF(ISBLANK(Tipy!GT31),0,IF(OR(AND(Tipy!GT31=Výsledky!$IK$3,OR(Tipy!GV31=Výsledky!$IM$3+1,Tipy!GV31=Výsledky!$IM$3-1)),AND(Tipy!GV31=Výsledky!$IM$3,OR(Tipy!GT31=Výsledky!$IK$3+1,Tipy!GT31=Výsledky!$IK$3-1))),10,0)))</f>
        <v/>
      </c>
      <c r="IF37" s="65" t="str">
        <f>IF(ISBLANK($IM$3),"",IF(ISBLANK(Tipy!GT31),"-",SUM(IA37:IE37)))</f>
        <v/>
      </c>
      <c r="IG37" s="64"/>
      <c r="IH37" s="61" t="str">
        <f>IF(ISBLANK($IF$3),"",IF(ISBLANK(Tipy!GZ31),0,IF(AND(Tipy!GZ31=Výsledky!$ID$3,Tipy!HB31=Výsledky!$IF$3),60,0)))</f>
        <v/>
      </c>
      <c r="II37" s="61" t="str">
        <f>IF(ISBLANK($IF$3),"",IF(ISBLANK(Tipy!GZ31),0,IF(AND(Tipy!GZ31=Výsledky!$ID$3,Tipy!HB31=Výsledky!$IF$3),0,IF(AND(Tipy!GZ31-Tipy!HB31&gt;0,Výsledky!$ID$3-Výsledky!$IF$3&gt;0),20,IF(AND(Tipy!GZ31-Tipy!HB31=0,Výsledky!$ID$3-Výsledky!$IF$3=0),20,IF(AND(Tipy!GZ31-Tipy!HB31&lt;0,Výsledky!$ID$3-Výsledky!$IF$3&lt;0),20,0))))))</f>
        <v/>
      </c>
      <c r="IJ37" s="61" t="str">
        <f>IF(ISBLANK($IF$3),"",IF(OR(Tipy!HC31=Výsledky!#REF!,Tipy!HC31=Výsledky!#REF!,Tipy!HC31=Výsledky!#REF!,Tipy!HC31=Výsledky!$IH$9),IF(VLOOKUP(Tipy!HC31,'Kategórie hráčov'!$A$2:$B$46,2,FALSE)=30,30,20),0))</f>
        <v/>
      </c>
      <c r="IK37" s="61" t="str">
        <f>IF(ISBLANK($IF$3),"",IF(OR(Tipy!HD31=Výsledky!#REF!,Tipy!HD31=Výsledky!#REF!,Tipy!HD31=Výsledky!#REF!,Tipy!HD31=Výsledky!$IK$9),IF(VLOOKUP(Tipy!HD31,'Kategórie hráčov'!$A$2:$B$46,2,FALSE)=30,30,20),0))</f>
        <v/>
      </c>
      <c r="IL37" s="62" t="str">
        <f>IF(ISBLANK($IF$3),"",IF(ISBLANK(Tipy!GZ31),0,IF(OR(AND(Tipy!GZ31=Výsledky!$ID$3,OR(Tipy!HB31=Výsledky!$IF$3+1,Tipy!HB31=Výsledky!$IF$3-1)),AND(Tipy!HB31=Výsledky!$IF$3,OR(Tipy!GZ31=Výsledky!$ID$3+1,Tipy!GZ31=Výsledky!$ID$3-1))),10,0)))</f>
        <v/>
      </c>
      <c r="IM37" s="65" t="str">
        <f>IF(ISBLANK($IF$3),"",IF(ISBLANK(Tipy!GZ31),"-",SUM(IH37:IL37)))</f>
        <v/>
      </c>
      <c r="IN37" s="64"/>
      <c r="IO37" s="61" t="str">
        <f>IF(ISBLANK($IT$3),"",IF(ISBLANK(Tipy!HF31),0,IF(AND(Tipy!HF31=Výsledky!$IR$3,Tipy!HH31=Výsledky!$IT$3),60,0)))</f>
        <v/>
      </c>
      <c r="IP37" s="61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61" t="str">
        <f>IF(ISBLANK($IT$3),"",IF(OR(Tipy!HI31=Výsledky!$IO$6,Tipy!HI31=Výsledky!$IO$7,Tipy!HI31=Výsledky!$IO$8,Tipy!HI31=Výsledky!$IO$9),IF(VLOOKUP(Tipy!HI31,'Kategórie hráčov'!$A$2:$B$46,2,FALSE)=30,30,20),0))</f>
        <v/>
      </c>
      <c r="IR37" s="61" t="str">
        <f>IF(ISBLANK($IT$3),"",IF(OR(Tipy!HJ31=Výsledky!$IR$6,Tipy!HJ31=Výsledky!$IR$7,Tipy!HJ31=Výsledky!$IR$8,Tipy!HJ31=Výsledky!$IR$9),IF(VLOOKUP(Tipy!HJ31,'Kategórie hráčov'!$A$2:$B$46,2,FALSE)=30,30,20),0))</f>
        <v/>
      </c>
      <c r="IS37" s="62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65" t="str">
        <f>IF(ISBLANK($IT$3),"",IF(ISBLANK(Tipy!HF31),"-",SUM(IO37:IS37)))</f>
        <v/>
      </c>
      <c r="IU37" s="64"/>
      <c r="IV37" s="61" t="str">
        <f>IF(ISBLANK($JA$3),"",IF(ISBLANK(Tipy!HL31),0,IF(AND(Tipy!HL31=Výsledky!$IY$3,Tipy!HN31=Výsledky!$JA$3),60,0)))</f>
        <v/>
      </c>
      <c r="IW37" s="61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61" t="str">
        <f>IF(ISBLANK($JA$3),"",IF(OR(Tipy!HO31=Výsledky!$IV$6,Tipy!HO31=Výsledky!$IV$7,Tipy!HO31=Výsledky!$IV$8,Tipy!HO31=Výsledky!$IV$9),IF(VLOOKUP(Tipy!HO31,'Kategórie hráčov'!$A$2:$B$46,2,FALSE)=30,30,20),0))</f>
        <v/>
      </c>
      <c r="IY37" s="61" t="str">
        <f>IF(ISBLANK($JA$3),"",IF(OR(Tipy!HP31=Výsledky!$IY$6,Tipy!HP31=Výsledky!$IY$7,Tipy!HP31=Výsledky!$IY$8,Tipy!HP31=Výsledky!$IY$9),IF(VLOOKUP(Tipy!HP31,'Kategórie hráčov'!$A$2:$B$46,2,FALSE)=30,30,20),0))</f>
        <v/>
      </c>
      <c r="IZ37" s="62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65" t="str">
        <f>IF(ISBLANK($JA$3),"",IF(ISBLANK(Tipy!HL31),"-",SUM(IV37:IZ37)))</f>
        <v/>
      </c>
      <c r="JB37" s="64"/>
      <c r="JC37" s="61" t="str">
        <f>IF(ISBLANK($JO$3),"",IF(ISBLANK(Tipy!HR31),0,IF(AND(Tipy!HR31=Výsledky!$JM$3,Tipy!HT31=Výsledky!$JO$3),60,0)))</f>
        <v/>
      </c>
      <c r="JD37" s="61" t="str">
        <f>IF(ISBLANK($JO$3),"",IF(ISBLANK(Tipy!HR31),0,IF(AND(Tipy!HR31=Výsledky!$JM$3,Tipy!HT31=Výsledky!$JO$3),0,IF(AND(Tipy!HR31-Tipy!HT31&gt;0,Výsledky!$JM$3-Výsledky!$JO$3&gt;0),20,IF(AND(Tipy!HR31-Tipy!HT31=0,Výsledky!$JM$3-Výsledky!$JO$3=0),20,IF(AND(Tipy!HR31-Tipy!HT31&lt;0,Výsledky!$JM$3-Výsledky!$JO$3&lt;0),20,0))))))</f>
        <v/>
      </c>
      <c r="JE37" s="61" t="str">
        <f>IF(ISBLANK($JO$3),"",IF(OR(Tipy!HU31=Výsledky!$JC$6,Tipy!HU31=Výsledky!$JC$7,Tipy!HU31=Výsledky!$JC$8,Tipy!HU31=Výsledky!$JC$9),IF(VLOOKUP(Tipy!HU31,'Kategórie hráčov'!$A$2:$B$70,2,FALSE)=30,30,20),0))</f>
        <v/>
      </c>
      <c r="JF37" s="61" t="str">
        <f>IF(ISBLANK($JO$3),"",IF(OR(Tipy!HV31=Výsledky!$JF$6,Tipy!HV31=Výsledky!$JF$7,Tipy!HV31=Výsledky!$JF$8,Tipy!HV31=Výsledky!$JF$9),IF(VLOOKUP(Tipy!HV31,'Kategórie hráčov'!$A$2:$B$70,2,FALSE)=30,30,20),0))</f>
        <v/>
      </c>
      <c r="JG37" s="62" t="str">
        <f>IF(ISBLANK($JO$3),"",IF(ISBLANK(Tipy!HR31),0,IF(OR(AND(Tipy!HR31=Výsledky!$JM$3,OR(Tipy!HT31=Výsledky!$JO$3+1,Tipy!HT31=Výsledky!$JO$3-1)),AND(Tipy!HT31=Výsledky!$JO$3,OR(Tipy!HR31=Výsledky!$JM$3+1,Tipy!HR31=Výsledky!$JM$3-1))),10,0)))</f>
        <v/>
      </c>
      <c r="JH37" s="65" t="str">
        <f>IF(ISBLANK($JO$3),"",IF(ISBLANK(Tipy!HR31),"-",SUM(JC37:JG37)))</f>
        <v/>
      </c>
      <c r="JI37" s="64"/>
      <c r="JJ37" s="61" t="str">
        <f>IF(ISBLANK($JH$3),"",IF(ISBLANK(Tipy!HX31),0,IF(AND(Tipy!HX31=Výsledky!$JF$3,Tipy!HZ31=Výsledky!$JH$3),60,0)))</f>
        <v/>
      </c>
      <c r="JK37" s="61" t="str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/>
      </c>
      <c r="JL37" s="61" t="str">
        <f>IF(ISBLANK($JH$3),"",IF(OR(Tipy!IA31=Výsledky!#REF!,Tipy!IA31=Výsledky!#REF!,Tipy!IA31=Výsledky!#REF!,Tipy!IA31=Výsledky!$JJ$9),IF(VLOOKUP(Tipy!IA31,'Kategórie hráčov'!$A$2:$B$46,2,FALSE)=30,30,20),0))</f>
        <v/>
      </c>
      <c r="JM37" s="61" t="str">
        <f>IF(ISBLANK($JH$3),"",IF(OR(Tipy!IB31=Výsledky!#REF!,Tipy!IB31=Výsledky!#REF!,Tipy!IB31=Výsledky!#REF!,Tipy!IB31=Výsledky!$JM$9),IF(VLOOKUP(Tipy!IB31,'Kategórie hráčov'!$A$2:$B$46,2,FALSE)=30,30,20),0))</f>
        <v/>
      </c>
      <c r="JN37" s="62" t="str">
        <f>IF(ISBLANK($JH$3),"",IF(ISBLANK(Tipy!HX31),0,IF(OR(AND(Tipy!HX31=Výsledky!$JF$3,OR(Tipy!HZ31=Výsledky!$JH$3+1,Tipy!HZ31=Výsledky!$JH$3-1)),AND(Tipy!HZ31=Výsledky!$JH$3,OR(Tipy!HX31=Výsledky!$JF$3+1,Tipy!HX31=Výsledky!$JF$3-1))),10,0)))</f>
        <v/>
      </c>
      <c r="JO37" s="65" t="str">
        <f>IF(ISBLANK($JH$3),"",IF(ISBLANK(Tipy!HX31),"-",SUM(JJ37:JN37)))</f>
        <v/>
      </c>
      <c r="JP37" s="64"/>
      <c r="JQ37" s="61" t="str">
        <f>IF(ISBLANK($JV$3),"",IF(ISBLANK(Tipy!ID31),0,IF(AND(Tipy!ID31=Výsledky!$JT$3,Tipy!IF31=Výsledky!$JV$3),60,0)))</f>
        <v/>
      </c>
      <c r="JR37" s="61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61" t="str">
        <f>IF(ISBLANK($JV$3),"",IF(OR(Tipy!IG31=Výsledky!$JQ$6,Tipy!IG31=Výsledky!$JQ$7,Tipy!IG31=Výsledky!$JQ$8,Tipy!IG31=Výsledky!$JQ$9),IF(VLOOKUP(Tipy!IG31,'Kategórie hráčov'!$A$2:$B$46,2,FALSE)=30,30,20),0))</f>
        <v/>
      </c>
      <c r="JT37" s="61" t="str">
        <f>IF(ISBLANK($JV$3),"",IF(OR(Tipy!IH31=Výsledky!$JT$6,Tipy!IH31=Výsledky!$JT$7,Tipy!IH31=Výsledky!$JT$8,Tipy!IH31=Výsledky!$JT$9),IF(VLOOKUP(Tipy!IH31,'Kategórie hráčov'!$A$2:$B$46,2,FALSE)=30,30,20),0))</f>
        <v/>
      </c>
      <c r="JU37" s="62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65" t="str">
        <f>IF(ISBLANK($JV$3),"",IF(ISBLANK(Tipy!ID31),"-",SUM(JQ37:JU37)))</f>
        <v/>
      </c>
      <c r="JW37" s="64"/>
      <c r="JX37" s="61" t="str">
        <f>IF(ISBLANK($KQ$3),"",IF(ISBLANK(Tipy!IJ31),0,IF(AND(Tipy!IJ31=Výsledky!$KO$3,Tipy!IL31=Výsledky!$KQ$3),60,0)))</f>
        <v/>
      </c>
      <c r="JY37" s="61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1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1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2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65" t="str">
        <f>IF(ISBLANK($KQ$3),"",IF(ISBLANK(Tipy!IJ31),"-",SUM(JX37:KB37)))</f>
        <v/>
      </c>
      <c r="KD37" s="64"/>
      <c r="KE37" s="61" t="str">
        <f>IF(ISBLANK($KX$3),"",IF(ISBLANK(Tipy!IP31),0,IF(AND(Tipy!IP31=Výsledky!$KV$3,Tipy!IR31=Výsledky!$KX$3),60,0)))</f>
        <v/>
      </c>
      <c r="KF37" s="61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1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1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2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65" t="str">
        <f>IF(ISBLANK($KX$3),"",IF(ISBLANK(Tipy!IP31),"-",SUM(KE37:KI37)))</f>
        <v/>
      </c>
      <c r="KK37" s="64"/>
      <c r="KL37" s="61" t="str">
        <f>IF(ISBLANK($KJ$3),"",IF(ISBLANK(Tipy!IV31),0,IF(AND(Tipy!IV31=Výsledky!$KH$3,Tipy!IX31=Výsledky!$KJ$3),60,0)))</f>
        <v/>
      </c>
      <c r="KM37" s="61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1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1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2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65" t="str">
        <f>IF(ISBLANK($KJ$3),"",IF(ISBLANK(Tipy!IV31),"-",SUM(KL37:KP37)))</f>
        <v/>
      </c>
      <c r="KR37" s="64"/>
      <c r="KS37" s="61" t="str">
        <f>IF(ISBLANK($KC$3),"",IF(ISBLANK(Tipy!JB31),0,IF(AND(Tipy!JB31=Výsledky!$KA$3,Tipy!JD31=Výsledky!$KC$3),60,0)))</f>
        <v/>
      </c>
      <c r="KT37" s="61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1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1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2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5" t="str">
        <f>IF(ISBLANK($KC$3),"",IF(ISBLANK(Tipy!JB31),"-",SUM(KS37:KW37)))</f>
        <v/>
      </c>
      <c r="KY37" s="64"/>
      <c r="KZ37" s="61" t="str">
        <f>IF(ISBLANK($LE$3),"",IF(ISBLANK(Tipy!JH31),0,IF(AND(Tipy!JH31=Výsledky!$LC$3,Tipy!JJ31=Výsledky!$LE$3),60,0)))</f>
        <v/>
      </c>
      <c r="LA37" s="61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1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1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2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5" t="str">
        <f>IF(ISBLANK($LE$3),"",IF(ISBLANK(Tipy!JH31),"-",SUM(KZ37:LD37)))</f>
        <v/>
      </c>
      <c r="LF37" s="64"/>
      <c r="LG37" s="61" t="str">
        <f>IF(ISBLANK($JH$3),"",IF(ISBLANK(Tipy!JU31),0,IF(AND(Tipy!JU31=Výsledky!$JF$3,Tipy!JW31=Výsledky!$JH$3),60,0)))</f>
        <v/>
      </c>
      <c r="LH37" s="61" t="str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/>
      </c>
      <c r="LI37" s="61" t="str">
        <f>IF(ISBLANK($JH$3),"",IF(OR(Tipy!JX31=Výsledky!#REF!,Tipy!JX31=Výsledky!#REF!,Tipy!JX31=Výsledky!#REF!,Tipy!JX31=Výsledky!$JJ$9),IF(VLOOKUP(Tipy!JX31,'Kategórie hráčov'!$A$2:$B$46,2,FALSE)=30,30,20),0))</f>
        <v/>
      </c>
      <c r="LJ37" s="61" t="str">
        <f>IF(ISBLANK($JH$3),"",IF(OR(Tipy!JY31=Výsledky!#REF!,Tipy!JY31=Výsledky!#REF!,Tipy!JY31=Výsledky!#REF!,Tipy!JY31=Výsledky!$JM$9),IF(VLOOKUP(Tipy!JY31,'Kategórie hráčov'!$A$2:$B$46,2,FALSE)=30,30,20),0))</f>
        <v/>
      </c>
      <c r="LK37" s="62" t="str">
        <f>IF(ISBLANK($JH$3),"",IF(ISBLANK(Tipy!JU31),0,IF(OR(AND(Tipy!JU31=Výsledky!$JF$3,OR(Tipy!JW31=Výsledky!$JH$3+1,Tipy!JW31=Výsledky!$JH$3-1)),AND(Tipy!JW31=Výsledky!$JH$3,OR(Tipy!JU31=Výsledky!$JF$3+1,Tipy!JU31=Výsledky!$JF$3-1))),10,0)))</f>
        <v/>
      </c>
      <c r="LL37" s="65" t="str">
        <f>IF(ISBLANK($JH$3),"",IF(ISBLANK(Tipy!JU31),"-",SUM(LG37:LK37)))</f>
        <v/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 t="str">
        <f>IF(ISBLANK($JH$3),"",IF(ISBLANK(Tipy!KI31),0,IF(AND(Tipy!KI31=Výsledky!$JF$3,Tipy!KK31=Výsledky!$JH$3),60,0)))</f>
        <v/>
      </c>
      <c r="LV37" s="61" t="str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/>
      </c>
      <c r="LW37" s="61" t="str">
        <f>IF(ISBLANK($JH$3),"",IF(OR(Tipy!KL31=Výsledky!#REF!,Tipy!KL31=Výsledky!#REF!,Tipy!KL31=Výsledky!#REF!,Tipy!KL31=Výsledky!$JJ$9),IF(VLOOKUP(Tipy!KL31,'Kategórie hráčov'!$A$2:$B$46,2,FALSE)=30,30,20),0))</f>
        <v/>
      </c>
      <c r="LX37" s="61" t="str">
        <f>IF(ISBLANK($JH$3),"",IF(OR(Tipy!KM31=Výsledky!#REF!,Tipy!KM31=Výsledky!#REF!,Tipy!KM31=Výsledky!#REF!,Tipy!KM31=Výsledky!$JM$9),IF(VLOOKUP(Tipy!KM31,'Kategórie hráčov'!$A$2:$B$46,2,FALSE)=30,30,20),0))</f>
        <v/>
      </c>
      <c r="LY37" s="62" t="str">
        <f>IF(ISBLANK($JH$3),"",IF(ISBLANK(Tipy!KI31),0,IF(OR(AND(Tipy!KI31=Výsledky!$JF$3,OR(Tipy!KK31=Výsledky!$JH$3+1,Tipy!KK31=Výsledky!$JH$3-1)),AND(Tipy!KK31=Výsledky!$JH$3,OR(Tipy!KI31=Výsledky!$JF$3+1,Tipy!KI31=Výsledky!$JF$3-1))),10,0)))</f>
        <v/>
      </c>
      <c r="LZ37" s="65" t="str">
        <f>IF(ISBLANK($JH$3),"",IF(ISBLANK(Tipy!KI31),"-",SUM(LU37:LY37)))</f>
        <v/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324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324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5" customFormat="1" ht="18" customHeight="1" x14ac:dyDescent="0.2">
      <c r="A38" s="287">
        <f>Tipy!A32</f>
        <v>57</v>
      </c>
      <c r="B38" s="302" t="s">
        <v>326</v>
      </c>
      <c r="C38" s="303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4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299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299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102">
        <f>IF(ISBLANK($AR$3),"",IF(ISBLANK(Tipy!AH32),0,IF(AND(Tipy!AH32=Výsledky!$AP$3,Tipy!AJ32=Výsledky!$AR$3),60,0)))</f>
        <v>0</v>
      </c>
      <c r="AN38" s="101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101">
        <f>IF(ISBLANK($AR$3),"",IF(OR(Tipy!AK32=Výsledky!$AM$6,Tipy!AK32=Výsledky!$AM$7,Tipy!AK32=Výsledky!$AM$8,Tipy!AK32=Výsledky!$AM$9),VLOOKUP(Tipy!AK32,'Kategórie hráčov'!$A$2:$B$51,2,FALSE),0))</f>
        <v>0</v>
      </c>
      <c r="AP38" s="101">
        <f>IF(ISBLANK($AR$3),"",IF(OR(Tipy!AL32=Výsledky!$AP$6,Tipy!AL32=Výsledky!$AP$7,Tipy!AL32=Výsledky!$AP$8,Tipy!AL32=Výsledky!$AP$9),VLOOKUP(Tipy!AL32,'Kategórie hráčov'!$A$27:$B$76,2,FALSE),0))</f>
        <v>20</v>
      </c>
      <c r="AQ38" s="62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5">
        <f>IF(ISBLANK($AR$3),"",IF(ISBLANK(Tipy!AH32),"-",SUM(AM38:AQ38)))</f>
        <v>50</v>
      </c>
      <c r="AS38" s="64"/>
      <c r="AT38" s="61">
        <f>IF(ISBLANK($AY$3),"",IF(ISBLANK(Tipy!AN32),0,IF(AND(Tipy!AN32=Výsledky!$AW$3,Tipy!AP32=Výsledky!$AY$3),60,0)))</f>
        <v>0</v>
      </c>
      <c r="AU38" s="61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61">
        <f>IF(ISBLANK($AY$3),"",IF(OR(Tipy!AQ32=Výsledky!$AT$6,Tipy!AQ32=Výsledky!$AT$7,Tipy!AQ32=Výsledky!$AT$8,Tipy!AQ32=Výsledky!$AT$9),VLOOKUP(Tipy!AQ32,'Kategórie hráčov'!$A$2:$B$51,2,FALSE),0))</f>
        <v>20</v>
      </c>
      <c r="AW38" s="61">
        <f>IF(ISBLANK($AY$3),"",IF(OR(Tipy!AR32=Výsledky!$AW$6,Tipy!AR32=Výsledky!$AW$7,Tipy!AR32=Výsledky!$AW$8,Tipy!AR32=Výsledky!$AW$9),VLOOKUP(Tipy!AR32,'Kategórie hráčov'!$A$27:$B$76,2,FALSE),0))</f>
        <v>20</v>
      </c>
      <c r="AX38" s="62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5">
        <f>IF(ISBLANK($AY$3),"",IF(ISBLANK(Tipy!AN32),"-",SUM(AT38:AX38)))</f>
        <v>70</v>
      </c>
      <c r="AZ38" s="64"/>
      <c r="BA38" s="61">
        <f>IF(ISBLANK($BF$3),"",IF(ISBLANK(Tipy!AT32),0,IF(AND(Tipy!AT32=Výsledky!$BD$3,Tipy!AV32=Výsledky!$BF$3),60,0)))</f>
        <v>0</v>
      </c>
      <c r="BB38" s="61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61">
        <f>IF(ISBLANK($BF$3),"",IF(OR(Tipy!AW32=Výsledky!$BA$6,Tipy!AW32=Výsledky!$BA$7,Tipy!AW32=Výsledky!$BA$8,Tipy!AW32=Výsledky!$BA$9),VLOOKUP(Tipy!AW32,'Kategórie hráčov'!$A$2:$B$51,2,FALSE),0))</f>
        <v>20</v>
      </c>
      <c r="BD38" s="61">
        <f>IF(ISBLANK($BF$3),"",IF(OR(Tipy!AX32=Výsledky!$BD$6,Tipy!AX32=Výsledky!$BD$7,Tipy!AX32=Výsledky!$BD$8,Tipy!AX32=Výsledky!$BD$9),VLOOKUP(Tipy!AX32,'Kategórie hráčov'!$A$27:$B$76,2,FALSE),0))</f>
        <v>0</v>
      </c>
      <c r="BE38" s="62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5">
        <f>IF(ISBLANK($BF$3),"",IF(ISBLANK(Tipy!AT32),"-",SUM(BA38:BE38)))</f>
        <v>50</v>
      </c>
      <c r="BG38" s="64"/>
      <c r="BH38" s="61">
        <f>IF(ISBLANK($BM$3),"",IF(ISBLANK(Tipy!AZ32),0,IF(AND(Tipy!AZ32=Výsledky!$BK$3,Tipy!BB32=Výsledky!$BM$3),60,0)))</f>
        <v>0</v>
      </c>
      <c r="BI38" s="61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61">
        <f>IF(ISBLANK($BM$3),"",IF(OR(Tipy!BC32=Výsledky!$BH$6,Tipy!BC32=Výsledky!$BH$7,Tipy!BC32=Výsledky!$BH$8,Tipy!BC32=Výsledky!$BH$9),VLOOKUP(Tipy!BC32,'Kategórie hráčov'!$A$2:$B$51,2,FALSE),0))</f>
        <v>20</v>
      </c>
      <c r="BK38" s="61">
        <f>IF(ISBLANK($BM$3),"",IF(OR(Tipy!BD32=Výsledky!$BK$6,Tipy!BD32=Výsledky!$BK$7,Tipy!BD32=Výsledky!$BK$8,Tipy!BD32=Výsledky!$BK$9),VLOOKUP(Tipy!BD32,'Kategórie hráčov'!$A$27:$B$76,2,FALSE),0))</f>
        <v>0</v>
      </c>
      <c r="BL38" s="62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5">
        <f>IF(ISBLANK($BM$3),"",IF(ISBLANK(Tipy!AZ32),"-",SUM(BH38:BL38)))</f>
        <v>50</v>
      </c>
      <c r="BN38" s="64"/>
      <c r="BO38" s="61">
        <f>IF(ISBLANK($BT$3),"",IF(ISBLANK(Tipy!BF32),0,IF(AND(Tipy!BF32=Výsledky!$BR$3,Tipy!BH32=Výsledky!$BT$3),60,0)))</f>
        <v>0</v>
      </c>
      <c r="BP38" s="61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61">
        <f>IF(ISBLANK($BT$3),"",IF(OR(Tipy!BI32=Výsledky!$BO$6,Tipy!BI32=Výsledky!$BO$7,Tipy!BI32=Výsledky!$BO$8,Tipy!BI32=Výsledky!$BO$9),VLOOKUP(Tipy!BI32,'Kategórie hráčov'!$A$2:$B$51,2,FALSE),0))</f>
        <v>0</v>
      </c>
      <c r="BR38" s="61">
        <f>IF(ISBLANK($BT$3),"",IF(OR(Tipy!BJ32=Výsledky!$BR$6,Tipy!BJ32=Výsledky!$BR$7,Tipy!BJ32=Výsledky!$BR$8,Tipy!BJ32=Výsledky!$BR$9),VLOOKUP(Tipy!BJ32,'Kategórie hráčov'!$A$27:$B$76,2,FALSE),0))</f>
        <v>0</v>
      </c>
      <c r="BS38" s="62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5">
        <f>IF(ISBLANK($BT$3),"",IF(ISBLANK(Tipy!BF32),"-",SUM(BO38:BS38)))</f>
        <v>0</v>
      </c>
      <c r="BU38" s="64"/>
      <c r="BV38" s="61">
        <f>IF(ISBLANK($CA$3),"",IF(ISBLANK(Tipy!BL32),0,IF(AND(Tipy!BL32=Výsledky!$BY$3,Tipy!BN32=Výsledky!$CA$3),60,0)))</f>
        <v>0</v>
      </c>
      <c r="BW38" s="61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61">
        <f>IF(ISBLANK($CA$3),"",IF(OR(Tipy!BO32=Výsledky!$BV$6,Tipy!BO32=Výsledky!$BV$7,Tipy!BO32=Výsledky!$BV$8,Tipy!BO32=Výsledky!$BV$9),VLOOKUP(Tipy!BO32,'Kategórie hráčov'!$A$2:$B$51,2,FALSE),0))</f>
        <v>20</v>
      </c>
      <c r="BY38" s="61">
        <f>IF(ISBLANK($CA$3),"",IF(OR(Tipy!BP32=Výsledky!$BY$6,Tipy!BP32=Výsledky!$BY$7,Tipy!BP32=Výsledky!$BY$8,Tipy!BP32=Výsledky!$BY$9),VLOOKUP(Tipy!BP32,'Kategórie hráčov'!$A$27:$B$76,2,FALSE),0))</f>
        <v>0</v>
      </c>
      <c r="BZ38" s="62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5">
        <f>IF(ISBLANK($CA$3),"",IF(ISBLANK(Tipy!BL32),"-",SUM(BV38:BZ38)))</f>
        <v>40</v>
      </c>
      <c r="CB38" s="64"/>
      <c r="CC38" s="61">
        <f>IF(ISBLANK($CH$3),"",IF(ISBLANK(Tipy!BR32),0,IF(AND(Tipy!BR32=Výsledky!$CF$3,Tipy!BT32=Výsledky!$CH$3),60,0)))</f>
        <v>0</v>
      </c>
      <c r="CD38" s="61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61">
        <f>IF(ISBLANK($CH$3),"",IF(OR(Tipy!BU32=Výsledky!$CC$6,Tipy!BU32=Výsledky!$CC$7,Tipy!BU32=Výsledky!$CC$8,Tipy!BU32=Výsledky!$CC$9),VLOOKUP(Tipy!BU32,'Kategórie hráčov'!$A$2:$B$51,2,FALSE),0))</f>
        <v>0</v>
      </c>
      <c r="CF38" s="61">
        <f>IF(ISBLANK($CH$3),"",IF(OR(Tipy!BV32=Výsledky!$CF$6,Tipy!BV32=Výsledky!$CF$7,Tipy!BV32=Výsledky!$CF$8,Tipy!BV32=Výsledky!$CF$9),VLOOKUP(Tipy!BV32,'Kategórie hráčov'!$A$27:$B$76,2,FALSE),0))</f>
        <v>0</v>
      </c>
      <c r="CG38" s="62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5">
        <f>IF(ISBLANK($CH$3),"",IF(ISBLANK(Tipy!BR32),"-",SUM(CC38:CG38)))</f>
        <v>0</v>
      </c>
      <c r="CI38" s="64"/>
      <c r="CJ38" s="61">
        <f>IF(ISBLANK($CO$3),"",IF(ISBLANK(Tipy!BX32),0,IF(AND(Tipy!BX32=Výsledky!$CM$3,Tipy!BZ32=Výsledky!$CO$3),60,0)))</f>
        <v>0</v>
      </c>
      <c r="CK38" s="61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61">
        <f>IF(ISBLANK($CO$3),"",IF(OR(Tipy!CA32=Výsledky!$CJ$6,Tipy!CA32=Výsledky!$CJ$7,Tipy!CA32=Výsledky!$CJ$8,Tipy!CA32=Výsledky!$CJ$9),VLOOKUP(Tipy!CA32,'Kategórie hráčov'!$A$2:$B$51,2,FALSE),0))</f>
        <v>20</v>
      </c>
      <c r="CM38" s="61">
        <f>IF(ISBLANK($CO$3),"",IF(OR(Tipy!CB32=Výsledky!$CM$6,Tipy!CB32=Výsledky!$CM$7,Tipy!CB32=Výsledky!$CM$8,Tipy!CB32=Výsledky!$CM$9),VLOOKUP(Tipy!CB32,'Kategórie hráčov'!$A$27:$B$76,2,FALSE),0))</f>
        <v>0</v>
      </c>
      <c r="CN38" s="62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65">
        <f>IF(ISBLANK($CO$3),"",IF(ISBLANK(Tipy!BX32),"-",SUM(CJ38:CN38)))</f>
        <v>50</v>
      </c>
      <c r="CP38" s="64"/>
      <c r="CQ38" s="61">
        <f>IF(ISBLANK($CV$3),"",IF(ISBLANK(Tipy!CD32),0,IF(AND(Tipy!CD32=Výsledky!$CT$3,Tipy!CF32=Výsledky!$CV$3),60,0)))</f>
        <v>0</v>
      </c>
      <c r="CR38" s="61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61">
        <f>IF(ISBLANK($CV$3),"",IF(OR(Tipy!CG32=Výsledky!$CQ$6,Tipy!CG32=Výsledky!$CQ$7,Tipy!CG32=Výsledky!$CQ$8,Tipy!CG32=Výsledky!$CQ$9),VLOOKUP(Tipy!CG32,'Kategórie hráčov'!$A$2:$B$51,2,FALSE),0))</f>
        <v>20</v>
      </c>
      <c r="CT38" s="61">
        <f>IF(ISBLANK($CV$3),"",IF(OR(Tipy!CH32=Výsledky!$CT$6,Tipy!CH32=Výsledky!$CT$7,Tipy!CH32=Výsledky!$CT$8,Tipy!CH32=Výsledky!$CT$9),VLOOKUP(Tipy!CH32,'Kategórie hráčov'!$A$27:$B$76,2,FALSE),0))</f>
        <v>0</v>
      </c>
      <c r="CU38" s="62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65">
        <f>IF(ISBLANK($CV$3),"",IF(ISBLANK(Tipy!CD32),"-",SUM(CQ38:CU38)))</f>
        <v>40</v>
      </c>
      <c r="CW38" s="64"/>
      <c r="CX38" s="61">
        <f>IF(ISBLANK($DC$3),"",IF(ISBLANK(Tipy!CJ32),0,IF(AND(Tipy!CJ32=Výsledky!$DA$3,Tipy!CL32=Výsledky!$DC$3),60,0)))</f>
        <v>60</v>
      </c>
      <c r="CY38" s="61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61">
        <f>IF(ISBLANK($DC$3),"",IF(OR(Tipy!CM32=Výsledky!$CX$6,Tipy!CM32=Výsledky!$CX$7,Tipy!CM32=Výsledky!$CX$8,Tipy!CM32=Výsledky!$CX$9),VLOOKUP(Tipy!CM32,'Kategórie hráčov'!$A$2:$B$51,2,FALSE),0))</f>
        <v>20</v>
      </c>
      <c r="DA38" s="61">
        <f>IF(ISBLANK($DC$3),"",IF(OR(Tipy!CN32=Výsledky!$DA$6,Tipy!CN32=Výsledky!$DA$7,Tipy!CN32=Výsledky!$DA$8,Tipy!CN32=Výsledky!$DA$9),VLOOKUP(Tipy!CN32,'Kategórie hráčov'!$A$27:$B$76,2,FALSE),0))</f>
        <v>20</v>
      </c>
      <c r="DB38" s="62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65">
        <f>IF(ISBLANK($DC$3),"",IF(ISBLANK(Tipy!CJ32),"-",SUM(CX38:DB38)))</f>
        <v>100</v>
      </c>
      <c r="DD38" s="64"/>
      <c r="DE38" s="61">
        <f>IF(ISBLANK($DJ$3),"",IF(ISBLANK(Tipy!CP32),0,IF(AND(Tipy!CP32=Výsledky!$DH$3,Tipy!CR32=Výsledky!$DJ$3),60,0)))</f>
        <v>0</v>
      </c>
      <c r="DF38" s="61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61">
        <f>IF(ISBLANK($DJ$3),"",IF(OR(Tipy!CS32=Výsledky!$DE$6,Tipy!CS32=Výsledky!$DE$7,Tipy!CS32=Výsledky!$DE$8,Tipy!CS32=Výsledky!$DE$9),VLOOKUP(Tipy!CS32,'Kategórie hráčov'!$A$2:$B$51,2,FALSE),0))</f>
        <v>0</v>
      </c>
      <c r="DH38" s="61">
        <f>IF(ISBLANK($DJ$3),"",IF(OR(Tipy!CT32=Výsledky!$DH$6,Tipy!CT32=Výsledky!$DH$7,Tipy!CT32=Výsledky!$DH$8,Tipy!CT32=Výsledky!$DH$9),VLOOKUP(Tipy!CT32,'Kategórie hráčov'!$A$27:$B$76,2,FALSE),0))</f>
        <v>0</v>
      </c>
      <c r="DI38" s="62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65">
        <f>IF(ISBLANK($DJ$3),"",IF(ISBLANK(Tipy!CP32),"-",SUM(DE38:DI38)))</f>
        <v>20</v>
      </c>
      <c r="DK38" s="64"/>
      <c r="DL38" s="61">
        <f>IF(ISBLANK($DQ$3),"",IF(ISBLANK(Tipy!CV32),0,IF(AND(Tipy!CV32=Výsledky!$DO$3,Tipy!CX32=Výsledky!$DQ$3),60,0)))</f>
        <v>0</v>
      </c>
      <c r="DM38" s="61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61">
        <f>IF(ISBLANK($DQ$3),"",IF(OR(Tipy!CY32=Výsledky!$DL$6,Tipy!CY32=Výsledky!$DL$7,Tipy!CY32=Výsledky!$DL$8,Tipy!CY32=Výsledky!$DL$9),VLOOKUP(Tipy!CY32,'Kategórie hráčov'!$A$2:$B$51,2,FALSE),0))</f>
        <v>0</v>
      </c>
      <c r="DO38" s="61">
        <f>IF(ISBLANK($DQ$3),"",IF(OR(Tipy!CZ32=Výsledky!$DO$6,Tipy!CZ32=Výsledky!$DO$7,Tipy!CZ32=Výsledky!$DO$8,Tipy!CZ32=Výsledky!$DO$9),VLOOKUP(Tipy!CZ32,'Kategórie hráčov'!$A$27:$B$76,2,FALSE),0))</f>
        <v>0</v>
      </c>
      <c r="DP38" s="62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65">
        <f>IF(ISBLANK($DQ$3),"",IF(ISBLANK(Tipy!CV32),"-",SUM(DL38:DP38)))</f>
        <v>0</v>
      </c>
      <c r="DR38" s="64"/>
      <c r="DS38" s="61">
        <f>IF(ISBLANK($DX$3),"",IF(ISBLANK(Tipy!DB32),0,IF(AND(Tipy!DB32=Výsledky!$DV$3,Tipy!DD32=Výsledky!$DX$3),60,0)))</f>
        <v>0</v>
      </c>
      <c r="DT38" s="61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61">
        <f>IF(ISBLANK($DX$3),"",IF(OR(Tipy!DE32=Výsledky!$DS$6,Tipy!DE32=Výsledky!$DS$7,Tipy!DE32=Výsledky!$DS$8,Tipy!DE32=Výsledky!$DS$9),VLOOKUP(Tipy!DE32,'Kategórie hráčov'!$A$2:$B$51,2,FALSE),0))</f>
        <v>0</v>
      </c>
      <c r="DV38" s="61">
        <f>IF(ISBLANK($DX$3),"",IF(OR(Tipy!DF32=Výsledky!$DV$6,Tipy!DF32=Výsledky!$DV$7,Tipy!DF32=Výsledky!$DV$8,Tipy!DF32=Výsledky!$DV$9),VLOOKUP(Tipy!DF32,'Kategórie hráčov'!$A$27:$B$76,2,FALSE),0))</f>
        <v>0</v>
      </c>
      <c r="DW38" s="62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65">
        <f>IF(ISBLANK($DX$3),"",IF(ISBLANK(Tipy!DB32),"-",SUM(DS38:DW38)))</f>
        <v>0</v>
      </c>
      <c r="DY38" s="64"/>
      <c r="DZ38" s="61">
        <f>IF(ISBLANK($EE$3),"",IF(ISBLANK(Tipy!DH32),0,IF(AND(Tipy!DH32=Výsledky!$EC$3,Tipy!DJ32=Výsledky!$EE$3),60,0)))</f>
        <v>60</v>
      </c>
      <c r="EA38" s="61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0</v>
      </c>
      <c r="EB38" s="61">
        <f>IF(ISBLANK($EE$3),"",IF(OR(Tipy!DK32=Výsledky!$DZ$6,Tipy!DK32=Výsledky!$DZ$7,Tipy!DK32=Výsledky!$DZ$8,Tipy!DK32=Výsledky!$DZ$9),VLOOKUP(Tipy!DK32,'Kategórie hráčov'!$A$2:$B$51,2,FALSE),0))</f>
        <v>20</v>
      </c>
      <c r="EC38" s="61">
        <f>IF(ISBLANK($EE$3),"",IF(OR(Tipy!DL32=Výsledky!$EC$6,Tipy!DL32=Výsledky!$EC$7,Tipy!DL32=Výsledky!$EC$8,Tipy!DL32=Výsledky!$EC$9),VLOOKUP(Tipy!DL32,'Kategórie hráčov'!$A$27:$B$76,2,FALSE),0))</f>
        <v>0</v>
      </c>
      <c r="ED38" s="62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65">
        <f>IF(ISBLANK($EE$3),"",IF(ISBLANK(Tipy!DH32),"-",SUM(DZ38:ED38)))</f>
        <v>80</v>
      </c>
      <c r="EF38" s="64"/>
      <c r="EG38" s="61">
        <f>IF(ISBLANK($EL$3),"",IF(ISBLANK(Tipy!DN32),0,IF(AND(Tipy!DN32=Výsledky!$EJ$3,Tipy!DP32=Výsledky!$EL$3),60,0)))</f>
        <v>0</v>
      </c>
      <c r="EH38" s="61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61">
        <f>IF(ISBLANK($EL$3),"",IF(OR(Tipy!DQ32=Výsledky!$EG$6,Tipy!DQ32=Výsledky!$EG$7,Tipy!DQ32=Výsledky!$EG$8,Tipy!DQ32=Výsledky!$EG$9),VLOOKUP(Tipy!DQ32,'Kategórie hráčov'!$A$77:$B$77,2,FALSE),0))</f>
        <v>0</v>
      </c>
      <c r="EJ38" s="61">
        <f>IF(ISBLANK($EL$3),"",IF(OR(Tipy!DR32=Výsledky!$EJ$6,Tipy!DR32=Výsledky!$EJ$7,Tipy!DR32=Výsledky!$EJ$8,Tipy!DR32=Výsledky!$EJ$9),VLOOKUP(Tipy!DR32,'Kategórie hráčov'!$A$27:$B$76,2,FALSE),0))</f>
        <v>0</v>
      </c>
      <c r="EK38" s="62">
        <f>IF(ISBLANK($EL$3),"",IF(ISBLANK(Tipy!DN32),0,IF(OR(AND(Tipy!DN32=Výsledky!$EJ$3,OR(Tipy!DP32=Výsledky!$EL$3+1,Tipy!DP32=Výsledky!$EL$3-1)),AND(Tipy!DP32=Výsledky!$EL$3,OR(Tipy!DN32=Výsledky!$EJ$3+1,Tipy!DN32=Výsledky!$EJ$3-1))),10,0)))</f>
        <v>10</v>
      </c>
      <c r="EL38" s="65">
        <f>IF(ISBLANK($EL$3),"",IF(ISBLANK(Tipy!DN32),"-",SUM(EG38:EK38)))</f>
        <v>10</v>
      </c>
      <c r="EM38" s="64"/>
      <c r="EN38" s="61">
        <f>IF(ISBLANK($ES$3),"",IF(ISBLANK(Tipy!DT32),0,IF(AND(Tipy!DT32=Výsledky!$EQ$3,Tipy!DV32=Výsledky!$ES$3),60,0)))</f>
        <v>0</v>
      </c>
      <c r="EO38" s="61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61">
        <f>IF(ISBLANK($ES$3),"",IF(OR(Tipy!DW32=Výsledky!$EN$6,Tipy!DW32=Výsledky!$EN$7,Tipy!DW32=Výsledky!$EN$8,Tipy!DW32=Výsledky!$EN$9),VLOOKUP(Tipy!DW32,'Kategórie hráčov'!$A$2:$B$51,2,FALSE),0))</f>
        <v>20</v>
      </c>
      <c r="EQ38" s="61">
        <f>IF(ISBLANK($ES$3),"",IF(OR(Tipy!DX32=Výsledky!$EQ$6,Tipy!DX32=Výsledky!$EQ$7,Tipy!DX32=Výsledky!$EQ$8,Tipy!DX32=Výsledky!$EQ$9),VLOOKUP(Tipy!DX32,'Kategórie hráčov'!$A$27:$B$76,2,FALSE),0))</f>
        <v>0</v>
      </c>
      <c r="ER38" s="62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65">
        <f>IF(ISBLANK($ES$3),"",IF(ISBLANK(Tipy!DT32),"-",SUM(EN38:ER38)))</f>
        <v>40</v>
      </c>
      <c r="ET38" s="64"/>
      <c r="EU38" s="61">
        <f>IF(ISBLANK($EZ$3),"",IF(ISBLANK(Tipy!DZ32),0,IF(AND(Tipy!DZ32=Výsledky!$EX$3,Tipy!EB32=Výsledky!$EZ$3),60,0)))</f>
        <v>0</v>
      </c>
      <c r="EV38" s="61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61">
        <f>IF(ISBLANK($EZ$3),"",IF(OR(Tipy!EC32=Výsledky!$EU$6,Tipy!EC32=Výsledky!$EU$7,Tipy!EC32=Výsledky!$EU$8,Tipy!EC32=Výsledky!$EU$9),VLOOKUP(Tipy!EC32,'Kategórie hráčov'!$A$2:$B$51,2,FALSE),0))</f>
        <v>0</v>
      </c>
      <c r="EX38" s="61">
        <f>IF(ISBLANK($EZ$3),"",IF(OR(Tipy!ED32=Výsledky!$EX$6,Tipy!ED32=Výsledky!$EX$7,Tipy!ED32=Výsledky!$EX$8,Tipy!ED32=Výsledky!$EX$9),VLOOKUP(Tipy!ED32,'Kategórie hráčov'!$A$27:$B$76,2,FALSE),0))</f>
        <v>20</v>
      </c>
      <c r="EY38" s="62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65">
        <f>IF(ISBLANK($EZ$3),"",IF(ISBLANK(Tipy!DZ32),"-",SUM(EU38:EY38)))</f>
        <v>40</v>
      </c>
      <c r="FA38" s="64"/>
      <c r="FB38" s="61">
        <f>IF(ISBLANK($BM$3),"",IF(ISBLANK(Tipy!EF32),0,IF(AND(Tipy!EF32=Výsledky!$BK$3,Tipy!EH32=Výsledky!$BM$3),60,0)))</f>
        <v>0</v>
      </c>
      <c r="FC38" s="61">
        <f>IF(ISBLANK($BM$3),"",IF(ISBLANK(Tipy!EF32),0,IF(AND(Tipy!EF32=Výsledky!$BK$3,Tipy!EH32=Výsledky!$BM$3),0,IF(AND(Tipy!EF32-Tipy!EH32&gt;0,Výsledky!$BK$3-Výsledky!$BM$3&gt;0),20,IF(AND(Tipy!EF32-Tipy!EH32=0,Výsledky!$BK$3-Výsledky!$BM$3=0),20,IF(AND(Tipy!EF32-Tipy!EH32&lt;0,Výsledky!$BK$3-Výsledky!$BM$3&lt;0),20,0))))))</f>
        <v>0</v>
      </c>
      <c r="FD38" s="61">
        <f>IF(ISBLANK($BM$3),"",IF(OR(Tipy!EI32=Výsledky!$FB$6,Tipy!EI32=Výsledky!$FB$7,Tipy!EI32=Výsledky!$FB$8,Tipy!EI32=Výsledky!$FB$9),IF(VLOOKUP(Tipy!EI32,'Kategórie hráčov'!$A$2:$B$46,2,FALSE)=30,30,20),0))</f>
        <v>0</v>
      </c>
      <c r="FE38" s="61">
        <f>IF(ISBLANK($BM$3),"",IF(OR(Tipy!EJ32=Výsledky!$FE$6,Tipy!EJ32=Výsledky!$FE$7,Tipy!EJ32=Výsledky!$FE$8,Tipy!EJ32=Výsledky!$FE$9),IF(VLOOKUP(Tipy!EJ32,'Kategórie hráčov'!$A$2:$B$46,2,FALSE)=30,30,20),0))</f>
        <v>0</v>
      </c>
      <c r="FF38" s="62">
        <f>IF(ISBLANK($BM$3),"",IF(ISBLANK(Tipy!EF32),0,IF(OR(AND(Tipy!EF32=Výsledky!$BK$3,OR(Tipy!EH32=Výsledky!$BM$3+1,Tipy!EH32=Výsledky!$BM$3-1)),AND(Tipy!EH32=Výsledky!$BM$3,OR(Tipy!EF32=Výsledky!$BK$3+1,Tipy!EF32=Výsledky!$BK$3-1))),10,0)))</f>
        <v>0</v>
      </c>
      <c r="FG38" s="65" t="str">
        <f>IF(ISBLANK($BM$3),"",IF(ISBLANK(Tipy!EF32),"-",SUM(FB38:FF38)))</f>
        <v>-</v>
      </c>
      <c r="FH38" s="64"/>
      <c r="FI38" s="61" t="str">
        <f>IF(ISBLANK($FN$3),"",IF(ISBLANK(Tipy!EL32),0,IF(AND(Tipy!EL32=Výsledky!$FL$3,Tipy!EN32=Výsledky!$FN$3),60,0)))</f>
        <v/>
      </c>
      <c r="FJ38" s="61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61" t="str">
        <f>IF(ISBLANK($FN$3),"",IF(OR(Tipy!EO32=Výsledky!$FI$6,Tipy!EO32=Výsledky!$FI$7,Tipy!EO32=Výsledky!$FI$8,Tipy!EO32=Výsledky!$FI$9),IF(VLOOKUP(Tipy!EO32,'Kategórie hráčov'!$A$2:$B$46,2,FALSE)=30,30,20),0))</f>
        <v/>
      </c>
      <c r="FL38" s="61" t="str">
        <f>IF(ISBLANK($FN$3),"",IF(OR(Tipy!EP32=Výsledky!$FL$6,Tipy!EP32=Výsledky!$FL$7,Tipy!EP32=Výsledky!$FL$8,Tipy!EP32=Výsledky!$FL$9),IF(VLOOKUP(Tipy!EP32,'Kategórie hráčov'!$A$2:$B$46,2,FALSE)=30,30,20),0))</f>
        <v/>
      </c>
      <c r="FM38" s="62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65" t="str">
        <f>IF(ISBLANK($FN$3),"",IF(ISBLANK(Tipy!EL32),"-",SUM(FI38:FM38)))</f>
        <v/>
      </c>
      <c r="FO38" s="64"/>
      <c r="FP38" s="61">
        <f>IF(ISBLANK($DJ$3),"",IF(ISBLANK(Tipy!ER32),0,IF(AND(Tipy!ER32=Výsledky!$DH$3,Tipy!ET32=Výsledky!$DJ$3),60,0)))</f>
        <v>0</v>
      </c>
      <c r="FQ38" s="61">
        <f>IF(ISBLANK($DJ$3),"",IF(ISBLANK(Tipy!ER32),0,IF(AND(Tipy!ER32=Výsledky!$DH$3,Tipy!ET32=Výsledky!$DJ$3),0,IF(AND(Tipy!ER32-Tipy!ET32&gt;0,Výsledky!$DH$3-Výsledky!$DJ$3&gt;0),20,IF(AND(Tipy!ER32-Tipy!ET32=0,Výsledky!$DH$3-Výsledky!$DJ$3=0),20,IF(AND(Tipy!ER32-Tipy!ET32&lt;0,Výsledky!$DH$3-Výsledky!$DJ$3&lt;0),20,0))))))</f>
        <v>0</v>
      </c>
      <c r="FR38" s="61">
        <f>IF(ISBLANK($DJ$3),"",IF(OR(Tipy!EU32=Výsledky!$FP$6,Tipy!EU32=Výsledky!$FP$7,Tipy!EU32=Výsledky!$FP$8,Tipy!EU32=Výsledky!$FP$9),IF(VLOOKUP(Tipy!EU32,'Kategórie hráčov'!$A$2:$B$46,2,FALSE)=30,30,20),0))</f>
        <v>0</v>
      </c>
      <c r="FS38" s="61">
        <f>IF(ISBLANK($DJ$3),"",IF(OR(Tipy!EV32=Výsledky!$FS$6,Tipy!EV32=Výsledky!$FS$7,Tipy!EV32=Výsledky!$FS$8,Tipy!EV32=Výsledky!$FS$9),IF(VLOOKUP(Tipy!EV32,'Kategórie hráčov'!$A$2:$B$46,2,FALSE)=30,30,20),0))</f>
        <v>0</v>
      </c>
      <c r="FT38" s="62">
        <f>IF(ISBLANK($DJ$3),"",IF(ISBLANK(Tipy!ER32),0,IF(OR(AND(Tipy!ER32=Výsledky!$DH$3,OR(Tipy!ET32=Výsledky!$DJ$3+1,Tipy!ET32=Výsledky!$DJ$3-1)),AND(Tipy!ET32=Výsledky!$DJ$3,OR(Tipy!ER32=Výsledky!$DH$3+1,Tipy!ER32=Výsledky!$DH$3-1))),10,0)))</f>
        <v>0</v>
      </c>
      <c r="FU38" s="65" t="str">
        <f>IF(ISBLANK($DJ$3),"",IF(ISBLANK(Tipy!ER32),"-",SUM(FP38:FT38)))</f>
        <v>-</v>
      </c>
      <c r="FV38" s="64"/>
      <c r="FW38" s="61" t="str">
        <f>IF(ISBLANK($GB$3),"",IF(ISBLANK(Tipy!EX32),0,IF(AND(Tipy!EX32=Výsledky!$FZ$3,Tipy!EZ32=Výsledky!$GB$3),60,0)))</f>
        <v/>
      </c>
      <c r="FX38" s="61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61" t="str">
        <f>IF(ISBLANK($GB$3),"",IF(OR(Tipy!FA32=Výsledky!$FW$6,Tipy!FA32=Výsledky!$FW$7,Tipy!FA32=Výsledky!$FW$8,Tipy!FA32=Výsledky!$FW$9),IF(VLOOKUP(Tipy!FA32,'Kategórie hráčov'!$A$2:$B$46,2,FALSE)=30,30,20),0))</f>
        <v/>
      </c>
      <c r="FZ38" s="61" t="str">
        <f>IF(ISBLANK($GB$3),"",IF(OR(Tipy!FB32=Výsledky!$FZ$6,Tipy!FB32=Výsledky!$FZ$7,Tipy!FB32=Výsledky!$FZ$8,Tipy!FB32=Výsledky!$FZ$9),IF(VLOOKUP(Tipy!FB32,'Kategórie hráčov'!$A$2:$B$46,2,FALSE)=30,30,20),0))</f>
        <v/>
      </c>
      <c r="GA38" s="62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65" t="str">
        <f>IF(ISBLANK($GB$3),"",IF(ISBLANK(Tipy!EX32),"-",SUM(FW38:GA38)))</f>
        <v/>
      </c>
      <c r="GC38" s="64"/>
      <c r="GD38" s="61" t="str">
        <f>IF(ISBLANK($GP$3),"",IF(ISBLANK(Tipy!FD32),0,IF(AND(Tipy!FD32=Výsledky!$GN$3,Tipy!FF32=Výsledky!$GP$3),60,0)))</f>
        <v/>
      </c>
      <c r="GE38" s="61" t="str">
        <f>IF(ISBLANK($GP$3),"",IF(ISBLANK(Tipy!FD32),0,IF(AND(Tipy!FD32=Výsledky!$GN$3,Tipy!FF32=Výsledky!$GP$3),0,IF(AND(Tipy!FD32-Tipy!FF32&gt;0,Výsledky!$GN$3-Výsledky!$GP$3&gt;0),20,IF(AND(Tipy!FD32-Tipy!FF32=0,Výsledky!$GN$3-Výsledky!$GP$3=0),20,IF(AND(Tipy!FD32-Tipy!FF32&lt;0,Výsledky!$GN$3-Výsledky!$GP$3&lt;0),20,0))))))</f>
        <v/>
      </c>
      <c r="GF38" s="61" t="str">
        <f>IF(ISBLANK($GP$3),"",IF(OR(Tipy!FG32=Výsledky!$GD$6,Tipy!FG32=Výsledky!$GD$7,Tipy!FG32=Výsledky!$GD$8,Tipy!FG32=Výsledky!$GD$9),IF(VLOOKUP(Tipy!FG32,'Kategórie hráčov'!$A$2:$B$46,2,FALSE)=30,30,20),0))</f>
        <v/>
      </c>
      <c r="GG38" s="61" t="str">
        <f>IF(ISBLANK($GP$3),"",IF(OR(Tipy!FH32=Výsledky!$GG$6,Tipy!FH32=Výsledky!$GG$7,Tipy!FH32=Výsledky!$GG$8,Tipy!FH32=Výsledky!$GG$9),IF(VLOOKUP(Tipy!FH32,'Kategórie hráčov'!$A$2:$B$46,2,FALSE)=30,30,20),0))</f>
        <v/>
      </c>
      <c r="GH38" s="62" t="str">
        <f>IF(ISBLANK($GP$3),"",IF(ISBLANK(Tipy!FD32),0,IF(OR(AND(Tipy!FD32=Výsledky!$GN$3,OR(Tipy!FF32=Výsledky!$GP$3+1,Tipy!FF32=Výsledky!$GP$3-1)),AND(Tipy!FF32=Výsledky!$GP$3,OR(Tipy!FD32=Výsledky!$GN$3+1,Tipy!FD32=Výsledky!$GN$3-1))),10,0)))</f>
        <v/>
      </c>
      <c r="GI38" s="65" t="str">
        <f>IF(ISBLANK($GP$3),"",IF(ISBLANK(Tipy!FD32),"-",SUM(GD38:GH38)))</f>
        <v/>
      </c>
      <c r="GJ38" s="64"/>
      <c r="GK38" s="61" t="str">
        <f>IF(ISBLANK($GW$3),"",IF(ISBLANK(Tipy!FJ32),0,IF(AND(Tipy!FJ32=Výsledky!$GU$3,Tipy!FL32=Výsledky!$GW$3),60,0)))</f>
        <v/>
      </c>
      <c r="GL38" s="61" t="str">
        <f>IF(ISBLANK($GW$3),"",IF(ISBLANK(Tipy!FJ32),0,IF(AND(Tipy!FJ32=Výsledky!$GU$3,Tipy!FL32=Výsledky!$GW$3),0,IF(AND(Tipy!FJ32-Tipy!FL32&gt;0,Výsledky!$GU$3-Výsledky!$GW$3&gt;0),20,IF(AND(Tipy!FJ32-Tipy!FL32=0,Výsledky!$GU$3-Výsledky!$GW$3=0),20,IF(AND(Tipy!FJ32-Tipy!FL32&lt;0,Výsledky!$GU$3-Výsledky!$GW$3&lt;0),20,0))))))</f>
        <v/>
      </c>
      <c r="GM38" s="61" t="str">
        <f>IF(ISBLANK($GW$3),"",IF(OR(Tipy!FM32=Výsledky!$GK$6,Tipy!FM32=Výsledky!$GK$7,Tipy!FM32=Výsledky!$GK$8,Tipy!FM32=Výsledky!$GK$9),IF(VLOOKUP(Tipy!FM32,'Kategórie hráčov'!$A$2:$B$46,2,FALSE)=30,30,20),0))</f>
        <v/>
      </c>
      <c r="GN38" s="61" t="str">
        <f>IF(ISBLANK($GW$3),"",IF(OR(Tipy!FN32=Výsledky!$GN$6,Tipy!FN32=Výsledky!$GN$7,Tipy!FN32=Výsledky!$GN$8,Tipy!FN32=Výsledky!$GN$9),IF(VLOOKUP(Tipy!FN32,'Kategórie hráčov'!$A$2:$B$46,2,FALSE)=30,30,20),0))</f>
        <v/>
      </c>
      <c r="GO38" s="62" t="str">
        <f>IF(ISBLANK($GW$3),"",IF(ISBLANK(Tipy!FJ32),0,IF(OR(AND(Tipy!FJ32=Výsledky!$GU$3,OR(Tipy!FL32=Výsledky!$GW$3+1,Tipy!FL32=Výsledky!$GW$3-1)),AND(Tipy!FL32=Výsledky!$GW$3,OR(Tipy!FJ32=Výsledky!$GU$3+1,Tipy!FJ32=Výsledky!$GU$3-1))),10,0)))</f>
        <v/>
      </c>
      <c r="GP38" s="65" t="str">
        <f>IF(ISBLANK($GW$3),"",IF(ISBLANK(Tipy!FJ32),"-",SUM(GK38:GO38)))</f>
        <v/>
      </c>
      <c r="GQ38" s="64"/>
      <c r="GR38" s="61" t="str">
        <f>IF(ISBLANK($GI$3),"",IF(ISBLANK(Tipy!FP32),0,IF(AND(Tipy!FP32=Výsledky!$GG$3,Tipy!FR32=Výsledky!$GI$3),60,0)))</f>
        <v/>
      </c>
      <c r="GS38" s="61" t="str">
        <f>IF(ISBLANK($GI$3),"",IF(ISBLANK(Tipy!FP32),0,IF(AND(Tipy!FP32=Výsledky!$GG$3,Tipy!FR32=Výsledky!$GI$3),0,IF(AND(Tipy!FP32-Tipy!FR32&gt;0,Výsledky!$GG$3-Výsledky!$GI$3&gt;0),20,IF(AND(Tipy!FP32-Tipy!FR32=0,Výsledky!$GG$3-Výsledky!$GI$3=0),20,IF(AND(Tipy!FP32-Tipy!FR32&lt;0,Výsledky!$GG$3-Výsledky!$GI$3&lt;0),20,0))))))</f>
        <v/>
      </c>
      <c r="GT38" s="61" t="str">
        <f>IF(ISBLANK($GI$3),"",IF(OR(Tipy!FS32=Výsledky!#REF!,Tipy!FS32=Výsledky!#REF!,Tipy!FS32=Výsledky!#REF!,Tipy!FS32=Výsledky!$GR$9),IF(VLOOKUP(Tipy!FS32,'Kategórie hráčov'!$A$2:$B$46,2,FALSE)=30,30,20),0))</f>
        <v/>
      </c>
      <c r="GU38" s="61" t="str">
        <f>IF(ISBLANK($GI$3),"",IF(OR(Tipy!FT32=Výsledky!#REF!,Tipy!FT32=Výsledky!#REF!,Tipy!FT32=Výsledky!#REF!,Tipy!FT32=Výsledky!$GU$9),IF(VLOOKUP(Tipy!FT32,'Kategórie hráčov'!$A$2:$B$46,2,FALSE)=30,30,20),0))</f>
        <v/>
      </c>
      <c r="GV38" s="62" t="str">
        <f>IF(ISBLANK($GI$3),"",IF(ISBLANK(Tipy!FP32),0,IF(OR(AND(Tipy!FP32=Výsledky!$GG$3,OR(Tipy!FR32=Výsledky!$GI$3+1,Tipy!FR32=Výsledky!$GI$3-1)),AND(Tipy!FR32=Výsledky!$GI$3,OR(Tipy!FP32=Výsledky!$GG$3+1,Tipy!FP32=Výsledky!$GG$3-1))),10,0)))</f>
        <v/>
      </c>
      <c r="GW38" s="65" t="str">
        <f>IF(ISBLANK($GI$3),"",IF(ISBLANK(Tipy!FP32),"-",SUM(GR38:GV38)))</f>
        <v/>
      </c>
      <c r="GX38" s="64"/>
      <c r="GY38" s="61" t="str">
        <f>IF(ISBLANK($HK$3),"",IF(ISBLANK(Tipy!FV32),0,IF(AND(Tipy!FV32=Výsledky!$HI$3,Tipy!FX32=Výsledky!$HK$3),60,0)))</f>
        <v/>
      </c>
      <c r="GZ38" s="61" t="str">
        <f>IF(ISBLANK($HK$3),"",IF(ISBLANK(Tipy!FV32),0,IF(AND(Tipy!FV32=Výsledky!$HI$3,Tipy!FX32=Výsledky!$HK$3),0,IF(AND(Tipy!FV32-Tipy!FX32&gt;0,Výsledky!$HI$3-Výsledky!$HK$3&gt;0),20,IF(AND(Tipy!FV32-Tipy!FX32=0,Výsledky!$HI$3-Výsledky!$HK$3=0),20,IF(AND(Tipy!FV32-Tipy!FX32&lt;0,Výsledky!$HI$3-Výsledky!$HK$3&lt;0),20,0))))))</f>
        <v/>
      </c>
      <c r="HA38" s="61" t="str">
        <f>IF(ISBLANK($HK$3),"",IF(OR(Tipy!FY32=Výsledky!$GY$6,Tipy!FY32=Výsledky!$GY$7,Tipy!FY32=Výsledky!$GY$8,Tipy!FY32=Výsledky!$GY$9),IF(VLOOKUP(Tipy!FY32,'Kategórie hráčov'!$A$2:$B$46,2,FALSE)=30,30,20),0))</f>
        <v/>
      </c>
      <c r="HB38" s="61" t="str">
        <f>IF(ISBLANK($HK$3),"",IF(OR(Tipy!FZ32=Výsledky!$HB$6,Tipy!FZ32=Výsledky!$HB$7,Tipy!FZ32=Výsledky!$HB$8,Tipy!FZ32=Výsledky!$HB$9),IF(VLOOKUP(Tipy!FZ32,'Kategórie hráčov'!$A$2:$B$46,2,FALSE)=30,30,20),0))</f>
        <v/>
      </c>
      <c r="HC38" s="62" t="str">
        <f>IF(ISBLANK($HK$3),"",IF(ISBLANK(Tipy!FV32),0,IF(OR(AND(Tipy!FV32=Výsledky!$HI$3,OR(Tipy!FX32=Výsledky!$HK$3+1,Tipy!FX32=Výsledky!$HK$3-1)),AND(Tipy!FX32=Výsledky!$HK$3,OR(Tipy!FV32=Výsledky!$HI$3+1,Tipy!FV32=Výsledky!$HI$3-1))),10,0)))</f>
        <v/>
      </c>
      <c r="HD38" s="65" t="str">
        <f>IF(ISBLANK($HK$3),"",IF(ISBLANK(Tipy!FV32),"-",SUM(GY38:HC38)))</f>
        <v/>
      </c>
      <c r="HE38" s="64"/>
      <c r="HF38" s="61" t="str">
        <f>IF(ISBLANK($HD$3),"",IF(ISBLANK(Tipy!GB32),0,IF(AND(Tipy!GB32=Výsledky!$HB$3,Tipy!GD32=Výsledky!$HD$3),60,0)))</f>
        <v/>
      </c>
      <c r="HG38" s="61" t="str">
        <f>IF(ISBLANK($HD$3),"",IF(ISBLANK(Tipy!GB32),0,IF(AND(Tipy!GB32=Výsledky!$HB$3,Tipy!GD32=Výsledky!$HD$3),0,IF(AND(Tipy!GB32-Tipy!GD32&gt;0,Výsledky!$HB$3-Výsledky!$HD$3&gt;0),20,IF(AND(Tipy!GB32-Tipy!GD32=0,Výsledky!$HB$3-Výsledky!$HD$3=0),20,IF(AND(Tipy!GB32-Tipy!GD32&lt;0,Výsledky!$HB$3-Výsledky!$HD$3&lt;0),20,0))))))</f>
        <v/>
      </c>
      <c r="HH38" s="61" t="str">
        <f>IF(ISBLANK($HD$3),"",IF(OR(Tipy!GE32=Výsledky!#REF!,Tipy!GE32=Výsledky!#REF!,Tipy!GE32=Výsledky!#REF!,Tipy!GE32=Výsledky!$HF$9),IF(VLOOKUP(Tipy!GE32,'Kategórie hráčov'!$A$2:$B$46,2,FALSE)=30,30,20),0))</f>
        <v/>
      </c>
      <c r="HI38" s="61" t="str">
        <f>IF(ISBLANK($HD$3),"",IF(OR(Tipy!GF32=Výsledky!#REF!,Tipy!GF32=Výsledky!#REF!,Tipy!GF32=Výsledky!#REF!,Tipy!GF32=Výsledky!$HI$9),IF(VLOOKUP(Tipy!GF32,'Kategórie hráčov'!$A$2:$B$46,2,FALSE)=30,30,20),0))</f>
        <v/>
      </c>
      <c r="HJ38" s="62" t="str">
        <f>IF(ISBLANK($HD$3),"",IF(ISBLANK(Tipy!GB32),0,IF(OR(AND(Tipy!GB32=Výsledky!$HB$3,OR(Tipy!GD32=Výsledky!$HD$3+1,Tipy!GD32=Výsledky!$HD$3-1)),AND(Tipy!GD32=Výsledky!$HD$3,OR(Tipy!GB32=Výsledky!$HB$3+1,Tipy!GB32=Výsledky!$HB$3-1))),10,0)))</f>
        <v/>
      </c>
      <c r="HK38" s="65" t="str">
        <f>IF(ISBLANK($HD$3),"",IF(ISBLANK(Tipy!GB32),"-",SUM(HF38:HJ38)))</f>
        <v/>
      </c>
      <c r="HL38" s="64"/>
      <c r="HM38" s="61" t="str">
        <f>IF(ISBLANK($HY$3),"",IF(ISBLANK(Tipy!GH32),0,IF(AND(Tipy!GH32=Výsledky!$HW$3,Tipy!GJ32=Výsledky!$HY$3),60,0)))</f>
        <v/>
      </c>
      <c r="HN38" s="61" t="str">
        <f>IF(ISBLANK($HY$3),"",IF(ISBLANK(Tipy!GH32),0,IF(AND(Tipy!GH32=Výsledky!$HW$3,Tipy!GJ32=Výsledky!$HY$3),0,IF(AND(Tipy!GH32-Tipy!GJ32&gt;0,Výsledky!$HW$3-Výsledky!$HY$3&gt;0),20,IF(AND(Tipy!GH32-Tipy!GJ32=0,Výsledky!$HW$3-Výsledky!$HY$3=0),20,IF(AND(Tipy!GH32-Tipy!GJ32&lt;0,Výsledky!$HW$3-Výsledky!$HY$3&lt;0),20,0))))))</f>
        <v/>
      </c>
      <c r="HO38" s="61" t="str">
        <f>IF(ISBLANK($HY$3),"",IF(OR(Tipy!GK32=Výsledky!$HM$6,Tipy!GK32=Výsledky!$HM$7,Tipy!GK32=Výsledky!$HM$8,Tipy!GK32=Výsledky!$HM$9),IF(VLOOKUP(Tipy!GK32,'Kategórie hráčov'!$A$2:$B$46,2,FALSE)=30,30,20),0))</f>
        <v/>
      </c>
      <c r="HP38" s="61" t="str">
        <f>IF(ISBLANK($HY$3),"",IF(OR(Tipy!GL32=Výsledky!$HP$6,Tipy!GL32=Výsledky!$HP$7,Tipy!GL32=Výsledky!$HP$8,Tipy!GL32=Výsledky!$HP$9),IF(VLOOKUP(Tipy!GL32,'Kategórie hráčov'!$A$2:$B$46,2,FALSE)=30,30,20),0))</f>
        <v/>
      </c>
      <c r="HQ38" s="62" t="str">
        <f>IF(ISBLANK($HY$3),"",IF(ISBLANK(Tipy!GH32),0,IF(OR(AND(Tipy!GH32=Výsledky!$HW$3,OR(Tipy!GJ32=Výsledky!$HY$3+1,Tipy!GJ32=Výsledky!$HY$3-1)),AND(Tipy!GJ32=Výsledky!$HY$3,OR(Tipy!GH32=Výsledky!$HW$3+1,Tipy!GH32=Výsledky!$HW$3-1))),10,0)))</f>
        <v/>
      </c>
      <c r="HR38" s="65" t="str">
        <f>IF(ISBLANK($HY$3),"",IF(ISBLANK(Tipy!GH32),"-",SUM(HM38:HQ38)))</f>
        <v/>
      </c>
      <c r="HS38" s="64"/>
      <c r="HT38" s="61" t="str">
        <f>IF(ISBLANK($HR$3),"",IF(ISBLANK(Tipy!GN32),0,IF(AND(Tipy!GN32=Výsledky!$HP$3,Tipy!GP32=Výsledky!$HR$3),60,0)))</f>
        <v/>
      </c>
      <c r="HU38" s="61" t="str">
        <f>IF(ISBLANK($HR$3),"",IF(ISBLANK(Tipy!GN32),0,IF(AND(Tipy!GN32=Výsledky!$HP$3,Tipy!GP32=Výsledky!$HR$3),0,IF(AND(Tipy!GN32-Tipy!GP32&gt;0,Výsledky!$HP$3-Výsledky!$HR$3&gt;0),20,IF(AND(Tipy!GN32-Tipy!GP32=0,Výsledky!$HP$3-Výsledky!$HR$3=0),20,IF(AND(Tipy!GN32-Tipy!GP32&lt;0,Výsledky!$HP$3-Výsledky!$HR$3&lt;0),20,0))))))</f>
        <v/>
      </c>
      <c r="HV38" s="61" t="str">
        <f>IF(ISBLANK($HR$3),"",IF(OR(Tipy!GQ32=Výsledky!$HT$6,Tipy!GQ32=Výsledky!#REF!,Tipy!GQ32=Výsledky!#REF!,Tipy!GQ32=Výsledky!#REF!),IF(VLOOKUP(Tipy!GQ32,'Kategórie hráčov'!$A$2:$B$46,2,FALSE)=30,30,20),0))</f>
        <v/>
      </c>
      <c r="HW38" s="61" t="str">
        <f>IF(ISBLANK($HR$3),"",IF(OR(Tipy!GR32=Výsledky!$HW$6,Tipy!GR32=Výsledky!#REF!,Tipy!GR32=Výsledky!#REF!,Tipy!GR32=Výsledky!#REF!),IF(VLOOKUP(Tipy!GR32,'Kategórie hráčov'!$A$2:$B$46,2,FALSE)=30,30,20),0))</f>
        <v/>
      </c>
      <c r="HX38" s="62" t="str">
        <f>IF(ISBLANK($HR$3),"",IF(ISBLANK(Tipy!GN32),0,IF(OR(AND(Tipy!GN32=Výsledky!$HP$3,OR(Tipy!GP32=Výsledky!$HR$3+1,Tipy!GP32=Výsledky!$HR$3-1)),AND(Tipy!GP32=Výsledky!$HR$3,OR(Tipy!GN32=Výsledky!$HP$3+1,Tipy!GN32=Výsledky!$HP$3-1))),10,0)))</f>
        <v/>
      </c>
      <c r="HY38" s="65" t="str">
        <f>IF(ISBLANK($HR$3),"",IF(ISBLANK(Tipy!GN32),"-",SUM(HT38:HX38)))</f>
        <v/>
      </c>
      <c r="HZ38" s="64"/>
      <c r="IA38" s="61" t="str">
        <f>IF(ISBLANK($IM$3),"",IF(ISBLANK(Tipy!GT32),0,IF(AND(Tipy!GT32=Výsledky!$IK$3,Tipy!GV32=Výsledky!$IM$3),60,0)))</f>
        <v/>
      </c>
      <c r="IB38" s="61" t="str">
        <f>IF(ISBLANK($IM$3),"",IF(ISBLANK(Tipy!GT32),0,IF(AND(Tipy!GT32=Výsledky!$IK$3,Tipy!GV32=Výsledky!$IM$3),0,IF(AND(Tipy!GT32-Tipy!GV32&gt;0,Výsledky!$IK$3-Výsledky!$IM$3&gt;0),20,IF(AND(Tipy!GT32-Tipy!GV32=0,Výsledky!$IK$3-Výsledky!$IM$3=0),20,IF(AND(Tipy!GT32-Tipy!GV32&lt;0,Výsledky!$IK$3-Výsledky!$IM$3&lt;0),20,0))))))</f>
        <v/>
      </c>
      <c r="IC38" s="61" t="str">
        <f>IF(ISBLANK($IM$3),"",IF(OR(Tipy!GW32=Výsledky!$IA$6,Tipy!GW32=Výsledky!$IA$7,Tipy!GW32=Výsledky!$IA$8,Tipy!GW32=Výsledky!$IA$9),IF(VLOOKUP(Tipy!GW32,'Kategórie hráčov'!$A$2:$B$46,2,FALSE)=30,30,20),0))</f>
        <v/>
      </c>
      <c r="ID38" s="61" t="str">
        <f>IF(ISBLANK($IM$3),"",IF(OR(Tipy!GX32=Výsledky!$ID$6,Tipy!GX32=Výsledky!$ID$7,Tipy!GX32=Výsledky!$ID$8,Tipy!GX32=Výsledky!$ID$9),IF(VLOOKUP(Tipy!GX32,'Kategórie hráčov'!$A$2:$B$46,2,FALSE)=30,30,20),0))</f>
        <v/>
      </c>
      <c r="IE38" s="62" t="str">
        <f>IF(ISBLANK($IM$3),"",IF(ISBLANK(Tipy!GT32),0,IF(OR(AND(Tipy!GT32=Výsledky!$IK$3,OR(Tipy!GV32=Výsledky!$IM$3+1,Tipy!GV32=Výsledky!$IM$3-1)),AND(Tipy!GV32=Výsledky!$IM$3,OR(Tipy!GT32=Výsledky!$IK$3+1,Tipy!GT32=Výsledky!$IK$3-1))),10,0)))</f>
        <v/>
      </c>
      <c r="IF38" s="65" t="str">
        <f>IF(ISBLANK($IM$3),"",IF(ISBLANK(Tipy!GT32),"-",SUM(IA38:IE38)))</f>
        <v/>
      </c>
      <c r="IG38" s="64"/>
      <c r="IH38" s="61" t="str">
        <f>IF(ISBLANK($IF$3),"",IF(ISBLANK(Tipy!GZ32),0,IF(AND(Tipy!GZ32=Výsledky!$ID$3,Tipy!HB32=Výsledky!$IF$3),60,0)))</f>
        <v/>
      </c>
      <c r="II38" s="61" t="str">
        <f>IF(ISBLANK($IF$3),"",IF(ISBLANK(Tipy!GZ32),0,IF(AND(Tipy!GZ32=Výsledky!$ID$3,Tipy!HB32=Výsledky!$IF$3),0,IF(AND(Tipy!GZ32-Tipy!HB32&gt;0,Výsledky!$ID$3-Výsledky!$IF$3&gt;0),20,IF(AND(Tipy!GZ32-Tipy!HB32=0,Výsledky!$ID$3-Výsledky!$IF$3=0),20,IF(AND(Tipy!GZ32-Tipy!HB32&lt;0,Výsledky!$ID$3-Výsledky!$IF$3&lt;0),20,0))))))</f>
        <v/>
      </c>
      <c r="IJ38" s="61" t="str">
        <f>IF(ISBLANK($IF$3),"",IF(OR(Tipy!HC32=Výsledky!#REF!,Tipy!HC32=Výsledky!#REF!,Tipy!HC32=Výsledky!#REF!,Tipy!HC32=Výsledky!$IH$9),IF(VLOOKUP(Tipy!HC32,'Kategórie hráčov'!$A$2:$B$46,2,FALSE)=30,30,20),0))</f>
        <v/>
      </c>
      <c r="IK38" s="61" t="str">
        <f>IF(ISBLANK($IF$3),"",IF(OR(Tipy!HD32=Výsledky!#REF!,Tipy!HD32=Výsledky!#REF!,Tipy!HD32=Výsledky!#REF!,Tipy!HD32=Výsledky!$IK$9),IF(VLOOKUP(Tipy!HD32,'Kategórie hráčov'!$A$2:$B$46,2,FALSE)=30,30,20),0))</f>
        <v/>
      </c>
      <c r="IL38" s="62" t="str">
        <f>IF(ISBLANK($IF$3),"",IF(ISBLANK(Tipy!GZ32),0,IF(OR(AND(Tipy!GZ32=Výsledky!$ID$3,OR(Tipy!HB32=Výsledky!$IF$3+1,Tipy!HB32=Výsledky!$IF$3-1)),AND(Tipy!HB32=Výsledky!$IF$3,OR(Tipy!GZ32=Výsledky!$ID$3+1,Tipy!GZ32=Výsledky!$ID$3-1))),10,0)))</f>
        <v/>
      </c>
      <c r="IM38" s="65" t="str">
        <f>IF(ISBLANK($IF$3),"",IF(ISBLANK(Tipy!GZ32),"-",SUM(IH38:IL38)))</f>
        <v/>
      </c>
      <c r="IN38" s="64"/>
      <c r="IO38" s="61" t="str">
        <f>IF(ISBLANK($IT$3),"",IF(ISBLANK(Tipy!HF32),0,IF(AND(Tipy!HF32=Výsledky!$IR$3,Tipy!HH32=Výsledky!$IT$3),60,0)))</f>
        <v/>
      </c>
      <c r="IP38" s="61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61" t="str">
        <f>IF(ISBLANK($IT$3),"",IF(OR(Tipy!HI32=Výsledky!$IO$6,Tipy!HI32=Výsledky!$IO$7,Tipy!HI32=Výsledky!$IO$8,Tipy!HI32=Výsledky!$IO$9),IF(VLOOKUP(Tipy!HI32,'Kategórie hráčov'!$A$2:$B$46,2,FALSE)=30,30,20),0))</f>
        <v/>
      </c>
      <c r="IR38" s="61" t="str">
        <f>IF(ISBLANK($IT$3),"",IF(OR(Tipy!HJ32=Výsledky!$IR$6,Tipy!HJ32=Výsledky!$IR$7,Tipy!HJ32=Výsledky!$IR$8,Tipy!HJ32=Výsledky!$IR$9),IF(VLOOKUP(Tipy!HJ32,'Kategórie hráčov'!$A$2:$B$46,2,FALSE)=30,30,20),0))</f>
        <v/>
      </c>
      <c r="IS38" s="62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65" t="str">
        <f>IF(ISBLANK($IT$3),"",IF(ISBLANK(Tipy!HF32),"-",SUM(IO38:IS38)))</f>
        <v/>
      </c>
      <c r="IU38" s="64"/>
      <c r="IV38" s="61" t="str">
        <f>IF(ISBLANK($JA$3),"",IF(ISBLANK(Tipy!HL32),0,IF(AND(Tipy!HL32=Výsledky!$IY$3,Tipy!HN32=Výsledky!$JA$3),60,0)))</f>
        <v/>
      </c>
      <c r="IW38" s="61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61" t="str">
        <f>IF(ISBLANK($JA$3),"",IF(OR(Tipy!HO32=Výsledky!$IV$6,Tipy!HO32=Výsledky!$IV$7,Tipy!HO32=Výsledky!$IV$8,Tipy!HO32=Výsledky!$IV$9),IF(VLOOKUP(Tipy!HO32,'Kategórie hráčov'!$A$2:$B$46,2,FALSE)=30,30,20),0))</f>
        <v/>
      </c>
      <c r="IY38" s="61" t="str">
        <f>IF(ISBLANK($JA$3),"",IF(OR(Tipy!HP32=Výsledky!$IY$6,Tipy!HP32=Výsledky!$IY$7,Tipy!HP32=Výsledky!$IY$8,Tipy!HP32=Výsledky!$IY$9),IF(VLOOKUP(Tipy!HP32,'Kategórie hráčov'!$A$2:$B$46,2,FALSE)=30,30,20),0))</f>
        <v/>
      </c>
      <c r="IZ38" s="62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65" t="str">
        <f>IF(ISBLANK($JA$3),"",IF(ISBLANK(Tipy!HL32),"-",SUM(IV38:IZ38)))</f>
        <v/>
      </c>
      <c r="JB38" s="64"/>
      <c r="JC38" s="61" t="str">
        <f>IF(ISBLANK($JO$3),"",IF(ISBLANK(Tipy!HR32),0,IF(AND(Tipy!HR32=Výsledky!$JM$3,Tipy!HT32=Výsledky!$JO$3),60,0)))</f>
        <v/>
      </c>
      <c r="JD38" s="61" t="str">
        <f>IF(ISBLANK($JO$3),"",IF(ISBLANK(Tipy!HR32),0,IF(AND(Tipy!HR32=Výsledky!$JM$3,Tipy!HT32=Výsledky!$JO$3),0,IF(AND(Tipy!HR32-Tipy!HT32&gt;0,Výsledky!$JM$3-Výsledky!$JO$3&gt;0),20,IF(AND(Tipy!HR32-Tipy!HT32=0,Výsledky!$JM$3-Výsledky!$JO$3=0),20,IF(AND(Tipy!HR32-Tipy!HT32&lt;0,Výsledky!$JM$3-Výsledky!$JO$3&lt;0),20,0))))))</f>
        <v/>
      </c>
      <c r="JE38" s="61" t="str">
        <f>IF(ISBLANK($JO$3),"",IF(OR(Tipy!HU32=Výsledky!$JC$6,Tipy!HU32=Výsledky!$JC$7,Tipy!HU32=Výsledky!$JC$8,Tipy!HU32=Výsledky!$JC$9),IF(VLOOKUP(Tipy!HU32,'Kategórie hráčov'!$A$2:$B$70,2,FALSE)=30,30,20),0))</f>
        <v/>
      </c>
      <c r="JF38" s="61" t="str">
        <f>IF(ISBLANK($JO$3),"",IF(OR(Tipy!HV32=Výsledky!$JF$6,Tipy!HV32=Výsledky!$JF$7,Tipy!HV32=Výsledky!$JF$8,Tipy!HV32=Výsledky!$JF$9),IF(VLOOKUP(Tipy!HV32,'Kategórie hráčov'!$A$2:$B$70,2,FALSE)=30,30,20),0))</f>
        <v/>
      </c>
      <c r="JG38" s="62" t="str">
        <f>IF(ISBLANK($JO$3),"",IF(ISBLANK(Tipy!HR32),0,IF(OR(AND(Tipy!HR32=Výsledky!$JM$3,OR(Tipy!HT32=Výsledky!$JO$3+1,Tipy!HT32=Výsledky!$JO$3-1)),AND(Tipy!HT32=Výsledky!$JO$3,OR(Tipy!HR32=Výsledky!$JM$3+1,Tipy!HR32=Výsledky!$JM$3-1))),10,0)))</f>
        <v/>
      </c>
      <c r="JH38" s="65" t="str">
        <f>IF(ISBLANK($JO$3),"",IF(ISBLANK(Tipy!HR32),"-",SUM(JC38:JG38)))</f>
        <v/>
      </c>
      <c r="JI38" s="64"/>
      <c r="JJ38" s="61" t="str">
        <f>IF(ISBLANK($JH$3),"",IF(ISBLANK(Tipy!HX32),0,IF(AND(Tipy!HX32=Výsledky!$JF$3,Tipy!HZ32=Výsledky!$JH$3),60,0)))</f>
        <v/>
      </c>
      <c r="JK38" s="61" t="str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/>
      </c>
      <c r="JL38" s="61" t="str">
        <f>IF(ISBLANK($JH$3),"",IF(OR(Tipy!IA32=Výsledky!#REF!,Tipy!IA32=Výsledky!#REF!,Tipy!IA32=Výsledky!#REF!,Tipy!IA32=Výsledky!$JJ$9),IF(VLOOKUP(Tipy!IA32,'Kategórie hráčov'!$A$2:$B$46,2,FALSE)=30,30,20),0))</f>
        <v/>
      </c>
      <c r="JM38" s="61" t="str">
        <f>IF(ISBLANK($JH$3),"",IF(OR(Tipy!IB32=Výsledky!#REF!,Tipy!IB32=Výsledky!#REF!,Tipy!IB32=Výsledky!#REF!,Tipy!IB32=Výsledky!$JM$9),IF(VLOOKUP(Tipy!IB32,'Kategórie hráčov'!$A$2:$B$46,2,FALSE)=30,30,20),0))</f>
        <v/>
      </c>
      <c r="JN38" s="62" t="str">
        <f>IF(ISBLANK($JH$3),"",IF(ISBLANK(Tipy!HX32),0,IF(OR(AND(Tipy!HX32=Výsledky!$JF$3,OR(Tipy!HZ32=Výsledky!$JH$3+1,Tipy!HZ32=Výsledky!$JH$3-1)),AND(Tipy!HZ32=Výsledky!$JH$3,OR(Tipy!HX32=Výsledky!$JF$3+1,Tipy!HX32=Výsledky!$JF$3-1))),10,0)))</f>
        <v/>
      </c>
      <c r="JO38" s="65" t="str">
        <f>IF(ISBLANK($JH$3),"",IF(ISBLANK(Tipy!HX32),"-",SUM(JJ38:JN38)))</f>
        <v/>
      </c>
      <c r="JP38" s="64"/>
      <c r="JQ38" s="61" t="str">
        <f>IF(ISBLANK($JV$3),"",IF(ISBLANK(Tipy!ID32),0,IF(AND(Tipy!ID32=Výsledky!$JT$3,Tipy!IF32=Výsledky!$JV$3),60,0)))</f>
        <v/>
      </c>
      <c r="JR38" s="61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61" t="str">
        <f>IF(ISBLANK($JV$3),"",IF(OR(Tipy!IG32=Výsledky!$JQ$6,Tipy!IG32=Výsledky!$JQ$7,Tipy!IG32=Výsledky!$JQ$8,Tipy!IG32=Výsledky!$JQ$9),IF(VLOOKUP(Tipy!IG32,'Kategórie hráčov'!$A$2:$B$46,2,FALSE)=30,30,20),0))</f>
        <v/>
      </c>
      <c r="JT38" s="61" t="str">
        <f>IF(ISBLANK($JV$3),"",IF(OR(Tipy!IH32=Výsledky!$JT$6,Tipy!IH32=Výsledky!$JT$7,Tipy!IH32=Výsledky!$JT$8,Tipy!IH32=Výsledky!$JT$9),IF(VLOOKUP(Tipy!IH32,'Kategórie hráčov'!$A$2:$B$46,2,FALSE)=30,30,20),0))</f>
        <v/>
      </c>
      <c r="JU38" s="62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65" t="str">
        <f>IF(ISBLANK($JV$3),"",IF(ISBLANK(Tipy!ID32),"-",SUM(JQ38:JU38)))</f>
        <v/>
      </c>
      <c r="JW38" s="64"/>
      <c r="JX38" s="61" t="str">
        <f>IF(ISBLANK($KQ$3),"",IF(ISBLANK(Tipy!IJ32),0,IF(AND(Tipy!IJ32=Výsledky!$KO$3,Tipy!IL32=Výsledky!$KQ$3),60,0)))</f>
        <v/>
      </c>
      <c r="JY38" s="61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1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1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2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65" t="str">
        <f>IF(ISBLANK($KQ$3),"",IF(ISBLANK(Tipy!IJ32),"-",SUM(JX38:KB38)))</f>
        <v/>
      </c>
      <c r="KD38" s="64"/>
      <c r="KE38" s="61" t="str">
        <f>IF(ISBLANK($KX$3),"",IF(ISBLANK(Tipy!IP32),0,IF(AND(Tipy!IP32=Výsledky!$KV$3,Tipy!IR32=Výsledky!$KX$3),60,0)))</f>
        <v/>
      </c>
      <c r="KF38" s="61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1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1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2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65" t="str">
        <f>IF(ISBLANK($KX$3),"",IF(ISBLANK(Tipy!IP32),"-",SUM(KE38:KI38)))</f>
        <v/>
      </c>
      <c r="KK38" s="64"/>
      <c r="KL38" s="61" t="str">
        <f>IF(ISBLANK($KJ$3),"",IF(ISBLANK(Tipy!IV32),0,IF(AND(Tipy!IV32=Výsledky!$KH$3,Tipy!IX32=Výsledky!$KJ$3),60,0)))</f>
        <v/>
      </c>
      <c r="KM38" s="61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1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1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2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65" t="str">
        <f>IF(ISBLANK($KJ$3),"",IF(ISBLANK(Tipy!IV32),"-",SUM(KL38:KP38)))</f>
        <v/>
      </c>
      <c r="KR38" s="64"/>
      <c r="KS38" s="61" t="str">
        <f>IF(ISBLANK($KC$3),"",IF(ISBLANK(Tipy!JB32),0,IF(AND(Tipy!JB32=Výsledky!$KA$3,Tipy!JD32=Výsledky!$KC$3),60,0)))</f>
        <v/>
      </c>
      <c r="KT38" s="61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1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1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2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5" t="str">
        <f>IF(ISBLANK($KC$3),"",IF(ISBLANK(Tipy!JB32),"-",SUM(KS38:KW38)))</f>
        <v/>
      </c>
      <c r="KY38" s="64"/>
      <c r="KZ38" s="61" t="str">
        <f>IF(ISBLANK($LE$3),"",IF(ISBLANK(Tipy!JH32),0,IF(AND(Tipy!JH32=Výsledky!$LC$3,Tipy!JJ32=Výsledky!$LE$3),60,0)))</f>
        <v/>
      </c>
      <c r="LA38" s="61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1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1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2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5" t="str">
        <f>IF(ISBLANK($LE$3),"",IF(ISBLANK(Tipy!JH32),"-",SUM(KZ38:LD38)))</f>
        <v/>
      </c>
      <c r="LF38" s="64"/>
      <c r="LG38" s="61" t="str">
        <f>IF(ISBLANK($JH$3),"",IF(ISBLANK(Tipy!JU32),0,IF(AND(Tipy!JU32=Výsledky!$JF$3,Tipy!JW32=Výsledky!$JH$3),60,0)))</f>
        <v/>
      </c>
      <c r="LH38" s="61" t="str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/>
      </c>
      <c r="LI38" s="61" t="str">
        <f>IF(ISBLANK($JH$3),"",IF(OR(Tipy!JX32=Výsledky!#REF!,Tipy!JX32=Výsledky!#REF!,Tipy!JX32=Výsledky!#REF!,Tipy!JX32=Výsledky!$JJ$9),IF(VLOOKUP(Tipy!JX32,'Kategórie hráčov'!$A$2:$B$46,2,FALSE)=30,30,20),0))</f>
        <v/>
      </c>
      <c r="LJ38" s="61" t="str">
        <f>IF(ISBLANK($JH$3),"",IF(OR(Tipy!JY32=Výsledky!#REF!,Tipy!JY32=Výsledky!#REF!,Tipy!JY32=Výsledky!#REF!,Tipy!JY32=Výsledky!$JM$9),IF(VLOOKUP(Tipy!JY32,'Kategórie hráčov'!$A$2:$B$46,2,FALSE)=30,30,20),0))</f>
        <v/>
      </c>
      <c r="LK38" s="62" t="str">
        <f>IF(ISBLANK($JH$3),"",IF(ISBLANK(Tipy!JU32),0,IF(OR(AND(Tipy!JU32=Výsledky!$JF$3,OR(Tipy!JW32=Výsledky!$JH$3+1,Tipy!JW32=Výsledky!$JH$3-1)),AND(Tipy!JW32=Výsledky!$JH$3,OR(Tipy!JU32=Výsledky!$JF$3+1,Tipy!JU32=Výsledky!$JF$3-1))),10,0)))</f>
        <v/>
      </c>
      <c r="LL38" s="65" t="str">
        <f>IF(ISBLANK($JH$3),"",IF(ISBLANK(Tipy!JU32),"-",SUM(LG38:LK38)))</f>
        <v/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 t="str">
        <f>IF(ISBLANK($JH$3),"",IF(ISBLANK(Tipy!KI32),0,IF(AND(Tipy!KI32=Výsledky!$JF$3,Tipy!KK32=Výsledky!$JH$3),60,0)))</f>
        <v/>
      </c>
      <c r="LV38" s="61" t="str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/>
      </c>
      <c r="LW38" s="61" t="str">
        <f>IF(ISBLANK($JH$3),"",IF(OR(Tipy!KL32=Výsledky!#REF!,Tipy!KL32=Výsledky!#REF!,Tipy!KL32=Výsledky!#REF!,Tipy!KL32=Výsledky!$JJ$9),IF(VLOOKUP(Tipy!KL32,'Kategórie hráčov'!$A$2:$B$46,2,FALSE)=30,30,20),0))</f>
        <v/>
      </c>
      <c r="LX38" s="61" t="str">
        <f>IF(ISBLANK($JH$3),"",IF(OR(Tipy!KM32=Výsledky!#REF!,Tipy!KM32=Výsledky!#REF!,Tipy!KM32=Výsledky!#REF!,Tipy!KM32=Výsledky!$JM$9),IF(VLOOKUP(Tipy!KM32,'Kategórie hráčov'!$A$2:$B$46,2,FALSE)=30,30,20),0))</f>
        <v/>
      </c>
      <c r="LY38" s="62" t="str">
        <f>IF(ISBLANK($JH$3),"",IF(ISBLANK(Tipy!KI32),0,IF(OR(AND(Tipy!KI32=Výsledky!$JF$3,OR(Tipy!KK32=Výsledky!$JH$3+1,Tipy!KK32=Výsledky!$JH$3-1)),AND(Tipy!KK32=Výsledky!$JH$3,OR(Tipy!KI32=Výsledky!$JF$3+1,Tipy!KI32=Výsledky!$JF$3-1))),10,0)))</f>
        <v/>
      </c>
      <c r="LZ38" s="65" t="str">
        <f>IF(ISBLANK($JH$3),"",IF(ISBLANK(Tipy!KI32),"-",SUM(LU38:LY38)))</f>
        <v/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324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324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5" customFormat="1" ht="18" customHeight="1" x14ac:dyDescent="0.2">
      <c r="A39" s="61">
        <f>Tipy!A33</f>
        <v>71</v>
      </c>
      <c r="B39" s="302" t="s">
        <v>345</v>
      </c>
      <c r="C39" s="306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6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7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3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102">
        <f>IF(ISBLANK($AR$3),"",IF(ISBLANK(Tipy!AH33),0,IF(AND(Tipy!AH33=Výsledky!$AP$3,Tipy!AJ33=Výsledky!$AR$3),60,0)))</f>
        <v>0</v>
      </c>
      <c r="AN39" s="101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01">
        <f>IF(ISBLANK($AR$3),"",IF(OR(Tipy!AK33=Výsledky!$AM$6,Tipy!AK33=Výsledky!$AM$7,Tipy!AK33=Výsledky!$AM$8,Tipy!AK33=Výsledky!$AM$9),VLOOKUP(Tipy!AK33,'Kategórie hráčov'!$A$2:$B$51,2,FALSE),0))</f>
        <v>0</v>
      </c>
      <c r="AP39" s="101">
        <f>IF(ISBLANK($AR$3),"",IF(OR(Tipy!AL33=Výsledky!$AP$6,Tipy!AL33=Výsledky!$AP$7,Tipy!AL33=Výsledky!$AP$8,Tipy!AL33=Výsledky!$AP$9),VLOOKUP(Tipy!AL33,'Kategórie hráčov'!$A$27:$B$76,2,FALSE),0))</f>
        <v>20</v>
      </c>
      <c r="AQ39" s="62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5">
        <f>IF(ISBLANK($AR$3),"",IF(ISBLANK(Tipy!AH33),"-",SUM(AM39:AQ39)))</f>
        <v>50</v>
      </c>
      <c r="AS39" s="64"/>
      <c r="AT39" s="61">
        <f>IF(ISBLANK($AY$3),"",IF(ISBLANK(Tipy!AN33),0,IF(AND(Tipy!AN33=Výsledky!$AW$3,Tipy!AP33=Výsledky!$AY$3),60,0)))</f>
        <v>0</v>
      </c>
      <c r="AU39" s="61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61">
        <f>IF(ISBLANK($AY$3),"",IF(OR(Tipy!AQ33=Výsledky!$AT$6,Tipy!AQ33=Výsledky!$AT$7,Tipy!AQ33=Výsledky!$AT$8,Tipy!AQ33=Výsledky!$AT$9),VLOOKUP(Tipy!AQ33,'Kategórie hráčov'!$A$2:$B$51,2,FALSE),0))</f>
        <v>0</v>
      </c>
      <c r="AW39" s="61">
        <f>IF(ISBLANK($AY$3),"",IF(OR(Tipy!AR33=Výsledky!$AW$6,Tipy!AR33=Výsledky!$AW$7,Tipy!AR33=Výsledky!$AW$8,Tipy!AR33=Výsledky!$AW$9),VLOOKUP(Tipy!AR33,'Kategórie hráčov'!$A$27:$B$76,2,FALSE),0))</f>
        <v>0</v>
      </c>
      <c r="AX39" s="62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5">
        <f>IF(ISBLANK($AY$3),"",IF(ISBLANK(Tipy!AN33),"-",SUM(AT39:AX39)))</f>
        <v>20</v>
      </c>
      <c r="AZ39" s="64"/>
      <c r="BA39" s="61">
        <f>IF(ISBLANK($BF$3),"",IF(ISBLANK(Tipy!AT33),0,IF(AND(Tipy!AT33=Výsledky!$BD$3,Tipy!AV33=Výsledky!$BF$3),60,0)))</f>
        <v>0</v>
      </c>
      <c r="BB39" s="61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61">
        <f>IF(ISBLANK($BF$3),"",IF(OR(Tipy!AW33=Výsledky!$BA$6,Tipy!AW33=Výsledky!$BA$7,Tipy!AW33=Výsledky!$BA$8,Tipy!AW33=Výsledky!$BA$9),VLOOKUP(Tipy!AW33,'Kategórie hráčov'!$A$2:$B$51,2,FALSE),0))</f>
        <v>20</v>
      </c>
      <c r="BD39" s="61">
        <f>IF(ISBLANK($BF$3),"",IF(OR(Tipy!AX33=Výsledky!$BD$6,Tipy!AX33=Výsledky!$BD$7,Tipy!AX33=Výsledky!$BD$8,Tipy!AX33=Výsledky!$BD$9),VLOOKUP(Tipy!AX33,'Kategórie hráčov'!$A$27:$B$76,2,FALSE),0))</f>
        <v>0</v>
      </c>
      <c r="BE39" s="62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5">
        <f>IF(ISBLANK($BF$3),"",IF(ISBLANK(Tipy!AT33),"-",SUM(BA39:BE39)))</f>
        <v>40</v>
      </c>
      <c r="BG39" s="64"/>
      <c r="BH39" s="61">
        <f>IF(ISBLANK($BM$3),"",IF(ISBLANK(Tipy!AZ33),0,IF(AND(Tipy!AZ33=Výsledky!$BK$3,Tipy!BB33=Výsledky!$BM$3),60,0)))</f>
        <v>0</v>
      </c>
      <c r="BI39" s="61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61">
        <f>IF(ISBLANK($BM$3),"",IF(OR(Tipy!BC33=Výsledky!$BH$6,Tipy!BC33=Výsledky!$BH$7,Tipy!BC33=Výsledky!$BH$8,Tipy!BC33=Výsledky!$BH$9),VLOOKUP(Tipy!BC33,'Kategórie hráčov'!$A$2:$B$51,2,FALSE),0))</f>
        <v>0</v>
      </c>
      <c r="BK39" s="61">
        <f>IF(ISBLANK($BM$3),"",IF(OR(Tipy!BD33=Výsledky!$BK$6,Tipy!BD33=Výsledky!$BK$7,Tipy!BD33=Výsledky!$BK$8,Tipy!BD33=Výsledky!$BK$9),VLOOKUP(Tipy!BD33,'Kategórie hráčov'!$A$27:$B$76,2,FALSE),0))</f>
        <v>0</v>
      </c>
      <c r="BL39" s="62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5">
        <f>IF(ISBLANK($BM$3),"",IF(ISBLANK(Tipy!AZ33),"-",SUM(BH39:BL39)))</f>
        <v>30</v>
      </c>
      <c r="BN39" s="64"/>
      <c r="BO39" s="61">
        <f>IF(ISBLANK($BT$3),"",IF(ISBLANK(Tipy!BF33),0,IF(AND(Tipy!BF33=Výsledky!$BR$3,Tipy!BH33=Výsledky!$BT$3),60,0)))</f>
        <v>0</v>
      </c>
      <c r="BP39" s="61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61">
        <f>IF(ISBLANK($BT$3),"",IF(OR(Tipy!BI33=Výsledky!$BO$6,Tipy!BI33=Výsledky!$BO$7,Tipy!BI33=Výsledky!$BO$8,Tipy!BI33=Výsledky!$BO$9),VLOOKUP(Tipy!BI33,'Kategórie hráčov'!$A$2:$B$51,2,FALSE),0))</f>
        <v>0</v>
      </c>
      <c r="BR39" s="61">
        <f>IF(ISBLANK($BT$3),"",IF(OR(Tipy!BJ33=Výsledky!$BR$6,Tipy!BJ33=Výsledky!$BR$7,Tipy!BJ33=Výsledky!$BR$8,Tipy!BJ33=Výsledky!$BR$9),VLOOKUP(Tipy!BJ33,'Kategórie hráčov'!$A$27:$B$76,2,FALSE),0))</f>
        <v>0</v>
      </c>
      <c r="BS39" s="62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5">
        <f>IF(ISBLANK($BT$3),"",IF(ISBLANK(Tipy!BF33),"-",SUM(BO39:BS39)))</f>
        <v>0</v>
      </c>
      <c r="BU39" s="64"/>
      <c r="BV39" s="61">
        <f>IF(ISBLANK($CA$3),"",IF(ISBLANK(Tipy!BL33),0,IF(AND(Tipy!BL33=Výsledky!$BY$3,Tipy!BN33=Výsledky!$CA$3),60,0)))</f>
        <v>0</v>
      </c>
      <c r="BW39" s="61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61">
        <f>IF(ISBLANK($CA$3),"",IF(OR(Tipy!BO33=Výsledky!$BV$6,Tipy!BO33=Výsledky!$BV$7,Tipy!BO33=Výsledky!$BV$8,Tipy!BO33=Výsledky!$BV$9),VLOOKUP(Tipy!BO33,'Kategórie hráčov'!$A$2:$B$51,2,FALSE),0))</f>
        <v>0</v>
      </c>
      <c r="BY39" s="61">
        <f>IF(ISBLANK($CA$3),"",IF(OR(Tipy!BP33=Výsledky!$BY$6,Tipy!BP33=Výsledky!$BY$7,Tipy!BP33=Výsledky!$BY$8,Tipy!BP33=Výsledky!$BY$9),VLOOKUP(Tipy!BP33,'Kategórie hráčov'!$A$27:$B$76,2,FALSE),0))</f>
        <v>0</v>
      </c>
      <c r="BZ39" s="62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5">
        <f>IF(ISBLANK($CA$3),"",IF(ISBLANK(Tipy!BL33),"-",SUM(BV39:BZ39)))</f>
        <v>20</v>
      </c>
      <c r="CB39" s="64"/>
      <c r="CC39" s="61">
        <f>IF(ISBLANK($CH$3),"",IF(ISBLANK(Tipy!BR33),0,IF(AND(Tipy!BR33=Výsledky!$CF$3,Tipy!BT33=Výsledky!$CH$3),60,0)))</f>
        <v>0</v>
      </c>
      <c r="CD39" s="61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61">
        <f>IF(ISBLANK($CH$3),"",IF(OR(Tipy!BU33=Výsledky!$CC$6,Tipy!BU33=Výsledky!$CC$7,Tipy!BU33=Výsledky!$CC$8,Tipy!BU33=Výsledky!$CC$9),VLOOKUP(Tipy!BU33,'Kategórie hráčov'!$A$2:$B$51,2,FALSE),0))</f>
        <v>0</v>
      </c>
      <c r="CF39" s="61">
        <f>IF(ISBLANK($CH$3),"",IF(OR(Tipy!BV33=Výsledky!$CF$6,Tipy!BV33=Výsledky!$CF$7,Tipy!BV33=Výsledky!$CF$8,Tipy!BV33=Výsledky!$CF$9),VLOOKUP(Tipy!BV33,'Kategórie hráčov'!$A$27:$B$76,2,FALSE),0))</f>
        <v>0</v>
      </c>
      <c r="CG39" s="62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5">
        <f>IF(ISBLANK($CH$3),"",IF(ISBLANK(Tipy!BR33),"-",SUM(CC39:CG39)))</f>
        <v>0</v>
      </c>
      <c r="CI39" s="64"/>
      <c r="CJ39" s="61">
        <f>IF(ISBLANK($CO$3),"",IF(ISBLANK(Tipy!BX33),0,IF(AND(Tipy!BX33=Výsledky!$CM$3,Tipy!BZ33=Výsledky!$CO$3),60,0)))</f>
        <v>0</v>
      </c>
      <c r="CK39" s="61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61">
        <f>IF(ISBLANK($CO$3),"",IF(OR(Tipy!CA33=Výsledky!$CJ$6,Tipy!CA33=Výsledky!$CJ$7,Tipy!CA33=Výsledky!$CJ$8,Tipy!CA33=Výsledky!$CJ$9),VLOOKUP(Tipy!CA33,'Kategórie hráčov'!$A$2:$B$51,2,FALSE),0))</f>
        <v>0</v>
      </c>
      <c r="CM39" s="61">
        <f>IF(ISBLANK($CO$3),"",IF(OR(Tipy!CB33=Výsledky!$CM$6,Tipy!CB33=Výsledky!$CM$7,Tipy!CB33=Výsledky!$CM$8,Tipy!CB33=Výsledky!$CM$9),VLOOKUP(Tipy!CB33,'Kategórie hráčov'!$A$27:$B$76,2,FALSE),0))</f>
        <v>0</v>
      </c>
      <c r="CN39" s="62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65">
        <f>IF(ISBLANK($CO$3),"",IF(ISBLANK(Tipy!BX33),"-",SUM(CJ39:CN39)))</f>
        <v>20</v>
      </c>
      <c r="CP39" s="64"/>
      <c r="CQ39" s="61">
        <f>IF(ISBLANK($CV$3),"",IF(ISBLANK(Tipy!CD33),0,IF(AND(Tipy!CD33=Výsledky!$CT$3,Tipy!CF33=Výsledky!$CV$3),60,0)))</f>
        <v>0</v>
      </c>
      <c r="CR39" s="61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61">
        <f>IF(ISBLANK($CV$3),"",IF(OR(Tipy!CG33=Výsledky!$CQ$6,Tipy!CG33=Výsledky!$CQ$7,Tipy!CG33=Výsledky!$CQ$8,Tipy!CG33=Výsledky!$CQ$9),VLOOKUP(Tipy!CG33,'Kategórie hráčov'!$A$2:$B$51,2,FALSE),0))</f>
        <v>0</v>
      </c>
      <c r="CT39" s="61">
        <f>IF(ISBLANK($CV$3),"",IF(OR(Tipy!CH33=Výsledky!$CT$6,Tipy!CH33=Výsledky!$CT$7,Tipy!CH33=Výsledky!$CT$8,Tipy!CH33=Výsledky!$CT$9),VLOOKUP(Tipy!CH33,'Kategórie hráčov'!$A$27:$B$76,2,FALSE),0))</f>
        <v>0</v>
      </c>
      <c r="CU39" s="62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65">
        <f>IF(ISBLANK($CV$3),"",IF(ISBLANK(Tipy!CD33),"-",SUM(CQ39:CU39)))</f>
        <v>0</v>
      </c>
      <c r="CW39" s="64"/>
      <c r="CX39" s="61">
        <f>IF(ISBLANK($DC$3),"",IF(ISBLANK(Tipy!CJ33),0,IF(AND(Tipy!CJ33=Výsledky!$DA$3,Tipy!CL33=Výsledky!$DC$3),60,0)))</f>
        <v>0</v>
      </c>
      <c r="CY39" s="61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61">
        <f>IF(ISBLANK($DC$3),"",IF(OR(Tipy!CM33=Výsledky!$CX$6,Tipy!CM33=Výsledky!$CX$7,Tipy!CM33=Výsledky!$CX$8,Tipy!CM33=Výsledky!$CX$9),VLOOKUP(Tipy!CM33,'Kategórie hráčov'!$A$2:$B$51,2,FALSE),0))</f>
        <v>0</v>
      </c>
      <c r="DA39" s="61">
        <f>IF(ISBLANK($DC$3),"",IF(OR(Tipy!CN33=Výsledky!$DA$6,Tipy!CN33=Výsledky!$DA$7,Tipy!CN33=Výsledky!$DA$8,Tipy!CN33=Výsledky!$DA$9),VLOOKUP(Tipy!CN33,'Kategórie hráčov'!$A$27:$B$76,2,FALSE),0))</f>
        <v>20</v>
      </c>
      <c r="DB39" s="62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65">
        <f>IF(ISBLANK($DC$3),"",IF(ISBLANK(Tipy!CJ33),"-",SUM(CX39:DB39)))</f>
        <v>40</v>
      </c>
      <c r="DD39" s="64"/>
      <c r="DE39" s="61">
        <f>IF(ISBLANK($DJ$3),"",IF(ISBLANK(Tipy!CP33),0,IF(AND(Tipy!CP33=Výsledky!$DH$3,Tipy!CR33=Výsledky!$DJ$3),60,0)))</f>
        <v>0</v>
      </c>
      <c r="DF39" s="61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61">
        <f>IF(ISBLANK($DJ$3),"",IF(OR(Tipy!CS33=Výsledky!$DE$6,Tipy!CS33=Výsledky!$DE$7,Tipy!CS33=Výsledky!$DE$8,Tipy!CS33=Výsledky!$DE$9),VLOOKUP(Tipy!CS33,'Kategórie hráčov'!$A$2:$B$51,2,FALSE),0))</f>
        <v>0</v>
      </c>
      <c r="DH39" s="61">
        <f>IF(ISBLANK($DJ$3),"",IF(OR(Tipy!CT33=Výsledky!$DH$6,Tipy!CT33=Výsledky!$DH$7,Tipy!CT33=Výsledky!$DH$8,Tipy!CT33=Výsledky!$DH$9),VLOOKUP(Tipy!CT33,'Kategórie hráčov'!$A$27:$B$76,2,FALSE),0))</f>
        <v>0</v>
      </c>
      <c r="DI39" s="62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65" t="str">
        <f>IF(ISBLANK($DJ$3),"",IF(ISBLANK(Tipy!CP33),"-",SUM(DE39:DI39)))</f>
        <v>-</v>
      </c>
      <c r="DK39" s="64"/>
      <c r="DL39" s="61">
        <f>IF(ISBLANK($DQ$3),"",IF(ISBLANK(Tipy!CV33),0,IF(AND(Tipy!CV33=Výsledky!$DO$3,Tipy!CX33=Výsledky!$DQ$3),60,0)))</f>
        <v>0</v>
      </c>
      <c r="DM39" s="61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61">
        <f>IF(ISBLANK($DQ$3),"",IF(OR(Tipy!CY33=Výsledky!$DL$6,Tipy!CY33=Výsledky!$DL$7,Tipy!CY33=Výsledky!$DL$8,Tipy!CY33=Výsledky!$DL$9),VLOOKUP(Tipy!CY33,'Kategórie hráčov'!$A$2:$B$51,2,FALSE),0))</f>
        <v>0</v>
      </c>
      <c r="DO39" s="61">
        <f>IF(ISBLANK($DQ$3),"",IF(OR(Tipy!CZ33=Výsledky!$DO$6,Tipy!CZ33=Výsledky!$DO$7,Tipy!CZ33=Výsledky!$DO$8,Tipy!CZ33=Výsledky!$DO$9),VLOOKUP(Tipy!CZ33,'Kategórie hráčov'!$A$27:$B$76,2,FALSE),0))</f>
        <v>0</v>
      </c>
      <c r="DP39" s="62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65">
        <f>IF(ISBLANK($DQ$3),"",IF(ISBLANK(Tipy!CV33),"-",SUM(DL39:DP39)))</f>
        <v>0</v>
      </c>
      <c r="DR39" s="64"/>
      <c r="DS39" s="61">
        <f>IF(ISBLANK($DX$3),"",IF(ISBLANK(Tipy!DB33),0,IF(AND(Tipy!DB33=Výsledky!$DV$3,Tipy!DD33=Výsledky!$DX$3),60,0)))</f>
        <v>0</v>
      </c>
      <c r="DT39" s="61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61">
        <f>IF(ISBLANK($DX$3),"",IF(OR(Tipy!DE33=Výsledky!$DS$6,Tipy!DE33=Výsledky!$DS$7,Tipy!DE33=Výsledky!$DS$8,Tipy!DE33=Výsledky!$DS$9),VLOOKUP(Tipy!DE33,'Kategórie hráčov'!$A$2:$B$51,2,FALSE),0))</f>
        <v>0</v>
      </c>
      <c r="DV39" s="61">
        <f>IF(ISBLANK($DX$3),"",IF(OR(Tipy!DF33=Výsledky!$DV$6,Tipy!DF33=Výsledky!$DV$7,Tipy!DF33=Výsledky!$DV$8,Tipy!DF33=Výsledky!$DV$9),VLOOKUP(Tipy!DF33,'Kategórie hráčov'!$A$27:$B$76,2,FALSE),0))</f>
        <v>0</v>
      </c>
      <c r="DW39" s="62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65">
        <f>IF(ISBLANK($DX$3),"",IF(ISBLANK(Tipy!DB33),"-",SUM(DS39:DW39)))</f>
        <v>10</v>
      </c>
      <c r="DY39" s="64"/>
      <c r="DZ39" s="61">
        <f>IF(ISBLANK($EE$3),"",IF(ISBLANK(Tipy!DH33),0,IF(AND(Tipy!DH33=Výsledky!$EC$3,Tipy!DJ33=Výsledky!$EE$3),60,0)))</f>
        <v>0</v>
      </c>
      <c r="EA39" s="61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20</v>
      </c>
      <c r="EB39" s="61">
        <f>IF(ISBLANK($EE$3),"",IF(OR(Tipy!DK33=Výsledky!$DZ$6,Tipy!DK33=Výsledky!$DZ$7,Tipy!DK33=Výsledky!$DZ$8,Tipy!DK33=Výsledky!$DZ$9),VLOOKUP(Tipy!DK33,'Kategórie hráčov'!$A$2:$B$51,2,FALSE),0))</f>
        <v>20</v>
      </c>
      <c r="EC39" s="61">
        <f>IF(ISBLANK($EE$3),"",IF(OR(Tipy!DL33=Výsledky!$EC$6,Tipy!DL33=Výsledky!$EC$7,Tipy!DL33=Výsledky!$EC$8,Tipy!DL33=Výsledky!$EC$9),VLOOKUP(Tipy!DL33,'Kategórie hráčov'!$A$27:$B$76,2,FALSE),0))</f>
        <v>0</v>
      </c>
      <c r="ED39" s="62">
        <f>IF(ISBLANK($EE$3),"",IF(ISBLANK(Tipy!DH33),0,IF(OR(AND(Tipy!DH33=Výsledky!$EC$3,OR(Tipy!DJ33=Výsledky!$EE$3+1,Tipy!DJ33=Výsledky!$EE$3-1)),AND(Tipy!DJ33=Výsledky!$EE$3,OR(Tipy!DH33=Výsledky!$EC$3+1,Tipy!DH33=Výsledky!$EC$3-1))),10,0)))</f>
        <v>10</v>
      </c>
      <c r="EE39" s="65">
        <f>IF(ISBLANK($EE$3),"",IF(ISBLANK(Tipy!DH33),"-",SUM(DZ39:ED39)))</f>
        <v>50</v>
      </c>
      <c r="EF39" s="64"/>
      <c r="EG39" s="61">
        <f>IF(ISBLANK($EL$3),"",IF(ISBLANK(Tipy!DN33),0,IF(AND(Tipy!DN33=Výsledky!$EJ$3,Tipy!DP33=Výsledky!$EL$3),60,0)))</f>
        <v>0</v>
      </c>
      <c r="EH39" s="61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61">
        <f>IF(ISBLANK($EL$3),"",IF(OR(Tipy!DQ33=Výsledky!$EG$6,Tipy!DQ33=Výsledky!$EG$7,Tipy!DQ33=Výsledky!$EG$8,Tipy!DQ33=Výsledky!$EG$9),VLOOKUP(Tipy!DQ33,'Kategórie hráčov'!$A$77:$B$77,2,FALSE),0))</f>
        <v>0</v>
      </c>
      <c r="EJ39" s="61">
        <f>IF(ISBLANK($EL$3),"",IF(OR(Tipy!DR33=Výsledky!$EJ$6,Tipy!DR33=Výsledky!$EJ$7,Tipy!DR33=Výsledky!$EJ$8,Tipy!DR33=Výsledky!$EJ$9),VLOOKUP(Tipy!DR33,'Kategórie hráčov'!$A$27:$B$76,2,FALSE),0))</f>
        <v>20</v>
      </c>
      <c r="EK39" s="62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65">
        <f>IF(ISBLANK($EL$3),"",IF(ISBLANK(Tipy!DN33),"-",SUM(EG39:EK39)))</f>
        <v>20</v>
      </c>
      <c r="EM39" s="64"/>
      <c r="EN39" s="61">
        <f>IF(ISBLANK($ES$3),"",IF(ISBLANK(Tipy!DT33),0,IF(AND(Tipy!DT33=Výsledky!$EQ$3,Tipy!DV33=Výsledky!$ES$3),60,0)))</f>
        <v>0</v>
      </c>
      <c r="EO39" s="61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61">
        <f>IF(ISBLANK($ES$3),"",IF(OR(Tipy!DW33=Výsledky!$EN$6,Tipy!DW33=Výsledky!$EN$7,Tipy!DW33=Výsledky!$EN$8,Tipy!DW33=Výsledky!$EN$9),VLOOKUP(Tipy!DW33,'Kategórie hráčov'!$A$2:$B$51,2,FALSE),0))</f>
        <v>0</v>
      </c>
      <c r="EQ39" s="61">
        <f>IF(ISBLANK($ES$3),"",IF(OR(Tipy!DX33=Výsledky!$EQ$6,Tipy!DX33=Výsledky!$EQ$7,Tipy!DX33=Výsledky!$EQ$8,Tipy!DX33=Výsledky!$EQ$9),VLOOKUP(Tipy!DX33,'Kategórie hráčov'!$A$27:$B$76,2,FALSE),0))</f>
        <v>0</v>
      </c>
      <c r="ER39" s="62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65" t="str">
        <f>IF(ISBLANK($ES$3),"",IF(ISBLANK(Tipy!DT33),"-",SUM(EN39:ER39)))</f>
        <v>-</v>
      </c>
      <c r="ET39" s="64"/>
      <c r="EU39" s="61">
        <f>IF(ISBLANK($EZ$3),"",IF(ISBLANK(Tipy!DZ33),0,IF(AND(Tipy!DZ33=Výsledky!$EX$3,Tipy!EB33=Výsledky!$EZ$3),60,0)))</f>
        <v>0</v>
      </c>
      <c r="EV39" s="61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61">
        <f>IF(ISBLANK($EZ$3),"",IF(OR(Tipy!EC33=Výsledky!$EU$6,Tipy!EC33=Výsledky!$EU$7,Tipy!EC33=Výsledky!$EU$8,Tipy!EC33=Výsledky!$EU$9),VLOOKUP(Tipy!EC33,'Kategórie hráčov'!$A$2:$B$51,2,FALSE),0))</f>
        <v>0</v>
      </c>
      <c r="EX39" s="61">
        <f>IF(ISBLANK($EZ$3),"",IF(OR(Tipy!ED33=Výsledky!$EX$6,Tipy!ED33=Výsledky!$EX$7,Tipy!ED33=Výsledky!$EX$8,Tipy!ED33=Výsledky!$EX$9),VLOOKUP(Tipy!ED33,'Kategórie hráčov'!$A$27:$B$76,2,FALSE),0))</f>
        <v>0</v>
      </c>
      <c r="EY39" s="62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65" t="str">
        <f>IF(ISBLANK($EZ$3),"",IF(ISBLANK(Tipy!DZ33),"-",SUM(EU39:EY39)))</f>
        <v>-</v>
      </c>
      <c r="FA39" s="64"/>
      <c r="FB39" s="61">
        <f>IF(ISBLANK($BM$3),"",IF(ISBLANK(Tipy!EF33),0,IF(AND(Tipy!EF33=Výsledky!$BK$3,Tipy!EH33=Výsledky!$BM$3),60,0)))</f>
        <v>0</v>
      </c>
      <c r="FC39" s="61">
        <f>IF(ISBLANK($BM$3),"",IF(ISBLANK(Tipy!EF33),0,IF(AND(Tipy!EF33=Výsledky!$BK$3,Tipy!EH33=Výsledky!$BM$3),0,IF(AND(Tipy!EF33-Tipy!EH33&gt;0,Výsledky!$BK$3-Výsledky!$BM$3&gt;0),20,IF(AND(Tipy!EF33-Tipy!EH33=0,Výsledky!$BK$3-Výsledky!$BM$3=0),20,IF(AND(Tipy!EF33-Tipy!EH33&lt;0,Výsledky!$BK$3-Výsledky!$BM$3&lt;0),20,0))))))</f>
        <v>0</v>
      </c>
      <c r="FD39" s="61">
        <f>IF(ISBLANK($BM$3),"",IF(OR(Tipy!EI33=Výsledky!$FB$6,Tipy!EI33=Výsledky!$FB$7,Tipy!EI33=Výsledky!$FB$8,Tipy!EI33=Výsledky!$FB$9),IF(VLOOKUP(Tipy!EI33,'Kategórie hráčov'!$A$2:$B$46,2,FALSE)=30,30,20),0))</f>
        <v>0</v>
      </c>
      <c r="FE39" s="61">
        <f>IF(ISBLANK($BM$3),"",IF(OR(Tipy!EJ33=Výsledky!$FE$6,Tipy!EJ33=Výsledky!$FE$7,Tipy!EJ33=Výsledky!$FE$8,Tipy!EJ33=Výsledky!$FE$9),IF(VLOOKUP(Tipy!EJ33,'Kategórie hráčov'!$A$2:$B$46,2,FALSE)=30,30,20),0))</f>
        <v>0</v>
      </c>
      <c r="FF39" s="62">
        <f>IF(ISBLANK($BM$3),"",IF(ISBLANK(Tipy!EF33),0,IF(OR(AND(Tipy!EF33=Výsledky!$BK$3,OR(Tipy!EH33=Výsledky!$BM$3+1,Tipy!EH33=Výsledky!$BM$3-1)),AND(Tipy!EH33=Výsledky!$BM$3,OR(Tipy!EF33=Výsledky!$BK$3+1,Tipy!EF33=Výsledky!$BK$3-1))),10,0)))</f>
        <v>0</v>
      </c>
      <c r="FG39" s="65" t="str">
        <f>IF(ISBLANK($BM$3),"",IF(ISBLANK(Tipy!EF33),"-",SUM(FB39:FF39)))</f>
        <v>-</v>
      </c>
      <c r="FH39" s="64"/>
      <c r="FI39" s="61" t="str">
        <f>IF(ISBLANK($FN$3),"",IF(ISBLANK(Tipy!EL33),0,IF(AND(Tipy!EL33=Výsledky!$FL$3,Tipy!EN33=Výsledky!$FN$3),60,0)))</f>
        <v/>
      </c>
      <c r="FJ39" s="61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61" t="str">
        <f>IF(ISBLANK($FN$3),"",IF(OR(Tipy!EO33=Výsledky!$FI$6,Tipy!EO33=Výsledky!$FI$7,Tipy!EO33=Výsledky!$FI$8,Tipy!EO33=Výsledky!$FI$9),IF(VLOOKUP(Tipy!EO33,'Kategórie hráčov'!$A$2:$B$46,2,FALSE)=30,30,20),0))</f>
        <v/>
      </c>
      <c r="FL39" s="61" t="str">
        <f>IF(ISBLANK($FN$3),"",IF(OR(Tipy!EP33=Výsledky!$FL$6,Tipy!EP33=Výsledky!$FL$7,Tipy!EP33=Výsledky!$FL$8,Tipy!EP33=Výsledky!$FL$9),IF(VLOOKUP(Tipy!EP33,'Kategórie hráčov'!$A$2:$B$46,2,FALSE)=30,30,20),0))</f>
        <v/>
      </c>
      <c r="FM39" s="62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65" t="str">
        <f>IF(ISBLANK($FN$3),"",IF(ISBLANK(Tipy!EL33),"-",SUM(FI39:FM39)))</f>
        <v/>
      </c>
      <c r="FO39" s="64"/>
      <c r="FP39" s="61">
        <f>IF(ISBLANK($DJ$3),"",IF(ISBLANK(Tipy!ER33),0,IF(AND(Tipy!ER33=Výsledky!$DH$3,Tipy!ET33=Výsledky!$DJ$3),60,0)))</f>
        <v>0</v>
      </c>
      <c r="FQ39" s="61">
        <f>IF(ISBLANK($DJ$3),"",IF(ISBLANK(Tipy!ER33),0,IF(AND(Tipy!ER33=Výsledky!$DH$3,Tipy!ET33=Výsledky!$DJ$3),0,IF(AND(Tipy!ER33-Tipy!ET33&gt;0,Výsledky!$DH$3-Výsledky!$DJ$3&gt;0),20,IF(AND(Tipy!ER33-Tipy!ET33=0,Výsledky!$DH$3-Výsledky!$DJ$3=0),20,IF(AND(Tipy!ER33-Tipy!ET33&lt;0,Výsledky!$DH$3-Výsledky!$DJ$3&lt;0),20,0))))))</f>
        <v>0</v>
      </c>
      <c r="FR39" s="61">
        <f>IF(ISBLANK($DJ$3),"",IF(OR(Tipy!EU33=Výsledky!$FP$6,Tipy!EU33=Výsledky!$FP$7,Tipy!EU33=Výsledky!$FP$8,Tipy!EU33=Výsledky!$FP$9),IF(VLOOKUP(Tipy!EU33,'Kategórie hráčov'!$A$2:$B$46,2,FALSE)=30,30,20),0))</f>
        <v>0</v>
      </c>
      <c r="FS39" s="61">
        <f>IF(ISBLANK($DJ$3),"",IF(OR(Tipy!EV33=Výsledky!$FS$6,Tipy!EV33=Výsledky!$FS$7,Tipy!EV33=Výsledky!$FS$8,Tipy!EV33=Výsledky!$FS$9),IF(VLOOKUP(Tipy!EV33,'Kategórie hráčov'!$A$2:$B$46,2,FALSE)=30,30,20),0))</f>
        <v>0</v>
      </c>
      <c r="FT39" s="62">
        <f>IF(ISBLANK($DJ$3),"",IF(ISBLANK(Tipy!ER33),0,IF(OR(AND(Tipy!ER33=Výsledky!$DH$3,OR(Tipy!ET33=Výsledky!$DJ$3+1,Tipy!ET33=Výsledky!$DJ$3-1)),AND(Tipy!ET33=Výsledky!$DJ$3,OR(Tipy!ER33=Výsledky!$DH$3+1,Tipy!ER33=Výsledky!$DH$3-1))),10,0)))</f>
        <v>0</v>
      </c>
      <c r="FU39" s="65" t="str">
        <f>IF(ISBLANK($DJ$3),"",IF(ISBLANK(Tipy!ER33),"-",SUM(FP39:FT39)))</f>
        <v>-</v>
      </c>
      <c r="FV39" s="64"/>
      <c r="FW39" s="61" t="str">
        <f>IF(ISBLANK($GB$3),"",IF(ISBLANK(Tipy!EX33),0,IF(AND(Tipy!EX33=Výsledky!$FZ$3,Tipy!EZ33=Výsledky!$GB$3),60,0)))</f>
        <v/>
      </c>
      <c r="FX39" s="61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61" t="str">
        <f>IF(ISBLANK($GB$3),"",IF(OR(Tipy!FA33=Výsledky!$FW$6,Tipy!FA33=Výsledky!$FW$7,Tipy!FA33=Výsledky!$FW$8,Tipy!FA33=Výsledky!$FW$9),IF(VLOOKUP(Tipy!FA33,'Kategórie hráčov'!$A$2:$B$46,2,FALSE)=30,30,20),0))</f>
        <v/>
      </c>
      <c r="FZ39" s="61" t="str">
        <f>IF(ISBLANK($GB$3),"",IF(OR(Tipy!FB33=Výsledky!$FZ$6,Tipy!FB33=Výsledky!$FZ$7,Tipy!FB33=Výsledky!$FZ$8,Tipy!FB33=Výsledky!$FZ$9),IF(VLOOKUP(Tipy!FB33,'Kategórie hráčov'!$A$2:$B$46,2,FALSE)=30,30,20),0))</f>
        <v/>
      </c>
      <c r="GA39" s="62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65" t="str">
        <f>IF(ISBLANK($GB$3),"",IF(ISBLANK(Tipy!EX33),"-",SUM(FW39:GA39)))</f>
        <v/>
      </c>
      <c r="GC39" s="64"/>
      <c r="GD39" s="61" t="str">
        <f>IF(ISBLANK($GP$3),"",IF(ISBLANK(Tipy!FD33),0,IF(AND(Tipy!FD33=Výsledky!$GN$3,Tipy!FF33=Výsledky!$GP$3),60,0)))</f>
        <v/>
      </c>
      <c r="GE39" s="61" t="str">
        <f>IF(ISBLANK($GP$3),"",IF(ISBLANK(Tipy!FD33),0,IF(AND(Tipy!FD33=Výsledky!$GN$3,Tipy!FF33=Výsledky!$GP$3),0,IF(AND(Tipy!FD33-Tipy!FF33&gt;0,Výsledky!$GN$3-Výsledky!$GP$3&gt;0),20,IF(AND(Tipy!FD33-Tipy!FF33=0,Výsledky!$GN$3-Výsledky!$GP$3=0),20,IF(AND(Tipy!FD33-Tipy!FF33&lt;0,Výsledky!$GN$3-Výsledky!$GP$3&lt;0),20,0))))))</f>
        <v/>
      </c>
      <c r="GF39" s="61" t="str">
        <f>IF(ISBLANK($GP$3),"",IF(OR(Tipy!FG33=Výsledky!$GD$6,Tipy!FG33=Výsledky!$GD$7,Tipy!FG33=Výsledky!$GD$8,Tipy!FG33=Výsledky!$GD$9),IF(VLOOKUP(Tipy!FG33,'Kategórie hráčov'!$A$2:$B$46,2,FALSE)=30,30,20),0))</f>
        <v/>
      </c>
      <c r="GG39" s="61" t="str">
        <f>IF(ISBLANK($GP$3),"",IF(OR(Tipy!FH33=Výsledky!$GG$6,Tipy!FH33=Výsledky!$GG$7,Tipy!FH33=Výsledky!$GG$8,Tipy!FH33=Výsledky!$GG$9),IF(VLOOKUP(Tipy!FH33,'Kategórie hráčov'!$A$2:$B$46,2,FALSE)=30,30,20),0))</f>
        <v/>
      </c>
      <c r="GH39" s="62" t="str">
        <f>IF(ISBLANK($GP$3),"",IF(ISBLANK(Tipy!FD33),0,IF(OR(AND(Tipy!FD33=Výsledky!$GN$3,OR(Tipy!FF33=Výsledky!$GP$3+1,Tipy!FF33=Výsledky!$GP$3-1)),AND(Tipy!FF33=Výsledky!$GP$3,OR(Tipy!FD33=Výsledky!$GN$3+1,Tipy!FD33=Výsledky!$GN$3-1))),10,0)))</f>
        <v/>
      </c>
      <c r="GI39" s="65" t="str">
        <f>IF(ISBLANK($GP$3),"",IF(ISBLANK(Tipy!FD33),"-",SUM(GD39:GH39)))</f>
        <v/>
      </c>
      <c r="GJ39" s="64"/>
      <c r="GK39" s="61" t="str">
        <f>IF(ISBLANK($GW$3),"",IF(ISBLANK(Tipy!FJ33),0,IF(AND(Tipy!FJ33=Výsledky!$GU$3,Tipy!FL33=Výsledky!$GW$3),60,0)))</f>
        <v/>
      </c>
      <c r="GL39" s="61" t="str">
        <f>IF(ISBLANK($GW$3),"",IF(ISBLANK(Tipy!FJ33),0,IF(AND(Tipy!FJ33=Výsledky!$GU$3,Tipy!FL33=Výsledky!$GW$3),0,IF(AND(Tipy!FJ33-Tipy!FL33&gt;0,Výsledky!$GU$3-Výsledky!$GW$3&gt;0),20,IF(AND(Tipy!FJ33-Tipy!FL33=0,Výsledky!$GU$3-Výsledky!$GW$3=0),20,IF(AND(Tipy!FJ33-Tipy!FL33&lt;0,Výsledky!$GU$3-Výsledky!$GW$3&lt;0),20,0))))))</f>
        <v/>
      </c>
      <c r="GM39" s="61" t="str">
        <f>IF(ISBLANK($GW$3),"",IF(OR(Tipy!FM33=Výsledky!$GK$6,Tipy!FM33=Výsledky!$GK$7,Tipy!FM33=Výsledky!$GK$8,Tipy!FM33=Výsledky!$GK$9),IF(VLOOKUP(Tipy!FM33,'Kategórie hráčov'!$A$2:$B$46,2,FALSE)=30,30,20),0))</f>
        <v/>
      </c>
      <c r="GN39" s="61" t="str">
        <f>IF(ISBLANK($GW$3),"",IF(OR(Tipy!FN33=Výsledky!$GN$6,Tipy!FN33=Výsledky!$GN$7,Tipy!FN33=Výsledky!$GN$8,Tipy!FN33=Výsledky!$GN$9),IF(VLOOKUP(Tipy!FN33,'Kategórie hráčov'!$A$2:$B$46,2,FALSE)=30,30,20),0))</f>
        <v/>
      </c>
      <c r="GO39" s="62" t="str">
        <f>IF(ISBLANK($GW$3),"",IF(ISBLANK(Tipy!FJ33),0,IF(OR(AND(Tipy!FJ33=Výsledky!$GU$3,OR(Tipy!FL33=Výsledky!$GW$3+1,Tipy!FL33=Výsledky!$GW$3-1)),AND(Tipy!FL33=Výsledky!$GW$3,OR(Tipy!FJ33=Výsledky!$GU$3+1,Tipy!FJ33=Výsledky!$GU$3-1))),10,0)))</f>
        <v/>
      </c>
      <c r="GP39" s="65" t="str">
        <f>IF(ISBLANK($GW$3),"",IF(ISBLANK(Tipy!FJ33),"-",SUM(GK39:GO39)))</f>
        <v/>
      </c>
      <c r="GQ39" s="64"/>
      <c r="GR39" s="61" t="str">
        <f>IF(ISBLANK($GI$3),"",IF(ISBLANK(Tipy!FP33),0,IF(AND(Tipy!FP33=Výsledky!$GG$3,Tipy!FR33=Výsledky!$GI$3),60,0)))</f>
        <v/>
      </c>
      <c r="GS39" s="61" t="str">
        <f>IF(ISBLANK($GI$3),"",IF(ISBLANK(Tipy!FP33),0,IF(AND(Tipy!FP33=Výsledky!$GG$3,Tipy!FR33=Výsledky!$GI$3),0,IF(AND(Tipy!FP33-Tipy!FR33&gt;0,Výsledky!$GG$3-Výsledky!$GI$3&gt;0),20,IF(AND(Tipy!FP33-Tipy!FR33=0,Výsledky!$GG$3-Výsledky!$GI$3=0),20,IF(AND(Tipy!FP33-Tipy!FR33&lt;0,Výsledky!$GG$3-Výsledky!$GI$3&lt;0),20,0))))))</f>
        <v/>
      </c>
      <c r="GT39" s="61" t="str">
        <f>IF(ISBLANK($GI$3),"",IF(OR(Tipy!FS33=Výsledky!#REF!,Tipy!FS33=Výsledky!#REF!,Tipy!FS33=Výsledky!#REF!,Tipy!FS33=Výsledky!$GR$9),IF(VLOOKUP(Tipy!FS33,'Kategórie hráčov'!$A$2:$B$46,2,FALSE)=30,30,20),0))</f>
        <v/>
      </c>
      <c r="GU39" s="61" t="str">
        <f>IF(ISBLANK($GI$3),"",IF(OR(Tipy!FT33=Výsledky!#REF!,Tipy!FT33=Výsledky!#REF!,Tipy!FT33=Výsledky!#REF!,Tipy!FT33=Výsledky!$GU$9),IF(VLOOKUP(Tipy!FT33,'Kategórie hráčov'!$A$2:$B$46,2,FALSE)=30,30,20),0))</f>
        <v/>
      </c>
      <c r="GV39" s="62" t="str">
        <f>IF(ISBLANK($GI$3),"",IF(ISBLANK(Tipy!FP33),0,IF(OR(AND(Tipy!FP33=Výsledky!$GG$3,OR(Tipy!FR33=Výsledky!$GI$3+1,Tipy!FR33=Výsledky!$GI$3-1)),AND(Tipy!FR33=Výsledky!$GI$3,OR(Tipy!FP33=Výsledky!$GG$3+1,Tipy!FP33=Výsledky!$GG$3-1))),10,0)))</f>
        <v/>
      </c>
      <c r="GW39" s="65" t="str">
        <f>IF(ISBLANK($GI$3),"",IF(ISBLANK(Tipy!FP33),"-",SUM(GR39:GV39)))</f>
        <v/>
      </c>
      <c r="GX39" s="64"/>
      <c r="GY39" s="61" t="str">
        <f>IF(ISBLANK($HK$3),"",IF(ISBLANK(Tipy!FV33),0,IF(AND(Tipy!FV33=Výsledky!$HI$3,Tipy!FX33=Výsledky!$HK$3),60,0)))</f>
        <v/>
      </c>
      <c r="GZ39" s="61" t="str">
        <f>IF(ISBLANK($HK$3),"",IF(ISBLANK(Tipy!FV33),0,IF(AND(Tipy!FV33=Výsledky!$HI$3,Tipy!FX33=Výsledky!$HK$3),0,IF(AND(Tipy!FV33-Tipy!FX33&gt;0,Výsledky!$HI$3-Výsledky!$HK$3&gt;0),20,IF(AND(Tipy!FV33-Tipy!FX33=0,Výsledky!$HI$3-Výsledky!$HK$3=0),20,IF(AND(Tipy!FV33-Tipy!FX33&lt;0,Výsledky!$HI$3-Výsledky!$HK$3&lt;0),20,0))))))</f>
        <v/>
      </c>
      <c r="HA39" s="61" t="str">
        <f>IF(ISBLANK($HK$3),"",IF(OR(Tipy!FY33=Výsledky!$GY$6,Tipy!FY33=Výsledky!$GY$7,Tipy!FY33=Výsledky!$GY$8,Tipy!FY33=Výsledky!$GY$9),IF(VLOOKUP(Tipy!FY33,'Kategórie hráčov'!$A$2:$B$46,2,FALSE)=30,30,20),0))</f>
        <v/>
      </c>
      <c r="HB39" s="61" t="str">
        <f>IF(ISBLANK($HK$3),"",IF(OR(Tipy!FZ33=Výsledky!$HB$6,Tipy!FZ33=Výsledky!$HB$7,Tipy!FZ33=Výsledky!$HB$8,Tipy!FZ33=Výsledky!$HB$9),IF(VLOOKUP(Tipy!FZ33,'Kategórie hráčov'!$A$2:$B$46,2,FALSE)=30,30,20),0))</f>
        <v/>
      </c>
      <c r="HC39" s="62" t="str">
        <f>IF(ISBLANK($HK$3),"",IF(ISBLANK(Tipy!FV33),0,IF(OR(AND(Tipy!FV33=Výsledky!$HI$3,OR(Tipy!FX33=Výsledky!$HK$3+1,Tipy!FX33=Výsledky!$HK$3-1)),AND(Tipy!FX33=Výsledky!$HK$3,OR(Tipy!FV33=Výsledky!$HI$3+1,Tipy!FV33=Výsledky!$HI$3-1))),10,0)))</f>
        <v/>
      </c>
      <c r="HD39" s="65" t="str">
        <f>IF(ISBLANK($HK$3),"",IF(ISBLANK(Tipy!FV33),"-",SUM(GY39:HC39)))</f>
        <v/>
      </c>
      <c r="HE39" s="64"/>
      <c r="HF39" s="61" t="str">
        <f>IF(ISBLANK($HD$3),"",IF(ISBLANK(Tipy!GB33),0,IF(AND(Tipy!GB33=Výsledky!$HB$3,Tipy!GD33=Výsledky!$HD$3),60,0)))</f>
        <v/>
      </c>
      <c r="HG39" s="61" t="str">
        <f>IF(ISBLANK($HD$3),"",IF(ISBLANK(Tipy!GB33),0,IF(AND(Tipy!GB33=Výsledky!$HB$3,Tipy!GD33=Výsledky!$HD$3),0,IF(AND(Tipy!GB33-Tipy!GD33&gt;0,Výsledky!$HB$3-Výsledky!$HD$3&gt;0),20,IF(AND(Tipy!GB33-Tipy!GD33=0,Výsledky!$HB$3-Výsledky!$HD$3=0),20,IF(AND(Tipy!GB33-Tipy!GD33&lt;0,Výsledky!$HB$3-Výsledky!$HD$3&lt;0),20,0))))))</f>
        <v/>
      </c>
      <c r="HH39" s="61" t="str">
        <f>IF(ISBLANK($HD$3),"",IF(OR(Tipy!GE33=Výsledky!#REF!,Tipy!GE33=Výsledky!#REF!,Tipy!GE33=Výsledky!#REF!,Tipy!GE33=Výsledky!$HF$9),IF(VLOOKUP(Tipy!GE33,'Kategórie hráčov'!$A$2:$B$46,2,FALSE)=30,30,20),0))</f>
        <v/>
      </c>
      <c r="HI39" s="61" t="str">
        <f>IF(ISBLANK($HD$3),"",IF(OR(Tipy!GF33=Výsledky!#REF!,Tipy!GF33=Výsledky!#REF!,Tipy!GF33=Výsledky!#REF!,Tipy!GF33=Výsledky!$HI$9),IF(VLOOKUP(Tipy!GF33,'Kategórie hráčov'!$A$2:$B$46,2,FALSE)=30,30,20),0))</f>
        <v/>
      </c>
      <c r="HJ39" s="62" t="str">
        <f>IF(ISBLANK($HD$3),"",IF(ISBLANK(Tipy!GB33),0,IF(OR(AND(Tipy!GB33=Výsledky!$HB$3,OR(Tipy!GD33=Výsledky!$HD$3+1,Tipy!GD33=Výsledky!$HD$3-1)),AND(Tipy!GD33=Výsledky!$HD$3,OR(Tipy!GB33=Výsledky!$HB$3+1,Tipy!GB33=Výsledky!$HB$3-1))),10,0)))</f>
        <v/>
      </c>
      <c r="HK39" s="65" t="str">
        <f>IF(ISBLANK($HD$3),"",IF(ISBLANK(Tipy!GB33),"-",SUM(HF39:HJ39)))</f>
        <v/>
      </c>
      <c r="HL39" s="64"/>
      <c r="HM39" s="61" t="str">
        <f>IF(ISBLANK($HY$3),"",IF(ISBLANK(Tipy!GH33),0,IF(AND(Tipy!GH33=Výsledky!$HW$3,Tipy!GJ33=Výsledky!$HY$3),60,0)))</f>
        <v/>
      </c>
      <c r="HN39" s="61" t="str">
        <f>IF(ISBLANK($HY$3),"",IF(ISBLANK(Tipy!GH33),0,IF(AND(Tipy!GH33=Výsledky!$HW$3,Tipy!GJ33=Výsledky!$HY$3),0,IF(AND(Tipy!GH33-Tipy!GJ33&gt;0,Výsledky!$HW$3-Výsledky!$HY$3&gt;0),20,IF(AND(Tipy!GH33-Tipy!GJ33=0,Výsledky!$HW$3-Výsledky!$HY$3=0),20,IF(AND(Tipy!GH33-Tipy!GJ33&lt;0,Výsledky!$HW$3-Výsledky!$HY$3&lt;0),20,0))))))</f>
        <v/>
      </c>
      <c r="HO39" s="61" t="str">
        <f>IF(ISBLANK($HY$3),"",IF(OR(Tipy!GK33=Výsledky!$HM$6,Tipy!GK33=Výsledky!$HM$7,Tipy!GK33=Výsledky!$HM$8,Tipy!GK33=Výsledky!$HM$9),IF(VLOOKUP(Tipy!GK33,'Kategórie hráčov'!$A$2:$B$46,2,FALSE)=30,30,20),0))</f>
        <v/>
      </c>
      <c r="HP39" s="61" t="str">
        <f>IF(ISBLANK($HY$3),"",IF(OR(Tipy!GL33=Výsledky!$HP$6,Tipy!GL33=Výsledky!$HP$7,Tipy!GL33=Výsledky!$HP$8,Tipy!GL33=Výsledky!$HP$9),IF(VLOOKUP(Tipy!GL33,'Kategórie hráčov'!$A$2:$B$46,2,FALSE)=30,30,20),0))</f>
        <v/>
      </c>
      <c r="HQ39" s="62" t="str">
        <f>IF(ISBLANK($HY$3),"",IF(ISBLANK(Tipy!GH33),0,IF(OR(AND(Tipy!GH33=Výsledky!$HW$3,OR(Tipy!GJ33=Výsledky!$HY$3+1,Tipy!GJ33=Výsledky!$HY$3-1)),AND(Tipy!GJ33=Výsledky!$HY$3,OR(Tipy!GH33=Výsledky!$HW$3+1,Tipy!GH33=Výsledky!$HW$3-1))),10,0)))</f>
        <v/>
      </c>
      <c r="HR39" s="65" t="str">
        <f>IF(ISBLANK($HY$3),"",IF(ISBLANK(Tipy!GH33),"-",SUM(HM39:HQ39)))</f>
        <v/>
      </c>
      <c r="HS39" s="64"/>
      <c r="HT39" s="61" t="str">
        <f>IF(ISBLANK($HR$3),"",IF(ISBLANK(Tipy!GN33),0,IF(AND(Tipy!GN33=Výsledky!$HP$3,Tipy!GP33=Výsledky!$HR$3),60,0)))</f>
        <v/>
      </c>
      <c r="HU39" s="61" t="str">
        <f>IF(ISBLANK($HR$3),"",IF(ISBLANK(Tipy!GN33),0,IF(AND(Tipy!GN33=Výsledky!$HP$3,Tipy!GP33=Výsledky!$HR$3),0,IF(AND(Tipy!GN33-Tipy!GP33&gt;0,Výsledky!$HP$3-Výsledky!$HR$3&gt;0),20,IF(AND(Tipy!GN33-Tipy!GP33=0,Výsledky!$HP$3-Výsledky!$HR$3=0),20,IF(AND(Tipy!GN33-Tipy!GP33&lt;0,Výsledky!$HP$3-Výsledky!$HR$3&lt;0),20,0))))))</f>
        <v/>
      </c>
      <c r="HV39" s="61" t="str">
        <f>IF(ISBLANK($HR$3),"",IF(OR(Tipy!GQ33=Výsledky!$HT$6,Tipy!GQ33=Výsledky!#REF!,Tipy!GQ33=Výsledky!#REF!,Tipy!GQ33=Výsledky!#REF!),IF(VLOOKUP(Tipy!GQ33,'Kategórie hráčov'!$A$2:$B$46,2,FALSE)=30,30,20),0))</f>
        <v/>
      </c>
      <c r="HW39" s="61" t="str">
        <f>IF(ISBLANK($HR$3),"",IF(OR(Tipy!GR33=Výsledky!$HW$6,Tipy!GR33=Výsledky!#REF!,Tipy!GR33=Výsledky!#REF!,Tipy!GR33=Výsledky!#REF!),IF(VLOOKUP(Tipy!GR33,'Kategórie hráčov'!$A$2:$B$46,2,FALSE)=30,30,20),0))</f>
        <v/>
      </c>
      <c r="HX39" s="62" t="str">
        <f>IF(ISBLANK($HR$3),"",IF(ISBLANK(Tipy!GN33),0,IF(OR(AND(Tipy!GN33=Výsledky!$HP$3,OR(Tipy!GP33=Výsledky!$HR$3+1,Tipy!GP33=Výsledky!$HR$3-1)),AND(Tipy!GP33=Výsledky!$HR$3,OR(Tipy!GN33=Výsledky!$HP$3+1,Tipy!GN33=Výsledky!$HP$3-1))),10,0)))</f>
        <v/>
      </c>
      <c r="HY39" s="65" t="str">
        <f>IF(ISBLANK($HR$3),"",IF(ISBLANK(Tipy!GN33),"-",SUM(HT39:HX39)))</f>
        <v/>
      </c>
      <c r="HZ39" s="64"/>
      <c r="IA39" s="61" t="str">
        <f>IF(ISBLANK($IM$3),"",IF(ISBLANK(Tipy!GT33),0,IF(AND(Tipy!GT33=Výsledky!$IK$3,Tipy!GV33=Výsledky!$IM$3),60,0)))</f>
        <v/>
      </c>
      <c r="IB39" s="61" t="str">
        <f>IF(ISBLANK($IM$3),"",IF(ISBLANK(Tipy!GT33),0,IF(AND(Tipy!GT33=Výsledky!$IK$3,Tipy!GV33=Výsledky!$IM$3),0,IF(AND(Tipy!GT33-Tipy!GV33&gt;0,Výsledky!$IK$3-Výsledky!$IM$3&gt;0),20,IF(AND(Tipy!GT33-Tipy!GV33=0,Výsledky!$IK$3-Výsledky!$IM$3=0),20,IF(AND(Tipy!GT33-Tipy!GV33&lt;0,Výsledky!$IK$3-Výsledky!$IM$3&lt;0),20,0))))))</f>
        <v/>
      </c>
      <c r="IC39" s="61" t="str">
        <f>IF(ISBLANK($IM$3),"",IF(OR(Tipy!GW33=Výsledky!$IA$6,Tipy!GW33=Výsledky!$IA$7,Tipy!GW33=Výsledky!$IA$8,Tipy!GW33=Výsledky!$IA$9),IF(VLOOKUP(Tipy!GW33,'Kategórie hráčov'!$A$2:$B$46,2,FALSE)=30,30,20),0))</f>
        <v/>
      </c>
      <c r="ID39" s="61" t="str">
        <f>IF(ISBLANK($IM$3),"",IF(OR(Tipy!GX33=Výsledky!$ID$6,Tipy!GX33=Výsledky!$ID$7,Tipy!GX33=Výsledky!$ID$8,Tipy!GX33=Výsledky!$ID$9),IF(VLOOKUP(Tipy!GX33,'Kategórie hráčov'!$A$2:$B$46,2,FALSE)=30,30,20),0))</f>
        <v/>
      </c>
      <c r="IE39" s="62" t="str">
        <f>IF(ISBLANK($IM$3),"",IF(ISBLANK(Tipy!GT33),0,IF(OR(AND(Tipy!GT33=Výsledky!$IK$3,OR(Tipy!GV33=Výsledky!$IM$3+1,Tipy!GV33=Výsledky!$IM$3-1)),AND(Tipy!GV33=Výsledky!$IM$3,OR(Tipy!GT33=Výsledky!$IK$3+1,Tipy!GT33=Výsledky!$IK$3-1))),10,0)))</f>
        <v/>
      </c>
      <c r="IF39" s="65" t="str">
        <f>IF(ISBLANK($IM$3),"",IF(ISBLANK(Tipy!GT33),"-",SUM(IA39:IE39)))</f>
        <v/>
      </c>
      <c r="IG39" s="64"/>
      <c r="IH39" s="61" t="str">
        <f>IF(ISBLANK($IF$3),"",IF(ISBLANK(Tipy!GZ33),0,IF(AND(Tipy!GZ33=Výsledky!$ID$3,Tipy!HB33=Výsledky!$IF$3),60,0)))</f>
        <v/>
      </c>
      <c r="II39" s="61" t="str">
        <f>IF(ISBLANK($IF$3),"",IF(ISBLANK(Tipy!GZ33),0,IF(AND(Tipy!GZ33=Výsledky!$ID$3,Tipy!HB33=Výsledky!$IF$3),0,IF(AND(Tipy!GZ33-Tipy!HB33&gt;0,Výsledky!$ID$3-Výsledky!$IF$3&gt;0),20,IF(AND(Tipy!GZ33-Tipy!HB33=0,Výsledky!$ID$3-Výsledky!$IF$3=0),20,IF(AND(Tipy!GZ33-Tipy!HB33&lt;0,Výsledky!$ID$3-Výsledky!$IF$3&lt;0),20,0))))))</f>
        <v/>
      </c>
      <c r="IJ39" s="61" t="str">
        <f>IF(ISBLANK($IF$3),"",IF(OR(Tipy!HC33=Výsledky!#REF!,Tipy!HC33=Výsledky!#REF!,Tipy!HC33=Výsledky!#REF!,Tipy!HC33=Výsledky!$IH$9),IF(VLOOKUP(Tipy!HC33,'Kategórie hráčov'!$A$2:$B$46,2,FALSE)=30,30,20),0))</f>
        <v/>
      </c>
      <c r="IK39" s="61" t="str">
        <f>IF(ISBLANK($IF$3),"",IF(OR(Tipy!HD33=Výsledky!#REF!,Tipy!HD33=Výsledky!#REF!,Tipy!HD33=Výsledky!#REF!,Tipy!HD33=Výsledky!$IK$9),IF(VLOOKUP(Tipy!HD33,'Kategórie hráčov'!$A$2:$B$46,2,FALSE)=30,30,20),0))</f>
        <v/>
      </c>
      <c r="IL39" s="62" t="str">
        <f>IF(ISBLANK($IF$3),"",IF(ISBLANK(Tipy!GZ33),0,IF(OR(AND(Tipy!GZ33=Výsledky!$ID$3,OR(Tipy!HB33=Výsledky!$IF$3+1,Tipy!HB33=Výsledky!$IF$3-1)),AND(Tipy!HB33=Výsledky!$IF$3,OR(Tipy!GZ33=Výsledky!$ID$3+1,Tipy!GZ33=Výsledky!$ID$3-1))),10,0)))</f>
        <v/>
      </c>
      <c r="IM39" s="65" t="str">
        <f>IF(ISBLANK($IF$3),"",IF(ISBLANK(Tipy!GZ33),"-",SUM(IH39:IL39)))</f>
        <v/>
      </c>
      <c r="IN39" s="64"/>
      <c r="IO39" s="61" t="str">
        <f>IF(ISBLANK($IT$3),"",IF(ISBLANK(Tipy!HF33),0,IF(AND(Tipy!HF33=Výsledky!$IR$3,Tipy!HH33=Výsledky!$IT$3),60,0)))</f>
        <v/>
      </c>
      <c r="IP39" s="61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61" t="str">
        <f>IF(ISBLANK($IT$3),"",IF(OR(Tipy!HI33=Výsledky!$IO$6,Tipy!HI33=Výsledky!$IO$7,Tipy!HI33=Výsledky!$IO$8,Tipy!HI33=Výsledky!$IO$9),IF(VLOOKUP(Tipy!HI33,'Kategórie hráčov'!$A$2:$B$46,2,FALSE)=30,30,20),0))</f>
        <v/>
      </c>
      <c r="IR39" s="61" t="str">
        <f>IF(ISBLANK($IT$3),"",IF(OR(Tipy!HJ33=Výsledky!$IR$6,Tipy!HJ33=Výsledky!$IR$7,Tipy!HJ33=Výsledky!$IR$8,Tipy!HJ33=Výsledky!$IR$9),IF(VLOOKUP(Tipy!HJ33,'Kategórie hráčov'!$A$2:$B$46,2,FALSE)=30,30,20),0))</f>
        <v/>
      </c>
      <c r="IS39" s="62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65" t="str">
        <f>IF(ISBLANK($IT$3),"",IF(ISBLANK(Tipy!HF33),"-",SUM(IO39:IS39)))</f>
        <v/>
      </c>
      <c r="IU39" s="64"/>
      <c r="IV39" s="61" t="str">
        <f>IF(ISBLANK($JA$3),"",IF(ISBLANK(Tipy!HL33),0,IF(AND(Tipy!HL33=Výsledky!$IY$3,Tipy!HN33=Výsledky!$JA$3),60,0)))</f>
        <v/>
      </c>
      <c r="IW39" s="61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61" t="str">
        <f>IF(ISBLANK($JA$3),"",IF(OR(Tipy!HO33=Výsledky!$IV$6,Tipy!HO33=Výsledky!$IV$7,Tipy!HO33=Výsledky!$IV$8,Tipy!HO33=Výsledky!$IV$9),IF(VLOOKUP(Tipy!HO33,'Kategórie hráčov'!$A$2:$B$46,2,FALSE)=30,30,20),0))</f>
        <v/>
      </c>
      <c r="IY39" s="61" t="str">
        <f>IF(ISBLANK($JA$3),"",IF(OR(Tipy!HP33=Výsledky!$IY$6,Tipy!HP33=Výsledky!$IY$7,Tipy!HP33=Výsledky!$IY$8,Tipy!HP33=Výsledky!$IY$9),IF(VLOOKUP(Tipy!HP33,'Kategórie hráčov'!$A$2:$B$46,2,FALSE)=30,30,20),0))</f>
        <v/>
      </c>
      <c r="IZ39" s="62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65" t="str">
        <f>IF(ISBLANK($JA$3),"",IF(ISBLANK(Tipy!HL33),"-",SUM(IV39:IZ39)))</f>
        <v/>
      </c>
      <c r="JB39" s="64"/>
      <c r="JC39" s="61" t="str">
        <f>IF(ISBLANK($JO$3),"",IF(ISBLANK(Tipy!HR33),0,IF(AND(Tipy!HR33=Výsledky!$JM$3,Tipy!HT33=Výsledky!$JO$3),60,0)))</f>
        <v/>
      </c>
      <c r="JD39" s="61" t="str">
        <f>IF(ISBLANK($JO$3),"",IF(ISBLANK(Tipy!HR33),0,IF(AND(Tipy!HR33=Výsledky!$JM$3,Tipy!HT33=Výsledky!$JO$3),0,IF(AND(Tipy!HR33-Tipy!HT33&gt;0,Výsledky!$JM$3-Výsledky!$JO$3&gt;0),20,IF(AND(Tipy!HR33-Tipy!HT33=0,Výsledky!$JM$3-Výsledky!$JO$3=0),20,IF(AND(Tipy!HR33-Tipy!HT33&lt;0,Výsledky!$JM$3-Výsledky!$JO$3&lt;0),20,0))))))</f>
        <v/>
      </c>
      <c r="JE39" s="61" t="str">
        <f>IF(ISBLANK($JO$3),"",IF(OR(Tipy!HU33=Výsledky!$JC$6,Tipy!HU33=Výsledky!$JC$7,Tipy!HU33=Výsledky!$JC$8,Tipy!HU33=Výsledky!$JC$9),IF(VLOOKUP(Tipy!HU33,'Kategórie hráčov'!$A$2:$B$70,2,FALSE)=30,30,20),0))</f>
        <v/>
      </c>
      <c r="JF39" s="61" t="str">
        <f>IF(ISBLANK($JO$3),"",IF(OR(Tipy!HV33=Výsledky!$JF$6,Tipy!HV33=Výsledky!$JF$7,Tipy!HV33=Výsledky!$JF$8,Tipy!HV33=Výsledky!$JF$9),IF(VLOOKUP(Tipy!HV33,'Kategórie hráčov'!$A$2:$B$70,2,FALSE)=30,30,20),0))</f>
        <v/>
      </c>
      <c r="JG39" s="62" t="str">
        <f>IF(ISBLANK($JO$3),"",IF(ISBLANK(Tipy!HR33),0,IF(OR(AND(Tipy!HR33=Výsledky!$JM$3,OR(Tipy!HT33=Výsledky!$JO$3+1,Tipy!HT33=Výsledky!$JO$3-1)),AND(Tipy!HT33=Výsledky!$JO$3,OR(Tipy!HR33=Výsledky!$JM$3+1,Tipy!HR33=Výsledky!$JM$3-1))),10,0)))</f>
        <v/>
      </c>
      <c r="JH39" s="65" t="str">
        <f>IF(ISBLANK($JO$3),"",IF(ISBLANK(Tipy!HR33),"-",SUM(JC39:JG39)))</f>
        <v/>
      </c>
      <c r="JI39" s="64"/>
      <c r="JJ39" s="61" t="str">
        <f>IF(ISBLANK($JH$3),"",IF(ISBLANK(Tipy!HX33),0,IF(AND(Tipy!HX33=Výsledky!$JF$3,Tipy!HZ33=Výsledky!$JH$3),60,0)))</f>
        <v/>
      </c>
      <c r="JK39" s="61" t="str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/>
      </c>
      <c r="JL39" s="61" t="str">
        <f>IF(ISBLANK($JH$3),"",IF(OR(Tipy!IA33=Výsledky!#REF!,Tipy!IA33=Výsledky!#REF!,Tipy!IA33=Výsledky!#REF!,Tipy!IA33=Výsledky!$JJ$9),IF(VLOOKUP(Tipy!IA33,'Kategórie hráčov'!$A$2:$B$46,2,FALSE)=30,30,20),0))</f>
        <v/>
      </c>
      <c r="JM39" s="61" t="str">
        <f>IF(ISBLANK($JH$3),"",IF(OR(Tipy!IB33=Výsledky!#REF!,Tipy!IB33=Výsledky!#REF!,Tipy!IB33=Výsledky!#REF!,Tipy!IB33=Výsledky!$JM$9),IF(VLOOKUP(Tipy!IB33,'Kategórie hráčov'!$A$2:$B$46,2,FALSE)=30,30,20),0))</f>
        <v/>
      </c>
      <c r="JN39" s="62" t="str">
        <f>IF(ISBLANK($JH$3),"",IF(ISBLANK(Tipy!HX33),0,IF(OR(AND(Tipy!HX33=Výsledky!$JF$3,OR(Tipy!HZ33=Výsledky!$JH$3+1,Tipy!HZ33=Výsledky!$JH$3-1)),AND(Tipy!HZ33=Výsledky!$JH$3,OR(Tipy!HX33=Výsledky!$JF$3+1,Tipy!HX33=Výsledky!$JF$3-1))),10,0)))</f>
        <v/>
      </c>
      <c r="JO39" s="65" t="str">
        <f>IF(ISBLANK($JH$3),"",IF(ISBLANK(Tipy!HX33),"-",SUM(JJ39:JN39)))</f>
        <v/>
      </c>
      <c r="JP39" s="64"/>
      <c r="JQ39" s="61" t="str">
        <f>IF(ISBLANK($JV$3),"",IF(ISBLANK(Tipy!ID33),0,IF(AND(Tipy!ID33=Výsledky!$JT$3,Tipy!IF33=Výsledky!$JV$3),60,0)))</f>
        <v/>
      </c>
      <c r="JR39" s="61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61" t="str">
        <f>IF(ISBLANK($JV$3),"",IF(OR(Tipy!IG33=Výsledky!$JQ$6,Tipy!IG33=Výsledky!$JQ$7,Tipy!IG33=Výsledky!$JQ$8,Tipy!IG33=Výsledky!$JQ$9),IF(VLOOKUP(Tipy!IG33,'Kategórie hráčov'!$A$2:$B$46,2,FALSE)=30,30,20),0))</f>
        <v/>
      </c>
      <c r="JT39" s="61" t="str">
        <f>IF(ISBLANK($JV$3),"",IF(OR(Tipy!IH33=Výsledky!$JT$6,Tipy!IH33=Výsledky!$JT$7,Tipy!IH33=Výsledky!$JT$8,Tipy!IH33=Výsledky!$JT$9),IF(VLOOKUP(Tipy!IH33,'Kategórie hráčov'!$A$2:$B$46,2,FALSE)=30,30,20),0))</f>
        <v/>
      </c>
      <c r="JU39" s="62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65" t="str">
        <f>IF(ISBLANK($JV$3),"",IF(ISBLANK(Tipy!ID33),"-",SUM(JQ39:JU39)))</f>
        <v/>
      </c>
      <c r="JW39" s="64"/>
      <c r="JX39" s="61" t="str">
        <f>IF(ISBLANK($KQ$3),"",IF(ISBLANK(Tipy!IJ33),0,IF(AND(Tipy!IJ33=Výsledky!$KO$3,Tipy!IL33=Výsledky!$KQ$3),60,0)))</f>
        <v/>
      </c>
      <c r="JY39" s="61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1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1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2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65" t="str">
        <f>IF(ISBLANK($KQ$3),"",IF(ISBLANK(Tipy!IJ33),"-",SUM(JX39:KB39)))</f>
        <v/>
      </c>
      <c r="KD39" s="64"/>
      <c r="KE39" s="61" t="str">
        <f>IF(ISBLANK($KX$3),"",IF(ISBLANK(Tipy!IP33),0,IF(AND(Tipy!IP33=Výsledky!$KV$3,Tipy!IR33=Výsledky!$KX$3),60,0)))</f>
        <v/>
      </c>
      <c r="KF39" s="61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1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1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2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65" t="str">
        <f>IF(ISBLANK($KX$3),"",IF(ISBLANK(Tipy!IP33),"-",SUM(KE39:KI39)))</f>
        <v/>
      </c>
      <c r="KK39" s="64"/>
      <c r="KL39" s="61" t="str">
        <f>IF(ISBLANK($KJ$3),"",IF(ISBLANK(Tipy!IV33),0,IF(AND(Tipy!IV33=Výsledky!$KH$3,Tipy!IX33=Výsledky!$KJ$3),60,0)))</f>
        <v/>
      </c>
      <c r="KM39" s="61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1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1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2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65" t="str">
        <f>IF(ISBLANK($KJ$3),"",IF(ISBLANK(Tipy!IV33),"-",SUM(KL39:KP39)))</f>
        <v/>
      </c>
      <c r="KR39" s="64"/>
      <c r="KS39" s="61" t="str">
        <f>IF(ISBLANK($KC$3),"",IF(ISBLANK(Tipy!JB33),0,IF(AND(Tipy!JB33=Výsledky!$KA$3,Tipy!JD33=Výsledky!$KC$3),60,0)))</f>
        <v/>
      </c>
      <c r="KT39" s="61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1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1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2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5" t="str">
        <f>IF(ISBLANK($KC$3),"",IF(ISBLANK(Tipy!JB33),"-",SUM(KS39:KW39)))</f>
        <v/>
      </c>
      <c r="KY39" s="64"/>
      <c r="KZ39" s="61" t="str">
        <f>IF(ISBLANK($LE$3),"",IF(ISBLANK(Tipy!JH33),0,IF(AND(Tipy!JH33=Výsledky!$LC$3,Tipy!JJ33=Výsledky!$LE$3),60,0)))</f>
        <v/>
      </c>
      <c r="LA39" s="61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1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1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2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5" t="str">
        <f>IF(ISBLANK($LE$3),"",IF(ISBLANK(Tipy!JH33),"-",SUM(KZ39:LD39)))</f>
        <v/>
      </c>
      <c r="LF39" s="64"/>
      <c r="LG39" s="61" t="str">
        <f>IF(ISBLANK($JH$3),"",IF(ISBLANK(Tipy!JU33),0,IF(AND(Tipy!JU33=Výsledky!$JF$3,Tipy!JW33=Výsledky!$JH$3),60,0)))</f>
        <v/>
      </c>
      <c r="LH39" s="61" t="str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/>
      </c>
      <c r="LI39" s="61" t="str">
        <f>IF(ISBLANK($JH$3),"",IF(OR(Tipy!JX33=Výsledky!#REF!,Tipy!JX33=Výsledky!#REF!,Tipy!JX33=Výsledky!#REF!,Tipy!JX33=Výsledky!$JJ$9),IF(VLOOKUP(Tipy!JX33,'Kategórie hráčov'!$A$2:$B$46,2,FALSE)=30,30,20),0))</f>
        <v/>
      </c>
      <c r="LJ39" s="61" t="str">
        <f>IF(ISBLANK($JH$3),"",IF(OR(Tipy!JY33=Výsledky!#REF!,Tipy!JY33=Výsledky!#REF!,Tipy!JY33=Výsledky!#REF!,Tipy!JY33=Výsledky!$JM$9),IF(VLOOKUP(Tipy!JY33,'Kategórie hráčov'!$A$2:$B$46,2,FALSE)=30,30,20),0))</f>
        <v/>
      </c>
      <c r="LK39" s="62" t="str">
        <f>IF(ISBLANK($JH$3),"",IF(ISBLANK(Tipy!JU33),0,IF(OR(AND(Tipy!JU33=Výsledky!$JF$3,OR(Tipy!JW33=Výsledky!$JH$3+1,Tipy!JW33=Výsledky!$JH$3-1)),AND(Tipy!JW33=Výsledky!$JH$3,OR(Tipy!JU33=Výsledky!$JF$3+1,Tipy!JU33=Výsledky!$JF$3-1))),10,0)))</f>
        <v/>
      </c>
      <c r="LL39" s="65" t="str">
        <f>IF(ISBLANK($JH$3),"",IF(ISBLANK(Tipy!JU33),"-",SUM(LG39:LK39)))</f>
        <v/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 t="str">
        <f>IF(ISBLANK($JH$3),"",IF(ISBLANK(Tipy!KI33),0,IF(AND(Tipy!KI33=Výsledky!$JF$3,Tipy!KK33=Výsledky!$JH$3),60,0)))</f>
        <v/>
      </c>
      <c r="LV39" s="61" t="str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/>
      </c>
      <c r="LW39" s="61" t="str">
        <f>IF(ISBLANK($JH$3),"",IF(OR(Tipy!KL33=Výsledky!#REF!,Tipy!KL33=Výsledky!#REF!,Tipy!KL33=Výsledky!#REF!,Tipy!KL33=Výsledky!$JJ$9),IF(VLOOKUP(Tipy!KL33,'Kategórie hráčov'!$A$2:$B$46,2,FALSE)=30,30,20),0))</f>
        <v/>
      </c>
      <c r="LX39" s="61" t="str">
        <f>IF(ISBLANK($JH$3),"",IF(OR(Tipy!KM33=Výsledky!#REF!,Tipy!KM33=Výsledky!#REF!,Tipy!KM33=Výsledky!#REF!,Tipy!KM33=Výsledky!$JM$9),IF(VLOOKUP(Tipy!KM33,'Kategórie hráčov'!$A$2:$B$46,2,FALSE)=30,30,20),0))</f>
        <v/>
      </c>
      <c r="LY39" s="62" t="str">
        <f>IF(ISBLANK($JH$3),"",IF(ISBLANK(Tipy!KI33),0,IF(OR(AND(Tipy!KI33=Výsledky!$JF$3,OR(Tipy!KK33=Výsledky!$JH$3+1,Tipy!KK33=Výsledky!$JH$3-1)),AND(Tipy!KK33=Výsledky!$JH$3,OR(Tipy!KI33=Výsledky!$JF$3+1,Tipy!KI33=Výsledky!$JF$3-1))),10,0)))</f>
        <v/>
      </c>
      <c r="LZ39" s="65" t="str">
        <f>IF(ISBLANK($JH$3),"",IF(ISBLANK(Tipy!KI33),"-",SUM(LU39:LY39)))</f>
        <v/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324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324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5" customFormat="1" ht="18" customHeight="1" x14ac:dyDescent="0.2">
      <c r="A40" s="287">
        <f>Tipy!A34</f>
        <v>28</v>
      </c>
      <c r="B40" s="302" t="s">
        <v>197</v>
      </c>
      <c r="C40" s="303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4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299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299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102">
        <f>IF(ISBLANK($AR$3),"",IF(ISBLANK(Tipy!AH34),0,IF(AND(Tipy!AH34=Výsledky!$AP$3,Tipy!AJ34=Výsledky!$AR$3),60,0)))</f>
        <v>0</v>
      </c>
      <c r="AN40" s="101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101">
        <f>IF(ISBLANK($AR$3),"",IF(OR(Tipy!AK34=Výsledky!$AM$6,Tipy!AK34=Výsledky!$AM$7,Tipy!AK34=Výsledky!$AM$8,Tipy!AK34=Výsledky!$AM$9),VLOOKUP(Tipy!AK34,'Kategórie hráčov'!$A$2:$B$51,2,FALSE),0))</f>
        <v>0</v>
      </c>
      <c r="AP40" s="101">
        <f>IF(ISBLANK($AR$3),"",IF(OR(Tipy!AL34=Výsledky!$AP$6,Tipy!AL34=Výsledky!$AP$7,Tipy!AL34=Výsledky!$AP$8,Tipy!AL34=Výsledky!$AP$9),VLOOKUP(Tipy!AL34,'Kategórie hráčov'!$A$27:$B$76,2,FALSE),0))</f>
        <v>0</v>
      </c>
      <c r="AQ40" s="62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5">
        <f>IF(ISBLANK($AR$3),"",IF(ISBLANK(Tipy!AH34),"-",SUM(AM40:AQ40)))</f>
        <v>20</v>
      </c>
      <c r="AS40" s="64"/>
      <c r="AT40" s="61">
        <f>IF(ISBLANK($AY$3),"",IF(ISBLANK(Tipy!AN34),0,IF(AND(Tipy!AN34=Výsledky!$AW$3,Tipy!AP34=Výsledky!$AY$3),60,0)))</f>
        <v>0</v>
      </c>
      <c r="AU40" s="61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61">
        <f>IF(ISBLANK($AY$3),"",IF(OR(Tipy!AQ34=Výsledky!$AT$6,Tipy!AQ34=Výsledky!$AT$7,Tipy!AQ34=Výsledky!$AT$8,Tipy!AQ34=Výsledky!$AT$9),VLOOKUP(Tipy!AQ34,'Kategórie hráčov'!$A$2:$B$51,2,FALSE),0))</f>
        <v>20</v>
      </c>
      <c r="AW40" s="61">
        <f>IF(ISBLANK($AY$3),"",IF(OR(Tipy!AR34=Výsledky!$AW$6,Tipy!AR34=Výsledky!$AW$7,Tipy!AR34=Výsledky!$AW$8,Tipy!AR34=Výsledky!$AW$9),VLOOKUP(Tipy!AR34,'Kategórie hráčov'!$A$27:$B$76,2,FALSE),0))</f>
        <v>0</v>
      </c>
      <c r="AX40" s="62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5">
        <f>IF(ISBLANK($AY$3),"",IF(ISBLANK(Tipy!AN34),"-",SUM(AT40:AX40)))</f>
        <v>50</v>
      </c>
      <c r="AZ40" s="64"/>
      <c r="BA40" s="61">
        <f>IF(ISBLANK($BF$3),"",IF(ISBLANK(Tipy!AT34),0,IF(AND(Tipy!AT34=Výsledky!$BD$3,Tipy!AV34=Výsledky!$BF$3),60,0)))</f>
        <v>60</v>
      </c>
      <c r="BB40" s="61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61">
        <f>IF(ISBLANK($BF$3),"",IF(OR(Tipy!AW34=Výsledky!$BA$6,Tipy!AW34=Výsledky!$BA$7,Tipy!AW34=Výsledky!$BA$8,Tipy!AW34=Výsledky!$BA$9),VLOOKUP(Tipy!AW34,'Kategórie hráčov'!$A$2:$B$51,2,FALSE),0))</f>
        <v>20</v>
      </c>
      <c r="BD40" s="61">
        <f>IF(ISBLANK($BF$3),"",IF(OR(Tipy!AX34=Výsledky!$BD$6,Tipy!AX34=Výsledky!$BD$7,Tipy!AX34=Výsledky!$BD$8,Tipy!AX34=Výsledky!$BD$9),VLOOKUP(Tipy!AX34,'Kategórie hráčov'!$A$27:$B$76,2,FALSE),0))</f>
        <v>0</v>
      </c>
      <c r="BE40" s="62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5">
        <f>IF(ISBLANK($BF$3),"",IF(ISBLANK(Tipy!AT34),"-",SUM(BA40:BE40)))</f>
        <v>80</v>
      </c>
      <c r="BG40" s="64"/>
      <c r="BH40" s="61">
        <f>IF(ISBLANK($BM$3),"",IF(ISBLANK(Tipy!AZ34),0,IF(AND(Tipy!AZ34=Výsledky!$BK$3,Tipy!BB34=Výsledky!$BM$3),60,0)))</f>
        <v>0</v>
      </c>
      <c r="BI40" s="61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61">
        <f>IF(ISBLANK($BM$3),"",IF(OR(Tipy!BC34=Výsledky!$BH$6,Tipy!BC34=Výsledky!$BH$7,Tipy!BC34=Výsledky!$BH$8,Tipy!BC34=Výsledky!$BH$9),VLOOKUP(Tipy!BC34,'Kategórie hráčov'!$A$2:$B$51,2,FALSE),0))</f>
        <v>20</v>
      </c>
      <c r="BK40" s="61">
        <f>IF(ISBLANK($BM$3),"",IF(OR(Tipy!BD34=Výsledky!$BK$6,Tipy!BD34=Výsledky!$BK$7,Tipy!BD34=Výsledky!$BK$8,Tipy!BD34=Výsledky!$BK$9),VLOOKUP(Tipy!BD34,'Kategórie hráčov'!$A$27:$B$76,2,FALSE),0))</f>
        <v>0</v>
      </c>
      <c r="BL40" s="62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5">
        <f>IF(ISBLANK($BM$3),"",IF(ISBLANK(Tipy!AZ34),"-",SUM(BH40:BL40)))</f>
        <v>50</v>
      </c>
      <c r="BN40" s="64"/>
      <c r="BO40" s="61">
        <f>IF(ISBLANK($BT$3),"",IF(ISBLANK(Tipy!BF34),0,IF(AND(Tipy!BF34=Výsledky!$BR$3,Tipy!BH34=Výsledky!$BT$3),60,0)))</f>
        <v>0</v>
      </c>
      <c r="BP40" s="61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61">
        <f>IF(ISBLANK($BT$3),"",IF(OR(Tipy!BI34=Výsledky!$BO$6,Tipy!BI34=Výsledky!$BO$7,Tipy!BI34=Výsledky!$BO$8,Tipy!BI34=Výsledky!$BO$9),VLOOKUP(Tipy!BI34,'Kategórie hráčov'!$A$2:$B$51,2,FALSE),0))</f>
        <v>0</v>
      </c>
      <c r="BR40" s="61">
        <f>IF(ISBLANK($BT$3),"",IF(OR(Tipy!BJ34=Výsledky!$BR$6,Tipy!BJ34=Výsledky!$BR$7,Tipy!BJ34=Výsledky!$BR$8,Tipy!BJ34=Výsledky!$BR$9),VLOOKUP(Tipy!BJ34,'Kategórie hráčov'!$A$27:$B$76,2,FALSE),0))</f>
        <v>0</v>
      </c>
      <c r="BS40" s="62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5">
        <f>IF(ISBLANK($BT$3),"",IF(ISBLANK(Tipy!BF34),"-",SUM(BO40:BS40)))</f>
        <v>10</v>
      </c>
      <c r="BU40" s="64"/>
      <c r="BV40" s="61">
        <f>IF(ISBLANK($CA$3),"",IF(ISBLANK(Tipy!BL34),0,IF(AND(Tipy!BL34=Výsledky!$BY$3,Tipy!BN34=Výsledky!$CA$3),60,0)))</f>
        <v>60</v>
      </c>
      <c r="BW40" s="61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61">
        <f>IF(ISBLANK($CA$3),"",IF(OR(Tipy!BO34=Výsledky!$BV$6,Tipy!BO34=Výsledky!$BV$7,Tipy!BO34=Výsledky!$BV$8,Tipy!BO34=Výsledky!$BV$9),VLOOKUP(Tipy!BO34,'Kategórie hráčov'!$A$2:$B$51,2,FALSE),0))</f>
        <v>0</v>
      </c>
      <c r="BY40" s="61">
        <f>IF(ISBLANK($CA$3),"",IF(OR(Tipy!BP34=Výsledky!$BY$6,Tipy!BP34=Výsledky!$BY$7,Tipy!BP34=Výsledky!$BY$8,Tipy!BP34=Výsledky!$BY$9),VLOOKUP(Tipy!BP34,'Kategórie hráčov'!$A$27:$B$76,2,FALSE),0))</f>
        <v>0</v>
      </c>
      <c r="BZ40" s="62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5">
        <f>IF(ISBLANK($CA$3),"",IF(ISBLANK(Tipy!BL34),"-",SUM(BV40:BZ40)))</f>
        <v>60</v>
      </c>
      <c r="CB40" s="64"/>
      <c r="CC40" s="61">
        <f>IF(ISBLANK($CH$3),"",IF(ISBLANK(Tipy!BR34),0,IF(AND(Tipy!BR34=Výsledky!$CF$3,Tipy!BT34=Výsledky!$CH$3),60,0)))</f>
        <v>0</v>
      </c>
      <c r="CD40" s="61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61">
        <f>IF(ISBLANK($CH$3),"",IF(OR(Tipy!BU34=Výsledky!$CC$6,Tipy!BU34=Výsledky!$CC$7,Tipy!BU34=Výsledky!$CC$8,Tipy!BU34=Výsledky!$CC$9),VLOOKUP(Tipy!BU34,'Kategórie hráčov'!$A$2:$B$51,2,FALSE),0))</f>
        <v>20</v>
      </c>
      <c r="CF40" s="61">
        <f>IF(ISBLANK($CH$3),"",IF(OR(Tipy!BV34=Výsledky!$CF$6,Tipy!BV34=Výsledky!$CF$7,Tipy!BV34=Výsledky!$CF$8,Tipy!BV34=Výsledky!$CF$9),VLOOKUP(Tipy!BV34,'Kategórie hráčov'!$A$27:$B$76,2,FALSE),0))</f>
        <v>0</v>
      </c>
      <c r="CG40" s="62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5">
        <f>IF(ISBLANK($CH$3),"",IF(ISBLANK(Tipy!BR34),"-",SUM(CC40:CG40)))</f>
        <v>20</v>
      </c>
      <c r="CI40" s="64"/>
      <c r="CJ40" s="61">
        <f>IF(ISBLANK($CO$3),"",IF(ISBLANK(Tipy!BX34),0,IF(AND(Tipy!BX34=Výsledky!$CM$3,Tipy!BZ34=Výsledky!$CO$3),60,0)))</f>
        <v>0</v>
      </c>
      <c r="CK40" s="61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61">
        <f>IF(ISBLANK($CO$3),"",IF(OR(Tipy!CA34=Výsledky!$CJ$6,Tipy!CA34=Výsledky!$CJ$7,Tipy!CA34=Výsledky!$CJ$8,Tipy!CA34=Výsledky!$CJ$9),VLOOKUP(Tipy!CA34,'Kategórie hráčov'!$A$2:$B$51,2,FALSE),0))</f>
        <v>20</v>
      </c>
      <c r="CM40" s="61">
        <f>IF(ISBLANK($CO$3),"",IF(OR(Tipy!CB34=Výsledky!$CM$6,Tipy!CB34=Výsledky!$CM$7,Tipy!CB34=Výsledky!$CM$8,Tipy!CB34=Výsledky!$CM$9),VLOOKUP(Tipy!CB34,'Kategórie hráčov'!$A$27:$B$76,2,FALSE),0))</f>
        <v>0</v>
      </c>
      <c r="CN40" s="62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65">
        <f>IF(ISBLANK($CO$3),"",IF(ISBLANK(Tipy!BX34),"-",SUM(CJ40:CN40)))</f>
        <v>40</v>
      </c>
      <c r="CP40" s="64"/>
      <c r="CQ40" s="61">
        <f>IF(ISBLANK($CV$3),"",IF(ISBLANK(Tipy!CD34),0,IF(AND(Tipy!CD34=Výsledky!$CT$3,Tipy!CF34=Výsledky!$CV$3),60,0)))</f>
        <v>0</v>
      </c>
      <c r="CR40" s="61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61">
        <f>IF(ISBLANK($CV$3),"",IF(OR(Tipy!CG34=Výsledky!$CQ$6,Tipy!CG34=Výsledky!$CQ$7,Tipy!CG34=Výsledky!$CQ$8,Tipy!CG34=Výsledky!$CQ$9),VLOOKUP(Tipy!CG34,'Kategórie hráčov'!$A$2:$B$51,2,FALSE),0))</f>
        <v>20</v>
      </c>
      <c r="CT40" s="61">
        <f>IF(ISBLANK($CV$3),"",IF(OR(Tipy!CH34=Výsledky!$CT$6,Tipy!CH34=Výsledky!$CT$7,Tipy!CH34=Výsledky!$CT$8,Tipy!CH34=Výsledky!$CT$9),VLOOKUP(Tipy!CH34,'Kategórie hráčov'!$A$27:$B$76,2,FALSE),0))</f>
        <v>0</v>
      </c>
      <c r="CU40" s="62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65">
        <f>IF(ISBLANK($CV$3),"",IF(ISBLANK(Tipy!CD34),"-",SUM(CQ40:CU40)))</f>
        <v>40</v>
      </c>
      <c r="CW40" s="64"/>
      <c r="CX40" s="61">
        <f>IF(ISBLANK($DC$3),"",IF(ISBLANK(Tipy!CJ34),0,IF(AND(Tipy!CJ34=Výsledky!$DA$3,Tipy!CL34=Výsledky!$DC$3),60,0)))</f>
        <v>0</v>
      </c>
      <c r="CY40" s="61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61">
        <f>IF(ISBLANK($DC$3),"",IF(OR(Tipy!CM34=Výsledky!$CX$6,Tipy!CM34=Výsledky!$CX$7,Tipy!CM34=Výsledky!$CX$8,Tipy!CM34=Výsledky!$CX$9),VLOOKUP(Tipy!CM34,'Kategórie hráčov'!$A$2:$B$51,2,FALSE),0))</f>
        <v>20</v>
      </c>
      <c r="DA40" s="61">
        <f>IF(ISBLANK($DC$3),"",IF(OR(Tipy!CN34=Výsledky!$DA$6,Tipy!CN34=Výsledky!$DA$7,Tipy!CN34=Výsledky!$DA$8,Tipy!CN34=Výsledky!$DA$9),VLOOKUP(Tipy!CN34,'Kategórie hráčov'!$A$27:$B$76,2,FALSE),0))</f>
        <v>20</v>
      </c>
      <c r="DB40" s="62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65">
        <f>IF(ISBLANK($DC$3),"",IF(ISBLANK(Tipy!CJ34),"-",SUM(CX40:DB40)))</f>
        <v>60</v>
      </c>
      <c r="DD40" s="64"/>
      <c r="DE40" s="61">
        <f>IF(ISBLANK($DJ$3),"",IF(ISBLANK(Tipy!CP34),0,IF(AND(Tipy!CP34=Výsledky!$DH$3,Tipy!CR34=Výsledky!$DJ$3),60,0)))</f>
        <v>0</v>
      </c>
      <c r="DF40" s="61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61">
        <f>IF(ISBLANK($DJ$3),"",IF(OR(Tipy!CS34=Výsledky!$DE$6,Tipy!CS34=Výsledky!$DE$7,Tipy!CS34=Výsledky!$DE$8,Tipy!CS34=Výsledky!$DE$9),VLOOKUP(Tipy!CS34,'Kategórie hráčov'!$A$2:$B$51,2,FALSE),0))</f>
        <v>20</v>
      </c>
      <c r="DH40" s="61">
        <f>IF(ISBLANK($DJ$3),"",IF(OR(Tipy!CT34=Výsledky!$DH$6,Tipy!CT34=Výsledky!$DH$7,Tipy!CT34=Výsledky!$DH$8,Tipy!CT34=Výsledky!$DH$9),VLOOKUP(Tipy!CT34,'Kategórie hráčov'!$A$27:$B$76,2,FALSE),0))</f>
        <v>0</v>
      </c>
      <c r="DI40" s="62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65">
        <f>IF(ISBLANK($DJ$3),"",IF(ISBLANK(Tipy!CP34),"-",SUM(DE40:DI40)))</f>
        <v>50</v>
      </c>
      <c r="DK40" s="64"/>
      <c r="DL40" s="61">
        <f>IF(ISBLANK($DQ$3),"",IF(ISBLANK(Tipy!CV34),0,IF(AND(Tipy!CV34=Výsledky!$DO$3,Tipy!CX34=Výsledky!$DQ$3),60,0)))</f>
        <v>0</v>
      </c>
      <c r="DM40" s="61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61">
        <f>IF(ISBLANK($DQ$3),"",IF(OR(Tipy!CY34=Výsledky!$DL$6,Tipy!CY34=Výsledky!$DL$7,Tipy!CY34=Výsledky!$DL$8,Tipy!CY34=Výsledky!$DL$9),VLOOKUP(Tipy!CY34,'Kategórie hráčov'!$A$2:$B$51,2,FALSE),0))</f>
        <v>0</v>
      </c>
      <c r="DO40" s="61">
        <f>IF(ISBLANK($DQ$3),"",IF(OR(Tipy!CZ34=Výsledky!$DO$6,Tipy!CZ34=Výsledky!$DO$7,Tipy!CZ34=Výsledky!$DO$8,Tipy!CZ34=Výsledky!$DO$9),VLOOKUP(Tipy!CZ34,'Kategórie hráčov'!$A$27:$B$76,2,FALSE),0))</f>
        <v>0</v>
      </c>
      <c r="DP40" s="62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65">
        <f>IF(ISBLANK($DQ$3),"",IF(ISBLANK(Tipy!CV34),"-",SUM(DL40:DP40)))</f>
        <v>0</v>
      </c>
      <c r="DR40" s="64"/>
      <c r="DS40" s="61">
        <f>IF(ISBLANK($DX$3),"",IF(ISBLANK(Tipy!DB34),0,IF(AND(Tipy!DB34=Výsledky!$DV$3,Tipy!DD34=Výsledky!$DX$3),60,0)))</f>
        <v>0</v>
      </c>
      <c r="DT40" s="61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61">
        <f>IF(ISBLANK($DX$3),"",IF(OR(Tipy!DE34=Výsledky!$DS$6,Tipy!DE34=Výsledky!$DS$7,Tipy!DE34=Výsledky!$DS$8,Tipy!DE34=Výsledky!$DS$9),VLOOKUP(Tipy!DE34,'Kategórie hráčov'!$A$2:$B$51,2,FALSE),0))</f>
        <v>0</v>
      </c>
      <c r="DV40" s="61">
        <f>IF(ISBLANK($DX$3),"",IF(OR(Tipy!DF34=Výsledky!$DV$6,Tipy!DF34=Výsledky!$DV$7,Tipy!DF34=Výsledky!$DV$8,Tipy!DF34=Výsledky!$DV$9),VLOOKUP(Tipy!DF34,'Kategórie hráčov'!$A$27:$B$76,2,FALSE),0))</f>
        <v>0</v>
      </c>
      <c r="DW40" s="62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65">
        <f>IF(ISBLANK($DX$3),"",IF(ISBLANK(Tipy!DB34),"-",SUM(DS40:DW40)))</f>
        <v>0</v>
      </c>
      <c r="DY40" s="64"/>
      <c r="DZ40" s="61">
        <f>IF(ISBLANK($EE$3),"",IF(ISBLANK(Tipy!DH34),0,IF(AND(Tipy!DH34=Výsledky!$EC$3,Tipy!DJ34=Výsledky!$EE$3),60,0)))</f>
        <v>0</v>
      </c>
      <c r="EA40" s="61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20</v>
      </c>
      <c r="EB40" s="61">
        <f>IF(ISBLANK($EE$3),"",IF(OR(Tipy!DK34=Výsledky!$DZ$6,Tipy!DK34=Výsledky!$DZ$7,Tipy!DK34=Výsledky!$DZ$8,Tipy!DK34=Výsledky!$DZ$9),VLOOKUP(Tipy!DK34,'Kategórie hráčov'!$A$2:$B$51,2,FALSE),0))</f>
        <v>20</v>
      </c>
      <c r="EC40" s="61">
        <f>IF(ISBLANK($EE$3),"",IF(OR(Tipy!DL34=Výsledky!$EC$6,Tipy!DL34=Výsledky!$EC$7,Tipy!DL34=Výsledky!$EC$8,Tipy!DL34=Výsledky!$EC$9),VLOOKUP(Tipy!DL34,'Kategórie hráčov'!$A$27:$B$76,2,FALSE),0))</f>
        <v>0</v>
      </c>
      <c r="ED40" s="62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65">
        <f>IF(ISBLANK($EE$3),"",IF(ISBLANK(Tipy!DH34),"-",SUM(DZ40:ED40)))</f>
        <v>40</v>
      </c>
      <c r="EF40" s="64"/>
      <c r="EG40" s="61">
        <f>IF(ISBLANK($EL$3),"",IF(ISBLANK(Tipy!DN34),0,IF(AND(Tipy!DN34=Výsledky!$EJ$3,Tipy!DP34=Výsledky!$EL$3),60,0)))</f>
        <v>0</v>
      </c>
      <c r="EH40" s="61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20</v>
      </c>
      <c r="EI40" s="61">
        <f>IF(ISBLANK($EL$3),"",IF(OR(Tipy!DQ34=Výsledky!$EG$6,Tipy!DQ34=Výsledky!$EG$7,Tipy!DQ34=Výsledky!$EG$8,Tipy!DQ34=Výsledky!$EG$9),VLOOKUP(Tipy!DQ34,'Kategórie hráčov'!$A$77:$B$77,2,FALSE),0))</f>
        <v>0</v>
      </c>
      <c r="EJ40" s="61">
        <f>IF(ISBLANK($EL$3),"",IF(OR(Tipy!DR34=Výsledky!$EJ$6,Tipy!DR34=Výsledky!$EJ$7,Tipy!DR34=Výsledky!$EJ$8,Tipy!DR34=Výsledky!$EJ$9),VLOOKUP(Tipy!DR34,'Kategórie hráčov'!$A$27:$B$76,2,FALSE),0))</f>
        <v>20</v>
      </c>
      <c r="EK40" s="62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65">
        <f>IF(ISBLANK($EL$3),"",IF(ISBLANK(Tipy!DN34),"-",SUM(EG40:EK40)))</f>
        <v>40</v>
      </c>
      <c r="EM40" s="64"/>
      <c r="EN40" s="61">
        <f>IF(ISBLANK($ES$3),"",IF(ISBLANK(Tipy!DT34),0,IF(AND(Tipy!DT34=Výsledky!$EQ$3,Tipy!DV34=Výsledky!$ES$3),60,0)))</f>
        <v>60</v>
      </c>
      <c r="EO40" s="61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61">
        <f>IF(ISBLANK($ES$3),"",IF(OR(Tipy!DW34=Výsledky!$EN$6,Tipy!DW34=Výsledky!$EN$7,Tipy!DW34=Výsledky!$EN$8,Tipy!DW34=Výsledky!$EN$9),VLOOKUP(Tipy!DW34,'Kategórie hráčov'!$A$2:$B$51,2,FALSE),0))</f>
        <v>20</v>
      </c>
      <c r="EQ40" s="61">
        <f>IF(ISBLANK($ES$3),"",IF(OR(Tipy!DX34=Výsledky!$EQ$6,Tipy!DX34=Výsledky!$EQ$7,Tipy!DX34=Výsledky!$EQ$8,Tipy!DX34=Výsledky!$EQ$9),VLOOKUP(Tipy!DX34,'Kategórie hráčov'!$A$27:$B$76,2,FALSE),0))</f>
        <v>0</v>
      </c>
      <c r="ER40" s="62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65">
        <f>IF(ISBLANK($ES$3),"",IF(ISBLANK(Tipy!DT34),"-",SUM(EN40:ER40)))</f>
        <v>80</v>
      </c>
      <c r="ET40" s="64"/>
      <c r="EU40" s="61">
        <f>IF(ISBLANK($EZ$3),"",IF(ISBLANK(Tipy!DZ34),0,IF(AND(Tipy!DZ34=Výsledky!$EX$3,Tipy!EB34=Výsledky!$EZ$3),60,0)))</f>
        <v>0</v>
      </c>
      <c r="EV40" s="61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20</v>
      </c>
      <c r="EW40" s="61">
        <f>IF(ISBLANK($EZ$3),"",IF(OR(Tipy!EC34=Výsledky!$EU$6,Tipy!EC34=Výsledky!$EU$7,Tipy!EC34=Výsledky!$EU$8,Tipy!EC34=Výsledky!$EU$9),VLOOKUP(Tipy!EC34,'Kategórie hráčov'!$A$2:$B$51,2,FALSE),0))</f>
        <v>0</v>
      </c>
      <c r="EX40" s="61">
        <f>IF(ISBLANK($EZ$3),"",IF(OR(Tipy!ED34=Výsledky!$EX$6,Tipy!ED34=Výsledky!$EX$7,Tipy!ED34=Výsledky!$EX$8,Tipy!ED34=Výsledky!$EX$9),VLOOKUP(Tipy!ED34,'Kategórie hráčov'!$A$27:$B$76,2,FALSE),0))</f>
        <v>0</v>
      </c>
      <c r="EY40" s="62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65">
        <f>IF(ISBLANK($EZ$3),"",IF(ISBLANK(Tipy!DZ34),"-",SUM(EU40:EY40)))</f>
        <v>20</v>
      </c>
      <c r="FA40" s="64"/>
      <c r="FB40" s="61">
        <f>IF(ISBLANK($BM$3),"",IF(ISBLANK(Tipy!EF34),0,IF(AND(Tipy!EF34=Výsledky!$BK$3,Tipy!EH34=Výsledky!$BM$3),60,0)))</f>
        <v>0</v>
      </c>
      <c r="FC40" s="61">
        <f>IF(ISBLANK($BM$3),"",IF(ISBLANK(Tipy!EF34),0,IF(AND(Tipy!EF34=Výsledky!$BK$3,Tipy!EH34=Výsledky!$BM$3),0,IF(AND(Tipy!EF34-Tipy!EH34&gt;0,Výsledky!$BK$3-Výsledky!$BM$3&gt;0),20,IF(AND(Tipy!EF34-Tipy!EH34=0,Výsledky!$BK$3-Výsledky!$BM$3=0),20,IF(AND(Tipy!EF34-Tipy!EH34&lt;0,Výsledky!$BK$3-Výsledky!$BM$3&lt;0),20,0))))))</f>
        <v>0</v>
      </c>
      <c r="FD40" s="61">
        <f>IF(ISBLANK($BM$3),"",IF(OR(Tipy!EI34=Výsledky!$FB$6,Tipy!EI34=Výsledky!$FB$7,Tipy!EI34=Výsledky!$FB$8,Tipy!EI34=Výsledky!$FB$9),IF(VLOOKUP(Tipy!EI34,'Kategórie hráčov'!$A$2:$B$46,2,FALSE)=30,30,20),0))</f>
        <v>0</v>
      </c>
      <c r="FE40" s="61">
        <f>IF(ISBLANK($BM$3),"",IF(OR(Tipy!EJ34=Výsledky!$FE$6,Tipy!EJ34=Výsledky!$FE$7,Tipy!EJ34=Výsledky!$FE$8,Tipy!EJ34=Výsledky!$FE$9),IF(VLOOKUP(Tipy!EJ34,'Kategórie hráčov'!$A$2:$B$46,2,FALSE)=30,30,20),0))</f>
        <v>0</v>
      </c>
      <c r="FF40" s="62">
        <f>IF(ISBLANK($BM$3),"",IF(ISBLANK(Tipy!EF34),0,IF(OR(AND(Tipy!EF34=Výsledky!$BK$3,OR(Tipy!EH34=Výsledky!$BM$3+1,Tipy!EH34=Výsledky!$BM$3-1)),AND(Tipy!EH34=Výsledky!$BM$3,OR(Tipy!EF34=Výsledky!$BK$3+1,Tipy!EF34=Výsledky!$BK$3-1))),10,0)))</f>
        <v>0</v>
      </c>
      <c r="FG40" s="65" t="str">
        <f>IF(ISBLANK($BM$3),"",IF(ISBLANK(Tipy!EF34),"-",SUM(FB40:FF40)))</f>
        <v>-</v>
      </c>
      <c r="FH40" s="64"/>
      <c r="FI40" s="61" t="str">
        <f>IF(ISBLANK($FN$3),"",IF(ISBLANK(Tipy!EL34),0,IF(AND(Tipy!EL34=Výsledky!$FL$3,Tipy!EN34=Výsledky!$FN$3),60,0)))</f>
        <v/>
      </c>
      <c r="FJ40" s="61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61" t="str">
        <f>IF(ISBLANK($FN$3),"",IF(OR(Tipy!EO34=Výsledky!$FI$6,Tipy!EO34=Výsledky!$FI$7,Tipy!EO34=Výsledky!$FI$8,Tipy!EO34=Výsledky!$FI$9),IF(VLOOKUP(Tipy!EO34,'Kategórie hráčov'!$A$2:$B$46,2,FALSE)=30,30,20),0))</f>
        <v/>
      </c>
      <c r="FL40" s="61" t="str">
        <f>IF(ISBLANK($FN$3),"",IF(OR(Tipy!EP34=Výsledky!$FL$6,Tipy!EP34=Výsledky!$FL$7,Tipy!EP34=Výsledky!$FL$8,Tipy!EP34=Výsledky!$FL$9),IF(VLOOKUP(Tipy!EP34,'Kategórie hráčov'!$A$2:$B$46,2,FALSE)=30,30,20),0))</f>
        <v/>
      </c>
      <c r="FM40" s="62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65" t="str">
        <f>IF(ISBLANK($FN$3),"",IF(ISBLANK(Tipy!EL34),"-",SUM(FI40:FM40)))</f>
        <v/>
      </c>
      <c r="FO40" s="64"/>
      <c r="FP40" s="61">
        <f>IF(ISBLANK($DJ$3),"",IF(ISBLANK(Tipy!ER34),0,IF(AND(Tipy!ER34=Výsledky!$DH$3,Tipy!ET34=Výsledky!$DJ$3),60,0)))</f>
        <v>0</v>
      </c>
      <c r="FQ40" s="61">
        <f>IF(ISBLANK($DJ$3),"",IF(ISBLANK(Tipy!ER34),0,IF(AND(Tipy!ER34=Výsledky!$DH$3,Tipy!ET34=Výsledky!$DJ$3),0,IF(AND(Tipy!ER34-Tipy!ET34&gt;0,Výsledky!$DH$3-Výsledky!$DJ$3&gt;0),20,IF(AND(Tipy!ER34-Tipy!ET34=0,Výsledky!$DH$3-Výsledky!$DJ$3=0),20,IF(AND(Tipy!ER34-Tipy!ET34&lt;0,Výsledky!$DH$3-Výsledky!$DJ$3&lt;0),20,0))))))</f>
        <v>0</v>
      </c>
      <c r="FR40" s="61">
        <f>IF(ISBLANK($DJ$3),"",IF(OR(Tipy!EU34=Výsledky!$FP$6,Tipy!EU34=Výsledky!$FP$7,Tipy!EU34=Výsledky!$FP$8,Tipy!EU34=Výsledky!$FP$9),IF(VLOOKUP(Tipy!EU34,'Kategórie hráčov'!$A$2:$B$66,2,FALSE)=30,30,20),0))</f>
        <v>0</v>
      </c>
      <c r="FS40" s="61">
        <f>IF(ISBLANK($DJ$3),"",IF(OR(Tipy!EV34=Výsledky!$FS$6,Tipy!EV34=Výsledky!$FS$7,Tipy!EV34=Výsledky!$FS$8,Tipy!EV34=Výsledky!$FS$9),IF(VLOOKUP(Tipy!EV34,'Kategórie hráčov'!$A$2:$B$46,2,FALSE)=30,30,20),0))</f>
        <v>0</v>
      </c>
      <c r="FT40" s="62">
        <f>IF(ISBLANK($DJ$3),"",IF(ISBLANK(Tipy!ER34),0,IF(OR(AND(Tipy!ER34=Výsledky!$DH$3,OR(Tipy!ET34=Výsledky!$DJ$3+1,Tipy!ET34=Výsledky!$DJ$3-1)),AND(Tipy!ET34=Výsledky!$DJ$3,OR(Tipy!ER34=Výsledky!$DH$3+1,Tipy!ER34=Výsledky!$DH$3-1))),10,0)))</f>
        <v>0</v>
      </c>
      <c r="FU40" s="65" t="str">
        <f>IF(ISBLANK($DJ$3),"",IF(ISBLANK(Tipy!ER34),"-",SUM(FP40:FT40)))</f>
        <v>-</v>
      </c>
      <c r="FV40" s="64"/>
      <c r="FW40" s="61" t="str">
        <f>IF(ISBLANK($GB$3),"",IF(ISBLANK(Tipy!EX34),0,IF(AND(Tipy!EX34=Výsledky!$FZ$3,Tipy!EZ34=Výsledky!$GB$3),60,0)))</f>
        <v/>
      </c>
      <c r="FX40" s="61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61" t="str">
        <f>IF(ISBLANK($GB$3),"",IF(OR(Tipy!FA34=Výsledky!$FW$6,Tipy!FA34=Výsledky!$FW$7,Tipy!FA34=Výsledky!$FW$8,Tipy!FA34=Výsledky!$FW$9),IF(VLOOKUP(Tipy!FA34,'Kategórie hráčov'!$A$2:$B$46,2,FALSE)=30,30,20),0))</f>
        <v/>
      </c>
      <c r="FZ40" s="61" t="str">
        <f>IF(ISBLANK($GB$3),"",IF(OR(Tipy!FB34=Výsledky!$FZ$6,Tipy!FB34=Výsledky!$FZ$7,Tipy!FB34=Výsledky!$FZ$8,Tipy!FB34=Výsledky!$FZ$9),IF(VLOOKUP(Tipy!FB34,'Kategórie hráčov'!$A$2:$B$46,2,FALSE)=30,30,20),0))</f>
        <v/>
      </c>
      <c r="GA40" s="62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65" t="str">
        <f>IF(ISBLANK($GB$3),"",IF(ISBLANK(Tipy!EX34),"-",SUM(FW40:GA40)))</f>
        <v/>
      </c>
      <c r="GC40" s="64"/>
      <c r="GD40" s="61" t="str">
        <f>IF(ISBLANK($GP$3),"",IF(ISBLANK(Tipy!FD34),0,IF(AND(Tipy!FD34=Výsledky!$GN$3,Tipy!FF34=Výsledky!$GP$3),60,0)))</f>
        <v/>
      </c>
      <c r="GE40" s="61" t="str">
        <f>IF(ISBLANK($GP$3),"",IF(ISBLANK(Tipy!FD34),0,IF(AND(Tipy!FD34=Výsledky!$GN$3,Tipy!FF34=Výsledky!$GP$3),0,IF(AND(Tipy!FD34-Tipy!FF34&gt;0,Výsledky!$GN$3-Výsledky!$GP$3&gt;0),20,IF(AND(Tipy!FD34-Tipy!FF34=0,Výsledky!$GN$3-Výsledky!$GP$3=0),20,IF(AND(Tipy!FD34-Tipy!FF34&lt;0,Výsledky!$GN$3-Výsledky!$GP$3&lt;0),20,0))))))</f>
        <v/>
      </c>
      <c r="GF40" s="61" t="str">
        <f>IF(ISBLANK($GP$3),"",IF(OR(Tipy!FG34=Výsledky!$GD$6,Tipy!FG34=Výsledky!$GD$7,Tipy!FG34=Výsledky!$GD$8,Tipy!FG34=Výsledky!$GD$9),IF(VLOOKUP(Tipy!FG34,'Kategórie hráčov'!$A$2:$B$46,2,FALSE)=30,30,20),0))</f>
        <v/>
      </c>
      <c r="GG40" s="61" t="str">
        <f>IF(ISBLANK($GP$3),"",IF(OR(Tipy!FH34=Výsledky!$GG$6,Tipy!FH34=Výsledky!$GG$7,Tipy!FH34=Výsledky!$GG$8,Tipy!FH34=Výsledky!$GG$9),IF(VLOOKUP(Tipy!FH34,'Kategórie hráčov'!$A$2:$B$46,2,FALSE)=30,30,20),0))</f>
        <v/>
      </c>
      <c r="GH40" s="62" t="str">
        <f>IF(ISBLANK($GP$3),"",IF(ISBLANK(Tipy!FD34),0,IF(OR(AND(Tipy!FD34=Výsledky!$GN$3,OR(Tipy!FF34=Výsledky!$GP$3+1,Tipy!FF34=Výsledky!$GP$3-1)),AND(Tipy!FF34=Výsledky!$GP$3,OR(Tipy!FD34=Výsledky!$GN$3+1,Tipy!FD34=Výsledky!$GN$3-1))),10,0)))</f>
        <v/>
      </c>
      <c r="GI40" s="65" t="str">
        <f>IF(ISBLANK($GP$3),"",IF(ISBLANK(Tipy!FD34),"-",SUM(GD40:GH40)))</f>
        <v/>
      </c>
      <c r="GJ40" s="64"/>
      <c r="GK40" s="61" t="str">
        <f>IF(ISBLANK($GW$3),"",IF(ISBLANK(Tipy!FJ34),0,IF(AND(Tipy!FJ34=Výsledky!$GU$3,Tipy!FL34=Výsledky!$GW$3),60,0)))</f>
        <v/>
      </c>
      <c r="GL40" s="61" t="str">
        <f>IF(ISBLANK($GW$3),"",IF(ISBLANK(Tipy!FJ34),0,IF(AND(Tipy!FJ34=Výsledky!$GU$3,Tipy!FL34=Výsledky!$GW$3),0,IF(AND(Tipy!FJ34-Tipy!FL34&gt;0,Výsledky!$GU$3-Výsledky!$GW$3&gt;0),20,IF(AND(Tipy!FJ34-Tipy!FL34=0,Výsledky!$GU$3-Výsledky!$GW$3=0),20,IF(AND(Tipy!FJ34-Tipy!FL34&lt;0,Výsledky!$GU$3-Výsledky!$GW$3&lt;0),20,0))))))</f>
        <v/>
      </c>
      <c r="GM40" s="61" t="str">
        <f>IF(ISBLANK($GW$3),"",IF(OR(Tipy!FM34=Výsledky!$GK$6,Tipy!FM34=Výsledky!$GK$7,Tipy!FM34=Výsledky!$GK$8,Tipy!FM34=Výsledky!$GK$9),IF(VLOOKUP(Tipy!FM34,'Kategórie hráčov'!$A$2:$B$46,2,FALSE)=30,30,20),0))</f>
        <v/>
      </c>
      <c r="GN40" s="61" t="str">
        <f>IF(ISBLANK($GW$3),"",IF(OR(Tipy!FN34=Výsledky!$GN$6,Tipy!FN34=Výsledky!$GN$7,Tipy!FN34=Výsledky!$GN$8,Tipy!FN34=Výsledky!$GN$9),IF(VLOOKUP(Tipy!FN34,'Kategórie hráčov'!$A$2:$B$46,2,FALSE)=30,30,20),0))</f>
        <v/>
      </c>
      <c r="GO40" s="62" t="str">
        <f>IF(ISBLANK($GW$3),"",IF(ISBLANK(Tipy!FJ34),0,IF(OR(AND(Tipy!FJ34=Výsledky!$GU$3,OR(Tipy!FL34=Výsledky!$GW$3+1,Tipy!FL34=Výsledky!$GW$3-1)),AND(Tipy!FL34=Výsledky!$GW$3,OR(Tipy!FJ34=Výsledky!$GU$3+1,Tipy!FJ34=Výsledky!$GU$3-1))),10,0)))</f>
        <v/>
      </c>
      <c r="GP40" s="65" t="str">
        <f>IF(ISBLANK($GW$3),"",IF(ISBLANK(Tipy!FJ34),"-",SUM(GK40:GO40)))</f>
        <v/>
      </c>
      <c r="GQ40" s="64"/>
      <c r="GR40" s="61" t="str">
        <f>IF(ISBLANK($GI$3),"",IF(ISBLANK(Tipy!FP34),0,IF(AND(Tipy!FP34=Výsledky!$GG$3,Tipy!FR34=Výsledky!$GI$3),60,0)))</f>
        <v/>
      </c>
      <c r="GS40" s="61" t="str">
        <f>IF(ISBLANK($GI$3),"",IF(ISBLANK(Tipy!FP34),0,IF(AND(Tipy!FP34=Výsledky!$GG$3,Tipy!FR34=Výsledky!$GI$3),0,IF(AND(Tipy!FP34-Tipy!FR34&gt;0,Výsledky!$GG$3-Výsledky!$GI$3&gt;0),20,IF(AND(Tipy!FP34-Tipy!FR34=0,Výsledky!$GG$3-Výsledky!$GI$3=0),20,IF(AND(Tipy!FP34-Tipy!FR34&lt;0,Výsledky!$GG$3-Výsledky!$GI$3&lt;0),20,0))))))</f>
        <v/>
      </c>
      <c r="GT40" s="61" t="str">
        <f>IF(ISBLANK($GI$3),"",IF(OR(Tipy!FS34=Výsledky!#REF!,Tipy!FS34=Výsledky!#REF!,Tipy!FS34=Výsledky!#REF!,Tipy!FS34=Výsledky!$GR$9),IF(VLOOKUP(Tipy!FS34,'Kategórie hráčov'!$A$2:$B$46,2,FALSE)=30,30,20),0))</f>
        <v/>
      </c>
      <c r="GU40" s="61" t="str">
        <f>IF(ISBLANK($GI$3),"",IF(OR(Tipy!FT34=Výsledky!#REF!,Tipy!FT34=Výsledky!#REF!,Tipy!FT34=Výsledky!#REF!,Tipy!FT34=Výsledky!$GU$9),IF(VLOOKUP(Tipy!FT34,'Kategórie hráčov'!$A$2:$B$46,2,FALSE)=30,30,20),0))</f>
        <v/>
      </c>
      <c r="GV40" s="62" t="str">
        <f>IF(ISBLANK($GI$3),"",IF(ISBLANK(Tipy!FP34),0,IF(OR(AND(Tipy!FP34=Výsledky!$GG$3,OR(Tipy!FR34=Výsledky!$GI$3+1,Tipy!FR34=Výsledky!$GI$3-1)),AND(Tipy!FR34=Výsledky!$GI$3,OR(Tipy!FP34=Výsledky!$GG$3+1,Tipy!FP34=Výsledky!$GG$3-1))),10,0)))</f>
        <v/>
      </c>
      <c r="GW40" s="65" t="str">
        <f>IF(ISBLANK($GI$3),"",IF(ISBLANK(Tipy!FP34),"-",SUM(GR40:GV40)))</f>
        <v/>
      </c>
      <c r="GX40" s="64"/>
      <c r="GY40" s="61" t="str">
        <f>IF(ISBLANK($HK$3),"",IF(ISBLANK(Tipy!FV34),0,IF(AND(Tipy!FV34=Výsledky!$HI$3,Tipy!FX34=Výsledky!$HK$3),60,0)))</f>
        <v/>
      </c>
      <c r="GZ40" s="61" t="str">
        <f>IF(ISBLANK($HK$3),"",IF(ISBLANK(Tipy!FV34),0,IF(AND(Tipy!FV34=Výsledky!$HI$3,Tipy!FX34=Výsledky!$HK$3),0,IF(AND(Tipy!FV34-Tipy!FX34&gt;0,Výsledky!$HI$3-Výsledky!$HK$3&gt;0),20,IF(AND(Tipy!FV34-Tipy!FX34=0,Výsledky!$HI$3-Výsledky!$HK$3=0),20,IF(AND(Tipy!FV34-Tipy!FX34&lt;0,Výsledky!$HI$3-Výsledky!$HK$3&lt;0),20,0))))))</f>
        <v/>
      </c>
      <c r="HA40" s="61" t="str">
        <f>IF(ISBLANK($HK$3),"",IF(OR(Tipy!FY34=Výsledky!$GY$6,Tipy!FY34=Výsledky!$GY$7,Tipy!FY34=Výsledky!$GY$8,Tipy!FY34=Výsledky!$GY$9),IF(VLOOKUP(Tipy!FY34,'Kategórie hráčov'!$A$2:$B$46,2,FALSE)=30,30,20),0))</f>
        <v/>
      </c>
      <c r="HB40" s="61" t="str">
        <f>IF(ISBLANK($HK$3),"",IF(OR(Tipy!FZ34=Výsledky!$HB$6,Tipy!FZ34=Výsledky!$HB$7,Tipy!FZ34=Výsledky!$HB$8,Tipy!FZ34=Výsledky!$HB$9),IF(VLOOKUP(Tipy!FZ34,'Kategórie hráčov'!$A$2:$B$46,2,FALSE)=30,30,20),0))</f>
        <v/>
      </c>
      <c r="HC40" s="62" t="str">
        <f>IF(ISBLANK($HK$3),"",IF(ISBLANK(Tipy!FV34),0,IF(OR(AND(Tipy!FV34=Výsledky!$HI$3,OR(Tipy!FX34=Výsledky!$HK$3+1,Tipy!FX34=Výsledky!$HK$3-1)),AND(Tipy!FX34=Výsledky!$HK$3,OR(Tipy!FV34=Výsledky!$HI$3+1,Tipy!FV34=Výsledky!$HI$3-1))),10,0)))</f>
        <v/>
      </c>
      <c r="HD40" s="65" t="str">
        <f>IF(ISBLANK($HK$3),"",IF(ISBLANK(Tipy!FV34),"-",SUM(GY40:HC40)))</f>
        <v/>
      </c>
      <c r="HE40" s="64"/>
      <c r="HF40" s="61" t="str">
        <f>IF(ISBLANK($HD$3),"",IF(ISBLANK(Tipy!GB34),0,IF(AND(Tipy!GB34=Výsledky!$HB$3,Tipy!GD34=Výsledky!$HD$3),60,0)))</f>
        <v/>
      </c>
      <c r="HG40" s="61" t="str">
        <f>IF(ISBLANK($HD$3),"",IF(ISBLANK(Tipy!GB34),0,IF(AND(Tipy!GB34=Výsledky!$HB$3,Tipy!GD34=Výsledky!$HD$3),0,IF(AND(Tipy!GB34-Tipy!GD34&gt;0,Výsledky!$HB$3-Výsledky!$HD$3&gt;0),20,IF(AND(Tipy!GB34-Tipy!GD34=0,Výsledky!$HB$3-Výsledky!$HD$3=0),20,IF(AND(Tipy!GB34-Tipy!GD34&lt;0,Výsledky!$HB$3-Výsledky!$HD$3&lt;0),20,0))))))</f>
        <v/>
      </c>
      <c r="HH40" s="61" t="str">
        <f>IF(ISBLANK($HD$3),"",IF(OR(Tipy!GE34=Výsledky!#REF!,Tipy!GE34=Výsledky!#REF!,Tipy!GE34=Výsledky!#REF!,Tipy!GE34=Výsledky!$HF$9),IF(VLOOKUP(Tipy!GE34,'Kategórie hráčov'!$A$2:$B$46,2,FALSE)=30,30,20),0))</f>
        <v/>
      </c>
      <c r="HI40" s="61" t="str">
        <f>IF(ISBLANK($HD$3),"",IF(OR(Tipy!GF34=Výsledky!#REF!,Tipy!GF34=Výsledky!#REF!,Tipy!GF34=Výsledky!#REF!,Tipy!GF34=Výsledky!$HI$9),IF(VLOOKUP(Tipy!GF34,'Kategórie hráčov'!$A$2:$B$46,2,FALSE)=30,30,20),0))</f>
        <v/>
      </c>
      <c r="HJ40" s="62" t="str">
        <f>IF(ISBLANK($HD$3),"",IF(ISBLANK(Tipy!GB34),0,IF(OR(AND(Tipy!GB34=Výsledky!$HB$3,OR(Tipy!GD34=Výsledky!$HD$3+1,Tipy!GD34=Výsledky!$HD$3-1)),AND(Tipy!GD34=Výsledky!$HD$3,OR(Tipy!GB34=Výsledky!$HB$3+1,Tipy!GB34=Výsledky!$HB$3-1))),10,0)))</f>
        <v/>
      </c>
      <c r="HK40" s="65" t="str">
        <f>IF(ISBLANK($HD$3),"",IF(ISBLANK(Tipy!GB34),"-",SUM(HF40:HJ40)))</f>
        <v/>
      </c>
      <c r="HL40" s="64"/>
      <c r="HM40" s="61" t="str">
        <f>IF(ISBLANK($HY$3),"",IF(ISBLANK(Tipy!GH34),0,IF(AND(Tipy!GH34=Výsledky!$HW$3,Tipy!GJ34=Výsledky!$HY$3),60,0)))</f>
        <v/>
      </c>
      <c r="HN40" s="61" t="str">
        <f>IF(ISBLANK($HY$3),"",IF(ISBLANK(Tipy!GH34),0,IF(AND(Tipy!GH34=Výsledky!$HW$3,Tipy!GJ34=Výsledky!$HY$3),0,IF(AND(Tipy!GH34-Tipy!GJ34&gt;0,Výsledky!$HW$3-Výsledky!$HY$3&gt;0),20,IF(AND(Tipy!GH34-Tipy!GJ34=0,Výsledky!$HW$3-Výsledky!$HY$3=0),20,IF(AND(Tipy!GH34-Tipy!GJ34&lt;0,Výsledky!$HW$3-Výsledky!$HY$3&lt;0),20,0))))))</f>
        <v/>
      </c>
      <c r="HO40" s="61" t="str">
        <f>IF(ISBLANK($HY$3),"",IF(OR(Tipy!GK34=Výsledky!$HM$6,Tipy!GK34=Výsledky!$HM$7,Tipy!GK34=Výsledky!$HM$8,Tipy!GK34=Výsledky!$HM$9),IF(VLOOKUP(Tipy!GK34,'Kategórie hráčov'!$A$2:$B$46,2,FALSE)=30,30,20),0))</f>
        <v/>
      </c>
      <c r="HP40" s="61" t="str">
        <f>IF(ISBLANK($HY$3),"",IF(OR(Tipy!GL34=Výsledky!$HP$6,Tipy!GL34=Výsledky!$HP$7,Tipy!GL34=Výsledky!$HP$8,Tipy!GL34=Výsledky!$HP$9),IF(VLOOKUP(Tipy!GL34,'Kategórie hráčov'!$A$2:$B$46,2,FALSE)=30,30,20),0))</f>
        <v/>
      </c>
      <c r="HQ40" s="62" t="str">
        <f>IF(ISBLANK($HY$3),"",IF(ISBLANK(Tipy!GH34),0,IF(OR(AND(Tipy!GH34=Výsledky!$HW$3,OR(Tipy!GJ34=Výsledky!$HY$3+1,Tipy!GJ34=Výsledky!$HY$3-1)),AND(Tipy!GJ34=Výsledky!$HY$3,OR(Tipy!GH34=Výsledky!$HW$3+1,Tipy!GH34=Výsledky!$HW$3-1))),10,0)))</f>
        <v/>
      </c>
      <c r="HR40" s="65" t="str">
        <f>IF(ISBLANK($HY$3),"",IF(ISBLANK(Tipy!GH34),"-",SUM(HM40:HQ40)))</f>
        <v/>
      </c>
      <c r="HS40" s="64"/>
      <c r="HT40" s="61" t="str">
        <f>IF(ISBLANK($HR$3),"",IF(ISBLANK(Tipy!GN34),0,IF(AND(Tipy!GN34=Výsledky!$HP$3,Tipy!GP34=Výsledky!$HR$3),60,0)))</f>
        <v/>
      </c>
      <c r="HU40" s="61" t="str">
        <f>IF(ISBLANK($HR$3),"",IF(ISBLANK(Tipy!GN34),0,IF(AND(Tipy!GN34=Výsledky!$HP$3,Tipy!GP34=Výsledky!$HR$3),0,IF(AND(Tipy!GN34-Tipy!GP34&gt;0,Výsledky!$HP$3-Výsledky!$HR$3&gt;0),20,IF(AND(Tipy!GN34-Tipy!GP34=0,Výsledky!$HP$3-Výsledky!$HR$3=0),20,IF(AND(Tipy!GN34-Tipy!GP34&lt;0,Výsledky!$HP$3-Výsledky!$HR$3&lt;0),20,0))))))</f>
        <v/>
      </c>
      <c r="HV40" s="61" t="str">
        <f>IF(ISBLANK($HR$3),"",IF(OR(Tipy!GQ34=Výsledky!$HT$6,Tipy!GQ34=Výsledky!#REF!,Tipy!GQ34=Výsledky!#REF!,Tipy!GQ34=Výsledky!#REF!),IF(VLOOKUP(Tipy!GQ34,'Kategórie hráčov'!$A$2:$B$46,2,FALSE)=30,30,20),0))</f>
        <v/>
      </c>
      <c r="HW40" s="61" t="str">
        <f>IF(ISBLANK($HR$3),"",IF(OR(Tipy!GR34=Výsledky!$HW$6,Tipy!GR34=Výsledky!#REF!,Tipy!GR34=Výsledky!#REF!,Tipy!GR34=Výsledky!#REF!),IF(VLOOKUP(Tipy!GR34,'Kategórie hráčov'!$A$2:$B$46,2,FALSE)=30,30,20),0))</f>
        <v/>
      </c>
      <c r="HX40" s="62" t="str">
        <f>IF(ISBLANK($HR$3),"",IF(ISBLANK(Tipy!GN34),0,IF(OR(AND(Tipy!GN34=Výsledky!$HP$3,OR(Tipy!GP34=Výsledky!$HR$3+1,Tipy!GP34=Výsledky!$HR$3-1)),AND(Tipy!GP34=Výsledky!$HR$3,OR(Tipy!GN34=Výsledky!$HP$3+1,Tipy!GN34=Výsledky!$HP$3-1))),10,0)))</f>
        <v/>
      </c>
      <c r="HY40" s="65" t="str">
        <f>IF(ISBLANK($HR$3),"",IF(ISBLANK(Tipy!GN34),"-",SUM(HT40:HX40)))</f>
        <v/>
      </c>
      <c r="HZ40" s="64"/>
      <c r="IA40" s="61" t="str">
        <f>IF(ISBLANK($IM$3),"",IF(ISBLANK(Tipy!GT34),0,IF(AND(Tipy!GT34=Výsledky!$IK$3,Tipy!GV34=Výsledky!$IM$3),60,0)))</f>
        <v/>
      </c>
      <c r="IB40" s="61" t="str">
        <f>IF(ISBLANK($IM$3),"",IF(ISBLANK(Tipy!GT34),0,IF(AND(Tipy!GT34=Výsledky!$IK$3,Tipy!GV34=Výsledky!$IM$3),0,IF(AND(Tipy!GT34-Tipy!GV34&gt;0,Výsledky!$IK$3-Výsledky!$IM$3&gt;0),20,IF(AND(Tipy!GT34-Tipy!GV34=0,Výsledky!$IK$3-Výsledky!$IM$3=0),20,IF(AND(Tipy!GT34-Tipy!GV34&lt;0,Výsledky!$IK$3-Výsledky!$IM$3&lt;0),20,0))))))</f>
        <v/>
      </c>
      <c r="IC40" s="61" t="str">
        <f>IF(ISBLANK($IM$3),"",IF(OR(Tipy!GW34=Výsledky!$IA$6,Tipy!GW34=Výsledky!$IA$7,Tipy!GW34=Výsledky!$IA$8,Tipy!GW34=Výsledky!$IA$9),IF(VLOOKUP(Tipy!GW34,'Kategórie hráčov'!$A$2:$B$46,2,FALSE)=30,30,20),0))</f>
        <v/>
      </c>
      <c r="ID40" s="61" t="str">
        <f>IF(ISBLANK($IM$3),"",IF(OR(Tipy!GX34=Výsledky!$ID$6,Tipy!GX34=Výsledky!$ID$7,Tipy!GX34=Výsledky!$ID$8,Tipy!GX34=Výsledky!$ID$9),IF(VLOOKUP(Tipy!GX34,'Kategórie hráčov'!$A$2:$B$46,2,FALSE)=30,30,20),0))</f>
        <v/>
      </c>
      <c r="IE40" s="62" t="str">
        <f>IF(ISBLANK($IM$3),"",IF(ISBLANK(Tipy!GT34),0,IF(OR(AND(Tipy!GT34=Výsledky!$IK$3,OR(Tipy!GV34=Výsledky!$IM$3+1,Tipy!GV34=Výsledky!$IM$3-1)),AND(Tipy!GV34=Výsledky!$IM$3,OR(Tipy!GT34=Výsledky!$IK$3+1,Tipy!GT34=Výsledky!$IK$3-1))),10,0)))</f>
        <v/>
      </c>
      <c r="IF40" s="65" t="str">
        <f>IF(ISBLANK($IM$3),"",IF(ISBLANK(Tipy!GT34),"-",SUM(IA40:IE40)))</f>
        <v/>
      </c>
      <c r="IG40" s="64"/>
      <c r="IH40" s="61" t="str">
        <f>IF(ISBLANK($IF$3),"",IF(ISBLANK(Tipy!GZ34),0,IF(AND(Tipy!GZ34=Výsledky!$ID$3,Tipy!HB34=Výsledky!$IF$3),60,0)))</f>
        <v/>
      </c>
      <c r="II40" s="61" t="str">
        <f>IF(ISBLANK($IF$3),"",IF(ISBLANK(Tipy!GZ34),0,IF(AND(Tipy!GZ34=Výsledky!$ID$3,Tipy!HB34=Výsledky!$IF$3),0,IF(AND(Tipy!GZ34-Tipy!HB34&gt;0,Výsledky!$ID$3-Výsledky!$IF$3&gt;0),20,IF(AND(Tipy!GZ34-Tipy!HB34=0,Výsledky!$ID$3-Výsledky!$IF$3=0),20,IF(AND(Tipy!GZ34-Tipy!HB34&lt;0,Výsledky!$ID$3-Výsledky!$IF$3&lt;0),20,0))))))</f>
        <v/>
      </c>
      <c r="IJ40" s="61" t="str">
        <f>IF(ISBLANK($IF$3),"",IF(OR(Tipy!HC34=Výsledky!#REF!,Tipy!HC34=Výsledky!#REF!,Tipy!HC34=Výsledky!#REF!,Tipy!HC34=Výsledky!$IH$9),IF(VLOOKUP(Tipy!HC34,'Kategórie hráčov'!$A$2:$B$46,2,FALSE)=30,30,20),0))</f>
        <v/>
      </c>
      <c r="IK40" s="61" t="str">
        <f>IF(ISBLANK($IF$3),"",IF(OR(Tipy!HD34=Výsledky!#REF!,Tipy!HD34=Výsledky!#REF!,Tipy!HD34=Výsledky!#REF!,Tipy!HD34=Výsledky!$IK$9),IF(VLOOKUP(Tipy!HD34,'Kategórie hráčov'!$A$2:$B$46,2,FALSE)=30,30,20),0))</f>
        <v/>
      </c>
      <c r="IL40" s="62" t="str">
        <f>IF(ISBLANK($IF$3),"",IF(ISBLANK(Tipy!GZ34),0,IF(OR(AND(Tipy!GZ34=Výsledky!$ID$3,OR(Tipy!HB34=Výsledky!$IF$3+1,Tipy!HB34=Výsledky!$IF$3-1)),AND(Tipy!HB34=Výsledky!$IF$3,OR(Tipy!GZ34=Výsledky!$ID$3+1,Tipy!GZ34=Výsledky!$ID$3-1))),10,0)))</f>
        <v/>
      </c>
      <c r="IM40" s="65" t="str">
        <f>IF(ISBLANK($IF$3),"",IF(ISBLANK(Tipy!GZ34),"-",SUM(IH40:IL40)))</f>
        <v/>
      </c>
      <c r="IN40" s="64"/>
      <c r="IO40" s="61" t="str">
        <f>IF(ISBLANK($IT$3),"",IF(ISBLANK(Tipy!HF34),0,IF(AND(Tipy!HF34=Výsledky!$IR$3,Tipy!HH34=Výsledky!$IT$3),60,0)))</f>
        <v/>
      </c>
      <c r="IP40" s="61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61" t="str">
        <f>IF(ISBLANK($IT$3),"",IF(OR(Tipy!HI34=Výsledky!$IO$6,Tipy!HI34=Výsledky!$IO$7,Tipy!HI34=Výsledky!$IO$8,Tipy!HI34=Výsledky!$IO$9),IF(VLOOKUP(Tipy!HI34,'Kategórie hráčov'!$A$2:$B$46,2,FALSE)=30,30,20),0))</f>
        <v/>
      </c>
      <c r="IR40" s="61" t="str">
        <f>IF(ISBLANK($IT$3),"",IF(OR(Tipy!HJ34=Výsledky!$IR$6,Tipy!HJ34=Výsledky!$IR$7,Tipy!HJ34=Výsledky!$IR$8,Tipy!HJ34=Výsledky!$IR$9),IF(VLOOKUP(Tipy!HJ34,'Kategórie hráčov'!$A$2:$B$46,2,FALSE)=30,30,20),0))</f>
        <v/>
      </c>
      <c r="IS40" s="62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65" t="str">
        <f>IF(ISBLANK($IT$3),"",IF(ISBLANK(Tipy!HF34),"-",SUM(IO40:IS40)))</f>
        <v/>
      </c>
      <c r="IU40" s="64"/>
      <c r="IV40" s="61" t="str">
        <f>IF(ISBLANK($JA$3),"",IF(ISBLANK(Tipy!HL34),0,IF(AND(Tipy!HL34=Výsledky!$IY$3,Tipy!HN34=Výsledky!$JA$3),60,0)))</f>
        <v/>
      </c>
      <c r="IW40" s="61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61" t="str">
        <f>IF(ISBLANK($JA$3),"",IF(OR(Tipy!HO34=Výsledky!$IV$6,Tipy!HO34=Výsledky!$IV$7,Tipy!HO34=Výsledky!$IV$8,Tipy!HO34=Výsledky!$IV$9),IF(VLOOKUP(Tipy!HO34,'Kategórie hráčov'!$A$2:$B$46,2,FALSE)=30,30,20),0))</f>
        <v/>
      </c>
      <c r="IY40" s="61" t="str">
        <f>IF(ISBLANK($JA$3),"",IF(OR(Tipy!HP34=Výsledky!$IY$6,Tipy!HP34=Výsledky!$IY$7,Tipy!HP34=Výsledky!$IY$8,Tipy!HP34=Výsledky!$IY$9),IF(VLOOKUP(Tipy!HP34,'Kategórie hráčov'!$A$2:$B$46,2,FALSE)=30,30,20),0))</f>
        <v/>
      </c>
      <c r="IZ40" s="62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65" t="str">
        <f>IF(ISBLANK($JA$3),"",IF(ISBLANK(Tipy!HL34),"-",SUM(IV40:IZ40)))</f>
        <v/>
      </c>
      <c r="JB40" s="64"/>
      <c r="JC40" s="61" t="str">
        <f>IF(ISBLANK($JO$3),"",IF(ISBLANK(Tipy!HR34),0,IF(AND(Tipy!HR34=Výsledky!$JM$3,Tipy!HT34=Výsledky!$JO$3),60,0)))</f>
        <v/>
      </c>
      <c r="JD40" s="61" t="str">
        <f>IF(ISBLANK($JO$3),"",IF(ISBLANK(Tipy!HR34),0,IF(AND(Tipy!HR34=Výsledky!$JM$3,Tipy!HT34=Výsledky!$JO$3),0,IF(AND(Tipy!HR34-Tipy!HT34&gt;0,Výsledky!$JM$3-Výsledky!$JO$3&gt;0),20,IF(AND(Tipy!HR34-Tipy!HT34=0,Výsledky!$JM$3-Výsledky!$JO$3=0),20,IF(AND(Tipy!HR34-Tipy!HT34&lt;0,Výsledky!$JM$3-Výsledky!$JO$3&lt;0),20,0))))))</f>
        <v/>
      </c>
      <c r="JE40" s="61" t="str">
        <f>IF(ISBLANK($JO$3),"",IF(OR(Tipy!HU34=Výsledky!$JC$6,Tipy!HU34=Výsledky!$JC$7,Tipy!HU34=Výsledky!$JC$8,Tipy!HU34=Výsledky!$JC$9),IF(VLOOKUP(Tipy!HU34,'Kategórie hráčov'!$A$2:$B$70,2,FALSE)=30,30,20),0))</f>
        <v/>
      </c>
      <c r="JF40" s="61" t="str">
        <f>IF(ISBLANK($JO$3),"",IF(OR(Tipy!HV34=Výsledky!$JF$6,Tipy!HV34=Výsledky!$JF$7,Tipy!HV34=Výsledky!$JF$8,Tipy!HV34=Výsledky!$JF$9),IF(VLOOKUP(Tipy!HV34,'Kategórie hráčov'!$A$2:$B$70,2,FALSE)=30,30,20),0))</f>
        <v/>
      </c>
      <c r="JG40" s="62" t="str">
        <f>IF(ISBLANK($JO$3),"",IF(ISBLANK(Tipy!HR34),0,IF(OR(AND(Tipy!HR34=Výsledky!$JM$3,OR(Tipy!HT34=Výsledky!$JO$3+1,Tipy!HT34=Výsledky!$JO$3-1)),AND(Tipy!HT34=Výsledky!$JO$3,OR(Tipy!HR34=Výsledky!$JM$3+1,Tipy!HR34=Výsledky!$JM$3-1))),10,0)))</f>
        <v/>
      </c>
      <c r="JH40" s="65" t="str">
        <f>IF(ISBLANK($JO$3),"",IF(ISBLANK(Tipy!HR34),"-",SUM(JC40:JG40)))</f>
        <v/>
      </c>
      <c r="JI40" s="64"/>
      <c r="JJ40" s="61" t="str">
        <f>IF(ISBLANK($JH$3),"",IF(ISBLANK(Tipy!HX34),0,IF(AND(Tipy!HX34=Výsledky!$JF$3,Tipy!HZ34=Výsledky!$JH$3),60,0)))</f>
        <v/>
      </c>
      <c r="JK40" s="61" t="str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/>
      </c>
      <c r="JL40" s="61" t="str">
        <f>IF(ISBLANK($JH$3),"",IF(OR(Tipy!IA34=Výsledky!#REF!,Tipy!IA34=Výsledky!#REF!,Tipy!IA34=Výsledky!#REF!,Tipy!IA34=Výsledky!$JJ$9),IF(VLOOKUP(Tipy!IA34,'Kategórie hráčov'!$A$2:$B$46,2,FALSE)=30,30,20),0))</f>
        <v/>
      </c>
      <c r="JM40" s="61" t="str">
        <f>IF(ISBLANK($JH$3),"",IF(OR(Tipy!IB34=Výsledky!#REF!,Tipy!IB34=Výsledky!#REF!,Tipy!IB34=Výsledky!#REF!,Tipy!IB34=Výsledky!$JM$9),IF(VLOOKUP(Tipy!IB34,'Kategórie hráčov'!$A$2:$B$46,2,FALSE)=30,30,20),0))</f>
        <v/>
      </c>
      <c r="JN40" s="62" t="str">
        <f>IF(ISBLANK($JH$3),"",IF(ISBLANK(Tipy!HX34),0,IF(OR(AND(Tipy!HX34=Výsledky!$JF$3,OR(Tipy!HZ34=Výsledky!$JH$3+1,Tipy!HZ34=Výsledky!$JH$3-1)),AND(Tipy!HZ34=Výsledky!$JH$3,OR(Tipy!HX34=Výsledky!$JF$3+1,Tipy!HX34=Výsledky!$JF$3-1))),10,0)))</f>
        <v/>
      </c>
      <c r="JO40" s="65" t="str">
        <f>IF(ISBLANK($JH$3),"",IF(ISBLANK(Tipy!HX34),"-",SUM(JJ40:JN40)))</f>
        <v/>
      </c>
      <c r="JP40" s="64"/>
      <c r="JQ40" s="61" t="str">
        <f>IF(ISBLANK($JV$3),"",IF(ISBLANK(Tipy!ID34),0,IF(AND(Tipy!ID34=Výsledky!$JT$3,Tipy!IF34=Výsledky!$JV$3),60,0)))</f>
        <v/>
      </c>
      <c r="JR40" s="61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61" t="str">
        <f>IF(ISBLANK($JV$3),"",IF(OR(Tipy!IG34=Výsledky!$JQ$6,Tipy!IG34=Výsledky!$JQ$7,Tipy!IG34=Výsledky!$JQ$8,Tipy!IG34=Výsledky!$JQ$9),IF(VLOOKUP(Tipy!IG34,'Kategórie hráčov'!$A$2:$B$46,2,FALSE)=30,30,20),0))</f>
        <v/>
      </c>
      <c r="JT40" s="61" t="str">
        <f>IF(ISBLANK($JV$3),"",IF(OR(Tipy!IH34=Výsledky!$JT$6,Tipy!IH34=Výsledky!$JT$7,Tipy!IH34=Výsledky!$JT$8,Tipy!IH34=Výsledky!$JT$9),IF(VLOOKUP(Tipy!IH34,'Kategórie hráčov'!$A$2:$B$46,2,FALSE)=30,30,20),0))</f>
        <v/>
      </c>
      <c r="JU40" s="62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65" t="str">
        <f>IF(ISBLANK($JV$3),"",IF(ISBLANK(Tipy!ID34),"-",SUM(JQ40:JU40)))</f>
        <v/>
      </c>
      <c r="JW40" s="64"/>
      <c r="JX40" s="61" t="str">
        <f>IF(ISBLANK($KQ$3),"",IF(ISBLANK(Tipy!IJ34),0,IF(AND(Tipy!IJ34=Výsledky!$KO$3,Tipy!IL34=Výsledky!$KQ$3),60,0)))</f>
        <v/>
      </c>
      <c r="JY40" s="61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1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1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2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65" t="str">
        <f>IF(ISBLANK($KQ$3),"",IF(ISBLANK(Tipy!IJ34),"-",SUM(JX40:KB40)))</f>
        <v/>
      </c>
      <c r="KD40" s="64"/>
      <c r="KE40" s="61" t="str">
        <f>IF(ISBLANK($KX$3),"",IF(ISBLANK(Tipy!IP34),0,IF(AND(Tipy!IP34=Výsledky!$KV$3,Tipy!IR34=Výsledky!$KX$3),60,0)))</f>
        <v/>
      </c>
      <c r="KF40" s="61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1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1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2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65" t="str">
        <f>IF(ISBLANK($KX$3),"",IF(ISBLANK(Tipy!IP34),"-",SUM(KE40:KI40)))</f>
        <v/>
      </c>
      <c r="KK40" s="64"/>
      <c r="KL40" s="61" t="str">
        <f>IF(ISBLANK($KJ$3),"",IF(ISBLANK(Tipy!IV34),0,IF(AND(Tipy!IV34=Výsledky!$KH$3,Tipy!IX34=Výsledky!$KJ$3),60,0)))</f>
        <v/>
      </c>
      <c r="KM40" s="61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1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1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2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65" t="str">
        <f>IF(ISBLANK($KJ$3),"",IF(ISBLANK(Tipy!IV34),"-",SUM(KL40:KP40)))</f>
        <v/>
      </c>
      <c r="KR40" s="64"/>
      <c r="KS40" s="61" t="str">
        <f>IF(ISBLANK($KC$3),"",IF(ISBLANK(Tipy!JB34),0,IF(AND(Tipy!JB34=Výsledky!$KA$3,Tipy!JD34=Výsledky!$KC$3),60,0)))</f>
        <v/>
      </c>
      <c r="KT40" s="61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1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1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2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5" t="str">
        <f>IF(ISBLANK($KC$3),"",IF(ISBLANK(Tipy!JB34),"-",SUM(KS40:KW40)))</f>
        <v/>
      </c>
      <c r="KY40" s="64"/>
      <c r="KZ40" s="61" t="str">
        <f>IF(ISBLANK($LE$3),"",IF(ISBLANK(Tipy!JH34),0,IF(AND(Tipy!JH34=Výsledky!$LC$3,Tipy!JJ34=Výsledky!$LE$3),60,0)))</f>
        <v/>
      </c>
      <c r="LA40" s="61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1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1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2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5" t="str">
        <f>IF(ISBLANK($LE$3),"",IF(ISBLANK(Tipy!JH34),"-",SUM(KZ40:LD40)))</f>
        <v/>
      </c>
      <c r="LF40" s="64"/>
      <c r="LG40" s="61" t="str">
        <f>IF(ISBLANK($JH$3),"",IF(ISBLANK(Tipy!JU34),0,IF(AND(Tipy!JU34=Výsledky!$JF$3,Tipy!JW34=Výsledky!$JH$3),60,0)))</f>
        <v/>
      </c>
      <c r="LH40" s="61" t="str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/>
      </c>
      <c r="LI40" s="61" t="str">
        <f>IF(ISBLANK($JH$3),"",IF(OR(Tipy!JX34=Výsledky!#REF!,Tipy!JX34=Výsledky!#REF!,Tipy!JX34=Výsledky!#REF!,Tipy!JX34=Výsledky!$JJ$9),IF(VLOOKUP(Tipy!JX34,'Kategórie hráčov'!$A$2:$B$46,2,FALSE)=30,30,20),0))</f>
        <v/>
      </c>
      <c r="LJ40" s="61" t="str">
        <f>IF(ISBLANK($JH$3),"",IF(OR(Tipy!JY34=Výsledky!#REF!,Tipy!JY34=Výsledky!#REF!,Tipy!JY34=Výsledky!#REF!,Tipy!JY34=Výsledky!$JM$9),IF(VLOOKUP(Tipy!JY34,'Kategórie hráčov'!$A$2:$B$46,2,FALSE)=30,30,20),0))</f>
        <v/>
      </c>
      <c r="LK40" s="62" t="str">
        <f>IF(ISBLANK($JH$3),"",IF(ISBLANK(Tipy!JU34),0,IF(OR(AND(Tipy!JU34=Výsledky!$JF$3,OR(Tipy!JW34=Výsledky!$JH$3+1,Tipy!JW34=Výsledky!$JH$3-1)),AND(Tipy!JW34=Výsledky!$JH$3,OR(Tipy!JU34=Výsledky!$JF$3+1,Tipy!JU34=Výsledky!$JF$3-1))),10,0)))</f>
        <v/>
      </c>
      <c r="LL40" s="65" t="str">
        <f>IF(ISBLANK($JH$3),"",IF(ISBLANK(Tipy!JU34),"-",SUM(LG40:LK40)))</f>
        <v/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 t="str">
        <f>IF(ISBLANK($JH$3),"",IF(ISBLANK(Tipy!KI34),0,IF(AND(Tipy!KI34=Výsledky!$JF$3,Tipy!KK34=Výsledky!$JH$3),60,0)))</f>
        <v/>
      </c>
      <c r="LV40" s="61" t="str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/>
      </c>
      <c r="LW40" s="61" t="str">
        <f>IF(ISBLANK($JH$3),"",IF(OR(Tipy!KL34=Výsledky!#REF!,Tipy!KL34=Výsledky!#REF!,Tipy!KL34=Výsledky!#REF!,Tipy!KL34=Výsledky!$JJ$9),IF(VLOOKUP(Tipy!KL34,'Kategórie hráčov'!$A$2:$B$46,2,FALSE)=30,30,20),0))</f>
        <v/>
      </c>
      <c r="LX40" s="61" t="str">
        <f>IF(ISBLANK($JH$3),"",IF(OR(Tipy!KM34=Výsledky!#REF!,Tipy!KM34=Výsledky!#REF!,Tipy!KM34=Výsledky!#REF!,Tipy!KM34=Výsledky!$JM$9),IF(VLOOKUP(Tipy!KM34,'Kategórie hráčov'!$A$2:$B$46,2,FALSE)=30,30,20),0))</f>
        <v/>
      </c>
      <c r="LY40" s="62" t="str">
        <f>IF(ISBLANK($JH$3),"",IF(ISBLANK(Tipy!KI34),0,IF(OR(AND(Tipy!KI34=Výsledky!$JF$3,OR(Tipy!KK34=Výsledky!$JH$3+1,Tipy!KK34=Výsledky!$JH$3-1)),AND(Tipy!KK34=Výsledky!$JH$3,OR(Tipy!KI34=Výsledky!$JF$3+1,Tipy!KI34=Výsledky!$JF$3-1))),10,0)))</f>
        <v/>
      </c>
      <c r="LZ40" s="65" t="str">
        <f>IF(ISBLANK($JH$3),"",IF(ISBLANK(Tipy!KI34),"-",SUM(LU40:LY40)))</f>
        <v/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324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324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5" customFormat="1" ht="18" hidden="1" customHeight="1" x14ac:dyDescent="0.2">
      <c r="A41" s="287">
        <f>Tipy!A35</f>
        <v>58</v>
      </c>
      <c r="B41" s="302" t="s">
        <v>327</v>
      </c>
      <c r="C41" s="303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4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299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299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102">
        <f>IF(ISBLANK($AR$3),"",IF(ISBLANK(Tipy!AH35),0,IF(AND(Tipy!AH35=Výsledky!$AP$3,Tipy!AJ35=Výsledky!$AR$3),60,0)))</f>
        <v>0</v>
      </c>
      <c r="AN41" s="101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01">
        <f>IF(ISBLANK($AR$3),"",IF(OR(Tipy!AK35=Výsledky!$AM$6,Tipy!AK35=Výsledky!$AM$7,Tipy!AK35=Výsledky!$AM$8,Tipy!AK35=Výsledky!$AM$9),VLOOKUP(Tipy!AK35,'Kategórie hráčov'!$A$2:$B$51,2,FALSE),0))</f>
        <v>0</v>
      </c>
      <c r="AP41" s="101">
        <f>IF(ISBLANK($AR$3),"",IF(OR(Tipy!AL35=Výsledky!$AP$6,Tipy!AL35=Výsledky!$AP$7,Tipy!AL35=Výsledky!$AP$8,Tipy!AL35=Výsledky!$AP$9),VLOOKUP(Tipy!AL35,'Kategórie hráčov'!$A$27:$B$76,2,FALSE),0))</f>
        <v>0</v>
      </c>
      <c r="AQ41" s="62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5" t="str">
        <f>IF(ISBLANK($AR$3),"",IF(ISBLANK(Tipy!AH35),"-",SUM(AM41:AQ41)))</f>
        <v>-</v>
      </c>
      <c r="AS41" s="64"/>
      <c r="AT41" s="61">
        <f>IF(ISBLANK($AY$3),"",IF(ISBLANK(Tipy!AN35),0,IF(AND(Tipy!AN35=Výsledky!$AW$3,Tipy!AP35=Výsledky!$AY$3),60,0)))</f>
        <v>0</v>
      </c>
      <c r="AU41" s="61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61">
        <f>IF(ISBLANK($AY$3),"",IF(OR(Tipy!AQ35=Výsledky!$AT$6,Tipy!AQ35=Výsledky!$AT$7,Tipy!AQ35=Výsledky!$AT$8,Tipy!AQ35=Výsledky!$AT$9),VLOOKUP(Tipy!AQ35,'Kategórie hráčov'!$A$2:$B$51,2,FALSE),0))</f>
        <v>0</v>
      </c>
      <c r="AW41" s="61">
        <f>IF(ISBLANK($AY$3),"",IF(OR(Tipy!AR35=Výsledky!$AW$6,Tipy!AR35=Výsledky!$AW$7,Tipy!AR35=Výsledky!$AW$8,Tipy!AR35=Výsledky!$AW$9),VLOOKUP(Tipy!AR35,'Kategórie hráčov'!$A$27:$B$76,2,FALSE),0))</f>
        <v>0</v>
      </c>
      <c r="AX41" s="62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5" t="str">
        <f>IF(ISBLANK($AY$3),"",IF(ISBLANK(Tipy!AN35),"-",SUM(AT41:AX41)))</f>
        <v>-</v>
      </c>
      <c r="AZ41" s="64"/>
      <c r="BA41" s="61">
        <f>IF(ISBLANK($BF$3),"",IF(ISBLANK(Tipy!AT35),0,IF(AND(Tipy!AT35=Výsledky!$BD$3,Tipy!AV35=Výsledky!$BF$3),60,0)))</f>
        <v>0</v>
      </c>
      <c r="BB41" s="61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61">
        <f>IF(ISBLANK($BF$3),"",IF(OR(Tipy!AW35=Výsledky!$BA$6,Tipy!AW35=Výsledky!$BA$7,Tipy!AW35=Výsledky!$BA$8,Tipy!AW35=Výsledky!$BA$9),VLOOKUP(Tipy!AW35,'Kategórie hráčov'!$A$2:$B$51,2,FALSE),0))</f>
        <v>0</v>
      </c>
      <c r="BD41" s="61">
        <f>IF(ISBLANK($BF$3),"",IF(OR(Tipy!AX35=Výsledky!$BD$6,Tipy!AX35=Výsledky!$BD$7,Tipy!AX35=Výsledky!$BD$8,Tipy!AX35=Výsledky!$BD$9),VLOOKUP(Tipy!AX35,'Kategórie hráčov'!$A$27:$B$76,2,FALSE),0))</f>
        <v>0</v>
      </c>
      <c r="BE41" s="62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5" t="str">
        <f>IF(ISBLANK($BF$3),"",IF(ISBLANK(Tipy!AT35),"-",SUM(BA41:BE41)))</f>
        <v>-</v>
      </c>
      <c r="BG41" s="64"/>
      <c r="BH41" s="61">
        <f>IF(ISBLANK($BM$3),"",IF(ISBLANK(Tipy!AZ35),0,IF(AND(Tipy!AZ35=Výsledky!$BK$3,Tipy!BB35=Výsledky!$BM$3),60,0)))</f>
        <v>0</v>
      </c>
      <c r="BI41" s="61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61">
        <f>IF(ISBLANK($BM$3),"",IF(OR(Tipy!BC35=Výsledky!$BH$6,Tipy!BC35=Výsledky!$BH$7,Tipy!BC35=Výsledky!$BH$8,Tipy!BC35=Výsledky!$BH$9),VLOOKUP(Tipy!BC35,'Kategórie hráčov'!$A$2:$B$51,2,FALSE),0))</f>
        <v>0</v>
      </c>
      <c r="BK41" s="61">
        <f>IF(ISBLANK($BM$3),"",IF(OR(Tipy!BD35=Výsledky!$BK$6,Tipy!BD35=Výsledky!$BK$7,Tipy!BD35=Výsledky!$BK$8,Tipy!BD35=Výsledky!$BK$9),VLOOKUP(Tipy!BD35,'Kategórie hráčov'!$A$27:$B$76,2,FALSE),0))</f>
        <v>0</v>
      </c>
      <c r="BL41" s="62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5" t="str">
        <f>IF(ISBLANK($BM$3),"",IF(ISBLANK(Tipy!AZ35),"-",SUM(BH41:BL41)))</f>
        <v>-</v>
      </c>
      <c r="BN41" s="64"/>
      <c r="BO41" s="61">
        <f>IF(ISBLANK($BT$3),"",IF(ISBLANK(Tipy!BF35),0,IF(AND(Tipy!BF35=Výsledky!$BR$3,Tipy!BH35=Výsledky!$BT$3),60,0)))</f>
        <v>0</v>
      </c>
      <c r="BP41" s="61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61">
        <f>IF(ISBLANK($BT$3),"",IF(OR(Tipy!BI35=Výsledky!$BO$6,Tipy!BI35=Výsledky!$BO$7,Tipy!BI35=Výsledky!$BO$8,Tipy!BI35=Výsledky!$BO$9),VLOOKUP(Tipy!BI35,'Kategórie hráčov'!$A$2:$B$51,2,FALSE),0))</f>
        <v>0</v>
      </c>
      <c r="BR41" s="61">
        <f>IF(ISBLANK($BT$3),"",IF(OR(Tipy!BJ35=Výsledky!$BR$6,Tipy!BJ35=Výsledky!$BR$7,Tipy!BJ35=Výsledky!$BR$8,Tipy!BJ35=Výsledky!$BR$9),VLOOKUP(Tipy!BJ35,'Kategórie hráčov'!$A$27:$B$76,2,FALSE),0))</f>
        <v>0</v>
      </c>
      <c r="BS41" s="62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5" t="str">
        <f>IF(ISBLANK($BT$3),"",IF(ISBLANK(Tipy!BF35),"-",SUM(BO41:BS41)))</f>
        <v>-</v>
      </c>
      <c r="BU41" s="64"/>
      <c r="BV41" s="61">
        <f>IF(ISBLANK($CA$3),"",IF(ISBLANK(Tipy!BL35),0,IF(AND(Tipy!BL35=Výsledky!$BY$3,Tipy!BN35=Výsledky!$CA$3),60,0)))</f>
        <v>0</v>
      </c>
      <c r="BW41" s="61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61">
        <f>IF(ISBLANK($CA$3),"",IF(OR(Tipy!BO35=Výsledky!$BV$6,Tipy!BO35=Výsledky!$BV$7,Tipy!BO35=Výsledky!$BV$8,Tipy!BO35=Výsledky!$BV$9),VLOOKUP(Tipy!BO35,'Kategórie hráčov'!$A$2:$B$51,2,FALSE),0))</f>
        <v>0</v>
      </c>
      <c r="BY41" s="61">
        <f>IF(ISBLANK($CA$3),"",IF(OR(Tipy!BP35=Výsledky!$BY$6,Tipy!BP35=Výsledky!$BY$7,Tipy!BP35=Výsledky!$BY$8,Tipy!BP35=Výsledky!$BY$9),VLOOKUP(Tipy!BP35,'Kategórie hráčov'!$A$27:$B$76,2,FALSE),0))</f>
        <v>0</v>
      </c>
      <c r="BZ41" s="62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5" t="str">
        <f>IF(ISBLANK($CA$3),"",IF(ISBLANK(Tipy!BL35),"-",SUM(BV41:BZ41)))</f>
        <v>-</v>
      </c>
      <c r="CB41" s="64"/>
      <c r="CC41" s="61">
        <f>IF(ISBLANK($CH$3),"",IF(ISBLANK(Tipy!BR35),0,IF(AND(Tipy!BR35=Výsledky!$CF$3,Tipy!BT35=Výsledky!$CH$3),60,0)))</f>
        <v>0</v>
      </c>
      <c r="CD41" s="61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61">
        <f>IF(ISBLANK($CH$3),"",IF(OR(Tipy!BU35=Výsledky!$CC$6,Tipy!BU35=Výsledky!$CC$7,Tipy!BU35=Výsledky!$CC$8,Tipy!BU35=Výsledky!$CC$9),VLOOKUP(Tipy!BU35,'Kategórie hráčov'!$A$2:$B$51,2,FALSE),0))</f>
        <v>0</v>
      </c>
      <c r="CF41" s="61">
        <f>IF(ISBLANK($CH$3),"",IF(OR(Tipy!BV35=Výsledky!$CF$6,Tipy!BV35=Výsledky!$CF$7,Tipy!BV35=Výsledky!$CF$8,Tipy!BV35=Výsledky!$CF$9),VLOOKUP(Tipy!BV35,'Kategórie hráčov'!$A$27:$B$76,2,FALSE),0))</f>
        <v>0</v>
      </c>
      <c r="CG41" s="62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5" t="str">
        <f>IF(ISBLANK($CH$3),"",IF(ISBLANK(Tipy!BR35),"-",SUM(CC41:CG41)))</f>
        <v>-</v>
      </c>
      <c r="CI41" s="64"/>
      <c r="CJ41" s="61">
        <f>IF(ISBLANK($CO$3),"",IF(ISBLANK(Tipy!BX35),0,IF(AND(Tipy!BX35=Výsledky!$CM$3,Tipy!BZ35=Výsledky!$CO$3),60,0)))</f>
        <v>0</v>
      </c>
      <c r="CK41" s="61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61">
        <f>IF(ISBLANK($CO$3),"",IF(OR(Tipy!CA35=Výsledky!$CJ$6,Tipy!CA35=Výsledky!$CJ$7,Tipy!CA35=Výsledky!$CJ$8,Tipy!CA35=Výsledky!$CJ$9),VLOOKUP(Tipy!CA35,'Kategórie hráčov'!$A$2:$B$51,2,FALSE),0))</f>
        <v>0</v>
      </c>
      <c r="CM41" s="61">
        <f>IF(ISBLANK($CO$3),"",IF(OR(Tipy!CB35=Výsledky!$CM$6,Tipy!CB35=Výsledky!$CM$7,Tipy!CB35=Výsledky!$CM$8,Tipy!CB35=Výsledky!$CM$9),VLOOKUP(Tipy!CB35,'Kategórie hráčov'!$A$27:$B$76,2,FALSE),0))</f>
        <v>0</v>
      </c>
      <c r="CN41" s="62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65" t="str">
        <f>IF(ISBLANK($CO$3),"",IF(ISBLANK(Tipy!BX35),"-",SUM(CJ41:CN41)))</f>
        <v>-</v>
      </c>
      <c r="CP41" s="64"/>
      <c r="CQ41" s="61">
        <f>IF(ISBLANK($CV$3),"",IF(ISBLANK(Tipy!CD35),0,IF(AND(Tipy!CD35=Výsledky!$CT$3,Tipy!CF35=Výsledky!$CV$3),60,0)))</f>
        <v>0</v>
      </c>
      <c r="CR41" s="61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61">
        <f>IF(ISBLANK($CV$3),"",IF(OR(Tipy!CG35=Výsledky!$CQ$6,Tipy!CG35=Výsledky!$CQ$7,Tipy!CG35=Výsledky!$CQ$8,Tipy!CG35=Výsledky!$CQ$9),VLOOKUP(Tipy!CG35,'Kategórie hráčov'!$A$2:$B$51,2,FALSE),0))</f>
        <v>0</v>
      </c>
      <c r="CT41" s="61">
        <f>IF(ISBLANK($CV$3),"",IF(OR(Tipy!CH35=Výsledky!$CT$6,Tipy!CH35=Výsledky!$CT$7,Tipy!CH35=Výsledky!$CT$8,Tipy!CH35=Výsledky!$CT$9),VLOOKUP(Tipy!CH35,'Kategórie hráčov'!$A$27:$B$76,2,FALSE),0))</f>
        <v>0</v>
      </c>
      <c r="CU41" s="62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65" t="str">
        <f>IF(ISBLANK($CV$3),"",IF(ISBLANK(Tipy!CD35),"-",SUM(CQ41:CU41)))</f>
        <v>-</v>
      </c>
      <c r="CW41" s="64"/>
      <c r="CX41" s="61">
        <f>IF(ISBLANK($DC$3),"",IF(ISBLANK(Tipy!CJ35),0,IF(AND(Tipy!CJ35=Výsledky!$DA$3,Tipy!CL35=Výsledky!$DC$3),60,0)))</f>
        <v>0</v>
      </c>
      <c r="CY41" s="61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61">
        <f>IF(ISBLANK($DC$3),"",IF(OR(Tipy!CM35=Výsledky!$CX$6,Tipy!CM35=Výsledky!$CX$7,Tipy!CM35=Výsledky!$CX$8,Tipy!CM35=Výsledky!$CX$9),VLOOKUP(Tipy!CM35,'Kategórie hráčov'!$A$2:$B$51,2,FALSE),0))</f>
        <v>0</v>
      </c>
      <c r="DA41" s="61">
        <f>IF(ISBLANK($DC$3),"",IF(OR(Tipy!CN35=Výsledky!$DA$6,Tipy!CN35=Výsledky!$DA$7,Tipy!CN35=Výsledky!$DA$8,Tipy!CN35=Výsledky!$DA$9),VLOOKUP(Tipy!CN35,'Kategórie hráčov'!$A$27:$B$76,2,FALSE),0))</f>
        <v>0</v>
      </c>
      <c r="DB41" s="62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65" t="str">
        <f>IF(ISBLANK($DC$3),"",IF(ISBLANK(Tipy!CJ35),"-",SUM(CX41:DB41)))</f>
        <v>-</v>
      </c>
      <c r="DD41" s="64"/>
      <c r="DE41" s="61">
        <f>IF(ISBLANK($DJ$3),"",IF(ISBLANK(Tipy!CP35),0,IF(AND(Tipy!CP35=Výsledky!$DH$3,Tipy!CR35=Výsledky!$DJ$3),60,0)))</f>
        <v>0</v>
      </c>
      <c r="DF41" s="61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61">
        <f>IF(ISBLANK($DJ$3),"",IF(OR(Tipy!CS35=Výsledky!$DE$6,Tipy!CS35=Výsledky!$DE$7,Tipy!CS35=Výsledky!$DE$8,Tipy!CS35=Výsledky!$DE$9),VLOOKUP(Tipy!CS35,'Kategórie hráčov'!$A$2:$B$51,2,FALSE),0))</f>
        <v>0</v>
      </c>
      <c r="DH41" s="61">
        <f>IF(ISBLANK($DJ$3),"",IF(OR(Tipy!CT35=Výsledky!$DH$6,Tipy!CT35=Výsledky!$DH$7,Tipy!CT35=Výsledky!$DH$8,Tipy!CT35=Výsledky!$DH$9),VLOOKUP(Tipy!CT35,'Kategórie hráčov'!$A$27:$B$76,2,FALSE),0))</f>
        <v>0</v>
      </c>
      <c r="DI41" s="62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65" t="str">
        <f>IF(ISBLANK($DJ$3),"",IF(ISBLANK(Tipy!CP35),"-",SUM(DE41:DI41)))</f>
        <v>-</v>
      </c>
      <c r="DK41" s="64"/>
      <c r="DL41" s="61">
        <f>IF(ISBLANK($DQ$3),"",IF(ISBLANK(Tipy!CV35),0,IF(AND(Tipy!CV35=Výsledky!$DO$3,Tipy!CX35=Výsledky!$DQ$3),60,0)))</f>
        <v>0</v>
      </c>
      <c r="DM41" s="61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61">
        <f>IF(ISBLANK($DQ$3),"",IF(OR(Tipy!CY35=Výsledky!$DL$6,Tipy!CY35=Výsledky!$DL$7,Tipy!CY35=Výsledky!$DL$8,Tipy!CY35=Výsledky!$DL$9),VLOOKUP(Tipy!CY35,'Kategórie hráčov'!$A$2:$B$51,2,FALSE),0))</f>
        <v>0</v>
      </c>
      <c r="DO41" s="61">
        <f>IF(ISBLANK($DQ$3),"",IF(OR(Tipy!CZ35=Výsledky!$DO$6,Tipy!CZ35=Výsledky!$DO$7,Tipy!CZ35=Výsledky!$DO$8,Tipy!CZ35=Výsledky!$DO$9),VLOOKUP(Tipy!CZ35,'Kategórie hráčov'!$A$27:$B$76,2,FALSE),0))</f>
        <v>0</v>
      </c>
      <c r="DP41" s="62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65" t="str">
        <f>IF(ISBLANK($DQ$3),"",IF(ISBLANK(Tipy!CV35),"-",SUM(DL41:DP41)))</f>
        <v>-</v>
      </c>
      <c r="DR41" s="64"/>
      <c r="DS41" s="61">
        <f>IF(ISBLANK($DX$3),"",IF(ISBLANK(Tipy!DB35),0,IF(AND(Tipy!DB35=Výsledky!$DV$3,Tipy!DD35=Výsledky!$DX$3),60,0)))</f>
        <v>0</v>
      </c>
      <c r="DT41" s="61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61">
        <f>IF(ISBLANK($DX$3),"",IF(OR(Tipy!DE35=Výsledky!$DS$6,Tipy!DE35=Výsledky!$DS$7,Tipy!DE35=Výsledky!$DS$8,Tipy!DE35=Výsledky!$DS$9),VLOOKUP(Tipy!DE35,'Kategórie hráčov'!$A$2:$B$51,2,FALSE),0))</f>
        <v>0</v>
      </c>
      <c r="DV41" s="61">
        <f>IF(ISBLANK($DX$3),"",IF(OR(Tipy!DF35=Výsledky!$DV$6,Tipy!DF35=Výsledky!$DV$7,Tipy!DF35=Výsledky!$DV$8,Tipy!DF35=Výsledky!$DV$9),VLOOKUP(Tipy!DF35,'Kategórie hráčov'!$A$27:$B$76,2,FALSE),0))</f>
        <v>0</v>
      </c>
      <c r="DW41" s="62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65" t="str">
        <f>IF(ISBLANK($DX$3),"",IF(ISBLANK(Tipy!DB35),"-",SUM(DS41:DW41)))</f>
        <v>-</v>
      </c>
      <c r="DY41" s="64"/>
      <c r="DZ41" s="61">
        <f>IF(ISBLANK($EE$3),"",IF(ISBLANK(Tipy!DH35),0,IF(AND(Tipy!DH35=Výsledky!$EC$3,Tipy!DJ35=Výsledky!$EE$3),60,0)))</f>
        <v>0</v>
      </c>
      <c r="EA41" s="61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61">
        <f>IF(ISBLANK($EE$3),"",IF(OR(Tipy!DK35=Výsledky!$DZ$6,Tipy!DK35=Výsledky!$DZ$7,Tipy!DK35=Výsledky!$DZ$8,Tipy!DK35=Výsledky!$DZ$9),VLOOKUP(Tipy!DK35,'Kategórie hráčov'!$A$2:$B$51,2,FALSE),0))</f>
        <v>0</v>
      </c>
      <c r="EC41" s="61">
        <f>IF(ISBLANK($EE$3),"",IF(OR(Tipy!DL35=Výsledky!$EC$6,Tipy!DL35=Výsledky!$EC$7,Tipy!DL35=Výsledky!$EC$8,Tipy!DL35=Výsledky!$EC$9),VLOOKUP(Tipy!DL35,'Kategórie hráčov'!$A$27:$B$76,2,FALSE),0))</f>
        <v>0</v>
      </c>
      <c r="ED41" s="62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65" t="str">
        <f>IF(ISBLANK($EE$3),"",IF(ISBLANK(Tipy!DH35),"-",SUM(DZ41:ED41)))</f>
        <v>-</v>
      </c>
      <c r="EF41" s="64"/>
      <c r="EG41" s="61">
        <f>IF(ISBLANK($EL$3),"",IF(ISBLANK(Tipy!DN35),0,IF(AND(Tipy!DN35=Výsledky!$EJ$3,Tipy!DP35=Výsledky!$EL$3),60,0)))</f>
        <v>0</v>
      </c>
      <c r="EH41" s="61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61">
        <f>IF(ISBLANK($EL$3),"",IF(OR(Tipy!DQ35=Výsledky!$EG$6,Tipy!DQ35=Výsledky!$EG$7,Tipy!DQ35=Výsledky!$EG$8,Tipy!DQ35=Výsledky!$EG$9),VLOOKUP(Tipy!DQ35,'Kategórie hráčov'!$A$77:$B$77,2,FALSE),0))</f>
        <v>0</v>
      </c>
      <c r="EJ41" s="61">
        <f>IF(ISBLANK($EL$3),"",IF(OR(Tipy!DR35=Výsledky!$EJ$6,Tipy!DR35=Výsledky!$EJ$7,Tipy!DR35=Výsledky!$EJ$8,Tipy!DR35=Výsledky!$EJ$9),VLOOKUP(Tipy!DR35,'Kategórie hráčov'!$A$27:$B$76,2,FALSE),0))</f>
        <v>0</v>
      </c>
      <c r="EK41" s="62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65" t="str">
        <f>IF(ISBLANK($EL$3),"",IF(ISBLANK(Tipy!DN35),"-",SUM(EG41:EK41)))</f>
        <v>-</v>
      </c>
      <c r="EM41" s="64"/>
      <c r="EN41" s="61">
        <f>IF(ISBLANK($ES$3),"",IF(ISBLANK(Tipy!DT35),0,IF(AND(Tipy!DT35=Výsledky!$EQ$3,Tipy!DV35=Výsledky!$ES$3),60,0)))</f>
        <v>0</v>
      </c>
      <c r="EO41" s="61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61">
        <f>IF(ISBLANK($ES$3),"",IF(OR(Tipy!DW35=Výsledky!$EN$6,Tipy!DW35=Výsledky!$EN$7,Tipy!DW35=Výsledky!$EN$8,Tipy!DW35=Výsledky!$EN$9),VLOOKUP(Tipy!DW35,'Kategórie hráčov'!$A$2:$B$51,2,FALSE),0))</f>
        <v>0</v>
      </c>
      <c r="EQ41" s="61">
        <f>IF(ISBLANK($ES$3),"",IF(OR(Tipy!DX35=Výsledky!$EQ$6,Tipy!DX35=Výsledky!$EQ$7,Tipy!DX35=Výsledky!$EQ$8,Tipy!DX35=Výsledky!$EQ$9),VLOOKUP(Tipy!DX35,'Kategórie hráčov'!$A$27:$B$76,2,FALSE),0))</f>
        <v>0</v>
      </c>
      <c r="ER41" s="62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65" t="str">
        <f>IF(ISBLANK($ES$3),"",IF(ISBLANK(Tipy!DT35),"-",SUM(EN41:ER41)))</f>
        <v>-</v>
      </c>
      <c r="ET41" s="64"/>
      <c r="EU41" s="61">
        <f>IF(ISBLANK($EZ$3),"",IF(ISBLANK(Tipy!DZ35),0,IF(AND(Tipy!DZ35=Výsledky!$EX$3,Tipy!EB35=Výsledky!$EZ$3),60,0)))</f>
        <v>0</v>
      </c>
      <c r="EV41" s="61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61">
        <f>IF(ISBLANK($EZ$3),"",IF(OR(Tipy!EC35=Výsledky!$EU$6,Tipy!EC35=Výsledky!$EU$7,Tipy!EC35=Výsledky!$EU$8,Tipy!EC35=Výsledky!$EU$9),VLOOKUP(Tipy!EC35,'Kategórie hráčov'!$A$2:$B$51,2,FALSE),0))</f>
        <v>0</v>
      </c>
      <c r="EX41" s="61">
        <f>IF(ISBLANK($EZ$3),"",IF(OR(Tipy!ED35=Výsledky!$EX$6,Tipy!ED35=Výsledky!$EX$7,Tipy!ED35=Výsledky!$EX$8,Tipy!ED35=Výsledky!$EX$9),VLOOKUP(Tipy!ED35,'Kategórie hráčov'!$A$27:$B$76,2,FALSE),0))</f>
        <v>0</v>
      </c>
      <c r="EY41" s="62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65" t="str">
        <f>IF(ISBLANK($EZ$3),"",IF(ISBLANK(Tipy!DZ35),"-",SUM(EU41:EY41)))</f>
        <v>-</v>
      </c>
      <c r="FA41" s="64"/>
      <c r="FB41" s="61">
        <f>IF(ISBLANK($BM$3),"",IF(ISBLANK(Tipy!EF35),0,IF(AND(Tipy!EF35=Výsledky!$BK$3,Tipy!EH35=Výsledky!$BM$3),60,0)))</f>
        <v>0</v>
      </c>
      <c r="FC41" s="61">
        <f>IF(ISBLANK($BM$3),"",IF(ISBLANK(Tipy!EF35),0,IF(AND(Tipy!EF35=Výsledky!$BK$3,Tipy!EH35=Výsledky!$BM$3),0,IF(AND(Tipy!EF35-Tipy!EH35&gt;0,Výsledky!$BK$3-Výsledky!$BM$3&gt;0),20,IF(AND(Tipy!EF35-Tipy!EH35=0,Výsledky!$BK$3-Výsledky!$BM$3=0),20,IF(AND(Tipy!EF35-Tipy!EH35&lt;0,Výsledky!$BK$3-Výsledky!$BM$3&lt;0),20,0))))))</f>
        <v>0</v>
      </c>
      <c r="FD41" s="61">
        <f>IF(ISBLANK($BM$3),"",IF(OR(Tipy!EI35=Výsledky!$FB$6,Tipy!EI35=Výsledky!$FB$7,Tipy!EI35=Výsledky!$FB$8,Tipy!EI35=Výsledky!$FB$9),IF(VLOOKUP(Tipy!EI35,'Kategórie hráčov'!$A$2:$B$46,2,FALSE)=30,30,20),0))</f>
        <v>0</v>
      </c>
      <c r="FE41" s="61">
        <f>IF(ISBLANK($BM$3),"",IF(OR(Tipy!EJ35=Výsledky!$FE$6,Tipy!EJ35=Výsledky!$FE$7,Tipy!EJ35=Výsledky!$FE$8,Tipy!EJ35=Výsledky!$FE$9),IF(VLOOKUP(Tipy!EJ35,'Kategórie hráčov'!$A$2:$B$46,2,FALSE)=30,30,20),0))</f>
        <v>0</v>
      </c>
      <c r="FF41" s="62">
        <f>IF(ISBLANK($BM$3),"",IF(ISBLANK(Tipy!EF35),0,IF(OR(AND(Tipy!EF35=Výsledky!$BK$3,OR(Tipy!EH35=Výsledky!$BM$3+1,Tipy!EH35=Výsledky!$BM$3-1)),AND(Tipy!EH35=Výsledky!$BM$3,OR(Tipy!EF35=Výsledky!$BK$3+1,Tipy!EF35=Výsledky!$BK$3-1))),10,0)))</f>
        <v>0</v>
      </c>
      <c r="FG41" s="65" t="str">
        <f>IF(ISBLANK($BM$3),"",IF(ISBLANK(Tipy!EF35),"-",SUM(FB41:FF41)))</f>
        <v>-</v>
      </c>
      <c r="FH41" s="64"/>
      <c r="FI41" s="61" t="str">
        <f>IF(ISBLANK($FN$3),"",IF(ISBLANK(Tipy!EL35),0,IF(AND(Tipy!EL35=Výsledky!$FL$3,Tipy!EN35=Výsledky!$FN$3),60,0)))</f>
        <v/>
      </c>
      <c r="FJ41" s="61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61" t="str">
        <f>IF(ISBLANK($FN$3),"",IF(OR(Tipy!EO35=Výsledky!$FI$6,Tipy!EO35=Výsledky!$FI$7,Tipy!EO35=Výsledky!$FI$8,Tipy!EO35=Výsledky!$FI$9),IF(VLOOKUP(Tipy!EO35,'Kategórie hráčov'!$A$2:$B$46,2,FALSE)=30,30,20),0))</f>
        <v/>
      </c>
      <c r="FL41" s="61" t="str">
        <f>IF(ISBLANK($FN$3),"",IF(OR(Tipy!EP35=Výsledky!$FL$6,Tipy!EP35=Výsledky!$FL$7,Tipy!EP35=Výsledky!$FL$8,Tipy!EP35=Výsledky!$FL$9),IF(VLOOKUP(Tipy!EP35,'Kategórie hráčov'!$A$2:$B$46,2,FALSE)=30,30,20),0))</f>
        <v/>
      </c>
      <c r="FM41" s="62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65" t="str">
        <f>IF(ISBLANK($FN$3),"",IF(ISBLANK(Tipy!EL35),"-",SUM(FI41:FM41)))</f>
        <v/>
      </c>
      <c r="FO41" s="64"/>
      <c r="FP41" s="61">
        <f>IF(ISBLANK($DJ$3),"",IF(ISBLANK(Tipy!ER35),0,IF(AND(Tipy!ER35=Výsledky!$DH$3,Tipy!ET35=Výsledky!$DJ$3),60,0)))</f>
        <v>0</v>
      </c>
      <c r="FQ41" s="61">
        <f>IF(ISBLANK($DJ$3),"",IF(ISBLANK(Tipy!ER35),0,IF(AND(Tipy!ER35=Výsledky!$DH$3,Tipy!ET35=Výsledky!$DJ$3),0,IF(AND(Tipy!ER35-Tipy!ET35&gt;0,Výsledky!$DH$3-Výsledky!$DJ$3&gt;0),20,IF(AND(Tipy!ER35-Tipy!ET35=0,Výsledky!$DH$3-Výsledky!$DJ$3=0),20,IF(AND(Tipy!ER35-Tipy!ET35&lt;0,Výsledky!$DH$3-Výsledky!$DJ$3&lt;0),20,0))))))</f>
        <v>0</v>
      </c>
      <c r="FR41" s="61">
        <f>IF(ISBLANK($DJ$3),"",IF(OR(Tipy!EU35=Výsledky!$FP$6,Tipy!EU35=Výsledky!$FP$7,Tipy!EU35=Výsledky!$FP$8,Tipy!EU35=Výsledky!$FP$9),IF(VLOOKUP(Tipy!EU35,'Kategórie hráčov'!$A$2:$B$46,2,FALSE)=30,30,20),0))</f>
        <v>0</v>
      </c>
      <c r="FS41" s="61">
        <f>IF(ISBLANK($DJ$3),"",IF(OR(Tipy!EV35=Výsledky!$FS$6,Tipy!EV35=Výsledky!$FS$7,Tipy!EV35=Výsledky!$FS$8,Tipy!EV35=Výsledky!$FS$9),IF(VLOOKUP(Tipy!EV35,'Kategórie hráčov'!$A$2:$B$46,2,FALSE)=30,30,20),0))</f>
        <v>0</v>
      </c>
      <c r="FT41" s="62">
        <f>IF(ISBLANK($DJ$3),"",IF(ISBLANK(Tipy!ER35),0,IF(OR(AND(Tipy!ER35=Výsledky!$DH$3,OR(Tipy!ET35=Výsledky!$DJ$3+1,Tipy!ET35=Výsledky!$DJ$3-1)),AND(Tipy!ET35=Výsledky!$DJ$3,OR(Tipy!ER35=Výsledky!$DH$3+1,Tipy!ER35=Výsledky!$DH$3-1))),10,0)))</f>
        <v>0</v>
      </c>
      <c r="FU41" s="65" t="str">
        <f>IF(ISBLANK($DJ$3),"",IF(ISBLANK(Tipy!ER35),"-",SUM(FP41:FT41)))</f>
        <v>-</v>
      </c>
      <c r="FV41" s="64"/>
      <c r="FW41" s="61" t="str">
        <f>IF(ISBLANK($GB$3),"",IF(ISBLANK(Tipy!EX35),0,IF(AND(Tipy!EX35=Výsledky!$FZ$3,Tipy!EZ35=Výsledky!$GB$3),60,0)))</f>
        <v/>
      </c>
      <c r="FX41" s="61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61" t="str">
        <f>IF(ISBLANK($GB$3),"",IF(OR(Tipy!FA35=Výsledky!$FW$6,Tipy!FA35=Výsledky!$FW$7,Tipy!FA35=Výsledky!$FW$8,Tipy!FA35=Výsledky!$FW$9),IF(VLOOKUP(Tipy!FA35,'Kategórie hráčov'!$A$2:$B$46,2,FALSE)=30,30,20),0))</f>
        <v/>
      </c>
      <c r="FZ41" s="61" t="str">
        <f>IF(ISBLANK($GB$3),"",IF(OR(Tipy!FB35=Výsledky!$FZ$6,Tipy!FB35=Výsledky!$FZ$7,Tipy!FB35=Výsledky!$FZ$8,Tipy!FB35=Výsledky!$FZ$9),IF(VLOOKUP(Tipy!FB35,'Kategórie hráčov'!$A$2:$B$46,2,FALSE)=30,30,20),0))</f>
        <v/>
      </c>
      <c r="GA41" s="62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65" t="str">
        <f>IF(ISBLANK($GB$3),"",IF(ISBLANK(Tipy!EX35),"-",SUM(FW41:GA41)))</f>
        <v/>
      </c>
      <c r="GC41" s="64"/>
      <c r="GD41" s="61" t="str">
        <f>IF(ISBLANK($GP$3),"",IF(ISBLANK(Tipy!FD35),0,IF(AND(Tipy!FD35=Výsledky!$GN$3,Tipy!FF35=Výsledky!$GP$3),60,0)))</f>
        <v/>
      </c>
      <c r="GE41" s="61" t="str">
        <f>IF(ISBLANK($GP$3),"",IF(ISBLANK(Tipy!FD35),0,IF(AND(Tipy!FD35=Výsledky!$GN$3,Tipy!FF35=Výsledky!$GP$3),0,IF(AND(Tipy!FD35-Tipy!FF35&gt;0,Výsledky!$GN$3-Výsledky!$GP$3&gt;0),20,IF(AND(Tipy!FD35-Tipy!FF35=0,Výsledky!$GN$3-Výsledky!$GP$3=0),20,IF(AND(Tipy!FD35-Tipy!FF35&lt;0,Výsledky!$GN$3-Výsledky!$GP$3&lt;0),20,0))))))</f>
        <v/>
      </c>
      <c r="GF41" s="61" t="str">
        <f>IF(ISBLANK($GP$3),"",IF(OR(Tipy!FG35=Výsledky!$GD$6,Tipy!FG35=Výsledky!$GD$7,Tipy!FG35=Výsledky!$GD$8,Tipy!FG35=Výsledky!$GD$9),IF(VLOOKUP(Tipy!FG35,'Kategórie hráčov'!$A$2:$B$46,2,FALSE)=30,30,20),0))</f>
        <v/>
      </c>
      <c r="GG41" s="61" t="str">
        <f>IF(ISBLANK($GP$3),"",IF(OR(Tipy!FH35=Výsledky!$GG$6,Tipy!FH35=Výsledky!$GG$7,Tipy!FH35=Výsledky!$GG$8,Tipy!FH35=Výsledky!$GG$9),IF(VLOOKUP(Tipy!FH35,'Kategórie hráčov'!$A$2:$B$46,2,FALSE)=30,30,20),0))</f>
        <v/>
      </c>
      <c r="GH41" s="62" t="str">
        <f>IF(ISBLANK($GP$3),"",IF(ISBLANK(Tipy!FD35),0,IF(OR(AND(Tipy!FD35=Výsledky!$GN$3,OR(Tipy!FF35=Výsledky!$GP$3+1,Tipy!FF35=Výsledky!$GP$3-1)),AND(Tipy!FF35=Výsledky!$GP$3,OR(Tipy!FD35=Výsledky!$GN$3+1,Tipy!FD35=Výsledky!$GN$3-1))),10,0)))</f>
        <v/>
      </c>
      <c r="GI41" s="65" t="str">
        <f>IF(ISBLANK($GP$3),"",IF(ISBLANK(Tipy!FD35),"-",SUM(GD41:GH41)))</f>
        <v/>
      </c>
      <c r="GJ41" s="64"/>
      <c r="GK41" s="61" t="str">
        <f>IF(ISBLANK($GW$3),"",IF(ISBLANK(Tipy!FJ35),0,IF(AND(Tipy!FJ35=Výsledky!$GU$3,Tipy!FL35=Výsledky!$GW$3),60,0)))</f>
        <v/>
      </c>
      <c r="GL41" s="61" t="str">
        <f>IF(ISBLANK($GW$3),"",IF(ISBLANK(Tipy!FJ35),0,IF(AND(Tipy!FJ35=Výsledky!$GU$3,Tipy!FL35=Výsledky!$GW$3),0,IF(AND(Tipy!FJ35-Tipy!FL35&gt;0,Výsledky!$GU$3-Výsledky!$GW$3&gt;0),20,IF(AND(Tipy!FJ35-Tipy!FL35=0,Výsledky!$GU$3-Výsledky!$GW$3=0),20,IF(AND(Tipy!FJ35-Tipy!FL35&lt;0,Výsledky!$GU$3-Výsledky!$GW$3&lt;0),20,0))))))</f>
        <v/>
      </c>
      <c r="GM41" s="61" t="str">
        <f>IF(ISBLANK($GW$3),"",IF(OR(Tipy!FM35=Výsledky!$GK$6,Tipy!FM35=Výsledky!$GK$7,Tipy!FM35=Výsledky!$GK$8,Tipy!FM35=Výsledky!$GK$9),IF(VLOOKUP(Tipy!FM35,'Kategórie hráčov'!$A$2:$B$46,2,FALSE)=30,30,20),0))</f>
        <v/>
      </c>
      <c r="GN41" s="61" t="str">
        <f>IF(ISBLANK($GW$3),"",IF(OR(Tipy!FN35=Výsledky!$GN$6,Tipy!FN35=Výsledky!$GN$7,Tipy!FN35=Výsledky!$GN$8,Tipy!FN35=Výsledky!$GN$9),IF(VLOOKUP(Tipy!FN35,'Kategórie hráčov'!$A$2:$B$46,2,FALSE)=30,30,20),0))</f>
        <v/>
      </c>
      <c r="GO41" s="62" t="str">
        <f>IF(ISBLANK($GW$3),"",IF(ISBLANK(Tipy!FJ35),0,IF(OR(AND(Tipy!FJ35=Výsledky!$GU$3,OR(Tipy!FL35=Výsledky!$GW$3+1,Tipy!FL35=Výsledky!$GW$3-1)),AND(Tipy!FL35=Výsledky!$GW$3,OR(Tipy!FJ35=Výsledky!$GU$3+1,Tipy!FJ35=Výsledky!$GU$3-1))),10,0)))</f>
        <v/>
      </c>
      <c r="GP41" s="65" t="str">
        <f>IF(ISBLANK($GW$3),"",IF(ISBLANK(Tipy!FJ35),"-",SUM(GK41:GO41)))</f>
        <v/>
      </c>
      <c r="GQ41" s="64"/>
      <c r="GR41" s="61" t="str">
        <f>IF(ISBLANK($GI$3),"",IF(ISBLANK(Tipy!FP35),0,IF(AND(Tipy!FP35=Výsledky!$GG$3,Tipy!FR35=Výsledky!$GI$3),60,0)))</f>
        <v/>
      </c>
      <c r="GS41" s="61" t="str">
        <f>IF(ISBLANK($GI$3),"",IF(ISBLANK(Tipy!FP35),0,IF(AND(Tipy!FP35=Výsledky!$GG$3,Tipy!FR35=Výsledky!$GI$3),0,IF(AND(Tipy!FP35-Tipy!FR35&gt;0,Výsledky!$GG$3-Výsledky!$GI$3&gt;0),20,IF(AND(Tipy!FP35-Tipy!FR35=0,Výsledky!$GG$3-Výsledky!$GI$3=0),20,IF(AND(Tipy!FP35-Tipy!FR35&lt;0,Výsledky!$GG$3-Výsledky!$GI$3&lt;0),20,0))))))</f>
        <v/>
      </c>
      <c r="GT41" s="61" t="str">
        <f>IF(ISBLANK($GI$3),"",IF(OR(Tipy!FS35=Výsledky!#REF!,Tipy!FS35=Výsledky!#REF!,Tipy!FS35=Výsledky!#REF!,Tipy!FS35=Výsledky!$GR$9),IF(VLOOKUP(Tipy!FS35,'Kategórie hráčov'!$A$2:$B$46,2,FALSE)=30,30,20),0))</f>
        <v/>
      </c>
      <c r="GU41" s="61" t="str">
        <f>IF(ISBLANK($GI$3),"",IF(OR(Tipy!FT35=Výsledky!#REF!,Tipy!FT35=Výsledky!#REF!,Tipy!FT35=Výsledky!#REF!,Tipy!FT35=Výsledky!$GU$9),IF(VLOOKUP(Tipy!FT35,'Kategórie hráčov'!$A$2:$B$46,2,FALSE)=30,30,20),0))</f>
        <v/>
      </c>
      <c r="GV41" s="62" t="str">
        <f>IF(ISBLANK($GI$3),"",IF(ISBLANK(Tipy!FP35),0,IF(OR(AND(Tipy!FP35=Výsledky!$GG$3,OR(Tipy!FR35=Výsledky!$GI$3+1,Tipy!FR35=Výsledky!$GI$3-1)),AND(Tipy!FR35=Výsledky!$GI$3,OR(Tipy!FP35=Výsledky!$GG$3+1,Tipy!FP35=Výsledky!$GG$3-1))),10,0)))</f>
        <v/>
      </c>
      <c r="GW41" s="65" t="str">
        <f>IF(ISBLANK($GI$3),"",IF(ISBLANK(Tipy!FP35),"-",SUM(GR41:GV41)))</f>
        <v/>
      </c>
      <c r="GX41" s="64"/>
      <c r="GY41" s="61" t="str">
        <f>IF(ISBLANK($HK$3),"",IF(ISBLANK(Tipy!FV35),0,IF(AND(Tipy!FV35=Výsledky!$HI$3,Tipy!FX35=Výsledky!$HK$3),60,0)))</f>
        <v/>
      </c>
      <c r="GZ41" s="61" t="str">
        <f>IF(ISBLANK($HK$3),"",IF(ISBLANK(Tipy!FV35),0,IF(AND(Tipy!FV35=Výsledky!$HI$3,Tipy!FX35=Výsledky!$HK$3),0,IF(AND(Tipy!FV35-Tipy!FX35&gt;0,Výsledky!$HI$3-Výsledky!$HK$3&gt;0),20,IF(AND(Tipy!FV35-Tipy!FX35=0,Výsledky!$HI$3-Výsledky!$HK$3=0),20,IF(AND(Tipy!FV35-Tipy!FX35&lt;0,Výsledky!$HI$3-Výsledky!$HK$3&lt;0),20,0))))))</f>
        <v/>
      </c>
      <c r="HA41" s="61" t="str">
        <f>IF(ISBLANK($HK$3),"",IF(OR(Tipy!FY35=Výsledky!$GY$6,Tipy!FY35=Výsledky!$GY$7,Tipy!FY35=Výsledky!$GY$8,Tipy!FY35=Výsledky!$GY$9),IF(VLOOKUP(Tipy!FY35,'Kategórie hráčov'!$A$2:$B$46,2,FALSE)=30,30,20),0))</f>
        <v/>
      </c>
      <c r="HB41" s="61" t="str">
        <f>IF(ISBLANK($HK$3),"",IF(OR(Tipy!FZ35=Výsledky!$HB$6,Tipy!FZ35=Výsledky!$HB$7,Tipy!FZ35=Výsledky!$HB$8,Tipy!FZ35=Výsledky!$HB$9),IF(VLOOKUP(Tipy!FZ35,'Kategórie hráčov'!$A$2:$B$46,2,FALSE)=30,30,20),0))</f>
        <v/>
      </c>
      <c r="HC41" s="62" t="str">
        <f>IF(ISBLANK($HK$3),"",IF(ISBLANK(Tipy!FV35),0,IF(OR(AND(Tipy!FV35=Výsledky!$HI$3,OR(Tipy!FX35=Výsledky!$HK$3+1,Tipy!FX35=Výsledky!$HK$3-1)),AND(Tipy!FX35=Výsledky!$HK$3,OR(Tipy!FV35=Výsledky!$HI$3+1,Tipy!FV35=Výsledky!$HI$3-1))),10,0)))</f>
        <v/>
      </c>
      <c r="HD41" s="65" t="str">
        <f>IF(ISBLANK($HK$3),"",IF(ISBLANK(Tipy!FV35),"-",SUM(GY41:HC41)))</f>
        <v/>
      </c>
      <c r="HE41" s="64"/>
      <c r="HF41" s="61" t="str">
        <f>IF(ISBLANK($HD$3),"",IF(ISBLANK(Tipy!GB35),0,IF(AND(Tipy!GB35=Výsledky!$HB$3,Tipy!GD35=Výsledky!$HD$3),60,0)))</f>
        <v/>
      </c>
      <c r="HG41" s="61" t="str">
        <f>IF(ISBLANK($HD$3),"",IF(ISBLANK(Tipy!GB35),0,IF(AND(Tipy!GB35=Výsledky!$HB$3,Tipy!GD35=Výsledky!$HD$3),0,IF(AND(Tipy!GB35-Tipy!GD35&gt;0,Výsledky!$HB$3-Výsledky!$HD$3&gt;0),20,IF(AND(Tipy!GB35-Tipy!GD35=0,Výsledky!$HB$3-Výsledky!$HD$3=0),20,IF(AND(Tipy!GB35-Tipy!GD35&lt;0,Výsledky!$HB$3-Výsledky!$HD$3&lt;0),20,0))))))</f>
        <v/>
      </c>
      <c r="HH41" s="61" t="str">
        <f>IF(ISBLANK($HD$3),"",IF(OR(Tipy!GE35=Výsledky!#REF!,Tipy!GE35=Výsledky!#REF!,Tipy!GE35=Výsledky!#REF!,Tipy!GE35=Výsledky!$HF$9),IF(VLOOKUP(Tipy!GE35,'Kategórie hráčov'!$A$2:$B$46,2,FALSE)=30,30,20),0))</f>
        <v/>
      </c>
      <c r="HI41" s="61" t="str">
        <f>IF(ISBLANK($HD$3),"",IF(OR(Tipy!GF35=Výsledky!#REF!,Tipy!GF35=Výsledky!#REF!,Tipy!GF35=Výsledky!#REF!,Tipy!GF35=Výsledky!$HI$9),IF(VLOOKUP(Tipy!GF35,'Kategórie hráčov'!$A$2:$B$46,2,FALSE)=30,30,20),0))</f>
        <v/>
      </c>
      <c r="HJ41" s="62" t="str">
        <f>IF(ISBLANK($HD$3),"",IF(ISBLANK(Tipy!GB35),0,IF(OR(AND(Tipy!GB35=Výsledky!$HB$3,OR(Tipy!GD35=Výsledky!$HD$3+1,Tipy!GD35=Výsledky!$HD$3-1)),AND(Tipy!GD35=Výsledky!$HD$3,OR(Tipy!GB35=Výsledky!$HB$3+1,Tipy!GB35=Výsledky!$HB$3-1))),10,0)))</f>
        <v/>
      </c>
      <c r="HK41" s="65" t="str">
        <f>IF(ISBLANK($HD$3),"",IF(ISBLANK(Tipy!GB35),"-",SUM(HF41:HJ41)))</f>
        <v/>
      </c>
      <c r="HL41" s="64"/>
      <c r="HM41" s="61" t="str">
        <f>IF(ISBLANK($HY$3),"",IF(ISBLANK(Tipy!GH35),0,IF(AND(Tipy!GH35=Výsledky!$HW$3,Tipy!GJ35=Výsledky!$HY$3),60,0)))</f>
        <v/>
      </c>
      <c r="HN41" s="61" t="str">
        <f>IF(ISBLANK($HY$3),"",IF(ISBLANK(Tipy!GH35),0,IF(AND(Tipy!GH35=Výsledky!$HW$3,Tipy!GJ35=Výsledky!$HY$3),0,IF(AND(Tipy!GH35-Tipy!GJ35&gt;0,Výsledky!$HW$3-Výsledky!$HY$3&gt;0),20,IF(AND(Tipy!GH35-Tipy!GJ35=0,Výsledky!$HW$3-Výsledky!$HY$3=0),20,IF(AND(Tipy!GH35-Tipy!GJ35&lt;0,Výsledky!$HW$3-Výsledky!$HY$3&lt;0),20,0))))))</f>
        <v/>
      </c>
      <c r="HO41" s="61" t="str">
        <f>IF(ISBLANK($HY$3),"",IF(OR(Tipy!GK35=Výsledky!$HM$6,Tipy!GK35=Výsledky!$HM$7,Tipy!GK35=Výsledky!$HM$8,Tipy!GK35=Výsledky!$HM$9),IF(VLOOKUP(Tipy!GK35,'Kategórie hráčov'!$A$2:$B$46,2,FALSE)=30,30,20),0))</f>
        <v/>
      </c>
      <c r="HP41" s="61" t="str">
        <f>IF(ISBLANK($HY$3),"",IF(OR(Tipy!GL35=Výsledky!$HP$6,Tipy!GL35=Výsledky!$HP$7,Tipy!GL35=Výsledky!$HP$8,Tipy!GL35=Výsledky!$HP$9),IF(VLOOKUP(Tipy!GL35,'Kategórie hráčov'!$A$2:$B$46,2,FALSE)=30,30,20),0))</f>
        <v/>
      </c>
      <c r="HQ41" s="62" t="str">
        <f>IF(ISBLANK($HY$3),"",IF(ISBLANK(Tipy!GH35),0,IF(OR(AND(Tipy!GH35=Výsledky!$HW$3,OR(Tipy!GJ35=Výsledky!$HY$3+1,Tipy!GJ35=Výsledky!$HY$3-1)),AND(Tipy!GJ35=Výsledky!$HY$3,OR(Tipy!GH35=Výsledky!$HW$3+1,Tipy!GH35=Výsledky!$HW$3-1))),10,0)))</f>
        <v/>
      </c>
      <c r="HR41" s="65" t="str">
        <f>IF(ISBLANK($HY$3),"",IF(ISBLANK(Tipy!GH35),"-",SUM(HM41:HQ41)))</f>
        <v/>
      </c>
      <c r="HS41" s="64"/>
      <c r="HT41" s="61" t="str">
        <f>IF(ISBLANK($HR$3),"",IF(ISBLANK(Tipy!GN35),0,IF(AND(Tipy!GN35=Výsledky!$HP$3,Tipy!GP35=Výsledky!$HR$3),60,0)))</f>
        <v/>
      </c>
      <c r="HU41" s="61" t="str">
        <f>IF(ISBLANK($HR$3),"",IF(ISBLANK(Tipy!GN35),0,IF(AND(Tipy!GN35=Výsledky!$HP$3,Tipy!GP35=Výsledky!$HR$3),0,IF(AND(Tipy!GN35-Tipy!GP35&gt;0,Výsledky!$HP$3-Výsledky!$HR$3&gt;0),20,IF(AND(Tipy!GN35-Tipy!GP35=0,Výsledky!$HP$3-Výsledky!$HR$3=0),20,IF(AND(Tipy!GN35-Tipy!GP35&lt;0,Výsledky!$HP$3-Výsledky!$HR$3&lt;0),20,0))))))</f>
        <v/>
      </c>
      <c r="HV41" s="61" t="str">
        <f>IF(ISBLANK($HR$3),"",IF(OR(Tipy!GQ35=Výsledky!$HT$6,Tipy!GQ35=Výsledky!#REF!,Tipy!GQ35=Výsledky!#REF!,Tipy!GQ35=Výsledky!#REF!),IF(VLOOKUP(Tipy!GQ35,'Kategórie hráčov'!$A$2:$B$46,2,FALSE)=30,30,20),0))</f>
        <v/>
      </c>
      <c r="HW41" s="61" t="str">
        <f>IF(ISBLANK($HR$3),"",IF(OR(Tipy!GR35=Výsledky!$HW$6,Tipy!GR35=Výsledky!#REF!,Tipy!GR35=Výsledky!#REF!,Tipy!GR35=Výsledky!#REF!),IF(VLOOKUP(Tipy!GR35,'Kategórie hráčov'!$A$2:$B$46,2,FALSE)=30,30,20),0))</f>
        <v/>
      </c>
      <c r="HX41" s="62" t="str">
        <f>IF(ISBLANK($HR$3),"",IF(ISBLANK(Tipy!GN35),0,IF(OR(AND(Tipy!GN35=Výsledky!$HP$3,OR(Tipy!GP35=Výsledky!$HR$3+1,Tipy!GP35=Výsledky!$HR$3-1)),AND(Tipy!GP35=Výsledky!$HR$3,OR(Tipy!GN35=Výsledky!$HP$3+1,Tipy!GN35=Výsledky!$HP$3-1))),10,0)))</f>
        <v/>
      </c>
      <c r="HY41" s="65" t="str">
        <f>IF(ISBLANK($HR$3),"",IF(ISBLANK(Tipy!GN35),"-",SUM(HT41:HX41)))</f>
        <v/>
      </c>
      <c r="HZ41" s="64"/>
      <c r="IA41" s="61" t="str">
        <f>IF(ISBLANK($IM$3),"",IF(ISBLANK(Tipy!GT35),0,IF(AND(Tipy!GT35=Výsledky!$IK$3,Tipy!GV35=Výsledky!$IM$3),60,0)))</f>
        <v/>
      </c>
      <c r="IB41" s="61" t="str">
        <f>IF(ISBLANK($IM$3),"",IF(ISBLANK(Tipy!GT35),0,IF(AND(Tipy!GT35=Výsledky!$IK$3,Tipy!GV35=Výsledky!$IM$3),0,IF(AND(Tipy!GT35-Tipy!GV35&gt;0,Výsledky!$IK$3-Výsledky!$IM$3&gt;0),20,IF(AND(Tipy!GT35-Tipy!GV35=0,Výsledky!$IK$3-Výsledky!$IM$3=0),20,IF(AND(Tipy!GT35-Tipy!GV35&lt;0,Výsledky!$IK$3-Výsledky!$IM$3&lt;0),20,0))))))</f>
        <v/>
      </c>
      <c r="IC41" s="61" t="str">
        <f>IF(ISBLANK($IM$3),"",IF(OR(Tipy!GW35=Výsledky!$IA$6,Tipy!GW35=Výsledky!$IA$7,Tipy!GW35=Výsledky!$IA$8,Tipy!GW35=Výsledky!$IA$9),IF(VLOOKUP(Tipy!GW35,'Kategórie hráčov'!$A$2:$B$46,2,FALSE)=30,30,20),0))</f>
        <v/>
      </c>
      <c r="ID41" s="61" t="str">
        <f>IF(ISBLANK($IM$3),"",IF(OR(Tipy!GX35=Výsledky!$ID$6,Tipy!GX35=Výsledky!$ID$7,Tipy!GX35=Výsledky!$ID$8,Tipy!GX35=Výsledky!$ID$9),IF(VLOOKUP(Tipy!GX35,'Kategórie hráčov'!$A$2:$B$46,2,FALSE)=30,30,20),0))</f>
        <v/>
      </c>
      <c r="IE41" s="62" t="str">
        <f>IF(ISBLANK($IM$3),"",IF(ISBLANK(Tipy!GT35),0,IF(OR(AND(Tipy!GT35=Výsledky!$IK$3,OR(Tipy!GV35=Výsledky!$IM$3+1,Tipy!GV35=Výsledky!$IM$3-1)),AND(Tipy!GV35=Výsledky!$IM$3,OR(Tipy!GT35=Výsledky!$IK$3+1,Tipy!GT35=Výsledky!$IK$3-1))),10,0)))</f>
        <v/>
      </c>
      <c r="IF41" s="65" t="str">
        <f>IF(ISBLANK($IM$3),"",IF(ISBLANK(Tipy!GT35),"-",SUM(IA41:IE41)))</f>
        <v/>
      </c>
      <c r="IG41" s="64"/>
      <c r="IH41" s="61" t="str">
        <f>IF(ISBLANK($IF$3),"",IF(ISBLANK(Tipy!GZ35),0,IF(AND(Tipy!GZ35=Výsledky!$ID$3,Tipy!HB35=Výsledky!$IF$3),60,0)))</f>
        <v/>
      </c>
      <c r="II41" s="61" t="str">
        <f>IF(ISBLANK($IF$3),"",IF(ISBLANK(Tipy!GZ35),0,IF(AND(Tipy!GZ35=Výsledky!$ID$3,Tipy!HB35=Výsledky!$IF$3),0,IF(AND(Tipy!GZ35-Tipy!HB35&gt;0,Výsledky!$ID$3-Výsledky!$IF$3&gt;0),20,IF(AND(Tipy!GZ35-Tipy!HB35=0,Výsledky!$ID$3-Výsledky!$IF$3=0),20,IF(AND(Tipy!GZ35-Tipy!HB35&lt;0,Výsledky!$ID$3-Výsledky!$IF$3&lt;0),20,0))))))</f>
        <v/>
      </c>
      <c r="IJ41" s="61" t="str">
        <f>IF(ISBLANK($IF$3),"",IF(OR(Tipy!HC35=Výsledky!#REF!,Tipy!HC35=Výsledky!#REF!,Tipy!HC35=Výsledky!#REF!,Tipy!HC35=Výsledky!$IH$9),IF(VLOOKUP(Tipy!HC35,'Kategórie hráčov'!$A$2:$B$46,2,FALSE)=30,30,20),0))</f>
        <v/>
      </c>
      <c r="IK41" s="61" t="str">
        <f>IF(ISBLANK($IF$3),"",IF(OR(Tipy!HD35=Výsledky!#REF!,Tipy!HD35=Výsledky!#REF!,Tipy!HD35=Výsledky!#REF!,Tipy!HD35=Výsledky!$IK$9),IF(VLOOKUP(Tipy!HD35,'Kategórie hráčov'!$A$2:$B$46,2,FALSE)=30,30,20),0))</f>
        <v/>
      </c>
      <c r="IL41" s="62" t="str">
        <f>IF(ISBLANK($IF$3),"",IF(ISBLANK(Tipy!GZ35),0,IF(OR(AND(Tipy!GZ35=Výsledky!$ID$3,OR(Tipy!HB35=Výsledky!$IF$3+1,Tipy!HB35=Výsledky!$IF$3-1)),AND(Tipy!HB35=Výsledky!$IF$3,OR(Tipy!GZ35=Výsledky!$ID$3+1,Tipy!GZ35=Výsledky!$ID$3-1))),10,0)))</f>
        <v/>
      </c>
      <c r="IM41" s="65" t="str">
        <f>IF(ISBLANK($IF$3),"",IF(ISBLANK(Tipy!GZ35),"-",SUM(IH41:IL41)))</f>
        <v/>
      </c>
      <c r="IN41" s="64"/>
      <c r="IO41" s="61" t="str">
        <f>IF(ISBLANK($IT$3),"",IF(ISBLANK(Tipy!HF35),0,IF(AND(Tipy!HF35=Výsledky!$IR$3,Tipy!HH35=Výsledky!$IT$3),60,0)))</f>
        <v/>
      </c>
      <c r="IP41" s="61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61" t="str">
        <f>IF(ISBLANK($IT$3),"",IF(OR(Tipy!HI35=Výsledky!$IO$6,Tipy!HI35=Výsledky!$IO$7,Tipy!HI35=Výsledky!$IO$8,Tipy!HI35=Výsledky!$IO$9),IF(VLOOKUP(Tipy!HI35,'Kategórie hráčov'!$A$2:$B$46,2,FALSE)=30,30,20),0))</f>
        <v/>
      </c>
      <c r="IR41" s="61" t="str">
        <f>IF(ISBLANK($IT$3),"",IF(OR(Tipy!HJ35=Výsledky!$IR$6,Tipy!HJ35=Výsledky!$IR$7,Tipy!HJ35=Výsledky!$IR$8,Tipy!HJ35=Výsledky!$IR$9),IF(VLOOKUP(Tipy!HJ35,'Kategórie hráčov'!$A$2:$B$46,2,FALSE)=30,30,20),0))</f>
        <v/>
      </c>
      <c r="IS41" s="62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65" t="str">
        <f>IF(ISBLANK($IT$3),"",IF(ISBLANK(Tipy!HF35),"-",SUM(IO41:IS41)))</f>
        <v/>
      </c>
      <c r="IU41" s="64"/>
      <c r="IV41" s="61" t="str">
        <f>IF(ISBLANK($JA$3),"",IF(ISBLANK(Tipy!HL35),0,IF(AND(Tipy!HL35=Výsledky!$IY$3,Tipy!HN35=Výsledky!$JA$3),60,0)))</f>
        <v/>
      </c>
      <c r="IW41" s="61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61" t="str">
        <f>IF(ISBLANK($JA$3),"",IF(OR(Tipy!HO35=Výsledky!$IV$6,Tipy!HO35=Výsledky!$IV$7,Tipy!HO35=Výsledky!$IV$8,Tipy!HO35=Výsledky!$IV$9),IF(VLOOKUP(Tipy!HO35,'Kategórie hráčov'!$A$2:$B$46,2,FALSE)=30,30,20),0))</f>
        <v/>
      </c>
      <c r="IY41" s="61" t="str">
        <f>IF(ISBLANK($JA$3),"",IF(OR(Tipy!HP35=Výsledky!$IY$6,Tipy!HP35=Výsledky!$IY$7,Tipy!HP35=Výsledky!$IY$8,Tipy!HP35=Výsledky!$IY$9),IF(VLOOKUP(Tipy!HP35,'Kategórie hráčov'!$A$2:$B$46,2,FALSE)=30,30,20),0))</f>
        <v/>
      </c>
      <c r="IZ41" s="62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65" t="str">
        <f>IF(ISBLANK($JA$3),"",IF(ISBLANK(Tipy!HL35),"-",SUM(IV41:IZ41)))</f>
        <v/>
      </c>
      <c r="JB41" s="64"/>
      <c r="JC41" s="61" t="str">
        <f>IF(ISBLANK($JO$3),"",IF(ISBLANK(Tipy!HR35),0,IF(AND(Tipy!HR35=Výsledky!$JM$3,Tipy!HT35=Výsledky!$JO$3),60,0)))</f>
        <v/>
      </c>
      <c r="JD41" s="61" t="str">
        <f>IF(ISBLANK($JO$3),"",IF(ISBLANK(Tipy!HR35),0,IF(AND(Tipy!HR35=Výsledky!$JM$3,Tipy!HT35=Výsledky!$JO$3),0,IF(AND(Tipy!HR35-Tipy!HT35&gt;0,Výsledky!$JM$3-Výsledky!$JO$3&gt;0),20,IF(AND(Tipy!HR35-Tipy!HT35=0,Výsledky!$JM$3-Výsledky!$JO$3=0),20,IF(AND(Tipy!HR35-Tipy!HT35&lt;0,Výsledky!$JM$3-Výsledky!$JO$3&lt;0),20,0))))))</f>
        <v/>
      </c>
      <c r="JE41" s="61" t="str">
        <f>IF(ISBLANK($JO$3),"",IF(OR(Tipy!HU35=Výsledky!$JC$6,Tipy!HU35=Výsledky!$JC$7,Tipy!HU35=Výsledky!$JC$8,Tipy!HU35=Výsledky!$JC$9),IF(VLOOKUP(Tipy!HU35,'Kategórie hráčov'!$A$2:$B$70,2,FALSE)=30,30,20),0))</f>
        <v/>
      </c>
      <c r="JF41" s="61" t="str">
        <f>IF(ISBLANK($JO$3),"",IF(OR(Tipy!HV35=Výsledky!$JF$6,Tipy!HV35=Výsledky!$JF$7,Tipy!HV35=Výsledky!$JF$8,Tipy!HV35=Výsledky!$JF$9),IF(VLOOKUP(Tipy!HV35,'Kategórie hráčov'!$A$2:$B$70,2,FALSE)=30,30,20),0))</f>
        <v/>
      </c>
      <c r="JG41" s="62" t="str">
        <f>IF(ISBLANK($JO$3),"",IF(ISBLANK(Tipy!HR35),0,IF(OR(AND(Tipy!HR35=Výsledky!$JM$3,OR(Tipy!HT35=Výsledky!$JO$3+1,Tipy!HT35=Výsledky!$JO$3-1)),AND(Tipy!HT35=Výsledky!$JO$3,OR(Tipy!HR35=Výsledky!$JM$3+1,Tipy!HR35=Výsledky!$JM$3-1))),10,0)))</f>
        <v/>
      </c>
      <c r="JH41" s="65" t="str">
        <f>IF(ISBLANK($JO$3),"",IF(ISBLANK(Tipy!HR35),"-",SUM(JC41:JG41)))</f>
        <v/>
      </c>
      <c r="JI41" s="64"/>
      <c r="JJ41" s="61" t="str">
        <f>IF(ISBLANK($JH$3),"",IF(ISBLANK(Tipy!HX35),0,IF(AND(Tipy!HX35=Výsledky!$JF$3,Tipy!HZ35=Výsledky!$JH$3),60,0)))</f>
        <v/>
      </c>
      <c r="JK41" s="61" t="str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/>
      </c>
      <c r="JL41" s="61" t="str">
        <f>IF(ISBLANK($JH$3),"",IF(OR(Tipy!IA35=Výsledky!#REF!,Tipy!IA35=Výsledky!#REF!,Tipy!IA35=Výsledky!#REF!,Tipy!IA35=Výsledky!$JJ$9),IF(VLOOKUP(Tipy!IA35,'Kategórie hráčov'!$A$2:$B$46,2,FALSE)=30,30,20),0))</f>
        <v/>
      </c>
      <c r="JM41" s="61" t="str">
        <f>IF(ISBLANK($JH$3),"",IF(OR(Tipy!IB35=Výsledky!#REF!,Tipy!IB35=Výsledky!#REF!,Tipy!IB35=Výsledky!#REF!,Tipy!IB35=Výsledky!$JM$9),IF(VLOOKUP(Tipy!IB35,'Kategórie hráčov'!$A$2:$B$46,2,FALSE)=30,30,20),0))</f>
        <v/>
      </c>
      <c r="JN41" s="62" t="str">
        <f>IF(ISBLANK($JH$3),"",IF(ISBLANK(Tipy!HX35),0,IF(OR(AND(Tipy!HX35=Výsledky!$JF$3,OR(Tipy!HZ35=Výsledky!$JH$3+1,Tipy!HZ35=Výsledky!$JH$3-1)),AND(Tipy!HZ35=Výsledky!$JH$3,OR(Tipy!HX35=Výsledky!$JF$3+1,Tipy!HX35=Výsledky!$JF$3-1))),10,0)))</f>
        <v/>
      </c>
      <c r="JO41" s="65" t="str">
        <f>IF(ISBLANK($JH$3),"",IF(ISBLANK(Tipy!HX35),"-",SUM(JJ41:JN41)))</f>
        <v/>
      </c>
      <c r="JP41" s="64"/>
      <c r="JQ41" s="61" t="str">
        <f>IF(ISBLANK($JV$3),"",IF(ISBLANK(Tipy!ID35),0,IF(AND(Tipy!ID35=Výsledky!$JT$3,Tipy!IF35=Výsledky!$JV$3),60,0)))</f>
        <v/>
      </c>
      <c r="JR41" s="61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61" t="str">
        <f>IF(ISBLANK($JV$3),"",IF(OR(Tipy!IG35=Výsledky!$JQ$6,Tipy!IG35=Výsledky!$JQ$7,Tipy!IG35=Výsledky!$JQ$8,Tipy!IG35=Výsledky!$JQ$9),IF(VLOOKUP(Tipy!IG35,'Kategórie hráčov'!$A$2:$B$46,2,FALSE)=30,30,20),0))</f>
        <v/>
      </c>
      <c r="JT41" s="61" t="str">
        <f>IF(ISBLANK($JV$3),"",IF(OR(Tipy!IH35=Výsledky!$JT$6,Tipy!IH35=Výsledky!$JT$7,Tipy!IH35=Výsledky!$JT$8,Tipy!IH35=Výsledky!$JT$9),IF(VLOOKUP(Tipy!IH35,'Kategórie hráčov'!$A$2:$B$46,2,FALSE)=30,30,20),0))</f>
        <v/>
      </c>
      <c r="JU41" s="62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65" t="str">
        <f>IF(ISBLANK($JV$3),"",IF(ISBLANK(Tipy!ID35),"-",SUM(JQ41:JU41)))</f>
        <v/>
      </c>
      <c r="JW41" s="64"/>
      <c r="JX41" s="61" t="str">
        <f>IF(ISBLANK($KQ$3),"",IF(ISBLANK(Tipy!IJ35),0,IF(AND(Tipy!IJ35=Výsledky!$KO$3,Tipy!IL35=Výsledky!$KQ$3),60,0)))</f>
        <v/>
      </c>
      <c r="JY41" s="61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1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1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2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65" t="str">
        <f>IF(ISBLANK($KQ$3),"",IF(ISBLANK(Tipy!IJ35),"-",SUM(JX41:KB41)))</f>
        <v/>
      </c>
      <c r="KD41" s="64"/>
      <c r="KE41" s="61" t="str">
        <f>IF(ISBLANK($KX$3),"",IF(ISBLANK(Tipy!IP35),0,IF(AND(Tipy!IP35=Výsledky!$KV$3,Tipy!IR35=Výsledky!$KX$3),60,0)))</f>
        <v/>
      </c>
      <c r="KF41" s="61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1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1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2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65" t="str">
        <f>IF(ISBLANK($KX$3),"",IF(ISBLANK(Tipy!IP35),"-",SUM(KE41:KI41)))</f>
        <v/>
      </c>
      <c r="KK41" s="64"/>
      <c r="KL41" s="61" t="str">
        <f>IF(ISBLANK($KJ$3),"",IF(ISBLANK(Tipy!IV35),0,IF(AND(Tipy!IV35=Výsledky!$KH$3,Tipy!IX35=Výsledky!$KJ$3),60,0)))</f>
        <v/>
      </c>
      <c r="KM41" s="61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1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1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2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65" t="str">
        <f>IF(ISBLANK($KJ$3),"",IF(ISBLANK(Tipy!IV35),"-",SUM(KL41:KP41)))</f>
        <v/>
      </c>
      <c r="KR41" s="64"/>
      <c r="KS41" s="61" t="str">
        <f>IF(ISBLANK($KC$3),"",IF(ISBLANK(Tipy!JB35),0,IF(AND(Tipy!JB35=Výsledky!$KA$3,Tipy!JD35=Výsledky!$KC$3),60,0)))</f>
        <v/>
      </c>
      <c r="KT41" s="61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1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1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2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5" t="str">
        <f>IF(ISBLANK($KC$3),"",IF(ISBLANK(Tipy!JB35),"-",SUM(KS41:KW41)))</f>
        <v/>
      </c>
      <c r="KY41" s="64"/>
      <c r="KZ41" s="61" t="str">
        <f>IF(ISBLANK($LE$3),"",IF(ISBLANK(Tipy!JH35),0,IF(AND(Tipy!JH35=Výsledky!$LC$3,Tipy!JJ35=Výsledky!$LE$3),60,0)))</f>
        <v/>
      </c>
      <c r="LA41" s="61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1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1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2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5" t="str">
        <f>IF(ISBLANK($LE$3),"",IF(ISBLANK(Tipy!JH35),"-",SUM(KZ41:LD41)))</f>
        <v/>
      </c>
      <c r="LF41" s="64"/>
      <c r="LG41" s="61" t="str">
        <f>IF(ISBLANK($JH$3),"",IF(ISBLANK(Tipy!JU35),0,IF(AND(Tipy!JU35=Výsledky!$JF$3,Tipy!JW35=Výsledky!$JH$3),60,0)))</f>
        <v/>
      </c>
      <c r="LH41" s="61" t="str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/>
      </c>
      <c r="LI41" s="61" t="str">
        <f>IF(ISBLANK($JH$3),"",IF(OR(Tipy!JX35=Výsledky!#REF!,Tipy!JX35=Výsledky!#REF!,Tipy!JX35=Výsledky!#REF!,Tipy!JX35=Výsledky!$JJ$9),IF(VLOOKUP(Tipy!JX35,'Kategórie hráčov'!$A$2:$B$46,2,FALSE)=30,30,20),0))</f>
        <v/>
      </c>
      <c r="LJ41" s="61" t="str">
        <f>IF(ISBLANK($JH$3),"",IF(OR(Tipy!JY35=Výsledky!#REF!,Tipy!JY35=Výsledky!#REF!,Tipy!JY35=Výsledky!#REF!,Tipy!JY35=Výsledky!$JM$9),IF(VLOOKUP(Tipy!JY35,'Kategórie hráčov'!$A$2:$B$46,2,FALSE)=30,30,20),0))</f>
        <v/>
      </c>
      <c r="LK41" s="62" t="str">
        <f>IF(ISBLANK($JH$3),"",IF(ISBLANK(Tipy!JU35),0,IF(OR(AND(Tipy!JU35=Výsledky!$JF$3,OR(Tipy!JW35=Výsledky!$JH$3+1,Tipy!JW35=Výsledky!$JH$3-1)),AND(Tipy!JW35=Výsledky!$JH$3,OR(Tipy!JU35=Výsledky!$JF$3+1,Tipy!JU35=Výsledky!$JF$3-1))),10,0)))</f>
        <v/>
      </c>
      <c r="LL41" s="65" t="str">
        <f>IF(ISBLANK($JH$3),"",IF(ISBLANK(Tipy!JU35),"-",SUM(LG41:LK41)))</f>
        <v/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 t="str">
        <f>IF(ISBLANK($JH$3),"",IF(ISBLANK(Tipy!KI35),0,IF(AND(Tipy!KI35=Výsledky!$JF$3,Tipy!KK35=Výsledky!$JH$3),60,0)))</f>
        <v/>
      </c>
      <c r="LV41" s="61" t="str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/>
      </c>
      <c r="LW41" s="61" t="str">
        <f>IF(ISBLANK($JH$3),"",IF(OR(Tipy!KL35=Výsledky!#REF!,Tipy!KL35=Výsledky!#REF!,Tipy!KL35=Výsledky!#REF!,Tipy!KL35=Výsledky!$JJ$9),IF(VLOOKUP(Tipy!KL35,'Kategórie hráčov'!$A$2:$B$46,2,FALSE)=30,30,20),0))</f>
        <v/>
      </c>
      <c r="LX41" s="61" t="str">
        <f>IF(ISBLANK($JH$3),"",IF(OR(Tipy!KM35=Výsledky!#REF!,Tipy!KM35=Výsledky!#REF!,Tipy!KM35=Výsledky!#REF!,Tipy!KM35=Výsledky!$JM$9),IF(VLOOKUP(Tipy!KM35,'Kategórie hráčov'!$A$2:$B$46,2,FALSE)=30,30,20),0))</f>
        <v/>
      </c>
      <c r="LY41" s="62" t="str">
        <f>IF(ISBLANK($JH$3),"",IF(ISBLANK(Tipy!KI35),0,IF(OR(AND(Tipy!KI35=Výsledky!$JF$3,OR(Tipy!KK35=Výsledky!$JH$3+1,Tipy!KK35=Výsledky!$JH$3-1)),AND(Tipy!KK35=Výsledky!$JH$3,OR(Tipy!KI35=Výsledky!$JF$3+1,Tipy!KI35=Výsledky!$JF$3-1))),10,0)))</f>
        <v/>
      </c>
      <c r="LZ41" s="65" t="str">
        <f>IF(ISBLANK($JH$3),"",IF(ISBLANK(Tipy!KI35),"-",SUM(LU41:LY41)))</f>
        <v/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324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324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5" customFormat="1" ht="18" customHeight="1" x14ac:dyDescent="0.2">
      <c r="A42" s="287">
        <f>Tipy!A36</f>
        <v>61</v>
      </c>
      <c r="B42" s="302" t="s">
        <v>193</v>
      </c>
      <c r="C42" s="303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4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299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299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102">
        <f>IF(ISBLANK($AR$3),"",IF(ISBLANK(Tipy!AH36),0,IF(AND(Tipy!AH36=Výsledky!$AP$3,Tipy!AJ36=Výsledky!$AR$3),60,0)))</f>
        <v>60</v>
      </c>
      <c r="AN42" s="101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01">
        <f>IF(ISBLANK($AR$3),"",IF(OR(Tipy!AK36=Výsledky!$AM$6,Tipy!AK36=Výsledky!$AM$7,Tipy!AK36=Výsledky!$AM$8,Tipy!AK36=Výsledky!$AM$9),VLOOKUP(Tipy!AK36,'Kategórie hráčov'!$A$2:$B$51,2,FALSE),0))</f>
        <v>0</v>
      </c>
      <c r="AP42" s="101">
        <f>IF(ISBLANK($AR$3),"",IF(OR(Tipy!AL36=Výsledky!$AP$6,Tipy!AL36=Výsledky!$AP$7,Tipy!AL36=Výsledky!$AP$8,Tipy!AL36=Výsledky!$AP$9),VLOOKUP(Tipy!AL36,'Kategórie hráčov'!$A$27:$B$76,2,FALSE),0))</f>
        <v>0</v>
      </c>
      <c r="AQ42" s="62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5">
        <f>IF(ISBLANK($AR$3),"",IF(ISBLANK(Tipy!AH36),"-",SUM(AM42:AQ42)))</f>
        <v>60</v>
      </c>
      <c r="AS42" s="64"/>
      <c r="AT42" s="61">
        <f>IF(ISBLANK($AY$3),"",IF(ISBLANK(Tipy!AN36),0,IF(AND(Tipy!AN36=Výsledky!$AW$3,Tipy!AP36=Výsledky!$AY$3),60,0)))</f>
        <v>0</v>
      </c>
      <c r="AU42" s="61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61">
        <f>IF(ISBLANK($AY$3),"",IF(OR(Tipy!AQ36=Výsledky!$AT$6,Tipy!AQ36=Výsledky!$AT$7,Tipy!AQ36=Výsledky!$AT$8,Tipy!AQ36=Výsledky!$AT$9),VLOOKUP(Tipy!AQ36,'Kategórie hráčov'!$A$2:$B$51,2,FALSE),0))</f>
        <v>20</v>
      </c>
      <c r="AW42" s="61">
        <f>IF(ISBLANK($AY$3),"",IF(OR(Tipy!AR36=Výsledky!$AW$6,Tipy!AR36=Výsledky!$AW$7,Tipy!AR36=Výsledky!$AW$8,Tipy!AR36=Výsledky!$AW$9),VLOOKUP(Tipy!AR36,'Kategórie hráčov'!$A$27:$B$76,2,FALSE),0))</f>
        <v>20</v>
      </c>
      <c r="AX42" s="62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5">
        <f>IF(ISBLANK($AY$3),"",IF(ISBLANK(Tipy!AN36),"-",SUM(AT42:AX42)))</f>
        <v>70</v>
      </c>
      <c r="AZ42" s="64"/>
      <c r="BA42" s="61">
        <f>IF(ISBLANK($BF$3),"",IF(ISBLANK(Tipy!AT36),0,IF(AND(Tipy!AT36=Výsledky!$BD$3,Tipy!AV36=Výsledky!$BF$3),60,0)))</f>
        <v>60</v>
      </c>
      <c r="BB42" s="61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61">
        <f>IF(ISBLANK($BF$3),"",IF(OR(Tipy!AW36=Výsledky!$BA$6,Tipy!AW36=Výsledky!$BA$7,Tipy!AW36=Výsledky!$BA$8,Tipy!AW36=Výsledky!$BA$9),VLOOKUP(Tipy!AW36,'Kategórie hráčov'!$A$2:$B$51,2,FALSE),0))</f>
        <v>20</v>
      </c>
      <c r="BD42" s="61">
        <f>IF(ISBLANK($BF$3),"",IF(OR(Tipy!AX36=Výsledky!$BD$6,Tipy!AX36=Výsledky!$BD$7,Tipy!AX36=Výsledky!$BD$8,Tipy!AX36=Výsledky!$BD$9),VLOOKUP(Tipy!AX36,'Kategórie hráčov'!$A$27:$B$76,2,FALSE),0))</f>
        <v>0</v>
      </c>
      <c r="BE42" s="62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5">
        <f>IF(ISBLANK($BF$3),"",IF(ISBLANK(Tipy!AT36),"-",SUM(BA42:BE42)))</f>
        <v>80</v>
      </c>
      <c r="BG42" s="64"/>
      <c r="BH42" s="61">
        <f>IF(ISBLANK($BM$3),"",IF(ISBLANK(Tipy!AZ36),0,IF(AND(Tipy!AZ36=Výsledky!$BK$3,Tipy!BB36=Výsledky!$BM$3),60,0)))</f>
        <v>60</v>
      </c>
      <c r="BI42" s="61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61">
        <f>IF(ISBLANK($BM$3),"",IF(OR(Tipy!BC36=Výsledky!$BH$6,Tipy!BC36=Výsledky!$BH$7,Tipy!BC36=Výsledky!$BH$8,Tipy!BC36=Výsledky!$BH$9),VLOOKUP(Tipy!BC36,'Kategórie hráčov'!$A$2:$B$51,2,FALSE),0))</f>
        <v>20</v>
      </c>
      <c r="BK42" s="61">
        <f>IF(ISBLANK($BM$3),"",IF(OR(Tipy!BD36=Výsledky!$BK$6,Tipy!BD36=Výsledky!$BK$7,Tipy!BD36=Výsledky!$BK$8,Tipy!BD36=Výsledky!$BK$9),VLOOKUP(Tipy!BD36,'Kategórie hráčov'!$A$27:$B$76,2,FALSE),0))</f>
        <v>20</v>
      </c>
      <c r="BL42" s="62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5">
        <f>IF(ISBLANK($BM$3),"",IF(ISBLANK(Tipy!AZ36),"-",SUM(BH42:BL42)))</f>
        <v>100</v>
      </c>
      <c r="BN42" s="64"/>
      <c r="BO42" s="61">
        <f>IF(ISBLANK($BT$3),"",IF(ISBLANK(Tipy!BF36),0,IF(AND(Tipy!BF36=Výsledky!$BR$3,Tipy!BH36=Výsledky!$BT$3),60,0)))</f>
        <v>0</v>
      </c>
      <c r="BP42" s="61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61">
        <f>IF(ISBLANK($BT$3),"",IF(OR(Tipy!BI36=Výsledky!$BO$6,Tipy!BI36=Výsledky!$BO$7,Tipy!BI36=Výsledky!$BO$8,Tipy!BI36=Výsledky!$BO$9),VLOOKUP(Tipy!BI36,'Kategórie hráčov'!$A$2:$B$51,2,FALSE),0))</f>
        <v>0</v>
      </c>
      <c r="BR42" s="61">
        <f>IF(ISBLANK($BT$3),"",IF(OR(Tipy!BJ36=Výsledky!$BR$6,Tipy!BJ36=Výsledky!$BR$7,Tipy!BJ36=Výsledky!$BR$8,Tipy!BJ36=Výsledky!$BR$9),VLOOKUP(Tipy!BJ36,'Kategórie hráčov'!$A$27:$B$76,2,FALSE),0))</f>
        <v>0</v>
      </c>
      <c r="BS42" s="62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5">
        <f>IF(ISBLANK($BT$3),"",IF(ISBLANK(Tipy!BF36),"-",SUM(BO42:BS42)))</f>
        <v>10</v>
      </c>
      <c r="BU42" s="64"/>
      <c r="BV42" s="61">
        <f>IF(ISBLANK($CA$3),"",IF(ISBLANK(Tipy!BL36),0,IF(AND(Tipy!BL36=Výsledky!$BY$3,Tipy!BN36=Výsledky!$CA$3),60,0)))</f>
        <v>0</v>
      </c>
      <c r="BW42" s="61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61">
        <f>IF(ISBLANK($CA$3),"",IF(OR(Tipy!BO36=Výsledky!$BV$6,Tipy!BO36=Výsledky!$BV$7,Tipy!BO36=Výsledky!$BV$8,Tipy!BO36=Výsledky!$BV$9),VLOOKUP(Tipy!BO36,'Kategórie hráčov'!$A$2:$B$51,2,FALSE),0))</f>
        <v>0</v>
      </c>
      <c r="BY42" s="61">
        <f>IF(ISBLANK($CA$3),"",IF(OR(Tipy!BP36=Výsledky!$BY$6,Tipy!BP36=Výsledky!$BY$7,Tipy!BP36=Výsledky!$BY$8,Tipy!BP36=Výsledky!$BY$9),VLOOKUP(Tipy!BP36,'Kategórie hráčov'!$A$27:$B$76,2,FALSE),0))</f>
        <v>0</v>
      </c>
      <c r="BZ42" s="62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5">
        <f>IF(ISBLANK($CA$3),"",IF(ISBLANK(Tipy!BL36),"-",SUM(BV42:BZ42)))</f>
        <v>20</v>
      </c>
      <c r="CB42" s="64"/>
      <c r="CC42" s="61">
        <f>IF(ISBLANK($CH$3),"",IF(ISBLANK(Tipy!BR36),0,IF(AND(Tipy!BR36=Výsledky!$CF$3,Tipy!BT36=Výsledky!$CH$3),60,0)))</f>
        <v>0</v>
      </c>
      <c r="CD42" s="61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61">
        <f>IF(ISBLANK($CH$3),"",IF(OR(Tipy!BU36=Výsledky!$CC$6,Tipy!BU36=Výsledky!$CC$7,Tipy!BU36=Výsledky!$CC$8,Tipy!BU36=Výsledky!$CC$9),VLOOKUP(Tipy!BU36,'Kategórie hráčov'!$A$2:$B$51,2,FALSE),0))</f>
        <v>20</v>
      </c>
      <c r="CF42" s="61">
        <f>IF(ISBLANK($CH$3),"",IF(OR(Tipy!BV36=Výsledky!$CF$6,Tipy!BV36=Výsledky!$CF$7,Tipy!BV36=Výsledky!$CF$8,Tipy!BV36=Výsledky!$CF$9),VLOOKUP(Tipy!BV36,'Kategórie hráčov'!$A$27:$B$76,2,FALSE),0))</f>
        <v>0</v>
      </c>
      <c r="CG42" s="62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5">
        <f>IF(ISBLANK($CH$3),"",IF(ISBLANK(Tipy!BR36),"-",SUM(CC42:CG42)))</f>
        <v>20</v>
      </c>
      <c r="CI42" s="64"/>
      <c r="CJ42" s="61">
        <f>IF(ISBLANK($CO$3),"",IF(ISBLANK(Tipy!BX36),0,IF(AND(Tipy!BX36=Výsledky!$CM$3,Tipy!BZ36=Výsledky!$CO$3),60,0)))</f>
        <v>0</v>
      </c>
      <c r="CK42" s="61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61">
        <f>IF(ISBLANK($CO$3),"",IF(OR(Tipy!CA36=Výsledky!$CJ$6,Tipy!CA36=Výsledky!$CJ$7,Tipy!CA36=Výsledky!$CJ$8,Tipy!CA36=Výsledky!$CJ$9),VLOOKUP(Tipy!CA36,'Kategórie hráčov'!$A$2:$B$51,2,FALSE),0))</f>
        <v>20</v>
      </c>
      <c r="CM42" s="61">
        <f>IF(ISBLANK($CO$3),"",IF(OR(Tipy!CB36=Výsledky!$CM$6,Tipy!CB36=Výsledky!$CM$7,Tipy!CB36=Výsledky!$CM$8,Tipy!CB36=Výsledky!$CM$9),VLOOKUP(Tipy!CB36,'Kategórie hráčov'!$A$27:$B$76,2,FALSE),0))</f>
        <v>20</v>
      </c>
      <c r="CN42" s="62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65">
        <f>IF(ISBLANK($CO$3),"",IF(ISBLANK(Tipy!BX36),"-",SUM(CJ42:CN42)))</f>
        <v>60</v>
      </c>
      <c r="CP42" s="64"/>
      <c r="CQ42" s="61">
        <f>IF(ISBLANK($CV$3),"",IF(ISBLANK(Tipy!CD36),0,IF(AND(Tipy!CD36=Výsledky!$CT$3,Tipy!CF36=Výsledky!$CV$3),60,0)))</f>
        <v>0</v>
      </c>
      <c r="CR42" s="61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61">
        <f>IF(ISBLANK($CV$3),"",IF(OR(Tipy!CG36=Výsledky!$CQ$6,Tipy!CG36=Výsledky!$CQ$7,Tipy!CG36=Výsledky!$CQ$8,Tipy!CG36=Výsledky!$CQ$9),VLOOKUP(Tipy!CG36,'Kategórie hráčov'!$A$2:$B$51,2,FALSE),0))</f>
        <v>20</v>
      </c>
      <c r="CT42" s="61">
        <f>IF(ISBLANK($CV$3),"",IF(OR(Tipy!CH36=Výsledky!$CT$6,Tipy!CH36=Výsledky!$CT$7,Tipy!CH36=Výsledky!$CT$8,Tipy!CH36=Výsledky!$CT$9),VLOOKUP(Tipy!CH36,'Kategórie hráčov'!$A$27:$B$76,2,FALSE),0))</f>
        <v>0</v>
      </c>
      <c r="CU42" s="62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65">
        <f>IF(ISBLANK($CV$3),"",IF(ISBLANK(Tipy!CD36),"-",SUM(CQ42:CU42)))</f>
        <v>40</v>
      </c>
      <c r="CW42" s="64"/>
      <c r="CX42" s="61">
        <f>IF(ISBLANK($DC$3),"",IF(ISBLANK(Tipy!CJ36),0,IF(AND(Tipy!CJ36=Výsledky!$DA$3,Tipy!CL36=Výsledky!$DC$3),60,0)))</f>
        <v>60</v>
      </c>
      <c r="CY42" s="61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61">
        <f>IF(ISBLANK($DC$3),"",IF(OR(Tipy!CM36=Výsledky!$CX$6,Tipy!CM36=Výsledky!$CX$7,Tipy!CM36=Výsledky!$CX$8,Tipy!CM36=Výsledky!$CX$9),VLOOKUP(Tipy!CM36,'Kategórie hráčov'!$A$2:$B$51,2,FALSE),0))</f>
        <v>20</v>
      </c>
      <c r="DA42" s="61">
        <f>IF(ISBLANK($DC$3),"",IF(OR(Tipy!CN36=Výsledky!$DA$6,Tipy!CN36=Výsledky!$DA$7,Tipy!CN36=Výsledky!$DA$8,Tipy!CN36=Výsledky!$DA$9),VLOOKUP(Tipy!CN36,'Kategórie hráčov'!$A$27:$B$76,2,FALSE),0))</f>
        <v>20</v>
      </c>
      <c r="DB42" s="62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65">
        <f>IF(ISBLANK($DC$3),"",IF(ISBLANK(Tipy!CJ36),"-",SUM(CX42:DB42)))</f>
        <v>100</v>
      </c>
      <c r="DD42" s="64"/>
      <c r="DE42" s="61">
        <f>IF(ISBLANK($DJ$3),"",IF(ISBLANK(Tipy!CP36),0,IF(AND(Tipy!CP36=Výsledky!$DH$3,Tipy!CR36=Výsledky!$DJ$3),60,0)))</f>
        <v>0</v>
      </c>
      <c r="DF42" s="61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61">
        <f>IF(ISBLANK($DJ$3),"",IF(OR(Tipy!CS36=Výsledky!$DE$6,Tipy!CS36=Výsledky!$DE$7,Tipy!CS36=Výsledky!$DE$8,Tipy!CS36=Výsledky!$DE$9),VLOOKUP(Tipy!CS36,'Kategórie hráčov'!$A$2:$B$51,2,FALSE),0))</f>
        <v>20</v>
      </c>
      <c r="DH42" s="61">
        <f>IF(ISBLANK($DJ$3),"",IF(OR(Tipy!CT36=Výsledky!$DH$6,Tipy!CT36=Výsledky!$DH$7,Tipy!CT36=Výsledky!$DH$8,Tipy!CT36=Výsledky!$DH$9),VLOOKUP(Tipy!CT36,'Kategórie hráčov'!$A$27:$B$76,2,FALSE),0))</f>
        <v>20</v>
      </c>
      <c r="DI42" s="62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65">
        <f>IF(ISBLANK($DJ$3),"",IF(ISBLANK(Tipy!CP36),"-",SUM(DE42:DI42)))</f>
        <v>70</v>
      </c>
      <c r="DK42" s="64"/>
      <c r="DL42" s="61">
        <f>IF(ISBLANK($DQ$3),"",IF(ISBLANK(Tipy!CV36),0,IF(AND(Tipy!CV36=Výsledky!$DO$3,Tipy!CX36=Výsledky!$DQ$3),60,0)))</f>
        <v>0</v>
      </c>
      <c r="DM42" s="61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61">
        <f>IF(ISBLANK($DQ$3),"",IF(OR(Tipy!CY36=Výsledky!$DL$6,Tipy!CY36=Výsledky!$DL$7,Tipy!CY36=Výsledky!$DL$8,Tipy!CY36=Výsledky!$DL$9),VLOOKUP(Tipy!CY36,'Kategórie hráčov'!$A$2:$B$51,2,FALSE),0))</f>
        <v>0</v>
      </c>
      <c r="DO42" s="61">
        <f>IF(ISBLANK($DQ$3),"",IF(OR(Tipy!CZ36=Výsledky!$DO$6,Tipy!CZ36=Výsledky!$DO$7,Tipy!CZ36=Výsledky!$DO$8,Tipy!CZ36=Výsledky!$DO$9),VLOOKUP(Tipy!CZ36,'Kategórie hráčov'!$A$27:$B$76,2,FALSE),0))</f>
        <v>0</v>
      </c>
      <c r="DP42" s="62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65">
        <f>IF(ISBLANK($DQ$3),"",IF(ISBLANK(Tipy!CV36),"-",SUM(DL42:DP42)))</f>
        <v>0</v>
      </c>
      <c r="DR42" s="64"/>
      <c r="DS42" s="61">
        <f>IF(ISBLANK($DX$3),"",IF(ISBLANK(Tipy!DB36),0,IF(AND(Tipy!DB36=Výsledky!$DV$3,Tipy!DD36=Výsledky!$DX$3),60,0)))</f>
        <v>0</v>
      </c>
      <c r="DT42" s="61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61">
        <f>IF(ISBLANK($DX$3),"",IF(OR(Tipy!DE36=Výsledky!$DS$6,Tipy!DE36=Výsledky!$DS$7,Tipy!DE36=Výsledky!$DS$8,Tipy!DE36=Výsledky!$DS$9),VLOOKUP(Tipy!DE36,'Kategórie hráčov'!$A$2:$B$51,2,FALSE),0))</f>
        <v>20</v>
      </c>
      <c r="DV42" s="61">
        <f>IF(ISBLANK($DX$3),"",IF(OR(Tipy!DF36=Výsledky!$DV$6,Tipy!DF36=Výsledky!$DV$7,Tipy!DF36=Výsledky!$DV$8,Tipy!DF36=Výsledky!$DV$9),VLOOKUP(Tipy!DF36,'Kategórie hráčov'!$A$27:$B$76,2,FALSE),0))</f>
        <v>0</v>
      </c>
      <c r="DW42" s="62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65">
        <f>IF(ISBLANK($DX$3),"",IF(ISBLANK(Tipy!DB36),"-",SUM(DS42:DW42)))</f>
        <v>20</v>
      </c>
      <c r="DY42" s="64"/>
      <c r="DZ42" s="61">
        <f>IF(ISBLANK($EE$3),"",IF(ISBLANK(Tipy!DH36),0,IF(AND(Tipy!DH36=Výsledky!$EC$3,Tipy!DJ36=Výsledky!$EE$3),60,0)))</f>
        <v>0</v>
      </c>
      <c r="EA42" s="61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20</v>
      </c>
      <c r="EB42" s="61">
        <f>IF(ISBLANK($EE$3),"",IF(OR(Tipy!DK36=Výsledky!$DZ$6,Tipy!DK36=Výsledky!$DZ$7,Tipy!DK36=Výsledky!$DZ$8,Tipy!DK36=Výsledky!$DZ$9),VLOOKUP(Tipy!DK36,'Kategórie hráčov'!$A$2:$B$51,2,FALSE),0))</f>
        <v>20</v>
      </c>
      <c r="EC42" s="61">
        <f>IF(ISBLANK($EE$3),"",IF(OR(Tipy!DL36=Výsledky!$EC$6,Tipy!DL36=Výsledky!$EC$7,Tipy!DL36=Výsledky!$EC$8,Tipy!DL36=Výsledky!$EC$9),VLOOKUP(Tipy!DL36,'Kategórie hráčov'!$A$27:$B$76,2,FALSE),0))</f>
        <v>20</v>
      </c>
      <c r="ED42" s="62">
        <f>IF(ISBLANK($EE$3),"",IF(ISBLANK(Tipy!DH36),0,IF(OR(AND(Tipy!DH36=Výsledky!$EC$3,OR(Tipy!DJ36=Výsledky!$EE$3+1,Tipy!DJ36=Výsledky!$EE$3-1)),AND(Tipy!DJ36=Výsledky!$EE$3,OR(Tipy!DH36=Výsledky!$EC$3+1,Tipy!DH36=Výsledky!$EC$3-1))),10,0)))</f>
        <v>10</v>
      </c>
      <c r="EE42" s="65">
        <f>IF(ISBLANK($EE$3),"",IF(ISBLANK(Tipy!DH36),"-",SUM(DZ42:ED42)))</f>
        <v>70</v>
      </c>
      <c r="EF42" s="64"/>
      <c r="EG42" s="61">
        <f>IF(ISBLANK($EL$3),"",IF(ISBLANK(Tipy!DN36),0,IF(AND(Tipy!DN36=Výsledky!$EJ$3,Tipy!DP36=Výsledky!$EL$3),60,0)))</f>
        <v>0</v>
      </c>
      <c r="EH42" s="61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20</v>
      </c>
      <c r="EI42" s="61">
        <f>IF(ISBLANK($EL$3),"",IF(OR(Tipy!DQ36=Výsledky!$EG$6,Tipy!DQ36=Výsledky!$EG$7,Tipy!DQ36=Výsledky!$EG$8,Tipy!DQ36=Výsledky!$EG$9),VLOOKUP(Tipy!DQ36,'Kategórie hráčov'!$A$77:$B$77,2,FALSE),0))</f>
        <v>0</v>
      </c>
      <c r="EJ42" s="61">
        <f>IF(ISBLANK($EL$3),"",IF(OR(Tipy!DR36=Výsledky!$EJ$6,Tipy!DR36=Výsledky!$EJ$7,Tipy!DR36=Výsledky!$EJ$8,Tipy!DR36=Výsledky!$EJ$9),VLOOKUP(Tipy!DR36,'Kategórie hráčov'!$A$27:$B$76,2,FALSE),0))</f>
        <v>0</v>
      </c>
      <c r="EK42" s="62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65">
        <f>IF(ISBLANK($EL$3),"",IF(ISBLANK(Tipy!DN36),"-",SUM(EG42:EK42)))</f>
        <v>20</v>
      </c>
      <c r="EM42" s="64"/>
      <c r="EN42" s="61">
        <f>IF(ISBLANK($ES$3),"",IF(ISBLANK(Tipy!DT36),0,IF(AND(Tipy!DT36=Výsledky!$EQ$3,Tipy!DV36=Výsledky!$ES$3),60,0)))</f>
        <v>0</v>
      </c>
      <c r="EO42" s="61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20</v>
      </c>
      <c r="EP42" s="61">
        <f>IF(ISBLANK($ES$3),"",IF(OR(Tipy!DW36=Výsledky!$EN$6,Tipy!DW36=Výsledky!$EN$7,Tipy!DW36=Výsledky!$EN$8,Tipy!DW36=Výsledky!$EN$9),VLOOKUP(Tipy!DW36,'Kategórie hráčov'!$A$2:$B$51,2,FALSE),0))</f>
        <v>20</v>
      </c>
      <c r="EQ42" s="61">
        <f>IF(ISBLANK($ES$3),"",IF(OR(Tipy!DX36=Výsledky!$EQ$6,Tipy!DX36=Výsledky!$EQ$7,Tipy!DX36=Výsledky!$EQ$8,Tipy!DX36=Výsledky!$EQ$9),VLOOKUP(Tipy!DX36,'Kategórie hráčov'!$A$27:$B$76,2,FALSE),0))</f>
        <v>0</v>
      </c>
      <c r="ER42" s="62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65">
        <f>IF(ISBLANK($ES$3),"",IF(ISBLANK(Tipy!DT36),"-",SUM(EN42:ER42)))</f>
        <v>40</v>
      </c>
      <c r="ET42" s="64"/>
      <c r="EU42" s="61">
        <f>IF(ISBLANK($EZ$3),"",IF(ISBLANK(Tipy!DZ36),0,IF(AND(Tipy!DZ36=Výsledky!$EX$3,Tipy!EB36=Výsledky!$EZ$3),60,0)))</f>
        <v>0</v>
      </c>
      <c r="EV42" s="61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20</v>
      </c>
      <c r="EW42" s="61">
        <f>IF(ISBLANK($EZ$3),"",IF(OR(Tipy!EC36=Výsledky!$EU$6,Tipy!EC36=Výsledky!$EU$7,Tipy!EC36=Výsledky!$EU$8,Tipy!EC36=Výsledky!$EU$9),VLOOKUP(Tipy!EC36,'Kategórie hráčov'!$A$2:$B$51,2,FALSE),0))</f>
        <v>0</v>
      </c>
      <c r="EX42" s="61">
        <f>IF(ISBLANK($EZ$3),"",IF(OR(Tipy!ED36=Výsledky!$EX$6,Tipy!ED36=Výsledky!$EX$7,Tipy!ED36=Výsledky!$EX$8,Tipy!ED36=Výsledky!$EX$9),VLOOKUP(Tipy!ED36,'Kategórie hráčov'!$A$27:$B$76,2,FALSE),0))</f>
        <v>0</v>
      </c>
      <c r="EY42" s="62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65">
        <f>IF(ISBLANK($EZ$3),"",IF(ISBLANK(Tipy!DZ36),"-",SUM(EU42:EY42)))</f>
        <v>20</v>
      </c>
      <c r="FA42" s="64"/>
      <c r="FB42" s="61">
        <f>IF(ISBLANK($BM$3),"",IF(ISBLANK(Tipy!EF36),0,IF(AND(Tipy!EF36=Výsledky!$BK$3,Tipy!EH36=Výsledky!$BM$3),60,0)))</f>
        <v>0</v>
      </c>
      <c r="FC42" s="61">
        <f>IF(ISBLANK($BM$3),"",IF(ISBLANK(Tipy!EF36),0,IF(AND(Tipy!EF36=Výsledky!$BK$3,Tipy!EH36=Výsledky!$BM$3),0,IF(AND(Tipy!EF36-Tipy!EH36&gt;0,Výsledky!$BK$3-Výsledky!$BM$3&gt;0),20,IF(AND(Tipy!EF36-Tipy!EH36=0,Výsledky!$BK$3-Výsledky!$BM$3=0),20,IF(AND(Tipy!EF36-Tipy!EH36&lt;0,Výsledky!$BK$3-Výsledky!$BM$3&lt;0),20,0))))))</f>
        <v>0</v>
      </c>
      <c r="FD42" s="61">
        <f>IF(ISBLANK($BM$3),"",IF(OR(Tipy!EI36=Výsledky!$FB$6,Tipy!EI36=Výsledky!$FB$7,Tipy!EI36=Výsledky!$FB$8,Tipy!EI36=Výsledky!$FB$9),IF(VLOOKUP(Tipy!EI36,'Kategórie hráčov'!$A$2:$B$46,2,FALSE)=30,30,20),0))</f>
        <v>0</v>
      </c>
      <c r="FE42" s="61">
        <f>IF(ISBLANK($BM$3),"",IF(OR(Tipy!EJ36=Výsledky!$FE$6,Tipy!EJ36=Výsledky!$FE$7,Tipy!EJ36=Výsledky!$FE$8,Tipy!EJ36=Výsledky!$FE$9),IF(VLOOKUP(Tipy!EJ36,'Kategórie hráčov'!$A$2:$B$46,2,FALSE)=30,30,20),0))</f>
        <v>0</v>
      </c>
      <c r="FF42" s="62">
        <f>IF(ISBLANK($BM$3),"",IF(ISBLANK(Tipy!EF36),0,IF(OR(AND(Tipy!EF36=Výsledky!$BK$3,OR(Tipy!EH36=Výsledky!$BM$3+1,Tipy!EH36=Výsledky!$BM$3-1)),AND(Tipy!EH36=Výsledky!$BM$3,OR(Tipy!EF36=Výsledky!$BK$3+1,Tipy!EF36=Výsledky!$BK$3-1))),10,0)))</f>
        <v>0</v>
      </c>
      <c r="FG42" s="65" t="str">
        <f>IF(ISBLANK($BM$3),"",IF(ISBLANK(Tipy!EF36),"-",SUM(FB42:FF42)))</f>
        <v>-</v>
      </c>
      <c r="FH42" s="64"/>
      <c r="FI42" s="61" t="str">
        <f>IF(ISBLANK($FN$3),"",IF(ISBLANK(Tipy!EL36),0,IF(AND(Tipy!EL36=Výsledky!$FL$3,Tipy!EN36=Výsledky!$FN$3),60,0)))</f>
        <v/>
      </c>
      <c r="FJ42" s="61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61" t="str">
        <f>IF(ISBLANK($FN$3),"",IF(OR(Tipy!EO36=Výsledky!$FI$6,Tipy!EO36=Výsledky!$FI$7,Tipy!EO36=Výsledky!$FI$8,Tipy!EO36=Výsledky!$FI$9),IF(VLOOKUP(Tipy!EO36,'Kategórie hráčov'!$A$2:$B$46,2,FALSE)=30,30,20),0))</f>
        <v/>
      </c>
      <c r="FL42" s="61" t="str">
        <f>IF(ISBLANK($FN$3),"",IF(OR(Tipy!EP36=Výsledky!$FL$6,Tipy!EP36=Výsledky!$FL$7,Tipy!EP36=Výsledky!$FL$8,Tipy!EP36=Výsledky!$FL$9),IF(VLOOKUP(Tipy!EP36,'Kategórie hráčov'!$A$2:$B$46,2,FALSE)=30,30,20),0))</f>
        <v/>
      </c>
      <c r="FM42" s="62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65" t="str">
        <f>IF(ISBLANK($FN$3),"",IF(ISBLANK(Tipy!EL36),"-",SUM(FI42:FM42)))</f>
        <v/>
      </c>
      <c r="FO42" s="64"/>
      <c r="FP42" s="61">
        <f>IF(ISBLANK($DJ$3),"",IF(ISBLANK(Tipy!ER36),0,IF(AND(Tipy!ER36=Výsledky!$DH$3,Tipy!ET36=Výsledky!$DJ$3),60,0)))</f>
        <v>0</v>
      </c>
      <c r="FQ42" s="61">
        <f>IF(ISBLANK($DJ$3),"",IF(ISBLANK(Tipy!ER36),0,IF(AND(Tipy!ER36=Výsledky!$DH$3,Tipy!ET36=Výsledky!$DJ$3),0,IF(AND(Tipy!ER36-Tipy!ET36&gt;0,Výsledky!$DH$3-Výsledky!$DJ$3&gt;0),20,IF(AND(Tipy!ER36-Tipy!ET36=0,Výsledky!$DH$3-Výsledky!$DJ$3=0),20,IF(AND(Tipy!ER36-Tipy!ET36&lt;0,Výsledky!$DH$3-Výsledky!$DJ$3&lt;0),20,0))))))</f>
        <v>0</v>
      </c>
      <c r="FR42" s="61">
        <f>IF(ISBLANK($DJ$3),"",IF(OR(Tipy!EU36=Výsledky!$FP$6,Tipy!EU36=Výsledky!$FP$7,Tipy!EU36=Výsledky!$FP$8,Tipy!EU36=Výsledky!$FP$9),IF(VLOOKUP(Tipy!EU36,'Kategórie hráčov'!$A$2:$B$46,2,FALSE)=30,30,20),0))</f>
        <v>0</v>
      </c>
      <c r="FS42" s="61">
        <f>IF(ISBLANK($DJ$3),"",IF(OR(Tipy!EV36=Výsledky!$FS$6,Tipy!EV36=Výsledky!$FS$7,Tipy!EV36=Výsledky!$FS$8,Tipy!EV36=Výsledky!$FS$9),IF(VLOOKUP(Tipy!EV36,'Kategórie hráčov'!$A$2:$B$46,2,FALSE)=30,30,20),0))</f>
        <v>0</v>
      </c>
      <c r="FT42" s="62">
        <f>IF(ISBLANK($DJ$3),"",IF(ISBLANK(Tipy!ER36),0,IF(OR(AND(Tipy!ER36=Výsledky!$DH$3,OR(Tipy!ET36=Výsledky!$DJ$3+1,Tipy!ET36=Výsledky!$DJ$3-1)),AND(Tipy!ET36=Výsledky!$DJ$3,OR(Tipy!ER36=Výsledky!$DH$3+1,Tipy!ER36=Výsledky!$DH$3-1))),10,0)))</f>
        <v>0</v>
      </c>
      <c r="FU42" s="65" t="str">
        <f>IF(ISBLANK($DJ$3),"",IF(ISBLANK(Tipy!ER36),"-",SUM(FP42:FT42)))</f>
        <v>-</v>
      </c>
      <c r="FV42" s="64"/>
      <c r="FW42" s="61" t="str">
        <f>IF(ISBLANK($GB$3),"",IF(ISBLANK(Tipy!EX36),0,IF(AND(Tipy!EX36=Výsledky!$FZ$3,Tipy!EZ36=Výsledky!$GB$3),60,0)))</f>
        <v/>
      </c>
      <c r="FX42" s="61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61" t="str">
        <f>IF(ISBLANK($GB$3),"",IF(OR(Tipy!FA36=Výsledky!$FW$6,Tipy!FA36=Výsledky!$FW$7,Tipy!FA36=Výsledky!$FW$8,Tipy!FA36=Výsledky!$FW$9),IF(VLOOKUP(Tipy!FA36,'Kategórie hráčov'!$A$2:$B$46,2,FALSE)=30,30,20),0))</f>
        <v/>
      </c>
      <c r="FZ42" s="61" t="str">
        <f>IF(ISBLANK($GB$3),"",IF(OR(Tipy!FB36=Výsledky!$FZ$6,Tipy!FB36=Výsledky!$FZ$7,Tipy!FB36=Výsledky!$FZ$8,Tipy!FB36=Výsledky!$FZ$9),IF(VLOOKUP(Tipy!FB36,'Kategórie hráčov'!$A$2:$B$46,2,FALSE)=30,30,20),0))</f>
        <v/>
      </c>
      <c r="GA42" s="62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65" t="str">
        <f>IF(ISBLANK($GB$3),"",IF(ISBLANK(Tipy!EX36),"-",SUM(FW42:GA42)))</f>
        <v/>
      </c>
      <c r="GC42" s="64"/>
      <c r="GD42" s="61" t="str">
        <f>IF(ISBLANK($GP$3),"",IF(ISBLANK(Tipy!FD36),0,IF(AND(Tipy!FD36=Výsledky!$GN$3,Tipy!FF36=Výsledky!$GP$3),60,0)))</f>
        <v/>
      </c>
      <c r="GE42" s="61" t="str">
        <f>IF(ISBLANK($GP$3),"",IF(ISBLANK(Tipy!FD36),0,IF(AND(Tipy!FD36=Výsledky!$GN$3,Tipy!FF36=Výsledky!$GP$3),0,IF(AND(Tipy!FD36-Tipy!FF36&gt;0,Výsledky!$GN$3-Výsledky!$GP$3&gt;0),20,IF(AND(Tipy!FD36-Tipy!FF36=0,Výsledky!$GN$3-Výsledky!$GP$3=0),20,IF(AND(Tipy!FD36-Tipy!FF36&lt;0,Výsledky!$GN$3-Výsledky!$GP$3&lt;0),20,0))))))</f>
        <v/>
      </c>
      <c r="GF42" s="61" t="str">
        <f>IF(ISBLANK($GP$3),"",IF(OR(Tipy!FG36=Výsledky!$GD$6,Tipy!FG36=Výsledky!$GD$7,Tipy!FG36=Výsledky!$GD$8,Tipy!FG36=Výsledky!$GD$9),IF(VLOOKUP(Tipy!FG36,'Kategórie hráčov'!$A$2:$B$46,2,FALSE)=30,30,20),0))</f>
        <v/>
      </c>
      <c r="GG42" s="61" t="str">
        <f>IF(ISBLANK($GP$3),"",IF(OR(Tipy!FH36=Výsledky!$GG$6,Tipy!FH36=Výsledky!$GG$7,Tipy!FH36=Výsledky!$GG$8,Tipy!FH36=Výsledky!$GG$9),IF(VLOOKUP(Tipy!FH36,'Kategórie hráčov'!$A$2:$B$46,2,FALSE)=30,30,20),0))</f>
        <v/>
      </c>
      <c r="GH42" s="62" t="str">
        <f>IF(ISBLANK($GP$3),"",IF(ISBLANK(Tipy!FD36),0,IF(OR(AND(Tipy!FD36=Výsledky!$GN$3,OR(Tipy!FF36=Výsledky!$GP$3+1,Tipy!FF36=Výsledky!$GP$3-1)),AND(Tipy!FF36=Výsledky!$GP$3,OR(Tipy!FD36=Výsledky!$GN$3+1,Tipy!FD36=Výsledky!$GN$3-1))),10,0)))</f>
        <v/>
      </c>
      <c r="GI42" s="65" t="str">
        <f>IF(ISBLANK($GP$3),"",IF(ISBLANK(Tipy!FD36),"-",SUM(GD42:GH42)))</f>
        <v/>
      </c>
      <c r="GJ42" s="64"/>
      <c r="GK42" s="61" t="str">
        <f>IF(ISBLANK($GW$3),"",IF(ISBLANK(Tipy!FJ36),0,IF(AND(Tipy!FJ36=Výsledky!$GU$3,Tipy!FL36=Výsledky!$GW$3),60,0)))</f>
        <v/>
      </c>
      <c r="GL42" s="61" t="str">
        <f>IF(ISBLANK($GW$3),"",IF(ISBLANK(Tipy!FJ36),0,IF(AND(Tipy!FJ36=Výsledky!$GU$3,Tipy!FL36=Výsledky!$GW$3),0,IF(AND(Tipy!FJ36-Tipy!FL36&gt;0,Výsledky!$GU$3-Výsledky!$GW$3&gt;0),20,IF(AND(Tipy!FJ36-Tipy!FL36=0,Výsledky!$GU$3-Výsledky!$GW$3=0),20,IF(AND(Tipy!FJ36-Tipy!FL36&lt;0,Výsledky!$GU$3-Výsledky!$GW$3&lt;0),20,0))))))</f>
        <v/>
      </c>
      <c r="GM42" s="61" t="str">
        <f>IF(ISBLANK($GW$3),"",IF(OR(Tipy!FM36=Výsledky!$GK$6,Tipy!FM36=Výsledky!$GK$7,Tipy!FM36=Výsledky!$GK$8,Tipy!FM36=Výsledky!$GK$9),IF(VLOOKUP(Tipy!FM36,'Kategórie hráčov'!$A$2:$B$46,2,FALSE)=30,30,20),0))</f>
        <v/>
      </c>
      <c r="GN42" s="61" t="str">
        <f>IF(ISBLANK($GW$3),"",IF(OR(Tipy!FN36=Výsledky!$GN$6,Tipy!FN36=Výsledky!$GN$7,Tipy!FN36=Výsledky!$GN$8,Tipy!FN36=Výsledky!$GN$9),IF(VLOOKUP(Tipy!FN36,'Kategórie hráčov'!$A$2:$B$46,2,FALSE)=30,30,20),0))</f>
        <v/>
      </c>
      <c r="GO42" s="62" t="str">
        <f>IF(ISBLANK($GW$3),"",IF(ISBLANK(Tipy!FJ36),0,IF(OR(AND(Tipy!FJ36=Výsledky!$GU$3,OR(Tipy!FL36=Výsledky!$GW$3+1,Tipy!FL36=Výsledky!$GW$3-1)),AND(Tipy!FL36=Výsledky!$GW$3,OR(Tipy!FJ36=Výsledky!$GU$3+1,Tipy!FJ36=Výsledky!$GU$3-1))),10,0)))</f>
        <v/>
      </c>
      <c r="GP42" s="65" t="str">
        <f>IF(ISBLANK($GW$3),"",IF(ISBLANK(Tipy!FJ36),"-",SUM(GK42:GO42)))</f>
        <v/>
      </c>
      <c r="GQ42" s="64"/>
      <c r="GR42" s="61" t="str">
        <f>IF(ISBLANK($GI$3),"",IF(ISBLANK(Tipy!FP36),0,IF(AND(Tipy!FP36=Výsledky!$GG$3,Tipy!FR36=Výsledky!$GI$3),60,0)))</f>
        <v/>
      </c>
      <c r="GS42" s="61" t="str">
        <f>IF(ISBLANK($GI$3),"",IF(ISBLANK(Tipy!FP36),0,IF(AND(Tipy!FP36=Výsledky!$GG$3,Tipy!FR36=Výsledky!$GI$3),0,IF(AND(Tipy!FP36-Tipy!FR36&gt;0,Výsledky!$GG$3-Výsledky!$GI$3&gt;0),20,IF(AND(Tipy!FP36-Tipy!FR36=0,Výsledky!$GG$3-Výsledky!$GI$3=0),20,IF(AND(Tipy!FP36-Tipy!FR36&lt;0,Výsledky!$GG$3-Výsledky!$GI$3&lt;0),20,0))))))</f>
        <v/>
      </c>
      <c r="GT42" s="61" t="str">
        <f>IF(ISBLANK($GI$3),"",IF(OR(Tipy!FS36=Výsledky!#REF!,Tipy!FS36=Výsledky!#REF!,Tipy!FS36=Výsledky!#REF!,Tipy!FS36=Výsledky!$GR$9),IF(VLOOKUP(Tipy!FS36,'Kategórie hráčov'!$A$2:$B$46,2,FALSE)=30,30,20),0))</f>
        <v/>
      </c>
      <c r="GU42" s="61" t="str">
        <f>IF(ISBLANK($GI$3),"",IF(OR(Tipy!FT36=Výsledky!#REF!,Tipy!FT36=Výsledky!#REF!,Tipy!FT36=Výsledky!#REF!,Tipy!FT36=Výsledky!$GU$9),IF(VLOOKUP(Tipy!FT36,'Kategórie hráčov'!$A$2:$B$46,2,FALSE)=30,30,20),0))</f>
        <v/>
      </c>
      <c r="GV42" s="62" t="str">
        <f>IF(ISBLANK($GI$3),"",IF(ISBLANK(Tipy!FP36),0,IF(OR(AND(Tipy!FP36=Výsledky!$GG$3,OR(Tipy!FR36=Výsledky!$GI$3+1,Tipy!FR36=Výsledky!$GI$3-1)),AND(Tipy!FR36=Výsledky!$GI$3,OR(Tipy!FP36=Výsledky!$GG$3+1,Tipy!FP36=Výsledky!$GG$3-1))),10,0)))</f>
        <v/>
      </c>
      <c r="GW42" s="65" t="str">
        <f>IF(ISBLANK($GI$3),"",IF(ISBLANK(Tipy!FP36),"-",SUM(GR42:GV42)))</f>
        <v/>
      </c>
      <c r="GX42" s="64"/>
      <c r="GY42" s="61" t="str">
        <f>IF(ISBLANK($HK$3),"",IF(ISBLANK(Tipy!FV36),0,IF(AND(Tipy!FV36=Výsledky!$HI$3,Tipy!FX36=Výsledky!$HK$3),60,0)))</f>
        <v/>
      </c>
      <c r="GZ42" s="61" t="str">
        <f>IF(ISBLANK($HK$3),"",IF(ISBLANK(Tipy!FV36),0,IF(AND(Tipy!FV36=Výsledky!$HI$3,Tipy!FX36=Výsledky!$HK$3),0,IF(AND(Tipy!FV36-Tipy!FX36&gt;0,Výsledky!$HI$3-Výsledky!$HK$3&gt;0),20,IF(AND(Tipy!FV36-Tipy!FX36=0,Výsledky!$HI$3-Výsledky!$HK$3=0),20,IF(AND(Tipy!FV36-Tipy!FX36&lt;0,Výsledky!$HI$3-Výsledky!$HK$3&lt;0),20,0))))))</f>
        <v/>
      </c>
      <c r="HA42" s="61" t="str">
        <f>IF(ISBLANK($HK$3),"",IF(OR(Tipy!FY36=Výsledky!$GY$6,Tipy!FY36=Výsledky!$GY$7,Tipy!FY36=Výsledky!$GY$8,Tipy!FY36=Výsledky!$GY$9),IF(VLOOKUP(Tipy!FY36,'Kategórie hráčov'!$A$2:$B$46,2,FALSE)=30,30,20),0))</f>
        <v/>
      </c>
      <c r="HB42" s="61" t="str">
        <f>IF(ISBLANK($HK$3),"",IF(OR(Tipy!FZ36=Výsledky!$HB$6,Tipy!FZ36=Výsledky!$HB$7,Tipy!FZ36=Výsledky!$HB$8,Tipy!FZ36=Výsledky!$HB$9),IF(VLOOKUP(Tipy!FZ36,'Kategórie hráčov'!$A$2:$B$46,2,FALSE)=30,30,20),0))</f>
        <v/>
      </c>
      <c r="HC42" s="62" t="str">
        <f>IF(ISBLANK($HK$3),"",IF(ISBLANK(Tipy!FV36),0,IF(OR(AND(Tipy!FV36=Výsledky!$HI$3,OR(Tipy!FX36=Výsledky!$HK$3+1,Tipy!FX36=Výsledky!$HK$3-1)),AND(Tipy!FX36=Výsledky!$HK$3,OR(Tipy!FV36=Výsledky!$HI$3+1,Tipy!FV36=Výsledky!$HI$3-1))),10,0)))</f>
        <v/>
      </c>
      <c r="HD42" s="65" t="str">
        <f>IF(ISBLANK($HK$3),"",IF(ISBLANK(Tipy!FV36),"-",SUM(GY42:HC42)))</f>
        <v/>
      </c>
      <c r="HE42" s="64"/>
      <c r="HF42" s="61" t="str">
        <f>IF(ISBLANK($HD$3),"",IF(ISBLANK(Tipy!GB36),0,IF(AND(Tipy!GB36=Výsledky!$HB$3,Tipy!GD36=Výsledky!$HD$3),60,0)))</f>
        <v/>
      </c>
      <c r="HG42" s="61" t="str">
        <f>IF(ISBLANK($HD$3),"",IF(ISBLANK(Tipy!GB36),0,IF(AND(Tipy!GB36=Výsledky!$HB$3,Tipy!GD36=Výsledky!$HD$3),0,IF(AND(Tipy!GB36-Tipy!GD36&gt;0,Výsledky!$HB$3-Výsledky!$HD$3&gt;0),20,IF(AND(Tipy!GB36-Tipy!GD36=0,Výsledky!$HB$3-Výsledky!$HD$3=0),20,IF(AND(Tipy!GB36-Tipy!GD36&lt;0,Výsledky!$HB$3-Výsledky!$HD$3&lt;0),20,0))))))</f>
        <v/>
      </c>
      <c r="HH42" s="61" t="str">
        <f>IF(ISBLANK($HD$3),"",IF(OR(Tipy!GE36=Výsledky!#REF!,Tipy!GE36=Výsledky!#REF!,Tipy!GE36=Výsledky!#REF!,Tipy!GE36=Výsledky!$HF$9),IF(VLOOKUP(Tipy!GE36,'Kategórie hráčov'!$A$2:$B$46,2,FALSE)=30,30,20),0))</f>
        <v/>
      </c>
      <c r="HI42" s="61" t="str">
        <f>IF(ISBLANK($HD$3),"",IF(OR(Tipy!GF36=Výsledky!#REF!,Tipy!GF36=Výsledky!#REF!,Tipy!GF36=Výsledky!#REF!,Tipy!GF36=Výsledky!$HI$9),IF(VLOOKUP(Tipy!GF36,'Kategórie hráčov'!$A$2:$B$46,2,FALSE)=30,30,20),0))</f>
        <v/>
      </c>
      <c r="HJ42" s="62" t="str">
        <f>IF(ISBLANK($HD$3),"",IF(ISBLANK(Tipy!GB36),0,IF(OR(AND(Tipy!GB36=Výsledky!$HB$3,OR(Tipy!GD36=Výsledky!$HD$3+1,Tipy!GD36=Výsledky!$HD$3-1)),AND(Tipy!GD36=Výsledky!$HD$3,OR(Tipy!GB36=Výsledky!$HB$3+1,Tipy!GB36=Výsledky!$HB$3-1))),10,0)))</f>
        <v/>
      </c>
      <c r="HK42" s="65" t="str">
        <f>IF(ISBLANK($HD$3),"",IF(ISBLANK(Tipy!GB36),"-",SUM(HF42:HJ42)))</f>
        <v/>
      </c>
      <c r="HL42" s="64"/>
      <c r="HM42" s="61" t="str">
        <f>IF(ISBLANK($HY$3),"",IF(ISBLANK(Tipy!GH36),0,IF(AND(Tipy!GH36=Výsledky!$HW$3,Tipy!GJ36=Výsledky!$HY$3),60,0)))</f>
        <v/>
      </c>
      <c r="HN42" s="61" t="str">
        <f>IF(ISBLANK($HY$3),"",IF(ISBLANK(Tipy!GH36),0,IF(AND(Tipy!GH36=Výsledky!$HW$3,Tipy!GJ36=Výsledky!$HY$3),0,IF(AND(Tipy!GH36-Tipy!GJ36&gt;0,Výsledky!$HW$3-Výsledky!$HY$3&gt;0),20,IF(AND(Tipy!GH36-Tipy!GJ36=0,Výsledky!$HW$3-Výsledky!$HY$3=0),20,IF(AND(Tipy!GH36-Tipy!GJ36&lt;0,Výsledky!$HW$3-Výsledky!$HY$3&lt;0),20,0))))))</f>
        <v/>
      </c>
      <c r="HO42" s="61" t="str">
        <f>IF(ISBLANK($HY$3),"",IF(OR(Tipy!GK36=Výsledky!$HM$6,Tipy!GK36=Výsledky!$HM$7,Tipy!GK36=Výsledky!$HM$8,Tipy!GK36=Výsledky!$HM$9),IF(VLOOKUP(Tipy!GK36,'Kategórie hráčov'!$A$2:$B$46,2,FALSE)=30,30,20),0))</f>
        <v/>
      </c>
      <c r="HP42" s="61" t="str">
        <f>IF(ISBLANK($HY$3),"",IF(OR(Tipy!GL36=Výsledky!$HP$6,Tipy!GL36=Výsledky!$HP$7,Tipy!GL36=Výsledky!$HP$8,Tipy!GL36=Výsledky!$HP$9),IF(VLOOKUP(Tipy!GL36,'Kategórie hráčov'!$A$2:$B$46,2,FALSE)=30,30,20),0))</f>
        <v/>
      </c>
      <c r="HQ42" s="62" t="str">
        <f>IF(ISBLANK($HY$3),"",IF(ISBLANK(Tipy!GH36),0,IF(OR(AND(Tipy!GH36=Výsledky!$HW$3,OR(Tipy!GJ36=Výsledky!$HY$3+1,Tipy!GJ36=Výsledky!$HY$3-1)),AND(Tipy!GJ36=Výsledky!$HY$3,OR(Tipy!GH36=Výsledky!$HW$3+1,Tipy!GH36=Výsledky!$HW$3-1))),10,0)))</f>
        <v/>
      </c>
      <c r="HR42" s="65" t="str">
        <f>IF(ISBLANK($HY$3),"",IF(ISBLANK(Tipy!GH36),"-",SUM(HM42:HQ42)))</f>
        <v/>
      </c>
      <c r="HS42" s="64"/>
      <c r="HT42" s="61" t="str">
        <f>IF(ISBLANK($HR$3),"",IF(ISBLANK(Tipy!GN36),0,IF(AND(Tipy!GN36=Výsledky!$HP$3,Tipy!GP36=Výsledky!$HR$3),60,0)))</f>
        <v/>
      </c>
      <c r="HU42" s="61" t="str">
        <f>IF(ISBLANK($HR$3),"",IF(ISBLANK(Tipy!GN36),0,IF(AND(Tipy!GN36=Výsledky!$HP$3,Tipy!GP36=Výsledky!$HR$3),0,IF(AND(Tipy!GN36-Tipy!GP36&gt;0,Výsledky!$HP$3-Výsledky!$HR$3&gt;0),20,IF(AND(Tipy!GN36-Tipy!GP36=0,Výsledky!$HP$3-Výsledky!$HR$3=0),20,IF(AND(Tipy!GN36-Tipy!GP36&lt;0,Výsledky!$HP$3-Výsledky!$HR$3&lt;0),20,0))))))</f>
        <v/>
      </c>
      <c r="HV42" s="61" t="str">
        <f>IF(ISBLANK($HR$3),"",IF(OR(Tipy!GQ36=Výsledky!$HT$6,Tipy!GQ36=Výsledky!#REF!,Tipy!GQ36=Výsledky!#REF!,Tipy!GQ36=Výsledky!#REF!),IF(VLOOKUP(Tipy!GQ36,'Kategórie hráčov'!$A$2:$B$46,2,FALSE)=30,30,20),0))</f>
        <v/>
      </c>
      <c r="HW42" s="61" t="str">
        <f>IF(ISBLANK($HR$3),"",IF(OR(Tipy!GR36=Výsledky!$HW$6,Tipy!GR36=Výsledky!#REF!,Tipy!GR36=Výsledky!#REF!,Tipy!GR36=Výsledky!#REF!),IF(VLOOKUP(Tipy!GR36,'Kategórie hráčov'!$A$2:$B$46,2,FALSE)=30,30,20),0))</f>
        <v/>
      </c>
      <c r="HX42" s="62" t="str">
        <f>IF(ISBLANK($HR$3),"",IF(ISBLANK(Tipy!GN36),0,IF(OR(AND(Tipy!GN36=Výsledky!$HP$3,OR(Tipy!GP36=Výsledky!$HR$3+1,Tipy!GP36=Výsledky!$HR$3-1)),AND(Tipy!GP36=Výsledky!$HR$3,OR(Tipy!GN36=Výsledky!$HP$3+1,Tipy!GN36=Výsledky!$HP$3-1))),10,0)))</f>
        <v/>
      </c>
      <c r="HY42" s="65" t="str">
        <f>IF(ISBLANK($HR$3),"",IF(ISBLANK(Tipy!GN36),"-",SUM(HT42:HX42)))</f>
        <v/>
      </c>
      <c r="HZ42" s="64"/>
      <c r="IA42" s="61" t="str">
        <f>IF(ISBLANK($IM$3),"",IF(ISBLANK(Tipy!GT36),0,IF(AND(Tipy!GT36=Výsledky!$IK$3,Tipy!GV36=Výsledky!$IM$3),60,0)))</f>
        <v/>
      </c>
      <c r="IB42" s="61" t="str">
        <f>IF(ISBLANK($IM$3),"",IF(ISBLANK(Tipy!GT36),0,IF(AND(Tipy!GT36=Výsledky!$IK$3,Tipy!GV36=Výsledky!$IM$3),0,IF(AND(Tipy!GT36-Tipy!GV36&gt;0,Výsledky!$IK$3-Výsledky!$IM$3&gt;0),20,IF(AND(Tipy!GT36-Tipy!GV36=0,Výsledky!$IK$3-Výsledky!$IM$3=0),20,IF(AND(Tipy!GT36-Tipy!GV36&lt;0,Výsledky!$IK$3-Výsledky!$IM$3&lt;0),20,0))))))</f>
        <v/>
      </c>
      <c r="IC42" s="61" t="str">
        <f>IF(ISBLANK($IM$3),"",IF(OR(Tipy!GW36=Výsledky!$IA$6,Tipy!GW36=Výsledky!$IA$7,Tipy!GW36=Výsledky!$IA$8,Tipy!GW36=Výsledky!$IA$9),IF(VLOOKUP(Tipy!GW36,'Kategórie hráčov'!$A$2:$B$46,2,FALSE)=30,30,20),0))</f>
        <v/>
      </c>
      <c r="ID42" s="61" t="str">
        <f>IF(ISBLANK($IM$3),"",IF(OR(Tipy!GX36=Výsledky!$ID$6,Tipy!GX36=Výsledky!$ID$7,Tipy!GX36=Výsledky!$ID$8,Tipy!GX36=Výsledky!$ID$9),IF(VLOOKUP(Tipy!GX36,'Kategórie hráčov'!$A$2:$B$46,2,FALSE)=30,30,20),0))</f>
        <v/>
      </c>
      <c r="IE42" s="62" t="str">
        <f>IF(ISBLANK($IM$3),"",IF(ISBLANK(Tipy!GT36),0,IF(OR(AND(Tipy!GT36=Výsledky!$IK$3,OR(Tipy!GV36=Výsledky!$IM$3+1,Tipy!GV36=Výsledky!$IM$3-1)),AND(Tipy!GV36=Výsledky!$IM$3,OR(Tipy!GT36=Výsledky!$IK$3+1,Tipy!GT36=Výsledky!$IK$3-1))),10,0)))</f>
        <v/>
      </c>
      <c r="IF42" s="65" t="str">
        <f>IF(ISBLANK($IM$3),"",IF(ISBLANK(Tipy!GT36),"-",SUM(IA42:IE42)))</f>
        <v/>
      </c>
      <c r="IG42" s="64"/>
      <c r="IH42" s="61" t="str">
        <f>IF(ISBLANK($IF$3),"",IF(ISBLANK(Tipy!GZ36),0,IF(AND(Tipy!GZ36=Výsledky!$ID$3,Tipy!HB36=Výsledky!$IF$3),60,0)))</f>
        <v/>
      </c>
      <c r="II42" s="61" t="str">
        <f>IF(ISBLANK($IF$3),"",IF(ISBLANK(Tipy!GZ36),0,IF(AND(Tipy!GZ36=Výsledky!$ID$3,Tipy!HB36=Výsledky!$IF$3),0,IF(AND(Tipy!GZ36-Tipy!HB36&gt;0,Výsledky!$ID$3-Výsledky!$IF$3&gt;0),20,IF(AND(Tipy!GZ36-Tipy!HB36=0,Výsledky!$ID$3-Výsledky!$IF$3=0),20,IF(AND(Tipy!GZ36-Tipy!HB36&lt;0,Výsledky!$ID$3-Výsledky!$IF$3&lt;0),20,0))))))</f>
        <v/>
      </c>
      <c r="IJ42" s="61" t="str">
        <f>IF(ISBLANK($IF$3),"",IF(OR(Tipy!HC36=Výsledky!#REF!,Tipy!HC36=Výsledky!#REF!,Tipy!HC36=Výsledky!#REF!,Tipy!HC36=Výsledky!$IH$9),IF(VLOOKUP(Tipy!HC36,'Kategórie hráčov'!$A$2:$B$46,2,FALSE)=30,30,20),0))</f>
        <v/>
      </c>
      <c r="IK42" s="61" t="str">
        <f>IF(ISBLANK($IF$3),"",IF(OR(Tipy!HD36=Výsledky!#REF!,Tipy!HD36=Výsledky!#REF!,Tipy!HD36=Výsledky!#REF!,Tipy!HD36=Výsledky!$IK$9),IF(VLOOKUP(Tipy!HD36,'Kategórie hráčov'!$A$2:$B$46,2,FALSE)=30,30,20),0))</f>
        <v/>
      </c>
      <c r="IL42" s="62" t="str">
        <f>IF(ISBLANK($IF$3),"",IF(ISBLANK(Tipy!GZ36),0,IF(OR(AND(Tipy!GZ36=Výsledky!$ID$3,OR(Tipy!HB36=Výsledky!$IF$3+1,Tipy!HB36=Výsledky!$IF$3-1)),AND(Tipy!HB36=Výsledky!$IF$3,OR(Tipy!GZ36=Výsledky!$ID$3+1,Tipy!GZ36=Výsledky!$ID$3-1))),10,0)))</f>
        <v/>
      </c>
      <c r="IM42" s="65" t="str">
        <f>IF(ISBLANK($IF$3),"",IF(ISBLANK(Tipy!GZ36),"-",SUM(IH42:IL42)))</f>
        <v/>
      </c>
      <c r="IN42" s="64"/>
      <c r="IO42" s="61" t="str">
        <f>IF(ISBLANK($IT$3),"",IF(ISBLANK(Tipy!HF36),0,IF(AND(Tipy!HF36=Výsledky!$IR$3,Tipy!HH36=Výsledky!$IT$3),60,0)))</f>
        <v/>
      </c>
      <c r="IP42" s="61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61" t="str">
        <f>IF(ISBLANK($IT$3),"",IF(OR(Tipy!HI36=Výsledky!$IO$6,Tipy!HI36=Výsledky!$IO$7,Tipy!HI36=Výsledky!$IO$8,Tipy!HI36=Výsledky!$IO$9),IF(VLOOKUP(Tipy!HI36,'Kategórie hráčov'!$A$2:$B$46,2,FALSE)=30,30,20),0))</f>
        <v/>
      </c>
      <c r="IR42" s="61" t="str">
        <f>IF(ISBLANK($IT$3),"",IF(OR(Tipy!HJ36=Výsledky!$IR$6,Tipy!HJ36=Výsledky!$IR$7,Tipy!HJ36=Výsledky!$IR$8,Tipy!HJ36=Výsledky!$IR$9),IF(VLOOKUP(Tipy!HJ36,'Kategórie hráčov'!$A$2:$B$46,2,FALSE)=30,30,20),0))</f>
        <v/>
      </c>
      <c r="IS42" s="62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65" t="str">
        <f>IF(ISBLANK($IT$3),"",IF(ISBLANK(Tipy!HF36),"-",SUM(IO42:IS42)))</f>
        <v/>
      </c>
      <c r="IU42" s="64"/>
      <c r="IV42" s="61" t="str">
        <f>IF(ISBLANK($JA$3),"",IF(ISBLANK(Tipy!HL36),0,IF(AND(Tipy!HL36=Výsledky!$IY$3,Tipy!HN36=Výsledky!$JA$3),60,0)))</f>
        <v/>
      </c>
      <c r="IW42" s="61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61" t="str">
        <f>IF(ISBLANK($JA$3),"",IF(OR(Tipy!HO36=Výsledky!$IV$6,Tipy!HO36=Výsledky!$IV$7,Tipy!HO36=Výsledky!$IV$8,Tipy!HO36=Výsledky!$IV$9),IF(VLOOKUP(Tipy!HO36,'Kategórie hráčov'!$A$2:$B$46,2,FALSE)=30,30,20),0))</f>
        <v/>
      </c>
      <c r="IY42" s="61" t="str">
        <f>IF(ISBLANK($JA$3),"",IF(OR(Tipy!HP36=Výsledky!$IY$6,Tipy!HP36=Výsledky!$IY$7,Tipy!HP36=Výsledky!$IY$8,Tipy!HP36=Výsledky!$IY$9),IF(VLOOKUP(Tipy!HP36,'Kategórie hráčov'!$A$2:$B$46,2,FALSE)=30,30,20),0))</f>
        <v/>
      </c>
      <c r="IZ42" s="62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65" t="str">
        <f>IF(ISBLANK($JA$3),"",IF(ISBLANK(Tipy!HL36),"-",SUM(IV42:IZ42)))</f>
        <v/>
      </c>
      <c r="JB42" s="64"/>
      <c r="JC42" s="61" t="str">
        <f>IF(ISBLANK($JO$3),"",IF(ISBLANK(Tipy!HR36),0,IF(AND(Tipy!HR36=Výsledky!$JM$3,Tipy!HT36=Výsledky!$JO$3),60,0)))</f>
        <v/>
      </c>
      <c r="JD42" s="61" t="str">
        <f>IF(ISBLANK($JO$3),"",IF(ISBLANK(Tipy!HR36),0,IF(AND(Tipy!HR36=Výsledky!$JM$3,Tipy!HT36=Výsledky!$JO$3),0,IF(AND(Tipy!HR36-Tipy!HT36&gt;0,Výsledky!$JM$3-Výsledky!$JO$3&gt;0),20,IF(AND(Tipy!HR36-Tipy!HT36=0,Výsledky!$JM$3-Výsledky!$JO$3=0),20,IF(AND(Tipy!HR36-Tipy!HT36&lt;0,Výsledky!$JM$3-Výsledky!$JO$3&lt;0),20,0))))))</f>
        <v/>
      </c>
      <c r="JE42" s="61" t="str">
        <f>IF(ISBLANK($JO$3),"",IF(OR(Tipy!HU36=Výsledky!$JC$6,Tipy!HU36=Výsledky!$JC$7,Tipy!HU36=Výsledky!$JC$8,Tipy!HU36=Výsledky!$JC$9),IF(VLOOKUP(Tipy!HU36,'Kategórie hráčov'!$A$2:$B$70,2,FALSE)=30,30,20),0))</f>
        <v/>
      </c>
      <c r="JF42" s="61" t="str">
        <f>IF(ISBLANK($JO$3),"",IF(OR(Tipy!HV36=Výsledky!$JF$6,Tipy!HV36=Výsledky!$JF$7,Tipy!HV36=Výsledky!$JF$8,Tipy!HV36=Výsledky!$JF$9),IF(VLOOKUP(Tipy!HV36,'Kategórie hráčov'!$A$2:$B$70,2,FALSE)=30,30,20),0))</f>
        <v/>
      </c>
      <c r="JG42" s="62" t="str">
        <f>IF(ISBLANK($JO$3),"",IF(ISBLANK(Tipy!HR36),0,IF(OR(AND(Tipy!HR36=Výsledky!$JM$3,OR(Tipy!HT36=Výsledky!$JO$3+1,Tipy!HT36=Výsledky!$JO$3-1)),AND(Tipy!HT36=Výsledky!$JO$3,OR(Tipy!HR36=Výsledky!$JM$3+1,Tipy!HR36=Výsledky!$JM$3-1))),10,0)))</f>
        <v/>
      </c>
      <c r="JH42" s="65" t="str">
        <f>IF(ISBLANK($JO$3),"",IF(ISBLANK(Tipy!HR36),"-",SUM(JC42:JG42)))</f>
        <v/>
      </c>
      <c r="JI42" s="64"/>
      <c r="JJ42" s="61" t="str">
        <f>IF(ISBLANK($JH$3),"",IF(ISBLANK(Tipy!HX36),0,IF(AND(Tipy!HX36=Výsledky!$JF$3,Tipy!HZ36=Výsledky!$JH$3),60,0)))</f>
        <v/>
      </c>
      <c r="JK42" s="61" t="str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/>
      </c>
      <c r="JL42" s="61" t="str">
        <f>IF(ISBLANK($JH$3),"",IF(OR(Tipy!IA36=Výsledky!#REF!,Tipy!IA36=Výsledky!#REF!,Tipy!IA36=Výsledky!#REF!,Tipy!IA36=Výsledky!$JJ$9),IF(VLOOKUP(Tipy!IA36,'Kategórie hráčov'!$A$2:$B$46,2,FALSE)=30,30,20),0))</f>
        <v/>
      </c>
      <c r="JM42" s="61" t="str">
        <f>IF(ISBLANK($JH$3),"",IF(OR(Tipy!IB36=Výsledky!#REF!,Tipy!IB36=Výsledky!#REF!,Tipy!IB36=Výsledky!#REF!,Tipy!IB36=Výsledky!$JM$9),IF(VLOOKUP(Tipy!IB36,'Kategórie hráčov'!$A$2:$B$46,2,FALSE)=30,30,20),0))</f>
        <v/>
      </c>
      <c r="JN42" s="62" t="str">
        <f>IF(ISBLANK($JH$3),"",IF(ISBLANK(Tipy!HX36),0,IF(OR(AND(Tipy!HX36=Výsledky!$JF$3,OR(Tipy!HZ36=Výsledky!$JH$3+1,Tipy!HZ36=Výsledky!$JH$3-1)),AND(Tipy!HZ36=Výsledky!$JH$3,OR(Tipy!HX36=Výsledky!$JF$3+1,Tipy!HX36=Výsledky!$JF$3-1))),10,0)))</f>
        <v/>
      </c>
      <c r="JO42" s="65" t="str">
        <f>IF(ISBLANK($JH$3),"",IF(ISBLANK(Tipy!HX36),"-",SUM(JJ42:JN42)))</f>
        <v/>
      </c>
      <c r="JP42" s="64"/>
      <c r="JQ42" s="61" t="str">
        <f>IF(ISBLANK($JV$3),"",IF(ISBLANK(Tipy!ID36),0,IF(AND(Tipy!ID36=Výsledky!$JT$3,Tipy!IF36=Výsledky!$JV$3),60,0)))</f>
        <v/>
      </c>
      <c r="JR42" s="61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61" t="str">
        <f>IF(ISBLANK($JV$3),"",IF(OR(Tipy!IG36=Výsledky!$JQ$6,Tipy!IG36=Výsledky!$JQ$7,Tipy!IG36=Výsledky!$JQ$8,Tipy!IG36=Výsledky!$JQ$9),IF(VLOOKUP(Tipy!IG36,'Kategórie hráčov'!$A$2:$B$46,2,FALSE)=30,30,20),0))</f>
        <v/>
      </c>
      <c r="JT42" s="61" t="str">
        <f>IF(ISBLANK($JV$3),"",IF(OR(Tipy!IH36=Výsledky!$JT$6,Tipy!IH36=Výsledky!$JT$7,Tipy!IH36=Výsledky!$JT$8,Tipy!IH36=Výsledky!$JT$9),IF(VLOOKUP(Tipy!IH36,'Kategórie hráčov'!$A$2:$B$46,2,FALSE)=30,30,20),0))</f>
        <v/>
      </c>
      <c r="JU42" s="62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65" t="str">
        <f>IF(ISBLANK($JV$3),"",IF(ISBLANK(Tipy!ID36),"-",SUM(JQ42:JU42)))</f>
        <v/>
      </c>
      <c r="JW42" s="64"/>
      <c r="JX42" s="61" t="str">
        <f>IF(ISBLANK($KQ$3),"",IF(ISBLANK(Tipy!IJ36),0,IF(AND(Tipy!IJ36=Výsledky!$KO$3,Tipy!IL36=Výsledky!$KQ$3),60,0)))</f>
        <v/>
      </c>
      <c r="JY42" s="61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1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1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2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65" t="str">
        <f>IF(ISBLANK($KQ$3),"",IF(ISBLANK(Tipy!IJ36),"-",SUM(JX42:KB42)))</f>
        <v/>
      </c>
      <c r="KD42" s="64"/>
      <c r="KE42" s="61" t="str">
        <f>IF(ISBLANK($KX$3),"",IF(ISBLANK(Tipy!IP36),0,IF(AND(Tipy!IP36=Výsledky!$KV$3,Tipy!IR36=Výsledky!$KX$3),60,0)))</f>
        <v/>
      </c>
      <c r="KF42" s="61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1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1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2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65" t="str">
        <f>IF(ISBLANK($KX$3),"",IF(ISBLANK(Tipy!IP36),"-",SUM(KE42:KI42)))</f>
        <v/>
      </c>
      <c r="KK42" s="64"/>
      <c r="KL42" s="61" t="str">
        <f>IF(ISBLANK($KJ$3),"",IF(ISBLANK(Tipy!IV36),0,IF(AND(Tipy!IV36=Výsledky!$KH$3,Tipy!IX36=Výsledky!$KJ$3),60,0)))</f>
        <v/>
      </c>
      <c r="KM42" s="61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1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1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2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65" t="str">
        <f>IF(ISBLANK($KJ$3),"",IF(ISBLANK(Tipy!IV36),"-",SUM(KL42:KP42)))</f>
        <v/>
      </c>
      <c r="KR42" s="64"/>
      <c r="KS42" s="61" t="str">
        <f>IF(ISBLANK($KC$3),"",IF(ISBLANK(Tipy!JB36),0,IF(AND(Tipy!JB36=Výsledky!$KA$3,Tipy!JD36=Výsledky!$KC$3),60,0)))</f>
        <v/>
      </c>
      <c r="KT42" s="61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1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1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2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5" t="str">
        <f>IF(ISBLANK($KC$3),"",IF(ISBLANK(Tipy!JB36),"-",SUM(KS42:KW42)))</f>
        <v/>
      </c>
      <c r="KY42" s="64"/>
      <c r="KZ42" s="61" t="str">
        <f>IF(ISBLANK($LE$3),"",IF(ISBLANK(Tipy!JH36),0,IF(AND(Tipy!JH36=Výsledky!$LC$3,Tipy!JJ36=Výsledky!$LE$3),60,0)))</f>
        <v/>
      </c>
      <c r="LA42" s="61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1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1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2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5" t="str">
        <f>IF(ISBLANK($LE$3),"",IF(ISBLANK(Tipy!JH36),"-",SUM(KZ42:LD42)))</f>
        <v/>
      </c>
      <c r="LF42" s="64"/>
      <c r="LG42" s="61" t="str">
        <f>IF(ISBLANK($JH$3),"",IF(ISBLANK(Tipy!JU36),0,IF(AND(Tipy!JU36=Výsledky!$JF$3,Tipy!JW36=Výsledky!$JH$3),60,0)))</f>
        <v/>
      </c>
      <c r="LH42" s="61" t="str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/>
      </c>
      <c r="LI42" s="61" t="str">
        <f>IF(ISBLANK($JH$3),"",IF(OR(Tipy!JX36=Výsledky!#REF!,Tipy!JX36=Výsledky!#REF!,Tipy!JX36=Výsledky!#REF!,Tipy!JX36=Výsledky!$JJ$9),IF(VLOOKUP(Tipy!JX36,'Kategórie hráčov'!$A$2:$B$46,2,FALSE)=30,30,20),0))</f>
        <v/>
      </c>
      <c r="LJ42" s="61" t="str">
        <f>IF(ISBLANK($JH$3),"",IF(OR(Tipy!JY36=Výsledky!#REF!,Tipy!JY36=Výsledky!#REF!,Tipy!JY36=Výsledky!#REF!,Tipy!JY36=Výsledky!$JM$9),IF(VLOOKUP(Tipy!JY36,'Kategórie hráčov'!$A$2:$B$46,2,FALSE)=30,30,20),0))</f>
        <v/>
      </c>
      <c r="LK42" s="62" t="str">
        <f>IF(ISBLANK($JH$3),"",IF(ISBLANK(Tipy!JU36),0,IF(OR(AND(Tipy!JU36=Výsledky!$JF$3,OR(Tipy!JW36=Výsledky!$JH$3+1,Tipy!JW36=Výsledky!$JH$3-1)),AND(Tipy!JW36=Výsledky!$JH$3,OR(Tipy!JU36=Výsledky!$JF$3+1,Tipy!JU36=Výsledky!$JF$3-1))),10,0)))</f>
        <v/>
      </c>
      <c r="LL42" s="65" t="str">
        <f>IF(ISBLANK($JH$3),"",IF(ISBLANK(Tipy!JU36),"-",SUM(LG42:LK42)))</f>
        <v/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 t="str">
        <f>IF(ISBLANK($JH$3),"",IF(ISBLANK(Tipy!KI36),0,IF(AND(Tipy!KI36=Výsledky!$JF$3,Tipy!KK36=Výsledky!$JH$3),60,0)))</f>
        <v/>
      </c>
      <c r="LV42" s="61" t="str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/>
      </c>
      <c r="LW42" s="61" t="str">
        <f>IF(ISBLANK($JH$3),"",IF(OR(Tipy!KL36=Výsledky!#REF!,Tipy!KL36=Výsledky!#REF!,Tipy!KL36=Výsledky!#REF!,Tipy!KL36=Výsledky!$JJ$9),IF(VLOOKUP(Tipy!KL36,'Kategórie hráčov'!$A$2:$B$46,2,FALSE)=30,30,20),0))</f>
        <v/>
      </c>
      <c r="LX42" s="61" t="str">
        <f>IF(ISBLANK($JH$3),"",IF(OR(Tipy!KM36=Výsledky!#REF!,Tipy!KM36=Výsledky!#REF!,Tipy!KM36=Výsledky!#REF!,Tipy!KM36=Výsledky!$JM$9),IF(VLOOKUP(Tipy!KM36,'Kategórie hráčov'!$A$2:$B$46,2,FALSE)=30,30,20),0))</f>
        <v/>
      </c>
      <c r="LY42" s="62" t="str">
        <f>IF(ISBLANK($JH$3),"",IF(ISBLANK(Tipy!KI36),0,IF(OR(AND(Tipy!KI36=Výsledky!$JF$3,OR(Tipy!KK36=Výsledky!$JH$3+1,Tipy!KK36=Výsledky!$JH$3-1)),AND(Tipy!KK36=Výsledky!$JH$3,OR(Tipy!KI36=Výsledky!$JF$3+1,Tipy!KI36=Výsledky!$JF$3-1))),10,0)))</f>
        <v/>
      </c>
      <c r="LZ42" s="65" t="str">
        <f>IF(ISBLANK($JH$3),"",IF(ISBLANK(Tipy!KI36),"-",SUM(LU42:LY42)))</f>
        <v/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324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324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5" customFormat="1" ht="18" customHeight="1" x14ac:dyDescent="0.2">
      <c r="A43" s="287">
        <f>Tipy!A37</f>
        <v>44</v>
      </c>
      <c r="B43" s="302" t="s">
        <v>40</v>
      </c>
      <c r="C43" s="303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4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299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299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102">
        <f>IF(ISBLANK($AR$3),"",IF(ISBLANK(Tipy!AH37),0,IF(AND(Tipy!AH37=Výsledky!$AP$3,Tipy!AJ37=Výsledky!$AR$3),60,0)))</f>
        <v>0</v>
      </c>
      <c r="AN43" s="101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01">
        <f>IF(ISBLANK($AR$3),"",IF(OR(Tipy!AK37=Výsledky!$AM$6,Tipy!AK37=Výsledky!$AM$7,Tipy!AK37=Výsledky!$AM$8,Tipy!AK37=Výsledky!$AM$9),VLOOKUP(Tipy!AK37,'Kategórie hráčov'!$A$2:$B$51,2,FALSE),0))</f>
        <v>0</v>
      </c>
      <c r="AP43" s="101">
        <f>IF(ISBLANK($AR$3),"",IF(OR(Tipy!AL37=Výsledky!$AP$6,Tipy!AL37=Výsledky!$AP$7,Tipy!AL37=Výsledky!$AP$8,Tipy!AL37=Výsledky!$AP$9),VLOOKUP(Tipy!AL37,'Kategórie hráčov'!$A$27:$B$76,2,FALSE),0))</f>
        <v>0</v>
      </c>
      <c r="AQ43" s="62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5">
        <f>IF(ISBLANK($AR$3),"",IF(ISBLANK(Tipy!AH37),"-",SUM(AM43:AQ43)))</f>
        <v>20</v>
      </c>
      <c r="AS43" s="64"/>
      <c r="AT43" s="61">
        <f>IF(ISBLANK($AY$3),"",IF(ISBLANK(Tipy!AN37),0,IF(AND(Tipy!AN37=Výsledky!$AW$3,Tipy!AP37=Výsledky!$AY$3),60,0)))</f>
        <v>0</v>
      </c>
      <c r="AU43" s="61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61">
        <f>IF(ISBLANK($AY$3),"",IF(OR(Tipy!AQ37=Výsledky!$AT$6,Tipy!AQ37=Výsledky!$AT$7,Tipy!AQ37=Výsledky!$AT$8,Tipy!AQ37=Výsledky!$AT$9),VLOOKUP(Tipy!AQ37,'Kategórie hráčov'!$A$2:$B$51,2,FALSE),0))</f>
        <v>0</v>
      </c>
      <c r="AW43" s="61">
        <f>IF(ISBLANK($AY$3),"",IF(OR(Tipy!AR37=Výsledky!$AW$6,Tipy!AR37=Výsledky!$AW$7,Tipy!AR37=Výsledky!$AW$8,Tipy!AR37=Výsledky!$AW$9),VLOOKUP(Tipy!AR37,'Kategórie hráčov'!$A$27:$B$76,2,FALSE),0))</f>
        <v>0</v>
      </c>
      <c r="AX43" s="62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5">
        <f>IF(ISBLANK($AY$3),"",IF(ISBLANK(Tipy!AN37),"-",SUM(AT43:AX43)))</f>
        <v>20</v>
      </c>
      <c r="AZ43" s="64"/>
      <c r="BA43" s="61">
        <f>IF(ISBLANK($BF$3),"",IF(ISBLANK(Tipy!AT37),0,IF(AND(Tipy!AT37=Výsledky!$BD$3,Tipy!AV37=Výsledky!$BF$3),60,0)))</f>
        <v>60</v>
      </c>
      <c r="BB43" s="61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61">
        <f>IF(ISBLANK($BF$3),"",IF(OR(Tipy!AW37=Výsledky!$BA$6,Tipy!AW37=Výsledky!$BA$7,Tipy!AW37=Výsledky!$BA$8,Tipy!AW37=Výsledky!$BA$9),VLOOKUP(Tipy!AW37,'Kategórie hráčov'!$A$2:$B$51,2,FALSE),0))</f>
        <v>20</v>
      </c>
      <c r="BD43" s="61">
        <f>IF(ISBLANK($BF$3),"",IF(OR(Tipy!AX37=Výsledky!$BD$6,Tipy!AX37=Výsledky!$BD$7,Tipy!AX37=Výsledky!$BD$8,Tipy!AX37=Výsledky!$BD$9),VLOOKUP(Tipy!AX37,'Kategórie hráčov'!$A$27:$B$76,2,FALSE),0))</f>
        <v>0</v>
      </c>
      <c r="BE43" s="62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5">
        <f>IF(ISBLANK($BF$3),"",IF(ISBLANK(Tipy!AT37),"-",SUM(BA43:BE43)))</f>
        <v>80</v>
      </c>
      <c r="BG43" s="64"/>
      <c r="BH43" s="61">
        <f>IF(ISBLANK($BM$3),"",IF(ISBLANK(Tipy!AZ37),0,IF(AND(Tipy!AZ37=Výsledky!$BK$3,Tipy!BB37=Výsledky!$BM$3),60,0)))</f>
        <v>0</v>
      </c>
      <c r="BI43" s="61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61">
        <f>IF(ISBLANK($BM$3),"",IF(OR(Tipy!BC37=Výsledky!$BH$6,Tipy!BC37=Výsledky!$BH$7,Tipy!BC37=Výsledky!$BH$8,Tipy!BC37=Výsledky!$BH$9),VLOOKUP(Tipy!BC37,'Kategórie hráčov'!$A$2:$B$51,2,FALSE),0))</f>
        <v>0</v>
      </c>
      <c r="BK43" s="61">
        <f>IF(ISBLANK($BM$3),"",IF(OR(Tipy!BD37=Výsledky!$BK$6,Tipy!BD37=Výsledky!$BK$7,Tipy!BD37=Výsledky!$BK$8,Tipy!BD37=Výsledky!$BK$9),VLOOKUP(Tipy!BD37,'Kategórie hráčov'!$A$27:$B$76,2,FALSE),0))</f>
        <v>0</v>
      </c>
      <c r="BL43" s="62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5" t="str">
        <f>IF(ISBLANK($BM$3),"",IF(ISBLANK(Tipy!AZ37),"-",SUM(BH43:BL43)))</f>
        <v>-</v>
      </c>
      <c r="BN43" s="64"/>
      <c r="BO43" s="61">
        <f>IF(ISBLANK($BT$3),"",IF(ISBLANK(Tipy!BF37),0,IF(AND(Tipy!BF37=Výsledky!$BR$3,Tipy!BH37=Výsledky!$BT$3),60,0)))</f>
        <v>0</v>
      </c>
      <c r="BP43" s="61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61">
        <f>IF(ISBLANK($BT$3),"",IF(OR(Tipy!BI37=Výsledky!$BO$6,Tipy!BI37=Výsledky!$BO$7,Tipy!BI37=Výsledky!$BO$8,Tipy!BI37=Výsledky!$BO$9),VLOOKUP(Tipy!BI37,'Kategórie hráčov'!$A$2:$B$51,2,FALSE),0))</f>
        <v>0</v>
      </c>
      <c r="BR43" s="61">
        <f>IF(ISBLANK($BT$3),"",IF(OR(Tipy!BJ37=Výsledky!$BR$6,Tipy!BJ37=Výsledky!$BR$7,Tipy!BJ37=Výsledky!$BR$8,Tipy!BJ37=Výsledky!$BR$9),VLOOKUP(Tipy!BJ37,'Kategórie hráčov'!$A$27:$B$76,2,FALSE),0))</f>
        <v>0</v>
      </c>
      <c r="BS43" s="62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5" t="str">
        <f>IF(ISBLANK($BT$3),"",IF(ISBLANK(Tipy!BF37),"-",SUM(BO43:BS43)))</f>
        <v>-</v>
      </c>
      <c r="BU43" s="64"/>
      <c r="BV43" s="61">
        <f>IF(ISBLANK($CA$3),"",IF(ISBLANK(Tipy!BL37),0,IF(AND(Tipy!BL37=Výsledky!$BY$3,Tipy!BN37=Výsledky!$CA$3),60,0)))</f>
        <v>60</v>
      </c>
      <c r="BW43" s="61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61">
        <f>IF(ISBLANK($CA$3),"",IF(OR(Tipy!BO37=Výsledky!$BV$6,Tipy!BO37=Výsledky!$BV$7,Tipy!BO37=Výsledky!$BV$8,Tipy!BO37=Výsledky!$BV$9),VLOOKUP(Tipy!BO37,'Kategórie hráčov'!$A$2:$B$51,2,FALSE),0))</f>
        <v>0</v>
      </c>
      <c r="BY43" s="61">
        <f>IF(ISBLANK($CA$3),"",IF(OR(Tipy!BP37=Výsledky!$BY$6,Tipy!BP37=Výsledky!$BY$7,Tipy!BP37=Výsledky!$BY$8,Tipy!BP37=Výsledky!$BY$9),VLOOKUP(Tipy!BP37,'Kategórie hráčov'!$A$27:$B$76,2,FALSE),0))</f>
        <v>0</v>
      </c>
      <c r="BZ43" s="62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5">
        <f>IF(ISBLANK($CA$3),"",IF(ISBLANK(Tipy!BL37),"-",SUM(BV43:BZ43)))</f>
        <v>60</v>
      </c>
      <c r="CB43" s="64"/>
      <c r="CC43" s="61">
        <f>IF(ISBLANK($CH$3),"",IF(ISBLANK(Tipy!BR37),0,IF(AND(Tipy!BR37=Výsledky!$CF$3,Tipy!BT37=Výsledky!$CH$3),60,0)))</f>
        <v>60</v>
      </c>
      <c r="CD43" s="61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61">
        <f>IF(ISBLANK($CH$3),"",IF(OR(Tipy!BU37=Výsledky!$CC$6,Tipy!BU37=Výsledky!$CC$7,Tipy!BU37=Výsledky!$CC$8,Tipy!BU37=Výsledky!$CC$9),VLOOKUP(Tipy!BU37,'Kategórie hráčov'!$A$2:$B$51,2,FALSE),0))</f>
        <v>0</v>
      </c>
      <c r="CF43" s="61">
        <f>IF(ISBLANK($CH$3),"",IF(OR(Tipy!BV37=Výsledky!$CF$6,Tipy!BV37=Výsledky!$CF$7,Tipy!BV37=Výsledky!$CF$8,Tipy!BV37=Výsledky!$CF$9),VLOOKUP(Tipy!BV37,'Kategórie hráčov'!$A$27:$B$76,2,FALSE),0))</f>
        <v>0</v>
      </c>
      <c r="CG43" s="62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5">
        <f>IF(ISBLANK($CH$3),"",IF(ISBLANK(Tipy!BR37),"-",SUM(CC43:CG43)))</f>
        <v>60</v>
      </c>
      <c r="CI43" s="64"/>
      <c r="CJ43" s="61">
        <f>IF(ISBLANK($CO$3),"",IF(ISBLANK(Tipy!BX37),0,IF(AND(Tipy!BX37=Výsledky!$CM$3,Tipy!BZ37=Výsledky!$CO$3),60,0)))</f>
        <v>0</v>
      </c>
      <c r="CK43" s="61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61">
        <f>IF(ISBLANK($CO$3),"",IF(OR(Tipy!CA37=Výsledky!$CJ$6,Tipy!CA37=Výsledky!$CJ$7,Tipy!CA37=Výsledky!$CJ$8,Tipy!CA37=Výsledky!$CJ$9),VLOOKUP(Tipy!CA37,'Kategórie hráčov'!$A$2:$B$51,2,FALSE),0))</f>
        <v>0</v>
      </c>
      <c r="CM43" s="61">
        <f>IF(ISBLANK($CO$3),"",IF(OR(Tipy!CB37=Výsledky!$CM$6,Tipy!CB37=Výsledky!$CM$7,Tipy!CB37=Výsledky!$CM$8,Tipy!CB37=Výsledky!$CM$9),VLOOKUP(Tipy!CB37,'Kategórie hráčov'!$A$27:$B$76,2,FALSE),0))</f>
        <v>0</v>
      </c>
      <c r="CN43" s="62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65" t="str">
        <f>IF(ISBLANK($CO$3),"",IF(ISBLANK(Tipy!BX37),"-",SUM(CJ43:CN43)))</f>
        <v>-</v>
      </c>
      <c r="CP43" s="64"/>
      <c r="CQ43" s="61">
        <f>IF(ISBLANK($CV$3),"",IF(ISBLANK(Tipy!CD37),0,IF(AND(Tipy!CD37=Výsledky!$CT$3,Tipy!CF37=Výsledky!$CV$3),60,0)))</f>
        <v>0</v>
      </c>
      <c r="CR43" s="61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61">
        <f>IF(ISBLANK($CV$3),"",IF(OR(Tipy!CG37=Výsledky!$CQ$6,Tipy!CG37=Výsledky!$CQ$7,Tipy!CG37=Výsledky!$CQ$8,Tipy!CG37=Výsledky!$CQ$9),VLOOKUP(Tipy!CG37,'Kategórie hráčov'!$A$2:$B$51,2,FALSE),0))</f>
        <v>20</v>
      </c>
      <c r="CT43" s="61">
        <f>IF(ISBLANK($CV$3),"",IF(OR(Tipy!CH37=Výsledky!$CT$6,Tipy!CH37=Výsledky!$CT$7,Tipy!CH37=Výsledky!$CT$8,Tipy!CH37=Výsledky!$CT$9),VLOOKUP(Tipy!CH37,'Kategórie hráčov'!$A$27:$B$76,2,FALSE),0))</f>
        <v>0</v>
      </c>
      <c r="CU43" s="62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65">
        <f>IF(ISBLANK($CV$3),"",IF(ISBLANK(Tipy!CD37),"-",SUM(CQ43:CU43)))</f>
        <v>40</v>
      </c>
      <c r="CW43" s="64"/>
      <c r="CX43" s="61">
        <f>IF(ISBLANK($DC$3),"",IF(ISBLANK(Tipy!CJ37),0,IF(AND(Tipy!CJ37=Výsledky!$DA$3,Tipy!CL37=Výsledky!$DC$3),60,0)))</f>
        <v>0</v>
      </c>
      <c r="CY43" s="61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61">
        <f>IF(ISBLANK($DC$3),"",IF(OR(Tipy!CM37=Výsledky!$CX$6,Tipy!CM37=Výsledky!$CX$7,Tipy!CM37=Výsledky!$CX$8,Tipy!CM37=Výsledky!$CX$9),VLOOKUP(Tipy!CM37,'Kategórie hráčov'!$A$2:$B$51,2,FALSE),0))</f>
        <v>20</v>
      </c>
      <c r="DA43" s="61">
        <f>IF(ISBLANK($DC$3),"",IF(OR(Tipy!CN37=Výsledky!$DA$6,Tipy!CN37=Výsledky!$DA$7,Tipy!CN37=Výsledky!$DA$8,Tipy!CN37=Výsledky!$DA$9),VLOOKUP(Tipy!CN37,'Kategórie hráčov'!$A$27:$B$76,2,FALSE),0))</f>
        <v>20</v>
      </c>
      <c r="DB43" s="62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65">
        <f>IF(ISBLANK($DC$3),"",IF(ISBLANK(Tipy!CJ37),"-",SUM(CX43:DB43)))</f>
        <v>70</v>
      </c>
      <c r="DD43" s="64"/>
      <c r="DE43" s="61">
        <f>IF(ISBLANK($DJ$3),"",IF(ISBLANK(Tipy!CP37),0,IF(AND(Tipy!CP37=Výsledky!$DH$3,Tipy!CR37=Výsledky!$DJ$3),60,0)))</f>
        <v>0</v>
      </c>
      <c r="DF43" s="61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61">
        <f>IF(ISBLANK($DJ$3),"",IF(OR(Tipy!CS37=Výsledky!$DE$6,Tipy!CS37=Výsledky!$DE$7,Tipy!CS37=Výsledky!$DE$8,Tipy!CS37=Výsledky!$DE$9),VLOOKUP(Tipy!CS37,'Kategórie hráčov'!$A$2:$B$51,2,FALSE),0))</f>
        <v>0</v>
      </c>
      <c r="DH43" s="61">
        <f>IF(ISBLANK($DJ$3),"",IF(OR(Tipy!CT37=Výsledky!$DH$6,Tipy!CT37=Výsledky!$DH$7,Tipy!CT37=Výsledky!$DH$8,Tipy!CT37=Výsledky!$DH$9),VLOOKUP(Tipy!CT37,'Kategórie hráčov'!$A$27:$B$76,2,FALSE),0))</f>
        <v>0</v>
      </c>
      <c r="DI43" s="62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65" t="str">
        <f>IF(ISBLANK($DJ$3),"",IF(ISBLANK(Tipy!CP37),"-",SUM(DE43:DI43)))</f>
        <v>-</v>
      </c>
      <c r="DK43" s="64"/>
      <c r="DL43" s="61">
        <f>IF(ISBLANK($DQ$3),"",IF(ISBLANK(Tipy!CV37),0,IF(AND(Tipy!CV37=Výsledky!$DO$3,Tipy!CX37=Výsledky!$DQ$3),60,0)))</f>
        <v>0</v>
      </c>
      <c r="DM43" s="61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61">
        <f>IF(ISBLANK($DQ$3),"",IF(OR(Tipy!CY37=Výsledky!$DL$6,Tipy!CY37=Výsledky!$DL$7,Tipy!CY37=Výsledky!$DL$8,Tipy!CY37=Výsledky!$DL$9),VLOOKUP(Tipy!CY37,'Kategórie hráčov'!$A$2:$B$51,2,FALSE),0))</f>
        <v>0</v>
      </c>
      <c r="DO43" s="61">
        <f>IF(ISBLANK($DQ$3),"",IF(OR(Tipy!CZ37=Výsledky!$DO$6,Tipy!CZ37=Výsledky!$DO$7,Tipy!CZ37=Výsledky!$DO$8,Tipy!CZ37=Výsledky!$DO$9),VLOOKUP(Tipy!CZ37,'Kategórie hráčov'!$A$27:$B$76,2,FALSE),0))</f>
        <v>0</v>
      </c>
      <c r="DP43" s="62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65">
        <f>IF(ISBLANK($DQ$3),"",IF(ISBLANK(Tipy!CV37),"-",SUM(DL43:DP43)))</f>
        <v>0</v>
      </c>
      <c r="DR43" s="64"/>
      <c r="DS43" s="61">
        <f>IF(ISBLANK($DX$3),"",IF(ISBLANK(Tipy!DB37),0,IF(AND(Tipy!DB37=Výsledky!$DV$3,Tipy!DD37=Výsledky!$DX$3),60,0)))</f>
        <v>0</v>
      </c>
      <c r="DT43" s="61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61">
        <f>IF(ISBLANK($DX$3),"",IF(OR(Tipy!DE37=Výsledky!$DS$6,Tipy!DE37=Výsledky!$DS$7,Tipy!DE37=Výsledky!$DS$8,Tipy!DE37=Výsledky!$DS$9),VLOOKUP(Tipy!DE37,'Kategórie hráčov'!$A$2:$B$51,2,FALSE),0))</f>
        <v>0</v>
      </c>
      <c r="DV43" s="61">
        <f>IF(ISBLANK($DX$3),"",IF(OR(Tipy!DF37=Výsledky!$DV$6,Tipy!DF37=Výsledky!$DV$7,Tipy!DF37=Výsledky!$DV$8,Tipy!DF37=Výsledky!$DV$9),VLOOKUP(Tipy!DF37,'Kategórie hráčov'!$A$27:$B$76,2,FALSE),0))</f>
        <v>0</v>
      </c>
      <c r="DW43" s="62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65" t="str">
        <f>IF(ISBLANK($DX$3),"",IF(ISBLANK(Tipy!DB37),"-",SUM(DS43:DW43)))</f>
        <v>-</v>
      </c>
      <c r="DY43" s="64"/>
      <c r="DZ43" s="61">
        <f>IF(ISBLANK($EE$3),"",IF(ISBLANK(Tipy!DH37),0,IF(AND(Tipy!DH37=Výsledky!$EC$3,Tipy!DJ37=Výsledky!$EE$3),60,0)))</f>
        <v>0</v>
      </c>
      <c r="EA43" s="61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61">
        <f>IF(ISBLANK($EE$3),"",IF(OR(Tipy!DK37=Výsledky!$DZ$6,Tipy!DK37=Výsledky!$DZ$7,Tipy!DK37=Výsledky!$DZ$8,Tipy!DK37=Výsledky!$DZ$9),VLOOKUP(Tipy!DK37,'Kategórie hráčov'!$A$2:$B$51,2,FALSE),0))</f>
        <v>20</v>
      </c>
      <c r="EC43" s="61">
        <f>IF(ISBLANK($EE$3),"",IF(OR(Tipy!DL37=Výsledky!$EC$6,Tipy!DL37=Výsledky!$EC$7,Tipy!DL37=Výsledky!$EC$8,Tipy!DL37=Výsledky!$EC$9),VLOOKUP(Tipy!DL37,'Kategórie hráčov'!$A$27:$B$76,2,FALSE),0))</f>
        <v>0</v>
      </c>
      <c r="ED43" s="62">
        <f>IF(ISBLANK($EE$3),"",IF(ISBLANK(Tipy!DH37),0,IF(OR(AND(Tipy!DH37=Výsledky!$EC$3,OR(Tipy!DJ37=Výsledky!$EE$3+1,Tipy!DJ37=Výsledky!$EE$3-1)),AND(Tipy!DJ37=Výsledky!$EE$3,OR(Tipy!DH37=Výsledky!$EC$3+1,Tipy!DH37=Výsledky!$EC$3-1))),10,0)))</f>
        <v>10</v>
      </c>
      <c r="EE43" s="65">
        <f>IF(ISBLANK($EE$3),"",IF(ISBLANK(Tipy!DH37),"-",SUM(DZ43:ED43)))</f>
        <v>50</v>
      </c>
      <c r="EF43" s="64"/>
      <c r="EG43" s="61">
        <f>IF(ISBLANK($EL$3),"",IF(ISBLANK(Tipy!DN37),0,IF(AND(Tipy!DN37=Výsledky!$EJ$3,Tipy!DP37=Výsledky!$EL$3),60,0)))</f>
        <v>60</v>
      </c>
      <c r="EH43" s="61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61">
        <f>IF(ISBLANK($EL$3),"",IF(OR(Tipy!DQ37=Výsledky!$EG$6,Tipy!DQ37=Výsledky!$EG$7,Tipy!DQ37=Výsledky!$EG$8,Tipy!DQ37=Výsledky!$EG$9),VLOOKUP(Tipy!DQ37,'Kategórie hráčov'!$A$77:$B$77,2,FALSE),0))</f>
        <v>0</v>
      </c>
      <c r="EJ43" s="61">
        <f>IF(ISBLANK($EL$3),"",IF(OR(Tipy!DR37=Výsledky!$EJ$6,Tipy!DR37=Výsledky!$EJ$7,Tipy!DR37=Výsledky!$EJ$8,Tipy!DR37=Výsledky!$EJ$9),VLOOKUP(Tipy!DR37,'Kategórie hráčov'!$A$27:$B$76,2,FALSE),0))</f>
        <v>0</v>
      </c>
      <c r="EK43" s="62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65">
        <f>IF(ISBLANK($EL$3),"",IF(ISBLANK(Tipy!DN37),"-",SUM(EG43:EK43)))</f>
        <v>60</v>
      </c>
      <c r="EM43" s="64"/>
      <c r="EN43" s="61">
        <f>IF(ISBLANK($ES$3),"",IF(ISBLANK(Tipy!DT37),0,IF(AND(Tipy!DT37=Výsledky!$EQ$3,Tipy!DV37=Výsledky!$ES$3),60,0)))</f>
        <v>0</v>
      </c>
      <c r="EO43" s="61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20</v>
      </c>
      <c r="EP43" s="61">
        <f>IF(ISBLANK($ES$3),"",IF(OR(Tipy!DW37=Výsledky!$EN$6,Tipy!DW37=Výsledky!$EN$7,Tipy!DW37=Výsledky!$EN$8,Tipy!DW37=Výsledky!$EN$9),VLOOKUP(Tipy!DW37,'Kategórie hráčov'!$A$2:$B$51,2,FALSE),0))</f>
        <v>0</v>
      </c>
      <c r="EQ43" s="61">
        <f>IF(ISBLANK($ES$3),"",IF(OR(Tipy!DX37=Výsledky!$EQ$6,Tipy!DX37=Výsledky!$EQ$7,Tipy!DX37=Výsledky!$EQ$8,Tipy!DX37=Výsledky!$EQ$9),VLOOKUP(Tipy!DX37,'Kategórie hráčov'!$A$27:$B$76,2,FALSE),0))</f>
        <v>0</v>
      </c>
      <c r="ER43" s="62">
        <f>IF(ISBLANK($ES$3),"",IF(ISBLANK(Tipy!DT37),0,IF(OR(AND(Tipy!DT37=Výsledky!$EQ$3,OR(Tipy!DV37=Výsledky!$ES$3+1,Tipy!DV37=Výsledky!$ES$3-1)),AND(Tipy!DV37=Výsledky!$ES$3,OR(Tipy!DT37=Výsledky!$EQ$3+1,Tipy!DT37=Výsledky!$EQ$3-1))),10,0)))</f>
        <v>10</v>
      </c>
      <c r="ES43" s="65">
        <f>IF(ISBLANK($ES$3),"",IF(ISBLANK(Tipy!DT37),"-",SUM(EN43:ER43)))</f>
        <v>30</v>
      </c>
      <c r="ET43" s="64"/>
      <c r="EU43" s="61">
        <f>IF(ISBLANK($EZ$3),"",IF(ISBLANK(Tipy!DZ37),0,IF(AND(Tipy!DZ37=Výsledky!$EX$3,Tipy!EB37=Výsledky!$EZ$3),60,0)))</f>
        <v>0</v>
      </c>
      <c r="EV43" s="61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61">
        <f>IF(ISBLANK($EZ$3),"",IF(OR(Tipy!EC37=Výsledky!$EU$6,Tipy!EC37=Výsledky!$EU$7,Tipy!EC37=Výsledky!$EU$8,Tipy!EC37=Výsledky!$EU$9),VLOOKUP(Tipy!EC37,'Kategórie hráčov'!$A$2:$B$51,2,FALSE),0))</f>
        <v>0</v>
      </c>
      <c r="EX43" s="61">
        <f>IF(ISBLANK($EZ$3),"",IF(OR(Tipy!ED37=Výsledky!$EX$6,Tipy!ED37=Výsledky!$EX$7,Tipy!ED37=Výsledky!$EX$8,Tipy!ED37=Výsledky!$EX$9),VLOOKUP(Tipy!ED37,'Kategórie hráčov'!$A$27:$B$76,2,FALSE),0))</f>
        <v>0</v>
      </c>
      <c r="EY43" s="62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65">
        <f>IF(ISBLANK($EZ$3),"",IF(ISBLANK(Tipy!DZ37),"-",SUM(EU43:EY43)))</f>
        <v>20</v>
      </c>
      <c r="FA43" s="64"/>
      <c r="FB43" s="61">
        <f>IF(ISBLANK($BM$3),"",IF(ISBLANK(Tipy!EF37),0,IF(AND(Tipy!EF37=Výsledky!$BK$3,Tipy!EH37=Výsledky!$BM$3),60,0)))</f>
        <v>0</v>
      </c>
      <c r="FC43" s="61">
        <f>IF(ISBLANK($BM$3),"",IF(ISBLANK(Tipy!EF37),0,IF(AND(Tipy!EF37=Výsledky!$BK$3,Tipy!EH37=Výsledky!$BM$3),0,IF(AND(Tipy!EF37-Tipy!EH37&gt;0,Výsledky!$BK$3-Výsledky!$BM$3&gt;0),20,IF(AND(Tipy!EF37-Tipy!EH37=0,Výsledky!$BK$3-Výsledky!$BM$3=0),20,IF(AND(Tipy!EF37-Tipy!EH37&lt;0,Výsledky!$BK$3-Výsledky!$BM$3&lt;0),20,0))))))</f>
        <v>0</v>
      </c>
      <c r="FD43" s="61">
        <f>IF(ISBLANK($BM$3),"",IF(OR(Tipy!EI37=Výsledky!$FB$6,Tipy!EI37=Výsledky!$FB$7,Tipy!EI37=Výsledky!$FB$8,Tipy!EI37=Výsledky!$FB$9),IF(VLOOKUP(Tipy!EI37,'Kategórie hráčov'!$A$2:$B$46,2,FALSE)=30,30,20),0))</f>
        <v>0</v>
      </c>
      <c r="FE43" s="61">
        <f>IF(ISBLANK($BM$3),"",IF(OR(Tipy!EJ37=Výsledky!$FE$6,Tipy!EJ37=Výsledky!$FE$7,Tipy!EJ37=Výsledky!$FE$8,Tipy!EJ37=Výsledky!$FE$9),IF(VLOOKUP(Tipy!EJ37,'Kategórie hráčov'!$A$2:$B$46,2,FALSE)=30,30,20),0))</f>
        <v>0</v>
      </c>
      <c r="FF43" s="62">
        <f>IF(ISBLANK($BM$3),"",IF(ISBLANK(Tipy!EF37),0,IF(OR(AND(Tipy!EF37=Výsledky!$BK$3,OR(Tipy!EH37=Výsledky!$BM$3+1,Tipy!EH37=Výsledky!$BM$3-1)),AND(Tipy!EH37=Výsledky!$BM$3,OR(Tipy!EF37=Výsledky!$BK$3+1,Tipy!EF37=Výsledky!$BK$3-1))),10,0)))</f>
        <v>0</v>
      </c>
      <c r="FG43" s="65" t="str">
        <f>IF(ISBLANK($BM$3),"",IF(ISBLANK(Tipy!EF37),"-",SUM(FB43:FF43)))</f>
        <v>-</v>
      </c>
      <c r="FH43" s="64"/>
      <c r="FI43" s="61" t="str">
        <f>IF(ISBLANK($FN$3),"",IF(ISBLANK(Tipy!EL37),0,IF(AND(Tipy!EL37=Výsledky!$FL$3,Tipy!EN37=Výsledky!$FN$3),60,0)))</f>
        <v/>
      </c>
      <c r="FJ43" s="61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61" t="str">
        <f>IF(ISBLANK($FN$3),"",IF(OR(Tipy!EO37=Výsledky!$FI$6,Tipy!EO37=Výsledky!$FI$7,Tipy!EO37=Výsledky!$FI$8,Tipy!EO37=Výsledky!$FI$9),IF(VLOOKUP(Tipy!EO37,'Kategórie hráčov'!$A$2:$B$46,2,FALSE)=30,30,20),0))</f>
        <v/>
      </c>
      <c r="FL43" s="61" t="str">
        <f>IF(ISBLANK($FN$3),"",IF(OR(Tipy!EP37=Výsledky!$FL$6,Tipy!EP37=Výsledky!$FL$7,Tipy!EP37=Výsledky!$FL$8,Tipy!EP37=Výsledky!$FL$9),IF(VLOOKUP(Tipy!EP37,'Kategórie hráčov'!$A$2:$B$46,2,FALSE)=30,30,20),0))</f>
        <v/>
      </c>
      <c r="FM43" s="62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65" t="str">
        <f>IF(ISBLANK($FN$3),"",IF(ISBLANK(Tipy!EL37),"-",SUM(FI43:FM43)))</f>
        <v/>
      </c>
      <c r="FO43" s="64"/>
      <c r="FP43" s="61">
        <f>IF(ISBLANK($DJ$3),"",IF(ISBLANK(Tipy!ER37),0,IF(AND(Tipy!ER37=Výsledky!$DH$3,Tipy!ET37=Výsledky!$DJ$3),60,0)))</f>
        <v>0</v>
      </c>
      <c r="FQ43" s="61">
        <f>IF(ISBLANK($DJ$3),"",IF(ISBLANK(Tipy!ER37),0,IF(AND(Tipy!ER37=Výsledky!$DH$3,Tipy!ET37=Výsledky!$DJ$3),0,IF(AND(Tipy!ER37-Tipy!ET37&gt;0,Výsledky!$DH$3-Výsledky!$DJ$3&gt;0),20,IF(AND(Tipy!ER37-Tipy!ET37=0,Výsledky!$DH$3-Výsledky!$DJ$3=0),20,IF(AND(Tipy!ER37-Tipy!ET37&lt;0,Výsledky!$DH$3-Výsledky!$DJ$3&lt;0),20,0))))))</f>
        <v>0</v>
      </c>
      <c r="FR43" s="61">
        <f>IF(ISBLANK($DJ$3),"",IF(OR(Tipy!EU37=Výsledky!$FP$6,Tipy!EU37=Výsledky!$FP$7,Tipy!EU37=Výsledky!$FP$8,Tipy!EU37=Výsledky!$FP$9),IF(VLOOKUP(Tipy!EU37,'Kategórie hráčov'!$A$2:$B$46,2,FALSE)=30,30,20),0))</f>
        <v>0</v>
      </c>
      <c r="FS43" s="61">
        <f>IF(ISBLANK($DJ$3),"",IF(OR(Tipy!EV37=Výsledky!$FS$6,Tipy!EV37=Výsledky!$FS$7,Tipy!EV37=Výsledky!$FS$8,Tipy!EV37=Výsledky!$FS$9),IF(VLOOKUP(Tipy!EV37,'Kategórie hráčov'!$A$2:$B$46,2,FALSE)=30,30,20),0))</f>
        <v>0</v>
      </c>
      <c r="FT43" s="62">
        <f>IF(ISBLANK($DJ$3),"",IF(ISBLANK(Tipy!ER37),0,IF(OR(AND(Tipy!ER37=Výsledky!$DH$3,OR(Tipy!ET37=Výsledky!$DJ$3+1,Tipy!ET37=Výsledky!$DJ$3-1)),AND(Tipy!ET37=Výsledky!$DJ$3,OR(Tipy!ER37=Výsledky!$DH$3+1,Tipy!ER37=Výsledky!$DH$3-1))),10,0)))</f>
        <v>0</v>
      </c>
      <c r="FU43" s="65" t="str">
        <f>IF(ISBLANK($DJ$3),"",IF(ISBLANK(Tipy!ER37),"-",SUM(FP43:FT43)))</f>
        <v>-</v>
      </c>
      <c r="FV43" s="64"/>
      <c r="FW43" s="61" t="str">
        <f>IF(ISBLANK($GB$3),"",IF(ISBLANK(Tipy!EX37),0,IF(AND(Tipy!EX37=Výsledky!$FZ$3,Tipy!EZ37=Výsledky!$GB$3),60,0)))</f>
        <v/>
      </c>
      <c r="FX43" s="61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61" t="str">
        <f>IF(ISBLANK($GB$3),"",IF(OR(Tipy!FA37=Výsledky!$FW$6,Tipy!FA37=Výsledky!$FW$7,Tipy!FA37=Výsledky!$FW$8,Tipy!FA37=Výsledky!$FW$9),IF(VLOOKUP(Tipy!FA37,'Kategórie hráčov'!$A$2:$B$46,2,FALSE)=30,30,20),0))</f>
        <v/>
      </c>
      <c r="FZ43" s="61" t="str">
        <f>IF(ISBLANK($GB$3),"",IF(OR(Tipy!FB37=Výsledky!$FZ$6,Tipy!FB37=Výsledky!$FZ$7,Tipy!FB37=Výsledky!$FZ$8,Tipy!FB37=Výsledky!$FZ$9),IF(VLOOKUP(Tipy!FB37,'Kategórie hráčov'!$A$2:$B$46,2,FALSE)=30,30,20),0))</f>
        <v/>
      </c>
      <c r="GA43" s="62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65" t="str">
        <f>IF(ISBLANK($GB$3),"",IF(ISBLANK(Tipy!EX37),"-",SUM(FW43:GA43)))</f>
        <v/>
      </c>
      <c r="GC43" s="64"/>
      <c r="GD43" s="61" t="str">
        <f>IF(ISBLANK($GP$3),"",IF(ISBLANK(Tipy!FD37),0,IF(AND(Tipy!FD37=Výsledky!$GN$3,Tipy!FF37=Výsledky!$GP$3),60,0)))</f>
        <v/>
      </c>
      <c r="GE43" s="61" t="str">
        <f>IF(ISBLANK($GP$3),"",IF(ISBLANK(Tipy!FD37),0,IF(AND(Tipy!FD37=Výsledky!$GN$3,Tipy!FF37=Výsledky!$GP$3),0,IF(AND(Tipy!FD37-Tipy!FF37&gt;0,Výsledky!$GN$3-Výsledky!$GP$3&gt;0),20,IF(AND(Tipy!FD37-Tipy!FF37=0,Výsledky!$GN$3-Výsledky!$GP$3=0),20,IF(AND(Tipy!FD37-Tipy!FF37&lt;0,Výsledky!$GN$3-Výsledky!$GP$3&lt;0),20,0))))))</f>
        <v/>
      </c>
      <c r="GF43" s="61" t="str">
        <f>IF(ISBLANK($GP$3),"",IF(OR(Tipy!FG37=Výsledky!$GD$6,Tipy!FG37=Výsledky!$GD$7,Tipy!FG37=Výsledky!$GD$8,Tipy!FG37=Výsledky!$GD$9),IF(VLOOKUP(Tipy!FG37,'Kategórie hráčov'!$A$2:$B$46,2,FALSE)=30,30,20),0))</f>
        <v/>
      </c>
      <c r="GG43" s="61" t="str">
        <f>IF(ISBLANK($GP$3),"",IF(OR(Tipy!FH37=Výsledky!$GG$6,Tipy!FH37=Výsledky!$GG$7,Tipy!FH37=Výsledky!$GG$8,Tipy!FH37=Výsledky!$GG$9),IF(VLOOKUP(Tipy!FH37,'Kategórie hráčov'!$A$2:$B$46,2,FALSE)=30,30,20),0))</f>
        <v/>
      </c>
      <c r="GH43" s="62" t="str">
        <f>IF(ISBLANK($GP$3),"",IF(ISBLANK(Tipy!FD37),0,IF(OR(AND(Tipy!FD37=Výsledky!$GN$3,OR(Tipy!FF37=Výsledky!$GP$3+1,Tipy!FF37=Výsledky!$GP$3-1)),AND(Tipy!FF37=Výsledky!$GP$3,OR(Tipy!FD37=Výsledky!$GN$3+1,Tipy!FD37=Výsledky!$GN$3-1))),10,0)))</f>
        <v/>
      </c>
      <c r="GI43" s="65" t="str">
        <f>IF(ISBLANK($GP$3),"",IF(ISBLANK(Tipy!FD37),"-",SUM(GD43:GH43)))</f>
        <v/>
      </c>
      <c r="GJ43" s="64"/>
      <c r="GK43" s="61" t="str">
        <f>IF(ISBLANK($GW$3),"",IF(ISBLANK(Tipy!FJ37),0,IF(AND(Tipy!FJ37=Výsledky!$GU$3,Tipy!FL37=Výsledky!$GW$3),60,0)))</f>
        <v/>
      </c>
      <c r="GL43" s="61" t="str">
        <f>IF(ISBLANK($GW$3),"",IF(ISBLANK(Tipy!FJ37),0,IF(AND(Tipy!FJ37=Výsledky!$GU$3,Tipy!FL37=Výsledky!$GW$3),0,IF(AND(Tipy!FJ37-Tipy!FL37&gt;0,Výsledky!$GU$3-Výsledky!$GW$3&gt;0),20,IF(AND(Tipy!FJ37-Tipy!FL37=0,Výsledky!$GU$3-Výsledky!$GW$3=0),20,IF(AND(Tipy!FJ37-Tipy!FL37&lt;0,Výsledky!$GU$3-Výsledky!$GW$3&lt;0),20,0))))))</f>
        <v/>
      </c>
      <c r="GM43" s="61" t="str">
        <f>IF(ISBLANK($GW$3),"",IF(OR(Tipy!FM37=Výsledky!$GK$6,Tipy!FM37=Výsledky!$GK$7,Tipy!FM37=Výsledky!$GK$8,Tipy!FM37=Výsledky!$GK$9),IF(VLOOKUP(Tipy!FM37,'Kategórie hráčov'!$A$2:$B$46,2,FALSE)=30,30,20),0))</f>
        <v/>
      </c>
      <c r="GN43" s="61" t="str">
        <f>IF(ISBLANK($GW$3),"",IF(OR(Tipy!FN37=Výsledky!$GN$6,Tipy!FN37=Výsledky!$GN$7,Tipy!FN37=Výsledky!$GN$8,Tipy!FN37=Výsledky!$GN$9),IF(VLOOKUP(Tipy!FN37,'Kategórie hráčov'!$A$2:$B$46,2,FALSE)=30,30,20),0))</f>
        <v/>
      </c>
      <c r="GO43" s="62" t="str">
        <f>IF(ISBLANK($GW$3),"",IF(ISBLANK(Tipy!FJ37),0,IF(OR(AND(Tipy!FJ37=Výsledky!$GU$3,OR(Tipy!FL37=Výsledky!$GW$3+1,Tipy!FL37=Výsledky!$GW$3-1)),AND(Tipy!FL37=Výsledky!$GW$3,OR(Tipy!FJ37=Výsledky!$GU$3+1,Tipy!FJ37=Výsledky!$GU$3-1))),10,0)))</f>
        <v/>
      </c>
      <c r="GP43" s="65" t="str">
        <f>IF(ISBLANK($GW$3),"",IF(ISBLANK(Tipy!FJ37),"-",SUM(GK43:GO43)))</f>
        <v/>
      </c>
      <c r="GQ43" s="64"/>
      <c r="GR43" s="61" t="str">
        <f>IF(ISBLANK($GI$3),"",IF(ISBLANK(Tipy!FP37),0,IF(AND(Tipy!FP37=Výsledky!$GG$3,Tipy!FR37=Výsledky!$GI$3),60,0)))</f>
        <v/>
      </c>
      <c r="GS43" s="61" t="str">
        <f>IF(ISBLANK($GI$3),"",IF(ISBLANK(Tipy!FP37),0,IF(AND(Tipy!FP37=Výsledky!$GG$3,Tipy!FR37=Výsledky!$GI$3),0,IF(AND(Tipy!FP37-Tipy!FR37&gt;0,Výsledky!$GG$3-Výsledky!$GI$3&gt;0),20,IF(AND(Tipy!FP37-Tipy!FR37=0,Výsledky!$GG$3-Výsledky!$GI$3=0),20,IF(AND(Tipy!FP37-Tipy!FR37&lt;0,Výsledky!$GG$3-Výsledky!$GI$3&lt;0),20,0))))))</f>
        <v/>
      </c>
      <c r="GT43" s="61" t="str">
        <f>IF(ISBLANK($GI$3),"",IF(OR(Tipy!FS37=Výsledky!#REF!,Tipy!FS37=Výsledky!#REF!,Tipy!FS37=Výsledky!#REF!,Tipy!FS37=Výsledky!$GR$9),IF(VLOOKUP(Tipy!FS37,'Kategórie hráčov'!$A$2:$B$46,2,FALSE)=30,30,20),0))</f>
        <v/>
      </c>
      <c r="GU43" s="61" t="str">
        <f>IF(ISBLANK($GI$3),"",IF(OR(Tipy!FT37=Výsledky!#REF!,Tipy!FT37=Výsledky!#REF!,Tipy!FT37=Výsledky!#REF!,Tipy!FT37=Výsledky!$GU$9),IF(VLOOKUP(Tipy!FT37,'Kategórie hráčov'!$A$2:$B$46,2,FALSE)=30,30,20),0))</f>
        <v/>
      </c>
      <c r="GV43" s="62" t="str">
        <f>IF(ISBLANK($GI$3),"",IF(ISBLANK(Tipy!FP37),0,IF(OR(AND(Tipy!FP37=Výsledky!$GG$3,OR(Tipy!FR37=Výsledky!$GI$3+1,Tipy!FR37=Výsledky!$GI$3-1)),AND(Tipy!FR37=Výsledky!$GI$3,OR(Tipy!FP37=Výsledky!$GG$3+1,Tipy!FP37=Výsledky!$GG$3-1))),10,0)))</f>
        <v/>
      </c>
      <c r="GW43" s="65" t="str">
        <f>IF(ISBLANK($GI$3),"",IF(ISBLANK(Tipy!FP37),"-",SUM(GR43:GV43)))</f>
        <v/>
      </c>
      <c r="GX43" s="64"/>
      <c r="GY43" s="61" t="str">
        <f>IF(ISBLANK($HK$3),"",IF(ISBLANK(Tipy!FV37),0,IF(AND(Tipy!FV37=Výsledky!$HI$3,Tipy!FX37=Výsledky!$HK$3),60,0)))</f>
        <v/>
      </c>
      <c r="GZ43" s="61" t="str">
        <f>IF(ISBLANK($HK$3),"",IF(ISBLANK(Tipy!FV37),0,IF(AND(Tipy!FV37=Výsledky!$HI$3,Tipy!FX37=Výsledky!$HK$3),0,IF(AND(Tipy!FV37-Tipy!FX37&gt;0,Výsledky!$HI$3-Výsledky!$HK$3&gt;0),20,IF(AND(Tipy!FV37-Tipy!FX37=0,Výsledky!$HI$3-Výsledky!$HK$3=0),20,IF(AND(Tipy!FV37-Tipy!FX37&lt;0,Výsledky!$HI$3-Výsledky!$HK$3&lt;0),20,0))))))</f>
        <v/>
      </c>
      <c r="HA43" s="61" t="str">
        <f>IF(ISBLANK($HK$3),"",IF(OR(Tipy!FY37=Výsledky!$GY$6,Tipy!FY37=Výsledky!$GY$7,Tipy!FY37=Výsledky!$GY$8,Tipy!FY37=Výsledky!$GY$9),IF(VLOOKUP(Tipy!FY37,'Kategórie hráčov'!$A$2:$B$46,2,FALSE)=30,30,20),0))</f>
        <v/>
      </c>
      <c r="HB43" s="61" t="str">
        <f>IF(ISBLANK($HK$3),"",IF(OR(Tipy!FZ37=Výsledky!$HB$6,Tipy!FZ37=Výsledky!$HB$7,Tipy!FZ37=Výsledky!$HB$8,Tipy!FZ37=Výsledky!$HB$9),IF(VLOOKUP(Tipy!FZ37,'Kategórie hráčov'!$A$2:$B$46,2,FALSE)=30,30,20),0))</f>
        <v/>
      </c>
      <c r="HC43" s="62" t="str">
        <f>IF(ISBLANK($HK$3),"",IF(ISBLANK(Tipy!FV37),0,IF(OR(AND(Tipy!FV37=Výsledky!$HI$3,OR(Tipy!FX37=Výsledky!$HK$3+1,Tipy!FX37=Výsledky!$HK$3-1)),AND(Tipy!FX37=Výsledky!$HK$3,OR(Tipy!FV37=Výsledky!$HI$3+1,Tipy!FV37=Výsledky!$HI$3-1))),10,0)))</f>
        <v/>
      </c>
      <c r="HD43" s="65" t="str">
        <f>IF(ISBLANK($HK$3),"",IF(ISBLANK(Tipy!FV37),"-",SUM(GY43:HC43)))</f>
        <v/>
      </c>
      <c r="HE43" s="64"/>
      <c r="HF43" s="61" t="str">
        <f>IF(ISBLANK($HD$3),"",IF(ISBLANK(Tipy!GB37),0,IF(AND(Tipy!GB37=Výsledky!$HB$3,Tipy!GD37=Výsledky!$HD$3),60,0)))</f>
        <v/>
      </c>
      <c r="HG43" s="61" t="str">
        <f>IF(ISBLANK($HD$3),"",IF(ISBLANK(Tipy!GB37),0,IF(AND(Tipy!GB37=Výsledky!$HB$3,Tipy!GD37=Výsledky!$HD$3),0,IF(AND(Tipy!GB37-Tipy!GD37&gt;0,Výsledky!$HB$3-Výsledky!$HD$3&gt;0),20,IF(AND(Tipy!GB37-Tipy!GD37=0,Výsledky!$HB$3-Výsledky!$HD$3=0),20,IF(AND(Tipy!GB37-Tipy!GD37&lt;0,Výsledky!$HB$3-Výsledky!$HD$3&lt;0),20,0))))))</f>
        <v/>
      </c>
      <c r="HH43" s="61" t="str">
        <f>IF(ISBLANK($HD$3),"",IF(OR(Tipy!GE37=Výsledky!#REF!,Tipy!GE37=Výsledky!#REF!,Tipy!GE37=Výsledky!#REF!,Tipy!GE37=Výsledky!$HF$9),IF(VLOOKUP(Tipy!GE37,'Kategórie hráčov'!$A$2:$B$46,2,FALSE)=30,30,20),0))</f>
        <v/>
      </c>
      <c r="HI43" s="61" t="str">
        <f>IF(ISBLANK($HD$3),"",IF(OR(Tipy!GF37=Výsledky!#REF!,Tipy!GF37=Výsledky!#REF!,Tipy!GF37=Výsledky!#REF!,Tipy!GF37=Výsledky!$HI$9),IF(VLOOKUP(Tipy!GF37,'Kategórie hráčov'!$A$2:$B$46,2,FALSE)=30,30,20),0))</f>
        <v/>
      </c>
      <c r="HJ43" s="62" t="str">
        <f>IF(ISBLANK($HD$3),"",IF(ISBLANK(Tipy!GB37),0,IF(OR(AND(Tipy!GB37=Výsledky!$HB$3,OR(Tipy!GD37=Výsledky!$HD$3+1,Tipy!GD37=Výsledky!$HD$3-1)),AND(Tipy!GD37=Výsledky!$HD$3,OR(Tipy!GB37=Výsledky!$HB$3+1,Tipy!GB37=Výsledky!$HB$3-1))),10,0)))</f>
        <v/>
      </c>
      <c r="HK43" s="65" t="str">
        <f>IF(ISBLANK($HD$3),"",IF(ISBLANK(Tipy!GB37),"-",SUM(HF43:HJ43)))</f>
        <v/>
      </c>
      <c r="HL43" s="64"/>
      <c r="HM43" s="61" t="str">
        <f>IF(ISBLANK($HY$3),"",IF(ISBLANK(Tipy!GH37),0,IF(AND(Tipy!GH37=Výsledky!$HW$3,Tipy!GJ37=Výsledky!$HY$3),60,0)))</f>
        <v/>
      </c>
      <c r="HN43" s="61" t="str">
        <f>IF(ISBLANK($HY$3),"",IF(ISBLANK(Tipy!GH37),0,IF(AND(Tipy!GH37=Výsledky!$HW$3,Tipy!GJ37=Výsledky!$HY$3),0,IF(AND(Tipy!GH37-Tipy!GJ37&gt;0,Výsledky!$HW$3-Výsledky!$HY$3&gt;0),20,IF(AND(Tipy!GH37-Tipy!GJ37=0,Výsledky!$HW$3-Výsledky!$HY$3=0),20,IF(AND(Tipy!GH37-Tipy!GJ37&lt;0,Výsledky!$HW$3-Výsledky!$HY$3&lt;0),20,0))))))</f>
        <v/>
      </c>
      <c r="HO43" s="61" t="str">
        <f>IF(ISBLANK($HY$3),"",IF(OR(Tipy!GK37=Výsledky!$HM$6,Tipy!GK37=Výsledky!$HM$7,Tipy!GK37=Výsledky!$HM$8,Tipy!GK37=Výsledky!$HM$9),IF(VLOOKUP(Tipy!GK37,'Kategórie hráčov'!$A$2:$B$46,2,FALSE)=30,30,20),0))</f>
        <v/>
      </c>
      <c r="HP43" s="61" t="str">
        <f>IF(ISBLANK($HY$3),"",IF(OR(Tipy!GL37=Výsledky!$HP$6,Tipy!GL37=Výsledky!$HP$7,Tipy!GL37=Výsledky!$HP$8,Tipy!GL37=Výsledky!$HP$9),IF(VLOOKUP(Tipy!GL37,'Kategórie hráčov'!$A$2:$B$46,2,FALSE)=30,30,20),0))</f>
        <v/>
      </c>
      <c r="HQ43" s="62" t="str">
        <f>IF(ISBLANK($HY$3),"",IF(ISBLANK(Tipy!GH37),0,IF(OR(AND(Tipy!GH37=Výsledky!$HW$3,OR(Tipy!GJ37=Výsledky!$HY$3+1,Tipy!GJ37=Výsledky!$HY$3-1)),AND(Tipy!GJ37=Výsledky!$HY$3,OR(Tipy!GH37=Výsledky!$HW$3+1,Tipy!GH37=Výsledky!$HW$3-1))),10,0)))</f>
        <v/>
      </c>
      <c r="HR43" s="65" t="str">
        <f>IF(ISBLANK($HY$3),"",IF(ISBLANK(Tipy!GH37),"-",SUM(HM43:HQ43)))</f>
        <v/>
      </c>
      <c r="HS43" s="64"/>
      <c r="HT43" s="61" t="str">
        <f>IF(ISBLANK($HR$3),"",IF(ISBLANK(Tipy!GN37),0,IF(AND(Tipy!GN37=Výsledky!$HP$3,Tipy!GP37=Výsledky!$HR$3),60,0)))</f>
        <v/>
      </c>
      <c r="HU43" s="61" t="str">
        <f>IF(ISBLANK($HR$3),"",IF(ISBLANK(Tipy!GN37),0,IF(AND(Tipy!GN37=Výsledky!$HP$3,Tipy!GP37=Výsledky!$HR$3),0,IF(AND(Tipy!GN37-Tipy!GP37&gt;0,Výsledky!$HP$3-Výsledky!$HR$3&gt;0),20,IF(AND(Tipy!GN37-Tipy!GP37=0,Výsledky!$HP$3-Výsledky!$HR$3=0),20,IF(AND(Tipy!GN37-Tipy!GP37&lt;0,Výsledky!$HP$3-Výsledky!$HR$3&lt;0),20,0))))))</f>
        <v/>
      </c>
      <c r="HV43" s="61" t="str">
        <f>IF(ISBLANK($HR$3),"",IF(OR(Tipy!GQ37=Výsledky!$HT$6,Tipy!GQ37=Výsledky!#REF!,Tipy!GQ37=Výsledky!#REF!,Tipy!GQ37=Výsledky!#REF!),IF(VLOOKUP(Tipy!GQ37,'Kategórie hráčov'!$A$2:$B$46,2,FALSE)=30,30,20),0))</f>
        <v/>
      </c>
      <c r="HW43" s="61" t="str">
        <f>IF(ISBLANK($HR$3),"",IF(OR(Tipy!GR37=Výsledky!$HW$6,Tipy!GR37=Výsledky!#REF!,Tipy!GR37=Výsledky!#REF!,Tipy!GR37=Výsledky!#REF!),IF(VLOOKUP(Tipy!GR37,'Kategórie hráčov'!$A$2:$B$46,2,FALSE)=30,30,20),0))</f>
        <v/>
      </c>
      <c r="HX43" s="62" t="str">
        <f>IF(ISBLANK($HR$3),"",IF(ISBLANK(Tipy!GN37),0,IF(OR(AND(Tipy!GN37=Výsledky!$HP$3,OR(Tipy!GP37=Výsledky!$HR$3+1,Tipy!GP37=Výsledky!$HR$3-1)),AND(Tipy!GP37=Výsledky!$HR$3,OR(Tipy!GN37=Výsledky!$HP$3+1,Tipy!GN37=Výsledky!$HP$3-1))),10,0)))</f>
        <v/>
      </c>
      <c r="HY43" s="65" t="str">
        <f>IF(ISBLANK($HR$3),"",IF(ISBLANK(Tipy!GN37),"-",SUM(HT43:HX43)))</f>
        <v/>
      </c>
      <c r="HZ43" s="64"/>
      <c r="IA43" s="61" t="str">
        <f>IF(ISBLANK($IM$3),"",IF(ISBLANK(Tipy!GT37),0,IF(AND(Tipy!GT37=Výsledky!$IK$3,Tipy!GV37=Výsledky!$IM$3),60,0)))</f>
        <v/>
      </c>
      <c r="IB43" s="61" t="str">
        <f>IF(ISBLANK($IM$3),"",IF(ISBLANK(Tipy!GT37),0,IF(AND(Tipy!GT37=Výsledky!$IK$3,Tipy!GV37=Výsledky!$IM$3),0,IF(AND(Tipy!GT37-Tipy!GV37&gt;0,Výsledky!$IK$3-Výsledky!$IM$3&gt;0),20,IF(AND(Tipy!GT37-Tipy!GV37=0,Výsledky!$IK$3-Výsledky!$IM$3=0),20,IF(AND(Tipy!GT37-Tipy!GV37&lt;0,Výsledky!$IK$3-Výsledky!$IM$3&lt;0),20,0))))))</f>
        <v/>
      </c>
      <c r="IC43" s="61" t="str">
        <f>IF(ISBLANK($IM$3),"",IF(OR(Tipy!GW37=Výsledky!$IA$6,Tipy!GW37=Výsledky!$IA$7,Tipy!GW37=Výsledky!$IA$8,Tipy!GW37=Výsledky!$IA$9),IF(VLOOKUP(Tipy!GW37,'Kategórie hráčov'!$A$2:$B$46,2,FALSE)=30,30,20),0))</f>
        <v/>
      </c>
      <c r="ID43" s="61" t="str">
        <f>IF(ISBLANK($IM$3),"",IF(OR(Tipy!GX37=Výsledky!$ID$6,Tipy!GX37=Výsledky!$ID$7,Tipy!GX37=Výsledky!$ID$8,Tipy!GX37=Výsledky!$ID$9),IF(VLOOKUP(Tipy!GX37,'Kategórie hráčov'!$A$2:$B$46,2,FALSE)=30,30,20),0))</f>
        <v/>
      </c>
      <c r="IE43" s="62" t="str">
        <f>IF(ISBLANK($IM$3),"",IF(ISBLANK(Tipy!GT37),0,IF(OR(AND(Tipy!GT37=Výsledky!$IK$3,OR(Tipy!GV37=Výsledky!$IM$3+1,Tipy!GV37=Výsledky!$IM$3-1)),AND(Tipy!GV37=Výsledky!$IM$3,OR(Tipy!GT37=Výsledky!$IK$3+1,Tipy!GT37=Výsledky!$IK$3-1))),10,0)))</f>
        <v/>
      </c>
      <c r="IF43" s="65" t="str">
        <f>IF(ISBLANK($IM$3),"",IF(ISBLANK(Tipy!GT37),"-",SUM(IA43:IE43)))</f>
        <v/>
      </c>
      <c r="IG43" s="64"/>
      <c r="IH43" s="61" t="str">
        <f>IF(ISBLANK($IF$3),"",IF(ISBLANK(Tipy!GZ37),0,IF(AND(Tipy!GZ37=Výsledky!$ID$3,Tipy!HB37=Výsledky!$IF$3),60,0)))</f>
        <v/>
      </c>
      <c r="II43" s="61" t="str">
        <f>IF(ISBLANK($IF$3),"",IF(ISBLANK(Tipy!GZ37),0,IF(AND(Tipy!GZ37=Výsledky!$ID$3,Tipy!HB37=Výsledky!$IF$3),0,IF(AND(Tipy!GZ37-Tipy!HB37&gt;0,Výsledky!$ID$3-Výsledky!$IF$3&gt;0),20,IF(AND(Tipy!GZ37-Tipy!HB37=0,Výsledky!$ID$3-Výsledky!$IF$3=0),20,IF(AND(Tipy!GZ37-Tipy!HB37&lt;0,Výsledky!$ID$3-Výsledky!$IF$3&lt;0),20,0))))))</f>
        <v/>
      </c>
      <c r="IJ43" s="61" t="str">
        <f>IF(ISBLANK($IF$3),"",IF(OR(Tipy!HC37=Výsledky!#REF!,Tipy!HC37=Výsledky!#REF!,Tipy!HC37=Výsledky!#REF!,Tipy!HC37=Výsledky!$IH$9),IF(VLOOKUP(Tipy!HC37,'Kategórie hráčov'!$A$2:$B$46,2,FALSE)=30,30,20),0))</f>
        <v/>
      </c>
      <c r="IK43" s="61" t="str">
        <f>IF(ISBLANK($IF$3),"",IF(OR(Tipy!HD37=Výsledky!#REF!,Tipy!HD37=Výsledky!#REF!,Tipy!HD37=Výsledky!#REF!,Tipy!HD37=Výsledky!$IK$9),IF(VLOOKUP(Tipy!HD37,'Kategórie hráčov'!$A$2:$B$46,2,FALSE)=30,30,20),0))</f>
        <v/>
      </c>
      <c r="IL43" s="62" t="str">
        <f>IF(ISBLANK($IF$3),"",IF(ISBLANK(Tipy!GZ37),0,IF(OR(AND(Tipy!GZ37=Výsledky!$ID$3,OR(Tipy!HB37=Výsledky!$IF$3+1,Tipy!HB37=Výsledky!$IF$3-1)),AND(Tipy!HB37=Výsledky!$IF$3,OR(Tipy!GZ37=Výsledky!$ID$3+1,Tipy!GZ37=Výsledky!$ID$3-1))),10,0)))</f>
        <v/>
      </c>
      <c r="IM43" s="65" t="str">
        <f>IF(ISBLANK($IF$3),"",IF(ISBLANK(Tipy!GZ37),"-",SUM(IH43:IL43)))</f>
        <v/>
      </c>
      <c r="IN43" s="64"/>
      <c r="IO43" s="61" t="str">
        <f>IF(ISBLANK($IT$3),"",IF(ISBLANK(Tipy!HF37),0,IF(AND(Tipy!HF37=Výsledky!$IR$3,Tipy!HH37=Výsledky!$IT$3),60,0)))</f>
        <v/>
      </c>
      <c r="IP43" s="61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61" t="str">
        <f>IF(ISBLANK($IT$3),"",IF(OR(Tipy!HI37=Výsledky!$IO$6,Tipy!HI37=Výsledky!$IO$7,Tipy!HI37=Výsledky!$IO$8,Tipy!HI37=Výsledky!$IO$9),IF(VLOOKUP(Tipy!HI37,'Kategórie hráčov'!$A$2:$B$46,2,FALSE)=30,30,20),0))</f>
        <v/>
      </c>
      <c r="IR43" s="61" t="str">
        <f>IF(ISBLANK($IT$3),"",IF(OR(Tipy!HJ37=Výsledky!$IR$6,Tipy!HJ37=Výsledky!$IR$7,Tipy!HJ37=Výsledky!$IR$8,Tipy!HJ37=Výsledky!$IR$9),IF(VLOOKUP(Tipy!HJ37,'Kategórie hráčov'!$A$2:$B$46,2,FALSE)=30,30,20),0))</f>
        <v/>
      </c>
      <c r="IS43" s="62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65" t="str">
        <f>IF(ISBLANK($IT$3),"",IF(ISBLANK(Tipy!HF37),"-",SUM(IO43:IS43)))</f>
        <v/>
      </c>
      <c r="IU43" s="64"/>
      <c r="IV43" s="61" t="str">
        <f>IF(ISBLANK($JA$3),"",IF(ISBLANK(Tipy!HL37),0,IF(AND(Tipy!HL37=Výsledky!$IY$3,Tipy!HN37=Výsledky!$JA$3),60,0)))</f>
        <v/>
      </c>
      <c r="IW43" s="61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61" t="str">
        <f>IF(ISBLANK($JA$3),"",IF(OR(Tipy!HO37=Výsledky!$IV$6,Tipy!HO37=Výsledky!$IV$7,Tipy!HO37=Výsledky!$IV$8,Tipy!HO37=Výsledky!$IV$9),IF(VLOOKUP(Tipy!HO37,'Kategórie hráčov'!$A$2:$B$46,2,FALSE)=30,30,20),0))</f>
        <v/>
      </c>
      <c r="IY43" s="61" t="str">
        <f>IF(ISBLANK($JA$3),"",IF(OR(Tipy!HP37=Výsledky!$IY$6,Tipy!HP37=Výsledky!$IY$7,Tipy!HP37=Výsledky!$IY$8,Tipy!HP37=Výsledky!$IY$9),IF(VLOOKUP(Tipy!HP37,'Kategórie hráčov'!$A$2:$B$46,2,FALSE)=30,30,20),0))</f>
        <v/>
      </c>
      <c r="IZ43" s="62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65" t="str">
        <f>IF(ISBLANK($JA$3),"",IF(ISBLANK(Tipy!HL37),"-",SUM(IV43:IZ43)))</f>
        <v/>
      </c>
      <c r="JB43" s="64"/>
      <c r="JC43" s="61" t="str">
        <f>IF(ISBLANK($JO$3),"",IF(ISBLANK(Tipy!HR37),0,IF(AND(Tipy!HR37=Výsledky!$JM$3,Tipy!HT37=Výsledky!$JO$3),60,0)))</f>
        <v/>
      </c>
      <c r="JD43" s="61" t="str">
        <f>IF(ISBLANK($JO$3),"",IF(ISBLANK(Tipy!HR37),0,IF(AND(Tipy!HR37=Výsledky!$JM$3,Tipy!HT37=Výsledky!$JO$3),0,IF(AND(Tipy!HR37-Tipy!HT37&gt;0,Výsledky!$JM$3-Výsledky!$JO$3&gt;0),20,IF(AND(Tipy!HR37-Tipy!HT37=0,Výsledky!$JM$3-Výsledky!$JO$3=0),20,IF(AND(Tipy!HR37-Tipy!HT37&lt;0,Výsledky!$JM$3-Výsledky!$JO$3&lt;0),20,0))))))</f>
        <v/>
      </c>
      <c r="JE43" s="61" t="str">
        <f>IF(ISBLANK($JO$3),"",IF(OR(Tipy!HU37=Výsledky!$JC$6,Tipy!HU37=Výsledky!$JC$7,Tipy!HU37=Výsledky!$JC$8,Tipy!HU37=Výsledky!$JC$9),IF(VLOOKUP(Tipy!HU37,'Kategórie hráčov'!$A$2:$B$70,2,FALSE)=30,30,20),0))</f>
        <v/>
      </c>
      <c r="JF43" s="61" t="str">
        <f>IF(ISBLANK($JO$3),"",IF(OR(Tipy!HV37=Výsledky!$JF$6,Tipy!HV37=Výsledky!$JF$7,Tipy!HV37=Výsledky!$JF$8,Tipy!HV37=Výsledky!$JF$9),IF(VLOOKUP(Tipy!HV37,'Kategórie hráčov'!$A$2:$B$70,2,FALSE)=30,30,20),0))</f>
        <v/>
      </c>
      <c r="JG43" s="62" t="str">
        <f>IF(ISBLANK($JO$3),"",IF(ISBLANK(Tipy!HR37),0,IF(OR(AND(Tipy!HR37=Výsledky!$JM$3,OR(Tipy!HT37=Výsledky!$JO$3+1,Tipy!HT37=Výsledky!$JO$3-1)),AND(Tipy!HT37=Výsledky!$JO$3,OR(Tipy!HR37=Výsledky!$JM$3+1,Tipy!HR37=Výsledky!$JM$3-1))),10,0)))</f>
        <v/>
      </c>
      <c r="JH43" s="65" t="str">
        <f>IF(ISBLANK($JO$3),"",IF(ISBLANK(Tipy!HR37),"-",SUM(JC43:JG43)))</f>
        <v/>
      </c>
      <c r="JI43" s="64"/>
      <c r="JJ43" s="61" t="str">
        <f>IF(ISBLANK($JH$3),"",IF(ISBLANK(Tipy!HX37),0,IF(AND(Tipy!HX37=Výsledky!$JF$3,Tipy!HZ37=Výsledky!$JH$3),60,0)))</f>
        <v/>
      </c>
      <c r="JK43" s="61" t="str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/>
      </c>
      <c r="JL43" s="61" t="str">
        <f>IF(ISBLANK($JH$3),"",IF(OR(Tipy!IA37=Výsledky!#REF!,Tipy!IA37=Výsledky!#REF!,Tipy!IA37=Výsledky!#REF!,Tipy!IA37=Výsledky!$JJ$9),IF(VLOOKUP(Tipy!IA37,'Kategórie hráčov'!$A$2:$B$46,2,FALSE)=30,30,20),0))</f>
        <v/>
      </c>
      <c r="JM43" s="61" t="str">
        <f>IF(ISBLANK($JH$3),"",IF(OR(Tipy!IB37=Výsledky!#REF!,Tipy!IB37=Výsledky!#REF!,Tipy!IB37=Výsledky!#REF!,Tipy!IB37=Výsledky!$JM$9),IF(VLOOKUP(Tipy!IB37,'Kategórie hráčov'!$A$2:$B$46,2,FALSE)=30,30,20),0))</f>
        <v/>
      </c>
      <c r="JN43" s="62" t="str">
        <f>IF(ISBLANK($JH$3),"",IF(ISBLANK(Tipy!HX37),0,IF(OR(AND(Tipy!HX37=Výsledky!$JF$3,OR(Tipy!HZ37=Výsledky!$JH$3+1,Tipy!HZ37=Výsledky!$JH$3-1)),AND(Tipy!HZ37=Výsledky!$JH$3,OR(Tipy!HX37=Výsledky!$JF$3+1,Tipy!HX37=Výsledky!$JF$3-1))),10,0)))</f>
        <v/>
      </c>
      <c r="JO43" s="65" t="str">
        <f>IF(ISBLANK($JH$3),"",IF(ISBLANK(Tipy!HX37),"-",SUM(JJ43:JN43)))</f>
        <v/>
      </c>
      <c r="JP43" s="64"/>
      <c r="JQ43" s="61" t="str">
        <f>IF(ISBLANK($JV$3),"",IF(ISBLANK(Tipy!ID37),0,IF(AND(Tipy!ID37=Výsledky!$JT$3,Tipy!IF37=Výsledky!$JV$3),60,0)))</f>
        <v/>
      </c>
      <c r="JR43" s="61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61" t="str">
        <f>IF(ISBLANK($JV$3),"",IF(OR(Tipy!IG37=Výsledky!$JQ$6,Tipy!IG37=Výsledky!$JQ$7,Tipy!IG37=Výsledky!$JQ$8,Tipy!IG37=Výsledky!$JQ$9),IF(VLOOKUP(Tipy!IG37,'Kategórie hráčov'!$A$2:$B$46,2,FALSE)=30,30,20),0))</f>
        <v/>
      </c>
      <c r="JT43" s="61" t="str">
        <f>IF(ISBLANK($JV$3),"",IF(OR(Tipy!IH37=Výsledky!$JT$6,Tipy!IH37=Výsledky!$JT$7,Tipy!IH37=Výsledky!$JT$8,Tipy!IH37=Výsledky!$JT$9),IF(VLOOKUP(Tipy!IH37,'Kategórie hráčov'!$A$2:$B$46,2,FALSE)=30,30,20),0))</f>
        <v/>
      </c>
      <c r="JU43" s="62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65" t="str">
        <f>IF(ISBLANK($JV$3),"",IF(ISBLANK(Tipy!ID37),"-",SUM(JQ43:JU43)))</f>
        <v/>
      </c>
      <c r="JW43" s="64"/>
      <c r="JX43" s="61" t="str">
        <f>IF(ISBLANK($KQ$3),"",IF(ISBLANK(Tipy!IJ37),0,IF(AND(Tipy!IJ37=Výsledky!$KO$3,Tipy!IL37=Výsledky!$KQ$3),60,0)))</f>
        <v/>
      </c>
      <c r="JY43" s="61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1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1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2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65" t="str">
        <f>IF(ISBLANK($KQ$3),"",IF(ISBLANK(Tipy!IJ37),"-",SUM(JX43:KB43)))</f>
        <v/>
      </c>
      <c r="KD43" s="64"/>
      <c r="KE43" s="61" t="str">
        <f>IF(ISBLANK($KX$3),"",IF(ISBLANK(Tipy!IP37),0,IF(AND(Tipy!IP37=Výsledky!$KV$3,Tipy!IR37=Výsledky!$KX$3),60,0)))</f>
        <v/>
      </c>
      <c r="KF43" s="61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1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1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2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65" t="str">
        <f>IF(ISBLANK($KX$3),"",IF(ISBLANK(Tipy!IP37),"-",SUM(KE43:KI43)))</f>
        <v/>
      </c>
      <c r="KK43" s="64"/>
      <c r="KL43" s="61" t="str">
        <f>IF(ISBLANK($KJ$3),"",IF(ISBLANK(Tipy!IV37),0,IF(AND(Tipy!IV37=Výsledky!$KH$3,Tipy!IX37=Výsledky!$KJ$3),60,0)))</f>
        <v/>
      </c>
      <c r="KM43" s="61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1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1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2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65" t="str">
        <f>IF(ISBLANK($KJ$3),"",IF(ISBLANK(Tipy!IV37),"-",SUM(KL43:KP43)))</f>
        <v/>
      </c>
      <c r="KR43" s="64"/>
      <c r="KS43" s="61" t="str">
        <f>IF(ISBLANK($KC$3),"",IF(ISBLANK(Tipy!JB37),0,IF(AND(Tipy!JB37=Výsledky!$KA$3,Tipy!JD37=Výsledky!$KC$3),60,0)))</f>
        <v/>
      </c>
      <c r="KT43" s="61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1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1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2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5" t="str">
        <f>IF(ISBLANK($KC$3),"",IF(ISBLANK(Tipy!JB37),"-",SUM(KS43:KW43)))</f>
        <v/>
      </c>
      <c r="KY43" s="64"/>
      <c r="KZ43" s="61" t="str">
        <f>IF(ISBLANK($LE$3),"",IF(ISBLANK(Tipy!JH37),0,IF(AND(Tipy!JH37=Výsledky!$LC$3,Tipy!JJ37=Výsledky!$LE$3),60,0)))</f>
        <v/>
      </c>
      <c r="LA43" s="61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1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1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2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5" t="str">
        <f>IF(ISBLANK($LE$3),"",IF(ISBLANK(Tipy!JH37),"-",SUM(KZ43:LD43)))</f>
        <v/>
      </c>
      <c r="LF43" s="64"/>
      <c r="LG43" s="61" t="str">
        <f>IF(ISBLANK($JH$3),"",IF(ISBLANK(Tipy!JU37),0,IF(AND(Tipy!JU37=Výsledky!$JF$3,Tipy!JW37=Výsledky!$JH$3),60,0)))</f>
        <v/>
      </c>
      <c r="LH43" s="61" t="str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/>
      </c>
      <c r="LI43" s="61" t="str">
        <f>IF(ISBLANK($JH$3),"",IF(OR(Tipy!JX37=Výsledky!#REF!,Tipy!JX37=Výsledky!#REF!,Tipy!JX37=Výsledky!#REF!,Tipy!JX37=Výsledky!$JJ$9),IF(VLOOKUP(Tipy!JX37,'Kategórie hráčov'!$A$2:$B$46,2,FALSE)=30,30,20),0))</f>
        <v/>
      </c>
      <c r="LJ43" s="61" t="str">
        <f>IF(ISBLANK($JH$3),"",IF(OR(Tipy!JY37=Výsledky!#REF!,Tipy!JY37=Výsledky!#REF!,Tipy!JY37=Výsledky!#REF!,Tipy!JY37=Výsledky!$JM$9),IF(VLOOKUP(Tipy!JY37,'Kategórie hráčov'!$A$2:$B$46,2,FALSE)=30,30,20),0))</f>
        <v/>
      </c>
      <c r="LK43" s="62" t="str">
        <f>IF(ISBLANK($JH$3),"",IF(ISBLANK(Tipy!JU37),0,IF(OR(AND(Tipy!JU37=Výsledky!$JF$3,OR(Tipy!JW37=Výsledky!$JH$3+1,Tipy!JW37=Výsledky!$JH$3-1)),AND(Tipy!JW37=Výsledky!$JH$3,OR(Tipy!JU37=Výsledky!$JF$3+1,Tipy!JU37=Výsledky!$JF$3-1))),10,0)))</f>
        <v/>
      </c>
      <c r="LL43" s="65" t="str">
        <f>IF(ISBLANK($JH$3),"",IF(ISBLANK(Tipy!JU37),"-",SUM(LG43:LK43)))</f>
        <v/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 t="str">
        <f>IF(ISBLANK($JH$3),"",IF(ISBLANK(Tipy!KI37),0,IF(AND(Tipy!KI37=Výsledky!$JF$3,Tipy!KK37=Výsledky!$JH$3),60,0)))</f>
        <v/>
      </c>
      <c r="LV43" s="61" t="str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/>
      </c>
      <c r="LW43" s="61" t="str">
        <f>IF(ISBLANK($JH$3),"",IF(OR(Tipy!KL37=Výsledky!#REF!,Tipy!KL37=Výsledky!#REF!,Tipy!KL37=Výsledky!#REF!,Tipy!KL37=Výsledky!$JJ$9),IF(VLOOKUP(Tipy!KL37,'Kategórie hráčov'!$A$2:$B$46,2,FALSE)=30,30,20),0))</f>
        <v/>
      </c>
      <c r="LX43" s="61" t="str">
        <f>IF(ISBLANK($JH$3),"",IF(OR(Tipy!KM37=Výsledky!#REF!,Tipy!KM37=Výsledky!#REF!,Tipy!KM37=Výsledky!#REF!,Tipy!KM37=Výsledky!$JM$9),IF(VLOOKUP(Tipy!KM37,'Kategórie hráčov'!$A$2:$B$46,2,FALSE)=30,30,20),0))</f>
        <v/>
      </c>
      <c r="LY43" s="62" t="str">
        <f>IF(ISBLANK($JH$3),"",IF(ISBLANK(Tipy!KI37),0,IF(OR(AND(Tipy!KI37=Výsledky!$JF$3,OR(Tipy!KK37=Výsledky!$JH$3+1,Tipy!KK37=Výsledky!$JH$3-1)),AND(Tipy!KK37=Výsledky!$JH$3,OR(Tipy!KI37=Výsledky!$JF$3+1,Tipy!KI37=Výsledky!$JF$3-1))),10,0)))</f>
        <v/>
      </c>
      <c r="LZ43" s="65" t="str">
        <f>IF(ISBLANK($JH$3),"",IF(ISBLANK(Tipy!KI37),"-",SUM(LU43:LY43)))</f>
        <v/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324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324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5" customFormat="1" ht="18" hidden="1" customHeight="1" x14ac:dyDescent="0.2">
      <c r="A44" s="287">
        <f>Tipy!A38</f>
        <v>12</v>
      </c>
      <c r="B44" s="302" t="s">
        <v>52</v>
      </c>
      <c r="C44" s="303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4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299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299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102">
        <f>IF(ISBLANK($AR$3),"",IF(ISBLANK(Tipy!AH38),0,IF(AND(Tipy!AH38=Výsledky!$AP$3,Tipy!AJ38=Výsledky!$AR$3),60,0)))</f>
        <v>0</v>
      </c>
      <c r="AN44" s="101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01">
        <f>IF(ISBLANK($AR$3),"",IF(OR(Tipy!AK38=Výsledky!$AM$6,Tipy!AK38=Výsledky!$AM$7,Tipy!AK38=Výsledky!$AM$8,Tipy!AK38=Výsledky!$AM$9),VLOOKUP(Tipy!AK38,'Kategórie hráčov'!$A$2:$B$51,2,FALSE),0))</f>
        <v>0</v>
      </c>
      <c r="AP44" s="101">
        <f>IF(ISBLANK($AR$3),"",IF(OR(Tipy!AL38=Výsledky!$AP$6,Tipy!AL38=Výsledky!$AP$7,Tipy!AL38=Výsledky!$AP$8,Tipy!AL38=Výsledky!$AP$9),VLOOKUP(Tipy!AL38,'Kategórie hráčov'!$A$27:$B$76,2,FALSE),0))</f>
        <v>0</v>
      </c>
      <c r="AQ44" s="62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5" t="str">
        <f>IF(ISBLANK($AR$3),"",IF(ISBLANK(Tipy!AH38),"-",SUM(AM44:AQ44)))</f>
        <v>-</v>
      </c>
      <c r="AS44" s="64"/>
      <c r="AT44" s="61">
        <f>IF(ISBLANK($AY$3),"",IF(ISBLANK(Tipy!AN38),0,IF(AND(Tipy!AN38=Výsledky!$AW$3,Tipy!AP38=Výsledky!$AY$3),60,0)))</f>
        <v>0</v>
      </c>
      <c r="AU44" s="61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61">
        <f>IF(ISBLANK($AY$3),"",IF(OR(Tipy!AQ38=Výsledky!$AT$6,Tipy!AQ38=Výsledky!$AT$7,Tipy!AQ38=Výsledky!$AT$8,Tipy!AQ38=Výsledky!$AT$9),VLOOKUP(Tipy!AQ38,'Kategórie hráčov'!$A$2:$B$51,2,FALSE),0))</f>
        <v>0</v>
      </c>
      <c r="AW44" s="61">
        <f>IF(ISBLANK($AY$3),"",IF(OR(Tipy!AR38=Výsledky!$AW$6,Tipy!AR38=Výsledky!$AW$7,Tipy!AR38=Výsledky!$AW$8,Tipy!AR38=Výsledky!$AW$9),VLOOKUP(Tipy!AR38,'Kategórie hráčov'!$A$27:$B$76,2,FALSE),0))</f>
        <v>0</v>
      </c>
      <c r="AX44" s="62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5" t="str">
        <f>IF(ISBLANK($AY$3),"",IF(ISBLANK(Tipy!AN38),"-",SUM(AT44:AX44)))</f>
        <v>-</v>
      </c>
      <c r="AZ44" s="64"/>
      <c r="BA44" s="61">
        <f>IF(ISBLANK($BF$3),"",IF(ISBLANK(Tipy!AT38),0,IF(AND(Tipy!AT38=Výsledky!$BD$3,Tipy!AV38=Výsledky!$BF$3),60,0)))</f>
        <v>0</v>
      </c>
      <c r="BB44" s="61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61">
        <f>IF(ISBLANK($BF$3),"",IF(OR(Tipy!AW38=Výsledky!$BA$6,Tipy!AW38=Výsledky!$BA$7,Tipy!AW38=Výsledky!$BA$8,Tipy!AW38=Výsledky!$BA$9),VLOOKUP(Tipy!AW38,'Kategórie hráčov'!$A$2:$B$51,2,FALSE),0))</f>
        <v>0</v>
      </c>
      <c r="BD44" s="61">
        <f>IF(ISBLANK($BF$3),"",IF(OR(Tipy!AX38=Výsledky!$BD$6,Tipy!AX38=Výsledky!$BD$7,Tipy!AX38=Výsledky!$BD$8,Tipy!AX38=Výsledky!$BD$9),VLOOKUP(Tipy!AX38,'Kategórie hráčov'!$A$27:$B$76,2,FALSE),0))</f>
        <v>0</v>
      </c>
      <c r="BE44" s="62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5" t="str">
        <f>IF(ISBLANK($BF$3),"",IF(ISBLANK(Tipy!AT38),"-",SUM(BA44:BE44)))</f>
        <v>-</v>
      </c>
      <c r="BG44" s="64"/>
      <c r="BH44" s="61">
        <f>IF(ISBLANK($BM$3),"",IF(ISBLANK(Tipy!AZ38),0,IF(AND(Tipy!AZ38=Výsledky!$BK$3,Tipy!BB38=Výsledky!$BM$3),60,0)))</f>
        <v>0</v>
      </c>
      <c r="BI44" s="61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61">
        <f>IF(ISBLANK($BM$3),"",IF(OR(Tipy!BC38=Výsledky!$BH$6,Tipy!BC38=Výsledky!$BH$7,Tipy!BC38=Výsledky!$BH$8,Tipy!BC38=Výsledky!$BH$9),VLOOKUP(Tipy!BC38,'Kategórie hráčov'!$A$2:$B$51,2,FALSE),0))</f>
        <v>0</v>
      </c>
      <c r="BK44" s="61">
        <f>IF(ISBLANK($BM$3),"",IF(OR(Tipy!BD38=Výsledky!$BK$6,Tipy!BD38=Výsledky!$BK$7,Tipy!BD38=Výsledky!$BK$8,Tipy!BD38=Výsledky!$BK$9),VLOOKUP(Tipy!BD38,'Kategórie hráčov'!$A$27:$B$76,2,FALSE),0))</f>
        <v>0</v>
      </c>
      <c r="BL44" s="62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5" t="str">
        <f>IF(ISBLANK($BM$3),"",IF(ISBLANK(Tipy!AZ38),"-",SUM(BH44:BL44)))</f>
        <v>-</v>
      </c>
      <c r="BN44" s="64"/>
      <c r="BO44" s="61">
        <f>IF(ISBLANK($BT$3),"",IF(ISBLANK(Tipy!BF38),0,IF(AND(Tipy!BF38=Výsledky!$BR$3,Tipy!BH38=Výsledky!$BT$3),60,0)))</f>
        <v>0</v>
      </c>
      <c r="BP44" s="61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61">
        <f>IF(ISBLANK($BT$3),"",IF(OR(Tipy!BI38=Výsledky!$BO$6,Tipy!BI38=Výsledky!$BO$7,Tipy!BI38=Výsledky!$BO$8,Tipy!BI38=Výsledky!$BO$9),VLOOKUP(Tipy!BI38,'Kategórie hráčov'!$A$2:$B$51,2,FALSE),0))</f>
        <v>0</v>
      </c>
      <c r="BR44" s="61">
        <f>IF(ISBLANK($BT$3),"",IF(OR(Tipy!BJ38=Výsledky!$BR$6,Tipy!BJ38=Výsledky!$BR$7,Tipy!BJ38=Výsledky!$BR$8,Tipy!BJ38=Výsledky!$BR$9),VLOOKUP(Tipy!BJ38,'Kategórie hráčov'!$A$27:$B$76,2,FALSE),0))</f>
        <v>0</v>
      </c>
      <c r="BS44" s="62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5" t="str">
        <f>IF(ISBLANK($BT$3),"",IF(ISBLANK(Tipy!BF38),"-",SUM(BO44:BS44)))</f>
        <v>-</v>
      </c>
      <c r="BU44" s="64"/>
      <c r="BV44" s="61">
        <f>IF(ISBLANK($CA$3),"",IF(ISBLANK(Tipy!BL38),0,IF(AND(Tipy!BL38=Výsledky!$BY$3,Tipy!BN38=Výsledky!$CA$3),60,0)))</f>
        <v>0</v>
      </c>
      <c r="BW44" s="61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61">
        <f>IF(ISBLANK($CA$3),"",IF(OR(Tipy!BO38=Výsledky!$BV$6,Tipy!BO38=Výsledky!$BV$7,Tipy!BO38=Výsledky!$BV$8,Tipy!BO38=Výsledky!$BV$9),VLOOKUP(Tipy!BO38,'Kategórie hráčov'!$A$2:$B$51,2,FALSE),0))</f>
        <v>0</v>
      </c>
      <c r="BY44" s="61">
        <f>IF(ISBLANK($CA$3),"",IF(OR(Tipy!BP38=Výsledky!$BY$6,Tipy!BP38=Výsledky!$BY$7,Tipy!BP38=Výsledky!$BY$8,Tipy!BP38=Výsledky!$BY$9),VLOOKUP(Tipy!BP38,'Kategórie hráčov'!$A$27:$B$76,2,FALSE),0))</f>
        <v>0</v>
      </c>
      <c r="BZ44" s="62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5" t="str">
        <f>IF(ISBLANK($CA$3),"",IF(ISBLANK(Tipy!BL38),"-",SUM(BV44:BZ44)))</f>
        <v>-</v>
      </c>
      <c r="CB44" s="64"/>
      <c r="CC44" s="61">
        <f>IF(ISBLANK($CH$3),"",IF(ISBLANK(Tipy!BR38),0,IF(AND(Tipy!BR38=Výsledky!$CF$3,Tipy!BT38=Výsledky!$CH$3),60,0)))</f>
        <v>0</v>
      </c>
      <c r="CD44" s="61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61">
        <f>IF(ISBLANK($CH$3),"",IF(OR(Tipy!BU38=Výsledky!$CC$6,Tipy!BU38=Výsledky!$CC$7,Tipy!BU38=Výsledky!$CC$8,Tipy!BU38=Výsledky!$CC$9),VLOOKUP(Tipy!BU38,'Kategórie hráčov'!$A$2:$B$51,2,FALSE),0))</f>
        <v>0</v>
      </c>
      <c r="CF44" s="61">
        <f>IF(ISBLANK($CH$3),"",IF(OR(Tipy!BV38=Výsledky!$CF$6,Tipy!BV38=Výsledky!$CF$7,Tipy!BV38=Výsledky!$CF$8,Tipy!BV38=Výsledky!$CF$9),VLOOKUP(Tipy!BV38,'Kategórie hráčov'!$A$27:$B$76,2,FALSE),0))</f>
        <v>0</v>
      </c>
      <c r="CG44" s="62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5" t="str">
        <f>IF(ISBLANK($CH$3),"",IF(ISBLANK(Tipy!BR38),"-",SUM(CC44:CG44)))</f>
        <v>-</v>
      </c>
      <c r="CI44" s="64"/>
      <c r="CJ44" s="61">
        <f>IF(ISBLANK($CO$3),"",IF(ISBLANK(Tipy!BX38),0,IF(AND(Tipy!BX38=Výsledky!$CM$3,Tipy!BZ38=Výsledky!$CO$3),60,0)))</f>
        <v>0</v>
      </c>
      <c r="CK44" s="61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61">
        <f>IF(ISBLANK($CO$3),"",IF(OR(Tipy!CA38=Výsledky!$CJ$6,Tipy!CA38=Výsledky!$CJ$7,Tipy!CA38=Výsledky!$CJ$8,Tipy!CA38=Výsledky!$CJ$9),VLOOKUP(Tipy!CA38,'Kategórie hráčov'!$A$2:$B$51,2,FALSE),0))</f>
        <v>0</v>
      </c>
      <c r="CM44" s="61">
        <f>IF(ISBLANK($CO$3),"",IF(OR(Tipy!CB38=Výsledky!$CM$6,Tipy!CB38=Výsledky!$CM$7,Tipy!CB38=Výsledky!$CM$8,Tipy!CB38=Výsledky!$CM$9),VLOOKUP(Tipy!CB38,'Kategórie hráčov'!$A$27:$B$76,2,FALSE),0))</f>
        <v>0</v>
      </c>
      <c r="CN44" s="62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65" t="str">
        <f>IF(ISBLANK($CO$3),"",IF(ISBLANK(Tipy!BX38),"-",SUM(CJ44:CN44)))</f>
        <v>-</v>
      </c>
      <c r="CP44" s="64"/>
      <c r="CQ44" s="61">
        <f>IF(ISBLANK($CV$3),"",IF(ISBLANK(Tipy!CD38),0,IF(AND(Tipy!CD38=Výsledky!$CT$3,Tipy!CF38=Výsledky!$CV$3),60,0)))</f>
        <v>0</v>
      </c>
      <c r="CR44" s="61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61">
        <f>IF(ISBLANK($CV$3),"",IF(OR(Tipy!CG38=Výsledky!$CQ$6,Tipy!CG38=Výsledky!$CQ$7,Tipy!CG38=Výsledky!$CQ$8,Tipy!CG38=Výsledky!$CQ$9),VLOOKUP(Tipy!CG38,'Kategórie hráčov'!$A$2:$B$51,2,FALSE),0))</f>
        <v>0</v>
      </c>
      <c r="CT44" s="61">
        <f>IF(ISBLANK($CV$3),"",IF(OR(Tipy!CH38=Výsledky!$CT$6,Tipy!CH38=Výsledky!$CT$7,Tipy!CH38=Výsledky!$CT$8,Tipy!CH38=Výsledky!$CT$9),VLOOKUP(Tipy!CH38,'Kategórie hráčov'!$A$27:$B$76,2,FALSE),0))</f>
        <v>0</v>
      </c>
      <c r="CU44" s="62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65" t="str">
        <f>IF(ISBLANK($CV$3),"",IF(ISBLANK(Tipy!CD38),"-",SUM(CQ44:CU44)))</f>
        <v>-</v>
      </c>
      <c r="CW44" s="64"/>
      <c r="CX44" s="61">
        <f>IF(ISBLANK($DC$3),"",IF(ISBLANK(Tipy!CJ38),0,IF(AND(Tipy!CJ38=Výsledky!$DA$3,Tipy!CL38=Výsledky!$DC$3),60,0)))</f>
        <v>0</v>
      </c>
      <c r="CY44" s="61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61">
        <f>IF(ISBLANK($DC$3),"",IF(OR(Tipy!CM38=Výsledky!$CX$6,Tipy!CM38=Výsledky!$CX$7,Tipy!CM38=Výsledky!$CX$8,Tipy!CM38=Výsledky!$CX$9),VLOOKUP(Tipy!CM38,'Kategórie hráčov'!$A$2:$B$51,2,FALSE),0))</f>
        <v>0</v>
      </c>
      <c r="DA44" s="61">
        <f>IF(ISBLANK($DC$3),"",IF(OR(Tipy!CN38=Výsledky!$DA$6,Tipy!CN38=Výsledky!$DA$7,Tipy!CN38=Výsledky!$DA$8,Tipy!CN38=Výsledky!$DA$9),VLOOKUP(Tipy!CN38,'Kategórie hráčov'!$A$27:$B$76,2,FALSE),0))</f>
        <v>0</v>
      </c>
      <c r="DB44" s="62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65" t="str">
        <f>IF(ISBLANK($DC$3),"",IF(ISBLANK(Tipy!CJ38),"-",SUM(CX44:DB44)))</f>
        <v>-</v>
      </c>
      <c r="DD44" s="64"/>
      <c r="DE44" s="61">
        <f>IF(ISBLANK($DJ$3),"",IF(ISBLANK(Tipy!CP38),0,IF(AND(Tipy!CP38=Výsledky!$DH$3,Tipy!CR38=Výsledky!$DJ$3),60,0)))</f>
        <v>0</v>
      </c>
      <c r="DF44" s="61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61">
        <f>IF(ISBLANK($DJ$3),"",IF(OR(Tipy!CS38=Výsledky!$DE$6,Tipy!CS38=Výsledky!$DE$7,Tipy!CS38=Výsledky!$DE$8,Tipy!CS38=Výsledky!$DE$9),VLOOKUP(Tipy!CS38,'Kategórie hráčov'!$A$2:$B$51,2,FALSE),0))</f>
        <v>0</v>
      </c>
      <c r="DH44" s="61">
        <f>IF(ISBLANK($DJ$3),"",IF(OR(Tipy!CT38=Výsledky!$DH$6,Tipy!CT38=Výsledky!$DH$7,Tipy!CT38=Výsledky!$DH$8,Tipy!CT38=Výsledky!$DH$9),VLOOKUP(Tipy!CT38,'Kategórie hráčov'!$A$27:$B$76,2,FALSE),0))</f>
        <v>0</v>
      </c>
      <c r="DI44" s="62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65" t="str">
        <f>IF(ISBLANK($DJ$3),"",IF(ISBLANK(Tipy!CP38),"-",SUM(DE44:DI44)))</f>
        <v>-</v>
      </c>
      <c r="DK44" s="64"/>
      <c r="DL44" s="61">
        <f>IF(ISBLANK($DQ$3),"",IF(ISBLANK(Tipy!CV38),0,IF(AND(Tipy!CV38=Výsledky!$DO$3,Tipy!CX38=Výsledky!$DQ$3),60,0)))</f>
        <v>0</v>
      </c>
      <c r="DM44" s="61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61">
        <f>IF(ISBLANK($DQ$3),"",IF(OR(Tipy!CY38=Výsledky!$DL$6,Tipy!CY38=Výsledky!$DL$7,Tipy!CY38=Výsledky!$DL$8,Tipy!CY38=Výsledky!$DL$9),VLOOKUP(Tipy!CY38,'Kategórie hráčov'!$A$2:$B$51,2,FALSE),0))</f>
        <v>0</v>
      </c>
      <c r="DO44" s="61">
        <f>IF(ISBLANK($DQ$3),"",IF(OR(Tipy!CZ38=Výsledky!$DO$6,Tipy!CZ38=Výsledky!$DO$7,Tipy!CZ38=Výsledky!$DO$8,Tipy!CZ38=Výsledky!$DO$9),VLOOKUP(Tipy!CZ38,'Kategórie hráčov'!$A$27:$B$76,2,FALSE),0))</f>
        <v>0</v>
      </c>
      <c r="DP44" s="62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65" t="str">
        <f>IF(ISBLANK($DQ$3),"",IF(ISBLANK(Tipy!CV38),"-",SUM(DL44:DP44)))</f>
        <v>-</v>
      </c>
      <c r="DR44" s="64"/>
      <c r="DS44" s="61">
        <f>IF(ISBLANK($DX$3),"",IF(ISBLANK(Tipy!DB38),0,IF(AND(Tipy!DB38=Výsledky!$DV$3,Tipy!DD38=Výsledky!$DX$3),60,0)))</f>
        <v>0</v>
      </c>
      <c r="DT44" s="61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61">
        <f>IF(ISBLANK($DX$3),"",IF(OR(Tipy!DE38=Výsledky!$DS$6,Tipy!DE38=Výsledky!$DS$7,Tipy!DE38=Výsledky!$DS$8,Tipy!DE38=Výsledky!$DS$9),VLOOKUP(Tipy!DE38,'Kategórie hráčov'!$A$2:$B$51,2,FALSE),0))</f>
        <v>0</v>
      </c>
      <c r="DV44" s="61">
        <f>IF(ISBLANK($DX$3),"",IF(OR(Tipy!DF38=Výsledky!$DV$6,Tipy!DF38=Výsledky!$DV$7,Tipy!DF38=Výsledky!$DV$8,Tipy!DF38=Výsledky!$DV$9),VLOOKUP(Tipy!DF38,'Kategórie hráčov'!$A$27:$B$76,2,FALSE),0))</f>
        <v>0</v>
      </c>
      <c r="DW44" s="62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65" t="str">
        <f>IF(ISBLANK($DX$3),"",IF(ISBLANK(Tipy!DB38),"-",SUM(DS44:DW44)))</f>
        <v>-</v>
      </c>
      <c r="DY44" s="64"/>
      <c r="DZ44" s="61">
        <f>IF(ISBLANK($EE$3),"",IF(ISBLANK(Tipy!DH38),0,IF(AND(Tipy!DH38=Výsledky!$EC$3,Tipy!DJ38=Výsledky!$EE$3),60,0)))</f>
        <v>0</v>
      </c>
      <c r="EA44" s="61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61">
        <f>IF(ISBLANK($EE$3),"",IF(OR(Tipy!DK38=Výsledky!$DZ$6,Tipy!DK38=Výsledky!$DZ$7,Tipy!DK38=Výsledky!$DZ$8,Tipy!DK38=Výsledky!$DZ$9),VLOOKUP(Tipy!DK38,'Kategórie hráčov'!$A$2:$B$51,2,FALSE),0))</f>
        <v>0</v>
      </c>
      <c r="EC44" s="61">
        <f>IF(ISBLANK($EE$3),"",IF(OR(Tipy!DL38=Výsledky!$EC$6,Tipy!DL38=Výsledky!$EC$7,Tipy!DL38=Výsledky!$EC$8,Tipy!DL38=Výsledky!$EC$9),VLOOKUP(Tipy!DL38,'Kategórie hráčov'!$A$27:$B$76,2,FALSE),0))</f>
        <v>0</v>
      </c>
      <c r="ED44" s="62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65" t="str">
        <f>IF(ISBLANK($EE$3),"",IF(ISBLANK(Tipy!DH38),"-",SUM(DZ44:ED44)))</f>
        <v>-</v>
      </c>
      <c r="EF44" s="64"/>
      <c r="EG44" s="61">
        <f>IF(ISBLANK($EL$3),"",IF(ISBLANK(Tipy!DN38),0,IF(AND(Tipy!DN38=Výsledky!$EJ$3,Tipy!DP38=Výsledky!$EL$3),60,0)))</f>
        <v>0</v>
      </c>
      <c r="EH44" s="61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61">
        <f>IF(ISBLANK($EL$3),"",IF(OR(Tipy!DQ38=Výsledky!$EG$6,Tipy!DQ38=Výsledky!$EG$7,Tipy!DQ38=Výsledky!$EG$8,Tipy!DQ38=Výsledky!$EG$9),VLOOKUP(Tipy!DQ38,'Kategórie hráčov'!$A$77:$B$77,2,FALSE),0))</f>
        <v>0</v>
      </c>
      <c r="EJ44" s="61">
        <f>IF(ISBLANK($EL$3),"",IF(OR(Tipy!DR38=Výsledky!$EJ$6,Tipy!DR38=Výsledky!$EJ$7,Tipy!DR38=Výsledky!$EJ$8,Tipy!DR38=Výsledky!$EJ$9),VLOOKUP(Tipy!DR38,'Kategórie hráčov'!$A$27:$B$76,2,FALSE),0))</f>
        <v>0</v>
      </c>
      <c r="EK44" s="62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65" t="str">
        <f>IF(ISBLANK($EL$3),"",IF(ISBLANK(Tipy!DN38),"-",SUM(EG44:EK44)))</f>
        <v>-</v>
      </c>
      <c r="EM44" s="64"/>
      <c r="EN44" s="61">
        <f>IF(ISBLANK($ES$3),"",IF(ISBLANK(Tipy!DT38),0,IF(AND(Tipy!DT38=Výsledky!$EQ$3,Tipy!DV38=Výsledky!$ES$3),60,0)))</f>
        <v>0</v>
      </c>
      <c r="EO44" s="61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61">
        <f>IF(ISBLANK($ES$3),"",IF(OR(Tipy!DW38=Výsledky!$EN$6,Tipy!DW38=Výsledky!$EN$7,Tipy!DW38=Výsledky!$EN$8,Tipy!DW38=Výsledky!$EN$9),VLOOKUP(Tipy!DW38,'Kategórie hráčov'!$A$2:$B$51,2,FALSE),0))</f>
        <v>0</v>
      </c>
      <c r="EQ44" s="61">
        <f>IF(ISBLANK($ES$3),"",IF(OR(Tipy!DX38=Výsledky!$EQ$6,Tipy!DX38=Výsledky!$EQ$7,Tipy!DX38=Výsledky!$EQ$8,Tipy!DX38=Výsledky!$EQ$9),VLOOKUP(Tipy!DX38,'Kategórie hráčov'!$A$27:$B$76,2,FALSE),0))</f>
        <v>0</v>
      </c>
      <c r="ER44" s="62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65" t="str">
        <f>IF(ISBLANK($ES$3),"",IF(ISBLANK(Tipy!DT38),"-",SUM(EN44:ER44)))</f>
        <v>-</v>
      </c>
      <c r="ET44" s="64"/>
      <c r="EU44" s="61">
        <f>IF(ISBLANK($EZ$3),"",IF(ISBLANK(Tipy!DZ38),0,IF(AND(Tipy!DZ38=Výsledky!$EX$3,Tipy!EB38=Výsledky!$EZ$3),60,0)))</f>
        <v>0</v>
      </c>
      <c r="EV44" s="61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61">
        <f>IF(ISBLANK($EZ$3),"",IF(OR(Tipy!EC38=Výsledky!$EU$6,Tipy!EC38=Výsledky!$EU$7,Tipy!EC38=Výsledky!$EU$8,Tipy!EC38=Výsledky!$EU$9),VLOOKUP(Tipy!EC38,'Kategórie hráčov'!$A$2:$B$51,2,FALSE),0))</f>
        <v>0</v>
      </c>
      <c r="EX44" s="61">
        <f>IF(ISBLANK($EZ$3),"",IF(OR(Tipy!ED38=Výsledky!$EX$6,Tipy!ED38=Výsledky!$EX$7,Tipy!ED38=Výsledky!$EX$8,Tipy!ED38=Výsledky!$EX$9),VLOOKUP(Tipy!ED38,'Kategórie hráčov'!$A$27:$B$76,2,FALSE),0))</f>
        <v>0</v>
      </c>
      <c r="EY44" s="62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65" t="str">
        <f>IF(ISBLANK($EZ$3),"",IF(ISBLANK(Tipy!DZ38),"-",SUM(EU44:EY44)))</f>
        <v>-</v>
      </c>
      <c r="FA44" s="64"/>
      <c r="FB44" s="61">
        <f>IF(ISBLANK($BM$3),"",IF(ISBLANK(Tipy!EF38),0,IF(AND(Tipy!EF38=Výsledky!$BK$3,Tipy!EH38=Výsledky!$BM$3),60,0)))</f>
        <v>0</v>
      </c>
      <c r="FC44" s="61">
        <f>IF(ISBLANK($BM$3),"",IF(ISBLANK(Tipy!EF38),0,IF(AND(Tipy!EF38=Výsledky!$BK$3,Tipy!EH38=Výsledky!$BM$3),0,IF(AND(Tipy!EF38-Tipy!EH38&gt;0,Výsledky!$BK$3-Výsledky!$BM$3&gt;0),20,IF(AND(Tipy!EF38-Tipy!EH38=0,Výsledky!$BK$3-Výsledky!$BM$3=0),20,IF(AND(Tipy!EF38-Tipy!EH38&lt;0,Výsledky!$BK$3-Výsledky!$BM$3&lt;0),20,0))))))</f>
        <v>0</v>
      </c>
      <c r="FD44" s="61">
        <f>IF(ISBLANK($BM$3),"",IF(OR(Tipy!EI38=Výsledky!$FB$6,Tipy!EI38=Výsledky!$FB$7,Tipy!EI38=Výsledky!$FB$8,Tipy!EI38=Výsledky!$FB$9),IF(VLOOKUP(Tipy!EI38,'Kategórie hráčov'!$A$2:$B$46,2,FALSE)=30,30,20),0))</f>
        <v>0</v>
      </c>
      <c r="FE44" s="61">
        <f>IF(ISBLANK($BM$3),"",IF(OR(Tipy!EJ38=Výsledky!$FE$6,Tipy!EJ38=Výsledky!$FE$7,Tipy!EJ38=Výsledky!$FE$8,Tipy!EJ38=Výsledky!$FE$9),IF(VLOOKUP(Tipy!EJ38,'Kategórie hráčov'!$A$2:$B$46,2,FALSE)=30,30,20),0))</f>
        <v>0</v>
      </c>
      <c r="FF44" s="62">
        <f>IF(ISBLANK($BM$3),"",IF(ISBLANK(Tipy!EF38),0,IF(OR(AND(Tipy!EF38=Výsledky!$BK$3,OR(Tipy!EH38=Výsledky!$BM$3+1,Tipy!EH38=Výsledky!$BM$3-1)),AND(Tipy!EH38=Výsledky!$BM$3,OR(Tipy!EF38=Výsledky!$BK$3+1,Tipy!EF38=Výsledky!$BK$3-1))),10,0)))</f>
        <v>0</v>
      </c>
      <c r="FG44" s="65" t="str">
        <f>IF(ISBLANK($BM$3),"",IF(ISBLANK(Tipy!EF38),"-",SUM(FB44:FF44)))</f>
        <v>-</v>
      </c>
      <c r="FH44" s="64"/>
      <c r="FI44" s="61" t="str">
        <f>IF(ISBLANK($FN$3),"",IF(ISBLANK(Tipy!EL38),0,IF(AND(Tipy!EL38=Výsledky!$FL$3,Tipy!EN38=Výsledky!$FN$3),60,0)))</f>
        <v/>
      </c>
      <c r="FJ44" s="61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61" t="str">
        <f>IF(ISBLANK($FN$3),"",IF(OR(Tipy!EO38=Výsledky!$FI$6,Tipy!EO38=Výsledky!$FI$7,Tipy!EO38=Výsledky!$FI$8,Tipy!EO38=Výsledky!$FI$9),IF(VLOOKUP(Tipy!EO38,'Kategórie hráčov'!$A$2:$B$46,2,FALSE)=30,30,20),0))</f>
        <v/>
      </c>
      <c r="FL44" s="61" t="str">
        <f>IF(ISBLANK($FN$3),"",IF(OR(Tipy!EP38=Výsledky!$FL$6,Tipy!EP38=Výsledky!$FL$7,Tipy!EP38=Výsledky!$FL$8,Tipy!EP38=Výsledky!$FL$9),IF(VLOOKUP(Tipy!EP38,'Kategórie hráčov'!$A$2:$B$46,2,FALSE)=30,30,20),0))</f>
        <v/>
      </c>
      <c r="FM44" s="62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65" t="str">
        <f>IF(ISBLANK($FN$3),"",IF(ISBLANK(Tipy!EL38),"-",SUM(FI44:FM44)))</f>
        <v/>
      </c>
      <c r="FO44" s="64"/>
      <c r="FP44" s="61">
        <f>IF(ISBLANK($DJ$3),"",IF(ISBLANK(Tipy!ER38),0,IF(AND(Tipy!ER38=Výsledky!$DH$3,Tipy!ET38=Výsledky!$DJ$3),60,0)))</f>
        <v>0</v>
      </c>
      <c r="FQ44" s="61">
        <f>IF(ISBLANK($DJ$3),"",IF(ISBLANK(Tipy!ER38),0,IF(AND(Tipy!ER38=Výsledky!$DH$3,Tipy!ET38=Výsledky!$DJ$3),0,IF(AND(Tipy!ER38-Tipy!ET38&gt;0,Výsledky!$DH$3-Výsledky!$DJ$3&gt;0),20,IF(AND(Tipy!ER38-Tipy!ET38=0,Výsledky!$DH$3-Výsledky!$DJ$3=0),20,IF(AND(Tipy!ER38-Tipy!ET38&lt;0,Výsledky!$DH$3-Výsledky!$DJ$3&lt;0),20,0))))))</f>
        <v>0</v>
      </c>
      <c r="FR44" s="61">
        <f>IF(ISBLANK($DJ$3),"",IF(OR(Tipy!EU38=Výsledky!$FP$6,Tipy!EU38=Výsledky!$FP$7,Tipy!EU38=Výsledky!$FP$8,Tipy!EU38=Výsledky!$FP$9),IF(VLOOKUP(Tipy!EU38,'Kategórie hráčov'!$A$2:$B$46,2,FALSE)=30,30,20),0))</f>
        <v>0</v>
      </c>
      <c r="FS44" s="61">
        <f>IF(ISBLANK($DJ$3),"",IF(OR(Tipy!EV38=Výsledky!$FS$6,Tipy!EV38=Výsledky!$FS$7,Tipy!EV38=Výsledky!$FS$8,Tipy!EV38=Výsledky!$FS$9),IF(VLOOKUP(Tipy!EV38,'Kategórie hráčov'!$A$2:$B$46,2,FALSE)=30,30,20),0))</f>
        <v>0</v>
      </c>
      <c r="FT44" s="62">
        <f>IF(ISBLANK($DJ$3),"",IF(ISBLANK(Tipy!ER38),0,IF(OR(AND(Tipy!ER38=Výsledky!$DH$3,OR(Tipy!ET38=Výsledky!$DJ$3+1,Tipy!ET38=Výsledky!$DJ$3-1)),AND(Tipy!ET38=Výsledky!$DJ$3,OR(Tipy!ER38=Výsledky!$DH$3+1,Tipy!ER38=Výsledky!$DH$3-1))),10,0)))</f>
        <v>0</v>
      </c>
      <c r="FU44" s="65" t="str">
        <f>IF(ISBLANK($DJ$3),"",IF(ISBLANK(Tipy!ER38),"-",SUM(FP44:FT44)))</f>
        <v>-</v>
      </c>
      <c r="FV44" s="64"/>
      <c r="FW44" s="61" t="str">
        <f>IF(ISBLANK($GB$3),"",IF(ISBLANK(Tipy!EX38),0,IF(AND(Tipy!EX38=Výsledky!$FZ$3,Tipy!EZ38=Výsledky!$GB$3),60,0)))</f>
        <v/>
      </c>
      <c r="FX44" s="61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61" t="str">
        <f>IF(ISBLANK($GB$3),"",IF(OR(Tipy!FA38=Výsledky!$FW$6,Tipy!FA38=Výsledky!$FW$7,Tipy!FA38=Výsledky!$FW$8,Tipy!FA38=Výsledky!$FW$9),IF(VLOOKUP(Tipy!FA38,'Kategórie hráčov'!$A$2:$B$46,2,FALSE)=30,30,20),0))</f>
        <v/>
      </c>
      <c r="FZ44" s="61" t="str">
        <f>IF(ISBLANK($GB$3),"",IF(OR(Tipy!FB38=Výsledky!$FZ$6,Tipy!FB38=Výsledky!$FZ$7,Tipy!FB38=Výsledky!$FZ$8,Tipy!FB38=Výsledky!$FZ$9),IF(VLOOKUP(Tipy!FB38,'Kategórie hráčov'!$A$2:$B$46,2,FALSE)=30,30,20),0))</f>
        <v/>
      </c>
      <c r="GA44" s="62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65" t="str">
        <f>IF(ISBLANK($GB$3),"",IF(ISBLANK(Tipy!EX38),"-",SUM(FW44:GA44)))</f>
        <v/>
      </c>
      <c r="GC44" s="64"/>
      <c r="GD44" s="61" t="str">
        <f>IF(ISBLANK($GP$3),"",IF(ISBLANK(Tipy!FD38),0,IF(AND(Tipy!FD38=Výsledky!$GN$3,Tipy!FF38=Výsledky!$GP$3),60,0)))</f>
        <v/>
      </c>
      <c r="GE44" s="61" t="str">
        <f>IF(ISBLANK($GP$3),"",IF(ISBLANK(Tipy!FD38),0,IF(AND(Tipy!FD38=Výsledky!$GN$3,Tipy!FF38=Výsledky!$GP$3),0,IF(AND(Tipy!FD38-Tipy!FF38&gt;0,Výsledky!$GN$3-Výsledky!$GP$3&gt;0),20,IF(AND(Tipy!FD38-Tipy!FF38=0,Výsledky!$GN$3-Výsledky!$GP$3=0),20,IF(AND(Tipy!FD38-Tipy!FF38&lt;0,Výsledky!$GN$3-Výsledky!$GP$3&lt;0),20,0))))))</f>
        <v/>
      </c>
      <c r="GF44" s="61" t="str">
        <f>IF(ISBLANK($GP$3),"",IF(OR(Tipy!FG38=Výsledky!$GD$6,Tipy!FG38=Výsledky!$GD$7,Tipy!FG38=Výsledky!$GD$8,Tipy!FG38=Výsledky!$GD$9),IF(VLOOKUP(Tipy!FG38,'Kategórie hráčov'!$A$2:$B$46,2,FALSE)=30,30,20),0))</f>
        <v/>
      </c>
      <c r="GG44" s="61" t="str">
        <f>IF(ISBLANK($GP$3),"",IF(OR(Tipy!FH38=Výsledky!$GG$6,Tipy!FH38=Výsledky!$GG$7,Tipy!FH38=Výsledky!$GG$8,Tipy!FH38=Výsledky!$GG$9),IF(VLOOKUP(Tipy!FH38,'Kategórie hráčov'!$A$2:$B$46,2,FALSE)=30,30,20),0))</f>
        <v/>
      </c>
      <c r="GH44" s="62" t="str">
        <f>IF(ISBLANK($GP$3),"",IF(ISBLANK(Tipy!FD38),0,IF(OR(AND(Tipy!FD38=Výsledky!$GN$3,OR(Tipy!FF38=Výsledky!$GP$3+1,Tipy!FF38=Výsledky!$GP$3-1)),AND(Tipy!FF38=Výsledky!$GP$3,OR(Tipy!FD38=Výsledky!$GN$3+1,Tipy!FD38=Výsledky!$GN$3-1))),10,0)))</f>
        <v/>
      </c>
      <c r="GI44" s="65" t="str">
        <f>IF(ISBLANK($GP$3),"",IF(ISBLANK(Tipy!FD38),"-",SUM(GD44:GH44)))</f>
        <v/>
      </c>
      <c r="GJ44" s="64"/>
      <c r="GK44" s="61" t="str">
        <f>IF(ISBLANK($GW$3),"",IF(ISBLANK(Tipy!FJ38),0,IF(AND(Tipy!FJ38=Výsledky!$GU$3,Tipy!FL38=Výsledky!$GW$3),60,0)))</f>
        <v/>
      </c>
      <c r="GL44" s="61" t="str">
        <f>IF(ISBLANK($GW$3),"",IF(ISBLANK(Tipy!FJ38),0,IF(AND(Tipy!FJ38=Výsledky!$GU$3,Tipy!FL38=Výsledky!$GW$3),0,IF(AND(Tipy!FJ38-Tipy!FL38&gt;0,Výsledky!$GU$3-Výsledky!$GW$3&gt;0),20,IF(AND(Tipy!FJ38-Tipy!FL38=0,Výsledky!$GU$3-Výsledky!$GW$3=0),20,IF(AND(Tipy!FJ38-Tipy!FL38&lt;0,Výsledky!$GU$3-Výsledky!$GW$3&lt;0),20,0))))))</f>
        <v/>
      </c>
      <c r="GM44" s="61" t="str">
        <f>IF(ISBLANK($GW$3),"",IF(OR(Tipy!FM38=Výsledky!$GK$6,Tipy!FM38=Výsledky!$GK$7,Tipy!FM38=Výsledky!$GK$8,Tipy!FM38=Výsledky!$GK$9),IF(VLOOKUP(Tipy!FM38,'Kategórie hráčov'!$A$2:$B$46,2,FALSE)=30,30,20),0))</f>
        <v/>
      </c>
      <c r="GN44" s="61" t="str">
        <f>IF(ISBLANK($GW$3),"",IF(OR(Tipy!FN38=Výsledky!$GN$6,Tipy!FN38=Výsledky!$GN$7,Tipy!FN38=Výsledky!$GN$8,Tipy!FN38=Výsledky!$GN$9),IF(VLOOKUP(Tipy!FN38,'Kategórie hráčov'!$A$2:$B$46,2,FALSE)=30,30,20),0))</f>
        <v/>
      </c>
      <c r="GO44" s="62" t="str">
        <f>IF(ISBLANK($GW$3),"",IF(ISBLANK(Tipy!FJ38),0,IF(OR(AND(Tipy!FJ38=Výsledky!$GU$3,OR(Tipy!FL38=Výsledky!$GW$3+1,Tipy!FL38=Výsledky!$GW$3-1)),AND(Tipy!FL38=Výsledky!$GW$3,OR(Tipy!FJ38=Výsledky!$GU$3+1,Tipy!FJ38=Výsledky!$GU$3-1))),10,0)))</f>
        <v/>
      </c>
      <c r="GP44" s="65" t="str">
        <f>IF(ISBLANK($GW$3),"",IF(ISBLANK(Tipy!FJ38),"-",SUM(GK44:GO44)))</f>
        <v/>
      </c>
      <c r="GQ44" s="64"/>
      <c r="GR44" s="61" t="str">
        <f>IF(ISBLANK($GI$3),"",IF(ISBLANK(Tipy!FP38),0,IF(AND(Tipy!FP38=Výsledky!$GG$3,Tipy!FR38=Výsledky!$GI$3),60,0)))</f>
        <v/>
      </c>
      <c r="GS44" s="61" t="str">
        <f>IF(ISBLANK($GI$3),"",IF(ISBLANK(Tipy!FP38),0,IF(AND(Tipy!FP38=Výsledky!$GG$3,Tipy!FR38=Výsledky!$GI$3),0,IF(AND(Tipy!FP38-Tipy!FR38&gt;0,Výsledky!$GG$3-Výsledky!$GI$3&gt;0),20,IF(AND(Tipy!FP38-Tipy!FR38=0,Výsledky!$GG$3-Výsledky!$GI$3=0),20,IF(AND(Tipy!FP38-Tipy!FR38&lt;0,Výsledky!$GG$3-Výsledky!$GI$3&lt;0),20,0))))))</f>
        <v/>
      </c>
      <c r="GT44" s="61" t="str">
        <f>IF(ISBLANK($GI$3),"",IF(OR(Tipy!FS38=Výsledky!#REF!,Tipy!FS38=Výsledky!#REF!,Tipy!FS38=Výsledky!#REF!,Tipy!FS38=Výsledky!$GR$9),IF(VLOOKUP(Tipy!FS38,'Kategórie hráčov'!$A$2:$B$46,2,FALSE)=30,30,20),0))</f>
        <v/>
      </c>
      <c r="GU44" s="61" t="str">
        <f>IF(ISBLANK($GI$3),"",IF(OR(Tipy!FT38=Výsledky!#REF!,Tipy!FT38=Výsledky!#REF!,Tipy!FT38=Výsledky!#REF!,Tipy!FT38=Výsledky!$GU$9),IF(VLOOKUP(Tipy!FT38,'Kategórie hráčov'!$A$2:$B$46,2,FALSE)=30,30,20),0))</f>
        <v/>
      </c>
      <c r="GV44" s="62" t="str">
        <f>IF(ISBLANK($GI$3),"",IF(ISBLANK(Tipy!FP38),0,IF(OR(AND(Tipy!FP38=Výsledky!$GG$3,OR(Tipy!FR38=Výsledky!$GI$3+1,Tipy!FR38=Výsledky!$GI$3-1)),AND(Tipy!FR38=Výsledky!$GI$3,OR(Tipy!FP38=Výsledky!$GG$3+1,Tipy!FP38=Výsledky!$GG$3-1))),10,0)))</f>
        <v/>
      </c>
      <c r="GW44" s="65" t="str">
        <f>IF(ISBLANK($GI$3),"",IF(ISBLANK(Tipy!FP38),"-",SUM(GR44:GV44)))</f>
        <v/>
      </c>
      <c r="GX44" s="64"/>
      <c r="GY44" s="61" t="str">
        <f>IF(ISBLANK($HK$3),"",IF(ISBLANK(Tipy!FV38),0,IF(AND(Tipy!FV38=Výsledky!$HI$3,Tipy!FX38=Výsledky!$HK$3),60,0)))</f>
        <v/>
      </c>
      <c r="GZ44" s="61" t="str">
        <f>IF(ISBLANK($HK$3),"",IF(ISBLANK(Tipy!FV38),0,IF(AND(Tipy!FV38=Výsledky!$HI$3,Tipy!FX38=Výsledky!$HK$3),0,IF(AND(Tipy!FV38-Tipy!FX38&gt;0,Výsledky!$HI$3-Výsledky!$HK$3&gt;0),20,IF(AND(Tipy!FV38-Tipy!FX38=0,Výsledky!$HI$3-Výsledky!$HK$3=0),20,IF(AND(Tipy!FV38-Tipy!FX38&lt;0,Výsledky!$HI$3-Výsledky!$HK$3&lt;0),20,0))))))</f>
        <v/>
      </c>
      <c r="HA44" s="61" t="str">
        <f>IF(ISBLANK($HK$3),"",IF(OR(Tipy!FY38=Výsledky!$GY$6,Tipy!FY38=Výsledky!$GY$7,Tipy!FY38=Výsledky!$GY$8,Tipy!FY38=Výsledky!$GY$9),IF(VLOOKUP(Tipy!FY38,'Kategórie hráčov'!$A$2:$B$46,2,FALSE)=30,30,20),0))</f>
        <v/>
      </c>
      <c r="HB44" s="61" t="str">
        <f>IF(ISBLANK($HK$3),"",IF(OR(Tipy!FZ38=Výsledky!$HB$6,Tipy!FZ38=Výsledky!$HB$7,Tipy!FZ38=Výsledky!$HB$8,Tipy!FZ38=Výsledky!$HB$9),IF(VLOOKUP(Tipy!FZ38,'Kategórie hráčov'!$A$2:$B$46,2,FALSE)=30,30,20),0))</f>
        <v/>
      </c>
      <c r="HC44" s="62" t="str">
        <f>IF(ISBLANK($HK$3),"",IF(ISBLANK(Tipy!FV38),0,IF(OR(AND(Tipy!FV38=Výsledky!$HI$3,OR(Tipy!FX38=Výsledky!$HK$3+1,Tipy!FX38=Výsledky!$HK$3-1)),AND(Tipy!FX38=Výsledky!$HK$3,OR(Tipy!FV38=Výsledky!$HI$3+1,Tipy!FV38=Výsledky!$HI$3-1))),10,0)))</f>
        <v/>
      </c>
      <c r="HD44" s="65" t="str">
        <f>IF(ISBLANK($HK$3),"",IF(ISBLANK(Tipy!FV38),"-",SUM(GY44:HC44)))</f>
        <v/>
      </c>
      <c r="HE44" s="64"/>
      <c r="HF44" s="61" t="str">
        <f>IF(ISBLANK($HD$3),"",IF(ISBLANK(Tipy!GB38),0,IF(AND(Tipy!GB38=Výsledky!$HB$3,Tipy!GD38=Výsledky!$HD$3),60,0)))</f>
        <v/>
      </c>
      <c r="HG44" s="61" t="str">
        <f>IF(ISBLANK($HD$3),"",IF(ISBLANK(Tipy!GB38),0,IF(AND(Tipy!GB38=Výsledky!$HB$3,Tipy!GD38=Výsledky!$HD$3),0,IF(AND(Tipy!GB38-Tipy!GD38&gt;0,Výsledky!$HB$3-Výsledky!$HD$3&gt;0),20,IF(AND(Tipy!GB38-Tipy!GD38=0,Výsledky!$HB$3-Výsledky!$HD$3=0),20,IF(AND(Tipy!GB38-Tipy!GD38&lt;0,Výsledky!$HB$3-Výsledky!$HD$3&lt;0),20,0))))))</f>
        <v/>
      </c>
      <c r="HH44" s="61" t="str">
        <f>IF(ISBLANK($HD$3),"",IF(OR(Tipy!GE38=Výsledky!#REF!,Tipy!GE38=Výsledky!#REF!,Tipy!GE38=Výsledky!#REF!,Tipy!GE38=Výsledky!$HF$9),IF(VLOOKUP(Tipy!GE38,'Kategórie hráčov'!$A$2:$B$46,2,FALSE)=30,30,20),0))</f>
        <v/>
      </c>
      <c r="HI44" s="61" t="str">
        <f>IF(ISBLANK($HD$3),"",IF(OR(Tipy!GF38=Výsledky!#REF!,Tipy!GF38=Výsledky!#REF!,Tipy!GF38=Výsledky!#REF!,Tipy!GF38=Výsledky!$HI$9),IF(VLOOKUP(Tipy!GF38,'Kategórie hráčov'!$A$2:$B$46,2,FALSE)=30,30,20),0))</f>
        <v/>
      </c>
      <c r="HJ44" s="62" t="str">
        <f>IF(ISBLANK($HD$3),"",IF(ISBLANK(Tipy!GB38),0,IF(OR(AND(Tipy!GB38=Výsledky!$HB$3,OR(Tipy!GD38=Výsledky!$HD$3+1,Tipy!GD38=Výsledky!$HD$3-1)),AND(Tipy!GD38=Výsledky!$HD$3,OR(Tipy!GB38=Výsledky!$HB$3+1,Tipy!GB38=Výsledky!$HB$3-1))),10,0)))</f>
        <v/>
      </c>
      <c r="HK44" s="65" t="str">
        <f>IF(ISBLANK($HD$3),"",IF(ISBLANK(Tipy!GB38),"-",SUM(HF44:HJ44)))</f>
        <v/>
      </c>
      <c r="HL44" s="64"/>
      <c r="HM44" s="61" t="str">
        <f>IF(ISBLANK($HY$3),"",IF(ISBLANK(Tipy!GH38),0,IF(AND(Tipy!GH38=Výsledky!$HW$3,Tipy!GJ38=Výsledky!$HY$3),60,0)))</f>
        <v/>
      </c>
      <c r="HN44" s="61" t="str">
        <f>IF(ISBLANK($HY$3),"",IF(ISBLANK(Tipy!GH38),0,IF(AND(Tipy!GH38=Výsledky!$HW$3,Tipy!GJ38=Výsledky!$HY$3),0,IF(AND(Tipy!GH38-Tipy!GJ38&gt;0,Výsledky!$HW$3-Výsledky!$HY$3&gt;0),20,IF(AND(Tipy!GH38-Tipy!GJ38=0,Výsledky!$HW$3-Výsledky!$HY$3=0),20,IF(AND(Tipy!GH38-Tipy!GJ38&lt;0,Výsledky!$HW$3-Výsledky!$HY$3&lt;0),20,0))))))</f>
        <v/>
      </c>
      <c r="HO44" s="61" t="str">
        <f>IF(ISBLANK($HY$3),"",IF(OR(Tipy!GK38=Výsledky!$HM$6,Tipy!GK38=Výsledky!$HM$7,Tipy!GK38=Výsledky!$HM$8,Tipy!GK38=Výsledky!$HM$9),IF(VLOOKUP(Tipy!GK38,'Kategórie hráčov'!$A$2:$B$46,2,FALSE)=30,30,20),0))</f>
        <v/>
      </c>
      <c r="HP44" s="61" t="str">
        <f>IF(ISBLANK($HY$3),"",IF(OR(Tipy!GL38=Výsledky!$HP$6,Tipy!GL38=Výsledky!$HP$7,Tipy!GL38=Výsledky!$HP$8,Tipy!GL38=Výsledky!$HP$9),IF(VLOOKUP(Tipy!GL38,'Kategórie hráčov'!$A$2:$B$46,2,FALSE)=30,30,20),0))</f>
        <v/>
      </c>
      <c r="HQ44" s="62" t="str">
        <f>IF(ISBLANK($HY$3),"",IF(ISBLANK(Tipy!GH38),0,IF(OR(AND(Tipy!GH38=Výsledky!$HW$3,OR(Tipy!GJ38=Výsledky!$HY$3+1,Tipy!GJ38=Výsledky!$HY$3-1)),AND(Tipy!GJ38=Výsledky!$HY$3,OR(Tipy!GH38=Výsledky!$HW$3+1,Tipy!GH38=Výsledky!$HW$3-1))),10,0)))</f>
        <v/>
      </c>
      <c r="HR44" s="65" t="str">
        <f>IF(ISBLANK($HY$3),"",IF(ISBLANK(Tipy!GH38),"-",SUM(HM44:HQ44)))</f>
        <v/>
      </c>
      <c r="HS44" s="64"/>
      <c r="HT44" s="61" t="str">
        <f>IF(ISBLANK($HR$3),"",IF(ISBLANK(Tipy!GN38),0,IF(AND(Tipy!GN38=Výsledky!$HP$3,Tipy!GP38=Výsledky!$HR$3),60,0)))</f>
        <v/>
      </c>
      <c r="HU44" s="61" t="str">
        <f>IF(ISBLANK($HR$3),"",IF(ISBLANK(Tipy!GN38),0,IF(AND(Tipy!GN38=Výsledky!$HP$3,Tipy!GP38=Výsledky!$HR$3),0,IF(AND(Tipy!GN38-Tipy!GP38&gt;0,Výsledky!$HP$3-Výsledky!$HR$3&gt;0),20,IF(AND(Tipy!GN38-Tipy!GP38=0,Výsledky!$HP$3-Výsledky!$HR$3=0),20,IF(AND(Tipy!GN38-Tipy!GP38&lt;0,Výsledky!$HP$3-Výsledky!$HR$3&lt;0),20,0))))))</f>
        <v/>
      </c>
      <c r="HV44" s="61" t="str">
        <f>IF(ISBLANK($HR$3),"",IF(OR(Tipy!GQ38=Výsledky!$HT$6,Tipy!GQ38=Výsledky!#REF!,Tipy!GQ38=Výsledky!#REF!,Tipy!GQ38=Výsledky!#REF!),IF(VLOOKUP(Tipy!GQ38,'Kategórie hráčov'!$A$2:$B$46,2,FALSE)=30,30,20),0))</f>
        <v/>
      </c>
      <c r="HW44" s="61" t="str">
        <f>IF(ISBLANK($HR$3),"",IF(OR(Tipy!GR38=Výsledky!$HW$6,Tipy!GR38=Výsledky!#REF!,Tipy!GR38=Výsledky!#REF!,Tipy!GR38=Výsledky!#REF!),IF(VLOOKUP(Tipy!GR38,'Kategórie hráčov'!$A$2:$B$46,2,FALSE)=30,30,20),0))</f>
        <v/>
      </c>
      <c r="HX44" s="62" t="str">
        <f>IF(ISBLANK($HR$3),"",IF(ISBLANK(Tipy!GN38),0,IF(OR(AND(Tipy!GN38=Výsledky!$HP$3,OR(Tipy!GP38=Výsledky!$HR$3+1,Tipy!GP38=Výsledky!$HR$3-1)),AND(Tipy!GP38=Výsledky!$HR$3,OR(Tipy!GN38=Výsledky!$HP$3+1,Tipy!GN38=Výsledky!$HP$3-1))),10,0)))</f>
        <v/>
      </c>
      <c r="HY44" s="65" t="str">
        <f>IF(ISBLANK($HR$3),"",IF(ISBLANK(Tipy!GN38),"-",SUM(HT44:HX44)))</f>
        <v/>
      </c>
      <c r="HZ44" s="64"/>
      <c r="IA44" s="61" t="str">
        <f>IF(ISBLANK($IM$3),"",IF(ISBLANK(Tipy!GT38),0,IF(AND(Tipy!GT38=Výsledky!$IK$3,Tipy!GV38=Výsledky!$IM$3),60,0)))</f>
        <v/>
      </c>
      <c r="IB44" s="61" t="str">
        <f>IF(ISBLANK($IM$3),"",IF(ISBLANK(Tipy!GT38),0,IF(AND(Tipy!GT38=Výsledky!$IK$3,Tipy!GV38=Výsledky!$IM$3),0,IF(AND(Tipy!GT38-Tipy!GV38&gt;0,Výsledky!$IK$3-Výsledky!$IM$3&gt;0),20,IF(AND(Tipy!GT38-Tipy!GV38=0,Výsledky!$IK$3-Výsledky!$IM$3=0),20,IF(AND(Tipy!GT38-Tipy!GV38&lt;0,Výsledky!$IK$3-Výsledky!$IM$3&lt;0),20,0))))))</f>
        <v/>
      </c>
      <c r="IC44" s="61" t="str">
        <f>IF(ISBLANK($IM$3),"",IF(OR(Tipy!GW38=Výsledky!$IA$6,Tipy!GW38=Výsledky!$IA$7,Tipy!GW38=Výsledky!$IA$8,Tipy!GW38=Výsledky!$IA$9),IF(VLOOKUP(Tipy!GW38,'Kategórie hráčov'!$A$2:$B$46,2,FALSE)=30,30,20),0))</f>
        <v/>
      </c>
      <c r="ID44" s="61" t="str">
        <f>IF(ISBLANK($IM$3),"",IF(OR(Tipy!GX38=Výsledky!$ID$6,Tipy!GX38=Výsledky!$ID$7,Tipy!GX38=Výsledky!$ID$8,Tipy!GX38=Výsledky!$ID$9),IF(VLOOKUP(Tipy!GX38,'Kategórie hráčov'!$A$2:$B$46,2,FALSE)=30,30,20),0))</f>
        <v/>
      </c>
      <c r="IE44" s="62" t="str">
        <f>IF(ISBLANK($IM$3),"",IF(ISBLANK(Tipy!GT38),0,IF(OR(AND(Tipy!GT38=Výsledky!$IK$3,OR(Tipy!GV38=Výsledky!$IM$3+1,Tipy!GV38=Výsledky!$IM$3-1)),AND(Tipy!GV38=Výsledky!$IM$3,OR(Tipy!GT38=Výsledky!$IK$3+1,Tipy!GT38=Výsledky!$IK$3-1))),10,0)))</f>
        <v/>
      </c>
      <c r="IF44" s="65" t="str">
        <f>IF(ISBLANK($IM$3),"",IF(ISBLANK(Tipy!GT38),"-",SUM(IA44:IE44)))</f>
        <v/>
      </c>
      <c r="IG44" s="64"/>
      <c r="IH44" s="61" t="str">
        <f>IF(ISBLANK($IF$3),"",IF(ISBLANK(Tipy!GZ38),0,IF(AND(Tipy!GZ38=Výsledky!$ID$3,Tipy!HB38=Výsledky!$IF$3),60,0)))</f>
        <v/>
      </c>
      <c r="II44" s="61" t="str">
        <f>IF(ISBLANK($IF$3),"",IF(ISBLANK(Tipy!GZ38),0,IF(AND(Tipy!GZ38=Výsledky!$ID$3,Tipy!HB38=Výsledky!$IF$3),0,IF(AND(Tipy!GZ38-Tipy!HB38&gt;0,Výsledky!$ID$3-Výsledky!$IF$3&gt;0),20,IF(AND(Tipy!GZ38-Tipy!HB38=0,Výsledky!$ID$3-Výsledky!$IF$3=0),20,IF(AND(Tipy!GZ38-Tipy!HB38&lt;0,Výsledky!$ID$3-Výsledky!$IF$3&lt;0),20,0))))))</f>
        <v/>
      </c>
      <c r="IJ44" s="61" t="str">
        <f>IF(ISBLANK($IF$3),"",IF(OR(Tipy!HC38=Výsledky!#REF!,Tipy!HC38=Výsledky!#REF!,Tipy!HC38=Výsledky!#REF!,Tipy!HC38=Výsledky!$IH$9),IF(VLOOKUP(Tipy!HC38,'Kategórie hráčov'!$A$2:$B$46,2,FALSE)=30,30,20),0))</f>
        <v/>
      </c>
      <c r="IK44" s="61" t="str">
        <f>IF(ISBLANK($IF$3),"",IF(OR(Tipy!HD38=Výsledky!#REF!,Tipy!HD38=Výsledky!#REF!,Tipy!HD38=Výsledky!#REF!,Tipy!HD38=Výsledky!$IK$9),IF(VLOOKUP(Tipy!HD38,'Kategórie hráčov'!$A$2:$B$46,2,FALSE)=30,30,20),0))</f>
        <v/>
      </c>
      <c r="IL44" s="62" t="str">
        <f>IF(ISBLANK($IF$3),"",IF(ISBLANK(Tipy!GZ38),0,IF(OR(AND(Tipy!GZ38=Výsledky!$ID$3,OR(Tipy!HB38=Výsledky!$IF$3+1,Tipy!HB38=Výsledky!$IF$3-1)),AND(Tipy!HB38=Výsledky!$IF$3,OR(Tipy!GZ38=Výsledky!$ID$3+1,Tipy!GZ38=Výsledky!$ID$3-1))),10,0)))</f>
        <v/>
      </c>
      <c r="IM44" s="65" t="str">
        <f>IF(ISBLANK($IF$3),"",IF(ISBLANK(Tipy!GZ38),"-",SUM(IH44:IL44)))</f>
        <v/>
      </c>
      <c r="IN44" s="64"/>
      <c r="IO44" s="61" t="str">
        <f>IF(ISBLANK($IT$3),"",IF(ISBLANK(Tipy!HF38),0,IF(AND(Tipy!HF38=Výsledky!$IR$3,Tipy!HH38=Výsledky!$IT$3),60,0)))</f>
        <v/>
      </c>
      <c r="IP44" s="61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61" t="str">
        <f>IF(ISBLANK($IT$3),"",IF(OR(Tipy!HI38=Výsledky!$IO$6,Tipy!HI38=Výsledky!$IO$7,Tipy!HI38=Výsledky!$IO$8,Tipy!HI38=Výsledky!$IO$9),IF(VLOOKUP(Tipy!HI38,'Kategórie hráčov'!$A$2:$B$46,2,FALSE)=30,30,20),0))</f>
        <v/>
      </c>
      <c r="IR44" s="61" t="str">
        <f>IF(ISBLANK($IT$3),"",IF(OR(Tipy!HJ38=Výsledky!$IR$6,Tipy!HJ38=Výsledky!$IR$7,Tipy!HJ38=Výsledky!$IR$8,Tipy!HJ38=Výsledky!$IR$9),IF(VLOOKUP(Tipy!HJ38,'Kategórie hráčov'!$A$2:$B$46,2,FALSE)=30,30,20),0))</f>
        <v/>
      </c>
      <c r="IS44" s="62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65" t="str">
        <f>IF(ISBLANK($IT$3),"",IF(ISBLANK(Tipy!HF38),"-",SUM(IO44:IS44)))</f>
        <v/>
      </c>
      <c r="IU44" s="64"/>
      <c r="IV44" s="61" t="str">
        <f>IF(ISBLANK($JA$3),"",IF(ISBLANK(Tipy!HL38),0,IF(AND(Tipy!HL38=Výsledky!$IY$3,Tipy!HN38=Výsledky!$JA$3),60,0)))</f>
        <v/>
      </c>
      <c r="IW44" s="61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61" t="str">
        <f>IF(ISBLANK($JA$3),"",IF(OR(Tipy!HO38=Výsledky!$IV$6,Tipy!HO38=Výsledky!$IV$7,Tipy!HO38=Výsledky!$IV$8,Tipy!HO38=Výsledky!$IV$9),IF(VLOOKUP(Tipy!HO38,'Kategórie hráčov'!$A$2:$B$46,2,FALSE)=30,30,20),0))</f>
        <v/>
      </c>
      <c r="IY44" s="61" t="str">
        <f>IF(ISBLANK($JA$3),"",IF(OR(Tipy!HP38=Výsledky!$IY$6,Tipy!HP38=Výsledky!$IY$7,Tipy!HP38=Výsledky!$IY$8,Tipy!HP38=Výsledky!$IY$9),IF(VLOOKUP(Tipy!HP38,'Kategórie hráčov'!$A$2:$B$46,2,FALSE)=30,30,20),0))</f>
        <v/>
      </c>
      <c r="IZ44" s="62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65" t="str">
        <f>IF(ISBLANK($JA$3),"",IF(ISBLANK(Tipy!HL38),"-",SUM(IV44:IZ44)))</f>
        <v/>
      </c>
      <c r="JB44" s="64"/>
      <c r="JC44" s="61" t="str">
        <f>IF(ISBLANK($JO$3),"",IF(ISBLANK(Tipy!HR38),0,IF(AND(Tipy!HR38=Výsledky!$JM$3,Tipy!HT38=Výsledky!$JO$3),60,0)))</f>
        <v/>
      </c>
      <c r="JD44" s="61" t="str">
        <f>IF(ISBLANK($JO$3),"",IF(ISBLANK(Tipy!HR38),0,IF(AND(Tipy!HR38=Výsledky!$JM$3,Tipy!HT38=Výsledky!$JO$3),0,IF(AND(Tipy!HR38-Tipy!HT38&gt;0,Výsledky!$JM$3-Výsledky!$JO$3&gt;0),20,IF(AND(Tipy!HR38-Tipy!HT38=0,Výsledky!$JM$3-Výsledky!$JO$3=0),20,IF(AND(Tipy!HR38-Tipy!HT38&lt;0,Výsledky!$JM$3-Výsledky!$JO$3&lt;0),20,0))))))</f>
        <v/>
      </c>
      <c r="JE44" s="61" t="str">
        <f>IF(ISBLANK($JO$3),"",IF(OR(Tipy!HU38=Výsledky!$JC$6,Tipy!HU38=Výsledky!$JC$7,Tipy!HU38=Výsledky!$JC$8,Tipy!HU38=Výsledky!$JC$9),IF(VLOOKUP(Tipy!HU38,'Kategórie hráčov'!$A$2:$B$70,2,FALSE)=30,30,20),0))</f>
        <v/>
      </c>
      <c r="JF44" s="61" t="str">
        <f>IF(ISBLANK($JO$3),"",IF(OR(Tipy!HV38=Výsledky!$JF$6,Tipy!HV38=Výsledky!$JF$7,Tipy!HV38=Výsledky!$JF$8,Tipy!HV38=Výsledky!$JF$9),IF(VLOOKUP(Tipy!HV38,'Kategórie hráčov'!$A$2:$B$70,2,FALSE)=30,30,20),0))</f>
        <v/>
      </c>
      <c r="JG44" s="62" t="str">
        <f>IF(ISBLANK($JO$3),"",IF(ISBLANK(Tipy!HR38),0,IF(OR(AND(Tipy!HR38=Výsledky!$JM$3,OR(Tipy!HT38=Výsledky!$JO$3+1,Tipy!HT38=Výsledky!$JO$3-1)),AND(Tipy!HT38=Výsledky!$JO$3,OR(Tipy!HR38=Výsledky!$JM$3+1,Tipy!HR38=Výsledky!$JM$3-1))),10,0)))</f>
        <v/>
      </c>
      <c r="JH44" s="65" t="str">
        <f>IF(ISBLANK($JO$3),"",IF(ISBLANK(Tipy!HR38),"-",SUM(JC44:JG44)))</f>
        <v/>
      </c>
      <c r="JI44" s="64"/>
      <c r="JJ44" s="61" t="str">
        <f>IF(ISBLANK($JH$3),"",IF(ISBLANK(Tipy!HX38),0,IF(AND(Tipy!HX38=Výsledky!$JF$3,Tipy!HZ38=Výsledky!$JH$3),60,0)))</f>
        <v/>
      </c>
      <c r="JK44" s="61" t="str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/>
      </c>
      <c r="JL44" s="61" t="str">
        <f>IF(ISBLANK($JH$3),"",IF(OR(Tipy!IA38=Výsledky!#REF!,Tipy!IA38=Výsledky!#REF!,Tipy!IA38=Výsledky!#REF!,Tipy!IA38=Výsledky!$JJ$9),IF(VLOOKUP(Tipy!IA38,'Kategórie hráčov'!$A$2:$B$46,2,FALSE)=30,30,20),0))</f>
        <v/>
      </c>
      <c r="JM44" s="61" t="str">
        <f>IF(ISBLANK($JH$3),"",IF(OR(Tipy!IB38=Výsledky!#REF!,Tipy!IB38=Výsledky!#REF!,Tipy!IB38=Výsledky!#REF!,Tipy!IB38=Výsledky!$JM$9),IF(VLOOKUP(Tipy!IB38,'Kategórie hráčov'!$A$2:$B$46,2,FALSE)=30,30,20),0))</f>
        <v/>
      </c>
      <c r="JN44" s="62" t="str">
        <f>IF(ISBLANK($JH$3),"",IF(ISBLANK(Tipy!HX38),0,IF(OR(AND(Tipy!HX38=Výsledky!$JF$3,OR(Tipy!HZ38=Výsledky!$JH$3+1,Tipy!HZ38=Výsledky!$JH$3-1)),AND(Tipy!HZ38=Výsledky!$JH$3,OR(Tipy!HX38=Výsledky!$JF$3+1,Tipy!HX38=Výsledky!$JF$3-1))),10,0)))</f>
        <v/>
      </c>
      <c r="JO44" s="65" t="str">
        <f>IF(ISBLANK($JH$3),"",IF(ISBLANK(Tipy!HX38),"-",SUM(JJ44:JN44)))</f>
        <v/>
      </c>
      <c r="JP44" s="64"/>
      <c r="JQ44" s="61" t="str">
        <f>IF(ISBLANK($JV$3),"",IF(ISBLANK(Tipy!ID38),0,IF(AND(Tipy!ID38=Výsledky!$JT$3,Tipy!IF38=Výsledky!$JV$3),60,0)))</f>
        <v/>
      </c>
      <c r="JR44" s="61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61" t="str">
        <f>IF(ISBLANK($JV$3),"",IF(OR(Tipy!IG38=Výsledky!$JQ$6,Tipy!IG38=Výsledky!$JQ$7,Tipy!IG38=Výsledky!$JQ$8,Tipy!IG38=Výsledky!$JQ$9),IF(VLOOKUP(Tipy!IG38,'Kategórie hráčov'!$A$2:$B$46,2,FALSE)=30,30,20),0))</f>
        <v/>
      </c>
      <c r="JT44" s="61" t="str">
        <f>IF(ISBLANK($JV$3),"",IF(OR(Tipy!IH38=Výsledky!$JT$6,Tipy!IH38=Výsledky!$JT$7,Tipy!IH38=Výsledky!$JT$8,Tipy!IH38=Výsledky!$JT$9),IF(VLOOKUP(Tipy!IH38,'Kategórie hráčov'!$A$2:$B$46,2,FALSE)=30,30,20),0))</f>
        <v/>
      </c>
      <c r="JU44" s="62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65" t="str">
        <f>IF(ISBLANK($JV$3),"",IF(ISBLANK(Tipy!ID38),"-",SUM(JQ44:JU44)))</f>
        <v/>
      </c>
      <c r="JW44" s="64"/>
      <c r="JX44" s="61" t="str">
        <f>IF(ISBLANK($KQ$3),"",IF(ISBLANK(Tipy!IJ38),0,IF(AND(Tipy!IJ38=Výsledky!$KO$3,Tipy!IL38=Výsledky!$KQ$3),60,0)))</f>
        <v/>
      </c>
      <c r="JY44" s="61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1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1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2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65" t="str">
        <f>IF(ISBLANK($KQ$3),"",IF(ISBLANK(Tipy!IJ38),"-",SUM(JX44:KB44)))</f>
        <v/>
      </c>
      <c r="KD44" s="64"/>
      <c r="KE44" s="61" t="str">
        <f>IF(ISBLANK($KX$3),"",IF(ISBLANK(Tipy!IP38),0,IF(AND(Tipy!IP38=Výsledky!$KV$3,Tipy!IR38=Výsledky!$KX$3),60,0)))</f>
        <v/>
      </c>
      <c r="KF44" s="61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1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1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2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65" t="str">
        <f>IF(ISBLANK($KX$3),"",IF(ISBLANK(Tipy!IP38),"-",SUM(KE44:KI44)))</f>
        <v/>
      </c>
      <c r="KK44" s="64"/>
      <c r="KL44" s="61" t="str">
        <f>IF(ISBLANK($KJ$3),"",IF(ISBLANK(Tipy!IV38),0,IF(AND(Tipy!IV38=Výsledky!$KH$3,Tipy!IX38=Výsledky!$KJ$3),60,0)))</f>
        <v/>
      </c>
      <c r="KM44" s="61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1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1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2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65" t="str">
        <f>IF(ISBLANK($KJ$3),"",IF(ISBLANK(Tipy!IV38),"-",SUM(KL44:KP44)))</f>
        <v/>
      </c>
      <c r="KR44" s="64"/>
      <c r="KS44" s="61" t="str">
        <f>IF(ISBLANK($KC$3),"",IF(ISBLANK(Tipy!JB38),0,IF(AND(Tipy!JB38=Výsledky!$KA$3,Tipy!JD38=Výsledky!$KC$3),60,0)))</f>
        <v/>
      </c>
      <c r="KT44" s="61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1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1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2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5" t="str">
        <f>IF(ISBLANK($KC$3),"",IF(ISBLANK(Tipy!JB38),"-",SUM(KS44:KW44)))</f>
        <v/>
      </c>
      <c r="KY44" s="64"/>
      <c r="KZ44" s="61" t="str">
        <f>IF(ISBLANK($LE$3),"",IF(ISBLANK(Tipy!JH38),0,IF(AND(Tipy!JH38=Výsledky!$LC$3,Tipy!JJ38=Výsledky!$LE$3),60,0)))</f>
        <v/>
      </c>
      <c r="LA44" s="61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1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1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2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5" t="str">
        <f>IF(ISBLANK($LE$3),"",IF(ISBLANK(Tipy!JH38),"-",SUM(KZ44:LD44)))</f>
        <v/>
      </c>
      <c r="LF44" s="64"/>
      <c r="LG44" s="61" t="str">
        <f>IF(ISBLANK($JH$3),"",IF(ISBLANK(Tipy!JU38),0,IF(AND(Tipy!JU38=Výsledky!$JF$3,Tipy!JW38=Výsledky!$JH$3),60,0)))</f>
        <v/>
      </c>
      <c r="LH44" s="61" t="str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/>
      </c>
      <c r="LI44" s="61" t="str">
        <f>IF(ISBLANK($JH$3),"",IF(OR(Tipy!JX38=Výsledky!#REF!,Tipy!JX38=Výsledky!#REF!,Tipy!JX38=Výsledky!#REF!,Tipy!JX38=Výsledky!$JJ$9),IF(VLOOKUP(Tipy!JX38,'Kategórie hráčov'!$A$2:$B$46,2,FALSE)=30,30,20),0))</f>
        <v/>
      </c>
      <c r="LJ44" s="61" t="str">
        <f>IF(ISBLANK($JH$3),"",IF(OR(Tipy!JY38=Výsledky!#REF!,Tipy!JY38=Výsledky!#REF!,Tipy!JY38=Výsledky!#REF!,Tipy!JY38=Výsledky!$JM$9),IF(VLOOKUP(Tipy!JY38,'Kategórie hráčov'!$A$2:$B$46,2,FALSE)=30,30,20),0))</f>
        <v/>
      </c>
      <c r="LK44" s="62" t="str">
        <f>IF(ISBLANK($JH$3),"",IF(ISBLANK(Tipy!JU38),0,IF(OR(AND(Tipy!JU38=Výsledky!$JF$3,OR(Tipy!JW38=Výsledky!$JH$3+1,Tipy!JW38=Výsledky!$JH$3-1)),AND(Tipy!JW38=Výsledky!$JH$3,OR(Tipy!JU38=Výsledky!$JF$3+1,Tipy!JU38=Výsledky!$JF$3-1))),10,0)))</f>
        <v/>
      </c>
      <c r="LL44" s="65" t="str">
        <f>IF(ISBLANK($JH$3),"",IF(ISBLANK(Tipy!JU38),"-",SUM(LG44:LK44)))</f>
        <v/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 t="str">
        <f>IF(ISBLANK($JH$3),"",IF(ISBLANK(Tipy!KI38),0,IF(AND(Tipy!KI38=Výsledky!$JF$3,Tipy!KK38=Výsledky!$JH$3),60,0)))</f>
        <v/>
      </c>
      <c r="LV44" s="61" t="str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/>
      </c>
      <c r="LW44" s="61" t="str">
        <f>IF(ISBLANK($JH$3),"",IF(OR(Tipy!KL38=Výsledky!#REF!,Tipy!KL38=Výsledky!#REF!,Tipy!KL38=Výsledky!#REF!,Tipy!KL38=Výsledky!$JJ$9),IF(VLOOKUP(Tipy!KL38,'Kategórie hráčov'!$A$2:$B$46,2,FALSE)=30,30,20),0))</f>
        <v/>
      </c>
      <c r="LX44" s="61" t="str">
        <f>IF(ISBLANK($JH$3),"",IF(OR(Tipy!KM38=Výsledky!#REF!,Tipy!KM38=Výsledky!#REF!,Tipy!KM38=Výsledky!#REF!,Tipy!KM38=Výsledky!$JM$9),IF(VLOOKUP(Tipy!KM38,'Kategórie hráčov'!$A$2:$B$46,2,FALSE)=30,30,20),0))</f>
        <v/>
      </c>
      <c r="LY44" s="62" t="str">
        <f>IF(ISBLANK($JH$3),"",IF(ISBLANK(Tipy!KI38),0,IF(OR(AND(Tipy!KI38=Výsledky!$JF$3,OR(Tipy!KK38=Výsledky!$JH$3+1,Tipy!KK38=Výsledky!$JH$3-1)),AND(Tipy!KK38=Výsledky!$JH$3,OR(Tipy!KI38=Výsledky!$JF$3+1,Tipy!KI38=Výsledky!$JF$3-1))),10,0)))</f>
        <v/>
      </c>
      <c r="LZ44" s="65" t="str">
        <f>IF(ISBLANK($JH$3),"",IF(ISBLANK(Tipy!KI38),"-",SUM(LU44:LY44)))</f>
        <v/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324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324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5" customFormat="1" ht="18" hidden="1" customHeight="1" x14ac:dyDescent="0.2">
      <c r="A45" s="287">
        <f>Tipy!A39</f>
        <v>40</v>
      </c>
      <c r="B45" s="302" t="s">
        <v>189</v>
      </c>
      <c r="C45" s="303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4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299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299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102">
        <f>IF(ISBLANK($AR$3),"",IF(ISBLANK(Tipy!AH39),0,IF(AND(Tipy!AH39=Výsledky!$AP$3,Tipy!AJ39=Výsledky!$AR$3),60,0)))</f>
        <v>0</v>
      </c>
      <c r="AN45" s="101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01">
        <f>IF(ISBLANK($AR$3),"",IF(OR(Tipy!AK39=Výsledky!$AM$6,Tipy!AK39=Výsledky!$AM$7,Tipy!AK39=Výsledky!$AM$8,Tipy!AK39=Výsledky!$AM$9),VLOOKUP(Tipy!AK39,'Kategórie hráčov'!$A$2:$B$51,2,FALSE),0))</f>
        <v>0</v>
      </c>
      <c r="AP45" s="101">
        <f>IF(ISBLANK($AR$3),"",IF(OR(Tipy!AL39=Výsledky!$AP$6,Tipy!AL39=Výsledky!$AP$7,Tipy!AL39=Výsledky!$AP$8,Tipy!AL39=Výsledky!$AP$9),VLOOKUP(Tipy!AL39,'Kategórie hráčov'!$A$27:$B$76,2,FALSE),0))</f>
        <v>0</v>
      </c>
      <c r="AQ45" s="62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5" t="str">
        <f>IF(ISBLANK($AR$3),"",IF(ISBLANK(Tipy!AH39),"-",SUM(AM45:AQ45)))</f>
        <v>-</v>
      </c>
      <c r="AS45" s="64"/>
      <c r="AT45" s="61">
        <f>IF(ISBLANK($AY$3),"",IF(ISBLANK(Tipy!AN39),0,IF(AND(Tipy!AN39=Výsledky!$AW$3,Tipy!AP39=Výsledky!$AY$3),60,0)))</f>
        <v>0</v>
      </c>
      <c r="AU45" s="61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61">
        <f>IF(ISBLANK($AY$3),"",IF(OR(Tipy!AQ39=Výsledky!$AT$6,Tipy!AQ39=Výsledky!$AT$7,Tipy!AQ39=Výsledky!$AT$8,Tipy!AQ39=Výsledky!$AT$9),VLOOKUP(Tipy!AQ39,'Kategórie hráčov'!$A$2:$B$51,2,FALSE),0))</f>
        <v>0</v>
      </c>
      <c r="AW45" s="61">
        <f>IF(ISBLANK($AY$3),"",IF(OR(Tipy!AR39=Výsledky!$AW$6,Tipy!AR39=Výsledky!$AW$7,Tipy!AR39=Výsledky!$AW$8,Tipy!AR39=Výsledky!$AW$9),VLOOKUP(Tipy!AR39,'Kategórie hráčov'!$A$27:$B$76,2,FALSE),0))</f>
        <v>0</v>
      </c>
      <c r="AX45" s="62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5" t="str">
        <f>IF(ISBLANK($AY$3),"",IF(ISBLANK(Tipy!AN39),"-",SUM(AT45:AX45)))</f>
        <v>-</v>
      </c>
      <c r="AZ45" s="64"/>
      <c r="BA45" s="61">
        <f>IF(ISBLANK($BF$3),"",IF(ISBLANK(Tipy!AT39),0,IF(AND(Tipy!AT39=Výsledky!$BD$3,Tipy!AV39=Výsledky!$BF$3),60,0)))</f>
        <v>0</v>
      </c>
      <c r="BB45" s="61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61">
        <f>IF(ISBLANK($BF$3),"",IF(OR(Tipy!AW39=Výsledky!$BA$6,Tipy!AW39=Výsledky!$BA$7,Tipy!AW39=Výsledky!$BA$8,Tipy!AW39=Výsledky!$BA$9),VLOOKUP(Tipy!AW39,'Kategórie hráčov'!$A$2:$B$51,2,FALSE),0))</f>
        <v>0</v>
      </c>
      <c r="BD45" s="61">
        <f>IF(ISBLANK($BF$3),"",IF(OR(Tipy!AX39=Výsledky!$BD$6,Tipy!AX39=Výsledky!$BD$7,Tipy!AX39=Výsledky!$BD$8,Tipy!AX39=Výsledky!$BD$9),VLOOKUP(Tipy!AX39,'Kategórie hráčov'!$A$27:$B$76,2,FALSE),0))</f>
        <v>0</v>
      </c>
      <c r="BE45" s="62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5" t="str">
        <f>IF(ISBLANK($BF$3),"",IF(ISBLANK(Tipy!AT39),"-",SUM(BA45:BE45)))</f>
        <v>-</v>
      </c>
      <c r="BG45" s="64"/>
      <c r="BH45" s="61">
        <f>IF(ISBLANK($BM$3),"",IF(ISBLANK(Tipy!AZ39),0,IF(AND(Tipy!AZ39=Výsledky!$BK$3,Tipy!BB39=Výsledky!$BM$3),60,0)))</f>
        <v>0</v>
      </c>
      <c r="BI45" s="61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61">
        <f>IF(ISBLANK($BM$3),"",IF(OR(Tipy!BC39=Výsledky!$BH$6,Tipy!BC39=Výsledky!$BH$7,Tipy!BC39=Výsledky!$BH$8,Tipy!BC39=Výsledky!$BH$9),VLOOKUP(Tipy!BC39,'Kategórie hráčov'!$A$2:$B$51,2,FALSE),0))</f>
        <v>0</v>
      </c>
      <c r="BK45" s="61">
        <f>IF(ISBLANK($BM$3),"",IF(OR(Tipy!BD39=Výsledky!$BK$6,Tipy!BD39=Výsledky!$BK$7,Tipy!BD39=Výsledky!$BK$8,Tipy!BD39=Výsledky!$BK$9),VLOOKUP(Tipy!BD39,'Kategórie hráčov'!$A$27:$B$76,2,FALSE),0))</f>
        <v>0</v>
      </c>
      <c r="BL45" s="62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5" t="str">
        <f>IF(ISBLANK($BM$3),"",IF(ISBLANK(Tipy!AZ39),"-",SUM(BH45:BL45)))</f>
        <v>-</v>
      </c>
      <c r="BN45" s="64"/>
      <c r="BO45" s="61">
        <f>IF(ISBLANK($BT$3),"",IF(ISBLANK(Tipy!BF39),0,IF(AND(Tipy!BF39=Výsledky!$BR$3,Tipy!BH39=Výsledky!$BT$3),60,0)))</f>
        <v>0</v>
      </c>
      <c r="BP45" s="61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61">
        <f>IF(ISBLANK($BT$3),"",IF(OR(Tipy!BI39=Výsledky!$BO$6,Tipy!BI39=Výsledky!$BO$7,Tipy!BI39=Výsledky!$BO$8,Tipy!BI39=Výsledky!$BO$9),VLOOKUP(Tipy!BI39,'Kategórie hráčov'!$A$2:$B$51,2,FALSE),0))</f>
        <v>0</v>
      </c>
      <c r="BR45" s="61">
        <f>IF(ISBLANK($BT$3),"",IF(OR(Tipy!BJ39=Výsledky!$BR$6,Tipy!BJ39=Výsledky!$BR$7,Tipy!BJ39=Výsledky!$BR$8,Tipy!BJ39=Výsledky!$BR$9),VLOOKUP(Tipy!BJ39,'Kategórie hráčov'!$A$27:$B$76,2,FALSE),0))</f>
        <v>0</v>
      </c>
      <c r="BS45" s="62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5" t="str">
        <f>IF(ISBLANK($BT$3),"",IF(ISBLANK(Tipy!BF39),"-",SUM(BO45:BS45)))</f>
        <v>-</v>
      </c>
      <c r="BU45" s="64"/>
      <c r="BV45" s="61">
        <f>IF(ISBLANK($CA$3),"",IF(ISBLANK(Tipy!BL39),0,IF(AND(Tipy!BL39=Výsledky!$BY$3,Tipy!BN39=Výsledky!$CA$3),60,0)))</f>
        <v>0</v>
      </c>
      <c r="BW45" s="61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61">
        <f>IF(ISBLANK($CA$3),"",IF(OR(Tipy!BO39=Výsledky!$BV$6,Tipy!BO39=Výsledky!$BV$7,Tipy!BO39=Výsledky!$BV$8,Tipy!BO39=Výsledky!$BV$9),VLOOKUP(Tipy!BO39,'Kategórie hráčov'!$A$2:$B$51,2,FALSE),0))</f>
        <v>0</v>
      </c>
      <c r="BY45" s="61">
        <f>IF(ISBLANK($CA$3),"",IF(OR(Tipy!BP39=Výsledky!$BY$6,Tipy!BP39=Výsledky!$BY$7,Tipy!BP39=Výsledky!$BY$8,Tipy!BP39=Výsledky!$BY$9),VLOOKUP(Tipy!BP39,'Kategórie hráčov'!$A$27:$B$76,2,FALSE),0))</f>
        <v>0</v>
      </c>
      <c r="BZ45" s="62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5" t="str">
        <f>IF(ISBLANK($CA$3),"",IF(ISBLANK(Tipy!BL39),"-",SUM(BV45:BZ45)))</f>
        <v>-</v>
      </c>
      <c r="CB45" s="64"/>
      <c r="CC45" s="61">
        <f>IF(ISBLANK($CH$3),"",IF(ISBLANK(Tipy!BR39),0,IF(AND(Tipy!BR39=Výsledky!$CF$3,Tipy!BT39=Výsledky!$CH$3),60,0)))</f>
        <v>0</v>
      </c>
      <c r="CD45" s="61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61">
        <f>IF(ISBLANK($CH$3),"",IF(OR(Tipy!BU39=Výsledky!$CC$6,Tipy!BU39=Výsledky!$CC$7,Tipy!BU39=Výsledky!$CC$8,Tipy!BU39=Výsledky!$CC$9),VLOOKUP(Tipy!BU39,'Kategórie hráčov'!$A$2:$B$51,2,FALSE),0))</f>
        <v>0</v>
      </c>
      <c r="CF45" s="61">
        <f>IF(ISBLANK($CH$3),"",IF(OR(Tipy!BV39=Výsledky!$CF$6,Tipy!BV39=Výsledky!$CF$7,Tipy!BV39=Výsledky!$CF$8,Tipy!BV39=Výsledky!$CF$9),VLOOKUP(Tipy!BV39,'Kategórie hráčov'!$A$27:$B$76,2,FALSE),0))</f>
        <v>0</v>
      </c>
      <c r="CG45" s="62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5" t="str">
        <f>IF(ISBLANK($CH$3),"",IF(ISBLANK(Tipy!BR39),"-",SUM(CC45:CG45)))</f>
        <v>-</v>
      </c>
      <c r="CI45" s="64"/>
      <c r="CJ45" s="61">
        <f>IF(ISBLANK($CO$3),"",IF(ISBLANK(Tipy!BX39),0,IF(AND(Tipy!BX39=Výsledky!$CM$3,Tipy!BZ39=Výsledky!$CO$3),60,0)))</f>
        <v>0</v>
      </c>
      <c r="CK45" s="61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61">
        <f>IF(ISBLANK($CO$3),"",IF(OR(Tipy!CA39=Výsledky!$CJ$6,Tipy!CA39=Výsledky!$CJ$7,Tipy!CA39=Výsledky!$CJ$8,Tipy!CA39=Výsledky!$CJ$9),VLOOKUP(Tipy!CA39,'Kategórie hráčov'!$A$2:$B$51,2,FALSE),0))</f>
        <v>0</v>
      </c>
      <c r="CM45" s="61">
        <f>IF(ISBLANK($CO$3),"",IF(OR(Tipy!CB39=Výsledky!$CM$6,Tipy!CB39=Výsledky!$CM$7,Tipy!CB39=Výsledky!$CM$8,Tipy!CB39=Výsledky!$CM$9),VLOOKUP(Tipy!CB39,'Kategórie hráčov'!$A$27:$B$76,2,FALSE),0))</f>
        <v>0</v>
      </c>
      <c r="CN45" s="62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65" t="str">
        <f>IF(ISBLANK($CO$3),"",IF(ISBLANK(Tipy!BX39),"-",SUM(CJ45:CN45)))</f>
        <v>-</v>
      </c>
      <c r="CP45" s="64"/>
      <c r="CQ45" s="61">
        <f>IF(ISBLANK($CV$3),"",IF(ISBLANK(Tipy!CD39),0,IF(AND(Tipy!CD39=Výsledky!$CT$3,Tipy!CF39=Výsledky!$CV$3),60,0)))</f>
        <v>0</v>
      </c>
      <c r="CR45" s="61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61">
        <f>IF(ISBLANK($CV$3),"",IF(OR(Tipy!CG39=Výsledky!$CQ$6,Tipy!CG39=Výsledky!$CQ$7,Tipy!CG39=Výsledky!$CQ$8,Tipy!CG39=Výsledky!$CQ$9),VLOOKUP(Tipy!CG39,'Kategórie hráčov'!$A$2:$B$51,2,FALSE),0))</f>
        <v>0</v>
      </c>
      <c r="CT45" s="61">
        <f>IF(ISBLANK($CV$3),"",IF(OR(Tipy!CH39=Výsledky!$CT$6,Tipy!CH39=Výsledky!$CT$7,Tipy!CH39=Výsledky!$CT$8,Tipy!CH39=Výsledky!$CT$9),VLOOKUP(Tipy!CH39,'Kategórie hráčov'!$A$27:$B$76,2,FALSE),0))</f>
        <v>0</v>
      </c>
      <c r="CU45" s="62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65" t="str">
        <f>IF(ISBLANK($CV$3),"",IF(ISBLANK(Tipy!CD39),"-",SUM(CQ45:CU45)))</f>
        <v>-</v>
      </c>
      <c r="CW45" s="64"/>
      <c r="CX45" s="61">
        <f>IF(ISBLANK($DC$3),"",IF(ISBLANK(Tipy!CJ39),0,IF(AND(Tipy!CJ39=Výsledky!$DA$3,Tipy!CL39=Výsledky!$DC$3),60,0)))</f>
        <v>0</v>
      </c>
      <c r="CY45" s="61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61">
        <f>IF(ISBLANK($DC$3),"",IF(OR(Tipy!CM39=Výsledky!$CX$6,Tipy!CM39=Výsledky!$CX$7,Tipy!CM39=Výsledky!$CX$8,Tipy!CM39=Výsledky!$CX$9),VLOOKUP(Tipy!CM39,'Kategórie hráčov'!$A$2:$B$51,2,FALSE),0))</f>
        <v>0</v>
      </c>
      <c r="DA45" s="61">
        <f>IF(ISBLANK($DC$3),"",IF(OR(Tipy!CN39=Výsledky!$DA$6,Tipy!CN39=Výsledky!$DA$7,Tipy!CN39=Výsledky!$DA$8,Tipy!CN39=Výsledky!$DA$9),VLOOKUP(Tipy!CN39,'Kategórie hráčov'!$A$27:$B$76,2,FALSE),0))</f>
        <v>0</v>
      </c>
      <c r="DB45" s="62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65" t="str">
        <f>IF(ISBLANK($DC$3),"",IF(ISBLANK(Tipy!CJ39),"-",SUM(CX45:DB45)))</f>
        <v>-</v>
      </c>
      <c r="DD45" s="64"/>
      <c r="DE45" s="61">
        <f>IF(ISBLANK($DJ$3),"",IF(ISBLANK(Tipy!CP39),0,IF(AND(Tipy!CP39=Výsledky!$DH$3,Tipy!CR39=Výsledky!$DJ$3),60,0)))</f>
        <v>0</v>
      </c>
      <c r="DF45" s="61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61">
        <f>IF(ISBLANK($DJ$3),"",IF(OR(Tipy!CS39=Výsledky!$DE$6,Tipy!CS39=Výsledky!$DE$7,Tipy!CS39=Výsledky!$DE$8,Tipy!CS39=Výsledky!$DE$9),VLOOKUP(Tipy!CS39,'Kategórie hráčov'!$A$2:$B$51,2,FALSE),0))</f>
        <v>0</v>
      </c>
      <c r="DH45" s="61">
        <f>IF(ISBLANK($DJ$3),"",IF(OR(Tipy!CT39=Výsledky!$DH$6,Tipy!CT39=Výsledky!$DH$7,Tipy!CT39=Výsledky!$DH$8,Tipy!CT39=Výsledky!$DH$9),VLOOKUP(Tipy!CT39,'Kategórie hráčov'!$A$27:$B$76,2,FALSE),0))</f>
        <v>0</v>
      </c>
      <c r="DI45" s="62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65" t="str">
        <f>IF(ISBLANK($DJ$3),"",IF(ISBLANK(Tipy!CP39),"-",SUM(DE45:DI45)))</f>
        <v>-</v>
      </c>
      <c r="DK45" s="64"/>
      <c r="DL45" s="61">
        <f>IF(ISBLANK($DQ$3),"",IF(ISBLANK(Tipy!CV39),0,IF(AND(Tipy!CV39=Výsledky!$DO$3,Tipy!CX39=Výsledky!$DQ$3),60,0)))</f>
        <v>0</v>
      </c>
      <c r="DM45" s="61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61">
        <f>IF(ISBLANK($DQ$3),"",IF(OR(Tipy!CY39=Výsledky!$DL$6,Tipy!CY39=Výsledky!$DL$7,Tipy!CY39=Výsledky!$DL$8,Tipy!CY39=Výsledky!$DL$9),VLOOKUP(Tipy!CY39,'Kategórie hráčov'!$A$2:$B$51,2,FALSE),0))</f>
        <v>0</v>
      </c>
      <c r="DO45" s="61">
        <f>IF(ISBLANK($DQ$3),"",IF(OR(Tipy!CZ39=Výsledky!$DO$6,Tipy!CZ39=Výsledky!$DO$7,Tipy!CZ39=Výsledky!$DO$8,Tipy!CZ39=Výsledky!$DO$9),VLOOKUP(Tipy!CZ39,'Kategórie hráčov'!$A$27:$B$76,2,FALSE),0))</f>
        <v>0</v>
      </c>
      <c r="DP45" s="62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65" t="str">
        <f>IF(ISBLANK($DQ$3),"",IF(ISBLANK(Tipy!CV39),"-",SUM(DL45:DP45)))</f>
        <v>-</v>
      </c>
      <c r="DR45" s="64"/>
      <c r="DS45" s="61">
        <f>IF(ISBLANK($DX$3),"",IF(ISBLANK(Tipy!DB39),0,IF(AND(Tipy!DB39=Výsledky!$DV$3,Tipy!DD39=Výsledky!$DX$3),60,0)))</f>
        <v>0</v>
      </c>
      <c r="DT45" s="61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61">
        <f>IF(ISBLANK($DX$3),"",IF(OR(Tipy!DE39=Výsledky!$DS$6,Tipy!DE39=Výsledky!$DS$7,Tipy!DE39=Výsledky!$DS$8,Tipy!DE39=Výsledky!$DS$9),VLOOKUP(Tipy!DE39,'Kategórie hráčov'!$A$2:$B$51,2,FALSE),0))</f>
        <v>0</v>
      </c>
      <c r="DV45" s="61">
        <f>IF(ISBLANK($DX$3),"",IF(OR(Tipy!DF39=Výsledky!$DV$6,Tipy!DF39=Výsledky!$DV$7,Tipy!DF39=Výsledky!$DV$8,Tipy!DF39=Výsledky!$DV$9),VLOOKUP(Tipy!DF39,'Kategórie hráčov'!$A$27:$B$76,2,FALSE),0))</f>
        <v>0</v>
      </c>
      <c r="DW45" s="62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65" t="str">
        <f>IF(ISBLANK($DX$3),"",IF(ISBLANK(Tipy!DB39),"-",SUM(DS45:DW45)))</f>
        <v>-</v>
      </c>
      <c r="DY45" s="64"/>
      <c r="DZ45" s="61">
        <f>IF(ISBLANK($EE$3),"",IF(ISBLANK(Tipy!DH39),0,IF(AND(Tipy!DH39=Výsledky!$EC$3,Tipy!DJ39=Výsledky!$EE$3),60,0)))</f>
        <v>0</v>
      </c>
      <c r="EA45" s="61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61">
        <f>IF(ISBLANK($EE$3),"",IF(OR(Tipy!DK39=Výsledky!$DZ$6,Tipy!DK39=Výsledky!$DZ$7,Tipy!DK39=Výsledky!$DZ$8,Tipy!DK39=Výsledky!$DZ$9),VLOOKUP(Tipy!DK39,'Kategórie hráčov'!$A$2:$B$51,2,FALSE),0))</f>
        <v>0</v>
      </c>
      <c r="EC45" s="61">
        <f>IF(ISBLANK($EE$3),"",IF(OR(Tipy!DL39=Výsledky!$EC$6,Tipy!DL39=Výsledky!$EC$7,Tipy!DL39=Výsledky!$EC$8,Tipy!DL39=Výsledky!$EC$9),VLOOKUP(Tipy!DL39,'Kategórie hráčov'!$A$27:$B$76,2,FALSE),0))</f>
        <v>0</v>
      </c>
      <c r="ED45" s="62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65" t="str">
        <f>IF(ISBLANK($EE$3),"",IF(ISBLANK(Tipy!DH39),"-",SUM(DZ45:ED45)))</f>
        <v>-</v>
      </c>
      <c r="EF45" s="64"/>
      <c r="EG45" s="61">
        <f>IF(ISBLANK($EL$3),"",IF(ISBLANK(Tipy!DN39),0,IF(AND(Tipy!DN39=Výsledky!$EJ$3,Tipy!DP39=Výsledky!$EL$3),60,0)))</f>
        <v>0</v>
      </c>
      <c r="EH45" s="61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61">
        <f>IF(ISBLANK($EL$3),"",IF(OR(Tipy!DQ39=Výsledky!$EG$6,Tipy!DQ39=Výsledky!$EG$7,Tipy!DQ39=Výsledky!$EG$8,Tipy!DQ39=Výsledky!$EG$9),VLOOKUP(Tipy!DQ39,'Kategórie hráčov'!$A$77:$B$77,2,FALSE),0))</f>
        <v>0</v>
      </c>
      <c r="EJ45" s="61">
        <f>IF(ISBLANK($EL$3),"",IF(OR(Tipy!DR39=Výsledky!$EJ$6,Tipy!DR39=Výsledky!$EJ$7,Tipy!DR39=Výsledky!$EJ$8,Tipy!DR39=Výsledky!$EJ$9),VLOOKUP(Tipy!DR39,'Kategórie hráčov'!$A$27:$B$76,2,FALSE),0))</f>
        <v>0</v>
      </c>
      <c r="EK45" s="62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65" t="str">
        <f>IF(ISBLANK($EL$3),"",IF(ISBLANK(Tipy!DN39),"-",SUM(EG45:EK45)))</f>
        <v>-</v>
      </c>
      <c r="EM45" s="64"/>
      <c r="EN45" s="61">
        <f>IF(ISBLANK($ES$3),"",IF(ISBLANK(Tipy!DT39),0,IF(AND(Tipy!DT39=Výsledky!$EQ$3,Tipy!DV39=Výsledky!$ES$3),60,0)))</f>
        <v>0</v>
      </c>
      <c r="EO45" s="61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61">
        <f>IF(ISBLANK($ES$3),"",IF(OR(Tipy!DW39=Výsledky!$EN$6,Tipy!DW39=Výsledky!$EN$7,Tipy!DW39=Výsledky!$EN$8,Tipy!DW39=Výsledky!$EN$9),VLOOKUP(Tipy!DW39,'Kategórie hráčov'!$A$2:$B$51,2,FALSE),0))</f>
        <v>0</v>
      </c>
      <c r="EQ45" s="61">
        <f>IF(ISBLANK($ES$3),"",IF(OR(Tipy!DX39=Výsledky!$EQ$6,Tipy!DX39=Výsledky!$EQ$7,Tipy!DX39=Výsledky!$EQ$8,Tipy!DX39=Výsledky!$EQ$9),VLOOKUP(Tipy!DX39,'Kategórie hráčov'!$A$27:$B$76,2,FALSE),0))</f>
        <v>0</v>
      </c>
      <c r="ER45" s="62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65" t="str">
        <f>IF(ISBLANK($ES$3),"",IF(ISBLANK(Tipy!DT39),"-",SUM(EN45:ER45)))</f>
        <v>-</v>
      </c>
      <c r="ET45" s="64"/>
      <c r="EU45" s="61">
        <f>IF(ISBLANK($EZ$3),"",IF(ISBLANK(Tipy!DZ39),0,IF(AND(Tipy!DZ39=Výsledky!$EX$3,Tipy!EB39=Výsledky!$EZ$3),60,0)))</f>
        <v>0</v>
      </c>
      <c r="EV45" s="61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61">
        <f>IF(ISBLANK($EZ$3),"",IF(OR(Tipy!EC39=Výsledky!$EU$6,Tipy!EC39=Výsledky!$EU$7,Tipy!EC39=Výsledky!$EU$8,Tipy!EC39=Výsledky!$EU$9),VLOOKUP(Tipy!EC39,'Kategórie hráčov'!$A$2:$B$51,2,FALSE),0))</f>
        <v>0</v>
      </c>
      <c r="EX45" s="61">
        <f>IF(ISBLANK($EZ$3),"",IF(OR(Tipy!ED39=Výsledky!$EX$6,Tipy!ED39=Výsledky!$EX$7,Tipy!ED39=Výsledky!$EX$8,Tipy!ED39=Výsledky!$EX$9),VLOOKUP(Tipy!ED39,'Kategórie hráčov'!$A$27:$B$76,2,FALSE),0))</f>
        <v>0</v>
      </c>
      <c r="EY45" s="62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65" t="str">
        <f>IF(ISBLANK($EZ$3),"",IF(ISBLANK(Tipy!DZ39),"-",SUM(EU45:EY45)))</f>
        <v>-</v>
      </c>
      <c r="FA45" s="64"/>
      <c r="FB45" s="61">
        <f>IF(ISBLANK($BM$3),"",IF(ISBLANK(Tipy!EF39),0,IF(AND(Tipy!EF39=Výsledky!$BK$3,Tipy!EH39=Výsledky!$BM$3),60,0)))</f>
        <v>0</v>
      </c>
      <c r="FC45" s="61">
        <f>IF(ISBLANK($BM$3),"",IF(ISBLANK(Tipy!EF39),0,IF(AND(Tipy!EF39=Výsledky!$BK$3,Tipy!EH39=Výsledky!$BM$3),0,IF(AND(Tipy!EF39-Tipy!EH39&gt;0,Výsledky!$BK$3-Výsledky!$BM$3&gt;0),20,IF(AND(Tipy!EF39-Tipy!EH39=0,Výsledky!$BK$3-Výsledky!$BM$3=0),20,IF(AND(Tipy!EF39-Tipy!EH39&lt;0,Výsledky!$BK$3-Výsledky!$BM$3&lt;0),20,0))))))</f>
        <v>0</v>
      </c>
      <c r="FD45" s="61">
        <f>IF(ISBLANK($BM$3),"",IF(OR(Tipy!EI39=Výsledky!$FB$6,Tipy!EI39=Výsledky!$FB$7,Tipy!EI39=Výsledky!$FB$8,Tipy!EI39=Výsledky!$FB$9),IF(VLOOKUP(Tipy!EI39,'Kategórie hráčov'!$A$2:$B$46,2,FALSE)=30,30,20),0))</f>
        <v>0</v>
      </c>
      <c r="FE45" s="61">
        <f>IF(ISBLANK($BM$3),"",IF(OR(Tipy!EJ39=Výsledky!$FE$6,Tipy!EJ39=Výsledky!$FE$7,Tipy!EJ39=Výsledky!$FE$8,Tipy!EJ39=Výsledky!$FE$9),IF(VLOOKUP(Tipy!EJ39,'Kategórie hráčov'!$A$2:$B$46,2,FALSE)=30,30,20),0))</f>
        <v>0</v>
      </c>
      <c r="FF45" s="62">
        <f>IF(ISBLANK($BM$3),"",IF(ISBLANK(Tipy!EF39),0,IF(OR(AND(Tipy!EF39=Výsledky!$BK$3,OR(Tipy!EH39=Výsledky!$BM$3+1,Tipy!EH39=Výsledky!$BM$3-1)),AND(Tipy!EH39=Výsledky!$BM$3,OR(Tipy!EF39=Výsledky!$BK$3+1,Tipy!EF39=Výsledky!$BK$3-1))),10,0)))</f>
        <v>0</v>
      </c>
      <c r="FG45" s="65" t="str">
        <f>IF(ISBLANK($BM$3),"",IF(ISBLANK(Tipy!EF39),"-",SUM(FB45:FF45)))</f>
        <v>-</v>
      </c>
      <c r="FH45" s="64"/>
      <c r="FI45" s="61" t="str">
        <f>IF(ISBLANK($FN$3),"",IF(ISBLANK(Tipy!EL39),0,IF(AND(Tipy!EL39=Výsledky!$FL$3,Tipy!EN39=Výsledky!$FN$3),60,0)))</f>
        <v/>
      </c>
      <c r="FJ45" s="61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61" t="str">
        <f>IF(ISBLANK($FN$3),"",IF(OR(Tipy!EO39=Výsledky!$FI$6,Tipy!EO39=Výsledky!$FI$7,Tipy!EO39=Výsledky!$FI$8,Tipy!EO39=Výsledky!$FI$9),IF(VLOOKUP(Tipy!EO39,'Kategórie hráčov'!$A$2:$B$46,2,FALSE)=30,30,20),0))</f>
        <v/>
      </c>
      <c r="FL45" s="61" t="str">
        <f>IF(ISBLANK($FN$3),"",IF(OR(Tipy!EP39=Výsledky!$FL$6,Tipy!EP39=Výsledky!$FL$7,Tipy!EP39=Výsledky!$FL$8,Tipy!EP39=Výsledky!$FL$9),IF(VLOOKUP(Tipy!EP39,'Kategórie hráčov'!$A$2:$B$46,2,FALSE)=30,30,20),0))</f>
        <v/>
      </c>
      <c r="FM45" s="62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65" t="str">
        <f>IF(ISBLANK($FN$3),"",IF(ISBLANK(Tipy!EL39),"-",SUM(FI45:FM45)))</f>
        <v/>
      </c>
      <c r="FO45" s="64"/>
      <c r="FP45" s="61">
        <f>IF(ISBLANK($DJ$3),"",IF(ISBLANK(Tipy!ER39),0,IF(AND(Tipy!ER39=Výsledky!$DH$3,Tipy!ET39=Výsledky!$DJ$3),60,0)))</f>
        <v>0</v>
      </c>
      <c r="FQ45" s="61">
        <f>IF(ISBLANK($DJ$3),"",IF(ISBLANK(Tipy!ER39),0,IF(AND(Tipy!ER39=Výsledky!$DH$3,Tipy!ET39=Výsledky!$DJ$3),0,IF(AND(Tipy!ER39-Tipy!ET39&gt;0,Výsledky!$DH$3-Výsledky!$DJ$3&gt;0),20,IF(AND(Tipy!ER39-Tipy!ET39=0,Výsledky!$DH$3-Výsledky!$DJ$3=0),20,IF(AND(Tipy!ER39-Tipy!ET39&lt;0,Výsledky!$DH$3-Výsledky!$DJ$3&lt;0),20,0))))))</f>
        <v>0</v>
      </c>
      <c r="FR45" s="61">
        <f>IF(ISBLANK($DJ$3),"",IF(OR(Tipy!EU39=Výsledky!$FP$6,Tipy!EU39=Výsledky!$FP$7,Tipy!EU39=Výsledky!$FP$8,Tipy!EU39=Výsledky!$FP$9),IF(VLOOKUP(Tipy!EU39,'Kategórie hráčov'!$A$2:$B$46,2,FALSE)=30,30,20),0))</f>
        <v>0</v>
      </c>
      <c r="FS45" s="61">
        <f>IF(ISBLANK($DJ$3),"",IF(OR(Tipy!EV39=Výsledky!$FS$6,Tipy!EV39=Výsledky!$FS$7,Tipy!EV39=Výsledky!$FS$8,Tipy!EV39=Výsledky!$FS$9),IF(VLOOKUP(Tipy!EV39,'Kategórie hráčov'!$A$2:$B$46,2,FALSE)=30,30,20),0))</f>
        <v>0</v>
      </c>
      <c r="FT45" s="62">
        <f>IF(ISBLANK($DJ$3),"",IF(ISBLANK(Tipy!ER39),0,IF(OR(AND(Tipy!ER39=Výsledky!$DH$3,OR(Tipy!ET39=Výsledky!$DJ$3+1,Tipy!ET39=Výsledky!$DJ$3-1)),AND(Tipy!ET39=Výsledky!$DJ$3,OR(Tipy!ER39=Výsledky!$DH$3+1,Tipy!ER39=Výsledky!$DH$3-1))),10,0)))</f>
        <v>0</v>
      </c>
      <c r="FU45" s="65" t="str">
        <f>IF(ISBLANK($DJ$3),"",IF(ISBLANK(Tipy!ER39),"-",SUM(FP45:FT45)))</f>
        <v>-</v>
      </c>
      <c r="FV45" s="64"/>
      <c r="FW45" s="61" t="str">
        <f>IF(ISBLANK($GB$3),"",IF(ISBLANK(Tipy!EX39),0,IF(AND(Tipy!EX39=Výsledky!$FZ$3,Tipy!EZ39=Výsledky!$GB$3),60,0)))</f>
        <v/>
      </c>
      <c r="FX45" s="61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61" t="str">
        <f>IF(ISBLANK($GB$3),"",IF(OR(Tipy!FA39=Výsledky!$FW$6,Tipy!FA39=Výsledky!$FW$7,Tipy!FA39=Výsledky!$FW$8,Tipy!FA39=Výsledky!$FW$9),IF(VLOOKUP(Tipy!FA39,'Kategórie hráčov'!$A$2:$B$46,2,FALSE)=30,30,20),0))</f>
        <v/>
      </c>
      <c r="FZ45" s="61" t="str">
        <f>IF(ISBLANK($GB$3),"",IF(OR(Tipy!FB39=Výsledky!$FZ$6,Tipy!FB39=Výsledky!$FZ$7,Tipy!FB39=Výsledky!$FZ$8,Tipy!FB39=Výsledky!$FZ$9),IF(VLOOKUP(Tipy!FB39,'Kategórie hráčov'!$A$2:$B$46,2,FALSE)=30,30,20),0))</f>
        <v/>
      </c>
      <c r="GA45" s="62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65" t="str">
        <f>IF(ISBLANK($GB$3),"",IF(ISBLANK(Tipy!EX39),"-",SUM(FW45:GA45)))</f>
        <v/>
      </c>
      <c r="GC45" s="64"/>
      <c r="GD45" s="61" t="str">
        <f>IF(ISBLANK($GP$3),"",IF(ISBLANK(Tipy!FD39),0,IF(AND(Tipy!FD39=Výsledky!$GN$3,Tipy!FF39=Výsledky!$GP$3),60,0)))</f>
        <v/>
      </c>
      <c r="GE45" s="61" t="str">
        <f>IF(ISBLANK($GP$3),"",IF(ISBLANK(Tipy!FD39),0,IF(AND(Tipy!FD39=Výsledky!$GN$3,Tipy!FF39=Výsledky!$GP$3),0,IF(AND(Tipy!FD39-Tipy!FF39&gt;0,Výsledky!$GN$3-Výsledky!$GP$3&gt;0),20,IF(AND(Tipy!FD39-Tipy!FF39=0,Výsledky!$GN$3-Výsledky!$GP$3=0),20,IF(AND(Tipy!FD39-Tipy!FF39&lt;0,Výsledky!$GN$3-Výsledky!$GP$3&lt;0),20,0))))))</f>
        <v/>
      </c>
      <c r="GF45" s="61" t="str">
        <f>IF(ISBLANK($GP$3),"",IF(OR(Tipy!FG39=Výsledky!$GD$6,Tipy!FG39=Výsledky!$GD$7,Tipy!FG39=Výsledky!$GD$8,Tipy!FG39=Výsledky!$GD$9),IF(VLOOKUP(Tipy!FG39,'Kategórie hráčov'!$A$2:$B$46,2,FALSE)=30,30,20),0))</f>
        <v/>
      </c>
      <c r="GG45" s="61" t="str">
        <f>IF(ISBLANK($GP$3),"",IF(OR(Tipy!FH39=Výsledky!$GG$6,Tipy!FH39=Výsledky!$GG$7,Tipy!FH39=Výsledky!$GG$8,Tipy!FH39=Výsledky!$GG$9),IF(VLOOKUP(Tipy!FH39,'Kategórie hráčov'!$A$2:$B$46,2,FALSE)=30,30,20),0))</f>
        <v/>
      </c>
      <c r="GH45" s="62" t="str">
        <f>IF(ISBLANK($GP$3),"",IF(ISBLANK(Tipy!FD39),0,IF(OR(AND(Tipy!FD39=Výsledky!$GN$3,OR(Tipy!FF39=Výsledky!$GP$3+1,Tipy!FF39=Výsledky!$GP$3-1)),AND(Tipy!FF39=Výsledky!$GP$3,OR(Tipy!FD39=Výsledky!$GN$3+1,Tipy!FD39=Výsledky!$GN$3-1))),10,0)))</f>
        <v/>
      </c>
      <c r="GI45" s="65" t="str">
        <f>IF(ISBLANK($GP$3),"",IF(ISBLANK(Tipy!FD39),"-",SUM(GD45:GH45)))</f>
        <v/>
      </c>
      <c r="GJ45" s="64"/>
      <c r="GK45" s="61" t="str">
        <f>IF(ISBLANK($GW$3),"",IF(ISBLANK(Tipy!FJ39),0,IF(AND(Tipy!FJ39=Výsledky!$GU$3,Tipy!FL39=Výsledky!$GW$3),60,0)))</f>
        <v/>
      </c>
      <c r="GL45" s="61" t="str">
        <f>IF(ISBLANK($GW$3),"",IF(ISBLANK(Tipy!FJ39),0,IF(AND(Tipy!FJ39=Výsledky!$GU$3,Tipy!FL39=Výsledky!$GW$3),0,IF(AND(Tipy!FJ39-Tipy!FL39&gt;0,Výsledky!$GU$3-Výsledky!$GW$3&gt;0),20,IF(AND(Tipy!FJ39-Tipy!FL39=0,Výsledky!$GU$3-Výsledky!$GW$3=0),20,IF(AND(Tipy!FJ39-Tipy!FL39&lt;0,Výsledky!$GU$3-Výsledky!$GW$3&lt;0),20,0))))))</f>
        <v/>
      </c>
      <c r="GM45" s="61" t="str">
        <f>IF(ISBLANK($GW$3),"",IF(OR(Tipy!FM39=Výsledky!$GK$6,Tipy!FM39=Výsledky!$GK$7,Tipy!FM39=Výsledky!$GK$8,Tipy!FM39=Výsledky!$GK$9),IF(VLOOKUP(Tipy!FM39,'Kategórie hráčov'!$A$2:$B$46,2,FALSE)=30,30,20),0))</f>
        <v/>
      </c>
      <c r="GN45" s="61" t="str">
        <f>IF(ISBLANK($GW$3),"",IF(OR(Tipy!FN39=Výsledky!$GN$6,Tipy!FN39=Výsledky!$GN$7,Tipy!FN39=Výsledky!$GN$8,Tipy!FN39=Výsledky!$GN$9),IF(VLOOKUP(Tipy!FN39,'Kategórie hráčov'!$A$2:$B$46,2,FALSE)=30,30,20),0))</f>
        <v/>
      </c>
      <c r="GO45" s="62" t="str">
        <f>IF(ISBLANK($GW$3),"",IF(ISBLANK(Tipy!FJ39),0,IF(OR(AND(Tipy!FJ39=Výsledky!$GU$3,OR(Tipy!FL39=Výsledky!$GW$3+1,Tipy!FL39=Výsledky!$GW$3-1)),AND(Tipy!FL39=Výsledky!$GW$3,OR(Tipy!FJ39=Výsledky!$GU$3+1,Tipy!FJ39=Výsledky!$GU$3-1))),10,0)))</f>
        <v/>
      </c>
      <c r="GP45" s="65" t="str">
        <f>IF(ISBLANK($GW$3),"",IF(ISBLANK(Tipy!FJ39),"-",SUM(GK45:GO45)))</f>
        <v/>
      </c>
      <c r="GQ45" s="64"/>
      <c r="GR45" s="61" t="str">
        <f>IF(ISBLANK($GI$3),"",IF(ISBLANK(Tipy!FP39),0,IF(AND(Tipy!FP39=Výsledky!$GG$3,Tipy!FR39=Výsledky!$GI$3),60,0)))</f>
        <v/>
      </c>
      <c r="GS45" s="61" t="str">
        <f>IF(ISBLANK($GI$3),"",IF(ISBLANK(Tipy!FP39),0,IF(AND(Tipy!FP39=Výsledky!$GG$3,Tipy!FR39=Výsledky!$GI$3),0,IF(AND(Tipy!FP39-Tipy!FR39&gt;0,Výsledky!$GG$3-Výsledky!$GI$3&gt;0),20,IF(AND(Tipy!FP39-Tipy!FR39=0,Výsledky!$GG$3-Výsledky!$GI$3=0),20,IF(AND(Tipy!FP39-Tipy!FR39&lt;0,Výsledky!$GG$3-Výsledky!$GI$3&lt;0),20,0))))))</f>
        <v/>
      </c>
      <c r="GT45" s="61" t="str">
        <f>IF(ISBLANK($GI$3),"",IF(OR(Tipy!FS39=Výsledky!#REF!,Tipy!FS39=Výsledky!#REF!,Tipy!FS39=Výsledky!#REF!,Tipy!FS39=Výsledky!$GR$9),IF(VLOOKUP(Tipy!FS39,'Kategórie hráčov'!$A$2:$B$46,2,FALSE)=30,30,20),0))</f>
        <v/>
      </c>
      <c r="GU45" s="61" t="str">
        <f>IF(ISBLANK($GI$3),"",IF(OR(Tipy!FT39=Výsledky!#REF!,Tipy!FT39=Výsledky!#REF!,Tipy!FT39=Výsledky!#REF!,Tipy!FT39=Výsledky!$GU$9),IF(VLOOKUP(Tipy!FT39,'Kategórie hráčov'!$A$2:$B$46,2,FALSE)=30,30,20),0))</f>
        <v/>
      </c>
      <c r="GV45" s="62" t="str">
        <f>IF(ISBLANK($GI$3),"",IF(ISBLANK(Tipy!FP39),0,IF(OR(AND(Tipy!FP39=Výsledky!$GG$3,OR(Tipy!FR39=Výsledky!$GI$3+1,Tipy!FR39=Výsledky!$GI$3-1)),AND(Tipy!FR39=Výsledky!$GI$3,OR(Tipy!FP39=Výsledky!$GG$3+1,Tipy!FP39=Výsledky!$GG$3-1))),10,0)))</f>
        <v/>
      </c>
      <c r="GW45" s="65" t="str">
        <f>IF(ISBLANK($GI$3),"",IF(ISBLANK(Tipy!FP39),"-",SUM(GR45:GV45)))</f>
        <v/>
      </c>
      <c r="GX45" s="64"/>
      <c r="GY45" s="61" t="str">
        <f>IF(ISBLANK($HK$3),"",IF(ISBLANK(Tipy!FV39),0,IF(AND(Tipy!FV39=Výsledky!$HI$3,Tipy!FX39=Výsledky!$HK$3),60,0)))</f>
        <v/>
      </c>
      <c r="GZ45" s="61" t="str">
        <f>IF(ISBLANK($HK$3),"",IF(ISBLANK(Tipy!FV39),0,IF(AND(Tipy!FV39=Výsledky!$HI$3,Tipy!FX39=Výsledky!$HK$3),0,IF(AND(Tipy!FV39-Tipy!FX39&gt;0,Výsledky!$HI$3-Výsledky!$HK$3&gt;0),20,IF(AND(Tipy!FV39-Tipy!FX39=0,Výsledky!$HI$3-Výsledky!$HK$3=0),20,IF(AND(Tipy!FV39-Tipy!FX39&lt;0,Výsledky!$HI$3-Výsledky!$HK$3&lt;0),20,0))))))</f>
        <v/>
      </c>
      <c r="HA45" s="61" t="str">
        <f>IF(ISBLANK($HK$3),"",IF(OR(Tipy!FY39=Výsledky!$GY$6,Tipy!FY39=Výsledky!$GY$7,Tipy!FY39=Výsledky!$GY$8,Tipy!FY39=Výsledky!$GY$9),IF(VLOOKUP(Tipy!FY39,'Kategórie hráčov'!$A$2:$B$46,2,FALSE)=30,30,20),0))</f>
        <v/>
      </c>
      <c r="HB45" s="61" t="str">
        <f>IF(ISBLANK($HK$3),"",IF(OR(Tipy!FZ39=Výsledky!$HB$6,Tipy!FZ39=Výsledky!$HB$7,Tipy!FZ39=Výsledky!$HB$8,Tipy!FZ39=Výsledky!$HB$9),IF(VLOOKUP(Tipy!FZ39,'Kategórie hráčov'!$A$2:$B$46,2,FALSE)=30,30,20),0))</f>
        <v/>
      </c>
      <c r="HC45" s="62" t="str">
        <f>IF(ISBLANK($HK$3),"",IF(ISBLANK(Tipy!FV39),0,IF(OR(AND(Tipy!FV39=Výsledky!$HI$3,OR(Tipy!FX39=Výsledky!$HK$3+1,Tipy!FX39=Výsledky!$HK$3-1)),AND(Tipy!FX39=Výsledky!$HK$3,OR(Tipy!FV39=Výsledky!$HI$3+1,Tipy!FV39=Výsledky!$HI$3-1))),10,0)))</f>
        <v/>
      </c>
      <c r="HD45" s="65" t="str">
        <f>IF(ISBLANK($HK$3),"",IF(ISBLANK(Tipy!FV39),"-",SUM(GY45:HC45)))</f>
        <v/>
      </c>
      <c r="HE45" s="64"/>
      <c r="HF45" s="61" t="str">
        <f>IF(ISBLANK($HD$3),"",IF(ISBLANK(Tipy!GB39),0,IF(AND(Tipy!GB39=Výsledky!$HB$3,Tipy!GD39=Výsledky!$HD$3),60,0)))</f>
        <v/>
      </c>
      <c r="HG45" s="61" t="str">
        <f>IF(ISBLANK($HD$3),"",IF(ISBLANK(Tipy!GB39),0,IF(AND(Tipy!GB39=Výsledky!$HB$3,Tipy!GD39=Výsledky!$HD$3),0,IF(AND(Tipy!GB39-Tipy!GD39&gt;0,Výsledky!$HB$3-Výsledky!$HD$3&gt;0),20,IF(AND(Tipy!GB39-Tipy!GD39=0,Výsledky!$HB$3-Výsledky!$HD$3=0),20,IF(AND(Tipy!GB39-Tipy!GD39&lt;0,Výsledky!$HB$3-Výsledky!$HD$3&lt;0),20,0))))))</f>
        <v/>
      </c>
      <c r="HH45" s="61" t="str">
        <f>IF(ISBLANK($HD$3),"",IF(OR(Tipy!GE39=Výsledky!#REF!,Tipy!GE39=Výsledky!#REF!,Tipy!GE39=Výsledky!#REF!,Tipy!GE39=Výsledky!$HF$9),IF(VLOOKUP(Tipy!GE39,'Kategórie hráčov'!$A$2:$B$46,2,FALSE)=30,30,20),0))</f>
        <v/>
      </c>
      <c r="HI45" s="61" t="str">
        <f>IF(ISBLANK($HD$3),"",IF(OR(Tipy!GF39=Výsledky!#REF!,Tipy!GF39=Výsledky!#REF!,Tipy!GF39=Výsledky!#REF!,Tipy!GF39=Výsledky!$HI$9),IF(VLOOKUP(Tipy!GF39,'Kategórie hráčov'!$A$2:$B$46,2,FALSE)=30,30,20),0))</f>
        <v/>
      </c>
      <c r="HJ45" s="62" t="str">
        <f>IF(ISBLANK($HD$3),"",IF(ISBLANK(Tipy!GB39),0,IF(OR(AND(Tipy!GB39=Výsledky!$HB$3,OR(Tipy!GD39=Výsledky!$HD$3+1,Tipy!GD39=Výsledky!$HD$3-1)),AND(Tipy!GD39=Výsledky!$HD$3,OR(Tipy!GB39=Výsledky!$HB$3+1,Tipy!GB39=Výsledky!$HB$3-1))),10,0)))</f>
        <v/>
      </c>
      <c r="HK45" s="65" t="str">
        <f>IF(ISBLANK($HD$3),"",IF(ISBLANK(Tipy!GB39),"-",SUM(HF45:HJ45)))</f>
        <v/>
      </c>
      <c r="HL45" s="64"/>
      <c r="HM45" s="61" t="str">
        <f>IF(ISBLANK($HY$3),"",IF(ISBLANK(Tipy!GH39),0,IF(AND(Tipy!GH39=Výsledky!$HW$3,Tipy!GJ39=Výsledky!$HY$3),60,0)))</f>
        <v/>
      </c>
      <c r="HN45" s="61" t="str">
        <f>IF(ISBLANK($HY$3),"",IF(ISBLANK(Tipy!GH39),0,IF(AND(Tipy!GH39=Výsledky!$HW$3,Tipy!GJ39=Výsledky!$HY$3),0,IF(AND(Tipy!GH39-Tipy!GJ39&gt;0,Výsledky!$HW$3-Výsledky!$HY$3&gt;0),20,IF(AND(Tipy!GH39-Tipy!GJ39=0,Výsledky!$HW$3-Výsledky!$HY$3=0),20,IF(AND(Tipy!GH39-Tipy!GJ39&lt;0,Výsledky!$HW$3-Výsledky!$HY$3&lt;0),20,0))))))</f>
        <v/>
      </c>
      <c r="HO45" s="61" t="str">
        <f>IF(ISBLANK($HY$3),"",IF(OR(Tipy!GK39=Výsledky!$HM$6,Tipy!GK39=Výsledky!$HM$7,Tipy!GK39=Výsledky!$HM$8,Tipy!GK39=Výsledky!$HM$9),IF(VLOOKUP(Tipy!GK39,'Kategórie hráčov'!$A$2:$B$46,2,FALSE)=30,30,20),0))</f>
        <v/>
      </c>
      <c r="HP45" s="61" t="str">
        <f>IF(ISBLANK($HY$3),"",IF(OR(Tipy!GL39=Výsledky!$HP$6,Tipy!GL39=Výsledky!$HP$7,Tipy!GL39=Výsledky!$HP$8,Tipy!GL39=Výsledky!$HP$9),IF(VLOOKUP(Tipy!GL39,'Kategórie hráčov'!$A$2:$B$46,2,FALSE)=30,30,20),0))</f>
        <v/>
      </c>
      <c r="HQ45" s="62" t="str">
        <f>IF(ISBLANK($HY$3),"",IF(ISBLANK(Tipy!GH39),0,IF(OR(AND(Tipy!GH39=Výsledky!$HW$3,OR(Tipy!GJ39=Výsledky!$HY$3+1,Tipy!GJ39=Výsledky!$HY$3-1)),AND(Tipy!GJ39=Výsledky!$HY$3,OR(Tipy!GH39=Výsledky!$HW$3+1,Tipy!GH39=Výsledky!$HW$3-1))),10,0)))</f>
        <v/>
      </c>
      <c r="HR45" s="65" t="str">
        <f>IF(ISBLANK($HY$3),"",IF(ISBLANK(Tipy!GH39),"-",SUM(HM45:HQ45)))</f>
        <v/>
      </c>
      <c r="HS45" s="64"/>
      <c r="HT45" s="61" t="str">
        <f>IF(ISBLANK($HR$3),"",IF(ISBLANK(Tipy!GN39),0,IF(AND(Tipy!GN39=Výsledky!$HP$3,Tipy!GP39=Výsledky!$HR$3),60,0)))</f>
        <v/>
      </c>
      <c r="HU45" s="61" t="str">
        <f>IF(ISBLANK($HR$3),"",IF(ISBLANK(Tipy!GN39),0,IF(AND(Tipy!GN39=Výsledky!$HP$3,Tipy!GP39=Výsledky!$HR$3),0,IF(AND(Tipy!GN39-Tipy!GP39&gt;0,Výsledky!$HP$3-Výsledky!$HR$3&gt;0),20,IF(AND(Tipy!GN39-Tipy!GP39=0,Výsledky!$HP$3-Výsledky!$HR$3=0),20,IF(AND(Tipy!GN39-Tipy!GP39&lt;0,Výsledky!$HP$3-Výsledky!$HR$3&lt;0),20,0))))))</f>
        <v/>
      </c>
      <c r="HV45" s="61" t="str">
        <f>IF(ISBLANK($HR$3),"",IF(OR(Tipy!GQ39=Výsledky!$HT$6,Tipy!GQ39=Výsledky!#REF!,Tipy!GQ39=Výsledky!#REF!,Tipy!GQ39=Výsledky!#REF!),IF(VLOOKUP(Tipy!GQ39,'Kategórie hráčov'!$A$2:$B$46,2,FALSE)=30,30,20),0))</f>
        <v/>
      </c>
      <c r="HW45" s="61" t="str">
        <f>IF(ISBLANK($HR$3),"",IF(OR(Tipy!GR39=Výsledky!$HW$6,Tipy!GR39=Výsledky!#REF!,Tipy!GR39=Výsledky!#REF!,Tipy!GR39=Výsledky!#REF!),IF(VLOOKUP(Tipy!GR39,'Kategórie hráčov'!$A$2:$B$46,2,FALSE)=30,30,20),0))</f>
        <v/>
      </c>
      <c r="HX45" s="62" t="str">
        <f>IF(ISBLANK($HR$3),"",IF(ISBLANK(Tipy!GN39),0,IF(OR(AND(Tipy!GN39=Výsledky!$HP$3,OR(Tipy!GP39=Výsledky!$HR$3+1,Tipy!GP39=Výsledky!$HR$3-1)),AND(Tipy!GP39=Výsledky!$HR$3,OR(Tipy!GN39=Výsledky!$HP$3+1,Tipy!GN39=Výsledky!$HP$3-1))),10,0)))</f>
        <v/>
      </c>
      <c r="HY45" s="65" t="str">
        <f>IF(ISBLANK($HR$3),"",IF(ISBLANK(Tipy!GN39),"-",SUM(HT45:HX45)))</f>
        <v/>
      </c>
      <c r="HZ45" s="64"/>
      <c r="IA45" s="61" t="str">
        <f>IF(ISBLANK($IM$3),"",IF(ISBLANK(Tipy!GT39),0,IF(AND(Tipy!GT39=Výsledky!$IK$3,Tipy!GV39=Výsledky!$IM$3),60,0)))</f>
        <v/>
      </c>
      <c r="IB45" s="61" t="str">
        <f>IF(ISBLANK($IM$3),"",IF(ISBLANK(Tipy!GT39),0,IF(AND(Tipy!GT39=Výsledky!$IK$3,Tipy!GV39=Výsledky!$IM$3),0,IF(AND(Tipy!GT39-Tipy!GV39&gt;0,Výsledky!$IK$3-Výsledky!$IM$3&gt;0),20,IF(AND(Tipy!GT39-Tipy!GV39=0,Výsledky!$IK$3-Výsledky!$IM$3=0),20,IF(AND(Tipy!GT39-Tipy!GV39&lt;0,Výsledky!$IK$3-Výsledky!$IM$3&lt;0),20,0))))))</f>
        <v/>
      </c>
      <c r="IC45" s="61" t="str">
        <f>IF(ISBLANK($IM$3),"",IF(OR(Tipy!GW39=Výsledky!$IA$6,Tipy!GW39=Výsledky!$IA$7,Tipy!GW39=Výsledky!$IA$8,Tipy!GW39=Výsledky!$IA$9),IF(VLOOKUP(Tipy!GW39,'Kategórie hráčov'!$A$2:$B$46,2,FALSE)=30,30,20),0))</f>
        <v/>
      </c>
      <c r="ID45" s="61" t="str">
        <f>IF(ISBLANK($IM$3),"",IF(OR(Tipy!GX39=Výsledky!$ID$6,Tipy!GX39=Výsledky!$ID$7,Tipy!GX39=Výsledky!$ID$8,Tipy!GX39=Výsledky!$ID$9),IF(VLOOKUP(Tipy!GX39,'Kategórie hráčov'!$A$2:$B$46,2,FALSE)=30,30,20),0))</f>
        <v/>
      </c>
      <c r="IE45" s="62" t="str">
        <f>IF(ISBLANK($IM$3),"",IF(ISBLANK(Tipy!GT39),0,IF(OR(AND(Tipy!GT39=Výsledky!$IK$3,OR(Tipy!GV39=Výsledky!$IM$3+1,Tipy!GV39=Výsledky!$IM$3-1)),AND(Tipy!GV39=Výsledky!$IM$3,OR(Tipy!GT39=Výsledky!$IK$3+1,Tipy!GT39=Výsledky!$IK$3-1))),10,0)))</f>
        <v/>
      </c>
      <c r="IF45" s="65" t="str">
        <f>IF(ISBLANK($IM$3),"",IF(ISBLANK(Tipy!GT39),"-",SUM(IA45:IE45)))</f>
        <v/>
      </c>
      <c r="IG45" s="64"/>
      <c r="IH45" s="61" t="str">
        <f>IF(ISBLANK($IF$3),"",IF(ISBLANK(Tipy!GZ39),0,IF(AND(Tipy!GZ39=Výsledky!$ID$3,Tipy!HB39=Výsledky!$IF$3),60,0)))</f>
        <v/>
      </c>
      <c r="II45" s="61" t="str">
        <f>IF(ISBLANK($IF$3),"",IF(ISBLANK(Tipy!GZ39),0,IF(AND(Tipy!GZ39=Výsledky!$ID$3,Tipy!HB39=Výsledky!$IF$3),0,IF(AND(Tipy!GZ39-Tipy!HB39&gt;0,Výsledky!$ID$3-Výsledky!$IF$3&gt;0),20,IF(AND(Tipy!GZ39-Tipy!HB39=0,Výsledky!$ID$3-Výsledky!$IF$3=0),20,IF(AND(Tipy!GZ39-Tipy!HB39&lt;0,Výsledky!$ID$3-Výsledky!$IF$3&lt;0),20,0))))))</f>
        <v/>
      </c>
      <c r="IJ45" s="61" t="str">
        <f>IF(ISBLANK($IF$3),"",IF(OR(Tipy!HC39=Výsledky!#REF!,Tipy!HC39=Výsledky!#REF!,Tipy!HC39=Výsledky!#REF!,Tipy!HC39=Výsledky!$IH$9),IF(VLOOKUP(Tipy!HC39,'Kategórie hráčov'!$A$2:$B$46,2,FALSE)=30,30,20),0))</f>
        <v/>
      </c>
      <c r="IK45" s="61" t="str">
        <f>IF(ISBLANK($IF$3),"",IF(OR(Tipy!HD39=Výsledky!#REF!,Tipy!HD39=Výsledky!#REF!,Tipy!HD39=Výsledky!#REF!,Tipy!HD39=Výsledky!$IK$9),IF(VLOOKUP(Tipy!HD39,'Kategórie hráčov'!$A$2:$B$46,2,FALSE)=30,30,20),0))</f>
        <v/>
      </c>
      <c r="IL45" s="62" t="str">
        <f>IF(ISBLANK($IF$3),"",IF(ISBLANK(Tipy!GZ39),0,IF(OR(AND(Tipy!GZ39=Výsledky!$ID$3,OR(Tipy!HB39=Výsledky!$IF$3+1,Tipy!HB39=Výsledky!$IF$3-1)),AND(Tipy!HB39=Výsledky!$IF$3,OR(Tipy!GZ39=Výsledky!$ID$3+1,Tipy!GZ39=Výsledky!$ID$3-1))),10,0)))</f>
        <v/>
      </c>
      <c r="IM45" s="65" t="str">
        <f>IF(ISBLANK($IF$3),"",IF(ISBLANK(Tipy!GZ39),"-",SUM(IH45:IL45)))</f>
        <v/>
      </c>
      <c r="IN45" s="64"/>
      <c r="IO45" s="61" t="str">
        <f>IF(ISBLANK($IT$3),"",IF(ISBLANK(Tipy!HF39),0,IF(AND(Tipy!HF39=Výsledky!$IR$3,Tipy!HH39=Výsledky!$IT$3),60,0)))</f>
        <v/>
      </c>
      <c r="IP45" s="61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61" t="str">
        <f>IF(ISBLANK($IT$3),"",IF(OR(Tipy!HI39=Výsledky!$IO$6,Tipy!HI39=Výsledky!$IO$7,Tipy!HI39=Výsledky!$IO$8,Tipy!HI39=Výsledky!$IO$9),IF(VLOOKUP(Tipy!HI39,'Kategórie hráčov'!$A$2:$B$46,2,FALSE)=30,30,20),0))</f>
        <v/>
      </c>
      <c r="IR45" s="61" t="str">
        <f>IF(ISBLANK($IT$3),"",IF(OR(Tipy!HJ39=Výsledky!$IR$6,Tipy!HJ39=Výsledky!$IR$7,Tipy!HJ39=Výsledky!$IR$8,Tipy!HJ39=Výsledky!$IR$9),IF(VLOOKUP(Tipy!HJ39,'Kategórie hráčov'!$A$2:$B$46,2,FALSE)=30,30,20),0))</f>
        <v/>
      </c>
      <c r="IS45" s="62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65" t="str">
        <f>IF(ISBLANK($IT$3),"",IF(ISBLANK(Tipy!HF39),"-",SUM(IO45:IS45)))</f>
        <v/>
      </c>
      <c r="IU45" s="64"/>
      <c r="IV45" s="61" t="str">
        <f>IF(ISBLANK($JA$3),"",IF(ISBLANK(Tipy!HL39),0,IF(AND(Tipy!HL39=Výsledky!$IY$3,Tipy!HN39=Výsledky!$JA$3),60,0)))</f>
        <v/>
      </c>
      <c r="IW45" s="61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61" t="str">
        <f>IF(ISBLANK($JA$3),"",IF(OR(Tipy!HO39=Výsledky!$IV$6,Tipy!HO39=Výsledky!$IV$7,Tipy!HO39=Výsledky!$IV$8,Tipy!HO39=Výsledky!$IV$9),IF(VLOOKUP(Tipy!HO39,'Kategórie hráčov'!$A$2:$B$46,2,FALSE)=30,30,20),0))</f>
        <v/>
      </c>
      <c r="IY45" s="61" t="str">
        <f>IF(ISBLANK($JA$3),"",IF(OR(Tipy!HP39=Výsledky!$IY$6,Tipy!HP39=Výsledky!$IY$7,Tipy!HP39=Výsledky!$IY$8,Tipy!HP39=Výsledky!$IY$9),IF(VLOOKUP(Tipy!HP39,'Kategórie hráčov'!$A$2:$B$46,2,FALSE)=30,30,20),0))</f>
        <v/>
      </c>
      <c r="IZ45" s="62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65" t="str">
        <f>IF(ISBLANK($JA$3),"",IF(ISBLANK(Tipy!HL39),"-",SUM(IV45:IZ45)))</f>
        <v/>
      </c>
      <c r="JB45" s="64"/>
      <c r="JC45" s="61" t="str">
        <f>IF(ISBLANK($JO$3),"",IF(ISBLANK(Tipy!HR39),0,IF(AND(Tipy!HR39=Výsledky!$JM$3,Tipy!HT39=Výsledky!$JO$3),60,0)))</f>
        <v/>
      </c>
      <c r="JD45" s="61" t="str">
        <f>IF(ISBLANK($JO$3),"",IF(ISBLANK(Tipy!HR39),0,IF(AND(Tipy!HR39=Výsledky!$JM$3,Tipy!HT39=Výsledky!$JO$3),0,IF(AND(Tipy!HR39-Tipy!HT39&gt;0,Výsledky!$JM$3-Výsledky!$JO$3&gt;0),20,IF(AND(Tipy!HR39-Tipy!HT39=0,Výsledky!$JM$3-Výsledky!$JO$3=0),20,IF(AND(Tipy!HR39-Tipy!HT39&lt;0,Výsledky!$JM$3-Výsledky!$JO$3&lt;0),20,0))))))</f>
        <v/>
      </c>
      <c r="JE45" s="61" t="str">
        <f>IF(ISBLANK($JO$3),"",IF(OR(Tipy!HU39=Výsledky!$JC$6,Tipy!HU39=Výsledky!$JC$7,Tipy!HU39=Výsledky!$JC$8,Tipy!HU39=Výsledky!$JC$9),IF(VLOOKUP(Tipy!HU39,'Kategórie hráčov'!$A$2:$B$70,2,FALSE)=30,30,20),0))</f>
        <v/>
      </c>
      <c r="JF45" s="61" t="str">
        <f>IF(ISBLANK($JO$3),"",IF(OR(Tipy!HV39=Výsledky!$JF$6,Tipy!HV39=Výsledky!$JF$7,Tipy!HV39=Výsledky!$JF$8,Tipy!HV39=Výsledky!$JF$9),IF(VLOOKUP(Tipy!HV39,'Kategórie hráčov'!$A$2:$B$70,2,FALSE)=30,30,20),0))</f>
        <v/>
      </c>
      <c r="JG45" s="62" t="str">
        <f>IF(ISBLANK($JO$3),"",IF(ISBLANK(Tipy!HR39),0,IF(OR(AND(Tipy!HR39=Výsledky!$JM$3,OR(Tipy!HT39=Výsledky!$JO$3+1,Tipy!HT39=Výsledky!$JO$3-1)),AND(Tipy!HT39=Výsledky!$JO$3,OR(Tipy!HR39=Výsledky!$JM$3+1,Tipy!HR39=Výsledky!$JM$3-1))),10,0)))</f>
        <v/>
      </c>
      <c r="JH45" s="65" t="str">
        <f>IF(ISBLANK($JO$3),"",IF(ISBLANK(Tipy!HR39),"-",SUM(JC45:JG45)))</f>
        <v/>
      </c>
      <c r="JI45" s="64"/>
      <c r="JJ45" s="61" t="str">
        <f>IF(ISBLANK($JH$3),"",IF(ISBLANK(Tipy!HX39),0,IF(AND(Tipy!HX39=Výsledky!$JF$3,Tipy!HZ39=Výsledky!$JH$3),60,0)))</f>
        <v/>
      </c>
      <c r="JK45" s="61" t="str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/>
      </c>
      <c r="JL45" s="61" t="str">
        <f>IF(ISBLANK($JH$3),"",IF(OR(Tipy!IA39=Výsledky!#REF!,Tipy!IA39=Výsledky!#REF!,Tipy!IA39=Výsledky!#REF!,Tipy!IA39=Výsledky!$JJ$9),IF(VLOOKUP(Tipy!IA39,'Kategórie hráčov'!$A$2:$B$46,2,FALSE)=30,30,20),0))</f>
        <v/>
      </c>
      <c r="JM45" s="61" t="str">
        <f>IF(ISBLANK($JH$3),"",IF(OR(Tipy!IB39=Výsledky!#REF!,Tipy!IB39=Výsledky!#REF!,Tipy!IB39=Výsledky!#REF!,Tipy!IB39=Výsledky!$JM$9),IF(VLOOKUP(Tipy!IB39,'Kategórie hráčov'!$A$2:$B$46,2,FALSE)=30,30,20),0))</f>
        <v/>
      </c>
      <c r="JN45" s="62" t="str">
        <f>IF(ISBLANK($JH$3),"",IF(ISBLANK(Tipy!HX39),0,IF(OR(AND(Tipy!HX39=Výsledky!$JF$3,OR(Tipy!HZ39=Výsledky!$JH$3+1,Tipy!HZ39=Výsledky!$JH$3-1)),AND(Tipy!HZ39=Výsledky!$JH$3,OR(Tipy!HX39=Výsledky!$JF$3+1,Tipy!HX39=Výsledky!$JF$3-1))),10,0)))</f>
        <v/>
      </c>
      <c r="JO45" s="65" t="str">
        <f>IF(ISBLANK($JH$3),"",IF(ISBLANK(Tipy!HX39),"-",SUM(JJ45:JN45)))</f>
        <v/>
      </c>
      <c r="JP45" s="64"/>
      <c r="JQ45" s="61" t="str">
        <f>IF(ISBLANK($JV$3),"",IF(ISBLANK(Tipy!ID39),0,IF(AND(Tipy!ID39=Výsledky!$JT$3,Tipy!IF39=Výsledky!$JV$3),60,0)))</f>
        <v/>
      </c>
      <c r="JR45" s="61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61" t="str">
        <f>IF(ISBLANK($JV$3),"",IF(OR(Tipy!IG39=Výsledky!$JQ$6,Tipy!IG39=Výsledky!$JQ$7,Tipy!IG39=Výsledky!$JQ$8,Tipy!IG39=Výsledky!$JQ$9),IF(VLOOKUP(Tipy!IG39,'Kategórie hráčov'!$A$2:$B$46,2,FALSE)=30,30,20),0))</f>
        <v/>
      </c>
      <c r="JT45" s="61" t="str">
        <f>IF(ISBLANK($JV$3),"",IF(OR(Tipy!IH39=Výsledky!$JT$6,Tipy!IH39=Výsledky!$JT$7,Tipy!IH39=Výsledky!$JT$8,Tipy!IH39=Výsledky!$JT$9),IF(VLOOKUP(Tipy!IH39,'Kategórie hráčov'!$A$2:$B$46,2,FALSE)=30,30,20),0))</f>
        <v/>
      </c>
      <c r="JU45" s="62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65" t="str">
        <f>IF(ISBLANK($JV$3),"",IF(ISBLANK(Tipy!ID39),"-",SUM(JQ45:JU45)))</f>
        <v/>
      </c>
      <c r="JW45" s="64"/>
      <c r="JX45" s="61" t="str">
        <f>IF(ISBLANK($KQ$3),"",IF(ISBLANK(Tipy!IJ39),0,IF(AND(Tipy!IJ39=Výsledky!$KO$3,Tipy!IL39=Výsledky!$KQ$3),60,0)))</f>
        <v/>
      </c>
      <c r="JY45" s="61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1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1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2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65" t="str">
        <f>IF(ISBLANK($KQ$3),"",IF(ISBLANK(Tipy!IJ39),"-",SUM(JX45:KB45)))</f>
        <v/>
      </c>
      <c r="KD45" s="64"/>
      <c r="KE45" s="61" t="str">
        <f>IF(ISBLANK($KX$3),"",IF(ISBLANK(Tipy!IP39),0,IF(AND(Tipy!IP39=Výsledky!$KV$3,Tipy!IR39=Výsledky!$KX$3),60,0)))</f>
        <v/>
      </c>
      <c r="KF45" s="61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1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1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2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65" t="str">
        <f>IF(ISBLANK($KX$3),"",IF(ISBLANK(Tipy!IP39),"-",SUM(KE45:KI45)))</f>
        <v/>
      </c>
      <c r="KK45" s="64"/>
      <c r="KL45" s="61" t="str">
        <f>IF(ISBLANK($KJ$3),"",IF(ISBLANK(Tipy!IV39),0,IF(AND(Tipy!IV39=Výsledky!$KH$3,Tipy!IX39=Výsledky!$KJ$3),60,0)))</f>
        <v/>
      </c>
      <c r="KM45" s="61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1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1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2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65" t="str">
        <f>IF(ISBLANK($KJ$3),"",IF(ISBLANK(Tipy!IV39),"-",SUM(KL45:KP45)))</f>
        <v/>
      </c>
      <c r="KR45" s="64"/>
      <c r="KS45" s="61" t="str">
        <f>IF(ISBLANK($KC$3),"",IF(ISBLANK(Tipy!JB39),0,IF(AND(Tipy!JB39=Výsledky!$KA$3,Tipy!JD39=Výsledky!$KC$3),60,0)))</f>
        <v/>
      </c>
      <c r="KT45" s="61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1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1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2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5" t="str">
        <f>IF(ISBLANK($KC$3),"",IF(ISBLANK(Tipy!JB39),"-",SUM(KS45:KW45)))</f>
        <v/>
      </c>
      <c r="KY45" s="64"/>
      <c r="KZ45" s="61" t="str">
        <f>IF(ISBLANK($LE$3),"",IF(ISBLANK(Tipy!JH39),0,IF(AND(Tipy!JH39=Výsledky!$LC$3,Tipy!JJ39=Výsledky!$LE$3),60,0)))</f>
        <v/>
      </c>
      <c r="LA45" s="61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1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1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2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5" t="str">
        <f>IF(ISBLANK($LE$3),"",IF(ISBLANK(Tipy!JH39),"-",SUM(KZ45:LD45)))</f>
        <v/>
      </c>
      <c r="LF45" s="64"/>
      <c r="LG45" s="61" t="str">
        <f>IF(ISBLANK($JH$3),"",IF(ISBLANK(Tipy!JU39),0,IF(AND(Tipy!JU39=Výsledky!$JF$3,Tipy!JW39=Výsledky!$JH$3),60,0)))</f>
        <v/>
      </c>
      <c r="LH45" s="61" t="str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/>
      </c>
      <c r="LI45" s="61" t="str">
        <f>IF(ISBLANK($JH$3),"",IF(OR(Tipy!JX39=Výsledky!#REF!,Tipy!JX39=Výsledky!#REF!,Tipy!JX39=Výsledky!#REF!,Tipy!JX39=Výsledky!$JJ$9),IF(VLOOKUP(Tipy!JX39,'Kategórie hráčov'!$A$2:$B$46,2,FALSE)=30,30,20),0))</f>
        <v/>
      </c>
      <c r="LJ45" s="61" t="str">
        <f>IF(ISBLANK($JH$3),"",IF(OR(Tipy!JY39=Výsledky!#REF!,Tipy!JY39=Výsledky!#REF!,Tipy!JY39=Výsledky!#REF!,Tipy!JY39=Výsledky!$JM$9),IF(VLOOKUP(Tipy!JY39,'Kategórie hráčov'!$A$2:$B$46,2,FALSE)=30,30,20),0))</f>
        <v/>
      </c>
      <c r="LK45" s="62" t="str">
        <f>IF(ISBLANK($JH$3),"",IF(ISBLANK(Tipy!JU39),0,IF(OR(AND(Tipy!JU39=Výsledky!$JF$3,OR(Tipy!JW39=Výsledky!$JH$3+1,Tipy!JW39=Výsledky!$JH$3-1)),AND(Tipy!JW39=Výsledky!$JH$3,OR(Tipy!JU39=Výsledky!$JF$3+1,Tipy!JU39=Výsledky!$JF$3-1))),10,0)))</f>
        <v/>
      </c>
      <c r="LL45" s="65" t="str">
        <f>IF(ISBLANK($JH$3),"",IF(ISBLANK(Tipy!JU39),"-",SUM(LG45:LK45)))</f>
        <v/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 t="str">
        <f>IF(ISBLANK($JH$3),"",IF(ISBLANK(Tipy!KI39),0,IF(AND(Tipy!KI39=Výsledky!$JF$3,Tipy!KK39=Výsledky!$JH$3),60,0)))</f>
        <v/>
      </c>
      <c r="LV45" s="61" t="str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/>
      </c>
      <c r="LW45" s="61" t="str">
        <f>IF(ISBLANK($JH$3),"",IF(OR(Tipy!KL39=Výsledky!#REF!,Tipy!KL39=Výsledky!#REF!,Tipy!KL39=Výsledky!#REF!,Tipy!KL39=Výsledky!$JJ$9),IF(VLOOKUP(Tipy!KL39,'Kategórie hráčov'!$A$2:$B$46,2,FALSE)=30,30,20),0))</f>
        <v/>
      </c>
      <c r="LX45" s="61" t="str">
        <f>IF(ISBLANK($JH$3),"",IF(OR(Tipy!KM39=Výsledky!#REF!,Tipy!KM39=Výsledky!#REF!,Tipy!KM39=Výsledky!#REF!,Tipy!KM39=Výsledky!$JM$9),IF(VLOOKUP(Tipy!KM39,'Kategórie hráčov'!$A$2:$B$46,2,FALSE)=30,30,20),0))</f>
        <v/>
      </c>
      <c r="LY45" s="62" t="str">
        <f>IF(ISBLANK($JH$3),"",IF(ISBLANK(Tipy!KI39),0,IF(OR(AND(Tipy!KI39=Výsledky!$JF$3,OR(Tipy!KK39=Výsledky!$JH$3+1,Tipy!KK39=Výsledky!$JH$3-1)),AND(Tipy!KK39=Výsledky!$JH$3,OR(Tipy!KI39=Výsledky!$JF$3+1,Tipy!KI39=Výsledky!$JF$3-1))),10,0)))</f>
        <v/>
      </c>
      <c r="LZ45" s="65" t="str">
        <f>IF(ISBLANK($JH$3),"",IF(ISBLANK(Tipy!KI39),"-",SUM(LU45:LY45)))</f>
        <v/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324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324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5" customFormat="1" ht="18" customHeight="1" x14ac:dyDescent="0.2">
      <c r="A46" s="287">
        <f>Tipy!A40</f>
        <v>55</v>
      </c>
      <c r="B46" s="302" t="s">
        <v>319</v>
      </c>
      <c r="C46" s="303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4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299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299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102">
        <f>IF(ISBLANK($AR$3),"",IF(ISBLANK(Tipy!AH40),0,IF(AND(Tipy!AH40=Výsledky!$AP$3,Tipy!AJ40=Výsledky!$AR$3),60,0)))</f>
        <v>0</v>
      </c>
      <c r="AN46" s="101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01">
        <f>IF(ISBLANK($AR$3),"",IF(OR(Tipy!AK40=Výsledky!$AM$6,Tipy!AK40=Výsledky!$AM$7,Tipy!AK40=Výsledky!$AM$8,Tipy!AK40=Výsledky!$AM$9),VLOOKUP(Tipy!AK40,'Kategórie hráčov'!$A$2:$B$51,2,FALSE),0))</f>
        <v>0</v>
      </c>
      <c r="AP46" s="101">
        <f>IF(ISBLANK($AR$3),"",IF(OR(Tipy!AL40=Výsledky!$AP$6,Tipy!AL40=Výsledky!$AP$7,Tipy!AL40=Výsledky!$AP$8,Tipy!AL40=Výsledky!$AP$9),VLOOKUP(Tipy!AL40,'Kategórie hráčov'!$A$27:$B$76,2,FALSE),0))</f>
        <v>0</v>
      </c>
      <c r="AQ46" s="62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5">
        <f>IF(ISBLANK($AR$3),"",IF(ISBLANK(Tipy!AH40),"-",SUM(AM46:AQ46)))</f>
        <v>30</v>
      </c>
      <c r="AS46" s="64"/>
      <c r="AT46" s="61">
        <f>IF(ISBLANK($AY$3),"",IF(ISBLANK(Tipy!AN40),0,IF(AND(Tipy!AN40=Výsledky!$AW$3,Tipy!AP40=Výsledky!$AY$3),60,0)))</f>
        <v>0</v>
      </c>
      <c r="AU46" s="61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61">
        <f>IF(ISBLANK($AY$3),"",IF(OR(Tipy!AQ40=Výsledky!$AT$6,Tipy!AQ40=Výsledky!$AT$7,Tipy!AQ40=Výsledky!$AT$8,Tipy!AQ40=Výsledky!$AT$9),VLOOKUP(Tipy!AQ40,'Kategórie hráčov'!$A$2:$B$51,2,FALSE),0))</f>
        <v>0</v>
      </c>
      <c r="AW46" s="61">
        <f>IF(ISBLANK($AY$3),"",IF(OR(Tipy!AR40=Výsledky!$AW$6,Tipy!AR40=Výsledky!$AW$7,Tipy!AR40=Výsledky!$AW$8,Tipy!AR40=Výsledky!$AW$9),VLOOKUP(Tipy!AR40,'Kategórie hráčov'!$A$27:$B$76,2,FALSE),0))</f>
        <v>0</v>
      </c>
      <c r="AX46" s="62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5" t="str">
        <f>IF(ISBLANK($AY$3),"",IF(ISBLANK(Tipy!AN40),"-",SUM(AT46:AX46)))</f>
        <v>-</v>
      </c>
      <c r="AZ46" s="64"/>
      <c r="BA46" s="61">
        <f>IF(ISBLANK($BF$3),"",IF(ISBLANK(Tipy!AT40),0,IF(AND(Tipy!AT40=Výsledky!$BD$3,Tipy!AV40=Výsledky!$BF$3),60,0)))</f>
        <v>60</v>
      </c>
      <c r="BB46" s="61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61">
        <f>IF(ISBLANK($BF$3),"",IF(OR(Tipy!AW40=Výsledky!$BA$6,Tipy!AW40=Výsledky!$BA$7,Tipy!AW40=Výsledky!$BA$8,Tipy!AW40=Výsledky!$BA$9),VLOOKUP(Tipy!AW40,'Kategórie hráčov'!$A$2:$B$51,2,FALSE),0))</f>
        <v>20</v>
      </c>
      <c r="BD46" s="61">
        <f>IF(ISBLANK($BF$3),"",IF(OR(Tipy!AX40=Výsledky!$BD$6,Tipy!AX40=Výsledky!$BD$7,Tipy!AX40=Výsledky!$BD$8,Tipy!AX40=Výsledky!$BD$9),VLOOKUP(Tipy!AX40,'Kategórie hráčov'!$A$27:$B$76,2,FALSE),0))</f>
        <v>0</v>
      </c>
      <c r="BE46" s="62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5">
        <f>IF(ISBLANK($BF$3),"",IF(ISBLANK(Tipy!AT40),"-",SUM(BA46:BE46)))</f>
        <v>80</v>
      </c>
      <c r="BG46" s="64"/>
      <c r="BH46" s="61">
        <f>IF(ISBLANK($BM$3),"",IF(ISBLANK(Tipy!AZ40),0,IF(AND(Tipy!AZ40=Výsledky!$BK$3,Tipy!BB40=Výsledky!$BM$3),60,0)))</f>
        <v>0</v>
      </c>
      <c r="BI46" s="61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61">
        <f>IF(ISBLANK($BM$3),"",IF(OR(Tipy!BC40=Výsledky!$BH$6,Tipy!BC40=Výsledky!$BH$7,Tipy!BC40=Výsledky!$BH$8,Tipy!BC40=Výsledky!$BH$9),VLOOKUP(Tipy!BC40,'Kategórie hráčov'!$A$2:$B$51,2,FALSE),0))</f>
        <v>20</v>
      </c>
      <c r="BK46" s="61">
        <f>IF(ISBLANK($BM$3),"",IF(OR(Tipy!BD40=Výsledky!$BK$6,Tipy!BD40=Výsledky!$BK$7,Tipy!BD40=Výsledky!$BK$8,Tipy!BD40=Výsledky!$BK$9),VLOOKUP(Tipy!BD40,'Kategórie hráčov'!$A$27:$B$76,2,FALSE),0))</f>
        <v>20</v>
      </c>
      <c r="BL46" s="62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5">
        <f>IF(ISBLANK($BM$3),"",IF(ISBLANK(Tipy!AZ40),"-",SUM(BH46:BL46)))</f>
        <v>60</v>
      </c>
      <c r="BN46" s="64"/>
      <c r="BO46" s="61">
        <f>IF(ISBLANK($BT$3),"",IF(ISBLANK(Tipy!BF40),0,IF(AND(Tipy!BF40=Výsledky!$BR$3,Tipy!BH40=Výsledky!$BT$3),60,0)))</f>
        <v>0</v>
      </c>
      <c r="BP46" s="61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61">
        <f>IF(ISBLANK($BT$3),"",IF(OR(Tipy!BI40=Výsledky!$BO$6,Tipy!BI40=Výsledky!$BO$7,Tipy!BI40=Výsledky!$BO$8,Tipy!BI40=Výsledky!$BO$9),VLOOKUP(Tipy!BI40,'Kategórie hráčov'!$A$2:$B$51,2,FALSE),0))</f>
        <v>0</v>
      </c>
      <c r="BR46" s="61">
        <f>IF(ISBLANK($BT$3),"",IF(OR(Tipy!BJ40=Výsledky!$BR$6,Tipy!BJ40=Výsledky!$BR$7,Tipy!BJ40=Výsledky!$BR$8,Tipy!BJ40=Výsledky!$BR$9),VLOOKUP(Tipy!BJ40,'Kategórie hráčov'!$A$27:$B$76,2,FALSE),0))</f>
        <v>0</v>
      </c>
      <c r="BS46" s="62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5">
        <f>IF(ISBLANK($BT$3),"",IF(ISBLANK(Tipy!BF40),"-",SUM(BO46:BS46)))</f>
        <v>0</v>
      </c>
      <c r="BU46" s="64"/>
      <c r="BV46" s="61">
        <f>IF(ISBLANK($CA$3),"",IF(ISBLANK(Tipy!BL40),0,IF(AND(Tipy!BL40=Výsledky!$BY$3,Tipy!BN40=Výsledky!$CA$3),60,0)))</f>
        <v>0</v>
      </c>
      <c r="BW46" s="61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61">
        <f>IF(ISBLANK($CA$3),"",IF(OR(Tipy!BO40=Výsledky!$BV$6,Tipy!BO40=Výsledky!$BV$7,Tipy!BO40=Výsledky!$BV$8,Tipy!BO40=Výsledky!$BV$9),VLOOKUP(Tipy!BO40,'Kategórie hráčov'!$A$2:$B$51,2,FALSE),0))</f>
        <v>0</v>
      </c>
      <c r="BY46" s="61">
        <f>IF(ISBLANK($CA$3),"",IF(OR(Tipy!BP40=Výsledky!$BY$6,Tipy!BP40=Výsledky!$BY$7,Tipy!BP40=Výsledky!$BY$8,Tipy!BP40=Výsledky!$BY$9),VLOOKUP(Tipy!BP40,'Kategórie hráčov'!$A$27:$B$76,2,FALSE),0))</f>
        <v>0</v>
      </c>
      <c r="BZ46" s="62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5">
        <f>IF(ISBLANK($CA$3),"",IF(ISBLANK(Tipy!BL40),"-",SUM(BV46:BZ46)))</f>
        <v>20</v>
      </c>
      <c r="CB46" s="64"/>
      <c r="CC46" s="61">
        <f>IF(ISBLANK($CH$3),"",IF(ISBLANK(Tipy!BR40),0,IF(AND(Tipy!BR40=Výsledky!$CF$3,Tipy!BT40=Výsledky!$CH$3),60,0)))</f>
        <v>0</v>
      </c>
      <c r="CD46" s="61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61">
        <f>IF(ISBLANK($CH$3),"",IF(OR(Tipy!BU40=Výsledky!$CC$6,Tipy!BU40=Výsledky!$CC$7,Tipy!BU40=Výsledky!$CC$8,Tipy!BU40=Výsledky!$CC$9),VLOOKUP(Tipy!BU40,'Kategórie hráčov'!$A$2:$B$51,2,FALSE),0))</f>
        <v>0</v>
      </c>
      <c r="CF46" s="61">
        <f>IF(ISBLANK($CH$3),"",IF(OR(Tipy!BV40=Výsledky!$CF$6,Tipy!BV40=Výsledky!$CF$7,Tipy!BV40=Výsledky!$CF$8,Tipy!BV40=Výsledky!$CF$9),VLOOKUP(Tipy!BV40,'Kategórie hráčov'!$A$27:$B$76,2,FALSE),0))</f>
        <v>0</v>
      </c>
      <c r="CG46" s="62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5" t="str">
        <f>IF(ISBLANK($CH$3),"",IF(ISBLANK(Tipy!BR40),"-",SUM(CC46:CG46)))</f>
        <v>-</v>
      </c>
      <c r="CI46" s="64"/>
      <c r="CJ46" s="61">
        <f>IF(ISBLANK($CO$3),"",IF(ISBLANK(Tipy!BX40),0,IF(AND(Tipy!BX40=Výsledky!$CM$3,Tipy!BZ40=Výsledky!$CO$3),60,0)))</f>
        <v>0</v>
      </c>
      <c r="CK46" s="61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61">
        <f>IF(ISBLANK($CO$3),"",IF(OR(Tipy!CA40=Výsledky!$CJ$6,Tipy!CA40=Výsledky!$CJ$7,Tipy!CA40=Výsledky!$CJ$8,Tipy!CA40=Výsledky!$CJ$9),VLOOKUP(Tipy!CA40,'Kategórie hráčov'!$A$2:$B$51,2,FALSE),0))</f>
        <v>20</v>
      </c>
      <c r="CM46" s="61">
        <f>IF(ISBLANK($CO$3),"",IF(OR(Tipy!CB40=Výsledky!$CM$6,Tipy!CB40=Výsledky!$CM$7,Tipy!CB40=Výsledky!$CM$8,Tipy!CB40=Výsledky!$CM$9),VLOOKUP(Tipy!CB40,'Kategórie hráčov'!$A$27:$B$76,2,FALSE),0))</f>
        <v>0</v>
      </c>
      <c r="CN46" s="62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65">
        <f>IF(ISBLANK($CO$3),"",IF(ISBLANK(Tipy!BX40),"-",SUM(CJ46:CN46)))</f>
        <v>50</v>
      </c>
      <c r="CP46" s="64"/>
      <c r="CQ46" s="61">
        <f>IF(ISBLANK($CV$3),"",IF(ISBLANK(Tipy!CD40),0,IF(AND(Tipy!CD40=Výsledky!$CT$3,Tipy!CF40=Výsledky!$CV$3),60,0)))</f>
        <v>0</v>
      </c>
      <c r="CR46" s="61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61">
        <f>IF(ISBLANK($CV$3),"",IF(OR(Tipy!CG40=Výsledky!$CQ$6,Tipy!CG40=Výsledky!$CQ$7,Tipy!CG40=Výsledky!$CQ$8,Tipy!CG40=Výsledky!$CQ$9),VLOOKUP(Tipy!CG40,'Kategórie hráčov'!$A$2:$B$51,2,FALSE),0))</f>
        <v>20</v>
      </c>
      <c r="CT46" s="61">
        <f>IF(ISBLANK($CV$3),"",IF(OR(Tipy!CH40=Výsledky!$CT$6,Tipy!CH40=Výsledky!$CT$7,Tipy!CH40=Výsledky!$CT$8,Tipy!CH40=Výsledky!$CT$9),VLOOKUP(Tipy!CH40,'Kategórie hráčov'!$A$27:$B$76,2,FALSE),0))</f>
        <v>0</v>
      </c>
      <c r="CU46" s="62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65">
        <f>IF(ISBLANK($CV$3),"",IF(ISBLANK(Tipy!CD40),"-",SUM(CQ46:CU46)))</f>
        <v>40</v>
      </c>
      <c r="CW46" s="64"/>
      <c r="CX46" s="61">
        <f>IF(ISBLANK($DC$3),"",IF(ISBLANK(Tipy!CJ40),0,IF(AND(Tipy!CJ40=Výsledky!$DA$3,Tipy!CL40=Výsledky!$DC$3),60,0)))</f>
        <v>0</v>
      </c>
      <c r="CY46" s="61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61">
        <f>IF(ISBLANK($DC$3),"",IF(OR(Tipy!CM40=Výsledky!$CX$6,Tipy!CM40=Výsledky!$CX$7,Tipy!CM40=Výsledky!$CX$8,Tipy!CM40=Výsledky!$CX$9),VLOOKUP(Tipy!CM40,'Kategórie hráčov'!$A$2:$B$51,2,FALSE),0))</f>
        <v>20</v>
      </c>
      <c r="DA46" s="61">
        <f>IF(ISBLANK($DC$3),"",IF(OR(Tipy!CN40=Výsledky!$DA$6,Tipy!CN40=Výsledky!$DA$7,Tipy!CN40=Výsledky!$DA$8,Tipy!CN40=Výsledky!$DA$9),VLOOKUP(Tipy!CN40,'Kategórie hráčov'!$A$27:$B$76,2,FALSE),0))</f>
        <v>0</v>
      </c>
      <c r="DB46" s="62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65">
        <f>IF(ISBLANK($DC$3),"",IF(ISBLANK(Tipy!CJ40),"-",SUM(CX46:DB46)))</f>
        <v>50</v>
      </c>
      <c r="DD46" s="64"/>
      <c r="DE46" s="61">
        <f>IF(ISBLANK($DJ$3),"",IF(ISBLANK(Tipy!CP40),0,IF(AND(Tipy!CP40=Výsledky!$DH$3,Tipy!CR40=Výsledky!$DJ$3),60,0)))</f>
        <v>0</v>
      </c>
      <c r="DF46" s="61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61">
        <f>IF(ISBLANK($DJ$3),"",IF(OR(Tipy!CS40=Výsledky!$DE$6,Tipy!CS40=Výsledky!$DE$7,Tipy!CS40=Výsledky!$DE$8,Tipy!CS40=Výsledky!$DE$9),VLOOKUP(Tipy!CS40,'Kategórie hráčov'!$A$2:$B$51,2,FALSE),0))</f>
        <v>20</v>
      </c>
      <c r="DH46" s="61">
        <f>IF(ISBLANK($DJ$3),"",IF(OR(Tipy!CT40=Výsledky!$DH$6,Tipy!CT40=Výsledky!$DH$7,Tipy!CT40=Výsledky!$DH$8,Tipy!CT40=Výsledky!$DH$9),VLOOKUP(Tipy!CT40,'Kategórie hráčov'!$A$27:$B$76,2,FALSE),0))</f>
        <v>0</v>
      </c>
      <c r="DI46" s="62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65">
        <f>IF(ISBLANK($DJ$3),"",IF(ISBLANK(Tipy!CP40),"-",SUM(DE46:DI46)))</f>
        <v>50</v>
      </c>
      <c r="DK46" s="64"/>
      <c r="DL46" s="61">
        <f>IF(ISBLANK($DQ$3),"",IF(ISBLANK(Tipy!CV40),0,IF(AND(Tipy!CV40=Výsledky!$DO$3,Tipy!CX40=Výsledky!$DQ$3),60,0)))</f>
        <v>0</v>
      </c>
      <c r="DM46" s="61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61">
        <f>IF(ISBLANK($DQ$3),"",IF(OR(Tipy!CY40=Výsledky!$DL$6,Tipy!CY40=Výsledky!$DL$7,Tipy!CY40=Výsledky!$DL$8,Tipy!CY40=Výsledky!$DL$9),VLOOKUP(Tipy!CY40,'Kategórie hráčov'!$A$2:$B$51,2,FALSE),0))</f>
        <v>0</v>
      </c>
      <c r="DO46" s="61">
        <f>IF(ISBLANK($DQ$3),"",IF(OR(Tipy!CZ40=Výsledky!$DO$6,Tipy!CZ40=Výsledky!$DO$7,Tipy!CZ40=Výsledky!$DO$8,Tipy!CZ40=Výsledky!$DO$9),VLOOKUP(Tipy!CZ40,'Kategórie hráčov'!$A$27:$B$76,2,FALSE),0))</f>
        <v>0</v>
      </c>
      <c r="DP46" s="62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65">
        <f>IF(ISBLANK($DQ$3),"",IF(ISBLANK(Tipy!CV40),"-",SUM(DL46:DP46)))</f>
        <v>0</v>
      </c>
      <c r="DR46" s="64"/>
      <c r="DS46" s="61">
        <f>IF(ISBLANK($DX$3),"",IF(ISBLANK(Tipy!DB40),0,IF(AND(Tipy!DB40=Výsledky!$DV$3,Tipy!DD40=Výsledky!$DX$3),60,0)))</f>
        <v>0</v>
      </c>
      <c r="DT46" s="61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61">
        <f>IF(ISBLANK($DX$3),"",IF(OR(Tipy!DE40=Výsledky!$DS$6,Tipy!DE40=Výsledky!$DS$7,Tipy!DE40=Výsledky!$DS$8,Tipy!DE40=Výsledky!$DS$9),VLOOKUP(Tipy!DE40,'Kategórie hráčov'!$A$2:$B$51,2,FALSE),0))</f>
        <v>0</v>
      </c>
      <c r="DV46" s="61">
        <f>IF(ISBLANK($DX$3),"",IF(OR(Tipy!DF40=Výsledky!$DV$6,Tipy!DF40=Výsledky!$DV$7,Tipy!DF40=Výsledky!$DV$8,Tipy!DF40=Výsledky!$DV$9),VLOOKUP(Tipy!DF40,'Kategórie hráčov'!$A$27:$B$76,2,FALSE),0))</f>
        <v>0</v>
      </c>
      <c r="DW46" s="62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65" t="str">
        <f>IF(ISBLANK($DX$3),"",IF(ISBLANK(Tipy!DB40),"-",SUM(DS46:DW46)))</f>
        <v>-</v>
      </c>
      <c r="DY46" s="64"/>
      <c r="DZ46" s="61">
        <f>IF(ISBLANK($EE$3),"",IF(ISBLANK(Tipy!DH40),0,IF(AND(Tipy!DH40=Výsledky!$EC$3,Tipy!DJ40=Výsledky!$EE$3),60,0)))</f>
        <v>0</v>
      </c>
      <c r="EA46" s="61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20</v>
      </c>
      <c r="EB46" s="61">
        <f>IF(ISBLANK($EE$3),"",IF(OR(Tipy!DK40=Výsledky!$DZ$6,Tipy!DK40=Výsledky!$DZ$7,Tipy!DK40=Výsledky!$DZ$8,Tipy!DK40=Výsledky!$DZ$9),VLOOKUP(Tipy!DK40,'Kategórie hráčov'!$A$2:$B$51,2,FALSE),0))</f>
        <v>0</v>
      </c>
      <c r="EC46" s="61">
        <f>IF(ISBLANK($EE$3),"",IF(OR(Tipy!DL40=Výsledky!$EC$6,Tipy!DL40=Výsledky!$EC$7,Tipy!DL40=Výsledky!$EC$8,Tipy!DL40=Výsledky!$EC$9),VLOOKUP(Tipy!DL40,'Kategórie hráčov'!$A$27:$B$76,2,FALSE),0))</f>
        <v>0</v>
      </c>
      <c r="ED46" s="62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65">
        <f>IF(ISBLANK($EE$3),"",IF(ISBLANK(Tipy!DH40),"-",SUM(DZ46:ED46)))</f>
        <v>20</v>
      </c>
      <c r="EF46" s="64"/>
      <c r="EG46" s="61">
        <f>IF(ISBLANK($EL$3),"",IF(ISBLANK(Tipy!DN40),0,IF(AND(Tipy!DN40=Výsledky!$EJ$3,Tipy!DP40=Výsledky!$EL$3),60,0)))</f>
        <v>0</v>
      </c>
      <c r="EH46" s="61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61">
        <f>IF(ISBLANK($EL$3),"",IF(OR(Tipy!DQ40=Výsledky!$EG$6,Tipy!DQ40=Výsledky!$EG$7,Tipy!DQ40=Výsledky!$EG$8,Tipy!DQ40=Výsledky!$EG$9),VLOOKUP(Tipy!DQ40,'Kategórie hráčov'!$A$77:$B$77,2,FALSE),0))</f>
        <v>0</v>
      </c>
      <c r="EJ46" s="61">
        <f>IF(ISBLANK($EL$3),"",IF(OR(Tipy!DR40=Výsledky!$EJ$6,Tipy!DR40=Výsledky!$EJ$7,Tipy!DR40=Výsledky!$EJ$8,Tipy!DR40=Výsledky!$EJ$9),VLOOKUP(Tipy!DR40,'Kategórie hráčov'!$A$27:$B$76,2,FALSE),0))</f>
        <v>20</v>
      </c>
      <c r="EK46" s="62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65">
        <f>IF(ISBLANK($EL$3),"",IF(ISBLANK(Tipy!DN40),"-",SUM(EG46:EK46)))</f>
        <v>20</v>
      </c>
      <c r="EM46" s="64"/>
      <c r="EN46" s="61">
        <f>IF(ISBLANK($ES$3),"",IF(ISBLANK(Tipy!DT40),0,IF(AND(Tipy!DT40=Výsledky!$EQ$3,Tipy!DV40=Výsledky!$ES$3),60,0)))</f>
        <v>0</v>
      </c>
      <c r="EO46" s="61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61">
        <f>IF(ISBLANK($ES$3),"",IF(OR(Tipy!DW40=Výsledky!$EN$6,Tipy!DW40=Výsledky!$EN$7,Tipy!DW40=Výsledky!$EN$8,Tipy!DW40=Výsledky!$EN$9),VLOOKUP(Tipy!DW40,'Kategórie hráčov'!$A$2:$B$51,2,FALSE),0))</f>
        <v>20</v>
      </c>
      <c r="EQ46" s="61">
        <f>IF(ISBLANK($ES$3),"",IF(OR(Tipy!DX40=Výsledky!$EQ$6,Tipy!DX40=Výsledky!$EQ$7,Tipy!DX40=Výsledky!$EQ$8,Tipy!DX40=Výsledky!$EQ$9),VLOOKUP(Tipy!DX40,'Kategórie hráčov'!$A$27:$B$76,2,FALSE),0))</f>
        <v>0</v>
      </c>
      <c r="ER46" s="62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65">
        <f>IF(ISBLANK($ES$3),"",IF(ISBLANK(Tipy!DT40),"-",SUM(EN46:ER46)))</f>
        <v>40</v>
      </c>
      <c r="ET46" s="64"/>
      <c r="EU46" s="61">
        <f>IF(ISBLANK($EZ$3),"",IF(ISBLANK(Tipy!DZ40),0,IF(AND(Tipy!DZ40=Výsledky!$EX$3,Tipy!EB40=Výsledky!$EZ$3),60,0)))</f>
        <v>0</v>
      </c>
      <c r="EV46" s="61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61">
        <f>IF(ISBLANK($EZ$3),"",IF(OR(Tipy!EC40=Výsledky!$EU$6,Tipy!EC40=Výsledky!$EU$7,Tipy!EC40=Výsledky!$EU$8,Tipy!EC40=Výsledky!$EU$9),VLOOKUP(Tipy!EC40,'Kategórie hráčov'!$A$2:$B$51,2,FALSE),0))</f>
        <v>0</v>
      </c>
      <c r="EX46" s="61">
        <f>IF(ISBLANK($EZ$3),"",IF(OR(Tipy!ED40=Výsledky!$EX$6,Tipy!ED40=Výsledky!$EX$7,Tipy!ED40=Výsledky!$EX$8,Tipy!ED40=Výsledky!$EX$9),VLOOKUP(Tipy!ED40,'Kategórie hráčov'!$A$27:$B$76,2,FALSE),0))</f>
        <v>20</v>
      </c>
      <c r="EY46" s="62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65">
        <f>IF(ISBLANK($EZ$3),"",IF(ISBLANK(Tipy!DZ40),"-",SUM(EU46:EY46)))</f>
        <v>40</v>
      </c>
      <c r="FA46" s="64"/>
      <c r="FB46" s="61">
        <f>IF(ISBLANK($BM$3),"",IF(ISBLANK(Tipy!EF40),0,IF(AND(Tipy!EF40=Výsledky!$BK$3,Tipy!EH40=Výsledky!$BM$3),60,0)))</f>
        <v>0</v>
      </c>
      <c r="FC46" s="61">
        <f>IF(ISBLANK($BM$3),"",IF(ISBLANK(Tipy!EF40),0,IF(AND(Tipy!EF40=Výsledky!$BK$3,Tipy!EH40=Výsledky!$BM$3),0,IF(AND(Tipy!EF40-Tipy!EH40&gt;0,Výsledky!$BK$3-Výsledky!$BM$3&gt;0),20,IF(AND(Tipy!EF40-Tipy!EH40=0,Výsledky!$BK$3-Výsledky!$BM$3=0),20,IF(AND(Tipy!EF40-Tipy!EH40&lt;0,Výsledky!$BK$3-Výsledky!$BM$3&lt;0),20,0))))))</f>
        <v>0</v>
      </c>
      <c r="FD46" s="61">
        <f>IF(ISBLANK($BM$3),"",IF(OR(Tipy!EI40=Výsledky!$FB$6,Tipy!EI40=Výsledky!$FB$7,Tipy!EI40=Výsledky!$FB$8,Tipy!EI40=Výsledky!$FB$9),IF(VLOOKUP(Tipy!EI40,'Kategórie hráčov'!$A$2:$B$46,2,FALSE)=30,30,20),0))</f>
        <v>0</v>
      </c>
      <c r="FE46" s="61">
        <f>IF(ISBLANK($BM$3),"",IF(OR(Tipy!EJ40=Výsledky!$FE$6,Tipy!EJ40=Výsledky!$FE$7,Tipy!EJ40=Výsledky!$FE$8,Tipy!EJ40=Výsledky!$FE$9),IF(VLOOKUP(Tipy!EJ40,'Kategórie hráčov'!$A$2:$B$46,2,FALSE)=30,30,20),0))</f>
        <v>0</v>
      </c>
      <c r="FF46" s="62">
        <f>IF(ISBLANK($BM$3),"",IF(ISBLANK(Tipy!EF40),0,IF(OR(AND(Tipy!EF40=Výsledky!$BK$3,OR(Tipy!EH40=Výsledky!$BM$3+1,Tipy!EH40=Výsledky!$BM$3-1)),AND(Tipy!EH40=Výsledky!$BM$3,OR(Tipy!EF40=Výsledky!$BK$3+1,Tipy!EF40=Výsledky!$BK$3-1))),10,0)))</f>
        <v>0</v>
      </c>
      <c r="FG46" s="65" t="str">
        <f>IF(ISBLANK($BM$3),"",IF(ISBLANK(Tipy!EF40),"-",SUM(FB46:FF46)))</f>
        <v>-</v>
      </c>
      <c r="FH46" s="64"/>
      <c r="FI46" s="61" t="str">
        <f>IF(ISBLANK($FN$3),"",IF(ISBLANK(Tipy!EL40),0,IF(AND(Tipy!EL40=Výsledky!$FL$3,Tipy!EN40=Výsledky!$FN$3),60,0)))</f>
        <v/>
      </c>
      <c r="FJ46" s="61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61" t="str">
        <f>IF(ISBLANK($FN$3),"",IF(OR(Tipy!EO40=Výsledky!$FI$6,Tipy!EO40=Výsledky!$FI$7,Tipy!EO40=Výsledky!$FI$8,Tipy!EO40=Výsledky!$FI$9),IF(VLOOKUP(Tipy!EO40,'Kategórie hráčov'!$A$2:$B$46,2,FALSE)=30,30,20),0))</f>
        <v/>
      </c>
      <c r="FL46" s="61" t="str">
        <f>IF(ISBLANK($FN$3),"",IF(OR(Tipy!EP40=Výsledky!$FL$6,Tipy!EP40=Výsledky!$FL$7,Tipy!EP40=Výsledky!$FL$8,Tipy!EP40=Výsledky!$FL$9),IF(VLOOKUP(Tipy!EP40,'Kategórie hráčov'!$A$2:$B$46,2,FALSE)=30,30,20),0))</f>
        <v/>
      </c>
      <c r="FM46" s="62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65" t="str">
        <f>IF(ISBLANK($FN$3),"",IF(ISBLANK(Tipy!EL40),"-",SUM(FI46:FM46)))</f>
        <v/>
      </c>
      <c r="FO46" s="64"/>
      <c r="FP46" s="61">
        <f>IF(ISBLANK($DJ$3),"",IF(ISBLANK(Tipy!ER40),0,IF(AND(Tipy!ER40=Výsledky!$DH$3,Tipy!ET40=Výsledky!$DJ$3),60,0)))</f>
        <v>0</v>
      </c>
      <c r="FQ46" s="61">
        <f>IF(ISBLANK($DJ$3),"",IF(ISBLANK(Tipy!ER40),0,IF(AND(Tipy!ER40=Výsledky!$DH$3,Tipy!ET40=Výsledky!$DJ$3),0,IF(AND(Tipy!ER40-Tipy!ET40&gt;0,Výsledky!$DH$3-Výsledky!$DJ$3&gt;0),20,IF(AND(Tipy!ER40-Tipy!ET40=0,Výsledky!$DH$3-Výsledky!$DJ$3=0),20,IF(AND(Tipy!ER40-Tipy!ET40&lt;0,Výsledky!$DH$3-Výsledky!$DJ$3&lt;0),20,0))))))</f>
        <v>0</v>
      </c>
      <c r="FR46" s="61">
        <f>IF(ISBLANK($DJ$3),"",IF(OR(Tipy!EU40=Výsledky!$FP$6,Tipy!EU40=Výsledky!$FP$7,Tipy!EU40=Výsledky!$FP$8,Tipy!EU40=Výsledky!$FP$9),IF(VLOOKUP(Tipy!EU40,'Kategórie hráčov'!$A$2:$B$46,2,FALSE)=30,30,20),0))</f>
        <v>0</v>
      </c>
      <c r="FS46" s="61">
        <f>IF(ISBLANK($DJ$3),"",IF(OR(Tipy!EV40=Výsledky!$FS$6,Tipy!EV40=Výsledky!$FS$7,Tipy!EV40=Výsledky!$FS$8,Tipy!EV40=Výsledky!$FS$9),IF(VLOOKUP(Tipy!EV40,'Kategórie hráčov'!$A$2:$B$46,2,FALSE)=30,30,20),0))</f>
        <v>0</v>
      </c>
      <c r="FT46" s="62">
        <f>IF(ISBLANK($DJ$3),"",IF(ISBLANK(Tipy!ER40),0,IF(OR(AND(Tipy!ER40=Výsledky!$DH$3,OR(Tipy!ET40=Výsledky!$DJ$3+1,Tipy!ET40=Výsledky!$DJ$3-1)),AND(Tipy!ET40=Výsledky!$DJ$3,OR(Tipy!ER40=Výsledky!$DH$3+1,Tipy!ER40=Výsledky!$DH$3-1))),10,0)))</f>
        <v>0</v>
      </c>
      <c r="FU46" s="65" t="str">
        <f>IF(ISBLANK($DJ$3),"",IF(ISBLANK(Tipy!ER40),"-",SUM(FP46:FT46)))</f>
        <v>-</v>
      </c>
      <c r="FV46" s="64"/>
      <c r="FW46" s="61" t="str">
        <f>IF(ISBLANK($GB$3),"",IF(ISBLANK(Tipy!EX40),0,IF(AND(Tipy!EX40=Výsledky!$FZ$3,Tipy!EZ40=Výsledky!$GB$3),60,0)))</f>
        <v/>
      </c>
      <c r="FX46" s="61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61" t="str">
        <f>IF(ISBLANK($GB$3),"",IF(OR(Tipy!FA40=Výsledky!$FW$6,Tipy!FA40=Výsledky!$FW$7,Tipy!FA40=Výsledky!$FW$8,Tipy!FA40=Výsledky!$FW$9),IF(VLOOKUP(Tipy!FA40,'Kategórie hráčov'!$A$2:$B$46,2,FALSE)=30,30,20),0))</f>
        <v/>
      </c>
      <c r="FZ46" s="61" t="str">
        <f>IF(ISBLANK($GB$3),"",IF(OR(Tipy!FB40=Výsledky!$FZ$6,Tipy!FB40=Výsledky!$FZ$7,Tipy!FB40=Výsledky!$FZ$8,Tipy!FB40=Výsledky!$FZ$9),IF(VLOOKUP(Tipy!FB40,'Kategórie hráčov'!$A$2:$B$46,2,FALSE)=30,30,20),0))</f>
        <v/>
      </c>
      <c r="GA46" s="62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65" t="str">
        <f>IF(ISBLANK($GB$3),"",IF(ISBLANK(Tipy!EX40),"-",SUM(FW46:GA46)))</f>
        <v/>
      </c>
      <c r="GC46" s="64"/>
      <c r="GD46" s="61" t="str">
        <f>IF(ISBLANK($GP$3),"",IF(ISBLANK(Tipy!FD40),0,IF(AND(Tipy!FD40=Výsledky!$GN$3,Tipy!FF40=Výsledky!$GP$3),60,0)))</f>
        <v/>
      </c>
      <c r="GE46" s="61" t="str">
        <f>IF(ISBLANK($GP$3),"",IF(ISBLANK(Tipy!FD40),0,IF(AND(Tipy!FD40=Výsledky!$GN$3,Tipy!FF40=Výsledky!$GP$3),0,IF(AND(Tipy!FD40-Tipy!FF40&gt;0,Výsledky!$GN$3-Výsledky!$GP$3&gt;0),20,IF(AND(Tipy!FD40-Tipy!FF40=0,Výsledky!$GN$3-Výsledky!$GP$3=0),20,IF(AND(Tipy!FD40-Tipy!FF40&lt;0,Výsledky!$GN$3-Výsledky!$GP$3&lt;0),20,0))))))</f>
        <v/>
      </c>
      <c r="GF46" s="61" t="str">
        <f>IF(ISBLANK($GP$3),"",IF(OR(Tipy!FG40=Výsledky!$GD$6,Tipy!FG40=Výsledky!$GD$7,Tipy!FG40=Výsledky!$GD$8,Tipy!FG40=Výsledky!$GD$9),IF(VLOOKUP(Tipy!FG40,'Kategórie hráčov'!$A$2:$B$46,2,FALSE)=30,30,20),0))</f>
        <v/>
      </c>
      <c r="GG46" s="61" t="str">
        <f>IF(ISBLANK($GP$3),"",IF(OR(Tipy!FH40=Výsledky!$GG$6,Tipy!FH40=Výsledky!$GG$7,Tipy!FH40=Výsledky!$GG$8,Tipy!FH40=Výsledky!$GG$9),IF(VLOOKUP(Tipy!FH40,'Kategórie hráčov'!$A$2:$B$46,2,FALSE)=30,30,20),0))</f>
        <v/>
      </c>
      <c r="GH46" s="62" t="str">
        <f>IF(ISBLANK($GP$3),"",IF(ISBLANK(Tipy!FD40),0,IF(OR(AND(Tipy!FD40=Výsledky!$GN$3,OR(Tipy!FF40=Výsledky!$GP$3+1,Tipy!FF40=Výsledky!$GP$3-1)),AND(Tipy!FF40=Výsledky!$GP$3,OR(Tipy!FD40=Výsledky!$GN$3+1,Tipy!FD40=Výsledky!$GN$3-1))),10,0)))</f>
        <v/>
      </c>
      <c r="GI46" s="65" t="str">
        <f>IF(ISBLANK($GP$3),"",IF(ISBLANK(Tipy!FD40),"-",SUM(GD46:GH46)))</f>
        <v/>
      </c>
      <c r="GJ46" s="64"/>
      <c r="GK46" s="61" t="str">
        <f>IF(ISBLANK($GW$3),"",IF(ISBLANK(Tipy!FJ40),0,IF(AND(Tipy!FJ40=Výsledky!$GU$3,Tipy!FL40=Výsledky!$GW$3),60,0)))</f>
        <v/>
      </c>
      <c r="GL46" s="61" t="str">
        <f>IF(ISBLANK($GW$3),"",IF(ISBLANK(Tipy!FJ40),0,IF(AND(Tipy!FJ40=Výsledky!$GU$3,Tipy!FL40=Výsledky!$GW$3),0,IF(AND(Tipy!FJ40-Tipy!FL40&gt;0,Výsledky!$GU$3-Výsledky!$GW$3&gt;0),20,IF(AND(Tipy!FJ40-Tipy!FL40=0,Výsledky!$GU$3-Výsledky!$GW$3=0),20,IF(AND(Tipy!FJ40-Tipy!FL40&lt;0,Výsledky!$GU$3-Výsledky!$GW$3&lt;0),20,0))))))</f>
        <v/>
      </c>
      <c r="GM46" s="61" t="str">
        <f>IF(ISBLANK($GW$3),"",IF(OR(Tipy!FM40=Výsledky!$GK$6,Tipy!FM40=Výsledky!$GK$7,Tipy!FM40=Výsledky!$GK$8,Tipy!FM40=Výsledky!$GK$9),IF(VLOOKUP(Tipy!FM40,'Kategórie hráčov'!$A$2:$B$46,2,FALSE)=30,30,20),0))</f>
        <v/>
      </c>
      <c r="GN46" s="61" t="str">
        <f>IF(ISBLANK($GW$3),"",IF(OR(Tipy!FN40=Výsledky!$GN$6,Tipy!FN40=Výsledky!$GN$7,Tipy!FN40=Výsledky!$GN$8,Tipy!FN40=Výsledky!$GN$9),IF(VLOOKUP(Tipy!FN40,'Kategórie hráčov'!$A$2:$B$46,2,FALSE)=30,30,20),0))</f>
        <v/>
      </c>
      <c r="GO46" s="62" t="str">
        <f>IF(ISBLANK($GW$3),"",IF(ISBLANK(Tipy!FJ40),0,IF(OR(AND(Tipy!FJ40=Výsledky!$GU$3,OR(Tipy!FL40=Výsledky!$GW$3+1,Tipy!FL40=Výsledky!$GW$3-1)),AND(Tipy!FL40=Výsledky!$GW$3,OR(Tipy!FJ40=Výsledky!$GU$3+1,Tipy!FJ40=Výsledky!$GU$3-1))),10,0)))</f>
        <v/>
      </c>
      <c r="GP46" s="65" t="str">
        <f>IF(ISBLANK($GW$3),"",IF(ISBLANK(Tipy!FJ40),"-",SUM(GK46:GO46)))</f>
        <v/>
      </c>
      <c r="GQ46" s="64"/>
      <c r="GR46" s="61" t="str">
        <f>IF(ISBLANK($GI$3),"",IF(ISBLANK(Tipy!FP40),0,IF(AND(Tipy!FP40=Výsledky!$GG$3,Tipy!FR40=Výsledky!$GI$3),60,0)))</f>
        <v/>
      </c>
      <c r="GS46" s="61" t="str">
        <f>IF(ISBLANK($GI$3),"",IF(ISBLANK(Tipy!FP40),0,IF(AND(Tipy!FP40=Výsledky!$GG$3,Tipy!FR40=Výsledky!$GI$3),0,IF(AND(Tipy!FP40-Tipy!FR40&gt;0,Výsledky!$GG$3-Výsledky!$GI$3&gt;0),20,IF(AND(Tipy!FP40-Tipy!FR40=0,Výsledky!$GG$3-Výsledky!$GI$3=0),20,IF(AND(Tipy!FP40-Tipy!FR40&lt;0,Výsledky!$GG$3-Výsledky!$GI$3&lt;0),20,0))))))</f>
        <v/>
      </c>
      <c r="GT46" s="61" t="str">
        <f>IF(ISBLANK($GI$3),"",IF(OR(Tipy!FS40=Výsledky!#REF!,Tipy!FS40=Výsledky!#REF!,Tipy!FS40=Výsledky!#REF!,Tipy!FS40=Výsledky!$GR$9),IF(VLOOKUP(Tipy!FS40,'Kategórie hráčov'!$A$2:$B$46,2,FALSE)=30,30,20),0))</f>
        <v/>
      </c>
      <c r="GU46" s="61" t="str">
        <f>IF(ISBLANK($GI$3),"",IF(OR(Tipy!FT40=Výsledky!#REF!,Tipy!FT40=Výsledky!#REF!,Tipy!FT40=Výsledky!#REF!,Tipy!FT40=Výsledky!$GU$9),IF(VLOOKUP(Tipy!FT40,'Kategórie hráčov'!$A$2:$B$46,2,FALSE)=30,30,20),0))</f>
        <v/>
      </c>
      <c r="GV46" s="62" t="str">
        <f>IF(ISBLANK($GI$3),"",IF(ISBLANK(Tipy!FP40),0,IF(OR(AND(Tipy!FP40=Výsledky!$GG$3,OR(Tipy!FR40=Výsledky!$GI$3+1,Tipy!FR40=Výsledky!$GI$3-1)),AND(Tipy!FR40=Výsledky!$GI$3,OR(Tipy!FP40=Výsledky!$GG$3+1,Tipy!FP40=Výsledky!$GG$3-1))),10,0)))</f>
        <v/>
      </c>
      <c r="GW46" s="65" t="str">
        <f>IF(ISBLANK($GI$3),"",IF(ISBLANK(Tipy!FP40),"-",SUM(GR46:GV46)))</f>
        <v/>
      </c>
      <c r="GX46" s="64"/>
      <c r="GY46" s="61" t="str">
        <f>IF(ISBLANK($HK$3),"",IF(ISBLANK(Tipy!FV40),0,IF(AND(Tipy!FV40=Výsledky!$HI$3,Tipy!FX40=Výsledky!$HK$3),60,0)))</f>
        <v/>
      </c>
      <c r="GZ46" s="61" t="str">
        <f>IF(ISBLANK($HK$3),"",IF(ISBLANK(Tipy!FV40),0,IF(AND(Tipy!FV40=Výsledky!$HI$3,Tipy!FX40=Výsledky!$HK$3),0,IF(AND(Tipy!FV40-Tipy!FX40&gt;0,Výsledky!$HI$3-Výsledky!$HK$3&gt;0),20,IF(AND(Tipy!FV40-Tipy!FX40=0,Výsledky!$HI$3-Výsledky!$HK$3=0),20,IF(AND(Tipy!FV40-Tipy!FX40&lt;0,Výsledky!$HI$3-Výsledky!$HK$3&lt;0),20,0))))))</f>
        <v/>
      </c>
      <c r="HA46" s="61" t="str">
        <f>IF(ISBLANK($HK$3),"",IF(OR(Tipy!FY40=Výsledky!$GY$6,Tipy!FY40=Výsledky!$GY$7,Tipy!FY40=Výsledky!$GY$8,Tipy!FY40=Výsledky!$GY$9),IF(VLOOKUP(Tipy!FY40,'Kategórie hráčov'!$A$2:$B$46,2,FALSE)=30,30,20),0))</f>
        <v/>
      </c>
      <c r="HB46" s="61" t="str">
        <f>IF(ISBLANK($HK$3),"",IF(OR(Tipy!FZ40=Výsledky!$HB$6,Tipy!FZ40=Výsledky!$HB$7,Tipy!FZ40=Výsledky!$HB$8,Tipy!FZ40=Výsledky!$HB$9),IF(VLOOKUP(Tipy!FZ40,'Kategórie hráčov'!$A$2:$B$46,2,FALSE)=30,30,20),0))</f>
        <v/>
      </c>
      <c r="HC46" s="62" t="str">
        <f>IF(ISBLANK($HK$3),"",IF(ISBLANK(Tipy!FV40),0,IF(OR(AND(Tipy!FV40=Výsledky!$HI$3,OR(Tipy!FX40=Výsledky!$HK$3+1,Tipy!FX40=Výsledky!$HK$3-1)),AND(Tipy!FX40=Výsledky!$HK$3,OR(Tipy!FV40=Výsledky!$HI$3+1,Tipy!FV40=Výsledky!$HI$3-1))),10,0)))</f>
        <v/>
      </c>
      <c r="HD46" s="65" t="str">
        <f>IF(ISBLANK($HK$3),"",IF(ISBLANK(Tipy!FV40),"-",SUM(GY46:HC46)))</f>
        <v/>
      </c>
      <c r="HE46" s="64"/>
      <c r="HF46" s="61" t="str">
        <f>IF(ISBLANK($HD$3),"",IF(ISBLANK(Tipy!GB40),0,IF(AND(Tipy!GB40=Výsledky!$HB$3,Tipy!GD40=Výsledky!$HD$3),60,0)))</f>
        <v/>
      </c>
      <c r="HG46" s="61" t="str">
        <f>IF(ISBLANK($HD$3),"",IF(ISBLANK(Tipy!GB40),0,IF(AND(Tipy!GB40=Výsledky!$HB$3,Tipy!GD40=Výsledky!$HD$3),0,IF(AND(Tipy!GB40-Tipy!GD40&gt;0,Výsledky!$HB$3-Výsledky!$HD$3&gt;0),20,IF(AND(Tipy!GB40-Tipy!GD40=0,Výsledky!$HB$3-Výsledky!$HD$3=0),20,IF(AND(Tipy!GB40-Tipy!GD40&lt;0,Výsledky!$HB$3-Výsledky!$HD$3&lt;0),20,0))))))</f>
        <v/>
      </c>
      <c r="HH46" s="61" t="str">
        <f>IF(ISBLANK($HD$3),"",IF(OR(Tipy!GE40=Výsledky!#REF!,Tipy!GE40=Výsledky!#REF!,Tipy!GE40=Výsledky!#REF!,Tipy!GE40=Výsledky!$HF$9),IF(VLOOKUP(Tipy!GE40,'Kategórie hráčov'!$A$2:$B$46,2,FALSE)=30,30,20),0))</f>
        <v/>
      </c>
      <c r="HI46" s="61" t="str">
        <f>IF(ISBLANK($HD$3),"",IF(OR(Tipy!GF40=Výsledky!#REF!,Tipy!GF40=Výsledky!#REF!,Tipy!GF40=Výsledky!#REF!,Tipy!GF40=Výsledky!$HI$9),IF(VLOOKUP(Tipy!GF40,'Kategórie hráčov'!$A$2:$B$46,2,FALSE)=30,30,20),0))</f>
        <v/>
      </c>
      <c r="HJ46" s="62" t="str">
        <f>IF(ISBLANK($HD$3),"",IF(ISBLANK(Tipy!GB40),0,IF(OR(AND(Tipy!GB40=Výsledky!$HB$3,OR(Tipy!GD40=Výsledky!$HD$3+1,Tipy!GD40=Výsledky!$HD$3-1)),AND(Tipy!GD40=Výsledky!$HD$3,OR(Tipy!GB40=Výsledky!$HB$3+1,Tipy!GB40=Výsledky!$HB$3-1))),10,0)))</f>
        <v/>
      </c>
      <c r="HK46" s="65" t="str">
        <f>IF(ISBLANK($HD$3),"",IF(ISBLANK(Tipy!GB40),"-",SUM(HF46:HJ46)))</f>
        <v/>
      </c>
      <c r="HL46" s="64"/>
      <c r="HM46" s="61" t="str">
        <f>IF(ISBLANK($HY$3),"",IF(ISBLANK(Tipy!GH40),0,IF(AND(Tipy!GH40=Výsledky!$HW$3,Tipy!GJ40=Výsledky!$HY$3),60,0)))</f>
        <v/>
      </c>
      <c r="HN46" s="61" t="str">
        <f>IF(ISBLANK($HY$3),"",IF(ISBLANK(Tipy!GH40),0,IF(AND(Tipy!GH40=Výsledky!$HW$3,Tipy!GJ40=Výsledky!$HY$3),0,IF(AND(Tipy!GH40-Tipy!GJ40&gt;0,Výsledky!$HW$3-Výsledky!$HY$3&gt;0),20,IF(AND(Tipy!GH40-Tipy!GJ40=0,Výsledky!$HW$3-Výsledky!$HY$3=0),20,IF(AND(Tipy!GH40-Tipy!GJ40&lt;0,Výsledky!$HW$3-Výsledky!$HY$3&lt;0),20,0))))))</f>
        <v/>
      </c>
      <c r="HO46" s="61" t="str">
        <f>IF(ISBLANK($HY$3),"",IF(OR(Tipy!GK40=Výsledky!$HM$6,Tipy!GK40=Výsledky!$HM$7,Tipy!GK40=Výsledky!$HM$8,Tipy!GK40=Výsledky!$HM$9),IF(VLOOKUP(Tipy!GK40,'Kategórie hráčov'!$A$2:$B$46,2,FALSE)=30,30,20),0))</f>
        <v/>
      </c>
      <c r="HP46" s="61" t="str">
        <f>IF(ISBLANK($HY$3),"",IF(OR(Tipy!GL40=Výsledky!$HP$6,Tipy!GL40=Výsledky!$HP$7,Tipy!GL40=Výsledky!$HP$8,Tipy!GL40=Výsledky!$HP$9),IF(VLOOKUP(Tipy!GL40,'Kategórie hráčov'!$A$2:$B$46,2,FALSE)=30,30,20),0))</f>
        <v/>
      </c>
      <c r="HQ46" s="62" t="str">
        <f>IF(ISBLANK($HY$3),"",IF(ISBLANK(Tipy!GH40),0,IF(OR(AND(Tipy!GH40=Výsledky!$HW$3,OR(Tipy!GJ40=Výsledky!$HY$3+1,Tipy!GJ40=Výsledky!$HY$3-1)),AND(Tipy!GJ40=Výsledky!$HY$3,OR(Tipy!GH40=Výsledky!$HW$3+1,Tipy!GH40=Výsledky!$HW$3-1))),10,0)))</f>
        <v/>
      </c>
      <c r="HR46" s="65" t="str">
        <f>IF(ISBLANK($HY$3),"",IF(ISBLANK(Tipy!GH40),"-",SUM(HM46:HQ46)))</f>
        <v/>
      </c>
      <c r="HS46" s="64"/>
      <c r="HT46" s="61" t="str">
        <f>IF(ISBLANK($HR$3),"",IF(ISBLANK(Tipy!GN40),0,IF(AND(Tipy!GN40=Výsledky!$HP$3,Tipy!GP40=Výsledky!$HR$3),60,0)))</f>
        <v/>
      </c>
      <c r="HU46" s="61" t="str">
        <f>IF(ISBLANK($HR$3),"",IF(ISBLANK(Tipy!GN40),0,IF(AND(Tipy!GN40=Výsledky!$HP$3,Tipy!GP40=Výsledky!$HR$3),0,IF(AND(Tipy!GN40-Tipy!GP40&gt;0,Výsledky!$HP$3-Výsledky!$HR$3&gt;0),20,IF(AND(Tipy!GN40-Tipy!GP40=0,Výsledky!$HP$3-Výsledky!$HR$3=0),20,IF(AND(Tipy!GN40-Tipy!GP40&lt;0,Výsledky!$HP$3-Výsledky!$HR$3&lt;0),20,0))))))</f>
        <v/>
      </c>
      <c r="HV46" s="61" t="str">
        <f>IF(ISBLANK($HR$3),"",IF(OR(Tipy!GQ40=Výsledky!$HT$6,Tipy!GQ40=Výsledky!#REF!,Tipy!GQ40=Výsledky!#REF!,Tipy!GQ40=Výsledky!#REF!),IF(VLOOKUP(Tipy!GQ40,'Kategórie hráčov'!$A$2:$B$46,2,FALSE)=30,30,20),0))</f>
        <v/>
      </c>
      <c r="HW46" s="61" t="str">
        <f>IF(ISBLANK($HR$3),"",IF(OR(Tipy!GR40=Výsledky!$HW$6,Tipy!GR40=Výsledky!#REF!,Tipy!GR40=Výsledky!#REF!,Tipy!GR40=Výsledky!#REF!),IF(VLOOKUP(Tipy!GR40,'Kategórie hráčov'!$A$2:$B$46,2,FALSE)=30,30,20),0))</f>
        <v/>
      </c>
      <c r="HX46" s="62" t="str">
        <f>IF(ISBLANK($HR$3),"",IF(ISBLANK(Tipy!GN40),0,IF(OR(AND(Tipy!GN40=Výsledky!$HP$3,OR(Tipy!GP40=Výsledky!$HR$3+1,Tipy!GP40=Výsledky!$HR$3-1)),AND(Tipy!GP40=Výsledky!$HR$3,OR(Tipy!GN40=Výsledky!$HP$3+1,Tipy!GN40=Výsledky!$HP$3-1))),10,0)))</f>
        <v/>
      </c>
      <c r="HY46" s="65" t="str">
        <f>IF(ISBLANK($HR$3),"",IF(ISBLANK(Tipy!GN40),"-",SUM(HT46:HX46)))</f>
        <v/>
      </c>
      <c r="HZ46" s="64"/>
      <c r="IA46" s="61" t="str">
        <f>IF(ISBLANK($IM$3),"",IF(ISBLANK(Tipy!GT40),0,IF(AND(Tipy!GT40=Výsledky!$IK$3,Tipy!GV40=Výsledky!$IM$3),60,0)))</f>
        <v/>
      </c>
      <c r="IB46" s="61" t="str">
        <f>IF(ISBLANK($IM$3),"",IF(ISBLANK(Tipy!GT40),0,IF(AND(Tipy!GT40=Výsledky!$IK$3,Tipy!GV40=Výsledky!$IM$3),0,IF(AND(Tipy!GT40-Tipy!GV40&gt;0,Výsledky!$IK$3-Výsledky!$IM$3&gt;0),20,IF(AND(Tipy!GT40-Tipy!GV40=0,Výsledky!$IK$3-Výsledky!$IM$3=0),20,IF(AND(Tipy!GT40-Tipy!GV40&lt;0,Výsledky!$IK$3-Výsledky!$IM$3&lt;0),20,0))))))</f>
        <v/>
      </c>
      <c r="IC46" s="61" t="str">
        <f>IF(ISBLANK($IM$3),"",IF(OR(Tipy!GW40=Výsledky!$IA$6,Tipy!GW40=Výsledky!$IA$7,Tipy!GW40=Výsledky!$IA$8,Tipy!GW40=Výsledky!$IA$9),IF(VLOOKUP(Tipy!GW40,'Kategórie hráčov'!$A$2:$B$46,2,FALSE)=30,30,20),0))</f>
        <v/>
      </c>
      <c r="ID46" s="61" t="str">
        <f>IF(ISBLANK($IM$3),"",IF(OR(Tipy!GX40=Výsledky!$ID$6,Tipy!GX40=Výsledky!$ID$7,Tipy!GX40=Výsledky!$ID$8,Tipy!GX40=Výsledky!$ID$9),IF(VLOOKUP(Tipy!GX40,'Kategórie hráčov'!$A$2:$B$46,2,FALSE)=30,30,20),0))</f>
        <v/>
      </c>
      <c r="IE46" s="62" t="str">
        <f>IF(ISBLANK($IM$3),"",IF(ISBLANK(Tipy!GT40),0,IF(OR(AND(Tipy!GT40=Výsledky!$IK$3,OR(Tipy!GV40=Výsledky!$IM$3+1,Tipy!GV40=Výsledky!$IM$3-1)),AND(Tipy!GV40=Výsledky!$IM$3,OR(Tipy!GT40=Výsledky!$IK$3+1,Tipy!GT40=Výsledky!$IK$3-1))),10,0)))</f>
        <v/>
      </c>
      <c r="IF46" s="65" t="str">
        <f>IF(ISBLANK($IM$3),"",IF(ISBLANK(Tipy!GT40),"-",SUM(IA46:IE46)))</f>
        <v/>
      </c>
      <c r="IG46" s="64"/>
      <c r="IH46" s="61" t="str">
        <f>IF(ISBLANK($IF$3),"",IF(ISBLANK(Tipy!GZ40),0,IF(AND(Tipy!GZ40=Výsledky!$ID$3,Tipy!HB40=Výsledky!$IF$3),60,0)))</f>
        <v/>
      </c>
      <c r="II46" s="61" t="str">
        <f>IF(ISBLANK($IF$3),"",IF(ISBLANK(Tipy!GZ40),0,IF(AND(Tipy!GZ40=Výsledky!$ID$3,Tipy!HB40=Výsledky!$IF$3),0,IF(AND(Tipy!GZ40-Tipy!HB40&gt;0,Výsledky!$ID$3-Výsledky!$IF$3&gt;0),20,IF(AND(Tipy!GZ40-Tipy!HB40=0,Výsledky!$ID$3-Výsledky!$IF$3=0),20,IF(AND(Tipy!GZ40-Tipy!HB40&lt;0,Výsledky!$ID$3-Výsledky!$IF$3&lt;0),20,0))))))</f>
        <v/>
      </c>
      <c r="IJ46" s="61" t="str">
        <f>IF(ISBLANK($IF$3),"",IF(OR(Tipy!HC40=Výsledky!#REF!,Tipy!HC40=Výsledky!#REF!,Tipy!HC40=Výsledky!#REF!,Tipy!HC40=Výsledky!$IH$9),IF(VLOOKUP(Tipy!HC40,'Kategórie hráčov'!$A$2:$B$46,2,FALSE)=30,30,20),0))</f>
        <v/>
      </c>
      <c r="IK46" s="61" t="str">
        <f>IF(ISBLANK($IF$3),"",IF(OR(Tipy!HD40=Výsledky!#REF!,Tipy!HD40=Výsledky!#REF!,Tipy!HD40=Výsledky!#REF!,Tipy!HD40=Výsledky!$IK$9),IF(VLOOKUP(Tipy!HD40,'Kategórie hráčov'!$A$2:$B$46,2,FALSE)=30,30,20),0))</f>
        <v/>
      </c>
      <c r="IL46" s="62" t="str">
        <f>IF(ISBLANK($IF$3),"",IF(ISBLANK(Tipy!GZ40),0,IF(OR(AND(Tipy!GZ40=Výsledky!$ID$3,OR(Tipy!HB40=Výsledky!$IF$3+1,Tipy!HB40=Výsledky!$IF$3-1)),AND(Tipy!HB40=Výsledky!$IF$3,OR(Tipy!GZ40=Výsledky!$ID$3+1,Tipy!GZ40=Výsledky!$ID$3-1))),10,0)))</f>
        <v/>
      </c>
      <c r="IM46" s="65" t="str">
        <f>IF(ISBLANK($IF$3),"",IF(ISBLANK(Tipy!GZ40),"-",SUM(IH46:IL46)))</f>
        <v/>
      </c>
      <c r="IN46" s="64"/>
      <c r="IO46" s="61" t="str">
        <f>IF(ISBLANK($IT$3),"",IF(ISBLANK(Tipy!HF40),0,IF(AND(Tipy!HF40=Výsledky!$IR$3,Tipy!HH40=Výsledky!$IT$3),60,0)))</f>
        <v/>
      </c>
      <c r="IP46" s="61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61" t="str">
        <f>IF(ISBLANK($IT$3),"",IF(OR(Tipy!HI40=Výsledky!$IO$6,Tipy!HI40=Výsledky!$IO$7,Tipy!HI40=Výsledky!$IO$8,Tipy!HI40=Výsledky!$IO$9),IF(VLOOKUP(Tipy!HI40,'Kategórie hráčov'!$A$2:$B$46,2,FALSE)=30,30,20),0))</f>
        <v/>
      </c>
      <c r="IR46" s="61" t="str">
        <f>IF(ISBLANK($IT$3),"",IF(OR(Tipy!HJ40=Výsledky!$IR$6,Tipy!HJ40=Výsledky!$IR$7,Tipy!HJ40=Výsledky!$IR$8,Tipy!HJ40=Výsledky!$IR$9),IF(VLOOKUP(Tipy!HJ40,'Kategórie hráčov'!$A$2:$B$46,2,FALSE)=30,30,20),0))</f>
        <v/>
      </c>
      <c r="IS46" s="62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65" t="str">
        <f>IF(ISBLANK($IT$3),"",IF(ISBLANK(Tipy!HF40),"-",SUM(IO46:IS46)))</f>
        <v/>
      </c>
      <c r="IU46" s="64"/>
      <c r="IV46" s="61" t="str">
        <f>IF(ISBLANK($JA$3),"",IF(ISBLANK(Tipy!HL40),0,IF(AND(Tipy!HL40=Výsledky!$IY$3,Tipy!HN40=Výsledky!$JA$3),60,0)))</f>
        <v/>
      </c>
      <c r="IW46" s="61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61" t="str">
        <f>IF(ISBLANK($JA$3),"",IF(OR(Tipy!HO40=Výsledky!$IV$6,Tipy!HO40=Výsledky!$IV$7,Tipy!HO40=Výsledky!$IV$8,Tipy!HO40=Výsledky!$IV$9),IF(VLOOKUP(Tipy!HO40,'Kategórie hráčov'!$A$2:$B$46,2,FALSE)=30,30,20),0))</f>
        <v/>
      </c>
      <c r="IY46" s="61" t="str">
        <f>IF(ISBLANK($JA$3),"",IF(OR(Tipy!HP40=Výsledky!$IY$6,Tipy!HP40=Výsledky!$IY$7,Tipy!HP40=Výsledky!$IY$8,Tipy!HP40=Výsledky!$IY$9),IF(VLOOKUP(Tipy!HP40,'Kategórie hráčov'!$A$2:$B$46,2,FALSE)=30,30,20),0))</f>
        <v/>
      </c>
      <c r="IZ46" s="62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65" t="str">
        <f>IF(ISBLANK($JA$3),"",IF(ISBLANK(Tipy!HL40),"-",SUM(IV46:IZ46)))</f>
        <v/>
      </c>
      <c r="JB46" s="64"/>
      <c r="JC46" s="61" t="str">
        <f>IF(ISBLANK($JO$3),"",IF(ISBLANK(Tipy!HR40),0,IF(AND(Tipy!HR40=Výsledky!$JM$3,Tipy!HT40=Výsledky!$JO$3),60,0)))</f>
        <v/>
      </c>
      <c r="JD46" s="61" t="str">
        <f>IF(ISBLANK($JO$3),"",IF(ISBLANK(Tipy!HR40),0,IF(AND(Tipy!HR40=Výsledky!$JM$3,Tipy!HT40=Výsledky!$JO$3),0,IF(AND(Tipy!HR40-Tipy!HT40&gt;0,Výsledky!$JM$3-Výsledky!$JO$3&gt;0),20,IF(AND(Tipy!HR40-Tipy!HT40=0,Výsledky!$JM$3-Výsledky!$JO$3=0),20,IF(AND(Tipy!HR40-Tipy!HT40&lt;0,Výsledky!$JM$3-Výsledky!$JO$3&lt;0),20,0))))))</f>
        <v/>
      </c>
      <c r="JE46" s="61" t="str">
        <f>IF(ISBLANK($JO$3),"",IF(OR(Tipy!HU40=Výsledky!$JC$6,Tipy!HU40=Výsledky!$JC$7,Tipy!HU40=Výsledky!$JC$8,Tipy!HU40=Výsledky!$JC$9),IF(VLOOKUP(Tipy!HU40,'Kategórie hráčov'!$A$2:$B$70,2,FALSE)=30,30,20),0))</f>
        <v/>
      </c>
      <c r="JF46" s="61" t="str">
        <f>IF(ISBLANK($JO$3),"",IF(OR(Tipy!HV40=Výsledky!$JF$6,Tipy!HV40=Výsledky!$JF$7,Tipy!HV40=Výsledky!$JF$8,Tipy!HV40=Výsledky!$JF$9),IF(VLOOKUP(Tipy!HV40,'Kategórie hráčov'!$A$2:$B$70,2,FALSE)=30,30,20),0))</f>
        <v/>
      </c>
      <c r="JG46" s="62" t="str">
        <f>IF(ISBLANK($JO$3),"",IF(ISBLANK(Tipy!HR40),0,IF(OR(AND(Tipy!HR40=Výsledky!$JM$3,OR(Tipy!HT40=Výsledky!$JO$3+1,Tipy!HT40=Výsledky!$JO$3-1)),AND(Tipy!HT40=Výsledky!$JO$3,OR(Tipy!HR40=Výsledky!$JM$3+1,Tipy!HR40=Výsledky!$JM$3-1))),10,0)))</f>
        <v/>
      </c>
      <c r="JH46" s="65" t="str">
        <f>IF(ISBLANK($JO$3),"",IF(ISBLANK(Tipy!HR40),"-",SUM(JC46:JG46)))</f>
        <v/>
      </c>
      <c r="JI46" s="64"/>
      <c r="JJ46" s="61" t="str">
        <f>IF(ISBLANK($JH$3),"",IF(ISBLANK(Tipy!HX40),0,IF(AND(Tipy!HX40=Výsledky!$JF$3,Tipy!HZ40=Výsledky!$JH$3),60,0)))</f>
        <v/>
      </c>
      <c r="JK46" s="61" t="str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/>
      </c>
      <c r="JL46" s="61" t="str">
        <f>IF(ISBLANK($JH$3),"",IF(OR(Tipy!IA40=Výsledky!#REF!,Tipy!IA40=Výsledky!#REF!,Tipy!IA40=Výsledky!#REF!,Tipy!IA40=Výsledky!$JJ$9),IF(VLOOKUP(Tipy!IA40,'Kategórie hráčov'!$A$2:$B$46,2,FALSE)=30,30,20),0))</f>
        <v/>
      </c>
      <c r="JM46" s="61" t="str">
        <f>IF(ISBLANK($JH$3),"",IF(OR(Tipy!IB40=Výsledky!#REF!,Tipy!IB40=Výsledky!#REF!,Tipy!IB40=Výsledky!#REF!,Tipy!IB40=Výsledky!$JM$9),IF(VLOOKUP(Tipy!IB40,'Kategórie hráčov'!$A$2:$B$46,2,FALSE)=30,30,20),0))</f>
        <v/>
      </c>
      <c r="JN46" s="62" t="str">
        <f>IF(ISBLANK($JH$3),"",IF(ISBLANK(Tipy!HX40),0,IF(OR(AND(Tipy!HX40=Výsledky!$JF$3,OR(Tipy!HZ40=Výsledky!$JH$3+1,Tipy!HZ40=Výsledky!$JH$3-1)),AND(Tipy!HZ40=Výsledky!$JH$3,OR(Tipy!HX40=Výsledky!$JF$3+1,Tipy!HX40=Výsledky!$JF$3-1))),10,0)))</f>
        <v/>
      </c>
      <c r="JO46" s="65" t="str">
        <f>IF(ISBLANK($JH$3),"",IF(ISBLANK(Tipy!HX40),"-",SUM(JJ46:JN46)))</f>
        <v/>
      </c>
      <c r="JP46" s="64"/>
      <c r="JQ46" s="61" t="str">
        <f>IF(ISBLANK($JV$3),"",IF(ISBLANK(Tipy!ID40),0,IF(AND(Tipy!ID40=Výsledky!$JT$3,Tipy!IF40=Výsledky!$JV$3),60,0)))</f>
        <v/>
      </c>
      <c r="JR46" s="61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61" t="str">
        <f>IF(ISBLANK($JV$3),"",IF(OR(Tipy!IG40=Výsledky!$JQ$6,Tipy!IG40=Výsledky!$JQ$7,Tipy!IG40=Výsledky!$JQ$8,Tipy!IG40=Výsledky!$JQ$9),IF(VLOOKUP(Tipy!IG40,'Kategórie hráčov'!$A$2:$B$46,2,FALSE)=30,30,20),0))</f>
        <v/>
      </c>
      <c r="JT46" s="61" t="str">
        <f>IF(ISBLANK($JV$3),"",IF(OR(Tipy!IH40=Výsledky!$JT$6,Tipy!IH40=Výsledky!$JT$7,Tipy!IH40=Výsledky!$JT$8,Tipy!IH40=Výsledky!$JT$9),IF(VLOOKUP(Tipy!IH40,'Kategórie hráčov'!$A$2:$B$46,2,FALSE)=30,30,20),0))</f>
        <v/>
      </c>
      <c r="JU46" s="62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65" t="str">
        <f>IF(ISBLANK($JV$3),"",IF(ISBLANK(Tipy!ID40),"-",SUM(JQ46:JU46)))</f>
        <v/>
      </c>
      <c r="JW46" s="64"/>
      <c r="JX46" s="61" t="str">
        <f>IF(ISBLANK($KQ$3),"",IF(ISBLANK(Tipy!IJ40),0,IF(AND(Tipy!IJ40=Výsledky!$KO$3,Tipy!IL40=Výsledky!$KQ$3),60,0)))</f>
        <v/>
      </c>
      <c r="JY46" s="61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1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1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2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65" t="str">
        <f>IF(ISBLANK($KQ$3),"",IF(ISBLANK(Tipy!IJ40),"-",SUM(JX46:KB46)))</f>
        <v/>
      </c>
      <c r="KD46" s="64"/>
      <c r="KE46" s="61" t="str">
        <f>IF(ISBLANK($KX$3),"",IF(ISBLANK(Tipy!IP40),0,IF(AND(Tipy!IP40=Výsledky!$KV$3,Tipy!IR40=Výsledky!$KX$3),60,0)))</f>
        <v/>
      </c>
      <c r="KF46" s="61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1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1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2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65" t="str">
        <f>IF(ISBLANK($KX$3),"",IF(ISBLANK(Tipy!IP40),"-",SUM(KE46:KI46)))</f>
        <v/>
      </c>
      <c r="KK46" s="64"/>
      <c r="KL46" s="61" t="str">
        <f>IF(ISBLANK($KJ$3),"",IF(ISBLANK(Tipy!IV40),0,IF(AND(Tipy!IV40=Výsledky!$KH$3,Tipy!IX40=Výsledky!$KJ$3),60,0)))</f>
        <v/>
      </c>
      <c r="KM46" s="61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1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1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2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65" t="str">
        <f>IF(ISBLANK($KJ$3),"",IF(ISBLANK(Tipy!IV40),"-",SUM(KL46:KP46)))</f>
        <v/>
      </c>
      <c r="KR46" s="64"/>
      <c r="KS46" s="61" t="str">
        <f>IF(ISBLANK($KC$3),"",IF(ISBLANK(Tipy!JB40),0,IF(AND(Tipy!JB40=Výsledky!$KA$3,Tipy!JD40=Výsledky!$KC$3),60,0)))</f>
        <v/>
      </c>
      <c r="KT46" s="61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1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1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2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5" t="str">
        <f>IF(ISBLANK($KC$3),"",IF(ISBLANK(Tipy!JB40),"-",SUM(KS46:KW46)))</f>
        <v/>
      </c>
      <c r="KY46" s="64"/>
      <c r="KZ46" s="61" t="str">
        <f>IF(ISBLANK($LE$3),"",IF(ISBLANK(Tipy!JH40),0,IF(AND(Tipy!JH40=Výsledky!$LC$3,Tipy!JJ40=Výsledky!$LE$3),60,0)))</f>
        <v/>
      </c>
      <c r="LA46" s="61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1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1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2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5" t="str">
        <f>IF(ISBLANK($LE$3),"",IF(ISBLANK(Tipy!JH40),"-",SUM(KZ46:LD46)))</f>
        <v/>
      </c>
      <c r="LF46" s="64"/>
      <c r="LG46" s="61" t="str">
        <f>IF(ISBLANK($JH$3),"",IF(ISBLANK(Tipy!JU40),0,IF(AND(Tipy!JU40=Výsledky!$JF$3,Tipy!JW40=Výsledky!$JH$3),60,0)))</f>
        <v/>
      </c>
      <c r="LH46" s="61" t="str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/>
      </c>
      <c r="LI46" s="61" t="str">
        <f>IF(ISBLANK($JH$3),"",IF(OR(Tipy!JX40=Výsledky!#REF!,Tipy!JX40=Výsledky!#REF!,Tipy!JX40=Výsledky!#REF!,Tipy!JX40=Výsledky!$JJ$9),IF(VLOOKUP(Tipy!JX40,'Kategórie hráčov'!$A$2:$B$46,2,FALSE)=30,30,20),0))</f>
        <v/>
      </c>
      <c r="LJ46" s="61" t="str">
        <f>IF(ISBLANK($JH$3),"",IF(OR(Tipy!JY40=Výsledky!#REF!,Tipy!JY40=Výsledky!#REF!,Tipy!JY40=Výsledky!#REF!,Tipy!JY40=Výsledky!$JM$9),IF(VLOOKUP(Tipy!JY40,'Kategórie hráčov'!$A$2:$B$46,2,FALSE)=30,30,20),0))</f>
        <v/>
      </c>
      <c r="LK46" s="62" t="str">
        <f>IF(ISBLANK($JH$3),"",IF(ISBLANK(Tipy!JU40),0,IF(OR(AND(Tipy!JU40=Výsledky!$JF$3,OR(Tipy!JW40=Výsledky!$JH$3+1,Tipy!JW40=Výsledky!$JH$3-1)),AND(Tipy!JW40=Výsledky!$JH$3,OR(Tipy!JU40=Výsledky!$JF$3+1,Tipy!JU40=Výsledky!$JF$3-1))),10,0)))</f>
        <v/>
      </c>
      <c r="LL46" s="65" t="str">
        <f>IF(ISBLANK($JH$3),"",IF(ISBLANK(Tipy!JU40),"-",SUM(LG46:LK46)))</f>
        <v/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 t="str">
        <f>IF(ISBLANK($JH$3),"",IF(ISBLANK(Tipy!KI40),0,IF(AND(Tipy!KI40=Výsledky!$JF$3,Tipy!KK40=Výsledky!$JH$3),60,0)))</f>
        <v/>
      </c>
      <c r="LV46" s="61" t="str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/>
      </c>
      <c r="LW46" s="61" t="str">
        <f>IF(ISBLANK($JH$3),"",IF(OR(Tipy!KL40=Výsledky!#REF!,Tipy!KL40=Výsledky!#REF!,Tipy!KL40=Výsledky!#REF!,Tipy!KL40=Výsledky!$JJ$9),IF(VLOOKUP(Tipy!KL40,'Kategórie hráčov'!$A$2:$B$46,2,FALSE)=30,30,20),0))</f>
        <v/>
      </c>
      <c r="LX46" s="61" t="str">
        <f>IF(ISBLANK($JH$3),"",IF(OR(Tipy!KM40=Výsledky!#REF!,Tipy!KM40=Výsledky!#REF!,Tipy!KM40=Výsledky!#REF!,Tipy!KM40=Výsledky!$JM$9),IF(VLOOKUP(Tipy!KM40,'Kategórie hráčov'!$A$2:$B$46,2,FALSE)=30,30,20),0))</f>
        <v/>
      </c>
      <c r="LY46" s="62" t="str">
        <f>IF(ISBLANK($JH$3),"",IF(ISBLANK(Tipy!KI40),0,IF(OR(AND(Tipy!KI40=Výsledky!$JF$3,OR(Tipy!KK40=Výsledky!$JH$3+1,Tipy!KK40=Výsledky!$JH$3-1)),AND(Tipy!KK40=Výsledky!$JH$3,OR(Tipy!KI40=Výsledky!$JF$3+1,Tipy!KI40=Výsledky!$JF$3-1))),10,0)))</f>
        <v/>
      </c>
      <c r="LZ46" s="65" t="str">
        <f>IF(ISBLANK($JH$3),"",IF(ISBLANK(Tipy!KI40),"-",SUM(LU46:LY46)))</f>
        <v/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324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324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5" customFormat="1" ht="18" customHeight="1" x14ac:dyDescent="0.2">
      <c r="A47" s="287">
        <f>Tipy!A41</f>
        <v>43</v>
      </c>
      <c r="B47" s="302" t="s">
        <v>252</v>
      </c>
      <c r="C47" s="303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4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299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299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102">
        <f>IF(ISBLANK($AR$3),"",IF(ISBLANK(Tipy!AH41),0,IF(AND(Tipy!AH41=Výsledky!$AP$3,Tipy!AJ41=Výsledky!$AR$3),60,0)))</f>
        <v>0</v>
      </c>
      <c r="AN47" s="101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01">
        <f>IF(ISBLANK($AR$3),"",IF(OR(Tipy!AK41=Výsledky!$AM$6,Tipy!AK41=Výsledky!$AM$7,Tipy!AK41=Výsledky!$AM$8,Tipy!AK41=Výsledky!$AM$9),VLOOKUP(Tipy!AK41,'Kategórie hráčov'!$A$2:$B$51,2,FALSE),0))</f>
        <v>0</v>
      </c>
      <c r="AP47" s="101">
        <f>IF(ISBLANK($AR$3),"",IF(OR(Tipy!AL41=Výsledky!$AP$6,Tipy!AL41=Výsledky!$AP$7,Tipy!AL41=Výsledky!$AP$8,Tipy!AL41=Výsledky!$AP$9),VLOOKUP(Tipy!AL41,'Kategórie hráčov'!$A$27:$B$76,2,FALSE),0))</f>
        <v>20</v>
      </c>
      <c r="AQ47" s="62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5">
        <f>IF(ISBLANK($AR$3),"",IF(ISBLANK(Tipy!AH41),"-",SUM(AM47:AQ47)))</f>
        <v>50</v>
      </c>
      <c r="AS47" s="64"/>
      <c r="AT47" s="61">
        <f>IF(ISBLANK($AY$3),"",IF(ISBLANK(Tipy!AN41),0,IF(AND(Tipy!AN41=Výsledky!$AW$3,Tipy!AP41=Výsledky!$AY$3),60,0)))</f>
        <v>0</v>
      </c>
      <c r="AU47" s="61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61">
        <f>IF(ISBLANK($AY$3),"",IF(OR(Tipy!AQ41=Výsledky!$AT$6,Tipy!AQ41=Výsledky!$AT$7,Tipy!AQ41=Výsledky!$AT$8,Tipy!AQ41=Výsledky!$AT$9),VLOOKUP(Tipy!AQ41,'Kategórie hráčov'!$A$2:$B$51,2,FALSE),0))</f>
        <v>20</v>
      </c>
      <c r="AW47" s="61">
        <f>IF(ISBLANK($AY$3),"",IF(OR(Tipy!AR41=Výsledky!$AW$6,Tipy!AR41=Výsledky!$AW$7,Tipy!AR41=Výsledky!$AW$8,Tipy!AR41=Výsledky!$AW$9),VLOOKUP(Tipy!AR41,'Kategórie hráčov'!$A$27:$B$76,2,FALSE),0))</f>
        <v>0</v>
      </c>
      <c r="AX47" s="62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5">
        <f>IF(ISBLANK($AY$3),"",IF(ISBLANK(Tipy!AN41),"-",SUM(AT47:AX47)))</f>
        <v>40</v>
      </c>
      <c r="AZ47" s="64"/>
      <c r="BA47" s="61">
        <f>IF(ISBLANK($BF$3),"",IF(ISBLANK(Tipy!AT41),0,IF(AND(Tipy!AT41=Výsledky!$BD$3,Tipy!AV41=Výsledky!$BF$3),60,0)))</f>
        <v>0</v>
      </c>
      <c r="BB47" s="61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61">
        <f>IF(ISBLANK($BF$3),"",IF(OR(Tipy!AW41=Výsledky!$BA$6,Tipy!AW41=Výsledky!$BA$7,Tipy!AW41=Výsledky!$BA$8,Tipy!AW41=Výsledky!$BA$9),VLOOKUP(Tipy!AW41,'Kategórie hráčov'!$A$2:$B$51,2,FALSE),0))</f>
        <v>20</v>
      </c>
      <c r="BD47" s="61">
        <f>IF(ISBLANK($BF$3),"",IF(OR(Tipy!AX41=Výsledky!$BD$6,Tipy!AX41=Výsledky!$BD$7,Tipy!AX41=Výsledky!$BD$8,Tipy!AX41=Výsledky!$BD$9),VLOOKUP(Tipy!AX41,'Kategórie hráčov'!$A$27:$B$76,2,FALSE),0))</f>
        <v>0</v>
      </c>
      <c r="BE47" s="62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5">
        <f>IF(ISBLANK($BF$3),"",IF(ISBLANK(Tipy!AT41),"-",SUM(BA47:BE47)))</f>
        <v>50</v>
      </c>
      <c r="BG47" s="64"/>
      <c r="BH47" s="61">
        <f>IF(ISBLANK($BM$3),"",IF(ISBLANK(Tipy!AZ41),0,IF(AND(Tipy!AZ41=Výsledky!$BK$3,Tipy!BB41=Výsledky!$BM$3),60,0)))</f>
        <v>0</v>
      </c>
      <c r="BI47" s="61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61">
        <f>IF(ISBLANK($BM$3),"",IF(OR(Tipy!BC41=Výsledky!$BH$6,Tipy!BC41=Výsledky!$BH$7,Tipy!BC41=Výsledky!$BH$8,Tipy!BC41=Výsledky!$BH$9),VLOOKUP(Tipy!BC41,'Kategórie hráčov'!$A$2:$B$51,2,FALSE),0))</f>
        <v>20</v>
      </c>
      <c r="BK47" s="61">
        <f>IF(ISBLANK($BM$3),"",IF(OR(Tipy!BD41=Výsledky!$BK$6,Tipy!BD41=Výsledky!$BK$7,Tipy!BD41=Výsledky!$BK$8,Tipy!BD41=Výsledky!$BK$9),VLOOKUP(Tipy!BD41,'Kategórie hráčov'!$A$27:$B$76,2,FALSE),0))</f>
        <v>20</v>
      </c>
      <c r="BL47" s="62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5">
        <f>IF(ISBLANK($BM$3),"",IF(ISBLANK(Tipy!AZ41),"-",SUM(BH47:BL47)))</f>
        <v>60</v>
      </c>
      <c r="BN47" s="64"/>
      <c r="BO47" s="61">
        <f>IF(ISBLANK($BT$3),"",IF(ISBLANK(Tipy!BF41),0,IF(AND(Tipy!BF41=Výsledky!$BR$3,Tipy!BH41=Výsledky!$BT$3),60,0)))</f>
        <v>0</v>
      </c>
      <c r="BP47" s="61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61">
        <f>IF(ISBLANK($BT$3),"",IF(OR(Tipy!BI41=Výsledky!$BO$6,Tipy!BI41=Výsledky!$BO$7,Tipy!BI41=Výsledky!$BO$8,Tipy!BI41=Výsledky!$BO$9),VLOOKUP(Tipy!BI41,'Kategórie hráčov'!$A$2:$B$51,2,FALSE),0))</f>
        <v>0</v>
      </c>
      <c r="BR47" s="61">
        <f>IF(ISBLANK($BT$3),"",IF(OR(Tipy!BJ41=Výsledky!$BR$6,Tipy!BJ41=Výsledky!$BR$7,Tipy!BJ41=Výsledky!$BR$8,Tipy!BJ41=Výsledky!$BR$9),VLOOKUP(Tipy!BJ41,'Kategórie hráčov'!$A$27:$B$76,2,FALSE),0))</f>
        <v>0</v>
      </c>
      <c r="BS47" s="62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5">
        <f>IF(ISBLANK($BT$3),"",IF(ISBLANK(Tipy!BF41),"-",SUM(BO47:BS47)))</f>
        <v>0</v>
      </c>
      <c r="BU47" s="64"/>
      <c r="BV47" s="61">
        <f>IF(ISBLANK($CA$3),"",IF(ISBLANK(Tipy!BL41),0,IF(AND(Tipy!BL41=Výsledky!$BY$3,Tipy!BN41=Výsledky!$CA$3),60,0)))</f>
        <v>0</v>
      </c>
      <c r="BW47" s="61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61">
        <f>IF(ISBLANK($CA$3),"",IF(OR(Tipy!BO41=Výsledky!$BV$6,Tipy!BO41=Výsledky!$BV$7,Tipy!BO41=Výsledky!$BV$8,Tipy!BO41=Výsledky!$BV$9),VLOOKUP(Tipy!BO41,'Kategórie hráčov'!$A$2:$B$51,2,FALSE),0))</f>
        <v>0</v>
      </c>
      <c r="BY47" s="61">
        <f>IF(ISBLANK($CA$3),"",IF(OR(Tipy!BP41=Výsledky!$BY$6,Tipy!BP41=Výsledky!$BY$7,Tipy!BP41=Výsledky!$BY$8,Tipy!BP41=Výsledky!$BY$9),VLOOKUP(Tipy!BP41,'Kategórie hráčov'!$A$27:$B$76,2,FALSE),0))</f>
        <v>0</v>
      </c>
      <c r="BZ47" s="62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5">
        <f>IF(ISBLANK($CA$3),"",IF(ISBLANK(Tipy!BL41),"-",SUM(BV47:BZ47)))</f>
        <v>20</v>
      </c>
      <c r="CB47" s="64"/>
      <c r="CC47" s="61">
        <f>IF(ISBLANK($CH$3),"",IF(ISBLANK(Tipy!BR41),0,IF(AND(Tipy!BR41=Výsledky!$CF$3,Tipy!BT41=Výsledky!$CH$3),60,0)))</f>
        <v>0</v>
      </c>
      <c r="CD47" s="61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61">
        <f>IF(ISBLANK($CH$3),"",IF(OR(Tipy!BU41=Výsledky!$CC$6,Tipy!BU41=Výsledky!$CC$7,Tipy!BU41=Výsledky!$CC$8,Tipy!BU41=Výsledky!$CC$9),VLOOKUP(Tipy!BU41,'Kategórie hráčov'!$A$2:$B$51,2,FALSE),0))</f>
        <v>20</v>
      </c>
      <c r="CF47" s="61">
        <f>IF(ISBLANK($CH$3),"",IF(OR(Tipy!BV41=Výsledky!$CF$6,Tipy!BV41=Výsledky!$CF$7,Tipy!BV41=Výsledky!$CF$8,Tipy!BV41=Výsledky!$CF$9),VLOOKUP(Tipy!BV41,'Kategórie hráčov'!$A$27:$B$76,2,FALSE),0))</f>
        <v>0</v>
      </c>
      <c r="CG47" s="62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5">
        <f>IF(ISBLANK($CH$3),"",IF(ISBLANK(Tipy!BR41),"-",SUM(CC47:CG47)))</f>
        <v>20</v>
      </c>
      <c r="CI47" s="64"/>
      <c r="CJ47" s="61">
        <f>IF(ISBLANK($CO$3),"",IF(ISBLANK(Tipy!BX41),0,IF(AND(Tipy!BX41=Výsledky!$CM$3,Tipy!BZ41=Výsledky!$CO$3),60,0)))</f>
        <v>0</v>
      </c>
      <c r="CK47" s="61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61">
        <f>IF(ISBLANK($CO$3),"",IF(OR(Tipy!CA41=Výsledky!$CJ$6,Tipy!CA41=Výsledky!$CJ$7,Tipy!CA41=Výsledky!$CJ$8,Tipy!CA41=Výsledky!$CJ$9),VLOOKUP(Tipy!CA41,'Kategórie hráčov'!$A$2:$B$51,2,FALSE),0))</f>
        <v>0</v>
      </c>
      <c r="CM47" s="61">
        <f>IF(ISBLANK($CO$3),"",IF(OR(Tipy!CB41=Výsledky!$CM$6,Tipy!CB41=Výsledky!$CM$7,Tipy!CB41=Výsledky!$CM$8,Tipy!CB41=Výsledky!$CM$9),VLOOKUP(Tipy!CB41,'Kategórie hráčov'!$A$27:$B$76,2,FALSE),0))</f>
        <v>0</v>
      </c>
      <c r="CN47" s="62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65">
        <f>IF(ISBLANK($CO$3),"",IF(ISBLANK(Tipy!BX41),"-",SUM(CJ47:CN47)))</f>
        <v>20</v>
      </c>
      <c r="CP47" s="64"/>
      <c r="CQ47" s="61">
        <f>IF(ISBLANK($CV$3),"",IF(ISBLANK(Tipy!CD41),0,IF(AND(Tipy!CD41=Výsledky!$CT$3,Tipy!CF41=Výsledky!$CV$3),60,0)))</f>
        <v>0</v>
      </c>
      <c r="CR47" s="61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61">
        <f>IF(ISBLANK($CV$3),"",IF(OR(Tipy!CG41=Výsledky!$CQ$6,Tipy!CG41=Výsledky!$CQ$7,Tipy!CG41=Výsledky!$CQ$8,Tipy!CG41=Výsledky!$CQ$9),VLOOKUP(Tipy!CG41,'Kategórie hráčov'!$A$2:$B$51,2,FALSE),0))</f>
        <v>0</v>
      </c>
      <c r="CT47" s="61">
        <f>IF(ISBLANK($CV$3),"",IF(OR(Tipy!CH41=Výsledky!$CT$6,Tipy!CH41=Výsledky!$CT$7,Tipy!CH41=Výsledky!$CT$8,Tipy!CH41=Výsledky!$CT$9),VLOOKUP(Tipy!CH41,'Kategórie hráčov'!$A$27:$B$76,2,FALSE),0))</f>
        <v>0</v>
      </c>
      <c r="CU47" s="62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65">
        <f>IF(ISBLANK($CV$3),"",IF(ISBLANK(Tipy!CD41),"-",SUM(CQ47:CU47)))</f>
        <v>20</v>
      </c>
      <c r="CW47" s="64"/>
      <c r="CX47" s="61">
        <f>IF(ISBLANK($DC$3),"",IF(ISBLANK(Tipy!CJ41),0,IF(AND(Tipy!CJ41=Výsledky!$DA$3,Tipy!CL41=Výsledky!$DC$3),60,0)))</f>
        <v>0</v>
      </c>
      <c r="CY47" s="61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61">
        <f>IF(ISBLANK($DC$3),"",IF(OR(Tipy!CM41=Výsledky!$CX$6,Tipy!CM41=Výsledky!$CX$7,Tipy!CM41=Výsledky!$CX$8,Tipy!CM41=Výsledky!$CX$9),VLOOKUP(Tipy!CM41,'Kategórie hráčov'!$A$2:$B$51,2,FALSE),0))</f>
        <v>20</v>
      </c>
      <c r="DA47" s="61">
        <f>IF(ISBLANK($DC$3),"",IF(OR(Tipy!CN41=Výsledky!$DA$6,Tipy!CN41=Výsledky!$DA$7,Tipy!CN41=Výsledky!$DA$8,Tipy!CN41=Výsledky!$DA$9),VLOOKUP(Tipy!CN41,'Kategórie hráčov'!$A$27:$B$76,2,FALSE),0))</f>
        <v>0</v>
      </c>
      <c r="DB47" s="62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65">
        <f>IF(ISBLANK($DC$3),"",IF(ISBLANK(Tipy!CJ41),"-",SUM(CX47:DB47)))</f>
        <v>50</v>
      </c>
      <c r="DD47" s="64"/>
      <c r="DE47" s="61">
        <f>IF(ISBLANK($DJ$3),"",IF(ISBLANK(Tipy!CP41),0,IF(AND(Tipy!CP41=Výsledky!$DH$3,Tipy!CR41=Výsledky!$DJ$3),60,0)))</f>
        <v>0</v>
      </c>
      <c r="DF47" s="61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61">
        <f>IF(ISBLANK($DJ$3),"",IF(OR(Tipy!CS41=Výsledky!$DE$6,Tipy!CS41=Výsledky!$DE$7,Tipy!CS41=Výsledky!$DE$8,Tipy!CS41=Výsledky!$DE$9),VLOOKUP(Tipy!CS41,'Kategórie hráčov'!$A$2:$B$51,2,FALSE),0))</f>
        <v>0</v>
      </c>
      <c r="DH47" s="61">
        <f>IF(ISBLANK($DJ$3),"",IF(OR(Tipy!CT41=Výsledky!$DH$6,Tipy!CT41=Výsledky!$DH$7,Tipy!CT41=Výsledky!$DH$8,Tipy!CT41=Výsledky!$DH$9),VLOOKUP(Tipy!CT41,'Kategórie hráčov'!$A$27:$B$76,2,FALSE),0))</f>
        <v>0</v>
      </c>
      <c r="DI47" s="62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65">
        <f>IF(ISBLANK($DJ$3),"",IF(ISBLANK(Tipy!CP41),"-",SUM(DE47:DI47)))</f>
        <v>20</v>
      </c>
      <c r="DK47" s="64"/>
      <c r="DL47" s="61">
        <f>IF(ISBLANK($DQ$3),"",IF(ISBLANK(Tipy!CV41),0,IF(AND(Tipy!CV41=Výsledky!$DO$3,Tipy!CX41=Výsledky!$DQ$3),60,0)))</f>
        <v>0</v>
      </c>
      <c r="DM47" s="61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61">
        <f>IF(ISBLANK($DQ$3),"",IF(OR(Tipy!CY41=Výsledky!$DL$6,Tipy!CY41=Výsledky!$DL$7,Tipy!CY41=Výsledky!$DL$8,Tipy!CY41=Výsledky!$DL$9),VLOOKUP(Tipy!CY41,'Kategórie hráčov'!$A$2:$B$51,2,FALSE),0))</f>
        <v>0</v>
      </c>
      <c r="DO47" s="61">
        <f>IF(ISBLANK($DQ$3),"",IF(OR(Tipy!CZ41=Výsledky!$DO$6,Tipy!CZ41=Výsledky!$DO$7,Tipy!CZ41=Výsledky!$DO$8,Tipy!CZ41=Výsledky!$DO$9),VLOOKUP(Tipy!CZ41,'Kategórie hráčov'!$A$27:$B$76,2,FALSE),0))</f>
        <v>0</v>
      </c>
      <c r="DP47" s="62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65">
        <f>IF(ISBLANK($DQ$3),"",IF(ISBLANK(Tipy!CV41),"-",SUM(DL47:DP47)))</f>
        <v>0</v>
      </c>
      <c r="DR47" s="64"/>
      <c r="DS47" s="61">
        <f>IF(ISBLANK($DX$3),"",IF(ISBLANK(Tipy!DB41),0,IF(AND(Tipy!DB41=Výsledky!$DV$3,Tipy!DD41=Výsledky!$DX$3),60,0)))</f>
        <v>0</v>
      </c>
      <c r="DT47" s="61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61">
        <f>IF(ISBLANK($DX$3),"",IF(OR(Tipy!DE41=Výsledky!$DS$6,Tipy!DE41=Výsledky!$DS$7,Tipy!DE41=Výsledky!$DS$8,Tipy!DE41=Výsledky!$DS$9),VLOOKUP(Tipy!DE41,'Kategórie hráčov'!$A$2:$B$51,2,FALSE),0))</f>
        <v>0</v>
      </c>
      <c r="DV47" s="61">
        <f>IF(ISBLANK($DX$3),"",IF(OR(Tipy!DF41=Výsledky!$DV$6,Tipy!DF41=Výsledky!$DV$7,Tipy!DF41=Výsledky!$DV$8,Tipy!DF41=Výsledky!$DV$9),VLOOKUP(Tipy!DF41,'Kategórie hráčov'!$A$27:$B$76,2,FALSE),0))</f>
        <v>0</v>
      </c>
      <c r="DW47" s="62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65" t="str">
        <f>IF(ISBLANK($DX$3),"",IF(ISBLANK(Tipy!DB41),"-",SUM(DS47:DW47)))</f>
        <v>-</v>
      </c>
      <c r="DY47" s="64"/>
      <c r="DZ47" s="61">
        <f>IF(ISBLANK($EE$3),"",IF(ISBLANK(Tipy!DH41),0,IF(AND(Tipy!DH41=Výsledky!$EC$3,Tipy!DJ41=Výsledky!$EE$3),60,0)))</f>
        <v>0</v>
      </c>
      <c r="EA47" s="61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20</v>
      </c>
      <c r="EB47" s="61">
        <f>IF(ISBLANK($EE$3),"",IF(OR(Tipy!DK41=Výsledky!$DZ$6,Tipy!DK41=Výsledky!$DZ$7,Tipy!DK41=Výsledky!$DZ$8,Tipy!DK41=Výsledky!$DZ$9),VLOOKUP(Tipy!DK41,'Kategórie hráčov'!$A$2:$B$51,2,FALSE),0))</f>
        <v>0</v>
      </c>
      <c r="EC47" s="61">
        <f>IF(ISBLANK($EE$3),"",IF(OR(Tipy!DL41=Výsledky!$EC$6,Tipy!DL41=Výsledky!$EC$7,Tipy!DL41=Výsledky!$EC$8,Tipy!DL41=Výsledky!$EC$9),VLOOKUP(Tipy!DL41,'Kategórie hráčov'!$A$27:$B$76,2,FALSE),0))</f>
        <v>0</v>
      </c>
      <c r="ED47" s="62">
        <f>IF(ISBLANK($EE$3),"",IF(ISBLANK(Tipy!DH41),0,IF(OR(AND(Tipy!DH41=Výsledky!$EC$3,OR(Tipy!DJ41=Výsledky!$EE$3+1,Tipy!DJ41=Výsledky!$EE$3-1)),AND(Tipy!DJ41=Výsledky!$EE$3,OR(Tipy!DH41=Výsledky!$EC$3+1,Tipy!DH41=Výsledky!$EC$3-1))),10,0)))</f>
        <v>10</v>
      </c>
      <c r="EE47" s="65">
        <f>IF(ISBLANK($EE$3),"",IF(ISBLANK(Tipy!DH41),"-",SUM(DZ47:ED47)))</f>
        <v>30</v>
      </c>
      <c r="EF47" s="64"/>
      <c r="EG47" s="61">
        <f>IF(ISBLANK($EL$3),"",IF(ISBLANK(Tipy!DN41),0,IF(AND(Tipy!DN41=Výsledky!$EJ$3,Tipy!DP41=Výsledky!$EL$3),60,0)))</f>
        <v>0</v>
      </c>
      <c r="EH47" s="61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61">
        <f>IF(ISBLANK($EL$3),"",IF(OR(Tipy!DQ41=Výsledky!$EG$6,Tipy!DQ41=Výsledky!$EG$7,Tipy!DQ41=Výsledky!$EG$8,Tipy!DQ41=Výsledky!$EG$9),VLOOKUP(Tipy!DQ41,'Kategórie hráčov'!$A$77:$B$77,2,FALSE),0))</f>
        <v>0</v>
      </c>
      <c r="EJ47" s="61">
        <f>IF(ISBLANK($EL$3),"",IF(OR(Tipy!DR41=Výsledky!$EJ$6,Tipy!DR41=Výsledky!$EJ$7,Tipy!DR41=Výsledky!$EJ$8,Tipy!DR41=Výsledky!$EJ$9),VLOOKUP(Tipy!DR41,'Kategórie hráčov'!$A$27:$B$76,2,FALSE),0))</f>
        <v>20</v>
      </c>
      <c r="EK47" s="62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65">
        <f>IF(ISBLANK($EL$3),"",IF(ISBLANK(Tipy!DN41),"-",SUM(EG47:EK47)))</f>
        <v>20</v>
      </c>
      <c r="EM47" s="64"/>
      <c r="EN47" s="61">
        <f>IF(ISBLANK($ES$3),"",IF(ISBLANK(Tipy!DT41),0,IF(AND(Tipy!DT41=Výsledky!$EQ$3,Tipy!DV41=Výsledky!$ES$3),60,0)))</f>
        <v>60</v>
      </c>
      <c r="EO47" s="61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61">
        <f>IF(ISBLANK($ES$3),"",IF(OR(Tipy!DW41=Výsledky!$EN$6,Tipy!DW41=Výsledky!$EN$7,Tipy!DW41=Výsledky!$EN$8,Tipy!DW41=Výsledky!$EN$9),VLOOKUP(Tipy!DW41,'Kategórie hráčov'!$A$2:$B$51,2,FALSE),0))</f>
        <v>20</v>
      </c>
      <c r="EQ47" s="61">
        <f>IF(ISBLANK($ES$3),"",IF(OR(Tipy!DX41=Výsledky!$EQ$6,Tipy!DX41=Výsledky!$EQ$7,Tipy!DX41=Výsledky!$EQ$8,Tipy!DX41=Výsledky!$EQ$9),VLOOKUP(Tipy!DX41,'Kategórie hráčov'!$A$27:$B$76,2,FALSE),0))</f>
        <v>0</v>
      </c>
      <c r="ER47" s="62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65">
        <f>IF(ISBLANK($ES$3),"",IF(ISBLANK(Tipy!DT41),"-",SUM(EN47:ER47)))</f>
        <v>80</v>
      </c>
      <c r="ET47" s="64"/>
      <c r="EU47" s="61">
        <f>IF(ISBLANK($EZ$3),"",IF(ISBLANK(Tipy!DZ41),0,IF(AND(Tipy!DZ41=Výsledky!$EX$3,Tipy!EB41=Výsledky!$EZ$3),60,0)))</f>
        <v>0</v>
      </c>
      <c r="EV47" s="61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61">
        <f>IF(ISBLANK($EZ$3),"",IF(OR(Tipy!EC41=Výsledky!$EU$6,Tipy!EC41=Výsledky!$EU$7,Tipy!EC41=Výsledky!$EU$8,Tipy!EC41=Výsledky!$EU$9),VLOOKUP(Tipy!EC41,'Kategórie hráčov'!$A$2:$B$51,2,FALSE),0))</f>
        <v>0</v>
      </c>
      <c r="EX47" s="61">
        <f>IF(ISBLANK($EZ$3),"",IF(OR(Tipy!ED41=Výsledky!$EX$6,Tipy!ED41=Výsledky!$EX$7,Tipy!ED41=Výsledky!$EX$8,Tipy!ED41=Výsledky!$EX$9),VLOOKUP(Tipy!ED41,'Kategórie hráčov'!$A$27:$B$76,2,FALSE),0))</f>
        <v>20</v>
      </c>
      <c r="EY47" s="62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65">
        <f>IF(ISBLANK($EZ$3),"",IF(ISBLANK(Tipy!DZ41),"-",SUM(EU47:EY47)))</f>
        <v>40</v>
      </c>
      <c r="FA47" s="64"/>
      <c r="FB47" s="61">
        <f>IF(ISBLANK($BM$3),"",IF(ISBLANK(Tipy!EF41),0,IF(AND(Tipy!EF41=Výsledky!$BK$3,Tipy!EH41=Výsledky!$BM$3),60,0)))</f>
        <v>0</v>
      </c>
      <c r="FC47" s="61">
        <f>IF(ISBLANK($BM$3),"",IF(ISBLANK(Tipy!EF41),0,IF(AND(Tipy!EF41=Výsledky!$BK$3,Tipy!EH41=Výsledky!$BM$3),0,IF(AND(Tipy!EF41-Tipy!EH41&gt;0,Výsledky!$BK$3-Výsledky!$BM$3&gt;0),20,IF(AND(Tipy!EF41-Tipy!EH41=0,Výsledky!$BK$3-Výsledky!$BM$3=0),20,IF(AND(Tipy!EF41-Tipy!EH41&lt;0,Výsledky!$BK$3-Výsledky!$BM$3&lt;0),20,0))))))</f>
        <v>0</v>
      </c>
      <c r="FD47" s="61">
        <f>IF(ISBLANK($BM$3),"",IF(OR(Tipy!EI41=Výsledky!$FB$6,Tipy!EI41=Výsledky!$FB$7,Tipy!EI41=Výsledky!$FB$8,Tipy!EI41=Výsledky!$FB$9),IF(VLOOKUP(Tipy!EI41,'Kategórie hráčov'!$A$2:$B$46,2,FALSE)=30,30,20),0))</f>
        <v>0</v>
      </c>
      <c r="FE47" s="61">
        <f>IF(ISBLANK($BM$3),"",IF(OR(Tipy!EJ41=Výsledky!$FE$6,Tipy!EJ41=Výsledky!$FE$7,Tipy!EJ41=Výsledky!$FE$8,Tipy!EJ41=Výsledky!$FE$9),IF(VLOOKUP(Tipy!EJ41,'Kategórie hráčov'!$A$2:$B$46,2,FALSE)=30,30,20),0))</f>
        <v>0</v>
      </c>
      <c r="FF47" s="62">
        <f>IF(ISBLANK($BM$3),"",IF(ISBLANK(Tipy!EF41),0,IF(OR(AND(Tipy!EF41=Výsledky!$BK$3,OR(Tipy!EH41=Výsledky!$BM$3+1,Tipy!EH41=Výsledky!$BM$3-1)),AND(Tipy!EH41=Výsledky!$BM$3,OR(Tipy!EF41=Výsledky!$BK$3+1,Tipy!EF41=Výsledky!$BK$3-1))),10,0)))</f>
        <v>0</v>
      </c>
      <c r="FG47" s="65" t="str">
        <f>IF(ISBLANK($BM$3),"",IF(ISBLANK(Tipy!EF41),"-",SUM(FB47:FF47)))</f>
        <v>-</v>
      </c>
      <c r="FH47" s="64"/>
      <c r="FI47" s="61" t="str">
        <f>IF(ISBLANK($FN$3),"",IF(ISBLANK(Tipy!EL41),0,IF(AND(Tipy!EL41=Výsledky!$FL$3,Tipy!EN41=Výsledky!$FN$3),60,0)))</f>
        <v/>
      </c>
      <c r="FJ47" s="61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61" t="str">
        <f>IF(ISBLANK($FN$3),"",IF(OR(Tipy!EO41=Výsledky!$FI$6,Tipy!EO41=Výsledky!$FI$7,Tipy!EO41=Výsledky!$FI$8,Tipy!EO41=Výsledky!$FI$9),IF(VLOOKUP(Tipy!EO41,'Kategórie hráčov'!$A$2:$B$46,2,FALSE)=30,30,20),0))</f>
        <v/>
      </c>
      <c r="FL47" s="61" t="str">
        <f>IF(ISBLANK($FN$3),"",IF(OR(Tipy!EP41=Výsledky!$FL$6,Tipy!EP41=Výsledky!$FL$7,Tipy!EP41=Výsledky!$FL$8,Tipy!EP41=Výsledky!$FL$9),IF(VLOOKUP(Tipy!EP41,'Kategórie hráčov'!$A$2:$B$46,2,FALSE)=30,30,20),0))</f>
        <v/>
      </c>
      <c r="FM47" s="62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65" t="str">
        <f>IF(ISBLANK($FN$3),"",IF(ISBLANK(Tipy!EL41),"-",SUM(FI47:FM47)))</f>
        <v/>
      </c>
      <c r="FO47" s="64"/>
      <c r="FP47" s="61">
        <f>IF(ISBLANK($DJ$3),"",IF(ISBLANK(Tipy!ER41),0,IF(AND(Tipy!ER41=Výsledky!$DH$3,Tipy!ET41=Výsledky!$DJ$3),60,0)))</f>
        <v>0</v>
      </c>
      <c r="FQ47" s="61">
        <f>IF(ISBLANK($DJ$3),"",IF(ISBLANK(Tipy!ER41),0,IF(AND(Tipy!ER41=Výsledky!$DH$3,Tipy!ET41=Výsledky!$DJ$3),0,IF(AND(Tipy!ER41-Tipy!ET41&gt;0,Výsledky!$DH$3-Výsledky!$DJ$3&gt;0),20,IF(AND(Tipy!ER41-Tipy!ET41=0,Výsledky!$DH$3-Výsledky!$DJ$3=0),20,IF(AND(Tipy!ER41-Tipy!ET41&lt;0,Výsledky!$DH$3-Výsledky!$DJ$3&lt;0),20,0))))))</f>
        <v>0</v>
      </c>
      <c r="FR47" s="61">
        <f>IF(ISBLANK($DJ$3),"",IF(OR(Tipy!EU41=Výsledky!$FP$6,Tipy!EU41=Výsledky!$FP$7,Tipy!EU41=Výsledky!$FP$8,Tipy!EU41=Výsledky!$FP$9),IF(VLOOKUP(Tipy!EU41,'Kategórie hráčov'!$A$2:$B$46,2,FALSE)=30,30,20),0))</f>
        <v>0</v>
      </c>
      <c r="FS47" s="61">
        <f>IF(ISBLANK($DJ$3),"",IF(OR(Tipy!EV41=Výsledky!$FS$6,Tipy!EV41=Výsledky!$FS$7,Tipy!EV41=Výsledky!$FS$8,Tipy!EV41=Výsledky!$FS$9),IF(VLOOKUP(Tipy!EV41,'Kategórie hráčov'!$A$2:$B$46,2,FALSE)=30,30,20),0))</f>
        <v>0</v>
      </c>
      <c r="FT47" s="62">
        <f>IF(ISBLANK($DJ$3),"",IF(ISBLANK(Tipy!ER41),0,IF(OR(AND(Tipy!ER41=Výsledky!$DH$3,OR(Tipy!ET41=Výsledky!$DJ$3+1,Tipy!ET41=Výsledky!$DJ$3-1)),AND(Tipy!ET41=Výsledky!$DJ$3,OR(Tipy!ER41=Výsledky!$DH$3+1,Tipy!ER41=Výsledky!$DH$3-1))),10,0)))</f>
        <v>0</v>
      </c>
      <c r="FU47" s="65" t="str">
        <f>IF(ISBLANK($DJ$3),"",IF(ISBLANK(Tipy!ER41),"-",SUM(FP47:FT47)))</f>
        <v>-</v>
      </c>
      <c r="FV47" s="64"/>
      <c r="FW47" s="61" t="str">
        <f>IF(ISBLANK($GB$3),"",IF(ISBLANK(Tipy!EX41),0,IF(AND(Tipy!EX41=Výsledky!$FZ$3,Tipy!EZ41=Výsledky!$GB$3),60,0)))</f>
        <v/>
      </c>
      <c r="FX47" s="61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61" t="str">
        <f>IF(ISBLANK($GB$3),"",IF(OR(Tipy!FA41=Výsledky!$FW$6,Tipy!FA41=Výsledky!$FW$7,Tipy!FA41=Výsledky!$FW$8,Tipy!FA41=Výsledky!$FW$9),IF(VLOOKUP(Tipy!FA41,'Kategórie hráčov'!$A$2:$B$46,2,FALSE)=30,30,20),0))</f>
        <v/>
      </c>
      <c r="FZ47" s="61" t="str">
        <f>IF(ISBLANK($GB$3),"",IF(OR(Tipy!FB41=Výsledky!$FZ$6,Tipy!FB41=Výsledky!$FZ$7,Tipy!FB41=Výsledky!$FZ$8,Tipy!FB41=Výsledky!$FZ$9),IF(VLOOKUP(Tipy!FB41,'Kategórie hráčov'!$A$2:$B$46,2,FALSE)=30,30,20),0))</f>
        <v/>
      </c>
      <c r="GA47" s="62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65" t="str">
        <f>IF(ISBLANK($GB$3),"",IF(ISBLANK(Tipy!EX41),"-",SUM(FW47:GA47)))</f>
        <v/>
      </c>
      <c r="GC47" s="64"/>
      <c r="GD47" s="61" t="str">
        <f>IF(ISBLANK($GP$3),"",IF(ISBLANK(Tipy!FD41),0,IF(AND(Tipy!FD41=Výsledky!$GN$3,Tipy!FF41=Výsledky!$GP$3),60,0)))</f>
        <v/>
      </c>
      <c r="GE47" s="61" t="str">
        <f>IF(ISBLANK($GP$3),"",IF(ISBLANK(Tipy!FD41),0,IF(AND(Tipy!FD41=Výsledky!$GN$3,Tipy!FF41=Výsledky!$GP$3),0,IF(AND(Tipy!FD41-Tipy!FF41&gt;0,Výsledky!$GN$3-Výsledky!$GP$3&gt;0),20,IF(AND(Tipy!FD41-Tipy!FF41=0,Výsledky!$GN$3-Výsledky!$GP$3=0),20,IF(AND(Tipy!FD41-Tipy!FF41&lt;0,Výsledky!$GN$3-Výsledky!$GP$3&lt;0),20,0))))))</f>
        <v/>
      </c>
      <c r="GF47" s="61" t="str">
        <f>IF(ISBLANK($GP$3),"",IF(OR(Tipy!FG41=Výsledky!$GD$6,Tipy!FG41=Výsledky!$GD$7,Tipy!FG41=Výsledky!$GD$8,Tipy!FG41=Výsledky!$GD$9),IF(VLOOKUP(Tipy!FG41,'Kategórie hráčov'!$A$2:$B$46,2,FALSE)=30,30,20),0))</f>
        <v/>
      </c>
      <c r="GG47" s="61" t="str">
        <f>IF(ISBLANK($GP$3),"",IF(OR(Tipy!FH41=Výsledky!$GG$6,Tipy!FH41=Výsledky!$GG$7,Tipy!FH41=Výsledky!$GG$8,Tipy!FH41=Výsledky!$GG$9),IF(VLOOKUP(Tipy!FH41,'Kategórie hráčov'!$A$2:$B$46,2,FALSE)=30,30,20),0))</f>
        <v/>
      </c>
      <c r="GH47" s="62" t="str">
        <f>IF(ISBLANK($GP$3),"",IF(ISBLANK(Tipy!FD41),0,IF(OR(AND(Tipy!FD41=Výsledky!$GN$3,OR(Tipy!FF41=Výsledky!$GP$3+1,Tipy!FF41=Výsledky!$GP$3-1)),AND(Tipy!FF41=Výsledky!$GP$3,OR(Tipy!FD41=Výsledky!$GN$3+1,Tipy!FD41=Výsledky!$GN$3-1))),10,0)))</f>
        <v/>
      </c>
      <c r="GI47" s="65" t="str">
        <f>IF(ISBLANK($GP$3),"",IF(ISBLANK(Tipy!FD41),"-",SUM(GD47:GH47)))</f>
        <v/>
      </c>
      <c r="GJ47" s="64"/>
      <c r="GK47" s="61" t="str">
        <f>IF(ISBLANK($GW$3),"",IF(ISBLANK(Tipy!FJ41),0,IF(AND(Tipy!FJ41=Výsledky!$GU$3,Tipy!FL41=Výsledky!$GW$3),60,0)))</f>
        <v/>
      </c>
      <c r="GL47" s="61" t="str">
        <f>IF(ISBLANK($GW$3),"",IF(ISBLANK(Tipy!FJ41),0,IF(AND(Tipy!FJ41=Výsledky!$GU$3,Tipy!FL41=Výsledky!$GW$3),0,IF(AND(Tipy!FJ41-Tipy!FL41&gt;0,Výsledky!$GU$3-Výsledky!$GW$3&gt;0),20,IF(AND(Tipy!FJ41-Tipy!FL41=0,Výsledky!$GU$3-Výsledky!$GW$3=0),20,IF(AND(Tipy!FJ41-Tipy!FL41&lt;0,Výsledky!$GU$3-Výsledky!$GW$3&lt;0),20,0))))))</f>
        <v/>
      </c>
      <c r="GM47" s="61" t="str">
        <f>IF(ISBLANK($GW$3),"",IF(OR(Tipy!FM41=Výsledky!$GK$6,Tipy!FM41=Výsledky!$GK$7,Tipy!FM41=Výsledky!$GK$8,Tipy!FM41=Výsledky!$GK$9),IF(VLOOKUP(Tipy!FM41,'Kategórie hráčov'!$A$2:$B$46,2,FALSE)=30,30,20),0))</f>
        <v/>
      </c>
      <c r="GN47" s="61" t="str">
        <f>IF(ISBLANK($GW$3),"",IF(OR(Tipy!FN41=Výsledky!$GN$6,Tipy!FN41=Výsledky!$GN$7,Tipy!FN41=Výsledky!$GN$8,Tipy!FN41=Výsledky!$GN$9),IF(VLOOKUP(Tipy!FN41,'Kategórie hráčov'!$A$2:$B$46,2,FALSE)=30,30,20),0))</f>
        <v/>
      </c>
      <c r="GO47" s="62" t="str">
        <f>IF(ISBLANK($GW$3),"",IF(ISBLANK(Tipy!FJ41),0,IF(OR(AND(Tipy!FJ41=Výsledky!$GU$3,OR(Tipy!FL41=Výsledky!$GW$3+1,Tipy!FL41=Výsledky!$GW$3-1)),AND(Tipy!FL41=Výsledky!$GW$3,OR(Tipy!FJ41=Výsledky!$GU$3+1,Tipy!FJ41=Výsledky!$GU$3-1))),10,0)))</f>
        <v/>
      </c>
      <c r="GP47" s="65" t="str">
        <f>IF(ISBLANK($GW$3),"",IF(ISBLANK(Tipy!FJ41),"-",SUM(GK47:GO47)))</f>
        <v/>
      </c>
      <c r="GQ47" s="64"/>
      <c r="GR47" s="61" t="str">
        <f>IF(ISBLANK($GI$3),"",IF(ISBLANK(Tipy!FP41),0,IF(AND(Tipy!FP41=Výsledky!$GG$3,Tipy!FR41=Výsledky!$GI$3),60,0)))</f>
        <v/>
      </c>
      <c r="GS47" s="61" t="str">
        <f>IF(ISBLANK($GI$3),"",IF(ISBLANK(Tipy!FP41),0,IF(AND(Tipy!FP41=Výsledky!$GG$3,Tipy!FR41=Výsledky!$GI$3),0,IF(AND(Tipy!FP41-Tipy!FR41&gt;0,Výsledky!$GG$3-Výsledky!$GI$3&gt;0),20,IF(AND(Tipy!FP41-Tipy!FR41=0,Výsledky!$GG$3-Výsledky!$GI$3=0),20,IF(AND(Tipy!FP41-Tipy!FR41&lt;0,Výsledky!$GG$3-Výsledky!$GI$3&lt;0),20,0))))))</f>
        <v/>
      </c>
      <c r="GT47" s="61" t="str">
        <f>IF(ISBLANK($GI$3),"",IF(OR(Tipy!FS41=Výsledky!#REF!,Tipy!FS41=Výsledky!#REF!,Tipy!FS41=Výsledky!#REF!,Tipy!FS41=Výsledky!$GR$9),IF(VLOOKUP(Tipy!FS41,'Kategórie hráčov'!$A$2:$B$46,2,FALSE)=30,30,20),0))</f>
        <v/>
      </c>
      <c r="GU47" s="61" t="str">
        <f>IF(ISBLANK($GI$3),"",IF(OR(Tipy!FT41=Výsledky!#REF!,Tipy!FT41=Výsledky!#REF!,Tipy!FT41=Výsledky!#REF!,Tipy!FT41=Výsledky!$GU$9),IF(VLOOKUP(Tipy!FT41,'Kategórie hráčov'!$A$2:$B$46,2,FALSE)=30,30,20),0))</f>
        <v/>
      </c>
      <c r="GV47" s="62" t="str">
        <f>IF(ISBLANK($GI$3),"",IF(ISBLANK(Tipy!FP41),0,IF(OR(AND(Tipy!FP41=Výsledky!$GG$3,OR(Tipy!FR41=Výsledky!$GI$3+1,Tipy!FR41=Výsledky!$GI$3-1)),AND(Tipy!FR41=Výsledky!$GI$3,OR(Tipy!FP41=Výsledky!$GG$3+1,Tipy!FP41=Výsledky!$GG$3-1))),10,0)))</f>
        <v/>
      </c>
      <c r="GW47" s="65" t="str">
        <f>IF(ISBLANK($GI$3),"",IF(ISBLANK(Tipy!FP41),"-",SUM(GR47:GV47)))</f>
        <v/>
      </c>
      <c r="GX47" s="64"/>
      <c r="GY47" s="61" t="str">
        <f>IF(ISBLANK($HK$3),"",IF(ISBLANK(Tipy!FV41),0,IF(AND(Tipy!FV41=Výsledky!$HI$3,Tipy!FX41=Výsledky!$HK$3),60,0)))</f>
        <v/>
      </c>
      <c r="GZ47" s="61" t="str">
        <f>IF(ISBLANK($HK$3),"",IF(ISBLANK(Tipy!FV41),0,IF(AND(Tipy!FV41=Výsledky!$HI$3,Tipy!FX41=Výsledky!$HK$3),0,IF(AND(Tipy!FV41-Tipy!FX41&gt;0,Výsledky!$HI$3-Výsledky!$HK$3&gt;0),20,IF(AND(Tipy!FV41-Tipy!FX41=0,Výsledky!$HI$3-Výsledky!$HK$3=0),20,IF(AND(Tipy!FV41-Tipy!FX41&lt;0,Výsledky!$HI$3-Výsledky!$HK$3&lt;0),20,0))))))</f>
        <v/>
      </c>
      <c r="HA47" s="61" t="str">
        <f>IF(ISBLANK($HK$3),"",IF(OR(Tipy!FY41=Výsledky!$GY$6,Tipy!FY41=Výsledky!$GY$7,Tipy!FY41=Výsledky!$GY$8,Tipy!FY41=Výsledky!$GY$9),IF(VLOOKUP(Tipy!FY41,'Kategórie hráčov'!$A$2:$B$46,2,FALSE)=30,30,20),0))</f>
        <v/>
      </c>
      <c r="HB47" s="61" t="str">
        <f>IF(ISBLANK($HK$3),"",IF(OR(Tipy!FZ41=Výsledky!$HB$6,Tipy!FZ41=Výsledky!$HB$7,Tipy!FZ41=Výsledky!$HB$8,Tipy!FZ41=Výsledky!$HB$9),IF(VLOOKUP(Tipy!FZ41,'Kategórie hráčov'!$A$2:$B$46,2,FALSE)=30,30,20),0))</f>
        <v/>
      </c>
      <c r="HC47" s="62" t="str">
        <f>IF(ISBLANK($HK$3),"",IF(ISBLANK(Tipy!FV41),0,IF(OR(AND(Tipy!FV41=Výsledky!$HI$3,OR(Tipy!FX41=Výsledky!$HK$3+1,Tipy!FX41=Výsledky!$HK$3-1)),AND(Tipy!FX41=Výsledky!$HK$3,OR(Tipy!FV41=Výsledky!$HI$3+1,Tipy!FV41=Výsledky!$HI$3-1))),10,0)))</f>
        <v/>
      </c>
      <c r="HD47" s="65" t="str">
        <f>IF(ISBLANK($HK$3),"",IF(ISBLANK(Tipy!FV41),"-",SUM(GY47:HC47)))</f>
        <v/>
      </c>
      <c r="HE47" s="64"/>
      <c r="HF47" s="61" t="str">
        <f>IF(ISBLANK($HD$3),"",IF(ISBLANK(Tipy!GB41),0,IF(AND(Tipy!GB41=Výsledky!$HB$3,Tipy!GD41=Výsledky!$HD$3),60,0)))</f>
        <v/>
      </c>
      <c r="HG47" s="61" t="str">
        <f>IF(ISBLANK($HD$3),"",IF(ISBLANK(Tipy!GB41),0,IF(AND(Tipy!GB41=Výsledky!$HB$3,Tipy!GD41=Výsledky!$HD$3),0,IF(AND(Tipy!GB41-Tipy!GD41&gt;0,Výsledky!$HB$3-Výsledky!$HD$3&gt;0),20,IF(AND(Tipy!GB41-Tipy!GD41=0,Výsledky!$HB$3-Výsledky!$HD$3=0),20,IF(AND(Tipy!GB41-Tipy!GD41&lt;0,Výsledky!$HB$3-Výsledky!$HD$3&lt;0),20,0))))))</f>
        <v/>
      </c>
      <c r="HH47" s="61" t="str">
        <f>IF(ISBLANK($HD$3),"",IF(OR(Tipy!GE41=Výsledky!#REF!,Tipy!GE41=Výsledky!#REF!,Tipy!GE41=Výsledky!#REF!,Tipy!GE41=Výsledky!$HF$9),IF(VLOOKUP(Tipy!GE41,'Kategórie hráčov'!$A$2:$B$46,2,FALSE)=30,30,20),0))</f>
        <v/>
      </c>
      <c r="HI47" s="61" t="str">
        <f>IF(ISBLANK($HD$3),"",IF(OR(Tipy!GF41=Výsledky!#REF!,Tipy!GF41=Výsledky!#REF!,Tipy!GF41=Výsledky!#REF!,Tipy!GF41=Výsledky!$HI$9),IF(VLOOKUP(Tipy!GF41,'Kategórie hráčov'!$A$2:$B$46,2,FALSE)=30,30,20),0))</f>
        <v/>
      </c>
      <c r="HJ47" s="62" t="str">
        <f>IF(ISBLANK($HD$3),"",IF(ISBLANK(Tipy!GB41),0,IF(OR(AND(Tipy!GB41=Výsledky!$HB$3,OR(Tipy!GD41=Výsledky!$HD$3+1,Tipy!GD41=Výsledky!$HD$3-1)),AND(Tipy!GD41=Výsledky!$HD$3,OR(Tipy!GB41=Výsledky!$HB$3+1,Tipy!GB41=Výsledky!$HB$3-1))),10,0)))</f>
        <v/>
      </c>
      <c r="HK47" s="65" t="str">
        <f>IF(ISBLANK($HD$3),"",IF(ISBLANK(Tipy!GB41),"-",SUM(HF47:HJ47)))</f>
        <v/>
      </c>
      <c r="HL47" s="64"/>
      <c r="HM47" s="61" t="str">
        <f>IF(ISBLANK($HY$3),"",IF(ISBLANK(Tipy!GH41),0,IF(AND(Tipy!GH41=Výsledky!$HW$3,Tipy!GJ41=Výsledky!$HY$3),60,0)))</f>
        <v/>
      </c>
      <c r="HN47" s="61" t="str">
        <f>IF(ISBLANK($HY$3),"",IF(ISBLANK(Tipy!GH41),0,IF(AND(Tipy!GH41=Výsledky!$HW$3,Tipy!GJ41=Výsledky!$HY$3),0,IF(AND(Tipy!GH41-Tipy!GJ41&gt;0,Výsledky!$HW$3-Výsledky!$HY$3&gt;0),20,IF(AND(Tipy!GH41-Tipy!GJ41=0,Výsledky!$HW$3-Výsledky!$HY$3=0),20,IF(AND(Tipy!GH41-Tipy!GJ41&lt;0,Výsledky!$HW$3-Výsledky!$HY$3&lt;0),20,0))))))</f>
        <v/>
      </c>
      <c r="HO47" s="61" t="str">
        <f>IF(ISBLANK($HY$3),"",IF(OR(Tipy!GK41=Výsledky!$HM$6,Tipy!GK41=Výsledky!$HM$7,Tipy!GK41=Výsledky!$HM$8,Tipy!GK41=Výsledky!$HM$9),IF(VLOOKUP(Tipy!GK41,'Kategórie hráčov'!$A$2:$B$46,2,FALSE)=30,30,20),0))</f>
        <v/>
      </c>
      <c r="HP47" s="61" t="str">
        <f>IF(ISBLANK($HY$3),"",IF(OR(Tipy!GL41=Výsledky!$HP$6,Tipy!GL41=Výsledky!$HP$7,Tipy!GL41=Výsledky!$HP$8,Tipy!GL41=Výsledky!$HP$9),IF(VLOOKUP(Tipy!GL41,'Kategórie hráčov'!$A$2:$B$46,2,FALSE)=30,30,20),0))</f>
        <v/>
      </c>
      <c r="HQ47" s="62" t="str">
        <f>IF(ISBLANK($HY$3),"",IF(ISBLANK(Tipy!GH41),0,IF(OR(AND(Tipy!GH41=Výsledky!$HW$3,OR(Tipy!GJ41=Výsledky!$HY$3+1,Tipy!GJ41=Výsledky!$HY$3-1)),AND(Tipy!GJ41=Výsledky!$HY$3,OR(Tipy!GH41=Výsledky!$HW$3+1,Tipy!GH41=Výsledky!$HW$3-1))),10,0)))</f>
        <v/>
      </c>
      <c r="HR47" s="65" t="str">
        <f>IF(ISBLANK($HY$3),"",IF(ISBLANK(Tipy!GH41),"-",SUM(HM47:HQ47)))</f>
        <v/>
      </c>
      <c r="HS47" s="64"/>
      <c r="HT47" s="61" t="str">
        <f>IF(ISBLANK($HR$3),"",IF(ISBLANK(Tipy!GN41),0,IF(AND(Tipy!GN41=Výsledky!$HP$3,Tipy!GP41=Výsledky!$HR$3),60,0)))</f>
        <v/>
      </c>
      <c r="HU47" s="61" t="str">
        <f>IF(ISBLANK($HR$3),"",IF(ISBLANK(Tipy!GN41),0,IF(AND(Tipy!GN41=Výsledky!$HP$3,Tipy!GP41=Výsledky!$HR$3),0,IF(AND(Tipy!GN41-Tipy!GP41&gt;0,Výsledky!$HP$3-Výsledky!$HR$3&gt;0),20,IF(AND(Tipy!GN41-Tipy!GP41=0,Výsledky!$HP$3-Výsledky!$HR$3=0),20,IF(AND(Tipy!GN41-Tipy!GP41&lt;0,Výsledky!$HP$3-Výsledky!$HR$3&lt;0),20,0))))))</f>
        <v/>
      </c>
      <c r="HV47" s="61" t="str">
        <f>IF(ISBLANK($HR$3),"",IF(OR(Tipy!GQ41=Výsledky!$HT$6,Tipy!GQ41=Výsledky!#REF!,Tipy!GQ41=Výsledky!#REF!,Tipy!GQ41=Výsledky!#REF!),IF(VLOOKUP(Tipy!GQ41,'Kategórie hráčov'!$A$2:$B$46,2,FALSE)=30,30,20),0))</f>
        <v/>
      </c>
      <c r="HW47" s="61" t="str">
        <f>IF(ISBLANK($HR$3),"",IF(OR(Tipy!GR41=Výsledky!$HW$6,Tipy!GR41=Výsledky!#REF!,Tipy!GR41=Výsledky!#REF!,Tipy!GR41=Výsledky!#REF!),IF(VLOOKUP(Tipy!GR41,'Kategórie hráčov'!$A$2:$B$46,2,FALSE)=30,30,20),0))</f>
        <v/>
      </c>
      <c r="HX47" s="62" t="str">
        <f>IF(ISBLANK($HR$3),"",IF(ISBLANK(Tipy!GN41),0,IF(OR(AND(Tipy!GN41=Výsledky!$HP$3,OR(Tipy!GP41=Výsledky!$HR$3+1,Tipy!GP41=Výsledky!$HR$3-1)),AND(Tipy!GP41=Výsledky!$HR$3,OR(Tipy!GN41=Výsledky!$HP$3+1,Tipy!GN41=Výsledky!$HP$3-1))),10,0)))</f>
        <v/>
      </c>
      <c r="HY47" s="65" t="str">
        <f>IF(ISBLANK($HR$3),"",IF(ISBLANK(Tipy!GN41),"-",SUM(HT47:HX47)))</f>
        <v/>
      </c>
      <c r="HZ47" s="64"/>
      <c r="IA47" s="61" t="str">
        <f>IF(ISBLANK($IM$3),"",IF(ISBLANK(Tipy!GT41),0,IF(AND(Tipy!GT41=Výsledky!$IK$3,Tipy!GV41=Výsledky!$IM$3),60,0)))</f>
        <v/>
      </c>
      <c r="IB47" s="61" t="str">
        <f>IF(ISBLANK($IM$3),"",IF(ISBLANK(Tipy!GT41),0,IF(AND(Tipy!GT41=Výsledky!$IK$3,Tipy!GV41=Výsledky!$IM$3),0,IF(AND(Tipy!GT41-Tipy!GV41&gt;0,Výsledky!$IK$3-Výsledky!$IM$3&gt;0),20,IF(AND(Tipy!GT41-Tipy!GV41=0,Výsledky!$IK$3-Výsledky!$IM$3=0),20,IF(AND(Tipy!GT41-Tipy!GV41&lt;0,Výsledky!$IK$3-Výsledky!$IM$3&lt;0),20,0))))))</f>
        <v/>
      </c>
      <c r="IC47" s="61" t="str">
        <f>IF(ISBLANK($IM$3),"",IF(OR(Tipy!GW41=Výsledky!$IA$6,Tipy!GW41=Výsledky!$IA$7,Tipy!GW41=Výsledky!$IA$8,Tipy!GW41=Výsledky!$IA$9),IF(VLOOKUP(Tipy!GW41,'Kategórie hráčov'!$A$2:$B$46,2,FALSE)=30,30,20),0))</f>
        <v/>
      </c>
      <c r="ID47" s="61" t="str">
        <f>IF(ISBLANK($IM$3),"",IF(OR(Tipy!GX41=Výsledky!$ID$6,Tipy!GX41=Výsledky!$ID$7,Tipy!GX41=Výsledky!$ID$8,Tipy!GX41=Výsledky!$ID$9),IF(VLOOKUP(Tipy!GX41,'Kategórie hráčov'!$A$2:$B$46,2,FALSE)=30,30,20),0))</f>
        <v/>
      </c>
      <c r="IE47" s="62" t="str">
        <f>IF(ISBLANK($IM$3),"",IF(ISBLANK(Tipy!GT41),0,IF(OR(AND(Tipy!GT41=Výsledky!$IK$3,OR(Tipy!GV41=Výsledky!$IM$3+1,Tipy!GV41=Výsledky!$IM$3-1)),AND(Tipy!GV41=Výsledky!$IM$3,OR(Tipy!GT41=Výsledky!$IK$3+1,Tipy!GT41=Výsledky!$IK$3-1))),10,0)))</f>
        <v/>
      </c>
      <c r="IF47" s="65" t="str">
        <f>IF(ISBLANK($IM$3),"",IF(ISBLANK(Tipy!GT41),"-",SUM(IA47:IE47)))</f>
        <v/>
      </c>
      <c r="IG47" s="64"/>
      <c r="IH47" s="61" t="str">
        <f>IF(ISBLANK($IF$3),"",IF(ISBLANK(Tipy!GZ41),0,IF(AND(Tipy!GZ41=Výsledky!$ID$3,Tipy!HB41=Výsledky!$IF$3),60,0)))</f>
        <v/>
      </c>
      <c r="II47" s="61" t="str">
        <f>IF(ISBLANK($IF$3),"",IF(ISBLANK(Tipy!GZ41),0,IF(AND(Tipy!GZ41=Výsledky!$ID$3,Tipy!HB41=Výsledky!$IF$3),0,IF(AND(Tipy!GZ41-Tipy!HB41&gt;0,Výsledky!$ID$3-Výsledky!$IF$3&gt;0),20,IF(AND(Tipy!GZ41-Tipy!HB41=0,Výsledky!$ID$3-Výsledky!$IF$3=0),20,IF(AND(Tipy!GZ41-Tipy!HB41&lt;0,Výsledky!$ID$3-Výsledky!$IF$3&lt;0),20,0))))))</f>
        <v/>
      </c>
      <c r="IJ47" s="61" t="str">
        <f>IF(ISBLANK($IF$3),"",IF(OR(Tipy!HC41=Výsledky!#REF!,Tipy!HC41=Výsledky!#REF!,Tipy!HC41=Výsledky!#REF!,Tipy!HC41=Výsledky!$IH$9),IF(VLOOKUP(Tipy!HC41,'Kategórie hráčov'!$A$2:$B$46,2,FALSE)=30,30,20),0))</f>
        <v/>
      </c>
      <c r="IK47" s="61" t="str">
        <f>IF(ISBLANK($IF$3),"",IF(OR(Tipy!HD41=Výsledky!#REF!,Tipy!HD41=Výsledky!#REF!,Tipy!HD41=Výsledky!#REF!,Tipy!HD41=Výsledky!$IK$9),IF(VLOOKUP(Tipy!HD41,'Kategórie hráčov'!$A$2:$B$46,2,FALSE)=30,30,20),0))</f>
        <v/>
      </c>
      <c r="IL47" s="62" t="str">
        <f>IF(ISBLANK($IF$3),"",IF(ISBLANK(Tipy!GZ41),0,IF(OR(AND(Tipy!GZ41=Výsledky!$ID$3,OR(Tipy!HB41=Výsledky!$IF$3+1,Tipy!HB41=Výsledky!$IF$3-1)),AND(Tipy!HB41=Výsledky!$IF$3,OR(Tipy!GZ41=Výsledky!$ID$3+1,Tipy!GZ41=Výsledky!$ID$3-1))),10,0)))</f>
        <v/>
      </c>
      <c r="IM47" s="65" t="str">
        <f>IF(ISBLANK($IF$3),"",IF(ISBLANK(Tipy!GZ41),"-",SUM(IH47:IL47)))</f>
        <v/>
      </c>
      <c r="IN47" s="64"/>
      <c r="IO47" s="61" t="str">
        <f>IF(ISBLANK($IT$3),"",IF(ISBLANK(Tipy!HF41),0,IF(AND(Tipy!HF41=Výsledky!$IR$3,Tipy!HH41=Výsledky!$IT$3),60,0)))</f>
        <v/>
      </c>
      <c r="IP47" s="61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61" t="str">
        <f>IF(ISBLANK($IT$3),"",IF(OR(Tipy!HI41=Výsledky!$IO$6,Tipy!HI41=Výsledky!$IO$7,Tipy!HI41=Výsledky!$IO$8,Tipy!HI41=Výsledky!$IO$9),IF(VLOOKUP(Tipy!HI41,'Kategórie hráčov'!$A$2:$B$46,2,FALSE)=30,30,20),0))</f>
        <v/>
      </c>
      <c r="IR47" s="61" t="str">
        <f>IF(ISBLANK($IT$3),"",IF(OR(Tipy!HJ41=Výsledky!$IR$6,Tipy!HJ41=Výsledky!$IR$7,Tipy!HJ41=Výsledky!$IR$8,Tipy!HJ41=Výsledky!$IR$9),IF(VLOOKUP(Tipy!HJ41,'Kategórie hráčov'!$A$2:$B$46,2,FALSE)=30,30,20),0))</f>
        <v/>
      </c>
      <c r="IS47" s="62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65" t="str">
        <f>IF(ISBLANK($IT$3),"",IF(ISBLANK(Tipy!HF41),"-",SUM(IO47:IS47)))</f>
        <v/>
      </c>
      <c r="IU47" s="64"/>
      <c r="IV47" s="61" t="str">
        <f>IF(ISBLANK($JA$3),"",IF(ISBLANK(Tipy!HL41),0,IF(AND(Tipy!HL41=Výsledky!$IY$3,Tipy!HN41=Výsledky!$JA$3),60,0)))</f>
        <v/>
      </c>
      <c r="IW47" s="61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61" t="str">
        <f>IF(ISBLANK($JA$3),"",IF(OR(Tipy!HO41=Výsledky!$IV$6,Tipy!HO41=Výsledky!$IV$7,Tipy!HO41=Výsledky!$IV$8,Tipy!HO41=Výsledky!$IV$9),IF(VLOOKUP(Tipy!HO41,'Kategórie hráčov'!$A$2:$B$46,2,FALSE)=30,30,20),0))</f>
        <v/>
      </c>
      <c r="IY47" s="61" t="str">
        <f>IF(ISBLANK($JA$3),"",IF(OR(Tipy!HP41=Výsledky!$IY$6,Tipy!HP41=Výsledky!$IY$7,Tipy!HP41=Výsledky!$IY$8,Tipy!HP41=Výsledky!$IY$9),IF(VLOOKUP(Tipy!HP41,'Kategórie hráčov'!$A$2:$B$46,2,FALSE)=30,30,20),0))</f>
        <v/>
      </c>
      <c r="IZ47" s="62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65" t="str">
        <f>IF(ISBLANK($JA$3),"",IF(ISBLANK(Tipy!HL41),"-",SUM(IV47:IZ47)))</f>
        <v/>
      </c>
      <c r="JB47" s="64"/>
      <c r="JC47" s="61" t="str">
        <f>IF(ISBLANK($JO$3),"",IF(ISBLANK(Tipy!HR41),0,IF(AND(Tipy!HR41=Výsledky!$JM$3,Tipy!HT41=Výsledky!$JO$3),60,0)))</f>
        <v/>
      </c>
      <c r="JD47" s="61" t="str">
        <f>IF(ISBLANK($JO$3),"",IF(ISBLANK(Tipy!HR41),0,IF(AND(Tipy!HR41=Výsledky!$JM$3,Tipy!HT41=Výsledky!$JO$3),0,IF(AND(Tipy!HR41-Tipy!HT41&gt;0,Výsledky!$JM$3-Výsledky!$JO$3&gt;0),20,IF(AND(Tipy!HR41-Tipy!HT41=0,Výsledky!$JM$3-Výsledky!$JO$3=0),20,IF(AND(Tipy!HR41-Tipy!HT41&lt;0,Výsledky!$JM$3-Výsledky!$JO$3&lt;0),20,0))))))</f>
        <v/>
      </c>
      <c r="JE47" s="61" t="str">
        <f>IF(ISBLANK($JO$3),"",IF(OR(Tipy!HU41=Výsledky!$JC$6,Tipy!HU41=Výsledky!$JC$7,Tipy!HU41=Výsledky!$JC$8,Tipy!HU41=Výsledky!$JC$9),IF(VLOOKUP(Tipy!HU41,'Kategórie hráčov'!$A$2:$B$70,2,FALSE)=30,30,20),0))</f>
        <v/>
      </c>
      <c r="JF47" s="61" t="str">
        <f>IF(ISBLANK($JO$3),"",IF(OR(Tipy!HV41=Výsledky!$JF$6,Tipy!HV41=Výsledky!$JF$7,Tipy!HV41=Výsledky!$JF$8,Tipy!HV41=Výsledky!$JF$9),IF(VLOOKUP(Tipy!HV41,'Kategórie hráčov'!$A$2:$B$70,2,FALSE)=30,30,20),0))</f>
        <v/>
      </c>
      <c r="JG47" s="62" t="str">
        <f>IF(ISBLANK($JO$3),"",IF(ISBLANK(Tipy!HR41),0,IF(OR(AND(Tipy!HR41=Výsledky!$JM$3,OR(Tipy!HT41=Výsledky!$JO$3+1,Tipy!HT41=Výsledky!$JO$3-1)),AND(Tipy!HT41=Výsledky!$JO$3,OR(Tipy!HR41=Výsledky!$JM$3+1,Tipy!HR41=Výsledky!$JM$3-1))),10,0)))</f>
        <v/>
      </c>
      <c r="JH47" s="65" t="str">
        <f>IF(ISBLANK($JO$3),"",IF(ISBLANK(Tipy!HR41),"-",SUM(JC47:JG47)))</f>
        <v/>
      </c>
      <c r="JI47" s="64"/>
      <c r="JJ47" s="61" t="str">
        <f>IF(ISBLANK($JH$3),"",IF(ISBLANK(Tipy!HX41),0,IF(AND(Tipy!HX41=Výsledky!$JF$3,Tipy!HZ41=Výsledky!$JH$3),60,0)))</f>
        <v/>
      </c>
      <c r="JK47" s="61" t="str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/>
      </c>
      <c r="JL47" s="61" t="str">
        <f>IF(ISBLANK($JH$3),"",IF(OR(Tipy!IA41=Výsledky!#REF!,Tipy!IA41=Výsledky!#REF!,Tipy!IA41=Výsledky!#REF!,Tipy!IA41=Výsledky!$JJ$9),IF(VLOOKUP(Tipy!IA41,'Kategórie hráčov'!$A$2:$B$46,2,FALSE)=30,30,20),0))</f>
        <v/>
      </c>
      <c r="JM47" s="61" t="str">
        <f>IF(ISBLANK($JH$3),"",IF(OR(Tipy!IB41=Výsledky!#REF!,Tipy!IB41=Výsledky!#REF!,Tipy!IB41=Výsledky!#REF!,Tipy!IB41=Výsledky!$JM$9),IF(VLOOKUP(Tipy!IB41,'Kategórie hráčov'!$A$2:$B$46,2,FALSE)=30,30,20),0))</f>
        <v/>
      </c>
      <c r="JN47" s="62" t="str">
        <f>IF(ISBLANK($JH$3),"",IF(ISBLANK(Tipy!HX41),0,IF(OR(AND(Tipy!HX41=Výsledky!$JF$3,OR(Tipy!HZ41=Výsledky!$JH$3+1,Tipy!HZ41=Výsledky!$JH$3-1)),AND(Tipy!HZ41=Výsledky!$JH$3,OR(Tipy!HX41=Výsledky!$JF$3+1,Tipy!HX41=Výsledky!$JF$3-1))),10,0)))</f>
        <v/>
      </c>
      <c r="JO47" s="65" t="str">
        <f>IF(ISBLANK($JH$3),"",IF(ISBLANK(Tipy!HX41),"-",SUM(JJ47:JN47)))</f>
        <v/>
      </c>
      <c r="JP47" s="64"/>
      <c r="JQ47" s="61" t="str">
        <f>IF(ISBLANK($JV$3),"",IF(ISBLANK(Tipy!ID41),0,IF(AND(Tipy!ID41=Výsledky!$JT$3,Tipy!IF41=Výsledky!$JV$3),60,0)))</f>
        <v/>
      </c>
      <c r="JR47" s="61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61" t="str">
        <f>IF(ISBLANK($JV$3),"",IF(OR(Tipy!IG41=Výsledky!$JQ$6,Tipy!IG41=Výsledky!$JQ$7,Tipy!IG41=Výsledky!$JQ$8,Tipy!IG41=Výsledky!$JQ$9),IF(VLOOKUP(Tipy!IG41,'Kategórie hráčov'!$A$2:$B$46,2,FALSE)=30,30,20),0))</f>
        <v/>
      </c>
      <c r="JT47" s="61" t="str">
        <f>IF(ISBLANK($JV$3),"",IF(OR(Tipy!IH41=Výsledky!$JT$6,Tipy!IH41=Výsledky!$JT$7,Tipy!IH41=Výsledky!$JT$8,Tipy!IH41=Výsledky!$JT$9),IF(VLOOKUP(Tipy!IH41,'Kategórie hráčov'!$A$2:$B$46,2,FALSE)=30,30,20),0))</f>
        <v/>
      </c>
      <c r="JU47" s="62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65" t="str">
        <f>IF(ISBLANK($JV$3),"",IF(ISBLANK(Tipy!ID41),"-",SUM(JQ47:JU47)))</f>
        <v/>
      </c>
      <c r="JW47" s="64"/>
      <c r="JX47" s="61" t="str">
        <f>IF(ISBLANK($KQ$3),"",IF(ISBLANK(Tipy!IJ41),0,IF(AND(Tipy!IJ41=Výsledky!$KO$3,Tipy!IL41=Výsledky!$KQ$3),60,0)))</f>
        <v/>
      </c>
      <c r="JY47" s="61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1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1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2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65" t="str">
        <f>IF(ISBLANK($KQ$3),"",IF(ISBLANK(Tipy!IJ41),"-",SUM(JX47:KB47)))</f>
        <v/>
      </c>
      <c r="KD47" s="64"/>
      <c r="KE47" s="61" t="str">
        <f>IF(ISBLANK($KX$3),"",IF(ISBLANK(Tipy!IP41),0,IF(AND(Tipy!IP41=Výsledky!$KV$3,Tipy!IR41=Výsledky!$KX$3),60,0)))</f>
        <v/>
      </c>
      <c r="KF47" s="61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1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1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2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65" t="str">
        <f>IF(ISBLANK($KX$3),"",IF(ISBLANK(Tipy!IP41),"-",SUM(KE47:KI47)))</f>
        <v/>
      </c>
      <c r="KK47" s="64"/>
      <c r="KL47" s="61" t="str">
        <f>IF(ISBLANK($KJ$3),"",IF(ISBLANK(Tipy!IV41),0,IF(AND(Tipy!IV41=Výsledky!$KH$3,Tipy!IX41=Výsledky!$KJ$3),60,0)))</f>
        <v/>
      </c>
      <c r="KM47" s="61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1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1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2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65" t="str">
        <f>IF(ISBLANK($KJ$3),"",IF(ISBLANK(Tipy!IV41),"-",SUM(KL47:KP47)))</f>
        <v/>
      </c>
      <c r="KR47" s="64"/>
      <c r="KS47" s="61" t="str">
        <f>IF(ISBLANK($KC$3),"",IF(ISBLANK(Tipy!JB41),0,IF(AND(Tipy!JB41=Výsledky!$KA$3,Tipy!JD41=Výsledky!$KC$3),60,0)))</f>
        <v/>
      </c>
      <c r="KT47" s="61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1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1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2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5" t="str">
        <f>IF(ISBLANK($KC$3),"",IF(ISBLANK(Tipy!JB41),"-",SUM(KS47:KW47)))</f>
        <v/>
      </c>
      <c r="KY47" s="64"/>
      <c r="KZ47" s="61" t="str">
        <f>IF(ISBLANK($LE$3),"",IF(ISBLANK(Tipy!JH41),0,IF(AND(Tipy!JH41=Výsledky!$LC$3,Tipy!JJ41=Výsledky!$LE$3),60,0)))</f>
        <v/>
      </c>
      <c r="LA47" s="61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1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1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2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5" t="str">
        <f>IF(ISBLANK($LE$3),"",IF(ISBLANK(Tipy!JH41),"-",SUM(KZ47:LD47)))</f>
        <v/>
      </c>
      <c r="LF47" s="64"/>
      <c r="LG47" s="61" t="str">
        <f>IF(ISBLANK($JH$3),"",IF(ISBLANK(Tipy!JU41),0,IF(AND(Tipy!JU41=Výsledky!$JF$3,Tipy!JW41=Výsledky!$JH$3),60,0)))</f>
        <v/>
      </c>
      <c r="LH47" s="61" t="str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/>
      </c>
      <c r="LI47" s="61" t="str">
        <f>IF(ISBLANK($JH$3),"",IF(OR(Tipy!JX41=Výsledky!#REF!,Tipy!JX41=Výsledky!#REF!,Tipy!JX41=Výsledky!#REF!,Tipy!JX41=Výsledky!$JJ$9),IF(VLOOKUP(Tipy!JX41,'Kategórie hráčov'!$A$2:$B$46,2,FALSE)=30,30,20),0))</f>
        <v/>
      </c>
      <c r="LJ47" s="61" t="str">
        <f>IF(ISBLANK($JH$3),"",IF(OR(Tipy!JY41=Výsledky!#REF!,Tipy!JY41=Výsledky!#REF!,Tipy!JY41=Výsledky!#REF!,Tipy!JY41=Výsledky!$JM$9),IF(VLOOKUP(Tipy!JY41,'Kategórie hráčov'!$A$2:$B$46,2,FALSE)=30,30,20),0))</f>
        <v/>
      </c>
      <c r="LK47" s="62" t="str">
        <f>IF(ISBLANK($JH$3),"",IF(ISBLANK(Tipy!JU41),0,IF(OR(AND(Tipy!JU41=Výsledky!$JF$3,OR(Tipy!JW41=Výsledky!$JH$3+1,Tipy!JW41=Výsledky!$JH$3-1)),AND(Tipy!JW41=Výsledky!$JH$3,OR(Tipy!JU41=Výsledky!$JF$3+1,Tipy!JU41=Výsledky!$JF$3-1))),10,0)))</f>
        <v/>
      </c>
      <c r="LL47" s="65" t="str">
        <f>IF(ISBLANK($JH$3),"",IF(ISBLANK(Tipy!JU41),"-",SUM(LG47:LK47)))</f>
        <v/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 t="str">
        <f>IF(ISBLANK($JH$3),"",IF(ISBLANK(Tipy!KI41),0,IF(AND(Tipy!KI41=Výsledky!$JF$3,Tipy!KK41=Výsledky!$JH$3),60,0)))</f>
        <v/>
      </c>
      <c r="LV47" s="61" t="str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/>
      </c>
      <c r="LW47" s="61" t="str">
        <f>IF(ISBLANK($JH$3),"",IF(OR(Tipy!KL41=Výsledky!#REF!,Tipy!KL41=Výsledky!#REF!,Tipy!KL41=Výsledky!#REF!,Tipy!KL41=Výsledky!$JJ$9),IF(VLOOKUP(Tipy!KL41,'Kategórie hráčov'!$A$2:$B$46,2,FALSE)=30,30,20),0))</f>
        <v/>
      </c>
      <c r="LX47" s="61" t="str">
        <f>IF(ISBLANK($JH$3),"",IF(OR(Tipy!KM41=Výsledky!#REF!,Tipy!KM41=Výsledky!#REF!,Tipy!KM41=Výsledky!#REF!,Tipy!KM41=Výsledky!$JM$9),IF(VLOOKUP(Tipy!KM41,'Kategórie hráčov'!$A$2:$B$46,2,FALSE)=30,30,20),0))</f>
        <v/>
      </c>
      <c r="LY47" s="62" t="str">
        <f>IF(ISBLANK($JH$3),"",IF(ISBLANK(Tipy!KI41),0,IF(OR(AND(Tipy!KI41=Výsledky!$JF$3,OR(Tipy!KK41=Výsledky!$JH$3+1,Tipy!KK41=Výsledky!$JH$3-1)),AND(Tipy!KK41=Výsledky!$JH$3,OR(Tipy!KI41=Výsledky!$JF$3+1,Tipy!KI41=Výsledky!$JF$3-1))),10,0)))</f>
        <v/>
      </c>
      <c r="LZ47" s="65" t="str">
        <f>IF(ISBLANK($JH$3),"",IF(ISBLANK(Tipy!KI41),"-",SUM(LU47:LY47)))</f>
        <v/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324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324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5" customFormat="1" ht="18" customHeight="1" x14ac:dyDescent="0.2">
      <c r="A48" s="287">
        <f>Tipy!A42</f>
        <v>42</v>
      </c>
      <c r="B48" s="302" t="s">
        <v>248</v>
      </c>
      <c r="C48" s="303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4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299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299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102">
        <f>IF(ISBLANK($AR$3),"",IF(ISBLANK(Tipy!AH42),0,IF(AND(Tipy!AH42=Výsledky!$AP$3,Tipy!AJ42=Výsledky!$AR$3),60,0)))</f>
        <v>0</v>
      </c>
      <c r="AN48" s="101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01">
        <f>IF(ISBLANK($AR$3),"",IF(OR(Tipy!AK42=Výsledky!$AM$6,Tipy!AK42=Výsledky!$AM$7,Tipy!AK42=Výsledky!$AM$8,Tipy!AK42=Výsledky!$AM$9),VLOOKUP(Tipy!AK42,'Kategórie hráčov'!$A$2:$B$51,2,FALSE),0))</f>
        <v>20</v>
      </c>
      <c r="AP48" s="101">
        <f>IF(ISBLANK($AR$3),"",IF(OR(Tipy!AL42=Výsledky!$AP$6,Tipy!AL42=Výsledky!$AP$7,Tipy!AL42=Výsledky!$AP$8,Tipy!AL42=Výsledky!$AP$9),VLOOKUP(Tipy!AL42,'Kategórie hráčov'!$A$27:$B$76,2,FALSE),0))</f>
        <v>0</v>
      </c>
      <c r="AQ48" s="62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5">
        <f>IF(ISBLANK($AR$3),"",IF(ISBLANK(Tipy!AH42),"-",SUM(AM48:AQ48)))</f>
        <v>50</v>
      </c>
      <c r="AS48" s="64"/>
      <c r="AT48" s="61">
        <f>IF(ISBLANK($AY$3),"",IF(ISBLANK(Tipy!AN42),0,IF(AND(Tipy!AN42=Výsledky!$AW$3,Tipy!AP42=Výsledky!$AY$3),60,0)))</f>
        <v>0</v>
      </c>
      <c r="AU48" s="61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61">
        <f>IF(ISBLANK($AY$3),"",IF(OR(Tipy!AQ42=Výsledky!$AT$6,Tipy!AQ42=Výsledky!$AT$7,Tipy!AQ42=Výsledky!$AT$8,Tipy!AQ42=Výsledky!$AT$9),VLOOKUP(Tipy!AQ42,'Kategórie hráčov'!$A$2:$B$51,2,FALSE),0))</f>
        <v>0</v>
      </c>
      <c r="AW48" s="61">
        <f>IF(ISBLANK($AY$3),"",IF(OR(Tipy!AR42=Výsledky!$AW$6,Tipy!AR42=Výsledky!$AW$7,Tipy!AR42=Výsledky!$AW$8,Tipy!AR42=Výsledky!$AW$9),VLOOKUP(Tipy!AR42,'Kategórie hráčov'!$A$27:$B$76,2,FALSE),0))</f>
        <v>0</v>
      </c>
      <c r="AX48" s="62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5">
        <f>IF(ISBLANK($AY$3),"",IF(ISBLANK(Tipy!AN42),"-",SUM(AT48:AX48)))</f>
        <v>30</v>
      </c>
      <c r="AZ48" s="64"/>
      <c r="BA48" s="61">
        <f>IF(ISBLANK($BF$3),"",IF(ISBLANK(Tipy!AT42),0,IF(AND(Tipy!AT42=Výsledky!$BD$3,Tipy!AV42=Výsledky!$BF$3),60,0)))</f>
        <v>0</v>
      </c>
      <c r="BB48" s="61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61">
        <f>IF(ISBLANK($BF$3),"",IF(OR(Tipy!AW42=Výsledky!$BA$6,Tipy!AW42=Výsledky!$BA$7,Tipy!AW42=Výsledky!$BA$8,Tipy!AW42=Výsledky!$BA$9),VLOOKUP(Tipy!AW42,'Kategórie hráčov'!$A$2:$B$51,2,FALSE),0))</f>
        <v>0</v>
      </c>
      <c r="BD48" s="61">
        <f>IF(ISBLANK($BF$3),"",IF(OR(Tipy!AX42=Výsledky!$BD$6,Tipy!AX42=Výsledky!$BD$7,Tipy!AX42=Výsledky!$BD$8,Tipy!AX42=Výsledky!$BD$9),VLOOKUP(Tipy!AX42,'Kategórie hráčov'!$A$27:$B$76,2,FALSE),0))</f>
        <v>0</v>
      </c>
      <c r="BE48" s="62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5">
        <f>IF(ISBLANK($BF$3),"",IF(ISBLANK(Tipy!AT42),"-",SUM(BA48:BE48)))</f>
        <v>20</v>
      </c>
      <c r="BG48" s="64"/>
      <c r="BH48" s="61">
        <f>IF(ISBLANK($BM$3),"",IF(ISBLANK(Tipy!AZ42),0,IF(AND(Tipy!AZ42=Výsledky!$BK$3,Tipy!BB42=Výsledky!$BM$3),60,0)))</f>
        <v>0</v>
      </c>
      <c r="BI48" s="61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61">
        <f>IF(ISBLANK($BM$3),"",IF(OR(Tipy!BC42=Výsledky!$BH$6,Tipy!BC42=Výsledky!$BH$7,Tipy!BC42=Výsledky!$BH$8,Tipy!BC42=Výsledky!$BH$9),VLOOKUP(Tipy!BC42,'Kategórie hráčov'!$A$2:$B$51,2,FALSE),0))</f>
        <v>20</v>
      </c>
      <c r="BK48" s="61">
        <f>IF(ISBLANK($BM$3),"",IF(OR(Tipy!BD42=Výsledky!$BK$6,Tipy!BD42=Výsledky!$BK$7,Tipy!BD42=Výsledky!$BK$8,Tipy!BD42=Výsledky!$BK$9),VLOOKUP(Tipy!BD42,'Kategórie hráčov'!$A$27:$B$76,2,FALSE),0))</f>
        <v>0</v>
      </c>
      <c r="BL48" s="62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5">
        <f>IF(ISBLANK($BM$3),"",IF(ISBLANK(Tipy!AZ42),"-",SUM(BH48:BL48)))</f>
        <v>50</v>
      </c>
      <c r="BN48" s="64"/>
      <c r="BO48" s="61">
        <f>IF(ISBLANK($BT$3),"",IF(ISBLANK(Tipy!BF42),0,IF(AND(Tipy!BF42=Výsledky!$BR$3,Tipy!BH42=Výsledky!$BT$3),60,0)))</f>
        <v>0</v>
      </c>
      <c r="BP48" s="61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61">
        <f>IF(ISBLANK($BT$3),"",IF(OR(Tipy!BI42=Výsledky!$BO$6,Tipy!BI42=Výsledky!$BO$7,Tipy!BI42=Výsledky!$BO$8,Tipy!BI42=Výsledky!$BO$9),VLOOKUP(Tipy!BI42,'Kategórie hráčov'!$A$2:$B$51,2,FALSE),0))</f>
        <v>0</v>
      </c>
      <c r="BR48" s="61">
        <f>IF(ISBLANK($BT$3),"",IF(OR(Tipy!BJ42=Výsledky!$BR$6,Tipy!BJ42=Výsledky!$BR$7,Tipy!BJ42=Výsledky!$BR$8,Tipy!BJ42=Výsledky!$BR$9),VLOOKUP(Tipy!BJ42,'Kategórie hráčov'!$A$27:$B$76,2,FALSE),0))</f>
        <v>0</v>
      </c>
      <c r="BS48" s="62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5">
        <f>IF(ISBLANK($BT$3),"",IF(ISBLANK(Tipy!BF42),"-",SUM(BO48:BS48)))</f>
        <v>0</v>
      </c>
      <c r="BU48" s="64"/>
      <c r="BV48" s="61">
        <f>IF(ISBLANK($CA$3),"",IF(ISBLANK(Tipy!BL42),0,IF(AND(Tipy!BL42=Výsledky!$BY$3,Tipy!BN42=Výsledky!$CA$3),60,0)))</f>
        <v>60</v>
      </c>
      <c r="BW48" s="61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61">
        <f>IF(ISBLANK($CA$3),"",IF(OR(Tipy!BO42=Výsledky!$BV$6,Tipy!BO42=Výsledky!$BV$7,Tipy!BO42=Výsledky!$BV$8,Tipy!BO42=Výsledky!$BV$9),VLOOKUP(Tipy!BO42,'Kategórie hráčov'!$A$2:$B$51,2,FALSE),0))</f>
        <v>20</v>
      </c>
      <c r="BY48" s="61">
        <f>IF(ISBLANK($CA$3),"",IF(OR(Tipy!BP42=Výsledky!$BY$6,Tipy!BP42=Výsledky!$BY$7,Tipy!BP42=Výsledky!$BY$8,Tipy!BP42=Výsledky!$BY$9),VLOOKUP(Tipy!BP42,'Kategórie hráčov'!$A$27:$B$76,2,FALSE),0))</f>
        <v>0</v>
      </c>
      <c r="BZ48" s="62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5">
        <f>IF(ISBLANK($CA$3),"",IF(ISBLANK(Tipy!BL42),"-",SUM(BV48:BZ48)))</f>
        <v>80</v>
      </c>
      <c r="CB48" s="64"/>
      <c r="CC48" s="61">
        <f>IF(ISBLANK($CH$3),"",IF(ISBLANK(Tipy!BR42),0,IF(AND(Tipy!BR42=Výsledky!$CF$3,Tipy!BT42=Výsledky!$CH$3),60,0)))</f>
        <v>0</v>
      </c>
      <c r="CD48" s="61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61">
        <f>IF(ISBLANK($CH$3),"",IF(OR(Tipy!BU42=Výsledky!$CC$6,Tipy!BU42=Výsledky!$CC$7,Tipy!BU42=Výsledky!$CC$8,Tipy!BU42=Výsledky!$CC$9),VLOOKUP(Tipy!BU42,'Kategórie hráčov'!$A$2:$B$51,2,FALSE),0))</f>
        <v>0</v>
      </c>
      <c r="CF48" s="61">
        <f>IF(ISBLANK($CH$3),"",IF(OR(Tipy!BV42=Výsledky!$CF$6,Tipy!BV42=Výsledky!$CF$7,Tipy!BV42=Výsledky!$CF$8,Tipy!BV42=Výsledky!$CF$9),VLOOKUP(Tipy!BV42,'Kategórie hráčov'!$A$27:$B$76,2,FALSE),0))</f>
        <v>0</v>
      </c>
      <c r="CG48" s="62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5">
        <f>IF(ISBLANK($CH$3),"",IF(ISBLANK(Tipy!BR42),"-",SUM(CC48:CG48)))</f>
        <v>0</v>
      </c>
      <c r="CI48" s="64"/>
      <c r="CJ48" s="61">
        <f>IF(ISBLANK($CO$3),"",IF(ISBLANK(Tipy!BX42),0,IF(AND(Tipy!BX42=Výsledky!$CM$3,Tipy!BZ42=Výsledky!$CO$3),60,0)))</f>
        <v>0</v>
      </c>
      <c r="CK48" s="61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61">
        <f>IF(ISBLANK($CO$3),"",IF(OR(Tipy!CA42=Výsledky!$CJ$6,Tipy!CA42=Výsledky!$CJ$7,Tipy!CA42=Výsledky!$CJ$8,Tipy!CA42=Výsledky!$CJ$9),VLOOKUP(Tipy!CA42,'Kategórie hráčov'!$A$2:$B$51,2,FALSE),0))</f>
        <v>20</v>
      </c>
      <c r="CM48" s="61">
        <f>IF(ISBLANK($CO$3),"",IF(OR(Tipy!CB42=Výsledky!$CM$6,Tipy!CB42=Výsledky!$CM$7,Tipy!CB42=Výsledky!$CM$8,Tipy!CB42=Výsledky!$CM$9),VLOOKUP(Tipy!CB42,'Kategórie hráčov'!$A$27:$B$76,2,FALSE),0))</f>
        <v>0</v>
      </c>
      <c r="CN48" s="62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65">
        <f>IF(ISBLANK($CO$3),"",IF(ISBLANK(Tipy!BX42),"-",SUM(CJ48:CN48)))</f>
        <v>50</v>
      </c>
      <c r="CP48" s="64"/>
      <c r="CQ48" s="61">
        <f>IF(ISBLANK($CV$3),"",IF(ISBLANK(Tipy!CD42),0,IF(AND(Tipy!CD42=Výsledky!$CT$3,Tipy!CF42=Výsledky!$CV$3),60,0)))</f>
        <v>0</v>
      </c>
      <c r="CR48" s="61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61">
        <f>IF(ISBLANK($CV$3),"",IF(OR(Tipy!CG42=Výsledky!$CQ$6,Tipy!CG42=Výsledky!$CQ$7,Tipy!CG42=Výsledky!$CQ$8,Tipy!CG42=Výsledky!$CQ$9),VLOOKUP(Tipy!CG42,'Kategórie hráčov'!$A$2:$B$51,2,FALSE),0))</f>
        <v>20</v>
      </c>
      <c r="CT48" s="61">
        <f>IF(ISBLANK($CV$3),"",IF(OR(Tipy!CH42=Výsledky!$CT$6,Tipy!CH42=Výsledky!$CT$7,Tipy!CH42=Výsledky!$CT$8,Tipy!CH42=Výsledky!$CT$9),VLOOKUP(Tipy!CH42,'Kategórie hráčov'!$A$27:$B$76,2,FALSE),0))</f>
        <v>0</v>
      </c>
      <c r="CU48" s="62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65">
        <f>IF(ISBLANK($CV$3),"",IF(ISBLANK(Tipy!CD42),"-",SUM(CQ48:CU48)))</f>
        <v>40</v>
      </c>
      <c r="CW48" s="64"/>
      <c r="CX48" s="61">
        <f>IF(ISBLANK($DC$3),"",IF(ISBLANK(Tipy!CJ42),0,IF(AND(Tipy!CJ42=Výsledky!$DA$3,Tipy!CL42=Výsledky!$DC$3),60,0)))</f>
        <v>60</v>
      </c>
      <c r="CY48" s="61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61">
        <f>IF(ISBLANK($DC$3),"",IF(OR(Tipy!CM42=Výsledky!$CX$6,Tipy!CM42=Výsledky!$CX$7,Tipy!CM42=Výsledky!$CX$8,Tipy!CM42=Výsledky!$CX$9),VLOOKUP(Tipy!CM42,'Kategórie hráčov'!$A$2:$B$51,2,FALSE),0))</f>
        <v>20</v>
      </c>
      <c r="DA48" s="61">
        <f>IF(ISBLANK($DC$3),"",IF(OR(Tipy!CN42=Výsledky!$DA$6,Tipy!CN42=Výsledky!$DA$7,Tipy!CN42=Výsledky!$DA$8,Tipy!CN42=Výsledky!$DA$9),VLOOKUP(Tipy!CN42,'Kategórie hráčov'!$A$27:$B$76,2,FALSE),0))</f>
        <v>0</v>
      </c>
      <c r="DB48" s="62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65">
        <f>IF(ISBLANK($DC$3),"",IF(ISBLANK(Tipy!CJ42),"-",SUM(CX48:DB48)))</f>
        <v>80</v>
      </c>
      <c r="DD48" s="64"/>
      <c r="DE48" s="61">
        <f>IF(ISBLANK($DJ$3),"",IF(ISBLANK(Tipy!CP42),0,IF(AND(Tipy!CP42=Výsledky!$DH$3,Tipy!CR42=Výsledky!$DJ$3),60,0)))</f>
        <v>60</v>
      </c>
      <c r="DF48" s="61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61">
        <f>IF(ISBLANK($DJ$3),"",IF(OR(Tipy!CS42=Výsledky!$DE$6,Tipy!CS42=Výsledky!$DE$7,Tipy!CS42=Výsledky!$DE$8,Tipy!CS42=Výsledky!$DE$9),VLOOKUP(Tipy!CS42,'Kategórie hráčov'!$A$2:$B$51,2,FALSE),0))</f>
        <v>20</v>
      </c>
      <c r="DH48" s="61">
        <f>IF(ISBLANK($DJ$3),"",IF(OR(Tipy!CT42=Výsledky!$DH$6,Tipy!CT42=Výsledky!$DH$7,Tipy!CT42=Výsledky!$DH$8,Tipy!CT42=Výsledky!$DH$9),VLOOKUP(Tipy!CT42,'Kategórie hráčov'!$A$27:$B$76,2,FALSE),0))</f>
        <v>0</v>
      </c>
      <c r="DI48" s="62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65">
        <f>IF(ISBLANK($DJ$3),"",IF(ISBLANK(Tipy!CP42),"-",SUM(DE48:DI48)))</f>
        <v>80</v>
      </c>
      <c r="DK48" s="64"/>
      <c r="DL48" s="61">
        <f>IF(ISBLANK($DQ$3),"",IF(ISBLANK(Tipy!CV42),0,IF(AND(Tipy!CV42=Výsledky!$DO$3,Tipy!CX42=Výsledky!$DQ$3),60,0)))</f>
        <v>0</v>
      </c>
      <c r="DM48" s="61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61">
        <f>IF(ISBLANK($DQ$3),"",IF(OR(Tipy!CY42=Výsledky!$DL$6,Tipy!CY42=Výsledky!$DL$7,Tipy!CY42=Výsledky!$DL$8,Tipy!CY42=Výsledky!$DL$9),VLOOKUP(Tipy!CY42,'Kategórie hráčov'!$A$2:$B$51,2,FALSE),0))</f>
        <v>0</v>
      </c>
      <c r="DO48" s="61">
        <f>IF(ISBLANK($DQ$3),"",IF(OR(Tipy!CZ42=Výsledky!$DO$6,Tipy!CZ42=Výsledky!$DO$7,Tipy!CZ42=Výsledky!$DO$8,Tipy!CZ42=Výsledky!$DO$9),VLOOKUP(Tipy!CZ42,'Kategórie hráčov'!$A$27:$B$76,2,FALSE),0))</f>
        <v>0</v>
      </c>
      <c r="DP48" s="62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65">
        <f>IF(ISBLANK($DQ$3),"",IF(ISBLANK(Tipy!CV42),"-",SUM(DL48:DP48)))</f>
        <v>0</v>
      </c>
      <c r="DR48" s="64"/>
      <c r="DS48" s="61">
        <f>IF(ISBLANK($DX$3),"",IF(ISBLANK(Tipy!DB42),0,IF(AND(Tipy!DB42=Výsledky!$DV$3,Tipy!DD42=Výsledky!$DX$3),60,0)))</f>
        <v>0</v>
      </c>
      <c r="DT48" s="61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61">
        <f>IF(ISBLANK($DX$3),"",IF(OR(Tipy!DE42=Výsledky!$DS$6,Tipy!DE42=Výsledky!$DS$7,Tipy!DE42=Výsledky!$DS$8,Tipy!DE42=Výsledky!$DS$9),VLOOKUP(Tipy!DE42,'Kategórie hráčov'!$A$2:$B$51,2,FALSE),0))</f>
        <v>0</v>
      </c>
      <c r="DV48" s="61">
        <f>IF(ISBLANK($DX$3),"",IF(OR(Tipy!DF42=Výsledky!$DV$6,Tipy!DF42=Výsledky!$DV$7,Tipy!DF42=Výsledky!$DV$8,Tipy!DF42=Výsledky!$DV$9),VLOOKUP(Tipy!DF42,'Kategórie hráčov'!$A$27:$B$76,2,FALSE),0))</f>
        <v>0</v>
      </c>
      <c r="DW48" s="62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65" t="str">
        <f>IF(ISBLANK($DX$3),"",IF(ISBLANK(Tipy!DB42),"-",SUM(DS48:DW48)))</f>
        <v>-</v>
      </c>
      <c r="DY48" s="64"/>
      <c r="DZ48" s="61">
        <f>IF(ISBLANK($EE$3),"",IF(ISBLANK(Tipy!DH42),0,IF(AND(Tipy!DH42=Výsledky!$EC$3,Tipy!DJ42=Výsledky!$EE$3),60,0)))</f>
        <v>0</v>
      </c>
      <c r="EA48" s="61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61">
        <f>IF(ISBLANK($EE$3),"",IF(OR(Tipy!DK42=Výsledky!$DZ$6,Tipy!DK42=Výsledky!$DZ$7,Tipy!DK42=Výsledky!$DZ$8,Tipy!DK42=Výsledky!$DZ$9),VLOOKUP(Tipy!DK42,'Kategórie hráčov'!$A$2:$B$51,2,FALSE),0))</f>
        <v>20</v>
      </c>
      <c r="EC48" s="61">
        <f>IF(ISBLANK($EE$3),"",IF(OR(Tipy!DL42=Výsledky!$EC$6,Tipy!DL42=Výsledky!$EC$7,Tipy!DL42=Výsledky!$EC$8,Tipy!DL42=Výsledky!$EC$9),VLOOKUP(Tipy!DL42,'Kategórie hráčov'!$A$27:$B$76,2,FALSE),0))</f>
        <v>0</v>
      </c>
      <c r="ED48" s="62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65">
        <f>IF(ISBLANK($EE$3),"",IF(ISBLANK(Tipy!DH42),"-",SUM(DZ48:ED48)))</f>
        <v>40</v>
      </c>
      <c r="EF48" s="64"/>
      <c r="EG48" s="61">
        <f>IF(ISBLANK($EL$3),"",IF(ISBLANK(Tipy!DN42),0,IF(AND(Tipy!DN42=Výsledky!$EJ$3,Tipy!DP42=Výsledky!$EL$3),60,0)))</f>
        <v>0</v>
      </c>
      <c r="EH48" s="61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61">
        <f>IF(ISBLANK($EL$3),"",IF(OR(Tipy!DQ42=Výsledky!$EG$6,Tipy!DQ42=Výsledky!$EG$7,Tipy!DQ42=Výsledky!$EG$8,Tipy!DQ42=Výsledky!$EG$9),VLOOKUP(Tipy!DQ42,'Kategórie hráčov'!$A$77:$B$77,2,FALSE),0))</f>
        <v>20</v>
      </c>
      <c r="EJ48" s="61">
        <f>IF(ISBLANK($EL$3),"",IF(OR(Tipy!DR42=Výsledky!$EJ$6,Tipy!DR42=Výsledky!$EJ$7,Tipy!DR42=Výsledky!$EJ$8,Tipy!DR42=Výsledky!$EJ$9),VLOOKUP(Tipy!DR42,'Kategórie hráčov'!$A$27:$B$76,2,FALSE),0))</f>
        <v>0</v>
      </c>
      <c r="EK48" s="62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65">
        <f>IF(ISBLANK($EL$3),"",IF(ISBLANK(Tipy!DN42),"-",SUM(EG48:EK48)))</f>
        <v>20</v>
      </c>
      <c r="EM48" s="64"/>
      <c r="EN48" s="61">
        <f>IF(ISBLANK($ES$3),"",IF(ISBLANK(Tipy!DT42),0,IF(AND(Tipy!DT42=Výsledky!$EQ$3,Tipy!DV42=Výsledky!$ES$3),60,0)))</f>
        <v>0</v>
      </c>
      <c r="EO48" s="61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61">
        <f>IF(ISBLANK($ES$3),"",IF(OR(Tipy!DW42=Výsledky!$EN$6,Tipy!DW42=Výsledky!$EN$7,Tipy!DW42=Výsledky!$EN$8,Tipy!DW42=Výsledky!$EN$9),VLOOKUP(Tipy!DW42,'Kategórie hráčov'!$A$2:$B$51,2,FALSE),0))</f>
        <v>0</v>
      </c>
      <c r="EQ48" s="61">
        <f>IF(ISBLANK($ES$3),"",IF(OR(Tipy!DX42=Výsledky!$EQ$6,Tipy!DX42=Výsledky!$EQ$7,Tipy!DX42=Výsledky!$EQ$8,Tipy!DX42=Výsledky!$EQ$9),VLOOKUP(Tipy!DX42,'Kategórie hráčov'!$A$27:$B$76,2,FALSE),0))</f>
        <v>0</v>
      </c>
      <c r="ER48" s="62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65" t="str">
        <f>IF(ISBLANK($ES$3),"",IF(ISBLANK(Tipy!DT42),"-",SUM(EN48:ER48)))</f>
        <v>-</v>
      </c>
      <c r="ET48" s="64"/>
      <c r="EU48" s="61">
        <f>IF(ISBLANK($EZ$3),"",IF(ISBLANK(Tipy!DZ42),0,IF(AND(Tipy!DZ42=Výsledky!$EX$3,Tipy!EB42=Výsledky!$EZ$3),60,0)))</f>
        <v>0</v>
      </c>
      <c r="EV48" s="61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61">
        <f>IF(ISBLANK($EZ$3),"",IF(OR(Tipy!EC42=Výsledky!$EU$6,Tipy!EC42=Výsledky!$EU$7,Tipy!EC42=Výsledky!$EU$8,Tipy!EC42=Výsledky!$EU$9),VLOOKUP(Tipy!EC42,'Kategórie hráčov'!$A$2:$B$51,2,FALSE),0))</f>
        <v>0</v>
      </c>
      <c r="EX48" s="61">
        <f>IF(ISBLANK($EZ$3),"",IF(OR(Tipy!ED42=Výsledky!$EX$6,Tipy!ED42=Výsledky!$EX$7,Tipy!ED42=Výsledky!$EX$8,Tipy!ED42=Výsledky!$EX$9),VLOOKUP(Tipy!ED42,'Kategórie hráčov'!$A$27:$B$76,2,FALSE),0))</f>
        <v>0</v>
      </c>
      <c r="EY48" s="62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65">
        <f>IF(ISBLANK($EZ$3),"",IF(ISBLANK(Tipy!DZ42),"-",SUM(EU48:EY48)))</f>
        <v>20</v>
      </c>
      <c r="FA48" s="64"/>
      <c r="FB48" s="61">
        <f>IF(ISBLANK($BM$3),"",IF(ISBLANK(Tipy!EF42),0,IF(AND(Tipy!EF42=Výsledky!$BK$3,Tipy!EH42=Výsledky!$BM$3),60,0)))</f>
        <v>0</v>
      </c>
      <c r="FC48" s="61">
        <f>IF(ISBLANK($BM$3),"",IF(ISBLANK(Tipy!EF42),0,IF(AND(Tipy!EF42=Výsledky!$BK$3,Tipy!EH42=Výsledky!$BM$3),0,IF(AND(Tipy!EF42-Tipy!EH42&gt;0,Výsledky!$BK$3-Výsledky!$BM$3&gt;0),20,IF(AND(Tipy!EF42-Tipy!EH42=0,Výsledky!$BK$3-Výsledky!$BM$3=0),20,IF(AND(Tipy!EF42-Tipy!EH42&lt;0,Výsledky!$BK$3-Výsledky!$BM$3&lt;0),20,0))))))</f>
        <v>0</v>
      </c>
      <c r="FD48" s="61">
        <f>IF(ISBLANK($BM$3),"",IF(OR(Tipy!EI42=Výsledky!$FB$6,Tipy!EI42=Výsledky!$FB$7,Tipy!EI42=Výsledky!$FB$8,Tipy!EI42=Výsledky!$FB$9),IF(VLOOKUP(Tipy!EI42,'Kategórie hráčov'!$A$2:$B$46,2,FALSE)=30,30,20),0))</f>
        <v>0</v>
      </c>
      <c r="FE48" s="61">
        <f>IF(ISBLANK($BM$3),"",IF(OR(Tipy!EJ42=Výsledky!$FE$6,Tipy!EJ42=Výsledky!$FE$7,Tipy!EJ42=Výsledky!$FE$8,Tipy!EJ42=Výsledky!$FE$9),IF(VLOOKUP(Tipy!EJ42,'Kategórie hráčov'!$A$2:$B$46,2,FALSE)=30,30,20),0))</f>
        <v>0</v>
      </c>
      <c r="FF48" s="62">
        <f>IF(ISBLANK($BM$3),"",IF(ISBLANK(Tipy!EF42),0,IF(OR(AND(Tipy!EF42=Výsledky!$BK$3,OR(Tipy!EH42=Výsledky!$BM$3+1,Tipy!EH42=Výsledky!$BM$3-1)),AND(Tipy!EH42=Výsledky!$BM$3,OR(Tipy!EF42=Výsledky!$BK$3+1,Tipy!EF42=Výsledky!$BK$3-1))),10,0)))</f>
        <v>0</v>
      </c>
      <c r="FG48" s="65" t="str">
        <f>IF(ISBLANK($BM$3),"",IF(ISBLANK(Tipy!EF42),"-",SUM(FB48:FF48)))</f>
        <v>-</v>
      </c>
      <c r="FH48" s="64"/>
      <c r="FI48" s="61" t="str">
        <f>IF(ISBLANK($FN$3),"",IF(ISBLANK(Tipy!EL42),0,IF(AND(Tipy!EL42=Výsledky!$FL$3,Tipy!EN42=Výsledky!$FN$3),60,0)))</f>
        <v/>
      </c>
      <c r="FJ48" s="61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61" t="str">
        <f>IF(ISBLANK($FN$3),"",IF(OR(Tipy!EO42=Výsledky!$FI$6,Tipy!EO42=Výsledky!$FI$7,Tipy!EO42=Výsledky!$FI$8,Tipy!EO42=Výsledky!$FI$9),IF(VLOOKUP(Tipy!EO42,'Kategórie hráčov'!$A$2:$B$46,2,FALSE)=30,30,20),0))</f>
        <v/>
      </c>
      <c r="FL48" s="61" t="str">
        <f>IF(ISBLANK($FN$3),"",IF(OR(Tipy!EP42=Výsledky!$FL$6,Tipy!EP42=Výsledky!$FL$7,Tipy!EP42=Výsledky!$FL$8,Tipy!EP42=Výsledky!$FL$9),IF(VLOOKUP(Tipy!EP42,'Kategórie hráčov'!$A$2:$B$46,2,FALSE)=30,30,20),0))</f>
        <v/>
      </c>
      <c r="FM48" s="62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65" t="str">
        <f>IF(ISBLANK($FN$3),"",IF(ISBLANK(Tipy!EL42),"-",SUM(FI48:FM48)))</f>
        <v/>
      </c>
      <c r="FO48" s="64"/>
      <c r="FP48" s="61">
        <f>IF(ISBLANK($DJ$3),"",IF(ISBLANK(Tipy!ER42),0,IF(AND(Tipy!ER42=Výsledky!$DH$3,Tipy!ET42=Výsledky!$DJ$3),60,0)))</f>
        <v>0</v>
      </c>
      <c r="FQ48" s="61">
        <f>IF(ISBLANK($DJ$3),"",IF(ISBLANK(Tipy!ER42),0,IF(AND(Tipy!ER42=Výsledky!$DH$3,Tipy!ET42=Výsledky!$DJ$3),0,IF(AND(Tipy!ER42-Tipy!ET42&gt;0,Výsledky!$DH$3-Výsledky!$DJ$3&gt;0),20,IF(AND(Tipy!ER42-Tipy!ET42=0,Výsledky!$DH$3-Výsledky!$DJ$3=0),20,IF(AND(Tipy!ER42-Tipy!ET42&lt;0,Výsledky!$DH$3-Výsledky!$DJ$3&lt;0),20,0))))))</f>
        <v>0</v>
      </c>
      <c r="FR48" s="61">
        <f>IF(ISBLANK($DJ$3),"",IF(OR(Tipy!EU42=Výsledky!$FP$6,Tipy!EU42=Výsledky!$FP$7,Tipy!EU42=Výsledky!$FP$8,Tipy!EU42=Výsledky!$FP$9),IF(VLOOKUP(Tipy!EU42,'Kategórie hráčov'!$A$2:$B$46,2,FALSE)=30,30,20),0))</f>
        <v>0</v>
      </c>
      <c r="FS48" s="61">
        <f>IF(ISBLANK($DJ$3),"",IF(OR(Tipy!EV42=Výsledky!$FS$6,Tipy!EV42=Výsledky!$FS$7,Tipy!EV42=Výsledky!$FS$8,Tipy!EV42=Výsledky!$FS$9),IF(VLOOKUP(Tipy!EV42,'Kategórie hráčov'!$A$2:$B$46,2,FALSE)=30,30,20),0))</f>
        <v>0</v>
      </c>
      <c r="FT48" s="62">
        <f>IF(ISBLANK($DJ$3),"",IF(ISBLANK(Tipy!ER42),0,IF(OR(AND(Tipy!ER42=Výsledky!$DH$3,OR(Tipy!ET42=Výsledky!$DJ$3+1,Tipy!ET42=Výsledky!$DJ$3-1)),AND(Tipy!ET42=Výsledky!$DJ$3,OR(Tipy!ER42=Výsledky!$DH$3+1,Tipy!ER42=Výsledky!$DH$3-1))),10,0)))</f>
        <v>0</v>
      </c>
      <c r="FU48" s="65" t="str">
        <f>IF(ISBLANK($DJ$3),"",IF(ISBLANK(Tipy!ER42),"-",SUM(FP48:FT48)))</f>
        <v>-</v>
      </c>
      <c r="FV48" s="64"/>
      <c r="FW48" s="61" t="str">
        <f>IF(ISBLANK($GB$3),"",IF(ISBLANK(Tipy!EX42),0,IF(AND(Tipy!EX42=Výsledky!$FZ$3,Tipy!EZ42=Výsledky!$GB$3),60,0)))</f>
        <v/>
      </c>
      <c r="FX48" s="61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61" t="str">
        <f>IF(ISBLANK($GB$3),"",IF(OR(Tipy!FA42=Výsledky!$FW$6,Tipy!FA42=Výsledky!$FW$7,Tipy!FA42=Výsledky!$FW$8,Tipy!FA42=Výsledky!$FW$9),IF(VLOOKUP(Tipy!FA42,'Kategórie hráčov'!$A$2:$B$46,2,FALSE)=30,30,20),0))</f>
        <v/>
      </c>
      <c r="FZ48" s="61" t="str">
        <f>IF(ISBLANK($GB$3),"",IF(OR(Tipy!FB42=Výsledky!$FZ$6,Tipy!FB42=Výsledky!$FZ$7,Tipy!FB42=Výsledky!$FZ$8,Tipy!FB42=Výsledky!$FZ$9),IF(VLOOKUP(Tipy!FB42,'Kategórie hráčov'!$A$2:$B$46,2,FALSE)=30,30,20),0))</f>
        <v/>
      </c>
      <c r="GA48" s="62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65" t="str">
        <f>IF(ISBLANK($GB$3),"",IF(ISBLANK(Tipy!EX42),"-",SUM(FW48:GA48)))</f>
        <v/>
      </c>
      <c r="GC48" s="64"/>
      <c r="GD48" s="61" t="str">
        <f>IF(ISBLANK($GP$3),"",IF(ISBLANK(Tipy!FD42),0,IF(AND(Tipy!FD42=Výsledky!$GN$3,Tipy!FF42=Výsledky!$GP$3),60,0)))</f>
        <v/>
      </c>
      <c r="GE48" s="61" t="str">
        <f>IF(ISBLANK($GP$3),"",IF(ISBLANK(Tipy!FD42),0,IF(AND(Tipy!FD42=Výsledky!$GN$3,Tipy!FF42=Výsledky!$GP$3),0,IF(AND(Tipy!FD42-Tipy!FF42&gt;0,Výsledky!$GN$3-Výsledky!$GP$3&gt;0),20,IF(AND(Tipy!FD42-Tipy!FF42=0,Výsledky!$GN$3-Výsledky!$GP$3=0),20,IF(AND(Tipy!FD42-Tipy!FF42&lt;0,Výsledky!$GN$3-Výsledky!$GP$3&lt;0),20,0))))))</f>
        <v/>
      </c>
      <c r="GF48" s="61" t="str">
        <f>IF(ISBLANK($GP$3),"",IF(OR(Tipy!FG42=Výsledky!$GD$6,Tipy!FG42=Výsledky!$GD$7,Tipy!FG42=Výsledky!$GD$8,Tipy!FG42=Výsledky!$GD$9),IF(VLOOKUP(Tipy!FG42,'Kategórie hráčov'!$A$2:$B$46,2,FALSE)=30,30,20),0))</f>
        <v/>
      </c>
      <c r="GG48" s="61" t="str">
        <f>IF(ISBLANK($GP$3),"",IF(OR(Tipy!FH42=Výsledky!$GG$6,Tipy!FH42=Výsledky!$GG$7,Tipy!FH42=Výsledky!$GG$8,Tipy!FH42=Výsledky!$GG$9),IF(VLOOKUP(Tipy!FH42,'Kategórie hráčov'!$A$2:$B$46,2,FALSE)=30,30,20),0))</f>
        <v/>
      </c>
      <c r="GH48" s="62" t="str">
        <f>IF(ISBLANK($GP$3),"",IF(ISBLANK(Tipy!FD42),0,IF(OR(AND(Tipy!FD42=Výsledky!$GN$3,OR(Tipy!FF42=Výsledky!$GP$3+1,Tipy!FF42=Výsledky!$GP$3-1)),AND(Tipy!FF42=Výsledky!$GP$3,OR(Tipy!FD42=Výsledky!$GN$3+1,Tipy!FD42=Výsledky!$GN$3-1))),10,0)))</f>
        <v/>
      </c>
      <c r="GI48" s="65" t="str">
        <f>IF(ISBLANK($GP$3),"",IF(ISBLANK(Tipy!FD42),"-",SUM(GD48:GH48)))</f>
        <v/>
      </c>
      <c r="GJ48" s="64"/>
      <c r="GK48" s="61" t="str">
        <f>IF(ISBLANK($GW$3),"",IF(ISBLANK(Tipy!FJ42),0,IF(AND(Tipy!FJ42=Výsledky!$GU$3,Tipy!FL42=Výsledky!$GW$3),60,0)))</f>
        <v/>
      </c>
      <c r="GL48" s="61" t="str">
        <f>IF(ISBLANK($GW$3),"",IF(ISBLANK(Tipy!FJ42),0,IF(AND(Tipy!FJ42=Výsledky!$GU$3,Tipy!FL42=Výsledky!$GW$3),0,IF(AND(Tipy!FJ42-Tipy!FL42&gt;0,Výsledky!$GU$3-Výsledky!$GW$3&gt;0),20,IF(AND(Tipy!FJ42-Tipy!FL42=0,Výsledky!$GU$3-Výsledky!$GW$3=0),20,IF(AND(Tipy!FJ42-Tipy!FL42&lt;0,Výsledky!$GU$3-Výsledky!$GW$3&lt;0),20,0))))))</f>
        <v/>
      </c>
      <c r="GM48" s="61" t="str">
        <f>IF(ISBLANK($GW$3),"",IF(OR(Tipy!FM42=Výsledky!$GK$6,Tipy!FM42=Výsledky!$GK$7,Tipy!FM42=Výsledky!$GK$8,Tipy!FM42=Výsledky!$GK$9),IF(VLOOKUP(Tipy!FM42,'Kategórie hráčov'!$A$2:$B$46,2,FALSE)=30,30,20),0))</f>
        <v/>
      </c>
      <c r="GN48" s="61" t="str">
        <f>IF(ISBLANK($GW$3),"",IF(OR(Tipy!FN42=Výsledky!$GN$6,Tipy!FN42=Výsledky!$GN$7,Tipy!FN42=Výsledky!$GN$8,Tipy!FN42=Výsledky!$GN$9),IF(VLOOKUP(Tipy!FN42,'Kategórie hráčov'!$A$2:$B$46,2,FALSE)=30,30,20),0))</f>
        <v/>
      </c>
      <c r="GO48" s="62" t="str">
        <f>IF(ISBLANK($GW$3),"",IF(ISBLANK(Tipy!FJ42),0,IF(OR(AND(Tipy!FJ42=Výsledky!$GU$3,OR(Tipy!FL42=Výsledky!$GW$3+1,Tipy!FL42=Výsledky!$GW$3-1)),AND(Tipy!FL42=Výsledky!$GW$3,OR(Tipy!FJ42=Výsledky!$GU$3+1,Tipy!FJ42=Výsledky!$GU$3-1))),10,0)))</f>
        <v/>
      </c>
      <c r="GP48" s="65" t="str">
        <f>IF(ISBLANK($GW$3),"",IF(ISBLANK(Tipy!FJ42),"-",SUM(GK48:GO48)))</f>
        <v/>
      </c>
      <c r="GQ48" s="64"/>
      <c r="GR48" s="61" t="str">
        <f>IF(ISBLANK($GI$3),"",IF(ISBLANK(Tipy!FP42),0,IF(AND(Tipy!FP42=Výsledky!$GG$3,Tipy!FR42=Výsledky!$GI$3),60,0)))</f>
        <v/>
      </c>
      <c r="GS48" s="61" t="str">
        <f>IF(ISBLANK($GI$3),"",IF(ISBLANK(Tipy!FP42),0,IF(AND(Tipy!FP42=Výsledky!$GG$3,Tipy!FR42=Výsledky!$GI$3),0,IF(AND(Tipy!FP42-Tipy!FR42&gt;0,Výsledky!$GG$3-Výsledky!$GI$3&gt;0),20,IF(AND(Tipy!FP42-Tipy!FR42=0,Výsledky!$GG$3-Výsledky!$GI$3=0),20,IF(AND(Tipy!FP42-Tipy!FR42&lt;0,Výsledky!$GG$3-Výsledky!$GI$3&lt;0),20,0))))))</f>
        <v/>
      </c>
      <c r="GT48" s="61" t="str">
        <f>IF(ISBLANK($GI$3),"",IF(OR(Tipy!FS42=Výsledky!#REF!,Tipy!FS42=Výsledky!#REF!,Tipy!FS42=Výsledky!#REF!,Tipy!FS42=Výsledky!$GR$9),IF(VLOOKUP(Tipy!FS42,'Kategórie hráčov'!$A$2:$B$46,2,FALSE)=30,30,20),0))</f>
        <v/>
      </c>
      <c r="GU48" s="61" t="str">
        <f>IF(ISBLANK($GI$3),"",IF(OR(Tipy!FT42=Výsledky!#REF!,Tipy!FT42=Výsledky!#REF!,Tipy!FT42=Výsledky!#REF!,Tipy!FT42=Výsledky!$GU$9),IF(VLOOKUP(Tipy!FT42,'Kategórie hráčov'!$A$2:$B$46,2,FALSE)=30,30,20),0))</f>
        <v/>
      </c>
      <c r="GV48" s="62" t="str">
        <f>IF(ISBLANK($GI$3),"",IF(ISBLANK(Tipy!FP42),0,IF(OR(AND(Tipy!FP42=Výsledky!$GG$3,OR(Tipy!FR42=Výsledky!$GI$3+1,Tipy!FR42=Výsledky!$GI$3-1)),AND(Tipy!FR42=Výsledky!$GI$3,OR(Tipy!FP42=Výsledky!$GG$3+1,Tipy!FP42=Výsledky!$GG$3-1))),10,0)))</f>
        <v/>
      </c>
      <c r="GW48" s="65" t="str">
        <f>IF(ISBLANK($GI$3),"",IF(ISBLANK(Tipy!FP42),"-",SUM(GR48:GV48)))</f>
        <v/>
      </c>
      <c r="GX48" s="64"/>
      <c r="GY48" s="61" t="str">
        <f>IF(ISBLANK($HK$3),"",IF(ISBLANK(Tipy!FV42),0,IF(AND(Tipy!FV42=Výsledky!$HI$3,Tipy!FX42=Výsledky!$HK$3),60,0)))</f>
        <v/>
      </c>
      <c r="GZ48" s="61" t="str">
        <f>IF(ISBLANK($HK$3),"",IF(ISBLANK(Tipy!FV42),0,IF(AND(Tipy!FV42=Výsledky!$HI$3,Tipy!FX42=Výsledky!$HK$3),0,IF(AND(Tipy!FV42-Tipy!FX42&gt;0,Výsledky!$HI$3-Výsledky!$HK$3&gt;0),20,IF(AND(Tipy!FV42-Tipy!FX42=0,Výsledky!$HI$3-Výsledky!$HK$3=0),20,IF(AND(Tipy!FV42-Tipy!FX42&lt;0,Výsledky!$HI$3-Výsledky!$HK$3&lt;0),20,0))))))</f>
        <v/>
      </c>
      <c r="HA48" s="61" t="str">
        <f>IF(ISBLANK($HK$3),"",IF(OR(Tipy!FY42=Výsledky!$GY$6,Tipy!FY42=Výsledky!$GY$7,Tipy!FY42=Výsledky!$GY$8,Tipy!FY42=Výsledky!$GY$9),IF(VLOOKUP(Tipy!FY42,'Kategórie hráčov'!$A$2:$B$46,2,FALSE)=30,30,20),0))</f>
        <v/>
      </c>
      <c r="HB48" s="61" t="str">
        <f>IF(ISBLANK($HK$3),"",IF(OR(Tipy!FZ42=Výsledky!$HB$6,Tipy!FZ42=Výsledky!$HB$7,Tipy!FZ42=Výsledky!$HB$8,Tipy!FZ42=Výsledky!$HB$9),IF(VLOOKUP(Tipy!FZ42,'Kategórie hráčov'!$A$2:$B$46,2,FALSE)=30,30,20),0))</f>
        <v/>
      </c>
      <c r="HC48" s="62" t="str">
        <f>IF(ISBLANK($HK$3),"",IF(ISBLANK(Tipy!FV42),0,IF(OR(AND(Tipy!FV42=Výsledky!$HI$3,OR(Tipy!FX42=Výsledky!$HK$3+1,Tipy!FX42=Výsledky!$HK$3-1)),AND(Tipy!FX42=Výsledky!$HK$3,OR(Tipy!FV42=Výsledky!$HI$3+1,Tipy!FV42=Výsledky!$HI$3-1))),10,0)))</f>
        <v/>
      </c>
      <c r="HD48" s="65" t="str">
        <f>IF(ISBLANK($HK$3),"",IF(ISBLANK(Tipy!FV42),"-",SUM(GY48:HC48)))</f>
        <v/>
      </c>
      <c r="HE48" s="64"/>
      <c r="HF48" s="61" t="str">
        <f>IF(ISBLANK($HD$3),"",IF(ISBLANK(Tipy!GB42),0,IF(AND(Tipy!GB42=Výsledky!$HB$3,Tipy!GD42=Výsledky!$HD$3),60,0)))</f>
        <v/>
      </c>
      <c r="HG48" s="61" t="str">
        <f>IF(ISBLANK($HD$3),"",IF(ISBLANK(Tipy!GB42),0,IF(AND(Tipy!GB42=Výsledky!$HB$3,Tipy!GD42=Výsledky!$HD$3),0,IF(AND(Tipy!GB42-Tipy!GD42&gt;0,Výsledky!$HB$3-Výsledky!$HD$3&gt;0),20,IF(AND(Tipy!GB42-Tipy!GD42=0,Výsledky!$HB$3-Výsledky!$HD$3=0),20,IF(AND(Tipy!GB42-Tipy!GD42&lt;0,Výsledky!$HB$3-Výsledky!$HD$3&lt;0),20,0))))))</f>
        <v/>
      </c>
      <c r="HH48" s="61" t="str">
        <f>IF(ISBLANK($HD$3),"",IF(OR(Tipy!GE42=Výsledky!#REF!,Tipy!GE42=Výsledky!#REF!,Tipy!GE42=Výsledky!#REF!,Tipy!GE42=Výsledky!$HF$9),IF(VLOOKUP(Tipy!GE42,'Kategórie hráčov'!$A$2:$B$46,2,FALSE)=30,30,20),0))</f>
        <v/>
      </c>
      <c r="HI48" s="61" t="str">
        <f>IF(ISBLANK($HD$3),"",IF(OR(Tipy!GF42=Výsledky!#REF!,Tipy!GF42=Výsledky!#REF!,Tipy!GF42=Výsledky!#REF!,Tipy!GF42=Výsledky!$HI$9),IF(VLOOKUP(Tipy!GF42,'Kategórie hráčov'!$A$2:$B$46,2,FALSE)=30,30,20),0))</f>
        <v/>
      </c>
      <c r="HJ48" s="62" t="str">
        <f>IF(ISBLANK($HD$3),"",IF(ISBLANK(Tipy!GB42),0,IF(OR(AND(Tipy!GB42=Výsledky!$HB$3,OR(Tipy!GD42=Výsledky!$HD$3+1,Tipy!GD42=Výsledky!$HD$3-1)),AND(Tipy!GD42=Výsledky!$HD$3,OR(Tipy!GB42=Výsledky!$HB$3+1,Tipy!GB42=Výsledky!$HB$3-1))),10,0)))</f>
        <v/>
      </c>
      <c r="HK48" s="65" t="str">
        <f>IF(ISBLANK($HD$3),"",IF(ISBLANK(Tipy!GB42),"-",SUM(HF48:HJ48)))</f>
        <v/>
      </c>
      <c r="HL48" s="64"/>
      <c r="HM48" s="61" t="str">
        <f>IF(ISBLANK($HY$3),"",IF(ISBLANK(Tipy!GH42),0,IF(AND(Tipy!GH42=Výsledky!$HW$3,Tipy!GJ42=Výsledky!$HY$3),60,0)))</f>
        <v/>
      </c>
      <c r="HN48" s="61" t="str">
        <f>IF(ISBLANK($HY$3),"",IF(ISBLANK(Tipy!GH42),0,IF(AND(Tipy!GH42=Výsledky!$HW$3,Tipy!GJ42=Výsledky!$HY$3),0,IF(AND(Tipy!GH42-Tipy!GJ42&gt;0,Výsledky!$HW$3-Výsledky!$HY$3&gt;0),20,IF(AND(Tipy!GH42-Tipy!GJ42=0,Výsledky!$HW$3-Výsledky!$HY$3=0),20,IF(AND(Tipy!GH42-Tipy!GJ42&lt;0,Výsledky!$HW$3-Výsledky!$HY$3&lt;0),20,0))))))</f>
        <v/>
      </c>
      <c r="HO48" s="61" t="str">
        <f>IF(ISBLANK($HY$3),"",IF(OR(Tipy!GK42=Výsledky!$HM$6,Tipy!GK42=Výsledky!$HM$7,Tipy!GK42=Výsledky!$HM$8,Tipy!GK42=Výsledky!$HM$9),IF(VLOOKUP(Tipy!GK42,'Kategórie hráčov'!$A$2:$B$46,2,FALSE)=30,30,20),0))</f>
        <v/>
      </c>
      <c r="HP48" s="61" t="str">
        <f>IF(ISBLANK($HY$3),"",IF(OR(Tipy!GL42=Výsledky!$HP$6,Tipy!GL42=Výsledky!$HP$7,Tipy!GL42=Výsledky!$HP$8,Tipy!GL42=Výsledky!$HP$9),IF(VLOOKUP(Tipy!GL42,'Kategórie hráčov'!$A$2:$B$46,2,FALSE)=30,30,20),0))</f>
        <v/>
      </c>
      <c r="HQ48" s="62" t="str">
        <f>IF(ISBLANK($HY$3),"",IF(ISBLANK(Tipy!GH42),0,IF(OR(AND(Tipy!GH42=Výsledky!$HW$3,OR(Tipy!GJ42=Výsledky!$HY$3+1,Tipy!GJ42=Výsledky!$HY$3-1)),AND(Tipy!GJ42=Výsledky!$HY$3,OR(Tipy!GH42=Výsledky!$HW$3+1,Tipy!GH42=Výsledky!$HW$3-1))),10,0)))</f>
        <v/>
      </c>
      <c r="HR48" s="65" t="str">
        <f>IF(ISBLANK($HY$3),"",IF(ISBLANK(Tipy!GH42),"-",SUM(HM48:HQ48)))</f>
        <v/>
      </c>
      <c r="HS48" s="64"/>
      <c r="HT48" s="61" t="str">
        <f>IF(ISBLANK($HR$3),"",IF(ISBLANK(Tipy!GN42),0,IF(AND(Tipy!GN42=Výsledky!$HP$3,Tipy!GP42=Výsledky!$HR$3),60,0)))</f>
        <v/>
      </c>
      <c r="HU48" s="61" t="str">
        <f>IF(ISBLANK($HR$3),"",IF(ISBLANK(Tipy!GN42),0,IF(AND(Tipy!GN42=Výsledky!$HP$3,Tipy!GP42=Výsledky!$HR$3),0,IF(AND(Tipy!GN42-Tipy!GP42&gt;0,Výsledky!$HP$3-Výsledky!$HR$3&gt;0),20,IF(AND(Tipy!GN42-Tipy!GP42=0,Výsledky!$HP$3-Výsledky!$HR$3=0),20,IF(AND(Tipy!GN42-Tipy!GP42&lt;0,Výsledky!$HP$3-Výsledky!$HR$3&lt;0),20,0))))))</f>
        <v/>
      </c>
      <c r="HV48" s="61" t="str">
        <f>IF(ISBLANK($HR$3),"",IF(OR(Tipy!GQ42=Výsledky!$HT$6,Tipy!GQ42=Výsledky!#REF!,Tipy!GQ42=Výsledky!#REF!,Tipy!GQ42=Výsledky!#REF!),IF(VLOOKUP(Tipy!GQ42,'Kategórie hráčov'!$A$2:$B$46,2,FALSE)=30,30,20),0))</f>
        <v/>
      </c>
      <c r="HW48" s="61" t="str">
        <f>IF(ISBLANK($HR$3),"",IF(OR(Tipy!GR42=Výsledky!$HW$6,Tipy!GR42=Výsledky!#REF!,Tipy!GR42=Výsledky!#REF!,Tipy!GR42=Výsledky!#REF!),IF(VLOOKUP(Tipy!GR42,'Kategórie hráčov'!$A$2:$B$46,2,FALSE)=30,30,20),0))</f>
        <v/>
      </c>
      <c r="HX48" s="62" t="str">
        <f>IF(ISBLANK($HR$3),"",IF(ISBLANK(Tipy!GN42),0,IF(OR(AND(Tipy!GN42=Výsledky!$HP$3,OR(Tipy!GP42=Výsledky!$HR$3+1,Tipy!GP42=Výsledky!$HR$3-1)),AND(Tipy!GP42=Výsledky!$HR$3,OR(Tipy!GN42=Výsledky!$HP$3+1,Tipy!GN42=Výsledky!$HP$3-1))),10,0)))</f>
        <v/>
      </c>
      <c r="HY48" s="65" t="str">
        <f>IF(ISBLANK($HR$3),"",IF(ISBLANK(Tipy!GN42),"-",SUM(HT48:HX48)))</f>
        <v/>
      </c>
      <c r="HZ48" s="64"/>
      <c r="IA48" s="61" t="str">
        <f>IF(ISBLANK($IM$3),"",IF(ISBLANK(Tipy!GT42),0,IF(AND(Tipy!GT42=Výsledky!$IK$3,Tipy!GV42=Výsledky!$IM$3),60,0)))</f>
        <v/>
      </c>
      <c r="IB48" s="61" t="str">
        <f>IF(ISBLANK($IM$3),"",IF(ISBLANK(Tipy!GT42),0,IF(AND(Tipy!GT42=Výsledky!$IK$3,Tipy!GV42=Výsledky!$IM$3),0,IF(AND(Tipy!GT42-Tipy!GV42&gt;0,Výsledky!$IK$3-Výsledky!$IM$3&gt;0),20,IF(AND(Tipy!GT42-Tipy!GV42=0,Výsledky!$IK$3-Výsledky!$IM$3=0),20,IF(AND(Tipy!GT42-Tipy!GV42&lt;0,Výsledky!$IK$3-Výsledky!$IM$3&lt;0),20,0))))))</f>
        <v/>
      </c>
      <c r="IC48" s="61" t="str">
        <f>IF(ISBLANK($IM$3),"",IF(OR(Tipy!GW42=Výsledky!$IA$6,Tipy!GW42=Výsledky!$IA$7,Tipy!GW42=Výsledky!$IA$8,Tipy!GW42=Výsledky!$IA$9),IF(VLOOKUP(Tipy!GW42,'Kategórie hráčov'!$A$2:$B$46,2,FALSE)=30,30,20),0))</f>
        <v/>
      </c>
      <c r="ID48" s="61" t="str">
        <f>IF(ISBLANK($IM$3),"",IF(OR(Tipy!GX42=Výsledky!$ID$6,Tipy!GX42=Výsledky!$ID$7,Tipy!GX42=Výsledky!$ID$8,Tipy!GX42=Výsledky!$ID$9),IF(VLOOKUP(Tipy!GX42,'Kategórie hráčov'!$A$2:$B$46,2,FALSE)=30,30,20),0))</f>
        <v/>
      </c>
      <c r="IE48" s="62" t="str">
        <f>IF(ISBLANK($IM$3),"",IF(ISBLANK(Tipy!GT42),0,IF(OR(AND(Tipy!GT42=Výsledky!$IK$3,OR(Tipy!GV42=Výsledky!$IM$3+1,Tipy!GV42=Výsledky!$IM$3-1)),AND(Tipy!GV42=Výsledky!$IM$3,OR(Tipy!GT42=Výsledky!$IK$3+1,Tipy!GT42=Výsledky!$IK$3-1))),10,0)))</f>
        <v/>
      </c>
      <c r="IF48" s="65" t="str">
        <f>IF(ISBLANK($IM$3),"",IF(ISBLANK(Tipy!GT42),"-",SUM(IA48:IE48)))</f>
        <v/>
      </c>
      <c r="IG48" s="64"/>
      <c r="IH48" s="61" t="str">
        <f>IF(ISBLANK($IF$3),"",IF(ISBLANK(Tipy!GZ42),0,IF(AND(Tipy!GZ42=Výsledky!$ID$3,Tipy!HB42=Výsledky!$IF$3),60,0)))</f>
        <v/>
      </c>
      <c r="II48" s="61" t="str">
        <f>IF(ISBLANK($IF$3),"",IF(ISBLANK(Tipy!GZ42),0,IF(AND(Tipy!GZ42=Výsledky!$ID$3,Tipy!HB42=Výsledky!$IF$3),0,IF(AND(Tipy!GZ42-Tipy!HB42&gt;0,Výsledky!$ID$3-Výsledky!$IF$3&gt;0),20,IF(AND(Tipy!GZ42-Tipy!HB42=0,Výsledky!$ID$3-Výsledky!$IF$3=0),20,IF(AND(Tipy!GZ42-Tipy!HB42&lt;0,Výsledky!$ID$3-Výsledky!$IF$3&lt;0),20,0))))))</f>
        <v/>
      </c>
      <c r="IJ48" s="61" t="str">
        <f>IF(ISBLANK($IF$3),"",IF(OR(Tipy!HC42=Výsledky!#REF!,Tipy!HC42=Výsledky!#REF!,Tipy!HC42=Výsledky!#REF!,Tipy!HC42=Výsledky!$IH$9),IF(VLOOKUP(Tipy!HC42,'Kategórie hráčov'!$A$2:$B$46,2,FALSE)=30,30,20),0))</f>
        <v/>
      </c>
      <c r="IK48" s="61" t="str">
        <f>IF(ISBLANK($IF$3),"",IF(OR(Tipy!HD42=Výsledky!#REF!,Tipy!HD42=Výsledky!#REF!,Tipy!HD42=Výsledky!#REF!,Tipy!HD42=Výsledky!$IK$9),IF(VLOOKUP(Tipy!HD42,'Kategórie hráčov'!$A$2:$B$46,2,FALSE)=30,30,20),0))</f>
        <v/>
      </c>
      <c r="IL48" s="62" t="str">
        <f>IF(ISBLANK($IF$3),"",IF(ISBLANK(Tipy!GZ42),0,IF(OR(AND(Tipy!GZ42=Výsledky!$ID$3,OR(Tipy!HB42=Výsledky!$IF$3+1,Tipy!HB42=Výsledky!$IF$3-1)),AND(Tipy!HB42=Výsledky!$IF$3,OR(Tipy!GZ42=Výsledky!$ID$3+1,Tipy!GZ42=Výsledky!$ID$3-1))),10,0)))</f>
        <v/>
      </c>
      <c r="IM48" s="65" t="str">
        <f>IF(ISBLANK($IF$3),"",IF(ISBLANK(Tipy!GZ42),"-",SUM(IH48:IL48)))</f>
        <v/>
      </c>
      <c r="IN48" s="64"/>
      <c r="IO48" s="61" t="str">
        <f>IF(ISBLANK($IT$3),"",IF(ISBLANK(Tipy!HF42),0,IF(AND(Tipy!HF42=Výsledky!$IR$3,Tipy!HH42=Výsledky!$IT$3),60,0)))</f>
        <v/>
      </c>
      <c r="IP48" s="61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61" t="str">
        <f>IF(ISBLANK($IT$3),"",IF(OR(Tipy!HI42=Výsledky!$IO$6,Tipy!HI42=Výsledky!$IO$7,Tipy!HI42=Výsledky!$IO$8,Tipy!HI42=Výsledky!$IO$9),IF(VLOOKUP(Tipy!HI42,'Kategórie hráčov'!$A$2:$B$46,2,FALSE)=30,30,20),0))</f>
        <v/>
      </c>
      <c r="IR48" s="61" t="str">
        <f>IF(ISBLANK($IT$3),"",IF(OR(Tipy!HJ42=Výsledky!$IR$6,Tipy!HJ42=Výsledky!$IR$7,Tipy!HJ42=Výsledky!$IR$8,Tipy!HJ42=Výsledky!$IR$9),IF(VLOOKUP(Tipy!HJ42,'Kategórie hráčov'!$A$2:$B$46,2,FALSE)=30,30,20),0))</f>
        <v/>
      </c>
      <c r="IS48" s="62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65" t="str">
        <f>IF(ISBLANK($IT$3),"",IF(ISBLANK(Tipy!HF42),"-",SUM(IO48:IS48)))</f>
        <v/>
      </c>
      <c r="IU48" s="64"/>
      <c r="IV48" s="61" t="str">
        <f>IF(ISBLANK($JA$3),"",IF(ISBLANK(Tipy!HL42),0,IF(AND(Tipy!HL42=Výsledky!$IY$3,Tipy!HN42=Výsledky!$JA$3),60,0)))</f>
        <v/>
      </c>
      <c r="IW48" s="61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61" t="str">
        <f>IF(ISBLANK($JA$3),"",IF(OR(Tipy!HO42=Výsledky!$IV$6,Tipy!HO42=Výsledky!$IV$7,Tipy!HO42=Výsledky!$IV$8,Tipy!HO42=Výsledky!$IV$9),IF(VLOOKUP(Tipy!HO42,'Kategórie hráčov'!$A$2:$B$46,2,FALSE)=30,30,20),0))</f>
        <v/>
      </c>
      <c r="IY48" s="61" t="str">
        <f>IF(ISBLANK($JA$3),"",IF(OR(Tipy!HP42=Výsledky!$IY$6,Tipy!HP42=Výsledky!$IY$7,Tipy!HP42=Výsledky!$IY$8,Tipy!HP42=Výsledky!$IY$9),IF(VLOOKUP(Tipy!HP42,'Kategórie hráčov'!$A$2:$B$46,2,FALSE)=30,30,20),0))</f>
        <v/>
      </c>
      <c r="IZ48" s="62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65" t="str">
        <f>IF(ISBLANK($JA$3),"",IF(ISBLANK(Tipy!HL42),"-",SUM(IV48:IZ48)))</f>
        <v/>
      </c>
      <c r="JB48" s="64"/>
      <c r="JC48" s="61" t="str">
        <f>IF(ISBLANK($JO$3),"",IF(ISBLANK(Tipy!HR42),0,IF(AND(Tipy!HR42=Výsledky!$JM$3,Tipy!HT42=Výsledky!$JO$3),60,0)))</f>
        <v/>
      </c>
      <c r="JD48" s="61" t="str">
        <f>IF(ISBLANK($JO$3),"",IF(ISBLANK(Tipy!HR42),0,IF(AND(Tipy!HR42=Výsledky!$JM$3,Tipy!HT42=Výsledky!$JO$3),0,IF(AND(Tipy!HR42-Tipy!HT42&gt;0,Výsledky!$JM$3-Výsledky!$JO$3&gt;0),20,IF(AND(Tipy!HR42-Tipy!HT42=0,Výsledky!$JM$3-Výsledky!$JO$3=0),20,IF(AND(Tipy!HR42-Tipy!HT42&lt;0,Výsledky!$JM$3-Výsledky!$JO$3&lt;0),20,0))))))</f>
        <v/>
      </c>
      <c r="JE48" s="61" t="str">
        <f>IF(ISBLANK($JO$3),"",IF(OR(Tipy!HU42=Výsledky!$JC$6,Tipy!HU42=Výsledky!$JC$7,Tipy!HU42=Výsledky!$JC$8,Tipy!HU42=Výsledky!$JC$9),IF(VLOOKUP(Tipy!HU42,'Kategórie hráčov'!$A$2:$B$70,2,FALSE)=30,30,20),0))</f>
        <v/>
      </c>
      <c r="JF48" s="61" t="str">
        <f>IF(ISBLANK($JO$3),"",IF(OR(Tipy!HV42=Výsledky!$JF$6,Tipy!HV42=Výsledky!$JF$7,Tipy!HV42=Výsledky!$JF$8,Tipy!HV42=Výsledky!$JF$9),IF(VLOOKUP(Tipy!HV42,'Kategórie hráčov'!$A$2:$B$70,2,FALSE)=30,30,20),0))</f>
        <v/>
      </c>
      <c r="JG48" s="62" t="str">
        <f>IF(ISBLANK($JO$3),"",IF(ISBLANK(Tipy!HR42),0,IF(OR(AND(Tipy!HR42=Výsledky!$JM$3,OR(Tipy!HT42=Výsledky!$JO$3+1,Tipy!HT42=Výsledky!$JO$3-1)),AND(Tipy!HT42=Výsledky!$JO$3,OR(Tipy!HR42=Výsledky!$JM$3+1,Tipy!HR42=Výsledky!$JM$3-1))),10,0)))</f>
        <v/>
      </c>
      <c r="JH48" s="65" t="str">
        <f>IF(ISBLANK($JO$3),"",IF(ISBLANK(Tipy!HR42),"-",SUM(JC48:JG48)))</f>
        <v/>
      </c>
      <c r="JI48" s="64"/>
      <c r="JJ48" s="61" t="str">
        <f>IF(ISBLANK($JH$3),"",IF(ISBLANK(Tipy!HX42),0,IF(AND(Tipy!HX42=Výsledky!$JF$3,Tipy!HZ42=Výsledky!$JH$3),60,0)))</f>
        <v/>
      </c>
      <c r="JK48" s="61" t="str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/>
      </c>
      <c r="JL48" s="61" t="str">
        <f>IF(ISBLANK($JH$3),"",IF(OR(Tipy!IA42=Výsledky!#REF!,Tipy!IA42=Výsledky!#REF!,Tipy!IA42=Výsledky!#REF!,Tipy!IA42=Výsledky!$JJ$9),IF(VLOOKUP(Tipy!IA42,'Kategórie hráčov'!$A$2:$B$46,2,FALSE)=30,30,20),0))</f>
        <v/>
      </c>
      <c r="JM48" s="61" t="str">
        <f>IF(ISBLANK($JH$3),"",IF(OR(Tipy!IB42=Výsledky!#REF!,Tipy!IB42=Výsledky!#REF!,Tipy!IB42=Výsledky!#REF!,Tipy!IB42=Výsledky!$JM$9),IF(VLOOKUP(Tipy!IB42,'Kategórie hráčov'!$A$2:$B$46,2,FALSE)=30,30,20),0))</f>
        <v/>
      </c>
      <c r="JN48" s="62" t="str">
        <f>IF(ISBLANK($JH$3),"",IF(ISBLANK(Tipy!HX42),0,IF(OR(AND(Tipy!HX42=Výsledky!$JF$3,OR(Tipy!HZ42=Výsledky!$JH$3+1,Tipy!HZ42=Výsledky!$JH$3-1)),AND(Tipy!HZ42=Výsledky!$JH$3,OR(Tipy!HX42=Výsledky!$JF$3+1,Tipy!HX42=Výsledky!$JF$3-1))),10,0)))</f>
        <v/>
      </c>
      <c r="JO48" s="65" t="str">
        <f>IF(ISBLANK($JH$3),"",IF(ISBLANK(Tipy!HX42),"-",SUM(JJ48:JN48)))</f>
        <v/>
      </c>
      <c r="JP48" s="64"/>
      <c r="JQ48" s="61" t="str">
        <f>IF(ISBLANK($JV$3),"",IF(ISBLANK(Tipy!ID42),0,IF(AND(Tipy!ID42=Výsledky!$JT$3,Tipy!IF42=Výsledky!$JV$3),60,0)))</f>
        <v/>
      </c>
      <c r="JR48" s="61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61" t="str">
        <f>IF(ISBLANK($JV$3),"",IF(OR(Tipy!IG42=Výsledky!$JQ$6,Tipy!IG42=Výsledky!$JQ$7,Tipy!IG42=Výsledky!$JQ$8,Tipy!IG42=Výsledky!$JQ$9),IF(VLOOKUP(Tipy!IG42,'Kategórie hráčov'!$A$2:$B$46,2,FALSE)=30,30,20),0))</f>
        <v/>
      </c>
      <c r="JT48" s="61" t="str">
        <f>IF(ISBLANK($JV$3),"",IF(OR(Tipy!IH42=Výsledky!$JT$6,Tipy!IH42=Výsledky!$JT$7,Tipy!IH42=Výsledky!$JT$8,Tipy!IH42=Výsledky!$JT$9),IF(VLOOKUP(Tipy!IH42,'Kategórie hráčov'!$A$2:$B$46,2,FALSE)=30,30,20),0))</f>
        <v/>
      </c>
      <c r="JU48" s="62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65" t="str">
        <f>IF(ISBLANK($JV$3),"",IF(ISBLANK(Tipy!ID42),"-",SUM(JQ48:JU48)))</f>
        <v/>
      </c>
      <c r="JW48" s="64"/>
      <c r="JX48" s="61" t="str">
        <f>IF(ISBLANK($KQ$3),"",IF(ISBLANK(Tipy!IJ42),0,IF(AND(Tipy!IJ42=Výsledky!$KO$3,Tipy!IL42=Výsledky!$KQ$3),60,0)))</f>
        <v/>
      </c>
      <c r="JY48" s="61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1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1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2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65" t="str">
        <f>IF(ISBLANK($KQ$3),"",IF(ISBLANK(Tipy!IJ42),"-",SUM(JX48:KB48)))</f>
        <v/>
      </c>
      <c r="KD48" s="64"/>
      <c r="KE48" s="61" t="str">
        <f>IF(ISBLANK($KX$3),"",IF(ISBLANK(Tipy!IP42),0,IF(AND(Tipy!IP42=Výsledky!$KV$3,Tipy!IR42=Výsledky!$KX$3),60,0)))</f>
        <v/>
      </c>
      <c r="KF48" s="61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1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1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2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65" t="str">
        <f>IF(ISBLANK($KX$3),"",IF(ISBLANK(Tipy!IP42),"-",SUM(KE48:KI48)))</f>
        <v/>
      </c>
      <c r="KK48" s="64"/>
      <c r="KL48" s="61" t="str">
        <f>IF(ISBLANK($KJ$3),"",IF(ISBLANK(Tipy!IV42),0,IF(AND(Tipy!IV42=Výsledky!$KH$3,Tipy!IX42=Výsledky!$KJ$3),60,0)))</f>
        <v/>
      </c>
      <c r="KM48" s="61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1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1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2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65" t="str">
        <f>IF(ISBLANK($KJ$3),"",IF(ISBLANK(Tipy!IV42),"-",SUM(KL48:KP48)))</f>
        <v/>
      </c>
      <c r="KR48" s="64"/>
      <c r="KS48" s="61" t="str">
        <f>IF(ISBLANK($KC$3),"",IF(ISBLANK(Tipy!JB42),0,IF(AND(Tipy!JB42=Výsledky!$KA$3,Tipy!JD42=Výsledky!$KC$3),60,0)))</f>
        <v/>
      </c>
      <c r="KT48" s="61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1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1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2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5" t="str">
        <f>IF(ISBLANK($KC$3),"",IF(ISBLANK(Tipy!JB42),"-",SUM(KS48:KW48)))</f>
        <v/>
      </c>
      <c r="KY48" s="64"/>
      <c r="KZ48" s="61" t="str">
        <f>IF(ISBLANK($LE$3),"",IF(ISBLANK(Tipy!JH42),0,IF(AND(Tipy!JH42=Výsledky!$LC$3,Tipy!JJ42=Výsledky!$LE$3),60,0)))</f>
        <v/>
      </c>
      <c r="LA48" s="61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1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1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2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5" t="str">
        <f>IF(ISBLANK($LE$3),"",IF(ISBLANK(Tipy!JH42),"-",SUM(KZ48:LD48)))</f>
        <v/>
      </c>
      <c r="LF48" s="64"/>
      <c r="LG48" s="61" t="str">
        <f>IF(ISBLANK($JH$3),"",IF(ISBLANK(Tipy!JU42),0,IF(AND(Tipy!JU42=Výsledky!$JF$3,Tipy!JW42=Výsledky!$JH$3),60,0)))</f>
        <v/>
      </c>
      <c r="LH48" s="61" t="str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/>
      </c>
      <c r="LI48" s="61" t="str">
        <f>IF(ISBLANK($JH$3),"",IF(OR(Tipy!JX42=Výsledky!#REF!,Tipy!JX42=Výsledky!#REF!,Tipy!JX42=Výsledky!#REF!,Tipy!JX42=Výsledky!$JJ$9),IF(VLOOKUP(Tipy!JX42,'Kategórie hráčov'!$A$2:$B$46,2,FALSE)=30,30,20),0))</f>
        <v/>
      </c>
      <c r="LJ48" s="61" t="str">
        <f>IF(ISBLANK($JH$3),"",IF(OR(Tipy!JY42=Výsledky!#REF!,Tipy!JY42=Výsledky!#REF!,Tipy!JY42=Výsledky!#REF!,Tipy!JY42=Výsledky!$JM$9),IF(VLOOKUP(Tipy!JY42,'Kategórie hráčov'!$A$2:$B$46,2,FALSE)=30,30,20),0))</f>
        <v/>
      </c>
      <c r="LK48" s="62" t="str">
        <f>IF(ISBLANK($JH$3),"",IF(ISBLANK(Tipy!JU42),0,IF(OR(AND(Tipy!JU42=Výsledky!$JF$3,OR(Tipy!JW42=Výsledky!$JH$3+1,Tipy!JW42=Výsledky!$JH$3-1)),AND(Tipy!JW42=Výsledky!$JH$3,OR(Tipy!JU42=Výsledky!$JF$3+1,Tipy!JU42=Výsledky!$JF$3-1))),10,0)))</f>
        <v/>
      </c>
      <c r="LL48" s="65" t="str">
        <f>IF(ISBLANK($JH$3),"",IF(ISBLANK(Tipy!JU42),"-",SUM(LG48:LK48)))</f>
        <v/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 t="str">
        <f>IF(ISBLANK($JH$3),"",IF(ISBLANK(Tipy!KI42),0,IF(AND(Tipy!KI42=Výsledky!$JF$3,Tipy!KK42=Výsledky!$JH$3),60,0)))</f>
        <v/>
      </c>
      <c r="LV48" s="61" t="str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/>
      </c>
      <c r="LW48" s="61" t="str">
        <f>IF(ISBLANK($JH$3),"",IF(OR(Tipy!KL42=Výsledky!#REF!,Tipy!KL42=Výsledky!#REF!,Tipy!KL42=Výsledky!#REF!,Tipy!KL42=Výsledky!$JJ$9),IF(VLOOKUP(Tipy!KL42,'Kategórie hráčov'!$A$2:$B$46,2,FALSE)=30,30,20),0))</f>
        <v/>
      </c>
      <c r="LX48" s="61" t="str">
        <f>IF(ISBLANK($JH$3),"",IF(OR(Tipy!KM42=Výsledky!#REF!,Tipy!KM42=Výsledky!#REF!,Tipy!KM42=Výsledky!#REF!,Tipy!KM42=Výsledky!$JM$9),IF(VLOOKUP(Tipy!KM42,'Kategórie hráčov'!$A$2:$B$46,2,FALSE)=30,30,20),0))</f>
        <v/>
      </c>
      <c r="LY48" s="62" t="str">
        <f>IF(ISBLANK($JH$3),"",IF(ISBLANK(Tipy!KI42),0,IF(OR(AND(Tipy!KI42=Výsledky!$JF$3,OR(Tipy!KK42=Výsledky!$JH$3+1,Tipy!KK42=Výsledky!$JH$3-1)),AND(Tipy!KK42=Výsledky!$JH$3,OR(Tipy!KI42=Výsledky!$JF$3+1,Tipy!KI42=Výsledky!$JF$3-1))),10,0)))</f>
        <v/>
      </c>
      <c r="LZ48" s="65" t="str">
        <f>IF(ISBLANK($JH$3),"",IF(ISBLANK(Tipy!KI42),"-",SUM(LU48:LY48)))</f>
        <v/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324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324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5" customFormat="1" ht="18" hidden="1" customHeight="1" x14ac:dyDescent="0.2">
      <c r="A49" s="287">
        <f>Tipy!A43</f>
        <v>37</v>
      </c>
      <c r="B49" s="302" t="s">
        <v>251</v>
      </c>
      <c r="C49" s="303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4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299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299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102">
        <f>IF(ISBLANK($AR$3),"",IF(ISBLANK(Tipy!AH43),0,IF(AND(Tipy!AH43=Výsledky!$AP$3,Tipy!AJ43=Výsledky!$AR$3),60,0)))</f>
        <v>0</v>
      </c>
      <c r="AN49" s="101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01">
        <f>IF(ISBLANK($AR$3),"",IF(OR(Tipy!AK43=Výsledky!$AM$6,Tipy!AK43=Výsledky!$AM$7,Tipy!AK43=Výsledky!$AM$8,Tipy!AK43=Výsledky!$AM$9),VLOOKUP(Tipy!AK43,'Kategórie hráčov'!$A$2:$B$51,2,FALSE),0))</f>
        <v>0</v>
      </c>
      <c r="AP49" s="101">
        <f>IF(ISBLANK($AR$3),"",IF(OR(Tipy!AL43=Výsledky!$AP$6,Tipy!AL43=Výsledky!$AP$7,Tipy!AL43=Výsledky!$AP$8,Tipy!AL43=Výsledky!$AP$9),VLOOKUP(Tipy!AL43,'Kategórie hráčov'!$A$27:$B$76,2,FALSE),0))</f>
        <v>20</v>
      </c>
      <c r="AQ49" s="62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5">
        <f>IF(ISBLANK($AR$3),"",IF(ISBLANK(Tipy!AH43),"-",SUM(AM49:AQ49)))</f>
        <v>50</v>
      </c>
      <c r="AS49" s="64"/>
      <c r="AT49" s="61">
        <f>IF(ISBLANK($AY$3),"",IF(ISBLANK(Tipy!AN43),0,IF(AND(Tipy!AN43=Výsledky!$AW$3,Tipy!AP43=Výsledky!$AY$3),60,0)))</f>
        <v>0</v>
      </c>
      <c r="AU49" s="61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61">
        <f>IF(ISBLANK($AY$3),"",IF(OR(Tipy!AQ43=Výsledky!$AT$6,Tipy!AQ43=Výsledky!$AT$7,Tipy!AQ43=Výsledky!$AT$8,Tipy!AQ43=Výsledky!$AT$9),VLOOKUP(Tipy!AQ43,'Kategórie hráčov'!$A$2:$B$51,2,FALSE),0))</f>
        <v>0</v>
      </c>
      <c r="AW49" s="61">
        <f>IF(ISBLANK($AY$3),"",IF(OR(Tipy!AR43=Výsledky!$AW$6,Tipy!AR43=Výsledky!$AW$7,Tipy!AR43=Výsledky!$AW$8,Tipy!AR43=Výsledky!$AW$9),VLOOKUP(Tipy!AR43,'Kategórie hráčov'!$A$27:$B$76,2,FALSE),0))</f>
        <v>0</v>
      </c>
      <c r="AX49" s="62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5">
        <f>IF(ISBLANK($AY$3),"",IF(ISBLANK(Tipy!AN43),"-",SUM(AT49:AX49)))</f>
        <v>0</v>
      </c>
      <c r="AZ49" s="64"/>
      <c r="BA49" s="61">
        <f>IF(ISBLANK($BF$3),"",IF(ISBLANK(Tipy!AT43),0,IF(AND(Tipy!AT43=Výsledky!$BD$3,Tipy!AV43=Výsledky!$BF$3),60,0)))</f>
        <v>0</v>
      </c>
      <c r="BB49" s="61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61">
        <f>IF(ISBLANK($BF$3),"",IF(OR(Tipy!AW43=Výsledky!$BA$6,Tipy!AW43=Výsledky!$BA$7,Tipy!AW43=Výsledky!$BA$8,Tipy!AW43=Výsledky!$BA$9),VLOOKUP(Tipy!AW43,'Kategórie hráčov'!$A$2:$B$51,2,FALSE),0))</f>
        <v>0</v>
      </c>
      <c r="BD49" s="61">
        <f>IF(ISBLANK($BF$3),"",IF(OR(Tipy!AX43=Výsledky!$BD$6,Tipy!AX43=Výsledky!$BD$7,Tipy!AX43=Výsledky!$BD$8,Tipy!AX43=Výsledky!$BD$9),VLOOKUP(Tipy!AX43,'Kategórie hráčov'!$A$27:$B$76,2,FALSE),0))</f>
        <v>0</v>
      </c>
      <c r="BE49" s="62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5" t="str">
        <f>IF(ISBLANK($BF$3),"",IF(ISBLANK(Tipy!AT43),"-",SUM(BA49:BE49)))</f>
        <v>-</v>
      </c>
      <c r="BG49" s="64"/>
      <c r="BH49" s="61">
        <f>IF(ISBLANK($BM$3),"",IF(ISBLANK(Tipy!AZ43),0,IF(AND(Tipy!AZ43=Výsledky!$BK$3,Tipy!BB43=Výsledky!$BM$3),60,0)))</f>
        <v>0</v>
      </c>
      <c r="BI49" s="61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61">
        <f>IF(ISBLANK($BM$3),"",IF(OR(Tipy!BC43=Výsledky!$BH$6,Tipy!BC43=Výsledky!$BH$7,Tipy!BC43=Výsledky!$BH$8,Tipy!BC43=Výsledky!$BH$9),VLOOKUP(Tipy!BC43,'Kategórie hráčov'!$A$2:$B$51,2,FALSE),0))</f>
        <v>0</v>
      </c>
      <c r="BK49" s="61">
        <f>IF(ISBLANK($BM$3),"",IF(OR(Tipy!BD43=Výsledky!$BK$6,Tipy!BD43=Výsledky!$BK$7,Tipy!BD43=Výsledky!$BK$8,Tipy!BD43=Výsledky!$BK$9),VLOOKUP(Tipy!BD43,'Kategórie hráčov'!$A$27:$B$76,2,FALSE),0))</f>
        <v>0</v>
      </c>
      <c r="BL49" s="62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5" t="str">
        <f>IF(ISBLANK($BM$3),"",IF(ISBLANK(Tipy!AZ43),"-",SUM(BH49:BL49)))</f>
        <v>-</v>
      </c>
      <c r="BN49" s="64"/>
      <c r="BO49" s="61">
        <f>IF(ISBLANK($BT$3),"",IF(ISBLANK(Tipy!BF43),0,IF(AND(Tipy!BF43=Výsledky!$BR$3,Tipy!BH43=Výsledky!$BT$3),60,0)))</f>
        <v>0</v>
      </c>
      <c r="BP49" s="61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61">
        <f>IF(ISBLANK($BT$3),"",IF(OR(Tipy!BI43=Výsledky!$BO$6,Tipy!BI43=Výsledky!$BO$7,Tipy!BI43=Výsledky!$BO$8,Tipy!BI43=Výsledky!$BO$9),VLOOKUP(Tipy!BI43,'Kategórie hráčov'!$A$2:$B$51,2,FALSE),0))</f>
        <v>0</v>
      </c>
      <c r="BR49" s="61">
        <f>IF(ISBLANK($BT$3),"",IF(OR(Tipy!BJ43=Výsledky!$BR$6,Tipy!BJ43=Výsledky!$BR$7,Tipy!BJ43=Výsledky!$BR$8,Tipy!BJ43=Výsledky!$BR$9),VLOOKUP(Tipy!BJ43,'Kategórie hráčov'!$A$27:$B$76,2,FALSE),0))</f>
        <v>0</v>
      </c>
      <c r="BS49" s="62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5" t="str">
        <f>IF(ISBLANK($BT$3),"",IF(ISBLANK(Tipy!BF43),"-",SUM(BO49:BS49)))</f>
        <v>-</v>
      </c>
      <c r="BU49" s="64"/>
      <c r="BV49" s="61">
        <f>IF(ISBLANK($CA$3),"",IF(ISBLANK(Tipy!BL43),0,IF(AND(Tipy!BL43=Výsledky!$BY$3,Tipy!BN43=Výsledky!$CA$3),60,0)))</f>
        <v>0</v>
      </c>
      <c r="BW49" s="61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61">
        <f>IF(ISBLANK($CA$3),"",IF(OR(Tipy!BO43=Výsledky!$BV$6,Tipy!BO43=Výsledky!$BV$7,Tipy!BO43=Výsledky!$BV$8,Tipy!BO43=Výsledky!$BV$9),VLOOKUP(Tipy!BO43,'Kategórie hráčov'!$A$2:$B$51,2,FALSE),0))</f>
        <v>0</v>
      </c>
      <c r="BY49" s="61">
        <f>IF(ISBLANK($CA$3),"",IF(OR(Tipy!BP43=Výsledky!$BY$6,Tipy!BP43=Výsledky!$BY$7,Tipy!BP43=Výsledky!$BY$8,Tipy!BP43=Výsledky!$BY$9),VLOOKUP(Tipy!BP43,'Kategórie hráčov'!$A$27:$B$76,2,FALSE),0))</f>
        <v>0</v>
      </c>
      <c r="BZ49" s="62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5" t="str">
        <f>IF(ISBLANK($CA$3),"",IF(ISBLANK(Tipy!BL43),"-",SUM(BV49:BZ49)))</f>
        <v>-</v>
      </c>
      <c r="CB49" s="64"/>
      <c r="CC49" s="61">
        <f>IF(ISBLANK($CH$3),"",IF(ISBLANK(Tipy!BR43),0,IF(AND(Tipy!BR43=Výsledky!$CF$3,Tipy!BT43=Výsledky!$CH$3),60,0)))</f>
        <v>0</v>
      </c>
      <c r="CD49" s="61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61">
        <f>IF(ISBLANK($CH$3),"",IF(OR(Tipy!BU43=Výsledky!$CC$6,Tipy!BU43=Výsledky!$CC$7,Tipy!BU43=Výsledky!$CC$8,Tipy!BU43=Výsledky!$CC$9),VLOOKUP(Tipy!BU43,'Kategórie hráčov'!$A$2:$B$51,2,FALSE),0))</f>
        <v>0</v>
      </c>
      <c r="CF49" s="61">
        <f>IF(ISBLANK($CH$3),"",IF(OR(Tipy!BV43=Výsledky!$CF$6,Tipy!BV43=Výsledky!$CF$7,Tipy!BV43=Výsledky!$CF$8,Tipy!BV43=Výsledky!$CF$9),VLOOKUP(Tipy!BV43,'Kategórie hráčov'!$A$27:$B$76,2,FALSE),0))</f>
        <v>0</v>
      </c>
      <c r="CG49" s="62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5" t="str">
        <f>IF(ISBLANK($CH$3),"",IF(ISBLANK(Tipy!BR43),"-",SUM(CC49:CG49)))</f>
        <v>-</v>
      </c>
      <c r="CI49" s="64"/>
      <c r="CJ49" s="61">
        <f>IF(ISBLANK($CO$3),"",IF(ISBLANK(Tipy!BX43),0,IF(AND(Tipy!BX43=Výsledky!$CM$3,Tipy!BZ43=Výsledky!$CO$3),60,0)))</f>
        <v>0</v>
      </c>
      <c r="CK49" s="61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61">
        <f>IF(ISBLANK($CO$3),"",IF(OR(Tipy!CA43=Výsledky!$CJ$6,Tipy!CA43=Výsledky!$CJ$7,Tipy!CA43=Výsledky!$CJ$8,Tipy!CA43=Výsledky!$CJ$9),VLOOKUP(Tipy!CA43,'Kategórie hráčov'!$A$2:$B$51,2,FALSE),0))</f>
        <v>0</v>
      </c>
      <c r="CM49" s="61">
        <f>IF(ISBLANK($CO$3),"",IF(OR(Tipy!CB43=Výsledky!$CM$6,Tipy!CB43=Výsledky!$CM$7,Tipy!CB43=Výsledky!$CM$8,Tipy!CB43=Výsledky!$CM$9),VLOOKUP(Tipy!CB43,'Kategórie hráčov'!$A$27:$B$76,2,FALSE),0))</f>
        <v>0</v>
      </c>
      <c r="CN49" s="62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65" t="str">
        <f>IF(ISBLANK($CO$3),"",IF(ISBLANK(Tipy!BX43),"-",SUM(CJ49:CN49)))</f>
        <v>-</v>
      </c>
      <c r="CP49" s="64"/>
      <c r="CQ49" s="61">
        <f>IF(ISBLANK($CV$3),"",IF(ISBLANK(Tipy!CD43),0,IF(AND(Tipy!CD43=Výsledky!$CT$3,Tipy!CF43=Výsledky!$CV$3),60,0)))</f>
        <v>0</v>
      </c>
      <c r="CR49" s="61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61">
        <f>IF(ISBLANK($CV$3),"",IF(OR(Tipy!CG43=Výsledky!$CQ$6,Tipy!CG43=Výsledky!$CQ$7,Tipy!CG43=Výsledky!$CQ$8,Tipy!CG43=Výsledky!$CQ$9),VLOOKUP(Tipy!CG43,'Kategórie hráčov'!$A$2:$B$51,2,FALSE),0))</f>
        <v>0</v>
      </c>
      <c r="CT49" s="61">
        <f>IF(ISBLANK($CV$3),"",IF(OR(Tipy!CH43=Výsledky!$CT$6,Tipy!CH43=Výsledky!$CT$7,Tipy!CH43=Výsledky!$CT$8,Tipy!CH43=Výsledky!$CT$9),VLOOKUP(Tipy!CH43,'Kategórie hráčov'!$A$27:$B$76,2,FALSE),0))</f>
        <v>0</v>
      </c>
      <c r="CU49" s="62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65" t="str">
        <f>IF(ISBLANK($CV$3),"",IF(ISBLANK(Tipy!CD43),"-",SUM(CQ49:CU49)))</f>
        <v>-</v>
      </c>
      <c r="CW49" s="64"/>
      <c r="CX49" s="61">
        <f>IF(ISBLANK($DC$3),"",IF(ISBLANK(Tipy!CJ43),0,IF(AND(Tipy!CJ43=Výsledky!$DA$3,Tipy!CL43=Výsledky!$DC$3),60,0)))</f>
        <v>0</v>
      </c>
      <c r="CY49" s="61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61">
        <f>IF(ISBLANK($DC$3),"",IF(OR(Tipy!CM43=Výsledky!$CX$6,Tipy!CM43=Výsledky!$CX$7,Tipy!CM43=Výsledky!$CX$8,Tipy!CM43=Výsledky!$CX$9),VLOOKUP(Tipy!CM43,'Kategórie hráčov'!$A$2:$B$51,2,FALSE),0))</f>
        <v>0</v>
      </c>
      <c r="DA49" s="61">
        <f>IF(ISBLANK($DC$3),"",IF(OR(Tipy!CN43=Výsledky!$DA$6,Tipy!CN43=Výsledky!$DA$7,Tipy!CN43=Výsledky!$DA$8,Tipy!CN43=Výsledky!$DA$9),VLOOKUP(Tipy!CN43,'Kategórie hráčov'!$A$27:$B$76,2,FALSE),0))</f>
        <v>0</v>
      </c>
      <c r="DB49" s="62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65" t="str">
        <f>IF(ISBLANK($DC$3),"",IF(ISBLANK(Tipy!CJ43),"-",SUM(CX49:DB49)))</f>
        <v>-</v>
      </c>
      <c r="DD49" s="64"/>
      <c r="DE49" s="61">
        <f>IF(ISBLANK($DJ$3),"",IF(ISBLANK(Tipy!CP43),0,IF(AND(Tipy!CP43=Výsledky!$DH$3,Tipy!CR43=Výsledky!$DJ$3),60,0)))</f>
        <v>0</v>
      </c>
      <c r="DF49" s="61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61">
        <f>IF(ISBLANK($DJ$3),"",IF(OR(Tipy!CS43=Výsledky!$DE$6,Tipy!CS43=Výsledky!$DE$7,Tipy!CS43=Výsledky!$DE$8,Tipy!CS43=Výsledky!$DE$9),VLOOKUP(Tipy!CS43,'Kategórie hráčov'!$A$2:$B$51,2,FALSE),0))</f>
        <v>0</v>
      </c>
      <c r="DH49" s="61">
        <f>IF(ISBLANK($DJ$3),"",IF(OR(Tipy!CT43=Výsledky!$DH$6,Tipy!CT43=Výsledky!$DH$7,Tipy!CT43=Výsledky!$DH$8,Tipy!CT43=Výsledky!$DH$9),VLOOKUP(Tipy!CT43,'Kategórie hráčov'!$A$27:$B$76,2,FALSE),0))</f>
        <v>0</v>
      </c>
      <c r="DI49" s="62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65" t="str">
        <f>IF(ISBLANK($DJ$3),"",IF(ISBLANK(Tipy!CP43),"-",SUM(DE49:DI49)))</f>
        <v>-</v>
      </c>
      <c r="DK49" s="64"/>
      <c r="DL49" s="61">
        <f>IF(ISBLANK($DQ$3),"",IF(ISBLANK(Tipy!CV43),0,IF(AND(Tipy!CV43=Výsledky!$DO$3,Tipy!CX43=Výsledky!$DQ$3),60,0)))</f>
        <v>0</v>
      </c>
      <c r="DM49" s="61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61">
        <f>IF(ISBLANK($DQ$3),"",IF(OR(Tipy!CY43=Výsledky!$DL$6,Tipy!CY43=Výsledky!$DL$7,Tipy!CY43=Výsledky!$DL$8,Tipy!CY43=Výsledky!$DL$9),VLOOKUP(Tipy!CY43,'Kategórie hráčov'!$A$2:$B$51,2,FALSE),0))</f>
        <v>0</v>
      </c>
      <c r="DO49" s="61">
        <f>IF(ISBLANK($DQ$3),"",IF(OR(Tipy!CZ43=Výsledky!$DO$6,Tipy!CZ43=Výsledky!$DO$7,Tipy!CZ43=Výsledky!$DO$8,Tipy!CZ43=Výsledky!$DO$9),VLOOKUP(Tipy!CZ43,'Kategórie hráčov'!$A$27:$B$76,2,FALSE),0))</f>
        <v>0</v>
      </c>
      <c r="DP49" s="62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65" t="str">
        <f>IF(ISBLANK($DQ$3),"",IF(ISBLANK(Tipy!CV43),"-",SUM(DL49:DP49)))</f>
        <v>-</v>
      </c>
      <c r="DR49" s="64"/>
      <c r="DS49" s="61">
        <f>IF(ISBLANK($DX$3),"",IF(ISBLANK(Tipy!DB43),0,IF(AND(Tipy!DB43=Výsledky!$DV$3,Tipy!DD43=Výsledky!$DX$3),60,0)))</f>
        <v>0</v>
      </c>
      <c r="DT49" s="61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61">
        <f>IF(ISBLANK($DX$3),"",IF(OR(Tipy!DE43=Výsledky!$DS$6,Tipy!DE43=Výsledky!$DS$7,Tipy!DE43=Výsledky!$DS$8,Tipy!DE43=Výsledky!$DS$9),VLOOKUP(Tipy!DE43,'Kategórie hráčov'!$A$2:$B$51,2,FALSE),0))</f>
        <v>0</v>
      </c>
      <c r="DV49" s="61">
        <f>IF(ISBLANK($DX$3),"",IF(OR(Tipy!DF43=Výsledky!$DV$6,Tipy!DF43=Výsledky!$DV$7,Tipy!DF43=Výsledky!$DV$8,Tipy!DF43=Výsledky!$DV$9),VLOOKUP(Tipy!DF43,'Kategórie hráčov'!$A$27:$B$76,2,FALSE),0))</f>
        <v>0</v>
      </c>
      <c r="DW49" s="62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65" t="str">
        <f>IF(ISBLANK($DX$3),"",IF(ISBLANK(Tipy!DB43),"-",SUM(DS49:DW49)))</f>
        <v>-</v>
      </c>
      <c r="DY49" s="64"/>
      <c r="DZ49" s="61">
        <f>IF(ISBLANK($EE$3),"",IF(ISBLANK(Tipy!DH43),0,IF(AND(Tipy!DH43=Výsledky!$EC$3,Tipy!DJ43=Výsledky!$EE$3),60,0)))</f>
        <v>0</v>
      </c>
      <c r="EA49" s="61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61">
        <f>IF(ISBLANK($EE$3),"",IF(OR(Tipy!DK43=Výsledky!$DZ$6,Tipy!DK43=Výsledky!$DZ$7,Tipy!DK43=Výsledky!$DZ$8,Tipy!DK43=Výsledky!$DZ$9),VLOOKUP(Tipy!DK43,'Kategórie hráčov'!$A$2:$B$51,2,FALSE),0))</f>
        <v>0</v>
      </c>
      <c r="EC49" s="61">
        <f>IF(ISBLANK($EE$3),"",IF(OR(Tipy!DL43=Výsledky!$EC$6,Tipy!DL43=Výsledky!$EC$7,Tipy!DL43=Výsledky!$EC$8,Tipy!DL43=Výsledky!$EC$9),VLOOKUP(Tipy!DL43,'Kategórie hráčov'!$A$27:$B$76,2,FALSE),0))</f>
        <v>0</v>
      </c>
      <c r="ED49" s="62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65" t="str">
        <f>IF(ISBLANK($EE$3),"",IF(ISBLANK(Tipy!DH43),"-",SUM(DZ49:ED49)))</f>
        <v>-</v>
      </c>
      <c r="EF49" s="64"/>
      <c r="EG49" s="61">
        <f>IF(ISBLANK($EL$3),"",IF(ISBLANK(Tipy!DN43),0,IF(AND(Tipy!DN43=Výsledky!$EJ$3,Tipy!DP43=Výsledky!$EL$3),60,0)))</f>
        <v>0</v>
      </c>
      <c r="EH49" s="61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61">
        <f>IF(ISBLANK($EL$3),"",IF(OR(Tipy!DQ43=Výsledky!$EG$6,Tipy!DQ43=Výsledky!$EG$7,Tipy!DQ43=Výsledky!$EG$8,Tipy!DQ43=Výsledky!$EG$9),VLOOKUP(Tipy!DQ43,'Kategórie hráčov'!$A$77:$B$77,2,FALSE),0))</f>
        <v>0</v>
      </c>
      <c r="EJ49" s="61">
        <f>IF(ISBLANK($EL$3),"",IF(OR(Tipy!DR43=Výsledky!$EJ$6,Tipy!DR43=Výsledky!$EJ$7,Tipy!DR43=Výsledky!$EJ$8,Tipy!DR43=Výsledky!$EJ$9),VLOOKUP(Tipy!DR43,'Kategórie hráčov'!$A$27:$B$76,2,FALSE),0))</f>
        <v>0</v>
      </c>
      <c r="EK49" s="62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65" t="str">
        <f>IF(ISBLANK($EL$3),"",IF(ISBLANK(Tipy!DN43),"-",SUM(EG49:EK49)))</f>
        <v>-</v>
      </c>
      <c r="EM49" s="64"/>
      <c r="EN49" s="61">
        <f>IF(ISBLANK($ES$3),"",IF(ISBLANK(Tipy!DT43),0,IF(AND(Tipy!DT43=Výsledky!$EQ$3,Tipy!DV43=Výsledky!$ES$3),60,0)))</f>
        <v>0</v>
      </c>
      <c r="EO49" s="61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61">
        <f>IF(ISBLANK($ES$3),"",IF(OR(Tipy!DW43=Výsledky!$EN$6,Tipy!DW43=Výsledky!$EN$7,Tipy!DW43=Výsledky!$EN$8,Tipy!DW43=Výsledky!$EN$9),VLOOKUP(Tipy!DW43,'Kategórie hráčov'!$A$2:$B$51,2,FALSE),0))</f>
        <v>0</v>
      </c>
      <c r="EQ49" s="61">
        <f>IF(ISBLANK($ES$3),"",IF(OR(Tipy!DX43=Výsledky!$EQ$6,Tipy!DX43=Výsledky!$EQ$7,Tipy!DX43=Výsledky!$EQ$8,Tipy!DX43=Výsledky!$EQ$9),VLOOKUP(Tipy!DX43,'Kategórie hráčov'!$A$27:$B$76,2,FALSE),0))</f>
        <v>0</v>
      </c>
      <c r="ER49" s="62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65" t="str">
        <f>IF(ISBLANK($ES$3),"",IF(ISBLANK(Tipy!DT43),"-",SUM(EN49:ER49)))</f>
        <v>-</v>
      </c>
      <c r="ET49" s="64"/>
      <c r="EU49" s="61">
        <f>IF(ISBLANK($EZ$3),"",IF(ISBLANK(Tipy!DZ43),0,IF(AND(Tipy!DZ43=Výsledky!$EX$3,Tipy!EB43=Výsledky!$EZ$3),60,0)))</f>
        <v>0</v>
      </c>
      <c r="EV49" s="61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61">
        <f>IF(ISBLANK($EZ$3),"",IF(OR(Tipy!EC43=Výsledky!$EU$6,Tipy!EC43=Výsledky!$EU$7,Tipy!EC43=Výsledky!$EU$8,Tipy!EC43=Výsledky!$EU$9),VLOOKUP(Tipy!EC43,'Kategórie hráčov'!$A$2:$B$51,2,FALSE),0))</f>
        <v>0</v>
      </c>
      <c r="EX49" s="61">
        <f>IF(ISBLANK($EZ$3),"",IF(OR(Tipy!ED43=Výsledky!$EX$6,Tipy!ED43=Výsledky!$EX$7,Tipy!ED43=Výsledky!$EX$8,Tipy!ED43=Výsledky!$EX$9),VLOOKUP(Tipy!ED43,'Kategórie hráčov'!$A$27:$B$76,2,FALSE),0))</f>
        <v>0</v>
      </c>
      <c r="EY49" s="62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65" t="str">
        <f>IF(ISBLANK($EZ$3),"",IF(ISBLANK(Tipy!DZ43),"-",SUM(EU49:EY49)))</f>
        <v>-</v>
      </c>
      <c r="FA49" s="64"/>
      <c r="FB49" s="61">
        <f>IF(ISBLANK($BM$3),"",IF(ISBLANK(Tipy!EF43),0,IF(AND(Tipy!EF43=Výsledky!$BK$3,Tipy!EH43=Výsledky!$BM$3),60,0)))</f>
        <v>0</v>
      </c>
      <c r="FC49" s="61">
        <f>IF(ISBLANK($BM$3),"",IF(ISBLANK(Tipy!EF43),0,IF(AND(Tipy!EF43=Výsledky!$BK$3,Tipy!EH43=Výsledky!$BM$3),0,IF(AND(Tipy!EF43-Tipy!EH43&gt;0,Výsledky!$BK$3-Výsledky!$BM$3&gt;0),20,IF(AND(Tipy!EF43-Tipy!EH43=0,Výsledky!$BK$3-Výsledky!$BM$3=0),20,IF(AND(Tipy!EF43-Tipy!EH43&lt;0,Výsledky!$BK$3-Výsledky!$BM$3&lt;0),20,0))))))</f>
        <v>0</v>
      </c>
      <c r="FD49" s="61">
        <f>IF(ISBLANK($BM$3),"",IF(OR(Tipy!EI43=Výsledky!$FB$6,Tipy!EI43=Výsledky!$FB$7,Tipy!EI43=Výsledky!$FB$8,Tipy!EI43=Výsledky!$FB$9),IF(VLOOKUP(Tipy!EI43,'Kategórie hráčov'!$A$2:$B$46,2,FALSE)=30,30,20),0))</f>
        <v>0</v>
      </c>
      <c r="FE49" s="61">
        <f>IF(ISBLANK($BM$3),"",IF(OR(Tipy!EJ43=Výsledky!$FE$6,Tipy!EJ43=Výsledky!$FE$7,Tipy!EJ43=Výsledky!$FE$8,Tipy!EJ43=Výsledky!$FE$9),IF(VLOOKUP(Tipy!EJ43,'Kategórie hráčov'!$A$2:$B$46,2,FALSE)=30,30,20),0))</f>
        <v>0</v>
      </c>
      <c r="FF49" s="62">
        <f>IF(ISBLANK($BM$3),"",IF(ISBLANK(Tipy!EF43),0,IF(OR(AND(Tipy!EF43=Výsledky!$BK$3,OR(Tipy!EH43=Výsledky!$BM$3+1,Tipy!EH43=Výsledky!$BM$3-1)),AND(Tipy!EH43=Výsledky!$BM$3,OR(Tipy!EF43=Výsledky!$BK$3+1,Tipy!EF43=Výsledky!$BK$3-1))),10,0)))</f>
        <v>0</v>
      </c>
      <c r="FG49" s="65" t="str">
        <f>IF(ISBLANK($BM$3),"",IF(ISBLANK(Tipy!EF43),"-",SUM(FB49:FF49)))</f>
        <v>-</v>
      </c>
      <c r="FH49" s="64"/>
      <c r="FI49" s="61" t="str">
        <f>IF(ISBLANK($FN$3),"",IF(ISBLANK(Tipy!EL43),0,IF(AND(Tipy!EL43=Výsledky!$FL$3,Tipy!EN43=Výsledky!$FN$3),60,0)))</f>
        <v/>
      </c>
      <c r="FJ49" s="61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61" t="str">
        <f>IF(ISBLANK($FN$3),"",IF(OR(Tipy!EO43=Výsledky!$FI$6,Tipy!EO43=Výsledky!$FI$7,Tipy!EO43=Výsledky!$FI$8,Tipy!EO43=Výsledky!$FI$9),IF(VLOOKUP(Tipy!EO43,'Kategórie hráčov'!$A$2:$B$46,2,FALSE)=30,30,20),0))</f>
        <v/>
      </c>
      <c r="FL49" s="61" t="str">
        <f>IF(ISBLANK($FN$3),"",IF(OR(Tipy!EP43=Výsledky!$FL$6,Tipy!EP43=Výsledky!$FL$7,Tipy!EP43=Výsledky!$FL$8,Tipy!EP43=Výsledky!$FL$9),IF(VLOOKUP(Tipy!EP43,'Kategórie hráčov'!$A$2:$B$46,2,FALSE)=30,30,20),0))</f>
        <v/>
      </c>
      <c r="FM49" s="62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65" t="str">
        <f>IF(ISBLANK($FN$3),"",IF(ISBLANK(Tipy!EL43),"-",SUM(FI49:FM49)))</f>
        <v/>
      </c>
      <c r="FO49" s="64"/>
      <c r="FP49" s="61">
        <f>IF(ISBLANK($DJ$3),"",IF(ISBLANK(Tipy!ER43),0,IF(AND(Tipy!ER43=Výsledky!$DH$3,Tipy!ET43=Výsledky!$DJ$3),60,0)))</f>
        <v>0</v>
      </c>
      <c r="FQ49" s="61">
        <f>IF(ISBLANK($DJ$3),"",IF(ISBLANK(Tipy!ER43),0,IF(AND(Tipy!ER43=Výsledky!$DH$3,Tipy!ET43=Výsledky!$DJ$3),0,IF(AND(Tipy!ER43-Tipy!ET43&gt;0,Výsledky!$DH$3-Výsledky!$DJ$3&gt;0),20,IF(AND(Tipy!ER43-Tipy!ET43=0,Výsledky!$DH$3-Výsledky!$DJ$3=0),20,IF(AND(Tipy!ER43-Tipy!ET43&lt;0,Výsledky!$DH$3-Výsledky!$DJ$3&lt;0),20,0))))))</f>
        <v>0</v>
      </c>
      <c r="FR49" s="61">
        <f>IF(ISBLANK($DJ$3),"",IF(OR(Tipy!EU43=Výsledky!$FP$6,Tipy!EU43=Výsledky!$FP$7,Tipy!EU43=Výsledky!$FP$8,Tipy!EU43=Výsledky!$FP$9),IF(VLOOKUP(Tipy!EU43,'Kategórie hráčov'!$A$2:$B$46,2,FALSE)=30,30,20),0))</f>
        <v>0</v>
      </c>
      <c r="FS49" s="61">
        <f>IF(ISBLANK($DJ$3),"",IF(OR(Tipy!EV43=Výsledky!$FS$6,Tipy!EV43=Výsledky!$FS$7,Tipy!EV43=Výsledky!$FS$8,Tipy!EV43=Výsledky!$FS$9),IF(VLOOKUP(Tipy!EV43,'Kategórie hráčov'!$A$2:$B$46,2,FALSE)=30,30,20),0))</f>
        <v>0</v>
      </c>
      <c r="FT49" s="62">
        <f>IF(ISBLANK($DJ$3),"",IF(ISBLANK(Tipy!ER43),0,IF(OR(AND(Tipy!ER43=Výsledky!$DH$3,OR(Tipy!ET43=Výsledky!$DJ$3+1,Tipy!ET43=Výsledky!$DJ$3-1)),AND(Tipy!ET43=Výsledky!$DJ$3,OR(Tipy!ER43=Výsledky!$DH$3+1,Tipy!ER43=Výsledky!$DH$3-1))),10,0)))</f>
        <v>0</v>
      </c>
      <c r="FU49" s="65" t="str">
        <f>IF(ISBLANK($DJ$3),"",IF(ISBLANK(Tipy!ER43),"-",SUM(FP49:FT49)))</f>
        <v>-</v>
      </c>
      <c r="FV49" s="64"/>
      <c r="FW49" s="61" t="str">
        <f>IF(ISBLANK($GB$3),"",IF(ISBLANK(Tipy!EX43),0,IF(AND(Tipy!EX43=Výsledky!$FZ$3,Tipy!EZ43=Výsledky!$GB$3),60,0)))</f>
        <v/>
      </c>
      <c r="FX49" s="61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61" t="str">
        <f>IF(ISBLANK($GB$3),"",IF(OR(Tipy!FA43=Výsledky!$FW$6,Tipy!FA43=Výsledky!$FW$7,Tipy!FA43=Výsledky!$FW$8,Tipy!FA43=Výsledky!$FW$9),IF(VLOOKUP(Tipy!FA43,'Kategórie hráčov'!$A$2:$B$46,2,FALSE)=30,30,20),0))</f>
        <v/>
      </c>
      <c r="FZ49" s="61" t="str">
        <f>IF(ISBLANK($GB$3),"",IF(OR(Tipy!FB43=Výsledky!$FZ$6,Tipy!FB43=Výsledky!$FZ$7,Tipy!FB43=Výsledky!$FZ$8,Tipy!FB43=Výsledky!$FZ$9),IF(VLOOKUP(Tipy!FB43,'Kategórie hráčov'!$A$2:$B$46,2,FALSE)=30,30,20),0))</f>
        <v/>
      </c>
      <c r="GA49" s="62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65" t="str">
        <f>IF(ISBLANK($GB$3),"",IF(ISBLANK(Tipy!EX43),"-",SUM(FW49:GA49)))</f>
        <v/>
      </c>
      <c r="GC49" s="64"/>
      <c r="GD49" s="61" t="str">
        <f>IF(ISBLANK($GP$3),"",IF(ISBLANK(Tipy!FD43),0,IF(AND(Tipy!FD43=Výsledky!$GN$3,Tipy!FF43=Výsledky!$GP$3),60,0)))</f>
        <v/>
      </c>
      <c r="GE49" s="61" t="str">
        <f>IF(ISBLANK($GP$3),"",IF(ISBLANK(Tipy!FD43),0,IF(AND(Tipy!FD43=Výsledky!$GN$3,Tipy!FF43=Výsledky!$GP$3),0,IF(AND(Tipy!FD43-Tipy!FF43&gt;0,Výsledky!$GN$3-Výsledky!$GP$3&gt;0),20,IF(AND(Tipy!FD43-Tipy!FF43=0,Výsledky!$GN$3-Výsledky!$GP$3=0),20,IF(AND(Tipy!FD43-Tipy!FF43&lt;0,Výsledky!$GN$3-Výsledky!$GP$3&lt;0),20,0))))))</f>
        <v/>
      </c>
      <c r="GF49" s="61" t="str">
        <f>IF(ISBLANK($GP$3),"",IF(OR(Tipy!FG43=Výsledky!$GD$6,Tipy!FG43=Výsledky!$GD$7,Tipy!FG43=Výsledky!$GD$8,Tipy!FG43=Výsledky!$GD$9),IF(VLOOKUP(Tipy!FG43,'Kategórie hráčov'!$A$2:$B$46,2,FALSE)=30,30,20),0))</f>
        <v/>
      </c>
      <c r="GG49" s="61" t="str">
        <f>IF(ISBLANK($GP$3),"",IF(OR(Tipy!FH43=Výsledky!$GG$6,Tipy!FH43=Výsledky!$GG$7,Tipy!FH43=Výsledky!$GG$8,Tipy!FH43=Výsledky!$GG$9),IF(VLOOKUP(Tipy!FH43,'Kategórie hráčov'!$A$2:$B$46,2,FALSE)=30,30,20),0))</f>
        <v/>
      </c>
      <c r="GH49" s="62" t="str">
        <f>IF(ISBLANK($GP$3),"",IF(ISBLANK(Tipy!FD43),0,IF(OR(AND(Tipy!FD43=Výsledky!$GN$3,OR(Tipy!FF43=Výsledky!$GP$3+1,Tipy!FF43=Výsledky!$GP$3-1)),AND(Tipy!FF43=Výsledky!$GP$3,OR(Tipy!FD43=Výsledky!$GN$3+1,Tipy!FD43=Výsledky!$GN$3-1))),10,0)))</f>
        <v/>
      </c>
      <c r="GI49" s="65" t="str">
        <f>IF(ISBLANK($GP$3),"",IF(ISBLANK(Tipy!FD43),"-",SUM(GD49:GH49)))</f>
        <v/>
      </c>
      <c r="GJ49" s="64"/>
      <c r="GK49" s="61" t="str">
        <f>IF(ISBLANK($GW$3),"",IF(ISBLANK(Tipy!FJ43),0,IF(AND(Tipy!FJ43=Výsledky!$GU$3,Tipy!FL43=Výsledky!$GW$3),60,0)))</f>
        <v/>
      </c>
      <c r="GL49" s="61" t="str">
        <f>IF(ISBLANK($GW$3),"",IF(ISBLANK(Tipy!FJ43),0,IF(AND(Tipy!FJ43=Výsledky!$GU$3,Tipy!FL43=Výsledky!$GW$3),0,IF(AND(Tipy!FJ43-Tipy!FL43&gt;0,Výsledky!$GU$3-Výsledky!$GW$3&gt;0),20,IF(AND(Tipy!FJ43-Tipy!FL43=0,Výsledky!$GU$3-Výsledky!$GW$3=0),20,IF(AND(Tipy!FJ43-Tipy!FL43&lt;0,Výsledky!$GU$3-Výsledky!$GW$3&lt;0),20,0))))))</f>
        <v/>
      </c>
      <c r="GM49" s="61" t="str">
        <f>IF(ISBLANK($GW$3),"",IF(OR(Tipy!FM43=Výsledky!$GK$6,Tipy!FM43=Výsledky!$GK$7,Tipy!FM43=Výsledky!$GK$8,Tipy!FM43=Výsledky!$GK$9),IF(VLOOKUP(Tipy!FM43,'Kategórie hráčov'!$A$2:$B$46,2,FALSE)=30,30,20),0))</f>
        <v/>
      </c>
      <c r="GN49" s="61" t="str">
        <f>IF(ISBLANK($GW$3),"",IF(OR(Tipy!FN43=Výsledky!$GN$6,Tipy!FN43=Výsledky!$GN$7,Tipy!FN43=Výsledky!$GN$8,Tipy!FN43=Výsledky!$GN$9),IF(VLOOKUP(Tipy!FN43,'Kategórie hráčov'!$A$2:$B$46,2,FALSE)=30,30,20),0))</f>
        <v/>
      </c>
      <c r="GO49" s="62" t="str">
        <f>IF(ISBLANK($GW$3),"",IF(ISBLANK(Tipy!FJ43),0,IF(OR(AND(Tipy!FJ43=Výsledky!$GU$3,OR(Tipy!FL43=Výsledky!$GW$3+1,Tipy!FL43=Výsledky!$GW$3-1)),AND(Tipy!FL43=Výsledky!$GW$3,OR(Tipy!FJ43=Výsledky!$GU$3+1,Tipy!FJ43=Výsledky!$GU$3-1))),10,0)))</f>
        <v/>
      </c>
      <c r="GP49" s="65" t="str">
        <f>IF(ISBLANK($GW$3),"",IF(ISBLANK(Tipy!FJ43),"-",SUM(GK49:GO49)))</f>
        <v/>
      </c>
      <c r="GQ49" s="64"/>
      <c r="GR49" s="61" t="str">
        <f>IF(ISBLANK($GI$3),"",IF(ISBLANK(Tipy!FP43),0,IF(AND(Tipy!FP43=Výsledky!$GG$3,Tipy!FR43=Výsledky!$GI$3),60,0)))</f>
        <v/>
      </c>
      <c r="GS49" s="61" t="str">
        <f>IF(ISBLANK($GI$3),"",IF(ISBLANK(Tipy!FP43),0,IF(AND(Tipy!FP43=Výsledky!$GG$3,Tipy!FR43=Výsledky!$GI$3),0,IF(AND(Tipy!FP43-Tipy!FR43&gt;0,Výsledky!$GG$3-Výsledky!$GI$3&gt;0),20,IF(AND(Tipy!FP43-Tipy!FR43=0,Výsledky!$GG$3-Výsledky!$GI$3=0),20,IF(AND(Tipy!FP43-Tipy!FR43&lt;0,Výsledky!$GG$3-Výsledky!$GI$3&lt;0),20,0))))))</f>
        <v/>
      </c>
      <c r="GT49" s="61" t="str">
        <f>IF(ISBLANK($GI$3),"",IF(OR(Tipy!FS43=Výsledky!#REF!,Tipy!FS43=Výsledky!#REF!,Tipy!FS43=Výsledky!#REF!,Tipy!FS43=Výsledky!$GR$9),IF(VLOOKUP(Tipy!FS43,'Kategórie hráčov'!$A$2:$B$46,2,FALSE)=30,30,20),0))</f>
        <v/>
      </c>
      <c r="GU49" s="61" t="str">
        <f>IF(ISBLANK($GI$3),"",IF(OR(Tipy!FT43=Výsledky!#REF!,Tipy!FT43=Výsledky!#REF!,Tipy!FT43=Výsledky!#REF!,Tipy!FT43=Výsledky!$GU$9),IF(VLOOKUP(Tipy!FT43,'Kategórie hráčov'!$A$2:$B$46,2,FALSE)=30,30,20),0))</f>
        <v/>
      </c>
      <c r="GV49" s="62" t="str">
        <f>IF(ISBLANK($GI$3),"",IF(ISBLANK(Tipy!FP43),0,IF(OR(AND(Tipy!FP43=Výsledky!$GG$3,OR(Tipy!FR43=Výsledky!$GI$3+1,Tipy!FR43=Výsledky!$GI$3-1)),AND(Tipy!FR43=Výsledky!$GI$3,OR(Tipy!FP43=Výsledky!$GG$3+1,Tipy!FP43=Výsledky!$GG$3-1))),10,0)))</f>
        <v/>
      </c>
      <c r="GW49" s="65" t="str">
        <f>IF(ISBLANK($GI$3),"",IF(ISBLANK(Tipy!FP43),"-",SUM(GR49:GV49)))</f>
        <v/>
      </c>
      <c r="GX49" s="64"/>
      <c r="GY49" s="61" t="str">
        <f>IF(ISBLANK($HK$3),"",IF(ISBLANK(Tipy!FV43),0,IF(AND(Tipy!FV43=Výsledky!$HI$3,Tipy!FX43=Výsledky!$HK$3),60,0)))</f>
        <v/>
      </c>
      <c r="GZ49" s="61" t="str">
        <f>IF(ISBLANK($HK$3),"",IF(ISBLANK(Tipy!FV43),0,IF(AND(Tipy!FV43=Výsledky!$HI$3,Tipy!FX43=Výsledky!$HK$3),0,IF(AND(Tipy!FV43-Tipy!FX43&gt;0,Výsledky!$HI$3-Výsledky!$HK$3&gt;0),20,IF(AND(Tipy!FV43-Tipy!FX43=0,Výsledky!$HI$3-Výsledky!$HK$3=0),20,IF(AND(Tipy!FV43-Tipy!FX43&lt;0,Výsledky!$HI$3-Výsledky!$HK$3&lt;0),20,0))))))</f>
        <v/>
      </c>
      <c r="HA49" s="61" t="str">
        <f>IF(ISBLANK($HK$3),"",IF(OR(Tipy!FY43=Výsledky!$GY$6,Tipy!FY43=Výsledky!$GY$7,Tipy!FY43=Výsledky!$GY$8,Tipy!FY43=Výsledky!$GY$9),IF(VLOOKUP(Tipy!FY43,'Kategórie hráčov'!$A$2:$B$46,2,FALSE)=30,30,20),0))</f>
        <v/>
      </c>
      <c r="HB49" s="61" t="str">
        <f>IF(ISBLANK($HK$3),"",IF(OR(Tipy!FZ43=Výsledky!$HB$6,Tipy!FZ43=Výsledky!$HB$7,Tipy!FZ43=Výsledky!$HB$8,Tipy!FZ43=Výsledky!$HB$9),IF(VLOOKUP(Tipy!FZ43,'Kategórie hráčov'!$A$2:$B$46,2,FALSE)=30,30,20),0))</f>
        <v/>
      </c>
      <c r="HC49" s="62" t="str">
        <f>IF(ISBLANK($HK$3),"",IF(ISBLANK(Tipy!FV43),0,IF(OR(AND(Tipy!FV43=Výsledky!$HI$3,OR(Tipy!FX43=Výsledky!$HK$3+1,Tipy!FX43=Výsledky!$HK$3-1)),AND(Tipy!FX43=Výsledky!$HK$3,OR(Tipy!FV43=Výsledky!$HI$3+1,Tipy!FV43=Výsledky!$HI$3-1))),10,0)))</f>
        <v/>
      </c>
      <c r="HD49" s="65" t="str">
        <f>IF(ISBLANK($HK$3),"",IF(ISBLANK(Tipy!FV43),"-",SUM(GY49:HC49)))</f>
        <v/>
      </c>
      <c r="HE49" s="64"/>
      <c r="HF49" s="61" t="str">
        <f>IF(ISBLANK($HD$3),"",IF(ISBLANK(Tipy!GB43),0,IF(AND(Tipy!GB43=Výsledky!$HB$3,Tipy!GD43=Výsledky!$HD$3),60,0)))</f>
        <v/>
      </c>
      <c r="HG49" s="61" t="str">
        <f>IF(ISBLANK($HD$3),"",IF(ISBLANK(Tipy!GB43),0,IF(AND(Tipy!GB43=Výsledky!$HB$3,Tipy!GD43=Výsledky!$HD$3),0,IF(AND(Tipy!GB43-Tipy!GD43&gt;0,Výsledky!$HB$3-Výsledky!$HD$3&gt;0),20,IF(AND(Tipy!GB43-Tipy!GD43=0,Výsledky!$HB$3-Výsledky!$HD$3=0),20,IF(AND(Tipy!GB43-Tipy!GD43&lt;0,Výsledky!$HB$3-Výsledky!$HD$3&lt;0),20,0))))))</f>
        <v/>
      </c>
      <c r="HH49" s="61" t="str">
        <f>IF(ISBLANK($HD$3),"",IF(OR(Tipy!GE43=Výsledky!#REF!,Tipy!GE43=Výsledky!#REF!,Tipy!GE43=Výsledky!#REF!,Tipy!GE43=Výsledky!$HF$9),IF(VLOOKUP(Tipy!GE43,'Kategórie hráčov'!$A$2:$B$46,2,FALSE)=30,30,20),0))</f>
        <v/>
      </c>
      <c r="HI49" s="61" t="str">
        <f>IF(ISBLANK($HD$3),"",IF(OR(Tipy!GF43=Výsledky!#REF!,Tipy!GF43=Výsledky!#REF!,Tipy!GF43=Výsledky!#REF!,Tipy!GF43=Výsledky!$HI$9),IF(VLOOKUP(Tipy!GF43,'Kategórie hráčov'!$A$2:$B$46,2,FALSE)=30,30,20),0))</f>
        <v/>
      </c>
      <c r="HJ49" s="62" t="str">
        <f>IF(ISBLANK($HD$3),"",IF(ISBLANK(Tipy!GB43),0,IF(OR(AND(Tipy!GB43=Výsledky!$HB$3,OR(Tipy!GD43=Výsledky!$HD$3+1,Tipy!GD43=Výsledky!$HD$3-1)),AND(Tipy!GD43=Výsledky!$HD$3,OR(Tipy!GB43=Výsledky!$HB$3+1,Tipy!GB43=Výsledky!$HB$3-1))),10,0)))</f>
        <v/>
      </c>
      <c r="HK49" s="65" t="str">
        <f>IF(ISBLANK($HD$3),"",IF(ISBLANK(Tipy!GB43),"-",SUM(HF49:HJ49)))</f>
        <v/>
      </c>
      <c r="HL49" s="64"/>
      <c r="HM49" s="61" t="str">
        <f>IF(ISBLANK($HY$3),"",IF(ISBLANK(Tipy!GH43),0,IF(AND(Tipy!GH43=Výsledky!$HW$3,Tipy!GJ43=Výsledky!$HY$3),60,0)))</f>
        <v/>
      </c>
      <c r="HN49" s="61" t="str">
        <f>IF(ISBLANK($HY$3),"",IF(ISBLANK(Tipy!GH43),0,IF(AND(Tipy!GH43=Výsledky!$HW$3,Tipy!GJ43=Výsledky!$HY$3),0,IF(AND(Tipy!GH43-Tipy!GJ43&gt;0,Výsledky!$HW$3-Výsledky!$HY$3&gt;0),20,IF(AND(Tipy!GH43-Tipy!GJ43=0,Výsledky!$HW$3-Výsledky!$HY$3=0),20,IF(AND(Tipy!GH43-Tipy!GJ43&lt;0,Výsledky!$HW$3-Výsledky!$HY$3&lt;0),20,0))))))</f>
        <v/>
      </c>
      <c r="HO49" s="61" t="str">
        <f>IF(ISBLANK($HY$3),"",IF(OR(Tipy!GK43=Výsledky!$HM$6,Tipy!GK43=Výsledky!$HM$7,Tipy!GK43=Výsledky!$HM$8,Tipy!GK43=Výsledky!$HM$9),IF(VLOOKUP(Tipy!GK43,'Kategórie hráčov'!$A$2:$B$46,2,FALSE)=30,30,20),0))</f>
        <v/>
      </c>
      <c r="HP49" s="61" t="str">
        <f>IF(ISBLANK($HY$3),"",IF(OR(Tipy!GL43=Výsledky!$HP$6,Tipy!GL43=Výsledky!$HP$7,Tipy!GL43=Výsledky!$HP$8,Tipy!GL43=Výsledky!$HP$9),IF(VLOOKUP(Tipy!GL43,'Kategórie hráčov'!$A$2:$B$46,2,FALSE)=30,30,20),0))</f>
        <v/>
      </c>
      <c r="HQ49" s="62" t="str">
        <f>IF(ISBLANK($HY$3),"",IF(ISBLANK(Tipy!GH43),0,IF(OR(AND(Tipy!GH43=Výsledky!$HW$3,OR(Tipy!GJ43=Výsledky!$HY$3+1,Tipy!GJ43=Výsledky!$HY$3-1)),AND(Tipy!GJ43=Výsledky!$HY$3,OR(Tipy!GH43=Výsledky!$HW$3+1,Tipy!GH43=Výsledky!$HW$3-1))),10,0)))</f>
        <v/>
      </c>
      <c r="HR49" s="65" t="str">
        <f>IF(ISBLANK($HY$3),"",IF(ISBLANK(Tipy!GH43),"-",SUM(HM49:HQ49)))</f>
        <v/>
      </c>
      <c r="HS49" s="64"/>
      <c r="HT49" s="61" t="str">
        <f>IF(ISBLANK($HR$3),"",IF(ISBLANK(Tipy!GN43),0,IF(AND(Tipy!GN43=Výsledky!$HP$3,Tipy!GP43=Výsledky!$HR$3),60,0)))</f>
        <v/>
      </c>
      <c r="HU49" s="61" t="str">
        <f>IF(ISBLANK($HR$3),"",IF(ISBLANK(Tipy!GN43),0,IF(AND(Tipy!GN43=Výsledky!$HP$3,Tipy!GP43=Výsledky!$HR$3),0,IF(AND(Tipy!GN43-Tipy!GP43&gt;0,Výsledky!$HP$3-Výsledky!$HR$3&gt;0),20,IF(AND(Tipy!GN43-Tipy!GP43=0,Výsledky!$HP$3-Výsledky!$HR$3=0),20,IF(AND(Tipy!GN43-Tipy!GP43&lt;0,Výsledky!$HP$3-Výsledky!$HR$3&lt;0),20,0))))))</f>
        <v/>
      </c>
      <c r="HV49" s="61" t="str">
        <f>IF(ISBLANK($HR$3),"",IF(OR(Tipy!GQ43=Výsledky!$HT$6,Tipy!GQ43=Výsledky!#REF!,Tipy!GQ43=Výsledky!#REF!,Tipy!GQ43=Výsledky!#REF!),IF(VLOOKUP(Tipy!GQ43,'Kategórie hráčov'!$A$2:$B$46,2,FALSE)=30,30,20),0))</f>
        <v/>
      </c>
      <c r="HW49" s="61" t="str">
        <f>IF(ISBLANK($HR$3),"",IF(OR(Tipy!GR43=Výsledky!$HW$6,Tipy!GR43=Výsledky!#REF!,Tipy!GR43=Výsledky!#REF!,Tipy!GR43=Výsledky!#REF!),IF(VLOOKUP(Tipy!GR43,'Kategórie hráčov'!$A$2:$B$46,2,FALSE)=30,30,20),0))</f>
        <v/>
      </c>
      <c r="HX49" s="62" t="str">
        <f>IF(ISBLANK($HR$3),"",IF(ISBLANK(Tipy!GN43),0,IF(OR(AND(Tipy!GN43=Výsledky!$HP$3,OR(Tipy!GP43=Výsledky!$HR$3+1,Tipy!GP43=Výsledky!$HR$3-1)),AND(Tipy!GP43=Výsledky!$HR$3,OR(Tipy!GN43=Výsledky!$HP$3+1,Tipy!GN43=Výsledky!$HP$3-1))),10,0)))</f>
        <v/>
      </c>
      <c r="HY49" s="65" t="str">
        <f>IF(ISBLANK($HR$3),"",IF(ISBLANK(Tipy!GN43),"-",SUM(HT49:HX49)))</f>
        <v/>
      </c>
      <c r="HZ49" s="64"/>
      <c r="IA49" s="61" t="str">
        <f>IF(ISBLANK($IM$3),"",IF(ISBLANK(Tipy!GT43),0,IF(AND(Tipy!GT43=Výsledky!$IK$3,Tipy!GV43=Výsledky!$IM$3),60,0)))</f>
        <v/>
      </c>
      <c r="IB49" s="61" t="str">
        <f>IF(ISBLANK($IM$3),"",IF(ISBLANK(Tipy!GT43),0,IF(AND(Tipy!GT43=Výsledky!$IK$3,Tipy!GV43=Výsledky!$IM$3),0,IF(AND(Tipy!GT43-Tipy!GV43&gt;0,Výsledky!$IK$3-Výsledky!$IM$3&gt;0),20,IF(AND(Tipy!GT43-Tipy!GV43=0,Výsledky!$IK$3-Výsledky!$IM$3=0),20,IF(AND(Tipy!GT43-Tipy!GV43&lt;0,Výsledky!$IK$3-Výsledky!$IM$3&lt;0),20,0))))))</f>
        <v/>
      </c>
      <c r="IC49" s="61" t="str">
        <f>IF(ISBLANK($IM$3),"",IF(OR(Tipy!GW43=Výsledky!$IA$6,Tipy!GW43=Výsledky!$IA$7,Tipy!GW43=Výsledky!$IA$8,Tipy!GW43=Výsledky!$IA$9),IF(VLOOKUP(Tipy!GW43,'Kategórie hráčov'!$A$2:$B$46,2,FALSE)=30,30,20),0))</f>
        <v/>
      </c>
      <c r="ID49" s="61" t="str">
        <f>IF(ISBLANK($IM$3),"",IF(OR(Tipy!GX43=Výsledky!$ID$6,Tipy!GX43=Výsledky!$ID$7,Tipy!GX43=Výsledky!$ID$8,Tipy!GX43=Výsledky!$ID$9),IF(VLOOKUP(Tipy!GX43,'Kategórie hráčov'!$A$2:$B$46,2,FALSE)=30,30,20),0))</f>
        <v/>
      </c>
      <c r="IE49" s="62" t="str">
        <f>IF(ISBLANK($IM$3),"",IF(ISBLANK(Tipy!GT43),0,IF(OR(AND(Tipy!GT43=Výsledky!$IK$3,OR(Tipy!GV43=Výsledky!$IM$3+1,Tipy!GV43=Výsledky!$IM$3-1)),AND(Tipy!GV43=Výsledky!$IM$3,OR(Tipy!GT43=Výsledky!$IK$3+1,Tipy!GT43=Výsledky!$IK$3-1))),10,0)))</f>
        <v/>
      </c>
      <c r="IF49" s="65" t="str">
        <f>IF(ISBLANK($IM$3),"",IF(ISBLANK(Tipy!GT43),"-",SUM(IA49:IE49)))</f>
        <v/>
      </c>
      <c r="IG49" s="64"/>
      <c r="IH49" s="61" t="str">
        <f>IF(ISBLANK($IF$3),"",IF(ISBLANK(Tipy!GZ43),0,IF(AND(Tipy!GZ43=Výsledky!$ID$3,Tipy!HB43=Výsledky!$IF$3),60,0)))</f>
        <v/>
      </c>
      <c r="II49" s="61" t="str">
        <f>IF(ISBLANK($IF$3),"",IF(ISBLANK(Tipy!GZ43),0,IF(AND(Tipy!GZ43=Výsledky!$ID$3,Tipy!HB43=Výsledky!$IF$3),0,IF(AND(Tipy!GZ43-Tipy!HB43&gt;0,Výsledky!$ID$3-Výsledky!$IF$3&gt;0),20,IF(AND(Tipy!GZ43-Tipy!HB43=0,Výsledky!$ID$3-Výsledky!$IF$3=0),20,IF(AND(Tipy!GZ43-Tipy!HB43&lt;0,Výsledky!$ID$3-Výsledky!$IF$3&lt;0),20,0))))))</f>
        <v/>
      </c>
      <c r="IJ49" s="61" t="str">
        <f>IF(ISBLANK($IF$3),"",IF(OR(Tipy!HC43=Výsledky!#REF!,Tipy!HC43=Výsledky!#REF!,Tipy!HC43=Výsledky!#REF!,Tipy!HC43=Výsledky!$IH$9),IF(VLOOKUP(Tipy!HC43,'Kategórie hráčov'!$A$2:$B$46,2,FALSE)=30,30,20),0))</f>
        <v/>
      </c>
      <c r="IK49" s="61" t="str">
        <f>IF(ISBLANK($IF$3),"",IF(OR(Tipy!HD43=Výsledky!#REF!,Tipy!HD43=Výsledky!#REF!,Tipy!HD43=Výsledky!#REF!,Tipy!HD43=Výsledky!$IK$9),IF(VLOOKUP(Tipy!HD43,'Kategórie hráčov'!$A$2:$B$46,2,FALSE)=30,30,20),0))</f>
        <v/>
      </c>
      <c r="IL49" s="62" t="str">
        <f>IF(ISBLANK($IF$3),"",IF(ISBLANK(Tipy!GZ43),0,IF(OR(AND(Tipy!GZ43=Výsledky!$ID$3,OR(Tipy!HB43=Výsledky!$IF$3+1,Tipy!HB43=Výsledky!$IF$3-1)),AND(Tipy!HB43=Výsledky!$IF$3,OR(Tipy!GZ43=Výsledky!$ID$3+1,Tipy!GZ43=Výsledky!$ID$3-1))),10,0)))</f>
        <v/>
      </c>
      <c r="IM49" s="65" t="str">
        <f>IF(ISBLANK($IF$3),"",IF(ISBLANK(Tipy!GZ43),"-",SUM(IH49:IL49)))</f>
        <v/>
      </c>
      <c r="IN49" s="64"/>
      <c r="IO49" s="61" t="str">
        <f>IF(ISBLANK($IT$3),"",IF(ISBLANK(Tipy!HF43),0,IF(AND(Tipy!HF43=Výsledky!$IR$3,Tipy!HH43=Výsledky!$IT$3),60,0)))</f>
        <v/>
      </c>
      <c r="IP49" s="61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61" t="str">
        <f>IF(ISBLANK($IT$3),"",IF(OR(Tipy!HI43=Výsledky!$IO$6,Tipy!HI43=Výsledky!$IO$7,Tipy!HI43=Výsledky!$IO$8,Tipy!HI43=Výsledky!$IO$9),IF(VLOOKUP(Tipy!HI43,'Kategórie hráčov'!$A$2:$B$46,2,FALSE)=30,30,20),0))</f>
        <v/>
      </c>
      <c r="IR49" s="61" t="str">
        <f>IF(ISBLANK($IT$3),"",IF(OR(Tipy!HJ43=Výsledky!$IR$6,Tipy!HJ43=Výsledky!$IR$7,Tipy!HJ43=Výsledky!$IR$8,Tipy!HJ43=Výsledky!$IR$9),IF(VLOOKUP(Tipy!HJ43,'Kategórie hráčov'!$A$2:$B$46,2,FALSE)=30,30,20),0))</f>
        <v/>
      </c>
      <c r="IS49" s="62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65" t="str">
        <f>IF(ISBLANK($IT$3),"",IF(ISBLANK(Tipy!HF43),"-",SUM(IO49:IS49)))</f>
        <v/>
      </c>
      <c r="IU49" s="64"/>
      <c r="IV49" s="61" t="str">
        <f>IF(ISBLANK($JA$3),"",IF(ISBLANK(Tipy!HL43),0,IF(AND(Tipy!HL43=Výsledky!$IY$3,Tipy!HN43=Výsledky!$JA$3),60,0)))</f>
        <v/>
      </c>
      <c r="IW49" s="61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61" t="str">
        <f>IF(ISBLANK($JA$3),"",IF(OR(Tipy!HO43=Výsledky!$IV$6,Tipy!HO43=Výsledky!$IV$7,Tipy!HO43=Výsledky!$IV$8,Tipy!HO43=Výsledky!$IV$9),IF(VLOOKUP(Tipy!HO43,'Kategórie hráčov'!$A$2:$B$46,2,FALSE)=30,30,20),0))</f>
        <v/>
      </c>
      <c r="IY49" s="61" t="str">
        <f>IF(ISBLANK($JA$3),"",IF(OR(Tipy!HP43=Výsledky!$IY$6,Tipy!HP43=Výsledky!$IY$7,Tipy!HP43=Výsledky!$IY$8,Tipy!HP43=Výsledky!$IY$9),IF(VLOOKUP(Tipy!HP43,'Kategórie hráčov'!$A$2:$B$46,2,FALSE)=30,30,20),0))</f>
        <v/>
      </c>
      <c r="IZ49" s="62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65" t="str">
        <f>IF(ISBLANK($JA$3),"",IF(ISBLANK(Tipy!HL43),"-",SUM(IV49:IZ49)))</f>
        <v/>
      </c>
      <c r="JB49" s="64"/>
      <c r="JC49" s="61" t="str">
        <f>IF(ISBLANK($JO$3),"",IF(ISBLANK(Tipy!HR43),0,IF(AND(Tipy!HR43=Výsledky!$JM$3,Tipy!HT43=Výsledky!$JO$3),60,0)))</f>
        <v/>
      </c>
      <c r="JD49" s="61" t="str">
        <f>IF(ISBLANK($JO$3),"",IF(ISBLANK(Tipy!HR43),0,IF(AND(Tipy!HR43=Výsledky!$JM$3,Tipy!HT43=Výsledky!$JO$3),0,IF(AND(Tipy!HR43-Tipy!HT43&gt;0,Výsledky!$JM$3-Výsledky!$JO$3&gt;0),20,IF(AND(Tipy!HR43-Tipy!HT43=0,Výsledky!$JM$3-Výsledky!$JO$3=0),20,IF(AND(Tipy!HR43-Tipy!HT43&lt;0,Výsledky!$JM$3-Výsledky!$JO$3&lt;0),20,0))))))</f>
        <v/>
      </c>
      <c r="JE49" s="61" t="str">
        <f>IF(ISBLANK($JO$3),"",IF(OR(Tipy!HU43=Výsledky!$JC$6,Tipy!HU43=Výsledky!$JC$7,Tipy!HU43=Výsledky!$JC$8,Tipy!HU43=Výsledky!$JC$9),IF(VLOOKUP(Tipy!HU43,'Kategórie hráčov'!$A$2:$B$70,2,FALSE)=30,30,20),0))</f>
        <v/>
      </c>
      <c r="JF49" s="61" t="str">
        <f>IF(ISBLANK($JO$3),"",IF(OR(Tipy!HV43=Výsledky!$JF$6,Tipy!HV43=Výsledky!$JF$7,Tipy!HV43=Výsledky!$JF$8,Tipy!HV43=Výsledky!$JF$9),IF(VLOOKUP(Tipy!HV43,'Kategórie hráčov'!$A$2:$B$70,2,FALSE)=30,30,20),0))</f>
        <v/>
      </c>
      <c r="JG49" s="62" t="str">
        <f>IF(ISBLANK($JO$3),"",IF(ISBLANK(Tipy!HR43),0,IF(OR(AND(Tipy!HR43=Výsledky!$JM$3,OR(Tipy!HT43=Výsledky!$JO$3+1,Tipy!HT43=Výsledky!$JO$3-1)),AND(Tipy!HT43=Výsledky!$JO$3,OR(Tipy!HR43=Výsledky!$JM$3+1,Tipy!HR43=Výsledky!$JM$3-1))),10,0)))</f>
        <v/>
      </c>
      <c r="JH49" s="65" t="str">
        <f>IF(ISBLANK($JO$3),"",IF(ISBLANK(Tipy!HR43),"-",SUM(JC49:JG49)))</f>
        <v/>
      </c>
      <c r="JI49" s="64"/>
      <c r="JJ49" s="61" t="str">
        <f>IF(ISBLANK($JH$3),"",IF(ISBLANK(Tipy!HX43),0,IF(AND(Tipy!HX43=Výsledky!$JF$3,Tipy!HZ43=Výsledky!$JH$3),60,0)))</f>
        <v/>
      </c>
      <c r="JK49" s="61" t="str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/>
      </c>
      <c r="JL49" s="61" t="str">
        <f>IF(ISBLANK($JH$3),"",IF(OR(Tipy!IA43=Výsledky!#REF!,Tipy!IA43=Výsledky!#REF!,Tipy!IA43=Výsledky!#REF!,Tipy!IA43=Výsledky!$JJ$9),IF(VLOOKUP(Tipy!IA43,'Kategórie hráčov'!$A$2:$B$46,2,FALSE)=30,30,20),0))</f>
        <v/>
      </c>
      <c r="JM49" s="61" t="str">
        <f>IF(ISBLANK($JH$3),"",IF(OR(Tipy!IB43=Výsledky!#REF!,Tipy!IB43=Výsledky!#REF!,Tipy!IB43=Výsledky!#REF!,Tipy!IB43=Výsledky!$JM$9),IF(VLOOKUP(Tipy!IB43,'Kategórie hráčov'!$A$2:$B$46,2,FALSE)=30,30,20),0))</f>
        <v/>
      </c>
      <c r="JN49" s="62" t="str">
        <f>IF(ISBLANK($JH$3),"",IF(ISBLANK(Tipy!HX43),0,IF(OR(AND(Tipy!HX43=Výsledky!$JF$3,OR(Tipy!HZ43=Výsledky!$JH$3+1,Tipy!HZ43=Výsledky!$JH$3-1)),AND(Tipy!HZ43=Výsledky!$JH$3,OR(Tipy!HX43=Výsledky!$JF$3+1,Tipy!HX43=Výsledky!$JF$3-1))),10,0)))</f>
        <v/>
      </c>
      <c r="JO49" s="65" t="str">
        <f>IF(ISBLANK($JH$3),"",IF(ISBLANK(Tipy!HX43),"-",SUM(JJ49:JN49)))</f>
        <v/>
      </c>
      <c r="JP49" s="64"/>
      <c r="JQ49" s="61" t="str">
        <f>IF(ISBLANK($JV$3),"",IF(ISBLANK(Tipy!ID43),0,IF(AND(Tipy!ID43=Výsledky!$JT$3,Tipy!IF43=Výsledky!$JV$3),60,0)))</f>
        <v/>
      </c>
      <c r="JR49" s="61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61" t="str">
        <f>IF(ISBLANK($JV$3),"",IF(OR(Tipy!IG43=Výsledky!$JQ$6,Tipy!IG43=Výsledky!$JQ$7,Tipy!IG43=Výsledky!$JQ$8,Tipy!IG43=Výsledky!$JQ$9),IF(VLOOKUP(Tipy!IG43,'Kategórie hráčov'!$A$2:$B$46,2,FALSE)=30,30,20),0))</f>
        <v/>
      </c>
      <c r="JT49" s="61" t="str">
        <f>IF(ISBLANK($JV$3),"",IF(OR(Tipy!IH43=Výsledky!$JT$6,Tipy!IH43=Výsledky!$JT$7,Tipy!IH43=Výsledky!$JT$8,Tipy!IH43=Výsledky!$JT$9),IF(VLOOKUP(Tipy!IH43,'Kategórie hráčov'!$A$2:$B$46,2,FALSE)=30,30,20),0))</f>
        <v/>
      </c>
      <c r="JU49" s="62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65" t="str">
        <f>IF(ISBLANK($JV$3),"",IF(ISBLANK(Tipy!ID43),"-",SUM(JQ49:JU49)))</f>
        <v/>
      </c>
      <c r="JW49" s="64"/>
      <c r="JX49" s="61" t="str">
        <f>IF(ISBLANK($KQ$3),"",IF(ISBLANK(Tipy!IJ43),0,IF(AND(Tipy!IJ43=Výsledky!$KO$3,Tipy!IL43=Výsledky!$KQ$3),60,0)))</f>
        <v/>
      </c>
      <c r="JY49" s="61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1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1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2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65" t="str">
        <f>IF(ISBLANK($KQ$3),"",IF(ISBLANK(Tipy!IJ43),"-",SUM(JX49:KB49)))</f>
        <v/>
      </c>
      <c r="KD49" s="64"/>
      <c r="KE49" s="61" t="str">
        <f>IF(ISBLANK($KX$3),"",IF(ISBLANK(Tipy!IP43),0,IF(AND(Tipy!IP43=Výsledky!$KV$3,Tipy!IR43=Výsledky!$KX$3),60,0)))</f>
        <v/>
      </c>
      <c r="KF49" s="61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1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1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2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65" t="str">
        <f>IF(ISBLANK($KX$3),"",IF(ISBLANK(Tipy!IP43),"-",SUM(KE49:KI49)))</f>
        <v/>
      </c>
      <c r="KK49" s="64"/>
      <c r="KL49" s="61" t="str">
        <f>IF(ISBLANK($KJ$3),"",IF(ISBLANK(Tipy!IV43),0,IF(AND(Tipy!IV43=Výsledky!$KH$3,Tipy!IX43=Výsledky!$KJ$3),60,0)))</f>
        <v/>
      </c>
      <c r="KM49" s="61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1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1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2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65" t="str">
        <f>IF(ISBLANK($KJ$3),"",IF(ISBLANK(Tipy!IV43),"-",SUM(KL49:KP49)))</f>
        <v/>
      </c>
      <c r="KR49" s="64"/>
      <c r="KS49" s="61" t="str">
        <f>IF(ISBLANK($KC$3),"",IF(ISBLANK(Tipy!JB43),0,IF(AND(Tipy!JB43=Výsledky!$KA$3,Tipy!JD43=Výsledky!$KC$3),60,0)))</f>
        <v/>
      </c>
      <c r="KT49" s="61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1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1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2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5" t="str">
        <f>IF(ISBLANK($KC$3),"",IF(ISBLANK(Tipy!JB43),"-",SUM(KS49:KW49)))</f>
        <v/>
      </c>
      <c r="KY49" s="64"/>
      <c r="KZ49" s="61" t="str">
        <f>IF(ISBLANK($LE$3),"",IF(ISBLANK(Tipy!JH43),0,IF(AND(Tipy!JH43=Výsledky!$LC$3,Tipy!JJ43=Výsledky!$LE$3),60,0)))</f>
        <v/>
      </c>
      <c r="LA49" s="61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1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1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2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5" t="str">
        <f>IF(ISBLANK($LE$3),"",IF(ISBLANK(Tipy!JH43),"-",SUM(KZ49:LD49)))</f>
        <v/>
      </c>
      <c r="LF49" s="64"/>
      <c r="LG49" s="61" t="str">
        <f>IF(ISBLANK($JH$3),"",IF(ISBLANK(Tipy!JU43),0,IF(AND(Tipy!JU43=Výsledky!$JF$3,Tipy!JW43=Výsledky!$JH$3),60,0)))</f>
        <v/>
      </c>
      <c r="LH49" s="61" t="str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/>
      </c>
      <c r="LI49" s="61" t="str">
        <f>IF(ISBLANK($JH$3),"",IF(OR(Tipy!JX43=Výsledky!#REF!,Tipy!JX43=Výsledky!#REF!,Tipy!JX43=Výsledky!#REF!,Tipy!JX43=Výsledky!$JJ$9),IF(VLOOKUP(Tipy!JX43,'Kategórie hráčov'!$A$2:$B$46,2,FALSE)=30,30,20),0))</f>
        <v/>
      </c>
      <c r="LJ49" s="61" t="str">
        <f>IF(ISBLANK($JH$3),"",IF(OR(Tipy!JY43=Výsledky!#REF!,Tipy!JY43=Výsledky!#REF!,Tipy!JY43=Výsledky!#REF!,Tipy!JY43=Výsledky!$JM$9),IF(VLOOKUP(Tipy!JY43,'Kategórie hráčov'!$A$2:$B$46,2,FALSE)=30,30,20),0))</f>
        <v/>
      </c>
      <c r="LK49" s="62" t="str">
        <f>IF(ISBLANK($JH$3),"",IF(ISBLANK(Tipy!JU43),0,IF(OR(AND(Tipy!JU43=Výsledky!$JF$3,OR(Tipy!JW43=Výsledky!$JH$3+1,Tipy!JW43=Výsledky!$JH$3-1)),AND(Tipy!JW43=Výsledky!$JH$3,OR(Tipy!JU43=Výsledky!$JF$3+1,Tipy!JU43=Výsledky!$JF$3-1))),10,0)))</f>
        <v/>
      </c>
      <c r="LL49" s="65" t="str">
        <f>IF(ISBLANK($JH$3),"",IF(ISBLANK(Tipy!JU43),"-",SUM(LG49:LK49)))</f>
        <v/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 t="str">
        <f>IF(ISBLANK($JH$3),"",IF(ISBLANK(Tipy!KI43),0,IF(AND(Tipy!KI43=Výsledky!$JF$3,Tipy!KK43=Výsledky!$JH$3),60,0)))</f>
        <v/>
      </c>
      <c r="LV49" s="61" t="str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/>
      </c>
      <c r="LW49" s="61" t="str">
        <f>IF(ISBLANK($JH$3),"",IF(OR(Tipy!KL43=Výsledky!#REF!,Tipy!KL43=Výsledky!#REF!,Tipy!KL43=Výsledky!#REF!,Tipy!KL43=Výsledky!$JJ$9),IF(VLOOKUP(Tipy!KL43,'Kategórie hráčov'!$A$2:$B$46,2,FALSE)=30,30,20),0))</f>
        <v/>
      </c>
      <c r="LX49" s="61" t="str">
        <f>IF(ISBLANK($JH$3),"",IF(OR(Tipy!KM43=Výsledky!#REF!,Tipy!KM43=Výsledky!#REF!,Tipy!KM43=Výsledky!#REF!,Tipy!KM43=Výsledky!$JM$9),IF(VLOOKUP(Tipy!KM43,'Kategórie hráčov'!$A$2:$B$46,2,FALSE)=30,30,20),0))</f>
        <v/>
      </c>
      <c r="LY49" s="62" t="str">
        <f>IF(ISBLANK($JH$3),"",IF(ISBLANK(Tipy!KI43),0,IF(OR(AND(Tipy!KI43=Výsledky!$JF$3,OR(Tipy!KK43=Výsledky!$JH$3+1,Tipy!KK43=Výsledky!$JH$3-1)),AND(Tipy!KK43=Výsledky!$JH$3,OR(Tipy!KI43=Výsledky!$JF$3+1,Tipy!KI43=Výsledky!$JF$3-1))),10,0)))</f>
        <v/>
      </c>
      <c r="LZ49" s="65" t="str">
        <f>IF(ISBLANK($JH$3),"",IF(ISBLANK(Tipy!KI43),"-",SUM(LU49:LY49)))</f>
        <v/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324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324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5" customFormat="1" ht="18" customHeight="1" x14ac:dyDescent="0.2">
      <c r="A50" s="287">
        <f>Tipy!A44</f>
        <v>20</v>
      </c>
      <c r="B50" s="302" t="s">
        <v>36</v>
      </c>
      <c r="C50" s="303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4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299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299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102">
        <f>IF(ISBLANK($AR$3),"",IF(ISBLANK(Tipy!AH44),0,IF(AND(Tipy!AH44=Výsledky!$AP$3,Tipy!AJ44=Výsledky!$AR$3),60,0)))</f>
        <v>0</v>
      </c>
      <c r="AN50" s="101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01">
        <f>IF(ISBLANK($AR$3),"",IF(OR(Tipy!AK44=Výsledky!$AM$6,Tipy!AK44=Výsledky!$AM$7,Tipy!AK44=Výsledky!$AM$8,Tipy!AK44=Výsledky!$AM$9),VLOOKUP(Tipy!AK44,'Kategórie hráčov'!$A$2:$B$51,2,FALSE),0))</f>
        <v>0</v>
      </c>
      <c r="AP50" s="101">
        <f>IF(ISBLANK($AR$3),"",IF(OR(Tipy!AL44=Výsledky!$AP$6,Tipy!AL44=Výsledky!$AP$7,Tipy!AL44=Výsledky!$AP$8,Tipy!AL44=Výsledky!$AP$9),VLOOKUP(Tipy!AL44,'Kategórie hráčov'!$A$27:$B$76,2,FALSE),0))</f>
        <v>20</v>
      </c>
      <c r="AQ50" s="62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5">
        <f>IF(ISBLANK($AR$3),"",IF(ISBLANK(Tipy!AH44),"-",SUM(AM50:AQ50)))</f>
        <v>20</v>
      </c>
      <c r="AS50" s="64"/>
      <c r="AT50" s="61">
        <f>IF(ISBLANK($AY$3),"",IF(ISBLANK(Tipy!AN44),0,IF(AND(Tipy!AN44=Výsledky!$AW$3,Tipy!AP44=Výsledky!$AY$3),60,0)))</f>
        <v>0</v>
      </c>
      <c r="AU50" s="61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61">
        <f>IF(ISBLANK($AY$3),"",IF(OR(Tipy!AQ44=Výsledky!$AT$6,Tipy!AQ44=Výsledky!$AT$7,Tipy!AQ44=Výsledky!$AT$8,Tipy!AQ44=Výsledky!$AT$9),VLOOKUP(Tipy!AQ44,'Kategórie hráčov'!$A$2:$B$51,2,FALSE),0))</f>
        <v>20</v>
      </c>
      <c r="AW50" s="61">
        <f>IF(ISBLANK($AY$3),"",IF(OR(Tipy!AR44=Výsledky!$AW$6,Tipy!AR44=Výsledky!$AW$7,Tipy!AR44=Výsledky!$AW$8,Tipy!AR44=Výsledky!$AW$9),VLOOKUP(Tipy!AR44,'Kategórie hráčov'!$A$27:$B$76,2,FALSE),0))</f>
        <v>20</v>
      </c>
      <c r="AX50" s="62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5">
        <f>IF(ISBLANK($AY$3),"",IF(ISBLANK(Tipy!AN44),"-",SUM(AT50:AX50)))</f>
        <v>60</v>
      </c>
      <c r="AZ50" s="64"/>
      <c r="BA50" s="61">
        <f>IF(ISBLANK($BF$3),"",IF(ISBLANK(Tipy!AT44),0,IF(AND(Tipy!AT44=Výsledky!$BD$3,Tipy!AV44=Výsledky!$BF$3),60,0)))</f>
        <v>0</v>
      </c>
      <c r="BB50" s="61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61">
        <f>IF(ISBLANK($BF$3),"",IF(OR(Tipy!AW44=Výsledky!$BA$6,Tipy!AW44=Výsledky!$BA$7,Tipy!AW44=Výsledky!$BA$8,Tipy!AW44=Výsledky!$BA$9),VLOOKUP(Tipy!AW44,'Kategórie hráčov'!$A$2:$B$51,2,FALSE),0))</f>
        <v>20</v>
      </c>
      <c r="BD50" s="61">
        <f>IF(ISBLANK($BF$3),"",IF(OR(Tipy!AX44=Výsledky!$BD$6,Tipy!AX44=Výsledky!$BD$7,Tipy!AX44=Výsledky!$BD$8,Tipy!AX44=Výsledky!$BD$9),VLOOKUP(Tipy!AX44,'Kategórie hráčov'!$A$27:$B$76,2,FALSE),0))</f>
        <v>0</v>
      </c>
      <c r="BE50" s="62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5">
        <f>IF(ISBLANK($BF$3),"",IF(ISBLANK(Tipy!AT44),"-",SUM(BA50:BE50)))</f>
        <v>50</v>
      </c>
      <c r="BG50" s="64"/>
      <c r="BH50" s="61">
        <f>IF(ISBLANK($BM$3),"",IF(ISBLANK(Tipy!AZ44),0,IF(AND(Tipy!AZ44=Výsledky!$BK$3,Tipy!BB44=Výsledky!$BM$3),60,0)))</f>
        <v>60</v>
      </c>
      <c r="BI50" s="61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61">
        <f>IF(ISBLANK($BM$3),"",IF(OR(Tipy!BC44=Výsledky!$BH$6,Tipy!BC44=Výsledky!$BH$7,Tipy!BC44=Výsledky!$BH$8,Tipy!BC44=Výsledky!$BH$9),VLOOKUP(Tipy!BC44,'Kategórie hráčov'!$A$2:$B$51,2,FALSE),0))</f>
        <v>20</v>
      </c>
      <c r="BK50" s="61">
        <f>IF(ISBLANK($BM$3),"",IF(OR(Tipy!BD44=Výsledky!$BK$6,Tipy!BD44=Výsledky!$BK$7,Tipy!BD44=Výsledky!$BK$8,Tipy!BD44=Výsledky!$BK$9),VLOOKUP(Tipy!BD44,'Kategórie hráčov'!$A$27:$B$76,2,FALSE),0))</f>
        <v>0</v>
      </c>
      <c r="BL50" s="62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5">
        <f>IF(ISBLANK($BM$3),"",IF(ISBLANK(Tipy!AZ44),"-",SUM(BH50:BL50)))</f>
        <v>80</v>
      </c>
      <c r="BN50" s="64"/>
      <c r="BO50" s="61">
        <f>IF(ISBLANK($BT$3),"",IF(ISBLANK(Tipy!BF44),0,IF(AND(Tipy!BF44=Výsledky!$BR$3,Tipy!BH44=Výsledky!$BT$3),60,0)))</f>
        <v>0</v>
      </c>
      <c r="BP50" s="61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61">
        <f>IF(ISBLANK($BT$3),"",IF(OR(Tipy!BI44=Výsledky!$BO$6,Tipy!BI44=Výsledky!$BO$7,Tipy!BI44=Výsledky!$BO$8,Tipy!BI44=Výsledky!$BO$9),VLOOKUP(Tipy!BI44,'Kategórie hráčov'!$A$2:$B$51,2,FALSE),0))</f>
        <v>0</v>
      </c>
      <c r="BR50" s="61">
        <f>IF(ISBLANK($BT$3),"",IF(OR(Tipy!BJ44=Výsledky!$BR$6,Tipy!BJ44=Výsledky!$BR$7,Tipy!BJ44=Výsledky!$BR$8,Tipy!BJ44=Výsledky!$BR$9),VLOOKUP(Tipy!BJ44,'Kategórie hráčov'!$A$27:$B$76,2,FALSE),0))</f>
        <v>0</v>
      </c>
      <c r="BS50" s="62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5" t="str">
        <f>IF(ISBLANK($BT$3),"",IF(ISBLANK(Tipy!BF44),"-",SUM(BO50:BS50)))</f>
        <v>-</v>
      </c>
      <c r="BU50" s="64"/>
      <c r="BV50" s="61">
        <f>IF(ISBLANK($CA$3),"",IF(ISBLANK(Tipy!BL44),0,IF(AND(Tipy!BL44=Výsledky!$BY$3,Tipy!BN44=Výsledky!$CA$3),60,0)))</f>
        <v>0</v>
      </c>
      <c r="BW50" s="61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61">
        <f>IF(ISBLANK($CA$3),"",IF(OR(Tipy!BO44=Výsledky!$BV$6,Tipy!BO44=Výsledky!$BV$7,Tipy!BO44=Výsledky!$BV$8,Tipy!BO44=Výsledky!$BV$9),VLOOKUP(Tipy!BO44,'Kategórie hráčov'!$A$2:$B$51,2,FALSE),0))</f>
        <v>0</v>
      </c>
      <c r="BY50" s="61">
        <f>IF(ISBLANK($CA$3),"",IF(OR(Tipy!BP44=Výsledky!$BY$6,Tipy!BP44=Výsledky!$BY$7,Tipy!BP44=Výsledky!$BY$8,Tipy!BP44=Výsledky!$BY$9),VLOOKUP(Tipy!BP44,'Kategórie hráčov'!$A$27:$B$76,2,FALSE),0))</f>
        <v>0</v>
      </c>
      <c r="BZ50" s="62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5">
        <f>IF(ISBLANK($CA$3),"",IF(ISBLANK(Tipy!BL44),"-",SUM(BV50:BZ50)))</f>
        <v>30</v>
      </c>
      <c r="CB50" s="64"/>
      <c r="CC50" s="61">
        <f>IF(ISBLANK($CH$3),"",IF(ISBLANK(Tipy!BR44),0,IF(AND(Tipy!BR44=Výsledky!$CF$3,Tipy!BT44=Výsledky!$CH$3),60,0)))</f>
        <v>0</v>
      </c>
      <c r="CD50" s="61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61">
        <f>IF(ISBLANK($CH$3),"",IF(OR(Tipy!BU44=Výsledky!$CC$6,Tipy!BU44=Výsledky!$CC$7,Tipy!BU44=Výsledky!$CC$8,Tipy!BU44=Výsledky!$CC$9),VLOOKUP(Tipy!BU44,'Kategórie hráčov'!$A$2:$B$51,2,FALSE),0))</f>
        <v>20</v>
      </c>
      <c r="CF50" s="61">
        <f>IF(ISBLANK($CH$3),"",IF(OR(Tipy!BV44=Výsledky!$CF$6,Tipy!BV44=Výsledky!$CF$7,Tipy!BV44=Výsledky!$CF$8,Tipy!BV44=Výsledky!$CF$9),VLOOKUP(Tipy!BV44,'Kategórie hráčov'!$A$27:$B$76,2,FALSE),0))</f>
        <v>0</v>
      </c>
      <c r="CG50" s="62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5">
        <f>IF(ISBLANK($CH$3),"",IF(ISBLANK(Tipy!BR44),"-",SUM(CC50:CG50)))</f>
        <v>20</v>
      </c>
      <c r="CI50" s="64"/>
      <c r="CJ50" s="61">
        <f>IF(ISBLANK($CO$3),"",IF(ISBLANK(Tipy!BX44),0,IF(AND(Tipy!BX44=Výsledky!$CM$3,Tipy!BZ44=Výsledky!$CO$3),60,0)))</f>
        <v>0</v>
      </c>
      <c r="CK50" s="61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61">
        <f>IF(ISBLANK($CO$3),"",IF(OR(Tipy!CA44=Výsledky!$CJ$6,Tipy!CA44=Výsledky!$CJ$7,Tipy!CA44=Výsledky!$CJ$8,Tipy!CA44=Výsledky!$CJ$9),VLOOKUP(Tipy!CA44,'Kategórie hráčov'!$A$2:$B$51,2,FALSE),0))</f>
        <v>20</v>
      </c>
      <c r="CM50" s="61">
        <f>IF(ISBLANK($CO$3),"",IF(OR(Tipy!CB44=Výsledky!$CM$6,Tipy!CB44=Výsledky!$CM$7,Tipy!CB44=Výsledky!$CM$8,Tipy!CB44=Výsledky!$CM$9),VLOOKUP(Tipy!CB44,'Kategórie hráčov'!$A$27:$B$76,2,FALSE),0))</f>
        <v>0</v>
      </c>
      <c r="CN50" s="62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65">
        <f>IF(ISBLANK($CO$3),"",IF(ISBLANK(Tipy!BX44),"-",SUM(CJ50:CN50)))</f>
        <v>50</v>
      </c>
      <c r="CP50" s="64"/>
      <c r="CQ50" s="61">
        <f>IF(ISBLANK($CV$3),"",IF(ISBLANK(Tipy!CD44),0,IF(AND(Tipy!CD44=Výsledky!$CT$3,Tipy!CF44=Výsledky!$CV$3),60,0)))</f>
        <v>0</v>
      </c>
      <c r="CR50" s="61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61">
        <f>IF(ISBLANK($CV$3),"",IF(OR(Tipy!CG44=Výsledky!$CQ$6,Tipy!CG44=Výsledky!$CQ$7,Tipy!CG44=Výsledky!$CQ$8,Tipy!CG44=Výsledky!$CQ$9),VLOOKUP(Tipy!CG44,'Kategórie hráčov'!$A$2:$B$51,2,FALSE),0))</f>
        <v>20</v>
      </c>
      <c r="CT50" s="61">
        <f>IF(ISBLANK($CV$3),"",IF(OR(Tipy!CH44=Výsledky!$CT$6,Tipy!CH44=Výsledky!$CT$7,Tipy!CH44=Výsledky!$CT$8,Tipy!CH44=Výsledky!$CT$9),VLOOKUP(Tipy!CH44,'Kategórie hráčov'!$A$27:$B$76,2,FALSE),0))</f>
        <v>0</v>
      </c>
      <c r="CU50" s="62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65">
        <f>IF(ISBLANK($CV$3),"",IF(ISBLANK(Tipy!CD44),"-",SUM(CQ50:CU50)))</f>
        <v>40</v>
      </c>
      <c r="CW50" s="64"/>
      <c r="CX50" s="61">
        <f>IF(ISBLANK($DC$3),"",IF(ISBLANK(Tipy!CJ44),0,IF(AND(Tipy!CJ44=Výsledky!$DA$3,Tipy!CL44=Výsledky!$DC$3),60,0)))</f>
        <v>0</v>
      </c>
      <c r="CY50" s="61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61">
        <f>IF(ISBLANK($DC$3),"",IF(OR(Tipy!CM44=Výsledky!$CX$6,Tipy!CM44=Výsledky!$CX$7,Tipy!CM44=Výsledky!$CX$8,Tipy!CM44=Výsledky!$CX$9),VLOOKUP(Tipy!CM44,'Kategórie hráčov'!$A$2:$B$51,2,FALSE),0))</f>
        <v>20</v>
      </c>
      <c r="DA50" s="61">
        <f>IF(ISBLANK($DC$3),"",IF(OR(Tipy!CN44=Výsledky!$DA$6,Tipy!CN44=Výsledky!$DA$7,Tipy!CN44=Výsledky!$DA$8,Tipy!CN44=Výsledky!$DA$9),VLOOKUP(Tipy!CN44,'Kategórie hráčov'!$A$27:$B$76,2,FALSE),0))</f>
        <v>0</v>
      </c>
      <c r="DB50" s="62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65">
        <f>IF(ISBLANK($DC$3),"",IF(ISBLANK(Tipy!CJ44),"-",SUM(CX50:DB50)))</f>
        <v>40</v>
      </c>
      <c r="DD50" s="64"/>
      <c r="DE50" s="61">
        <f>IF(ISBLANK($DJ$3),"",IF(ISBLANK(Tipy!CP44),0,IF(AND(Tipy!CP44=Výsledky!$DH$3,Tipy!CR44=Výsledky!$DJ$3),60,0)))</f>
        <v>0</v>
      </c>
      <c r="DF50" s="61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61">
        <f>IF(ISBLANK($DJ$3),"",IF(OR(Tipy!CS44=Výsledky!$DE$6,Tipy!CS44=Výsledky!$DE$7,Tipy!CS44=Výsledky!$DE$8,Tipy!CS44=Výsledky!$DE$9),VLOOKUP(Tipy!CS44,'Kategórie hráčov'!$A$2:$B$51,2,FALSE),0))</f>
        <v>20</v>
      </c>
      <c r="DH50" s="61">
        <f>IF(ISBLANK($DJ$3),"",IF(OR(Tipy!CT44=Výsledky!$DH$6,Tipy!CT44=Výsledky!$DH$7,Tipy!CT44=Výsledky!$DH$8,Tipy!CT44=Výsledky!$DH$9),VLOOKUP(Tipy!CT44,'Kategórie hráčov'!$A$27:$B$76,2,FALSE),0))</f>
        <v>0</v>
      </c>
      <c r="DI50" s="62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65">
        <f>IF(ISBLANK($DJ$3),"",IF(ISBLANK(Tipy!CP44),"-",SUM(DE50:DI50)))</f>
        <v>50</v>
      </c>
      <c r="DK50" s="64"/>
      <c r="DL50" s="61">
        <f>IF(ISBLANK($DQ$3),"",IF(ISBLANK(Tipy!CV44),0,IF(AND(Tipy!CV44=Výsledky!$DO$3,Tipy!CX44=Výsledky!$DQ$3),60,0)))</f>
        <v>0</v>
      </c>
      <c r="DM50" s="61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61">
        <f>IF(ISBLANK($DQ$3),"",IF(OR(Tipy!CY44=Výsledky!$DL$6,Tipy!CY44=Výsledky!$DL$7,Tipy!CY44=Výsledky!$DL$8,Tipy!CY44=Výsledky!$DL$9),VLOOKUP(Tipy!CY44,'Kategórie hráčov'!$A$2:$B$51,2,FALSE),0))</f>
        <v>0</v>
      </c>
      <c r="DO50" s="61">
        <f>IF(ISBLANK($DQ$3),"",IF(OR(Tipy!CZ44=Výsledky!$DO$6,Tipy!CZ44=Výsledky!$DO$7,Tipy!CZ44=Výsledky!$DO$8,Tipy!CZ44=Výsledky!$DO$9),VLOOKUP(Tipy!CZ44,'Kategórie hráčov'!$A$27:$B$76,2,FALSE),0))</f>
        <v>0</v>
      </c>
      <c r="DP50" s="62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65">
        <f>IF(ISBLANK($DQ$3),"",IF(ISBLANK(Tipy!CV44),"-",SUM(DL50:DP50)))</f>
        <v>0</v>
      </c>
      <c r="DR50" s="64"/>
      <c r="DS50" s="61">
        <f>IF(ISBLANK($DX$3),"",IF(ISBLANK(Tipy!DB44),0,IF(AND(Tipy!DB44=Výsledky!$DV$3,Tipy!DD44=Výsledky!$DX$3),60,0)))</f>
        <v>0</v>
      </c>
      <c r="DT50" s="61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61">
        <f>IF(ISBLANK($DX$3),"",IF(OR(Tipy!DE44=Výsledky!$DS$6,Tipy!DE44=Výsledky!$DS$7,Tipy!DE44=Výsledky!$DS$8,Tipy!DE44=Výsledky!$DS$9),VLOOKUP(Tipy!DE44,'Kategórie hráčov'!$A$2:$B$51,2,FALSE),0))</f>
        <v>20</v>
      </c>
      <c r="DV50" s="61">
        <f>IF(ISBLANK($DX$3),"",IF(OR(Tipy!DF44=Výsledky!$DV$6,Tipy!DF44=Výsledky!$DV$7,Tipy!DF44=Výsledky!$DV$8,Tipy!DF44=Výsledky!$DV$9),VLOOKUP(Tipy!DF44,'Kategórie hráčov'!$A$27:$B$76,2,FALSE),0))</f>
        <v>0</v>
      </c>
      <c r="DW50" s="62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65">
        <f>IF(ISBLANK($DX$3),"",IF(ISBLANK(Tipy!DB44),"-",SUM(DS50:DW50)))</f>
        <v>20</v>
      </c>
      <c r="DY50" s="64"/>
      <c r="DZ50" s="61">
        <f>IF(ISBLANK($EE$3),"",IF(ISBLANK(Tipy!DH44),0,IF(AND(Tipy!DH44=Výsledky!$EC$3,Tipy!DJ44=Výsledky!$EE$3),60,0)))</f>
        <v>0</v>
      </c>
      <c r="EA50" s="61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20</v>
      </c>
      <c r="EB50" s="61">
        <f>IF(ISBLANK($EE$3),"",IF(OR(Tipy!DK44=Výsledky!$DZ$6,Tipy!DK44=Výsledky!$DZ$7,Tipy!DK44=Výsledky!$DZ$8,Tipy!DK44=Výsledky!$DZ$9),VLOOKUP(Tipy!DK44,'Kategórie hráčov'!$A$2:$B$51,2,FALSE),0))</f>
        <v>20</v>
      </c>
      <c r="EC50" s="61">
        <f>IF(ISBLANK($EE$3),"",IF(OR(Tipy!DL44=Výsledky!$EC$6,Tipy!DL44=Výsledky!$EC$7,Tipy!DL44=Výsledky!$EC$8,Tipy!DL44=Výsledky!$EC$9),VLOOKUP(Tipy!DL44,'Kategórie hráčov'!$A$27:$B$76,2,FALSE),0))</f>
        <v>0</v>
      </c>
      <c r="ED50" s="62">
        <f>IF(ISBLANK($EE$3),"",IF(ISBLANK(Tipy!DH44),0,IF(OR(AND(Tipy!DH44=Výsledky!$EC$3,OR(Tipy!DJ44=Výsledky!$EE$3+1,Tipy!DJ44=Výsledky!$EE$3-1)),AND(Tipy!DJ44=Výsledky!$EE$3,OR(Tipy!DH44=Výsledky!$EC$3+1,Tipy!DH44=Výsledky!$EC$3-1))),10,0)))</f>
        <v>10</v>
      </c>
      <c r="EE50" s="65">
        <f>IF(ISBLANK($EE$3),"",IF(ISBLANK(Tipy!DH44),"-",SUM(DZ50:ED50)))</f>
        <v>50</v>
      </c>
      <c r="EF50" s="64"/>
      <c r="EG50" s="61">
        <f>IF(ISBLANK($EL$3),"",IF(ISBLANK(Tipy!DN44),0,IF(AND(Tipy!DN44=Výsledky!$EJ$3,Tipy!DP44=Výsledky!$EL$3),60,0)))</f>
        <v>0</v>
      </c>
      <c r="EH50" s="61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61">
        <f>IF(ISBLANK($EL$3),"",IF(OR(Tipy!DQ44=Výsledky!$EG$6,Tipy!DQ44=Výsledky!$EG$7,Tipy!DQ44=Výsledky!$EG$8,Tipy!DQ44=Výsledky!$EG$9),VLOOKUP(Tipy!DQ44,'Kategórie hráčov'!$A$77:$B$77,2,FALSE),0))</f>
        <v>0</v>
      </c>
      <c r="EJ50" s="61">
        <f>IF(ISBLANK($EL$3),"",IF(OR(Tipy!DR44=Výsledky!$EJ$6,Tipy!DR44=Výsledky!$EJ$7,Tipy!DR44=Výsledky!$EJ$8,Tipy!DR44=Výsledky!$EJ$9),VLOOKUP(Tipy!DR44,'Kategórie hráčov'!$A$27:$B$76,2,FALSE),0))</f>
        <v>0</v>
      </c>
      <c r="EK50" s="62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65">
        <f>IF(ISBLANK($EL$3),"",IF(ISBLANK(Tipy!DN44),"-",SUM(EG50:EK50)))</f>
        <v>0</v>
      </c>
      <c r="EM50" s="64"/>
      <c r="EN50" s="61">
        <f>IF(ISBLANK($ES$3),"",IF(ISBLANK(Tipy!DT44),0,IF(AND(Tipy!DT44=Výsledky!$EQ$3,Tipy!DV44=Výsledky!$ES$3),60,0)))</f>
        <v>0</v>
      </c>
      <c r="EO50" s="61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20</v>
      </c>
      <c r="EP50" s="61">
        <f>IF(ISBLANK($ES$3),"",IF(OR(Tipy!DW44=Výsledky!$EN$6,Tipy!DW44=Výsledky!$EN$7,Tipy!DW44=Výsledky!$EN$8,Tipy!DW44=Výsledky!$EN$9),VLOOKUP(Tipy!DW44,'Kategórie hráčov'!$A$2:$B$51,2,FALSE),0))</f>
        <v>20</v>
      </c>
      <c r="EQ50" s="61">
        <f>IF(ISBLANK($ES$3),"",IF(OR(Tipy!DX44=Výsledky!$EQ$6,Tipy!DX44=Výsledky!$EQ$7,Tipy!DX44=Výsledky!$EQ$8,Tipy!DX44=Výsledky!$EQ$9),VLOOKUP(Tipy!DX44,'Kategórie hráčov'!$A$27:$B$76,2,FALSE),0))</f>
        <v>0</v>
      </c>
      <c r="ER50" s="62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65">
        <f>IF(ISBLANK($ES$3),"",IF(ISBLANK(Tipy!DT44),"-",SUM(EN50:ER50)))</f>
        <v>40</v>
      </c>
      <c r="ET50" s="64"/>
      <c r="EU50" s="61">
        <f>IF(ISBLANK($EZ$3),"",IF(ISBLANK(Tipy!DZ44),0,IF(AND(Tipy!DZ44=Výsledky!$EX$3,Tipy!EB44=Výsledky!$EZ$3),60,0)))</f>
        <v>0</v>
      </c>
      <c r="EV50" s="61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61">
        <f>IF(ISBLANK($EZ$3),"",IF(OR(Tipy!EC44=Výsledky!$EU$6,Tipy!EC44=Výsledky!$EU$7,Tipy!EC44=Výsledky!$EU$8,Tipy!EC44=Výsledky!$EU$9),VLOOKUP(Tipy!EC44,'Kategórie hráčov'!$A$2:$B$51,2,FALSE),0))</f>
        <v>0</v>
      </c>
      <c r="EX50" s="61">
        <f>IF(ISBLANK($EZ$3),"",IF(OR(Tipy!ED44=Výsledky!$EX$6,Tipy!ED44=Výsledky!$EX$7,Tipy!ED44=Výsledky!$EX$8,Tipy!ED44=Výsledky!$EX$9),VLOOKUP(Tipy!ED44,'Kategórie hráčov'!$A$27:$B$76,2,FALSE),0))</f>
        <v>0</v>
      </c>
      <c r="EY50" s="62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65" t="str">
        <f>IF(ISBLANK($EZ$3),"",IF(ISBLANK(Tipy!DZ44),"-",SUM(EU50:EY50)))</f>
        <v>-</v>
      </c>
      <c r="FA50" s="64"/>
      <c r="FB50" s="61">
        <f>IF(ISBLANK($BM$3),"",IF(ISBLANK(Tipy!EF44),0,IF(AND(Tipy!EF44=Výsledky!$BK$3,Tipy!EH44=Výsledky!$BM$3),60,0)))</f>
        <v>0</v>
      </c>
      <c r="FC50" s="61">
        <f>IF(ISBLANK($BM$3),"",IF(ISBLANK(Tipy!EF44),0,IF(AND(Tipy!EF44=Výsledky!$BK$3,Tipy!EH44=Výsledky!$BM$3),0,IF(AND(Tipy!EF44-Tipy!EH44&gt;0,Výsledky!$BK$3-Výsledky!$BM$3&gt;0),20,IF(AND(Tipy!EF44-Tipy!EH44=0,Výsledky!$BK$3-Výsledky!$BM$3=0),20,IF(AND(Tipy!EF44-Tipy!EH44&lt;0,Výsledky!$BK$3-Výsledky!$BM$3&lt;0),20,0))))))</f>
        <v>0</v>
      </c>
      <c r="FD50" s="61">
        <f>IF(ISBLANK($BM$3),"",IF(OR(Tipy!EI44=Výsledky!$FB$6,Tipy!EI44=Výsledky!$FB$7,Tipy!EI44=Výsledky!$FB$8,Tipy!EI44=Výsledky!$FB$9),IF(VLOOKUP(Tipy!EI44,'Kategórie hráčov'!$A$2:$B$46,2,FALSE)=30,30,20),0))</f>
        <v>0</v>
      </c>
      <c r="FE50" s="61">
        <f>IF(ISBLANK($BM$3),"",IF(OR(Tipy!EJ44=Výsledky!$FE$6,Tipy!EJ44=Výsledky!$FE$7,Tipy!EJ44=Výsledky!$FE$8,Tipy!EJ44=Výsledky!$FE$9),IF(VLOOKUP(Tipy!EJ44,'Kategórie hráčov'!$A$2:$B$46,2,FALSE)=30,30,20),0))</f>
        <v>0</v>
      </c>
      <c r="FF50" s="62">
        <f>IF(ISBLANK($BM$3),"",IF(ISBLANK(Tipy!EF44),0,IF(OR(AND(Tipy!EF44=Výsledky!$BK$3,OR(Tipy!EH44=Výsledky!$BM$3+1,Tipy!EH44=Výsledky!$BM$3-1)),AND(Tipy!EH44=Výsledky!$BM$3,OR(Tipy!EF44=Výsledky!$BK$3+1,Tipy!EF44=Výsledky!$BK$3-1))),10,0)))</f>
        <v>0</v>
      </c>
      <c r="FG50" s="65" t="str">
        <f>IF(ISBLANK($BM$3),"",IF(ISBLANK(Tipy!EF44),"-",SUM(FB50:FF50)))</f>
        <v>-</v>
      </c>
      <c r="FH50" s="64"/>
      <c r="FI50" s="61" t="str">
        <f>IF(ISBLANK($FN$3),"",IF(ISBLANK(Tipy!EL44),0,IF(AND(Tipy!EL44=Výsledky!$FL$3,Tipy!EN44=Výsledky!$FN$3),60,0)))</f>
        <v/>
      </c>
      <c r="FJ50" s="61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61" t="str">
        <f>IF(ISBLANK($FN$3),"",IF(OR(Tipy!EO44=Výsledky!$FI$6,Tipy!EO44=Výsledky!$FI$7,Tipy!EO44=Výsledky!$FI$8,Tipy!EO44=Výsledky!$FI$9),IF(VLOOKUP(Tipy!EO44,'Kategórie hráčov'!$A$2:$B$46,2,FALSE)=30,30,20),0))</f>
        <v/>
      </c>
      <c r="FL50" s="61" t="str">
        <f>IF(ISBLANK($FN$3),"",IF(OR(Tipy!EP44=Výsledky!$FL$6,Tipy!EP44=Výsledky!$FL$7,Tipy!EP44=Výsledky!$FL$8,Tipy!EP44=Výsledky!$FL$9),IF(VLOOKUP(Tipy!EP44,'Kategórie hráčov'!$A$2:$B$46,2,FALSE)=30,30,20),0))</f>
        <v/>
      </c>
      <c r="FM50" s="62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65" t="str">
        <f>IF(ISBLANK($FN$3),"",IF(ISBLANK(Tipy!EL44),"-",SUM(FI50:FM50)))</f>
        <v/>
      </c>
      <c r="FO50" s="64"/>
      <c r="FP50" s="61">
        <f>IF(ISBLANK($DJ$3),"",IF(ISBLANK(Tipy!ER44),0,IF(AND(Tipy!ER44=Výsledky!$DH$3,Tipy!ET44=Výsledky!$DJ$3),60,0)))</f>
        <v>0</v>
      </c>
      <c r="FQ50" s="61">
        <f>IF(ISBLANK($DJ$3),"",IF(ISBLANK(Tipy!ER44),0,IF(AND(Tipy!ER44=Výsledky!$DH$3,Tipy!ET44=Výsledky!$DJ$3),0,IF(AND(Tipy!ER44-Tipy!ET44&gt;0,Výsledky!$DH$3-Výsledky!$DJ$3&gt;0),20,IF(AND(Tipy!ER44-Tipy!ET44=0,Výsledky!$DH$3-Výsledky!$DJ$3=0),20,IF(AND(Tipy!ER44-Tipy!ET44&lt;0,Výsledky!$DH$3-Výsledky!$DJ$3&lt;0),20,0))))))</f>
        <v>0</v>
      </c>
      <c r="FR50" s="61">
        <f>IF(ISBLANK($DJ$3),"",IF(OR(Tipy!EU44=Výsledky!$FP$6,Tipy!EU44=Výsledky!$FP$7,Tipy!EU44=Výsledky!$FP$8,Tipy!EU44=Výsledky!$FP$9),IF(VLOOKUP(Tipy!EU44,'Kategórie hráčov'!$A$2:$B$46,2,FALSE)=30,30,20),0))</f>
        <v>0</v>
      </c>
      <c r="FS50" s="61">
        <f>IF(ISBLANK($DJ$3),"",IF(OR(Tipy!EV44=Výsledky!$FS$6,Tipy!EV44=Výsledky!$FS$7,Tipy!EV44=Výsledky!$FS$8,Tipy!EV44=Výsledky!$FS$9),IF(VLOOKUP(Tipy!EV44,'Kategórie hráčov'!$A$2:$B$46,2,FALSE)=30,30,20),0))</f>
        <v>0</v>
      </c>
      <c r="FT50" s="62">
        <f>IF(ISBLANK($DJ$3),"",IF(ISBLANK(Tipy!ER44),0,IF(OR(AND(Tipy!ER44=Výsledky!$DH$3,OR(Tipy!ET44=Výsledky!$DJ$3+1,Tipy!ET44=Výsledky!$DJ$3-1)),AND(Tipy!ET44=Výsledky!$DJ$3,OR(Tipy!ER44=Výsledky!$DH$3+1,Tipy!ER44=Výsledky!$DH$3-1))),10,0)))</f>
        <v>0</v>
      </c>
      <c r="FU50" s="65" t="str">
        <f>IF(ISBLANK($DJ$3),"",IF(ISBLANK(Tipy!ER44),"-",SUM(FP50:FT50)))</f>
        <v>-</v>
      </c>
      <c r="FV50" s="64"/>
      <c r="FW50" s="61" t="str">
        <f>IF(ISBLANK($GB$3),"",IF(ISBLANK(Tipy!EX44),0,IF(AND(Tipy!EX44=Výsledky!$FZ$3,Tipy!EZ44=Výsledky!$GB$3),60,0)))</f>
        <v/>
      </c>
      <c r="FX50" s="61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61" t="str">
        <f>IF(ISBLANK($GB$3),"",IF(OR(Tipy!FA44=Výsledky!$FW$6,Tipy!FA44=Výsledky!$FW$7,Tipy!FA44=Výsledky!$FW$8,Tipy!FA44=Výsledky!$FW$9),IF(VLOOKUP(Tipy!FA44,'Kategórie hráčov'!$A$2:$B$46,2,FALSE)=30,30,20),0))</f>
        <v/>
      </c>
      <c r="FZ50" s="61" t="str">
        <f>IF(ISBLANK($GB$3),"",IF(OR(Tipy!FB44=Výsledky!$FZ$6,Tipy!FB44=Výsledky!$FZ$7,Tipy!FB44=Výsledky!$FZ$8,Tipy!FB44=Výsledky!$FZ$9),IF(VLOOKUP(Tipy!FB44,'Kategórie hráčov'!$A$2:$B$46,2,FALSE)=30,30,20),0))</f>
        <v/>
      </c>
      <c r="GA50" s="62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65" t="str">
        <f>IF(ISBLANK($GB$3),"",IF(ISBLANK(Tipy!EX44),"-",SUM(FW50:GA50)))</f>
        <v/>
      </c>
      <c r="GC50" s="64"/>
      <c r="GD50" s="61" t="str">
        <f>IF(ISBLANK($GP$3),"",IF(ISBLANK(Tipy!FD44),0,IF(AND(Tipy!FD44=Výsledky!$GN$3,Tipy!FF44=Výsledky!$GP$3),60,0)))</f>
        <v/>
      </c>
      <c r="GE50" s="61" t="str">
        <f>IF(ISBLANK($GP$3),"",IF(ISBLANK(Tipy!FD44),0,IF(AND(Tipy!FD44=Výsledky!$GN$3,Tipy!FF44=Výsledky!$GP$3),0,IF(AND(Tipy!FD44-Tipy!FF44&gt;0,Výsledky!$GN$3-Výsledky!$GP$3&gt;0),20,IF(AND(Tipy!FD44-Tipy!FF44=0,Výsledky!$GN$3-Výsledky!$GP$3=0),20,IF(AND(Tipy!FD44-Tipy!FF44&lt;0,Výsledky!$GN$3-Výsledky!$GP$3&lt;0),20,0))))))</f>
        <v/>
      </c>
      <c r="GF50" s="61" t="str">
        <f>IF(ISBLANK($GP$3),"",IF(OR(Tipy!FG44=Výsledky!$GD$6,Tipy!FG44=Výsledky!$GD$7,Tipy!FG44=Výsledky!$GD$8,Tipy!FG44=Výsledky!$GD$9),IF(VLOOKUP(Tipy!FG44,'Kategórie hráčov'!$A$2:$B$46,2,FALSE)=30,30,20),0))</f>
        <v/>
      </c>
      <c r="GG50" s="61" t="str">
        <f>IF(ISBLANK($GP$3),"",IF(OR(Tipy!FH44=Výsledky!$GG$6,Tipy!FH44=Výsledky!$GG$7,Tipy!FH44=Výsledky!$GG$8,Tipy!FH44=Výsledky!$GG$9),IF(VLOOKUP(Tipy!FH44,'Kategórie hráčov'!$A$2:$B$46,2,FALSE)=30,30,20),0))</f>
        <v/>
      </c>
      <c r="GH50" s="62" t="str">
        <f>IF(ISBLANK($GP$3),"",IF(ISBLANK(Tipy!FD44),0,IF(OR(AND(Tipy!FD44=Výsledky!$GN$3,OR(Tipy!FF44=Výsledky!$GP$3+1,Tipy!FF44=Výsledky!$GP$3-1)),AND(Tipy!FF44=Výsledky!$GP$3,OR(Tipy!FD44=Výsledky!$GN$3+1,Tipy!FD44=Výsledky!$GN$3-1))),10,0)))</f>
        <v/>
      </c>
      <c r="GI50" s="65" t="str">
        <f>IF(ISBLANK($GP$3),"",IF(ISBLANK(Tipy!FD44),"-",SUM(GD50:GH50)))</f>
        <v/>
      </c>
      <c r="GJ50" s="64"/>
      <c r="GK50" s="61" t="str">
        <f>IF(ISBLANK($GW$3),"",IF(ISBLANK(Tipy!FJ44),0,IF(AND(Tipy!FJ44=Výsledky!$GU$3,Tipy!FL44=Výsledky!$GW$3),60,0)))</f>
        <v/>
      </c>
      <c r="GL50" s="61" t="str">
        <f>IF(ISBLANK($GW$3),"",IF(ISBLANK(Tipy!FJ44),0,IF(AND(Tipy!FJ44=Výsledky!$GU$3,Tipy!FL44=Výsledky!$GW$3),0,IF(AND(Tipy!FJ44-Tipy!FL44&gt;0,Výsledky!$GU$3-Výsledky!$GW$3&gt;0),20,IF(AND(Tipy!FJ44-Tipy!FL44=0,Výsledky!$GU$3-Výsledky!$GW$3=0),20,IF(AND(Tipy!FJ44-Tipy!FL44&lt;0,Výsledky!$GU$3-Výsledky!$GW$3&lt;0),20,0))))))</f>
        <v/>
      </c>
      <c r="GM50" s="61" t="str">
        <f>IF(ISBLANK($GW$3),"",IF(OR(Tipy!FM44=Výsledky!$GK$6,Tipy!FM44=Výsledky!$GK$7,Tipy!FM44=Výsledky!$GK$8,Tipy!FM44=Výsledky!$GK$9),IF(VLOOKUP(Tipy!FM44,'Kategórie hráčov'!$A$2:$B$46,2,FALSE)=30,30,20),0))</f>
        <v/>
      </c>
      <c r="GN50" s="61" t="str">
        <f>IF(ISBLANK($GW$3),"",IF(OR(Tipy!FN44=Výsledky!$GN$6,Tipy!FN44=Výsledky!$GN$7,Tipy!FN44=Výsledky!$GN$8,Tipy!FN44=Výsledky!$GN$9),IF(VLOOKUP(Tipy!FN44,'Kategórie hráčov'!$A$2:$B$46,2,FALSE)=30,30,20),0))</f>
        <v/>
      </c>
      <c r="GO50" s="62" t="str">
        <f>IF(ISBLANK($GW$3),"",IF(ISBLANK(Tipy!FJ44),0,IF(OR(AND(Tipy!FJ44=Výsledky!$GU$3,OR(Tipy!FL44=Výsledky!$GW$3+1,Tipy!FL44=Výsledky!$GW$3-1)),AND(Tipy!FL44=Výsledky!$GW$3,OR(Tipy!FJ44=Výsledky!$GU$3+1,Tipy!FJ44=Výsledky!$GU$3-1))),10,0)))</f>
        <v/>
      </c>
      <c r="GP50" s="65" t="str">
        <f>IF(ISBLANK($GW$3),"",IF(ISBLANK(Tipy!FJ44),"-",SUM(GK50:GO50)))</f>
        <v/>
      </c>
      <c r="GQ50" s="64"/>
      <c r="GR50" s="61" t="str">
        <f>IF(ISBLANK($GI$3),"",IF(ISBLANK(Tipy!FP44),0,IF(AND(Tipy!FP44=Výsledky!$GG$3,Tipy!FR44=Výsledky!$GI$3),60,0)))</f>
        <v/>
      </c>
      <c r="GS50" s="61" t="str">
        <f>IF(ISBLANK($GI$3),"",IF(ISBLANK(Tipy!FP44),0,IF(AND(Tipy!FP44=Výsledky!$GG$3,Tipy!FR44=Výsledky!$GI$3),0,IF(AND(Tipy!FP44-Tipy!FR44&gt;0,Výsledky!$GG$3-Výsledky!$GI$3&gt;0),20,IF(AND(Tipy!FP44-Tipy!FR44=0,Výsledky!$GG$3-Výsledky!$GI$3=0),20,IF(AND(Tipy!FP44-Tipy!FR44&lt;0,Výsledky!$GG$3-Výsledky!$GI$3&lt;0),20,0))))))</f>
        <v/>
      </c>
      <c r="GT50" s="61" t="str">
        <f>IF(ISBLANK($GI$3),"",IF(OR(Tipy!FS44=Výsledky!#REF!,Tipy!FS44=Výsledky!#REF!,Tipy!FS44=Výsledky!#REF!,Tipy!FS44=Výsledky!$GR$9),IF(VLOOKUP(Tipy!FS44,'Kategórie hráčov'!$A$2:$B$46,2,FALSE)=30,30,20),0))</f>
        <v/>
      </c>
      <c r="GU50" s="61" t="str">
        <f>IF(ISBLANK($GI$3),"",IF(OR(Tipy!FT44=Výsledky!#REF!,Tipy!FT44=Výsledky!#REF!,Tipy!FT44=Výsledky!#REF!,Tipy!FT44=Výsledky!$GU$9),IF(VLOOKUP(Tipy!FT44,'Kategórie hráčov'!$A$2:$B$46,2,FALSE)=30,30,20),0))</f>
        <v/>
      </c>
      <c r="GV50" s="62" t="str">
        <f>IF(ISBLANK($GI$3),"",IF(ISBLANK(Tipy!FP44),0,IF(OR(AND(Tipy!FP44=Výsledky!$GG$3,OR(Tipy!FR44=Výsledky!$GI$3+1,Tipy!FR44=Výsledky!$GI$3-1)),AND(Tipy!FR44=Výsledky!$GI$3,OR(Tipy!FP44=Výsledky!$GG$3+1,Tipy!FP44=Výsledky!$GG$3-1))),10,0)))</f>
        <v/>
      </c>
      <c r="GW50" s="65" t="str">
        <f>IF(ISBLANK($GI$3),"",IF(ISBLANK(Tipy!FP44),"-",SUM(GR50:GV50)))</f>
        <v/>
      </c>
      <c r="GX50" s="64"/>
      <c r="GY50" s="61" t="str">
        <f>IF(ISBLANK($HK$3),"",IF(ISBLANK(Tipy!FV44),0,IF(AND(Tipy!FV44=Výsledky!$HI$3,Tipy!FX44=Výsledky!$HK$3),60,0)))</f>
        <v/>
      </c>
      <c r="GZ50" s="61" t="str">
        <f>IF(ISBLANK($HK$3),"",IF(ISBLANK(Tipy!FV44),0,IF(AND(Tipy!FV44=Výsledky!$HI$3,Tipy!FX44=Výsledky!$HK$3),0,IF(AND(Tipy!FV44-Tipy!FX44&gt;0,Výsledky!$HI$3-Výsledky!$HK$3&gt;0),20,IF(AND(Tipy!FV44-Tipy!FX44=0,Výsledky!$HI$3-Výsledky!$HK$3=0),20,IF(AND(Tipy!FV44-Tipy!FX44&lt;0,Výsledky!$HI$3-Výsledky!$HK$3&lt;0),20,0))))))</f>
        <v/>
      </c>
      <c r="HA50" s="61" t="str">
        <f>IF(ISBLANK($HK$3),"",IF(OR(Tipy!FY44=Výsledky!$GY$6,Tipy!FY44=Výsledky!$GY$7,Tipy!FY44=Výsledky!$GY$8,Tipy!FY44=Výsledky!$GY$9),IF(VLOOKUP(Tipy!FY44,'Kategórie hráčov'!$A$2:$B$46,2,FALSE)=30,30,20),0))</f>
        <v/>
      </c>
      <c r="HB50" s="61" t="str">
        <f>IF(ISBLANK($HK$3),"",IF(OR(Tipy!FZ44=Výsledky!$HB$6,Tipy!FZ44=Výsledky!$HB$7,Tipy!FZ44=Výsledky!$HB$8,Tipy!FZ44=Výsledky!$HB$9),IF(VLOOKUP(Tipy!FZ44,'Kategórie hráčov'!$A$2:$B$46,2,FALSE)=30,30,20),0))</f>
        <v/>
      </c>
      <c r="HC50" s="62" t="str">
        <f>IF(ISBLANK($HK$3),"",IF(ISBLANK(Tipy!FV44),0,IF(OR(AND(Tipy!FV44=Výsledky!$HI$3,OR(Tipy!FX44=Výsledky!$HK$3+1,Tipy!FX44=Výsledky!$HK$3-1)),AND(Tipy!FX44=Výsledky!$HK$3,OR(Tipy!FV44=Výsledky!$HI$3+1,Tipy!FV44=Výsledky!$HI$3-1))),10,0)))</f>
        <v/>
      </c>
      <c r="HD50" s="65" t="str">
        <f>IF(ISBLANK($HK$3),"",IF(ISBLANK(Tipy!FV44),"-",SUM(GY50:HC50)))</f>
        <v/>
      </c>
      <c r="HE50" s="64"/>
      <c r="HF50" s="61" t="str">
        <f>IF(ISBLANK($HD$3),"",IF(ISBLANK(Tipy!GB44),0,IF(AND(Tipy!GB44=Výsledky!$HB$3,Tipy!GD44=Výsledky!$HD$3),60,0)))</f>
        <v/>
      </c>
      <c r="HG50" s="61" t="str">
        <f>IF(ISBLANK($HD$3),"",IF(ISBLANK(Tipy!GB44),0,IF(AND(Tipy!GB44=Výsledky!$HB$3,Tipy!GD44=Výsledky!$HD$3),0,IF(AND(Tipy!GB44-Tipy!GD44&gt;0,Výsledky!$HB$3-Výsledky!$HD$3&gt;0),20,IF(AND(Tipy!GB44-Tipy!GD44=0,Výsledky!$HB$3-Výsledky!$HD$3=0),20,IF(AND(Tipy!GB44-Tipy!GD44&lt;0,Výsledky!$HB$3-Výsledky!$HD$3&lt;0),20,0))))))</f>
        <v/>
      </c>
      <c r="HH50" s="61" t="str">
        <f>IF(ISBLANK($HD$3),"",IF(OR(Tipy!GE44=Výsledky!#REF!,Tipy!GE44=Výsledky!#REF!,Tipy!GE44=Výsledky!#REF!,Tipy!GE44=Výsledky!$HF$9),IF(VLOOKUP(Tipy!GE44,'Kategórie hráčov'!$A$2:$B$46,2,FALSE)=30,30,20),0))</f>
        <v/>
      </c>
      <c r="HI50" s="61" t="str">
        <f>IF(ISBLANK($HD$3),"",IF(OR(Tipy!GF44=Výsledky!#REF!,Tipy!GF44=Výsledky!#REF!,Tipy!GF44=Výsledky!#REF!,Tipy!GF44=Výsledky!$HI$9),IF(VLOOKUP(Tipy!GF44,'Kategórie hráčov'!$A$2:$B$46,2,FALSE)=30,30,20),0))</f>
        <v/>
      </c>
      <c r="HJ50" s="62" t="str">
        <f>IF(ISBLANK($HD$3),"",IF(ISBLANK(Tipy!GB44),0,IF(OR(AND(Tipy!GB44=Výsledky!$HB$3,OR(Tipy!GD44=Výsledky!$HD$3+1,Tipy!GD44=Výsledky!$HD$3-1)),AND(Tipy!GD44=Výsledky!$HD$3,OR(Tipy!GB44=Výsledky!$HB$3+1,Tipy!GB44=Výsledky!$HB$3-1))),10,0)))</f>
        <v/>
      </c>
      <c r="HK50" s="65" t="str">
        <f>IF(ISBLANK($HD$3),"",IF(ISBLANK(Tipy!GB44),"-",SUM(HF50:HJ50)))</f>
        <v/>
      </c>
      <c r="HL50" s="64"/>
      <c r="HM50" s="61" t="str">
        <f>IF(ISBLANK($HY$3),"",IF(ISBLANK(Tipy!GH44),0,IF(AND(Tipy!GH44=Výsledky!$HW$3,Tipy!GJ44=Výsledky!$HY$3),60,0)))</f>
        <v/>
      </c>
      <c r="HN50" s="61" t="str">
        <f>IF(ISBLANK($HY$3),"",IF(ISBLANK(Tipy!GH44),0,IF(AND(Tipy!GH44=Výsledky!$HW$3,Tipy!GJ44=Výsledky!$HY$3),0,IF(AND(Tipy!GH44-Tipy!GJ44&gt;0,Výsledky!$HW$3-Výsledky!$HY$3&gt;0),20,IF(AND(Tipy!GH44-Tipy!GJ44=0,Výsledky!$HW$3-Výsledky!$HY$3=0),20,IF(AND(Tipy!GH44-Tipy!GJ44&lt;0,Výsledky!$HW$3-Výsledky!$HY$3&lt;0),20,0))))))</f>
        <v/>
      </c>
      <c r="HO50" s="61" t="str">
        <f>IF(ISBLANK($HY$3),"",IF(OR(Tipy!GK44=Výsledky!$HM$6,Tipy!GK44=Výsledky!$HM$7,Tipy!GK44=Výsledky!$HM$8,Tipy!GK44=Výsledky!$HM$9),IF(VLOOKUP(Tipy!GK44,'Kategórie hráčov'!$A$2:$B$46,2,FALSE)=30,30,20),0))</f>
        <v/>
      </c>
      <c r="HP50" s="61" t="str">
        <f>IF(ISBLANK($HY$3),"",IF(OR(Tipy!GL44=Výsledky!$HP$6,Tipy!GL44=Výsledky!$HP$7,Tipy!GL44=Výsledky!$HP$8,Tipy!GL44=Výsledky!$HP$9),IF(VLOOKUP(Tipy!GL44,'Kategórie hráčov'!$A$2:$B$46,2,FALSE)=30,30,20),0))</f>
        <v/>
      </c>
      <c r="HQ50" s="62" t="str">
        <f>IF(ISBLANK($HY$3),"",IF(ISBLANK(Tipy!GH44),0,IF(OR(AND(Tipy!GH44=Výsledky!$HW$3,OR(Tipy!GJ44=Výsledky!$HY$3+1,Tipy!GJ44=Výsledky!$HY$3-1)),AND(Tipy!GJ44=Výsledky!$HY$3,OR(Tipy!GH44=Výsledky!$HW$3+1,Tipy!GH44=Výsledky!$HW$3-1))),10,0)))</f>
        <v/>
      </c>
      <c r="HR50" s="65" t="str">
        <f>IF(ISBLANK($HY$3),"",IF(ISBLANK(Tipy!GH44),"-",SUM(HM50:HQ50)))</f>
        <v/>
      </c>
      <c r="HS50" s="64"/>
      <c r="HT50" s="61" t="str">
        <f>IF(ISBLANK($HR$3),"",IF(ISBLANK(Tipy!GN44),0,IF(AND(Tipy!GN44=Výsledky!$HP$3,Tipy!GP44=Výsledky!$HR$3),60,0)))</f>
        <v/>
      </c>
      <c r="HU50" s="61" t="str">
        <f>IF(ISBLANK($HR$3),"",IF(ISBLANK(Tipy!GN44),0,IF(AND(Tipy!GN44=Výsledky!$HP$3,Tipy!GP44=Výsledky!$HR$3),0,IF(AND(Tipy!GN44-Tipy!GP44&gt;0,Výsledky!$HP$3-Výsledky!$HR$3&gt;0),20,IF(AND(Tipy!GN44-Tipy!GP44=0,Výsledky!$HP$3-Výsledky!$HR$3=0),20,IF(AND(Tipy!GN44-Tipy!GP44&lt;0,Výsledky!$HP$3-Výsledky!$HR$3&lt;0),20,0))))))</f>
        <v/>
      </c>
      <c r="HV50" s="61" t="str">
        <f>IF(ISBLANK($HR$3),"",IF(OR(Tipy!GQ44=Výsledky!$HT$6,Tipy!GQ44=Výsledky!#REF!,Tipy!GQ44=Výsledky!#REF!,Tipy!GQ44=Výsledky!#REF!),IF(VLOOKUP(Tipy!GQ44,'Kategórie hráčov'!$A$2:$B$46,2,FALSE)=30,30,20),0))</f>
        <v/>
      </c>
      <c r="HW50" s="61" t="str">
        <f>IF(ISBLANK($HR$3),"",IF(OR(Tipy!GR44=Výsledky!$HW$6,Tipy!GR44=Výsledky!#REF!,Tipy!GR44=Výsledky!#REF!,Tipy!GR44=Výsledky!#REF!),IF(VLOOKUP(Tipy!GR44,'Kategórie hráčov'!$A$2:$B$46,2,FALSE)=30,30,20),0))</f>
        <v/>
      </c>
      <c r="HX50" s="62" t="str">
        <f>IF(ISBLANK($HR$3),"",IF(ISBLANK(Tipy!GN44),0,IF(OR(AND(Tipy!GN44=Výsledky!$HP$3,OR(Tipy!GP44=Výsledky!$HR$3+1,Tipy!GP44=Výsledky!$HR$3-1)),AND(Tipy!GP44=Výsledky!$HR$3,OR(Tipy!GN44=Výsledky!$HP$3+1,Tipy!GN44=Výsledky!$HP$3-1))),10,0)))</f>
        <v/>
      </c>
      <c r="HY50" s="65" t="str">
        <f>IF(ISBLANK($HR$3),"",IF(ISBLANK(Tipy!GN44),"-",SUM(HT50:HX50)))</f>
        <v/>
      </c>
      <c r="HZ50" s="64"/>
      <c r="IA50" s="61" t="str">
        <f>IF(ISBLANK($IM$3),"",IF(ISBLANK(Tipy!GT44),0,IF(AND(Tipy!GT44=Výsledky!$IK$3,Tipy!GV44=Výsledky!$IM$3),60,0)))</f>
        <v/>
      </c>
      <c r="IB50" s="61" t="str">
        <f>IF(ISBLANK($IM$3),"",IF(ISBLANK(Tipy!GT44),0,IF(AND(Tipy!GT44=Výsledky!$IK$3,Tipy!GV44=Výsledky!$IM$3),0,IF(AND(Tipy!GT44-Tipy!GV44&gt;0,Výsledky!$IK$3-Výsledky!$IM$3&gt;0),20,IF(AND(Tipy!GT44-Tipy!GV44=0,Výsledky!$IK$3-Výsledky!$IM$3=0),20,IF(AND(Tipy!GT44-Tipy!GV44&lt;0,Výsledky!$IK$3-Výsledky!$IM$3&lt;0),20,0))))))</f>
        <v/>
      </c>
      <c r="IC50" s="61" t="str">
        <f>IF(ISBLANK($IM$3),"",IF(OR(Tipy!GW44=Výsledky!$IA$6,Tipy!GW44=Výsledky!$IA$7,Tipy!GW44=Výsledky!$IA$8,Tipy!GW44=Výsledky!$IA$9),IF(VLOOKUP(Tipy!GW44,'Kategórie hráčov'!$A$2:$B$46,2,FALSE)=30,30,20),0))</f>
        <v/>
      </c>
      <c r="ID50" s="61" t="str">
        <f>IF(ISBLANK($IM$3),"",IF(OR(Tipy!GX44=Výsledky!$ID$6,Tipy!GX44=Výsledky!$ID$7,Tipy!GX44=Výsledky!$ID$8,Tipy!GX44=Výsledky!$ID$9),IF(VLOOKUP(Tipy!GX44,'Kategórie hráčov'!$A$2:$B$46,2,FALSE)=30,30,20),0))</f>
        <v/>
      </c>
      <c r="IE50" s="62" t="str">
        <f>IF(ISBLANK($IM$3),"",IF(ISBLANK(Tipy!GT44),0,IF(OR(AND(Tipy!GT44=Výsledky!$IK$3,OR(Tipy!GV44=Výsledky!$IM$3+1,Tipy!GV44=Výsledky!$IM$3-1)),AND(Tipy!GV44=Výsledky!$IM$3,OR(Tipy!GT44=Výsledky!$IK$3+1,Tipy!GT44=Výsledky!$IK$3-1))),10,0)))</f>
        <v/>
      </c>
      <c r="IF50" s="65" t="str">
        <f>IF(ISBLANK($IM$3),"",IF(ISBLANK(Tipy!GT44),"-",SUM(IA50:IE50)))</f>
        <v/>
      </c>
      <c r="IG50" s="64"/>
      <c r="IH50" s="61" t="str">
        <f>IF(ISBLANK($IF$3),"",IF(ISBLANK(Tipy!GZ44),0,IF(AND(Tipy!GZ44=Výsledky!$ID$3,Tipy!HB44=Výsledky!$IF$3),60,0)))</f>
        <v/>
      </c>
      <c r="II50" s="61" t="str">
        <f>IF(ISBLANK($IF$3),"",IF(ISBLANK(Tipy!GZ44),0,IF(AND(Tipy!GZ44=Výsledky!$ID$3,Tipy!HB44=Výsledky!$IF$3),0,IF(AND(Tipy!GZ44-Tipy!HB44&gt;0,Výsledky!$ID$3-Výsledky!$IF$3&gt;0),20,IF(AND(Tipy!GZ44-Tipy!HB44=0,Výsledky!$ID$3-Výsledky!$IF$3=0),20,IF(AND(Tipy!GZ44-Tipy!HB44&lt;0,Výsledky!$ID$3-Výsledky!$IF$3&lt;0),20,0))))))</f>
        <v/>
      </c>
      <c r="IJ50" s="61" t="str">
        <f>IF(ISBLANK($IF$3),"",IF(OR(Tipy!HC44=Výsledky!#REF!,Tipy!HC44=Výsledky!#REF!,Tipy!HC44=Výsledky!#REF!,Tipy!HC44=Výsledky!$IH$9),IF(VLOOKUP(Tipy!HC44,'Kategórie hráčov'!$A$2:$B$46,2,FALSE)=30,30,20),0))</f>
        <v/>
      </c>
      <c r="IK50" s="61" t="str">
        <f>IF(ISBLANK($IF$3),"",IF(OR(Tipy!HD44=Výsledky!#REF!,Tipy!HD44=Výsledky!#REF!,Tipy!HD44=Výsledky!#REF!,Tipy!HD44=Výsledky!$IK$9),IF(VLOOKUP(Tipy!HD44,'Kategórie hráčov'!$A$2:$B$46,2,FALSE)=30,30,20),0))</f>
        <v/>
      </c>
      <c r="IL50" s="62" t="str">
        <f>IF(ISBLANK($IF$3),"",IF(ISBLANK(Tipy!GZ44),0,IF(OR(AND(Tipy!GZ44=Výsledky!$ID$3,OR(Tipy!HB44=Výsledky!$IF$3+1,Tipy!HB44=Výsledky!$IF$3-1)),AND(Tipy!HB44=Výsledky!$IF$3,OR(Tipy!GZ44=Výsledky!$ID$3+1,Tipy!GZ44=Výsledky!$ID$3-1))),10,0)))</f>
        <v/>
      </c>
      <c r="IM50" s="65" t="str">
        <f>IF(ISBLANK($IF$3),"",IF(ISBLANK(Tipy!GZ44),"-",SUM(IH50:IL50)))</f>
        <v/>
      </c>
      <c r="IN50" s="64"/>
      <c r="IO50" s="61" t="str">
        <f>IF(ISBLANK($IT$3),"",IF(ISBLANK(Tipy!HF44),0,IF(AND(Tipy!HF44=Výsledky!$IR$3,Tipy!HH44=Výsledky!$IT$3),60,0)))</f>
        <v/>
      </c>
      <c r="IP50" s="61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61" t="str">
        <f>IF(ISBLANK($IT$3),"",IF(OR(Tipy!HI44=Výsledky!$IO$6,Tipy!HI44=Výsledky!$IO$7,Tipy!HI44=Výsledky!$IO$8,Tipy!HI44=Výsledky!$IO$9),IF(VLOOKUP(Tipy!HI44,'Kategórie hráčov'!$A$2:$B$46,2,FALSE)=30,30,20),0))</f>
        <v/>
      </c>
      <c r="IR50" s="61" t="str">
        <f>IF(ISBLANK($IT$3),"",IF(OR(Tipy!HJ44=Výsledky!$IR$6,Tipy!HJ44=Výsledky!$IR$7,Tipy!HJ44=Výsledky!$IR$8,Tipy!HJ44=Výsledky!$IR$9),IF(VLOOKUP(Tipy!HJ44,'Kategórie hráčov'!$A$2:$B$46,2,FALSE)=30,30,20),0))</f>
        <v/>
      </c>
      <c r="IS50" s="62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65" t="str">
        <f>IF(ISBLANK($IT$3),"",IF(ISBLANK(Tipy!HF44),"-",SUM(IO50:IS50)))</f>
        <v/>
      </c>
      <c r="IU50" s="64"/>
      <c r="IV50" s="61" t="str">
        <f>IF(ISBLANK($JA$3),"",IF(ISBLANK(Tipy!HL44),0,IF(AND(Tipy!HL44=Výsledky!$IY$3,Tipy!HN44=Výsledky!$JA$3),60,0)))</f>
        <v/>
      </c>
      <c r="IW50" s="61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61" t="str">
        <f>IF(ISBLANK($JA$3),"",IF(OR(Tipy!HO44=Výsledky!$IV$6,Tipy!HO44=Výsledky!$IV$7,Tipy!HO44=Výsledky!$IV$8,Tipy!HO44=Výsledky!$IV$9),IF(VLOOKUP(Tipy!HO44,'Kategórie hráčov'!$A$2:$B$46,2,FALSE)=30,30,20),0))</f>
        <v/>
      </c>
      <c r="IY50" s="61" t="str">
        <f>IF(ISBLANK($JA$3),"",IF(OR(Tipy!HP44=Výsledky!$IY$6,Tipy!HP44=Výsledky!$IY$7,Tipy!HP44=Výsledky!$IY$8,Tipy!HP44=Výsledky!$IY$9),IF(VLOOKUP(Tipy!HP44,'Kategórie hráčov'!$A$2:$B$46,2,FALSE)=30,30,20),0))</f>
        <v/>
      </c>
      <c r="IZ50" s="62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65" t="str">
        <f>IF(ISBLANK($JA$3),"",IF(ISBLANK(Tipy!HL44),"-",SUM(IV50:IZ50)))</f>
        <v/>
      </c>
      <c r="JB50" s="64"/>
      <c r="JC50" s="61" t="str">
        <f>IF(ISBLANK($JO$3),"",IF(ISBLANK(Tipy!HR44),0,IF(AND(Tipy!HR44=Výsledky!$JM$3,Tipy!HT44=Výsledky!$JO$3),60,0)))</f>
        <v/>
      </c>
      <c r="JD50" s="61" t="str">
        <f>IF(ISBLANK($JO$3),"",IF(ISBLANK(Tipy!HR44),0,IF(AND(Tipy!HR44=Výsledky!$JM$3,Tipy!HT44=Výsledky!$JO$3),0,IF(AND(Tipy!HR44-Tipy!HT44&gt;0,Výsledky!$JM$3-Výsledky!$JO$3&gt;0),20,IF(AND(Tipy!HR44-Tipy!HT44=0,Výsledky!$JM$3-Výsledky!$JO$3=0),20,IF(AND(Tipy!HR44-Tipy!HT44&lt;0,Výsledky!$JM$3-Výsledky!$JO$3&lt;0),20,0))))))</f>
        <v/>
      </c>
      <c r="JE50" s="61" t="str">
        <f>IF(ISBLANK($JO$3),"",IF(OR(Tipy!HU44=Výsledky!$JC$6,Tipy!HU44=Výsledky!$JC$7,Tipy!HU44=Výsledky!$JC$8,Tipy!HU44=Výsledky!$JC$9),IF(VLOOKUP(Tipy!HU44,'Kategórie hráčov'!$A$2:$B$70,2,FALSE)=30,30,20),0))</f>
        <v/>
      </c>
      <c r="JF50" s="61" t="str">
        <f>IF(ISBLANK($JO$3),"",IF(OR(Tipy!HV44=Výsledky!$JF$6,Tipy!HV44=Výsledky!$JF$7,Tipy!HV44=Výsledky!$JF$8,Tipy!HV44=Výsledky!$JF$9),IF(VLOOKUP(Tipy!HV44,'Kategórie hráčov'!$A$2:$B$70,2,FALSE)=30,30,20),0))</f>
        <v/>
      </c>
      <c r="JG50" s="62" t="str">
        <f>IF(ISBLANK($JO$3),"",IF(ISBLANK(Tipy!HR44),0,IF(OR(AND(Tipy!HR44=Výsledky!$JM$3,OR(Tipy!HT44=Výsledky!$JO$3+1,Tipy!HT44=Výsledky!$JO$3-1)),AND(Tipy!HT44=Výsledky!$JO$3,OR(Tipy!HR44=Výsledky!$JM$3+1,Tipy!HR44=Výsledky!$JM$3-1))),10,0)))</f>
        <v/>
      </c>
      <c r="JH50" s="65" t="str">
        <f>IF(ISBLANK($JO$3),"",IF(ISBLANK(Tipy!HR44),"-",SUM(JC50:JG50)))</f>
        <v/>
      </c>
      <c r="JI50" s="64"/>
      <c r="JJ50" s="61" t="str">
        <f>IF(ISBLANK($JH$3),"",IF(ISBLANK(Tipy!HX44),0,IF(AND(Tipy!HX44=Výsledky!$JF$3,Tipy!HZ44=Výsledky!$JH$3),60,0)))</f>
        <v/>
      </c>
      <c r="JK50" s="61" t="str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/>
      </c>
      <c r="JL50" s="61" t="str">
        <f>IF(ISBLANK($JH$3),"",IF(OR(Tipy!IA44=Výsledky!#REF!,Tipy!IA44=Výsledky!#REF!,Tipy!IA44=Výsledky!#REF!,Tipy!IA44=Výsledky!$JJ$9),IF(VLOOKUP(Tipy!IA44,'Kategórie hráčov'!$A$2:$B$46,2,FALSE)=30,30,20),0))</f>
        <v/>
      </c>
      <c r="JM50" s="61" t="str">
        <f>IF(ISBLANK($JH$3),"",IF(OR(Tipy!IB44=Výsledky!#REF!,Tipy!IB44=Výsledky!#REF!,Tipy!IB44=Výsledky!#REF!,Tipy!IB44=Výsledky!$JM$9),IF(VLOOKUP(Tipy!IB44,'Kategórie hráčov'!$A$2:$B$46,2,FALSE)=30,30,20),0))</f>
        <v/>
      </c>
      <c r="JN50" s="62" t="str">
        <f>IF(ISBLANK($JH$3),"",IF(ISBLANK(Tipy!HX44),0,IF(OR(AND(Tipy!HX44=Výsledky!$JF$3,OR(Tipy!HZ44=Výsledky!$JH$3+1,Tipy!HZ44=Výsledky!$JH$3-1)),AND(Tipy!HZ44=Výsledky!$JH$3,OR(Tipy!HX44=Výsledky!$JF$3+1,Tipy!HX44=Výsledky!$JF$3-1))),10,0)))</f>
        <v/>
      </c>
      <c r="JO50" s="65" t="str">
        <f>IF(ISBLANK($JH$3),"",IF(ISBLANK(Tipy!HX44),"-",SUM(JJ50:JN50)))</f>
        <v/>
      </c>
      <c r="JP50" s="64"/>
      <c r="JQ50" s="61" t="str">
        <f>IF(ISBLANK($JV$3),"",IF(ISBLANK(Tipy!ID44),0,IF(AND(Tipy!ID44=Výsledky!$JT$3,Tipy!IF44=Výsledky!$JV$3),60,0)))</f>
        <v/>
      </c>
      <c r="JR50" s="61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61" t="str">
        <f>IF(ISBLANK($JV$3),"",IF(OR(Tipy!IG44=Výsledky!$JQ$6,Tipy!IG44=Výsledky!$JQ$7,Tipy!IG44=Výsledky!$JQ$8,Tipy!IG44=Výsledky!$JQ$9),IF(VLOOKUP(Tipy!IG44,'Kategórie hráčov'!$A$2:$B$46,2,FALSE)=30,30,20),0))</f>
        <v/>
      </c>
      <c r="JT50" s="61" t="str">
        <f>IF(ISBLANK($JV$3),"",IF(OR(Tipy!IH44=Výsledky!$JT$6,Tipy!IH44=Výsledky!$JT$7,Tipy!IH44=Výsledky!$JT$8,Tipy!IH44=Výsledky!$JT$9),IF(VLOOKUP(Tipy!IH44,'Kategórie hráčov'!$A$2:$B$46,2,FALSE)=30,30,20),0))</f>
        <v/>
      </c>
      <c r="JU50" s="62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65" t="str">
        <f>IF(ISBLANK($JV$3),"",IF(ISBLANK(Tipy!ID44),"-",SUM(JQ50:JU50)))</f>
        <v/>
      </c>
      <c r="JW50" s="64"/>
      <c r="JX50" s="61" t="str">
        <f>IF(ISBLANK($KQ$3),"",IF(ISBLANK(Tipy!IJ44),0,IF(AND(Tipy!IJ44=Výsledky!$KO$3,Tipy!IL44=Výsledky!$KQ$3),60,0)))</f>
        <v/>
      </c>
      <c r="JY50" s="61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1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1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2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65" t="str">
        <f>IF(ISBLANK($KQ$3),"",IF(ISBLANK(Tipy!IJ44),"-",SUM(JX50:KB50)))</f>
        <v/>
      </c>
      <c r="KD50" s="64"/>
      <c r="KE50" s="61" t="str">
        <f>IF(ISBLANK($KX$3),"",IF(ISBLANK(Tipy!IP44),0,IF(AND(Tipy!IP44=Výsledky!$KV$3,Tipy!IR44=Výsledky!$KX$3),60,0)))</f>
        <v/>
      </c>
      <c r="KF50" s="61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1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1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2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65" t="str">
        <f>IF(ISBLANK($KX$3),"",IF(ISBLANK(Tipy!IP44),"-",SUM(KE50:KI50)))</f>
        <v/>
      </c>
      <c r="KK50" s="64"/>
      <c r="KL50" s="61" t="str">
        <f>IF(ISBLANK($KJ$3),"",IF(ISBLANK(Tipy!IV44),0,IF(AND(Tipy!IV44=Výsledky!$KH$3,Tipy!IX44=Výsledky!$KJ$3),60,0)))</f>
        <v/>
      </c>
      <c r="KM50" s="61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1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1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2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65" t="str">
        <f>IF(ISBLANK($KJ$3),"",IF(ISBLANK(Tipy!IV44),"-",SUM(KL50:KP50)))</f>
        <v/>
      </c>
      <c r="KR50" s="64"/>
      <c r="KS50" s="61" t="str">
        <f>IF(ISBLANK($KC$3),"",IF(ISBLANK(Tipy!JB44),0,IF(AND(Tipy!JB44=Výsledky!$KA$3,Tipy!JD44=Výsledky!$KC$3),60,0)))</f>
        <v/>
      </c>
      <c r="KT50" s="61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1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1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2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5" t="str">
        <f>IF(ISBLANK($KC$3),"",IF(ISBLANK(Tipy!JB44),"-",SUM(KS50:KW50)))</f>
        <v/>
      </c>
      <c r="KY50" s="64"/>
      <c r="KZ50" s="61" t="str">
        <f>IF(ISBLANK($LE$3),"",IF(ISBLANK(Tipy!JH44),0,IF(AND(Tipy!JH44=Výsledky!$LC$3,Tipy!JJ44=Výsledky!$LE$3),60,0)))</f>
        <v/>
      </c>
      <c r="LA50" s="61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1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1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2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5" t="str">
        <f>IF(ISBLANK($LE$3),"",IF(ISBLANK(Tipy!JH44),"-",SUM(KZ50:LD50)))</f>
        <v/>
      </c>
      <c r="LF50" s="64"/>
      <c r="LG50" s="61" t="str">
        <f>IF(ISBLANK($JH$3),"",IF(ISBLANK(Tipy!JU44),0,IF(AND(Tipy!JU44=Výsledky!$JF$3,Tipy!JW44=Výsledky!$JH$3),60,0)))</f>
        <v/>
      </c>
      <c r="LH50" s="61" t="str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/>
      </c>
      <c r="LI50" s="61" t="str">
        <f>IF(ISBLANK($JH$3),"",IF(OR(Tipy!JX44=Výsledky!#REF!,Tipy!JX44=Výsledky!#REF!,Tipy!JX44=Výsledky!#REF!,Tipy!JX44=Výsledky!$JJ$9),IF(VLOOKUP(Tipy!JX44,'Kategórie hráčov'!$A$2:$B$46,2,FALSE)=30,30,20),0))</f>
        <v/>
      </c>
      <c r="LJ50" s="61" t="str">
        <f>IF(ISBLANK($JH$3),"",IF(OR(Tipy!JY44=Výsledky!#REF!,Tipy!JY44=Výsledky!#REF!,Tipy!JY44=Výsledky!#REF!,Tipy!JY44=Výsledky!$JM$9),IF(VLOOKUP(Tipy!JY44,'Kategórie hráčov'!$A$2:$B$46,2,FALSE)=30,30,20),0))</f>
        <v/>
      </c>
      <c r="LK50" s="62" t="str">
        <f>IF(ISBLANK($JH$3),"",IF(ISBLANK(Tipy!JU44),0,IF(OR(AND(Tipy!JU44=Výsledky!$JF$3,OR(Tipy!JW44=Výsledky!$JH$3+1,Tipy!JW44=Výsledky!$JH$3-1)),AND(Tipy!JW44=Výsledky!$JH$3,OR(Tipy!JU44=Výsledky!$JF$3+1,Tipy!JU44=Výsledky!$JF$3-1))),10,0)))</f>
        <v/>
      </c>
      <c r="LL50" s="65" t="str">
        <f>IF(ISBLANK($JH$3),"",IF(ISBLANK(Tipy!JU44),"-",SUM(LG50:LK50)))</f>
        <v/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 t="str">
        <f>IF(ISBLANK($JH$3),"",IF(ISBLANK(Tipy!KI44),0,IF(AND(Tipy!KI44=Výsledky!$JF$3,Tipy!KK44=Výsledky!$JH$3),60,0)))</f>
        <v/>
      </c>
      <c r="LV50" s="61" t="str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/>
      </c>
      <c r="LW50" s="61" t="str">
        <f>IF(ISBLANK($JH$3),"",IF(OR(Tipy!KL44=Výsledky!#REF!,Tipy!KL44=Výsledky!#REF!,Tipy!KL44=Výsledky!#REF!,Tipy!KL44=Výsledky!$JJ$9),IF(VLOOKUP(Tipy!KL44,'Kategórie hráčov'!$A$2:$B$46,2,FALSE)=30,30,20),0))</f>
        <v/>
      </c>
      <c r="LX50" s="61" t="str">
        <f>IF(ISBLANK($JH$3),"",IF(OR(Tipy!KM44=Výsledky!#REF!,Tipy!KM44=Výsledky!#REF!,Tipy!KM44=Výsledky!#REF!,Tipy!KM44=Výsledky!$JM$9),IF(VLOOKUP(Tipy!KM44,'Kategórie hráčov'!$A$2:$B$46,2,FALSE)=30,30,20),0))</f>
        <v/>
      </c>
      <c r="LY50" s="62" t="str">
        <f>IF(ISBLANK($JH$3),"",IF(ISBLANK(Tipy!KI44),0,IF(OR(AND(Tipy!KI44=Výsledky!$JF$3,OR(Tipy!KK44=Výsledky!$JH$3+1,Tipy!KK44=Výsledky!$JH$3-1)),AND(Tipy!KK44=Výsledky!$JH$3,OR(Tipy!KI44=Výsledky!$JF$3+1,Tipy!KI44=Výsledky!$JF$3-1))),10,0)))</f>
        <v/>
      </c>
      <c r="LZ50" s="65" t="str">
        <f>IF(ISBLANK($JH$3),"",IF(ISBLANK(Tipy!KI44),"-",SUM(LU50:LY50)))</f>
        <v/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324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324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5" customFormat="1" ht="18" hidden="1" customHeight="1" x14ac:dyDescent="0.2">
      <c r="A51" s="287">
        <f>Tipy!A45</f>
        <v>16</v>
      </c>
      <c r="B51" s="302" t="s">
        <v>297</v>
      </c>
      <c r="C51" s="303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4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299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299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102">
        <f>IF(ISBLANK($AR$3),"",IF(ISBLANK(Tipy!AH45),0,IF(AND(Tipy!AH45=Výsledky!$AP$3,Tipy!AJ45=Výsledky!$AR$3),60,0)))</f>
        <v>0</v>
      </c>
      <c r="AN51" s="101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01">
        <f>IF(ISBLANK($AR$3),"",IF(OR(Tipy!AK45=Výsledky!$AM$6,Tipy!AK45=Výsledky!$AM$7,Tipy!AK45=Výsledky!$AM$8,Tipy!AK45=Výsledky!$AM$9),VLOOKUP(Tipy!AK45,'Kategórie hráčov'!$A$2:$B$51,2,FALSE),0))</f>
        <v>0</v>
      </c>
      <c r="AP51" s="101">
        <f>IF(ISBLANK($AR$3),"",IF(OR(Tipy!AL45=Výsledky!$AP$6,Tipy!AL45=Výsledky!$AP$7,Tipy!AL45=Výsledky!$AP$8,Tipy!AL45=Výsledky!$AP$9),VLOOKUP(Tipy!AL45,'Kategórie hráčov'!$A$27:$B$76,2,FALSE),0))</f>
        <v>0</v>
      </c>
      <c r="AQ51" s="62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5" t="str">
        <f>IF(ISBLANK($AR$3),"",IF(ISBLANK(Tipy!AH45),"-",SUM(AM51:AQ51)))</f>
        <v>-</v>
      </c>
      <c r="AS51" s="64"/>
      <c r="AT51" s="61">
        <f>IF(ISBLANK($AY$3),"",IF(ISBLANK(Tipy!AN45),0,IF(AND(Tipy!AN45=Výsledky!$AW$3,Tipy!AP45=Výsledky!$AY$3),60,0)))</f>
        <v>0</v>
      </c>
      <c r="AU51" s="61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61">
        <f>IF(ISBLANK($AY$3),"",IF(OR(Tipy!AQ45=Výsledky!$AT$6,Tipy!AQ45=Výsledky!$AT$7,Tipy!AQ45=Výsledky!$AT$8,Tipy!AQ45=Výsledky!$AT$9),VLOOKUP(Tipy!AQ45,'Kategórie hráčov'!$A$2:$B$51,2,FALSE),0))</f>
        <v>0</v>
      </c>
      <c r="AW51" s="61">
        <f>IF(ISBLANK($AY$3),"",IF(OR(Tipy!AR45=Výsledky!$AW$6,Tipy!AR45=Výsledky!$AW$7,Tipy!AR45=Výsledky!$AW$8,Tipy!AR45=Výsledky!$AW$9),VLOOKUP(Tipy!AR45,'Kategórie hráčov'!$A$27:$B$76,2,FALSE),0))</f>
        <v>0</v>
      </c>
      <c r="AX51" s="62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5" t="str">
        <f>IF(ISBLANK($AY$3),"",IF(ISBLANK(Tipy!AN45),"-",SUM(AT51:AX51)))</f>
        <v>-</v>
      </c>
      <c r="AZ51" s="64"/>
      <c r="BA51" s="61">
        <f>IF(ISBLANK($BF$3),"",IF(ISBLANK(Tipy!AT45),0,IF(AND(Tipy!AT45=Výsledky!$BD$3,Tipy!AV45=Výsledky!$BF$3),60,0)))</f>
        <v>0</v>
      </c>
      <c r="BB51" s="61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61">
        <f>IF(ISBLANK($BF$3),"",IF(OR(Tipy!AW45=Výsledky!$BA$6,Tipy!AW45=Výsledky!$BA$7,Tipy!AW45=Výsledky!$BA$8,Tipy!AW45=Výsledky!$BA$9),VLOOKUP(Tipy!AW45,'Kategórie hráčov'!$A$2:$B$51,2,FALSE),0))</f>
        <v>0</v>
      </c>
      <c r="BD51" s="61">
        <f>IF(ISBLANK($BF$3),"",IF(OR(Tipy!AX45=Výsledky!$BD$6,Tipy!AX45=Výsledky!$BD$7,Tipy!AX45=Výsledky!$BD$8,Tipy!AX45=Výsledky!$BD$9),VLOOKUP(Tipy!AX45,'Kategórie hráčov'!$A$27:$B$76,2,FALSE),0))</f>
        <v>0</v>
      </c>
      <c r="BE51" s="62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5" t="str">
        <f>IF(ISBLANK($BF$3),"",IF(ISBLANK(Tipy!AT45),"-",SUM(BA51:BE51)))</f>
        <v>-</v>
      </c>
      <c r="BG51" s="64"/>
      <c r="BH51" s="61">
        <f>IF(ISBLANK($BM$3),"",IF(ISBLANK(Tipy!AZ45),0,IF(AND(Tipy!AZ45=Výsledky!$BK$3,Tipy!BB45=Výsledky!$BM$3),60,0)))</f>
        <v>0</v>
      </c>
      <c r="BI51" s="61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61">
        <f>IF(ISBLANK($BM$3),"",IF(OR(Tipy!BC45=Výsledky!$BH$6,Tipy!BC45=Výsledky!$BH$7,Tipy!BC45=Výsledky!$BH$8,Tipy!BC45=Výsledky!$BH$9),VLOOKUP(Tipy!BC45,'Kategórie hráčov'!$A$2:$B$51,2,FALSE),0))</f>
        <v>0</v>
      </c>
      <c r="BK51" s="61">
        <f>IF(ISBLANK($BM$3),"",IF(OR(Tipy!BD45=Výsledky!$BK$6,Tipy!BD45=Výsledky!$BK$7,Tipy!BD45=Výsledky!$BK$8,Tipy!BD45=Výsledky!$BK$9),VLOOKUP(Tipy!BD45,'Kategórie hráčov'!$A$27:$B$76,2,FALSE),0))</f>
        <v>0</v>
      </c>
      <c r="BL51" s="62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5" t="str">
        <f>IF(ISBLANK($BM$3),"",IF(ISBLANK(Tipy!AZ45),"-",SUM(BH51:BL51)))</f>
        <v>-</v>
      </c>
      <c r="BN51" s="64"/>
      <c r="BO51" s="61">
        <f>IF(ISBLANK($BT$3),"",IF(ISBLANK(Tipy!BF45),0,IF(AND(Tipy!BF45=Výsledky!$BR$3,Tipy!BH45=Výsledky!$BT$3),60,0)))</f>
        <v>0</v>
      </c>
      <c r="BP51" s="61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61">
        <f>IF(ISBLANK($BT$3),"",IF(OR(Tipy!BI45=Výsledky!$BO$6,Tipy!BI45=Výsledky!$BO$7,Tipy!BI45=Výsledky!$BO$8,Tipy!BI45=Výsledky!$BO$9),VLOOKUP(Tipy!BI45,'Kategórie hráčov'!$A$2:$B$51,2,FALSE),0))</f>
        <v>0</v>
      </c>
      <c r="BR51" s="61">
        <f>IF(ISBLANK($BT$3),"",IF(OR(Tipy!BJ45=Výsledky!$BR$6,Tipy!BJ45=Výsledky!$BR$7,Tipy!BJ45=Výsledky!$BR$8,Tipy!BJ45=Výsledky!$BR$9),VLOOKUP(Tipy!BJ45,'Kategórie hráčov'!$A$27:$B$76,2,FALSE),0))</f>
        <v>0</v>
      </c>
      <c r="BS51" s="62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5" t="str">
        <f>IF(ISBLANK($BT$3),"",IF(ISBLANK(Tipy!BF45),"-",SUM(BO51:BS51)))</f>
        <v>-</v>
      </c>
      <c r="BU51" s="64"/>
      <c r="BV51" s="61">
        <f>IF(ISBLANK($CA$3),"",IF(ISBLANK(Tipy!BL45),0,IF(AND(Tipy!BL45=Výsledky!$BY$3,Tipy!BN45=Výsledky!$CA$3),60,0)))</f>
        <v>0</v>
      </c>
      <c r="BW51" s="61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61">
        <f>IF(ISBLANK($CA$3),"",IF(OR(Tipy!BO45=Výsledky!$BV$6,Tipy!BO45=Výsledky!$BV$7,Tipy!BO45=Výsledky!$BV$8,Tipy!BO45=Výsledky!$BV$9),VLOOKUP(Tipy!BO45,'Kategórie hráčov'!$A$2:$B$51,2,FALSE),0))</f>
        <v>0</v>
      </c>
      <c r="BY51" s="61">
        <f>IF(ISBLANK($CA$3),"",IF(OR(Tipy!BP45=Výsledky!$BY$6,Tipy!BP45=Výsledky!$BY$7,Tipy!BP45=Výsledky!$BY$8,Tipy!BP45=Výsledky!$BY$9),VLOOKUP(Tipy!BP45,'Kategórie hráčov'!$A$27:$B$76,2,FALSE),0))</f>
        <v>0</v>
      </c>
      <c r="BZ51" s="62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5" t="str">
        <f>IF(ISBLANK($CA$3),"",IF(ISBLANK(Tipy!BL45),"-",SUM(BV51:BZ51)))</f>
        <v>-</v>
      </c>
      <c r="CB51" s="64"/>
      <c r="CC51" s="61">
        <f>IF(ISBLANK($CH$3),"",IF(ISBLANK(Tipy!BR45),0,IF(AND(Tipy!BR45=Výsledky!$CF$3,Tipy!BT45=Výsledky!$CH$3),60,0)))</f>
        <v>0</v>
      </c>
      <c r="CD51" s="61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61">
        <f>IF(ISBLANK($CH$3),"",IF(OR(Tipy!BU45=Výsledky!$CC$6,Tipy!BU45=Výsledky!$CC$7,Tipy!BU45=Výsledky!$CC$8,Tipy!BU45=Výsledky!$CC$9),VLOOKUP(Tipy!BU45,'Kategórie hráčov'!$A$2:$B$51,2,FALSE),0))</f>
        <v>0</v>
      </c>
      <c r="CF51" s="61">
        <f>IF(ISBLANK($CH$3),"",IF(OR(Tipy!BV45=Výsledky!$CF$6,Tipy!BV45=Výsledky!$CF$7,Tipy!BV45=Výsledky!$CF$8,Tipy!BV45=Výsledky!$CF$9),VLOOKUP(Tipy!BV45,'Kategórie hráčov'!$A$27:$B$76,2,FALSE),0))</f>
        <v>0</v>
      </c>
      <c r="CG51" s="62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5" t="str">
        <f>IF(ISBLANK($CH$3),"",IF(ISBLANK(Tipy!BR45),"-",SUM(CC51:CG51)))</f>
        <v>-</v>
      </c>
      <c r="CI51" s="64"/>
      <c r="CJ51" s="61">
        <f>IF(ISBLANK($CO$3),"",IF(ISBLANK(Tipy!BX45),0,IF(AND(Tipy!BX45=Výsledky!$CM$3,Tipy!BZ45=Výsledky!$CO$3),60,0)))</f>
        <v>0</v>
      </c>
      <c r="CK51" s="61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61">
        <f>IF(ISBLANK($CO$3),"",IF(OR(Tipy!CA45=Výsledky!$CJ$6,Tipy!CA45=Výsledky!$CJ$7,Tipy!CA45=Výsledky!$CJ$8,Tipy!CA45=Výsledky!$CJ$9),VLOOKUP(Tipy!CA45,'Kategórie hráčov'!$A$2:$B$51,2,FALSE),0))</f>
        <v>0</v>
      </c>
      <c r="CM51" s="61">
        <f>IF(ISBLANK($CO$3),"",IF(OR(Tipy!CB45=Výsledky!$CM$6,Tipy!CB45=Výsledky!$CM$7,Tipy!CB45=Výsledky!$CM$8,Tipy!CB45=Výsledky!$CM$9),VLOOKUP(Tipy!CB45,'Kategórie hráčov'!$A$27:$B$76,2,FALSE),0))</f>
        <v>0</v>
      </c>
      <c r="CN51" s="62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65" t="str">
        <f>IF(ISBLANK($CO$3),"",IF(ISBLANK(Tipy!BX45),"-",SUM(CJ51:CN51)))</f>
        <v>-</v>
      </c>
      <c r="CP51" s="64"/>
      <c r="CQ51" s="61">
        <f>IF(ISBLANK($CV$3),"",IF(ISBLANK(Tipy!CD45),0,IF(AND(Tipy!CD45=Výsledky!$CT$3,Tipy!CF45=Výsledky!$CV$3),60,0)))</f>
        <v>0</v>
      </c>
      <c r="CR51" s="61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61">
        <f>IF(ISBLANK($CV$3),"",IF(OR(Tipy!CG45=Výsledky!$CQ$6,Tipy!CG45=Výsledky!$CQ$7,Tipy!CG45=Výsledky!$CQ$8,Tipy!CG45=Výsledky!$CQ$9),VLOOKUP(Tipy!CG45,'Kategórie hráčov'!$A$2:$B$51,2,FALSE),0))</f>
        <v>0</v>
      </c>
      <c r="CT51" s="61">
        <f>IF(ISBLANK($CV$3),"",IF(OR(Tipy!CH45=Výsledky!$CT$6,Tipy!CH45=Výsledky!$CT$7,Tipy!CH45=Výsledky!$CT$8,Tipy!CH45=Výsledky!$CT$9),VLOOKUP(Tipy!CH45,'Kategórie hráčov'!$A$27:$B$76,2,FALSE),0))</f>
        <v>0</v>
      </c>
      <c r="CU51" s="62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65" t="str">
        <f>IF(ISBLANK($CV$3),"",IF(ISBLANK(Tipy!CD45),"-",SUM(CQ51:CU51)))</f>
        <v>-</v>
      </c>
      <c r="CW51" s="64"/>
      <c r="CX51" s="61">
        <f>IF(ISBLANK($DC$3),"",IF(ISBLANK(Tipy!CJ45),0,IF(AND(Tipy!CJ45=Výsledky!$DA$3,Tipy!CL45=Výsledky!$DC$3),60,0)))</f>
        <v>0</v>
      </c>
      <c r="CY51" s="61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61">
        <f>IF(ISBLANK($DC$3),"",IF(OR(Tipy!CM45=Výsledky!$CX$6,Tipy!CM45=Výsledky!$CX$7,Tipy!CM45=Výsledky!$CX$8,Tipy!CM45=Výsledky!$CX$9),VLOOKUP(Tipy!CM45,'Kategórie hráčov'!$A$2:$B$51,2,FALSE),0))</f>
        <v>0</v>
      </c>
      <c r="DA51" s="61">
        <f>IF(ISBLANK($DC$3),"",IF(OR(Tipy!CN45=Výsledky!$DA$6,Tipy!CN45=Výsledky!$DA$7,Tipy!CN45=Výsledky!$DA$8,Tipy!CN45=Výsledky!$DA$9),VLOOKUP(Tipy!CN45,'Kategórie hráčov'!$A$27:$B$76,2,FALSE),0))</f>
        <v>0</v>
      </c>
      <c r="DB51" s="62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65" t="str">
        <f>IF(ISBLANK($DC$3),"",IF(ISBLANK(Tipy!CJ45),"-",SUM(CX51:DB51)))</f>
        <v>-</v>
      </c>
      <c r="DD51" s="64"/>
      <c r="DE51" s="61">
        <f>IF(ISBLANK($DJ$3),"",IF(ISBLANK(Tipy!CP45),0,IF(AND(Tipy!CP45=Výsledky!$DH$3,Tipy!CR45=Výsledky!$DJ$3),60,0)))</f>
        <v>0</v>
      </c>
      <c r="DF51" s="61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61">
        <f>IF(ISBLANK($DJ$3),"",IF(OR(Tipy!CS45=Výsledky!$DE$6,Tipy!CS45=Výsledky!$DE$7,Tipy!CS45=Výsledky!$DE$8,Tipy!CS45=Výsledky!$DE$9),VLOOKUP(Tipy!CS45,'Kategórie hráčov'!$A$2:$B$51,2,FALSE),0))</f>
        <v>0</v>
      </c>
      <c r="DH51" s="61">
        <f>IF(ISBLANK($DJ$3),"",IF(OR(Tipy!CT45=Výsledky!$DH$6,Tipy!CT45=Výsledky!$DH$7,Tipy!CT45=Výsledky!$DH$8,Tipy!CT45=Výsledky!$DH$9),VLOOKUP(Tipy!CT45,'Kategórie hráčov'!$A$27:$B$76,2,FALSE),0))</f>
        <v>0</v>
      </c>
      <c r="DI51" s="62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65" t="str">
        <f>IF(ISBLANK($DJ$3),"",IF(ISBLANK(Tipy!CP45),"-",SUM(DE51:DI51)))</f>
        <v>-</v>
      </c>
      <c r="DK51" s="64"/>
      <c r="DL51" s="61">
        <f>IF(ISBLANK($DQ$3),"",IF(ISBLANK(Tipy!CV45),0,IF(AND(Tipy!CV45=Výsledky!$DO$3,Tipy!CX45=Výsledky!$DQ$3),60,0)))</f>
        <v>0</v>
      </c>
      <c r="DM51" s="61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61">
        <f>IF(ISBLANK($DQ$3),"",IF(OR(Tipy!CY45=Výsledky!$DL$6,Tipy!CY45=Výsledky!$DL$7,Tipy!CY45=Výsledky!$DL$8,Tipy!CY45=Výsledky!$DL$9),VLOOKUP(Tipy!CY45,'Kategórie hráčov'!$A$2:$B$51,2,FALSE),0))</f>
        <v>0</v>
      </c>
      <c r="DO51" s="61">
        <f>IF(ISBLANK($DQ$3),"",IF(OR(Tipy!CZ45=Výsledky!$DO$6,Tipy!CZ45=Výsledky!$DO$7,Tipy!CZ45=Výsledky!$DO$8,Tipy!CZ45=Výsledky!$DO$9),VLOOKUP(Tipy!CZ45,'Kategórie hráčov'!$A$27:$B$76,2,FALSE),0))</f>
        <v>0</v>
      </c>
      <c r="DP51" s="62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65" t="str">
        <f>IF(ISBLANK($DQ$3),"",IF(ISBLANK(Tipy!CV45),"-",SUM(DL51:DP51)))</f>
        <v>-</v>
      </c>
      <c r="DR51" s="64"/>
      <c r="DS51" s="61">
        <f>IF(ISBLANK($DX$3),"",IF(ISBLANK(Tipy!DB45),0,IF(AND(Tipy!DB45=Výsledky!$DV$3,Tipy!DD45=Výsledky!$DX$3),60,0)))</f>
        <v>0</v>
      </c>
      <c r="DT51" s="61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61">
        <f>IF(ISBLANK($DX$3),"",IF(OR(Tipy!DE45=Výsledky!$DS$6,Tipy!DE45=Výsledky!$DS$7,Tipy!DE45=Výsledky!$DS$8,Tipy!DE45=Výsledky!$DS$9),VLOOKUP(Tipy!DE45,'Kategórie hráčov'!$A$2:$B$51,2,FALSE),0))</f>
        <v>0</v>
      </c>
      <c r="DV51" s="61">
        <f>IF(ISBLANK($DX$3),"",IF(OR(Tipy!DF45=Výsledky!$DV$6,Tipy!DF45=Výsledky!$DV$7,Tipy!DF45=Výsledky!$DV$8,Tipy!DF45=Výsledky!$DV$9),VLOOKUP(Tipy!DF45,'Kategórie hráčov'!$A$27:$B$76,2,FALSE),0))</f>
        <v>0</v>
      </c>
      <c r="DW51" s="62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65" t="str">
        <f>IF(ISBLANK($DX$3),"",IF(ISBLANK(Tipy!DB45),"-",SUM(DS51:DW51)))</f>
        <v>-</v>
      </c>
      <c r="DY51" s="64"/>
      <c r="DZ51" s="61">
        <f>IF(ISBLANK($EE$3),"",IF(ISBLANK(Tipy!DH45),0,IF(AND(Tipy!DH45=Výsledky!$EC$3,Tipy!DJ45=Výsledky!$EE$3),60,0)))</f>
        <v>0</v>
      </c>
      <c r="EA51" s="61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61">
        <f>IF(ISBLANK($EE$3),"",IF(OR(Tipy!DK45=Výsledky!$DZ$6,Tipy!DK45=Výsledky!$DZ$7,Tipy!DK45=Výsledky!$DZ$8,Tipy!DK45=Výsledky!$DZ$9),VLOOKUP(Tipy!DK45,'Kategórie hráčov'!$A$2:$B$51,2,FALSE),0))</f>
        <v>0</v>
      </c>
      <c r="EC51" s="61">
        <f>IF(ISBLANK($EE$3),"",IF(OR(Tipy!DL45=Výsledky!$EC$6,Tipy!DL45=Výsledky!$EC$7,Tipy!DL45=Výsledky!$EC$8,Tipy!DL45=Výsledky!$EC$9),VLOOKUP(Tipy!DL45,'Kategórie hráčov'!$A$27:$B$76,2,FALSE),0))</f>
        <v>0</v>
      </c>
      <c r="ED51" s="62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65" t="str">
        <f>IF(ISBLANK($EE$3),"",IF(ISBLANK(Tipy!DH45),"-",SUM(DZ51:ED51)))</f>
        <v>-</v>
      </c>
      <c r="EF51" s="64"/>
      <c r="EG51" s="61">
        <f>IF(ISBLANK($EL$3),"",IF(ISBLANK(Tipy!DN45),0,IF(AND(Tipy!DN45=Výsledky!$EJ$3,Tipy!DP45=Výsledky!$EL$3),60,0)))</f>
        <v>0</v>
      </c>
      <c r="EH51" s="61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61">
        <f>IF(ISBLANK($EL$3),"",IF(OR(Tipy!DQ45=Výsledky!$EG$6,Tipy!DQ45=Výsledky!$EG$7,Tipy!DQ45=Výsledky!$EG$8,Tipy!DQ45=Výsledky!$EG$9),VLOOKUP(Tipy!DQ45,'Kategórie hráčov'!$A$77:$B$77,2,FALSE),0))</f>
        <v>0</v>
      </c>
      <c r="EJ51" s="61">
        <f>IF(ISBLANK($EL$3),"",IF(OR(Tipy!DR45=Výsledky!$EJ$6,Tipy!DR45=Výsledky!$EJ$7,Tipy!DR45=Výsledky!$EJ$8,Tipy!DR45=Výsledky!$EJ$9),VLOOKUP(Tipy!DR45,'Kategórie hráčov'!$A$27:$B$76,2,FALSE),0))</f>
        <v>0</v>
      </c>
      <c r="EK51" s="62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65" t="str">
        <f>IF(ISBLANK($EL$3),"",IF(ISBLANK(Tipy!DN45),"-",SUM(EG51:EK51)))</f>
        <v>-</v>
      </c>
      <c r="EM51" s="64"/>
      <c r="EN51" s="61">
        <f>IF(ISBLANK($ES$3),"",IF(ISBLANK(Tipy!DT45),0,IF(AND(Tipy!DT45=Výsledky!$EQ$3,Tipy!DV45=Výsledky!$ES$3),60,0)))</f>
        <v>0</v>
      </c>
      <c r="EO51" s="61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61">
        <f>IF(ISBLANK($ES$3),"",IF(OR(Tipy!DW45=Výsledky!$EN$6,Tipy!DW45=Výsledky!$EN$7,Tipy!DW45=Výsledky!$EN$8,Tipy!DW45=Výsledky!$EN$9),VLOOKUP(Tipy!DW45,'Kategórie hráčov'!$A$2:$B$51,2,FALSE),0))</f>
        <v>0</v>
      </c>
      <c r="EQ51" s="61">
        <f>IF(ISBLANK($ES$3),"",IF(OR(Tipy!DX45=Výsledky!$EQ$6,Tipy!DX45=Výsledky!$EQ$7,Tipy!DX45=Výsledky!$EQ$8,Tipy!DX45=Výsledky!$EQ$9),VLOOKUP(Tipy!DX45,'Kategórie hráčov'!$A$27:$B$76,2,FALSE),0))</f>
        <v>0</v>
      </c>
      <c r="ER51" s="62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65" t="str">
        <f>IF(ISBLANK($ES$3),"",IF(ISBLANK(Tipy!DT45),"-",SUM(EN51:ER51)))</f>
        <v>-</v>
      </c>
      <c r="ET51" s="64"/>
      <c r="EU51" s="61">
        <f>IF(ISBLANK($EZ$3),"",IF(ISBLANK(Tipy!DZ45),0,IF(AND(Tipy!DZ45=Výsledky!$EX$3,Tipy!EB45=Výsledky!$EZ$3),60,0)))</f>
        <v>0</v>
      </c>
      <c r="EV51" s="61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61">
        <f>IF(ISBLANK($EZ$3),"",IF(OR(Tipy!EC45=Výsledky!$EU$6,Tipy!EC45=Výsledky!$EU$7,Tipy!EC45=Výsledky!$EU$8,Tipy!EC45=Výsledky!$EU$9),VLOOKUP(Tipy!EC45,'Kategórie hráčov'!$A$2:$B$51,2,FALSE),0))</f>
        <v>0</v>
      </c>
      <c r="EX51" s="61">
        <f>IF(ISBLANK($EZ$3),"",IF(OR(Tipy!ED45=Výsledky!$EX$6,Tipy!ED45=Výsledky!$EX$7,Tipy!ED45=Výsledky!$EX$8,Tipy!ED45=Výsledky!$EX$9),VLOOKUP(Tipy!ED45,'Kategórie hráčov'!$A$27:$B$76,2,FALSE),0))</f>
        <v>0</v>
      </c>
      <c r="EY51" s="62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65" t="str">
        <f>IF(ISBLANK($EZ$3),"",IF(ISBLANK(Tipy!DZ45),"-",SUM(EU51:EY51)))</f>
        <v>-</v>
      </c>
      <c r="FA51" s="64"/>
      <c r="FB51" s="61">
        <f>IF(ISBLANK($BM$3),"",IF(ISBLANK(Tipy!EF45),0,IF(AND(Tipy!EF45=Výsledky!$BK$3,Tipy!EH45=Výsledky!$BM$3),60,0)))</f>
        <v>0</v>
      </c>
      <c r="FC51" s="61">
        <f>IF(ISBLANK($BM$3),"",IF(ISBLANK(Tipy!EF45),0,IF(AND(Tipy!EF45=Výsledky!$BK$3,Tipy!EH45=Výsledky!$BM$3),0,IF(AND(Tipy!EF45-Tipy!EH45&gt;0,Výsledky!$BK$3-Výsledky!$BM$3&gt;0),20,IF(AND(Tipy!EF45-Tipy!EH45=0,Výsledky!$BK$3-Výsledky!$BM$3=0),20,IF(AND(Tipy!EF45-Tipy!EH45&lt;0,Výsledky!$BK$3-Výsledky!$BM$3&lt;0),20,0))))))</f>
        <v>0</v>
      </c>
      <c r="FD51" s="61">
        <f>IF(ISBLANK($BM$3),"",IF(OR(Tipy!EI45=Výsledky!$FB$6,Tipy!EI45=Výsledky!$FB$7,Tipy!EI45=Výsledky!$FB$8,Tipy!EI45=Výsledky!$FB$9),IF(VLOOKUP(Tipy!EI45,'Kategórie hráčov'!$A$2:$B$46,2,FALSE)=30,30,20),0))</f>
        <v>0</v>
      </c>
      <c r="FE51" s="61">
        <f>IF(ISBLANK($BM$3),"",IF(OR(Tipy!EJ45=Výsledky!$FE$6,Tipy!EJ45=Výsledky!$FE$7,Tipy!EJ45=Výsledky!$FE$8,Tipy!EJ45=Výsledky!$FE$9),IF(VLOOKUP(Tipy!EJ45,'Kategórie hráčov'!$A$2:$B$46,2,FALSE)=30,30,20),0))</f>
        <v>0</v>
      </c>
      <c r="FF51" s="62">
        <f>IF(ISBLANK($BM$3),"",IF(ISBLANK(Tipy!EF45),0,IF(OR(AND(Tipy!EF45=Výsledky!$BK$3,OR(Tipy!EH45=Výsledky!$BM$3+1,Tipy!EH45=Výsledky!$BM$3-1)),AND(Tipy!EH45=Výsledky!$BM$3,OR(Tipy!EF45=Výsledky!$BK$3+1,Tipy!EF45=Výsledky!$BK$3-1))),10,0)))</f>
        <v>0</v>
      </c>
      <c r="FG51" s="65" t="str">
        <f>IF(ISBLANK($BM$3),"",IF(ISBLANK(Tipy!EF45),"-",SUM(FB51:FF51)))</f>
        <v>-</v>
      </c>
      <c r="FH51" s="64"/>
      <c r="FI51" s="61" t="str">
        <f>IF(ISBLANK($FN$3),"",IF(ISBLANK(Tipy!EL45),0,IF(AND(Tipy!EL45=Výsledky!$FL$3,Tipy!EN45=Výsledky!$FN$3),60,0)))</f>
        <v/>
      </c>
      <c r="FJ51" s="61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61" t="str">
        <f>IF(ISBLANK($FN$3),"",IF(OR(Tipy!EO45=Výsledky!$FI$6,Tipy!EO45=Výsledky!$FI$7,Tipy!EO45=Výsledky!$FI$8,Tipy!EO45=Výsledky!$FI$9),IF(VLOOKUP(Tipy!EO45,'Kategórie hráčov'!$A$2:$B$46,2,FALSE)=30,30,20),0))</f>
        <v/>
      </c>
      <c r="FL51" s="61" t="str">
        <f>IF(ISBLANK($FN$3),"",IF(OR(Tipy!EP45=Výsledky!$FL$6,Tipy!EP45=Výsledky!$FL$7,Tipy!EP45=Výsledky!$FL$8,Tipy!EP45=Výsledky!$FL$9),IF(VLOOKUP(Tipy!EP45,'Kategórie hráčov'!$A$2:$B$46,2,FALSE)=30,30,20),0))</f>
        <v/>
      </c>
      <c r="FM51" s="62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65" t="str">
        <f>IF(ISBLANK($FN$3),"",IF(ISBLANK(Tipy!EL45),"-",SUM(FI51:FM51)))</f>
        <v/>
      </c>
      <c r="FO51" s="64"/>
      <c r="FP51" s="61">
        <f>IF(ISBLANK($DJ$3),"",IF(ISBLANK(Tipy!ER45),0,IF(AND(Tipy!ER45=Výsledky!$DH$3,Tipy!ET45=Výsledky!$DJ$3),60,0)))</f>
        <v>0</v>
      </c>
      <c r="FQ51" s="61">
        <f>IF(ISBLANK($DJ$3),"",IF(ISBLANK(Tipy!ER45),0,IF(AND(Tipy!ER45=Výsledky!$DH$3,Tipy!ET45=Výsledky!$DJ$3),0,IF(AND(Tipy!ER45-Tipy!ET45&gt;0,Výsledky!$DH$3-Výsledky!$DJ$3&gt;0),20,IF(AND(Tipy!ER45-Tipy!ET45=0,Výsledky!$DH$3-Výsledky!$DJ$3=0),20,IF(AND(Tipy!ER45-Tipy!ET45&lt;0,Výsledky!$DH$3-Výsledky!$DJ$3&lt;0),20,0))))))</f>
        <v>0</v>
      </c>
      <c r="FR51" s="61">
        <f>IF(ISBLANK($DJ$3),"",IF(OR(Tipy!EU45=Výsledky!$FP$6,Tipy!EU45=Výsledky!$FP$7,Tipy!EU45=Výsledky!$FP$8,Tipy!EU45=Výsledky!$FP$9),IF(VLOOKUP(Tipy!EU45,'Kategórie hráčov'!$A$2:$B$46,2,FALSE)=30,30,20),0))</f>
        <v>0</v>
      </c>
      <c r="FS51" s="61">
        <f>IF(ISBLANK($DJ$3),"",IF(OR(Tipy!EV45=Výsledky!$FS$6,Tipy!EV45=Výsledky!$FS$7,Tipy!EV45=Výsledky!$FS$8,Tipy!EV45=Výsledky!$FS$9),IF(VLOOKUP(Tipy!EV45,'Kategórie hráčov'!$A$2:$B$46,2,FALSE)=30,30,20),0))</f>
        <v>0</v>
      </c>
      <c r="FT51" s="62">
        <f>IF(ISBLANK($DJ$3),"",IF(ISBLANK(Tipy!ER45),0,IF(OR(AND(Tipy!ER45=Výsledky!$DH$3,OR(Tipy!ET45=Výsledky!$DJ$3+1,Tipy!ET45=Výsledky!$DJ$3-1)),AND(Tipy!ET45=Výsledky!$DJ$3,OR(Tipy!ER45=Výsledky!$DH$3+1,Tipy!ER45=Výsledky!$DH$3-1))),10,0)))</f>
        <v>0</v>
      </c>
      <c r="FU51" s="65" t="str">
        <f>IF(ISBLANK($DJ$3),"",IF(ISBLANK(Tipy!ER45),"-",SUM(FP51:FT51)))</f>
        <v>-</v>
      </c>
      <c r="FV51" s="64"/>
      <c r="FW51" s="61" t="str">
        <f>IF(ISBLANK($GB$3),"",IF(ISBLANK(Tipy!EX45),0,IF(AND(Tipy!EX45=Výsledky!$FZ$3,Tipy!EZ45=Výsledky!$GB$3),60,0)))</f>
        <v/>
      </c>
      <c r="FX51" s="61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61" t="str">
        <f>IF(ISBLANK($GB$3),"",IF(OR(Tipy!FA45=Výsledky!$FW$6,Tipy!FA45=Výsledky!$FW$7,Tipy!FA45=Výsledky!$FW$8,Tipy!FA45=Výsledky!$FW$9),IF(VLOOKUP(Tipy!FA45,'Kategórie hráčov'!$A$2:$B$46,2,FALSE)=30,30,20),0))</f>
        <v/>
      </c>
      <c r="FZ51" s="61" t="str">
        <f>IF(ISBLANK($GB$3),"",IF(OR(Tipy!FB45=Výsledky!$FZ$6,Tipy!FB45=Výsledky!$FZ$7,Tipy!FB45=Výsledky!$FZ$8,Tipy!FB45=Výsledky!$FZ$9),IF(VLOOKUP(Tipy!FB45,'Kategórie hráčov'!$A$2:$B$46,2,FALSE)=30,30,20),0))</f>
        <v/>
      </c>
      <c r="GA51" s="62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65" t="str">
        <f>IF(ISBLANK($GB$3),"",IF(ISBLANK(Tipy!EX45),"-",SUM(FW51:GA51)))</f>
        <v/>
      </c>
      <c r="GC51" s="64"/>
      <c r="GD51" s="61" t="str">
        <f>IF(ISBLANK($GP$3),"",IF(ISBLANK(Tipy!FD45),0,IF(AND(Tipy!FD45=Výsledky!$GN$3,Tipy!FF45=Výsledky!$GP$3),60,0)))</f>
        <v/>
      </c>
      <c r="GE51" s="61" t="str">
        <f>IF(ISBLANK($GP$3),"",IF(ISBLANK(Tipy!FD45),0,IF(AND(Tipy!FD45=Výsledky!$GN$3,Tipy!FF45=Výsledky!$GP$3),0,IF(AND(Tipy!FD45-Tipy!FF45&gt;0,Výsledky!$GN$3-Výsledky!$GP$3&gt;0),20,IF(AND(Tipy!FD45-Tipy!FF45=0,Výsledky!$GN$3-Výsledky!$GP$3=0),20,IF(AND(Tipy!FD45-Tipy!FF45&lt;0,Výsledky!$GN$3-Výsledky!$GP$3&lt;0),20,0))))))</f>
        <v/>
      </c>
      <c r="GF51" s="61" t="str">
        <f>IF(ISBLANK($GP$3),"",IF(OR(Tipy!FG45=Výsledky!$GD$6,Tipy!FG45=Výsledky!$GD$7,Tipy!FG45=Výsledky!$GD$8,Tipy!FG45=Výsledky!$GD$9),IF(VLOOKUP(Tipy!FG45,'Kategórie hráčov'!$A$2:$B$46,2,FALSE)=30,30,20),0))</f>
        <v/>
      </c>
      <c r="GG51" s="61" t="str">
        <f>IF(ISBLANK($GP$3),"",IF(OR(Tipy!FH45=Výsledky!$GG$6,Tipy!FH45=Výsledky!$GG$7,Tipy!FH45=Výsledky!$GG$8,Tipy!FH45=Výsledky!$GG$9),IF(VLOOKUP(Tipy!FH45,'Kategórie hráčov'!$A$2:$B$46,2,FALSE)=30,30,20),0))</f>
        <v/>
      </c>
      <c r="GH51" s="62" t="str">
        <f>IF(ISBLANK($GP$3),"",IF(ISBLANK(Tipy!FD45),0,IF(OR(AND(Tipy!FD45=Výsledky!$GN$3,OR(Tipy!FF45=Výsledky!$GP$3+1,Tipy!FF45=Výsledky!$GP$3-1)),AND(Tipy!FF45=Výsledky!$GP$3,OR(Tipy!FD45=Výsledky!$GN$3+1,Tipy!FD45=Výsledky!$GN$3-1))),10,0)))</f>
        <v/>
      </c>
      <c r="GI51" s="65" t="str">
        <f>IF(ISBLANK($GP$3),"",IF(ISBLANK(Tipy!FD45),"-",SUM(GD51:GH51)))</f>
        <v/>
      </c>
      <c r="GJ51" s="64"/>
      <c r="GK51" s="61" t="str">
        <f>IF(ISBLANK($GW$3),"",IF(ISBLANK(Tipy!FJ45),0,IF(AND(Tipy!FJ45=Výsledky!$GU$3,Tipy!FL45=Výsledky!$GW$3),60,0)))</f>
        <v/>
      </c>
      <c r="GL51" s="61" t="str">
        <f>IF(ISBLANK($GW$3),"",IF(ISBLANK(Tipy!FJ45),0,IF(AND(Tipy!FJ45=Výsledky!$GU$3,Tipy!FL45=Výsledky!$GW$3),0,IF(AND(Tipy!FJ45-Tipy!FL45&gt;0,Výsledky!$GU$3-Výsledky!$GW$3&gt;0),20,IF(AND(Tipy!FJ45-Tipy!FL45=0,Výsledky!$GU$3-Výsledky!$GW$3=0),20,IF(AND(Tipy!FJ45-Tipy!FL45&lt;0,Výsledky!$GU$3-Výsledky!$GW$3&lt;0),20,0))))))</f>
        <v/>
      </c>
      <c r="GM51" s="61" t="str">
        <f>IF(ISBLANK($GW$3),"",IF(OR(Tipy!FM45=Výsledky!$GK$6,Tipy!FM45=Výsledky!$GK$7,Tipy!FM45=Výsledky!$GK$8,Tipy!FM45=Výsledky!$GK$9),IF(VLOOKUP(Tipy!FM45,'Kategórie hráčov'!$A$2:$B$46,2,FALSE)=30,30,20),0))</f>
        <v/>
      </c>
      <c r="GN51" s="61" t="str">
        <f>IF(ISBLANK($GW$3),"",IF(OR(Tipy!FN45=Výsledky!$GN$6,Tipy!FN45=Výsledky!$GN$7,Tipy!FN45=Výsledky!$GN$8,Tipy!FN45=Výsledky!$GN$9),IF(VLOOKUP(Tipy!FN45,'Kategórie hráčov'!$A$2:$B$46,2,FALSE)=30,30,20),0))</f>
        <v/>
      </c>
      <c r="GO51" s="62" t="str">
        <f>IF(ISBLANK($GW$3),"",IF(ISBLANK(Tipy!FJ45),0,IF(OR(AND(Tipy!FJ45=Výsledky!$GU$3,OR(Tipy!FL45=Výsledky!$GW$3+1,Tipy!FL45=Výsledky!$GW$3-1)),AND(Tipy!FL45=Výsledky!$GW$3,OR(Tipy!FJ45=Výsledky!$GU$3+1,Tipy!FJ45=Výsledky!$GU$3-1))),10,0)))</f>
        <v/>
      </c>
      <c r="GP51" s="65" t="str">
        <f>IF(ISBLANK($GW$3),"",IF(ISBLANK(Tipy!FJ45),"-",SUM(GK51:GO51)))</f>
        <v/>
      </c>
      <c r="GQ51" s="64"/>
      <c r="GR51" s="61" t="str">
        <f>IF(ISBLANK($GI$3),"",IF(ISBLANK(Tipy!FP45),0,IF(AND(Tipy!FP45=Výsledky!$GG$3,Tipy!FR45=Výsledky!$GI$3),60,0)))</f>
        <v/>
      </c>
      <c r="GS51" s="61" t="str">
        <f>IF(ISBLANK($GI$3),"",IF(ISBLANK(Tipy!FP45),0,IF(AND(Tipy!FP45=Výsledky!$GG$3,Tipy!FR45=Výsledky!$GI$3),0,IF(AND(Tipy!FP45-Tipy!FR45&gt;0,Výsledky!$GG$3-Výsledky!$GI$3&gt;0),20,IF(AND(Tipy!FP45-Tipy!FR45=0,Výsledky!$GG$3-Výsledky!$GI$3=0),20,IF(AND(Tipy!FP45-Tipy!FR45&lt;0,Výsledky!$GG$3-Výsledky!$GI$3&lt;0),20,0))))))</f>
        <v/>
      </c>
      <c r="GT51" s="61" t="str">
        <f>IF(ISBLANK($GI$3),"",IF(OR(Tipy!FS45=Výsledky!#REF!,Tipy!FS45=Výsledky!#REF!,Tipy!FS45=Výsledky!#REF!,Tipy!FS45=Výsledky!$GR$9),IF(VLOOKUP(Tipy!FS45,'Kategórie hráčov'!$A$2:$B$46,2,FALSE)=30,30,20),0))</f>
        <v/>
      </c>
      <c r="GU51" s="61" t="str">
        <f>IF(ISBLANK($GI$3),"",IF(OR(Tipy!FT45=Výsledky!#REF!,Tipy!FT45=Výsledky!#REF!,Tipy!FT45=Výsledky!#REF!,Tipy!FT45=Výsledky!$GU$9),IF(VLOOKUP(Tipy!FT45,'Kategórie hráčov'!$A$2:$B$46,2,FALSE)=30,30,20),0))</f>
        <v/>
      </c>
      <c r="GV51" s="62" t="str">
        <f>IF(ISBLANK($GI$3),"",IF(ISBLANK(Tipy!FP45),0,IF(OR(AND(Tipy!FP45=Výsledky!$GG$3,OR(Tipy!FR45=Výsledky!$GI$3+1,Tipy!FR45=Výsledky!$GI$3-1)),AND(Tipy!FR45=Výsledky!$GI$3,OR(Tipy!FP45=Výsledky!$GG$3+1,Tipy!FP45=Výsledky!$GG$3-1))),10,0)))</f>
        <v/>
      </c>
      <c r="GW51" s="65" t="str">
        <f>IF(ISBLANK($GI$3),"",IF(ISBLANK(Tipy!FP45),"-",SUM(GR51:GV51)))</f>
        <v/>
      </c>
      <c r="GX51" s="64"/>
      <c r="GY51" s="61" t="str">
        <f>IF(ISBLANK($HK$3),"",IF(ISBLANK(Tipy!FV45),0,IF(AND(Tipy!FV45=Výsledky!$HI$3,Tipy!FX45=Výsledky!$HK$3),60,0)))</f>
        <v/>
      </c>
      <c r="GZ51" s="61" t="str">
        <f>IF(ISBLANK($HK$3),"",IF(ISBLANK(Tipy!FV45),0,IF(AND(Tipy!FV45=Výsledky!$HI$3,Tipy!FX45=Výsledky!$HK$3),0,IF(AND(Tipy!FV45-Tipy!FX45&gt;0,Výsledky!$HI$3-Výsledky!$HK$3&gt;0),20,IF(AND(Tipy!FV45-Tipy!FX45=0,Výsledky!$HI$3-Výsledky!$HK$3=0),20,IF(AND(Tipy!FV45-Tipy!FX45&lt;0,Výsledky!$HI$3-Výsledky!$HK$3&lt;0),20,0))))))</f>
        <v/>
      </c>
      <c r="HA51" s="61" t="str">
        <f>IF(ISBLANK($HK$3),"",IF(OR(Tipy!FY45=Výsledky!$GY$6,Tipy!FY45=Výsledky!$GY$7,Tipy!FY45=Výsledky!$GY$8,Tipy!FY45=Výsledky!$GY$9),IF(VLOOKUP(Tipy!FY45,'Kategórie hráčov'!$A$2:$B$46,2,FALSE)=30,30,20),0))</f>
        <v/>
      </c>
      <c r="HB51" s="61" t="str">
        <f>IF(ISBLANK($HK$3),"",IF(OR(Tipy!FZ45=Výsledky!$HB$6,Tipy!FZ45=Výsledky!$HB$7,Tipy!FZ45=Výsledky!$HB$8,Tipy!FZ45=Výsledky!$HB$9),IF(VLOOKUP(Tipy!FZ45,'Kategórie hráčov'!$A$2:$B$46,2,FALSE)=30,30,20),0))</f>
        <v/>
      </c>
      <c r="HC51" s="62" t="str">
        <f>IF(ISBLANK($HK$3),"",IF(ISBLANK(Tipy!FV45),0,IF(OR(AND(Tipy!FV45=Výsledky!$HI$3,OR(Tipy!FX45=Výsledky!$HK$3+1,Tipy!FX45=Výsledky!$HK$3-1)),AND(Tipy!FX45=Výsledky!$HK$3,OR(Tipy!FV45=Výsledky!$HI$3+1,Tipy!FV45=Výsledky!$HI$3-1))),10,0)))</f>
        <v/>
      </c>
      <c r="HD51" s="65" t="str">
        <f>IF(ISBLANK($HK$3),"",IF(ISBLANK(Tipy!FV45),"-",SUM(GY51:HC51)))</f>
        <v/>
      </c>
      <c r="HE51" s="64"/>
      <c r="HF51" s="61" t="str">
        <f>IF(ISBLANK($HD$3),"",IF(ISBLANK(Tipy!GB45),0,IF(AND(Tipy!GB45=Výsledky!$HB$3,Tipy!GD45=Výsledky!$HD$3),60,0)))</f>
        <v/>
      </c>
      <c r="HG51" s="61" t="str">
        <f>IF(ISBLANK($HD$3),"",IF(ISBLANK(Tipy!GB45),0,IF(AND(Tipy!GB45=Výsledky!$HB$3,Tipy!GD45=Výsledky!$HD$3),0,IF(AND(Tipy!GB45-Tipy!GD45&gt;0,Výsledky!$HB$3-Výsledky!$HD$3&gt;0),20,IF(AND(Tipy!GB45-Tipy!GD45=0,Výsledky!$HB$3-Výsledky!$HD$3=0),20,IF(AND(Tipy!GB45-Tipy!GD45&lt;0,Výsledky!$HB$3-Výsledky!$HD$3&lt;0),20,0))))))</f>
        <v/>
      </c>
      <c r="HH51" s="61" t="str">
        <f>IF(ISBLANK($HD$3),"",IF(OR(Tipy!GE45=Výsledky!#REF!,Tipy!GE45=Výsledky!#REF!,Tipy!GE45=Výsledky!#REF!,Tipy!GE45=Výsledky!$HF$9),IF(VLOOKUP(Tipy!GE45,'Kategórie hráčov'!$A$2:$B$46,2,FALSE)=30,30,20),0))</f>
        <v/>
      </c>
      <c r="HI51" s="61" t="str">
        <f>IF(ISBLANK($HD$3),"",IF(OR(Tipy!GF45=Výsledky!#REF!,Tipy!GF45=Výsledky!#REF!,Tipy!GF45=Výsledky!#REF!,Tipy!GF45=Výsledky!$HI$9),IF(VLOOKUP(Tipy!GF45,'Kategórie hráčov'!$A$2:$B$46,2,FALSE)=30,30,20),0))</f>
        <v/>
      </c>
      <c r="HJ51" s="62" t="str">
        <f>IF(ISBLANK($HD$3),"",IF(ISBLANK(Tipy!GB45),0,IF(OR(AND(Tipy!GB45=Výsledky!$HB$3,OR(Tipy!GD45=Výsledky!$HD$3+1,Tipy!GD45=Výsledky!$HD$3-1)),AND(Tipy!GD45=Výsledky!$HD$3,OR(Tipy!GB45=Výsledky!$HB$3+1,Tipy!GB45=Výsledky!$HB$3-1))),10,0)))</f>
        <v/>
      </c>
      <c r="HK51" s="65" t="str">
        <f>IF(ISBLANK($HD$3),"",IF(ISBLANK(Tipy!GB45),"-",SUM(HF51:HJ51)))</f>
        <v/>
      </c>
      <c r="HL51" s="64"/>
      <c r="HM51" s="61" t="str">
        <f>IF(ISBLANK($HY$3),"",IF(ISBLANK(Tipy!GH45),0,IF(AND(Tipy!GH45=Výsledky!$HW$3,Tipy!GJ45=Výsledky!$HY$3),60,0)))</f>
        <v/>
      </c>
      <c r="HN51" s="61" t="str">
        <f>IF(ISBLANK($HY$3),"",IF(ISBLANK(Tipy!GH45),0,IF(AND(Tipy!GH45=Výsledky!$HW$3,Tipy!GJ45=Výsledky!$HY$3),0,IF(AND(Tipy!GH45-Tipy!GJ45&gt;0,Výsledky!$HW$3-Výsledky!$HY$3&gt;0),20,IF(AND(Tipy!GH45-Tipy!GJ45=0,Výsledky!$HW$3-Výsledky!$HY$3=0),20,IF(AND(Tipy!GH45-Tipy!GJ45&lt;0,Výsledky!$HW$3-Výsledky!$HY$3&lt;0),20,0))))))</f>
        <v/>
      </c>
      <c r="HO51" s="61" t="str">
        <f>IF(ISBLANK($HY$3),"",IF(OR(Tipy!GK45=Výsledky!$HM$6,Tipy!GK45=Výsledky!$HM$7,Tipy!GK45=Výsledky!$HM$8,Tipy!GK45=Výsledky!$HM$9),IF(VLOOKUP(Tipy!GK45,'Kategórie hráčov'!$A$2:$B$46,2,FALSE)=30,30,20),0))</f>
        <v/>
      </c>
      <c r="HP51" s="61" t="str">
        <f>IF(ISBLANK($HY$3),"",IF(OR(Tipy!GL45=Výsledky!$HP$6,Tipy!GL45=Výsledky!$HP$7,Tipy!GL45=Výsledky!$HP$8,Tipy!GL45=Výsledky!$HP$9),IF(VLOOKUP(Tipy!GL45,'Kategórie hráčov'!$A$2:$B$46,2,FALSE)=30,30,20),0))</f>
        <v/>
      </c>
      <c r="HQ51" s="62" t="str">
        <f>IF(ISBLANK($HY$3),"",IF(ISBLANK(Tipy!GH45),0,IF(OR(AND(Tipy!GH45=Výsledky!$HW$3,OR(Tipy!GJ45=Výsledky!$HY$3+1,Tipy!GJ45=Výsledky!$HY$3-1)),AND(Tipy!GJ45=Výsledky!$HY$3,OR(Tipy!GH45=Výsledky!$HW$3+1,Tipy!GH45=Výsledky!$HW$3-1))),10,0)))</f>
        <v/>
      </c>
      <c r="HR51" s="65" t="str">
        <f>IF(ISBLANK($HY$3),"",IF(ISBLANK(Tipy!GH45),"-",SUM(HM51:HQ51)))</f>
        <v/>
      </c>
      <c r="HS51" s="64"/>
      <c r="HT51" s="61" t="str">
        <f>IF(ISBLANK($HR$3),"",IF(ISBLANK(Tipy!GN45),0,IF(AND(Tipy!GN45=Výsledky!$HP$3,Tipy!GP45=Výsledky!$HR$3),60,0)))</f>
        <v/>
      </c>
      <c r="HU51" s="61" t="str">
        <f>IF(ISBLANK($HR$3),"",IF(ISBLANK(Tipy!GN45),0,IF(AND(Tipy!GN45=Výsledky!$HP$3,Tipy!GP45=Výsledky!$HR$3),0,IF(AND(Tipy!GN45-Tipy!GP45&gt;0,Výsledky!$HP$3-Výsledky!$HR$3&gt;0),20,IF(AND(Tipy!GN45-Tipy!GP45=0,Výsledky!$HP$3-Výsledky!$HR$3=0),20,IF(AND(Tipy!GN45-Tipy!GP45&lt;0,Výsledky!$HP$3-Výsledky!$HR$3&lt;0),20,0))))))</f>
        <v/>
      </c>
      <c r="HV51" s="61" t="str">
        <f>IF(ISBLANK($HR$3),"",IF(OR(Tipy!GQ45=Výsledky!$HT$6,Tipy!GQ45=Výsledky!#REF!,Tipy!GQ45=Výsledky!#REF!,Tipy!GQ45=Výsledky!#REF!),IF(VLOOKUP(Tipy!GQ45,'Kategórie hráčov'!$A$2:$B$46,2,FALSE)=30,30,20),0))</f>
        <v/>
      </c>
      <c r="HW51" s="61" t="str">
        <f>IF(ISBLANK($HR$3),"",IF(OR(Tipy!GR45=Výsledky!$HW$6,Tipy!GR45=Výsledky!#REF!,Tipy!GR45=Výsledky!#REF!,Tipy!GR45=Výsledky!#REF!),IF(VLOOKUP(Tipy!GR45,'Kategórie hráčov'!$A$2:$B$46,2,FALSE)=30,30,20),0))</f>
        <v/>
      </c>
      <c r="HX51" s="62" t="str">
        <f>IF(ISBLANK($HR$3),"",IF(ISBLANK(Tipy!GN45),0,IF(OR(AND(Tipy!GN45=Výsledky!$HP$3,OR(Tipy!GP45=Výsledky!$HR$3+1,Tipy!GP45=Výsledky!$HR$3-1)),AND(Tipy!GP45=Výsledky!$HR$3,OR(Tipy!GN45=Výsledky!$HP$3+1,Tipy!GN45=Výsledky!$HP$3-1))),10,0)))</f>
        <v/>
      </c>
      <c r="HY51" s="65" t="str">
        <f>IF(ISBLANK($HR$3),"",IF(ISBLANK(Tipy!GN45),"-",SUM(HT51:HX51)))</f>
        <v/>
      </c>
      <c r="HZ51" s="64"/>
      <c r="IA51" s="61" t="str">
        <f>IF(ISBLANK($IM$3),"",IF(ISBLANK(Tipy!GT45),0,IF(AND(Tipy!GT45=Výsledky!$IK$3,Tipy!GV45=Výsledky!$IM$3),60,0)))</f>
        <v/>
      </c>
      <c r="IB51" s="61" t="str">
        <f>IF(ISBLANK($IM$3),"",IF(ISBLANK(Tipy!GT45),0,IF(AND(Tipy!GT45=Výsledky!$IK$3,Tipy!GV45=Výsledky!$IM$3),0,IF(AND(Tipy!GT45-Tipy!GV45&gt;0,Výsledky!$IK$3-Výsledky!$IM$3&gt;0),20,IF(AND(Tipy!GT45-Tipy!GV45=0,Výsledky!$IK$3-Výsledky!$IM$3=0),20,IF(AND(Tipy!GT45-Tipy!GV45&lt;0,Výsledky!$IK$3-Výsledky!$IM$3&lt;0),20,0))))))</f>
        <v/>
      </c>
      <c r="IC51" s="61" t="str">
        <f>IF(ISBLANK($IM$3),"",IF(OR(Tipy!GW45=Výsledky!$IA$6,Tipy!GW45=Výsledky!$IA$7,Tipy!GW45=Výsledky!$IA$8,Tipy!GW45=Výsledky!$IA$9),IF(VLOOKUP(Tipy!GW45,'Kategórie hráčov'!$A$2:$B$46,2,FALSE)=30,30,20),0))</f>
        <v/>
      </c>
      <c r="ID51" s="61" t="str">
        <f>IF(ISBLANK($IM$3),"",IF(OR(Tipy!GX45=Výsledky!$ID$6,Tipy!GX45=Výsledky!$ID$7,Tipy!GX45=Výsledky!$ID$8,Tipy!GX45=Výsledky!$ID$9),IF(VLOOKUP(Tipy!GX45,'Kategórie hráčov'!$A$2:$B$46,2,FALSE)=30,30,20),0))</f>
        <v/>
      </c>
      <c r="IE51" s="62" t="str">
        <f>IF(ISBLANK($IM$3),"",IF(ISBLANK(Tipy!GT45),0,IF(OR(AND(Tipy!GT45=Výsledky!$IK$3,OR(Tipy!GV45=Výsledky!$IM$3+1,Tipy!GV45=Výsledky!$IM$3-1)),AND(Tipy!GV45=Výsledky!$IM$3,OR(Tipy!GT45=Výsledky!$IK$3+1,Tipy!GT45=Výsledky!$IK$3-1))),10,0)))</f>
        <v/>
      </c>
      <c r="IF51" s="65" t="str">
        <f>IF(ISBLANK($IM$3),"",IF(ISBLANK(Tipy!GT45),"-",SUM(IA51:IE51)))</f>
        <v/>
      </c>
      <c r="IG51" s="64"/>
      <c r="IH51" s="61" t="str">
        <f>IF(ISBLANK($IF$3),"",IF(ISBLANK(Tipy!GZ45),0,IF(AND(Tipy!GZ45=Výsledky!$ID$3,Tipy!HB45=Výsledky!$IF$3),60,0)))</f>
        <v/>
      </c>
      <c r="II51" s="61" t="str">
        <f>IF(ISBLANK($IF$3),"",IF(ISBLANK(Tipy!GZ45),0,IF(AND(Tipy!GZ45=Výsledky!$ID$3,Tipy!HB45=Výsledky!$IF$3),0,IF(AND(Tipy!GZ45-Tipy!HB45&gt;0,Výsledky!$ID$3-Výsledky!$IF$3&gt;0),20,IF(AND(Tipy!GZ45-Tipy!HB45=0,Výsledky!$ID$3-Výsledky!$IF$3=0),20,IF(AND(Tipy!GZ45-Tipy!HB45&lt;0,Výsledky!$ID$3-Výsledky!$IF$3&lt;0),20,0))))))</f>
        <v/>
      </c>
      <c r="IJ51" s="61" t="str">
        <f>IF(ISBLANK($IF$3),"",IF(OR(Tipy!HC45=Výsledky!#REF!,Tipy!HC45=Výsledky!#REF!,Tipy!HC45=Výsledky!#REF!,Tipy!HC45=Výsledky!$IH$9),IF(VLOOKUP(Tipy!HC45,'Kategórie hráčov'!$A$2:$B$46,2,FALSE)=30,30,20),0))</f>
        <v/>
      </c>
      <c r="IK51" s="61" t="str">
        <f>IF(ISBLANK($IF$3),"",IF(OR(Tipy!HD45=Výsledky!#REF!,Tipy!HD45=Výsledky!#REF!,Tipy!HD45=Výsledky!#REF!,Tipy!HD45=Výsledky!$IK$9),IF(VLOOKUP(Tipy!HD45,'Kategórie hráčov'!$A$2:$B$46,2,FALSE)=30,30,20),0))</f>
        <v/>
      </c>
      <c r="IL51" s="62" t="str">
        <f>IF(ISBLANK($IF$3),"",IF(ISBLANK(Tipy!GZ45),0,IF(OR(AND(Tipy!GZ45=Výsledky!$ID$3,OR(Tipy!HB45=Výsledky!$IF$3+1,Tipy!HB45=Výsledky!$IF$3-1)),AND(Tipy!HB45=Výsledky!$IF$3,OR(Tipy!GZ45=Výsledky!$ID$3+1,Tipy!GZ45=Výsledky!$ID$3-1))),10,0)))</f>
        <v/>
      </c>
      <c r="IM51" s="65" t="str">
        <f>IF(ISBLANK($IF$3),"",IF(ISBLANK(Tipy!GZ45),"-",SUM(IH51:IL51)))</f>
        <v/>
      </c>
      <c r="IN51" s="64"/>
      <c r="IO51" s="61" t="str">
        <f>IF(ISBLANK($IT$3),"",IF(ISBLANK(Tipy!HF45),0,IF(AND(Tipy!HF45=Výsledky!$IR$3,Tipy!HH45=Výsledky!$IT$3),60,0)))</f>
        <v/>
      </c>
      <c r="IP51" s="61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61" t="str">
        <f>IF(ISBLANK($IT$3),"",IF(OR(Tipy!HI45=Výsledky!$IO$6,Tipy!HI45=Výsledky!$IO$7,Tipy!HI45=Výsledky!$IO$8,Tipy!HI45=Výsledky!$IO$9),IF(VLOOKUP(Tipy!HI45,'Kategórie hráčov'!$A$2:$B$46,2,FALSE)=30,30,20),0))</f>
        <v/>
      </c>
      <c r="IR51" s="61" t="str">
        <f>IF(ISBLANK($IT$3),"",IF(OR(Tipy!HJ45=Výsledky!$IR$6,Tipy!HJ45=Výsledky!$IR$7,Tipy!HJ45=Výsledky!$IR$8,Tipy!HJ45=Výsledky!$IR$9),IF(VLOOKUP(Tipy!HJ45,'Kategórie hráčov'!$A$2:$B$46,2,FALSE)=30,30,20),0))</f>
        <v/>
      </c>
      <c r="IS51" s="62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65" t="str">
        <f>IF(ISBLANK($IT$3),"",IF(ISBLANK(Tipy!HF45),"-",SUM(IO51:IS51)))</f>
        <v/>
      </c>
      <c r="IU51" s="64"/>
      <c r="IV51" s="61" t="str">
        <f>IF(ISBLANK($JA$3),"",IF(ISBLANK(Tipy!HL45),0,IF(AND(Tipy!HL45=Výsledky!$IY$3,Tipy!HN45=Výsledky!$JA$3),60,0)))</f>
        <v/>
      </c>
      <c r="IW51" s="61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61" t="str">
        <f>IF(ISBLANK($JA$3),"",IF(OR(Tipy!HO45=Výsledky!$IV$6,Tipy!HO45=Výsledky!$IV$7,Tipy!HO45=Výsledky!$IV$8,Tipy!HO45=Výsledky!$IV$9),IF(VLOOKUP(Tipy!HO45,'Kategórie hráčov'!$A$2:$B$46,2,FALSE)=30,30,20),0))</f>
        <v/>
      </c>
      <c r="IY51" s="61" t="str">
        <f>IF(ISBLANK($JA$3),"",IF(OR(Tipy!HP45=Výsledky!$IY$6,Tipy!HP45=Výsledky!$IY$7,Tipy!HP45=Výsledky!$IY$8,Tipy!HP45=Výsledky!$IY$9),IF(VLOOKUP(Tipy!HP45,'Kategórie hráčov'!$A$2:$B$46,2,FALSE)=30,30,20),0))</f>
        <v/>
      </c>
      <c r="IZ51" s="62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65" t="str">
        <f>IF(ISBLANK($JA$3),"",IF(ISBLANK(Tipy!HL45),"-",SUM(IV51:IZ51)))</f>
        <v/>
      </c>
      <c r="JB51" s="64"/>
      <c r="JC51" s="61" t="str">
        <f>IF(ISBLANK($JO$3),"",IF(ISBLANK(Tipy!HR45),0,IF(AND(Tipy!HR45=Výsledky!$JM$3,Tipy!HT45=Výsledky!$JO$3),60,0)))</f>
        <v/>
      </c>
      <c r="JD51" s="61" t="str">
        <f>IF(ISBLANK($JO$3),"",IF(ISBLANK(Tipy!HR45),0,IF(AND(Tipy!HR45=Výsledky!$JM$3,Tipy!HT45=Výsledky!$JO$3),0,IF(AND(Tipy!HR45-Tipy!HT45&gt;0,Výsledky!$JM$3-Výsledky!$JO$3&gt;0),20,IF(AND(Tipy!HR45-Tipy!HT45=0,Výsledky!$JM$3-Výsledky!$JO$3=0),20,IF(AND(Tipy!HR45-Tipy!HT45&lt;0,Výsledky!$JM$3-Výsledky!$JO$3&lt;0),20,0))))))</f>
        <v/>
      </c>
      <c r="JE51" s="61" t="str">
        <f>IF(ISBLANK($JO$3),"",IF(OR(Tipy!HU45=Výsledky!$JC$6,Tipy!HU45=Výsledky!$JC$7,Tipy!HU45=Výsledky!$JC$8,Tipy!HU45=Výsledky!$JC$9),IF(VLOOKUP(Tipy!HU45,'Kategórie hráčov'!$A$2:$B$70,2,FALSE)=30,30,20),0))</f>
        <v/>
      </c>
      <c r="JF51" s="61" t="str">
        <f>IF(ISBLANK($JO$3),"",IF(OR(Tipy!HV45=Výsledky!$JF$6,Tipy!HV45=Výsledky!$JF$7,Tipy!HV45=Výsledky!$JF$8,Tipy!HV45=Výsledky!$JF$9),IF(VLOOKUP(Tipy!HV45,'Kategórie hráčov'!$A$2:$B$70,2,FALSE)=30,30,20),0))</f>
        <v/>
      </c>
      <c r="JG51" s="62" t="str">
        <f>IF(ISBLANK($JO$3),"",IF(ISBLANK(Tipy!HR45),0,IF(OR(AND(Tipy!HR45=Výsledky!$JM$3,OR(Tipy!HT45=Výsledky!$JO$3+1,Tipy!HT45=Výsledky!$JO$3-1)),AND(Tipy!HT45=Výsledky!$JO$3,OR(Tipy!HR45=Výsledky!$JM$3+1,Tipy!HR45=Výsledky!$JM$3-1))),10,0)))</f>
        <v/>
      </c>
      <c r="JH51" s="65" t="str">
        <f>IF(ISBLANK($JO$3),"",IF(ISBLANK(Tipy!HR45),"-",SUM(JC51:JG51)))</f>
        <v/>
      </c>
      <c r="JI51" s="64"/>
      <c r="JJ51" s="61" t="str">
        <f>IF(ISBLANK($JH$3),"",IF(ISBLANK(Tipy!HX45),0,IF(AND(Tipy!HX45=Výsledky!$JF$3,Tipy!HZ45=Výsledky!$JH$3),60,0)))</f>
        <v/>
      </c>
      <c r="JK51" s="61" t="str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/>
      </c>
      <c r="JL51" s="61" t="str">
        <f>IF(ISBLANK($JH$3),"",IF(OR(Tipy!IA45=Výsledky!#REF!,Tipy!IA45=Výsledky!#REF!,Tipy!IA45=Výsledky!#REF!,Tipy!IA45=Výsledky!$JJ$9),IF(VLOOKUP(Tipy!IA45,'Kategórie hráčov'!$A$2:$B$46,2,FALSE)=30,30,20),0))</f>
        <v/>
      </c>
      <c r="JM51" s="61" t="str">
        <f>IF(ISBLANK($JH$3),"",IF(OR(Tipy!IB45=Výsledky!#REF!,Tipy!IB45=Výsledky!#REF!,Tipy!IB45=Výsledky!#REF!,Tipy!IB45=Výsledky!$JM$9),IF(VLOOKUP(Tipy!IB45,'Kategórie hráčov'!$A$2:$B$46,2,FALSE)=30,30,20),0))</f>
        <v/>
      </c>
      <c r="JN51" s="62" t="str">
        <f>IF(ISBLANK($JH$3),"",IF(ISBLANK(Tipy!HX45),0,IF(OR(AND(Tipy!HX45=Výsledky!$JF$3,OR(Tipy!HZ45=Výsledky!$JH$3+1,Tipy!HZ45=Výsledky!$JH$3-1)),AND(Tipy!HZ45=Výsledky!$JH$3,OR(Tipy!HX45=Výsledky!$JF$3+1,Tipy!HX45=Výsledky!$JF$3-1))),10,0)))</f>
        <v/>
      </c>
      <c r="JO51" s="65" t="str">
        <f>IF(ISBLANK($JH$3),"",IF(ISBLANK(Tipy!HX45),"-",SUM(JJ51:JN51)))</f>
        <v/>
      </c>
      <c r="JP51" s="64"/>
      <c r="JQ51" s="61" t="str">
        <f>IF(ISBLANK($JV$3),"",IF(ISBLANK(Tipy!ID45),0,IF(AND(Tipy!ID45=Výsledky!$JT$3,Tipy!IF45=Výsledky!$JV$3),60,0)))</f>
        <v/>
      </c>
      <c r="JR51" s="61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61" t="str">
        <f>IF(ISBLANK($JV$3),"",IF(OR(Tipy!IG45=Výsledky!$JQ$6,Tipy!IG45=Výsledky!$JQ$7,Tipy!IG45=Výsledky!$JQ$8,Tipy!IG45=Výsledky!$JQ$9),IF(VLOOKUP(Tipy!IG45,'Kategórie hráčov'!$A$2:$B$46,2,FALSE)=30,30,20),0))</f>
        <v/>
      </c>
      <c r="JT51" s="61" t="str">
        <f>IF(ISBLANK($JV$3),"",IF(OR(Tipy!IH45=Výsledky!$JT$6,Tipy!IH45=Výsledky!$JT$7,Tipy!IH45=Výsledky!$JT$8,Tipy!IH45=Výsledky!$JT$9),IF(VLOOKUP(Tipy!IH45,'Kategórie hráčov'!$A$2:$B$46,2,FALSE)=30,30,20),0))</f>
        <v/>
      </c>
      <c r="JU51" s="62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65" t="str">
        <f>IF(ISBLANK($JV$3),"",IF(ISBLANK(Tipy!ID45),"-",SUM(JQ51:JU51)))</f>
        <v/>
      </c>
      <c r="JW51" s="64"/>
      <c r="JX51" s="61" t="str">
        <f>IF(ISBLANK($KQ$3),"",IF(ISBLANK(Tipy!IJ45),0,IF(AND(Tipy!IJ45=Výsledky!$KO$3,Tipy!IL45=Výsledky!$KQ$3),60,0)))</f>
        <v/>
      </c>
      <c r="JY51" s="61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1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1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2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65" t="str">
        <f>IF(ISBLANK($KQ$3),"",IF(ISBLANK(Tipy!IJ45),"-",SUM(JX51:KB51)))</f>
        <v/>
      </c>
      <c r="KD51" s="64"/>
      <c r="KE51" s="61" t="str">
        <f>IF(ISBLANK($KX$3),"",IF(ISBLANK(Tipy!IP45),0,IF(AND(Tipy!IP45=Výsledky!$KV$3,Tipy!IR45=Výsledky!$KX$3),60,0)))</f>
        <v/>
      </c>
      <c r="KF51" s="61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1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1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2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65" t="str">
        <f>IF(ISBLANK($KX$3),"",IF(ISBLANK(Tipy!IP45),"-",SUM(KE51:KI51)))</f>
        <v/>
      </c>
      <c r="KK51" s="64"/>
      <c r="KL51" s="61" t="str">
        <f>IF(ISBLANK($KJ$3),"",IF(ISBLANK(Tipy!IV45),0,IF(AND(Tipy!IV45=Výsledky!$KH$3,Tipy!IX45=Výsledky!$KJ$3),60,0)))</f>
        <v/>
      </c>
      <c r="KM51" s="61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1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1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2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65" t="str">
        <f>IF(ISBLANK($KJ$3),"",IF(ISBLANK(Tipy!IV45),"-",SUM(KL51:KP51)))</f>
        <v/>
      </c>
      <c r="KR51" s="64"/>
      <c r="KS51" s="61" t="str">
        <f>IF(ISBLANK($KC$3),"",IF(ISBLANK(Tipy!JB45),0,IF(AND(Tipy!JB45=Výsledky!$KA$3,Tipy!JD45=Výsledky!$KC$3),60,0)))</f>
        <v/>
      </c>
      <c r="KT51" s="61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1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1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2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5" t="str">
        <f>IF(ISBLANK($KC$3),"",IF(ISBLANK(Tipy!JB45),"-",SUM(KS51:KW51)))</f>
        <v/>
      </c>
      <c r="KY51" s="64"/>
      <c r="KZ51" s="61" t="str">
        <f>IF(ISBLANK($LE$3),"",IF(ISBLANK(Tipy!JH45),0,IF(AND(Tipy!JH45=Výsledky!$LC$3,Tipy!JJ45=Výsledky!$LE$3),60,0)))</f>
        <v/>
      </c>
      <c r="LA51" s="61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1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1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2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5" t="str">
        <f>IF(ISBLANK($LE$3),"",IF(ISBLANK(Tipy!JH45),"-",SUM(KZ51:LD51)))</f>
        <v/>
      </c>
      <c r="LF51" s="64"/>
      <c r="LG51" s="61" t="str">
        <f>IF(ISBLANK($JH$3),"",IF(ISBLANK(Tipy!JU45),0,IF(AND(Tipy!JU45=Výsledky!$JF$3,Tipy!JW45=Výsledky!$JH$3),60,0)))</f>
        <v/>
      </c>
      <c r="LH51" s="61" t="str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/>
      </c>
      <c r="LI51" s="61" t="str">
        <f>IF(ISBLANK($JH$3),"",IF(OR(Tipy!JX45=Výsledky!#REF!,Tipy!JX45=Výsledky!#REF!,Tipy!JX45=Výsledky!#REF!,Tipy!JX45=Výsledky!$JJ$9),IF(VLOOKUP(Tipy!JX45,'Kategórie hráčov'!$A$2:$B$46,2,FALSE)=30,30,20),0))</f>
        <v/>
      </c>
      <c r="LJ51" s="61" t="str">
        <f>IF(ISBLANK($JH$3),"",IF(OR(Tipy!JY45=Výsledky!#REF!,Tipy!JY45=Výsledky!#REF!,Tipy!JY45=Výsledky!#REF!,Tipy!JY45=Výsledky!$JM$9),IF(VLOOKUP(Tipy!JY45,'Kategórie hráčov'!$A$2:$B$46,2,FALSE)=30,30,20),0))</f>
        <v/>
      </c>
      <c r="LK51" s="62" t="str">
        <f>IF(ISBLANK($JH$3),"",IF(ISBLANK(Tipy!JU45),0,IF(OR(AND(Tipy!JU45=Výsledky!$JF$3,OR(Tipy!JW45=Výsledky!$JH$3+1,Tipy!JW45=Výsledky!$JH$3-1)),AND(Tipy!JW45=Výsledky!$JH$3,OR(Tipy!JU45=Výsledky!$JF$3+1,Tipy!JU45=Výsledky!$JF$3-1))),10,0)))</f>
        <v/>
      </c>
      <c r="LL51" s="65" t="str">
        <f>IF(ISBLANK($JH$3),"",IF(ISBLANK(Tipy!JU45),"-",SUM(LG51:LK51)))</f>
        <v/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 t="str">
        <f>IF(ISBLANK($JH$3),"",IF(ISBLANK(Tipy!KI45),0,IF(AND(Tipy!KI45=Výsledky!$JF$3,Tipy!KK45=Výsledky!$JH$3),60,0)))</f>
        <v/>
      </c>
      <c r="LV51" s="61" t="str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/>
      </c>
      <c r="LW51" s="61" t="str">
        <f>IF(ISBLANK($JH$3),"",IF(OR(Tipy!KL45=Výsledky!#REF!,Tipy!KL45=Výsledky!#REF!,Tipy!KL45=Výsledky!#REF!,Tipy!KL45=Výsledky!$JJ$9),IF(VLOOKUP(Tipy!KL45,'Kategórie hráčov'!$A$2:$B$46,2,FALSE)=30,30,20),0))</f>
        <v/>
      </c>
      <c r="LX51" s="61" t="str">
        <f>IF(ISBLANK($JH$3),"",IF(OR(Tipy!KM45=Výsledky!#REF!,Tipy!KM45=Výsledky!#REF!,Tipy!KM45=Výsledky!#REF!,Tipy!KM45=Výsledky!$JM$9),IF(VLOOKUP(Tipy!KM45,'Kategórie hráčov'!$A$2:$B$46,2,FALSE)=30,30,20),0))</f>
        <v/>
      </c>
      <c r="LY51" s="62" t="str">
        <f>IF(ISBLANK($JH$3),"",IF(ISBLANK(Tipy!KI45),0,IF(OR(AND(Tipy!KI45=Výsledky!$JF$3,OR(Tipy!KK45=Výsledky!$JH$3+1,Tipy!KK45=Výsledky!$JH$3-1)),AND(Tipy!KK45=Výsledky!$JH$3,OR(Tipy!KI45=Výsledky!$JF$3+1,Tipy!KI45=Výsledky!$JF$3-1))),10,0)))</f>
        <v/>
      </c>
      <c r="LZ51" s="65" t="str">
        <f>IF(ISBLANK($JH$3),"",IF(ISBLANK(Tipy!KI45),"-",SUM(LU51:LY51)))</f>
        <v/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324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324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5" customFormat="1" ht="18" hidden="1" customHeight="1" x14ac:dyDescent="0.2">
      <c r="A52" s="287">
        <f>Tipy!A46</f>
        <v>29</v>
      </c>
      <c r="B52" s="302" t="s">
        <v>256</v>
      </c>
      <c r="C52" s="303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4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299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299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102">
        <f>IF(ISBLANK($AR$3),"",IF(ISBLANK(Tipy!AH46),0,IF(AND(Tipy!AH46=Výsledky!$AP$3,Tipy!AJ46=Výsledky!$AR$3),60,0)))</f>
        <v>0</v>
      </c>
      <c r="AN52" s="101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101">
        <f>IF(ISBLANK($AR$3),"",IF(OR(Tipy!AK46=Výsledky!$AM$6,Tipy!AK46=Výsledky!$AM$7,Tipy!AK46=Výsledky!$AM$8,Tipy!AK46=Výsledky!$AM$9),VLOOKUP(Tipy!AK46,'Kategórie hráčov'!$A$2:$B$51,2,FALSE),0))</f>
        <v>0</v>
      </c>
      <c r="AP52" s="101">
        <f>IF(ISBLANK($AR$3),"",IF(OR(Tipy!AL46=Výsledky!$AP$6,Tipy!AL46=Výsledky!$AP$7,Tipy!AL46=Výsledky!$AP$8,Tipy!AL46=Výsledky!$AP$9),VLOOKUP(Tipy!AL46,'Kategórie hráčov'!$A$27:$B$76,2,FALSE),0))</f>
        <v>20</v>
      </c>
      <c r="AQ52" s="62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5">
        <f>IF(ISBLANK($AR$3),"",IF(ISBLANK(Tipy!AH46),"-",SUM(AM52:AQ52)))</f>
        <v>50</v>
      </c>
      <c r="AS52" s="64"/>
      <c r="AT52" s="61">
        <f>IF(ISBLANK($AY$3),"",IF(ISBLANK(Tipy!AN46),0,IF(AND(Tipy!AN46=Výsledky!$AW$3,Tipy!AP46=Výsledky!$AY$3),60,0)))</f>
        <v>0</v>
      </c>
      <c r="AU52" s="61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61">
        <f>IF(ISBLANK($AY$3),"",IF(OR(Tipy!AQ46=Výsledky!$AT$6,Tipy!AQ46=Výsledky!$AT$7,Tipy!AQ46=Výsledky!$AT$8,Tipy!AQ46=Výsledky!$AT$9),VLOOKUP(Tipy!AQ46,'Kategórie hráčov'!$A$2:$B$51,2,FALSE),0))</f>
        <v>20</v>
      </c>
      <c r="AW52" s="61">
        <f>IF(ISBLANK($AY$3),"",IF(OR(Tipy!AR46=Výsledky!$AW$6,Tipy!AR46=Výsledky!$AW$7,Tipy!AR46=Výsledky!$AW$8,Tipy!AR46=Výsledky!$AW$9),VLOOKUP(Tipy!AR46,'Kategórie hráčov'!$A$27:$B$76,2,FALSE),0))</f>
        <v>0</v>
      </c>
      <c r="AX52" s="62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5">
        <f>IF(ISBLANK($AY$3),"",IF(ISBLANK(Tipy!AN46),"-",SUM(AT52:AX52)))</f>
        <v>50</v>
      </c>
      <c r="AZ52" s="64"/>
      <c r="BA52" s="61">
        <f>IF(ISBLANK($BF$3),"",IF(ISBLANK(Tipy!AT46),0,IF(AND(Tipy!AT46=Výsledky!$BD$3,Tipy!AV46=Výsledky!$BF$3),60,0)))</f>
        <v>0</v>
      </c>
      <c r="BB52" s="61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61">
        <f>IF(ISBLANK($BF$3),"",IF(OR(Tipy!AW46=Výsledky!$BA$6,Tipy!AW46=Výsledky!$BA$7,Tipy!AW46=Výsledky!$BA$8,Tipy!AW46=Výsledky!$BA$9),VLOOKUP(Tipy!AW46,'Kategórie hráčov'!$A$2:$B$51,2,FALSE),0))</f>
        <v>0</v>
      </c>
      <c r="BD52" s="61">
        <f>IF(ISBLANK($BF$3),"",IF(OR(Tipy!AX46=Výsledky!$BD$6,Tipy!AX46=Výsledky!$BD$7,Tipy!AX46=Výsledky!$BD$8,Tipy!AX46=Výsledky!$BD$9),VLOOKUP(Tipy!AX46,'Kategórie hráčov'!$A$27:$B$76,2,FALSE),0))</f>
        <v>0</v>
      </c>
      <c r="BE52" s="62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5" t="str">
        <f>IF(ISBLANK($BF$3),"",IF(ISBLANK(Tipy!AT46),"-",SUM(BA52:BE52)))</f>
        <v>-</v>
      </c>
      <c r="BG52" s="64"/>
      <c r="BH52" s="61">
        <f>IF(ISBLANK($BM$3),"",IF(ISBLANK(Tipy!AZ46),0,IF(AND(Tipy!AZ46=Výsledky!$BK$3,Tipy!BB46=Výsledky!$BM$3),60,0)))</f>
        <v>0</v>
      </c>
      <c r="BI52" s="61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61">
        <f>IF(ISBLANK($BM$3),"",IF(OR(Tipy!BC46=Výsledky!$BH$6,Tipy!BC46=Výsledky!$BH$7,Tipy!BC46=Výsledky!$BH$8,Tipy!BC46=Výsledky!$BH$9),VLOOKUP(Tipy!BC46,'Kategórie hráčov'!$A$2:$B$51,2,FALSE),0))</f>
        <v>0</v>
      </c>
      <c r="BK52" s="61">
        <f>IF(ISBLANK($BM$3),"",IF(OR(Tipy!BD46=Výsledky!$BK$6,Tipy!BD46=Výsledky!$BK$7,Tipy!BD46=Výsledky!$BK$8,Tipy!BD46=Výsledky!$BK$9),VLOOKUP(Tipy!BD46,'Kategórie hráčov'!$A$27:$B$76,2,FALSE),0))</f>
        <v>0</v>
      </c>
      <c r="BL52" s="62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5" t="str">
        <f>IF(ISBLANK($BM$3),"",IF(ISBLANK(Tipy!AZ46),"-",SUM(BH52:BL52)))</f>
        <v>-</v>
      </c>
      <c r="BN52" s="64"/>
      <c r="BO52" s="61">
        <f>IF(ISBLANK($BT$3),"",IF(ISBLANK(Tipy!BF46),0,IF(AND(Tipy!BF46=Výsledky!$BR$3,Tipy!BH46=Výsledky!$BT$3),60,0)))</f>
        <v>0</v>
      </c>
      <c r="BP52" s="61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61">
        <f>IF(ISBLANK($BT$3),"",IF(OR(Tipy!BI46=Výsledky!$BO$6,Tipy!BI46=Výsledky!$BO$7,Tipy!BI46=Výsledky!$BO$8,Tipy!BI46=Výsledky!$BO$9),VLOOKUP(Tipy!BI46,'Kategórie hráčov'!$A$2:$B$51,2,FALSE),0))</f>
        <v>0</v>
      </c>
      <c r="BR52" s="61">
        <f>IF(ISBLANK($BT$3),"",IF(OR(Tipy!BJ46=Výsledky!$BR$6,Tipy!BJ46=Výsledky!$BR$7,Tipy!BJ46=Výsledky!$BR$8,Tipy!BJ46=Výsledky!$BR$9),VLOOKUP(Tipy!BJ46,'Kategórie hráčov'!$A$27:$B$76,2,FALSE),0))</f>
        <v>0</v>
      </c>
      <c r="BS52" s="62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5">
        <f>IF(ISBLANK($BT$3),"",IF(ISBLANK(Tipy!BF46),"-",SUM(BO52:BS52)))</f>
        <v>0</v>
      </c>
      <c r="BU52" s="64"/>
      <c r="BV52" s="61">
        <f>IF(ISBLANK($CA$3),"",IF(ISBLANK(Tipy!BL46),0,IF(AND(Tipy!BL46=Výsledky!$BY$3,Tipy!BN46=Výsledky!$CA$3),60,0)))</f>
        <v>0</v>
      </c>
      <c r="BW52" s="61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61">
        <f>IF(ISBLANK($CA$3),"",IF(OR(Tipy!BO46=Výsledky!$BV$6,Tipy!BO46=Výsledky!$BV$7,Tipy!BO46=Výsledky!$BV$8,Tipy!BO46=Výsledky!$BV$9),VLOOKUP(Tipy!BO46,'Kategórie hráčov'!$A$2:$B$51,2,FALSE),0))</f>
        <v>0</v>
      </c>
      <c r="BY52" s="61">
        <f>IF(ISBLANK($CA$3),"",IF(OR(Tipy!BP46=Výsledky!$BY$6,Tipy!BP46=Výsledky!$BY$7,Tipy!BP46=Výsledky!$BY$8,Tipy!BP46=Výsledky!$BY$9),VLOOKUP(Tipy!BP46,'Kategórie hráčov'!$A$27:$B$76,2,FALSE),0))</f>
        <v>0</v>
      </c>
      <c r="BZ52" s="62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5" t="str">
        <f>IF(ISBLANK($CA$3),"",IF(ISBLANK(Tipy!BL46),"-",SUM(BV52:BZ52)))</f>
        <v>-</v>
      </c>
      <c r="CB52" s="64"/>
      <c r="CC52" s="61">
        <f>IF(ISBLANK($CH$3),"",IF(ISBLANK(Tipy!BR46),0,IF(AND(Tipy!BR46=Výsledky!$CF$3,Tipy!BT46=Výsledky!$CH$3),60,0)))</f>
        <v>0</v>
      </c>
      <c r="CD52" s="61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61">
        <f>IF(ISBLANK($CH$3),"",IF(OR(Tipy!BU46=Výsledky!$CC$6,Tipy!BU46=Výsledky!$CC$7,Tipy!BU46=Výsledky!$CC$8,Tipy!BU46=Výsledky!$CC$9),VLOOKUP(Tipy!BU46,'Kategórie hráčov'!$A$2:$B$51,2,FALSE),0))</f>
        <v>0</v>
      </c>
      <c r="CF52" s="61">
        <f>IF(ISBLANK($CH$3),"",IF(OR(Tipy!BV46=Výsledky!$CF$6,Tipy!BV46=Výsledky!$CF$7,Tipy!BV46=Výsledky!$CF$8,Tipy!BV46=Výsledky!$CF$9),VLOOKUP(Tipy!BV46,'Kategórie hráčov'!$A$27:$B$76,2,FALSE),0))</f>
        <v>0</v>
      </c>
      <c r="CG52" s="62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5" t="str">
        <f>IF(ISBLANK($CH$3),"",IF(ISBLANK(Tipy!BR46),"-",SUM(CC52:CG52)))</f>
        <v>-</v>
      </c>
      <c r="CI52" s="64"/>
      <c r="CJ52" s="61">
        <f>IF(ISBLANK($CO$3),"",IF(ISBLANK(Tipy!BX46),0,IF(AND(Tipy!BX46=Výsledky!$CM$3,Tipy!BZ46=Výsledky!$CO$3),60,0)))</f>
        <v>0</v>
      </c>
      <c r="CK52" s="61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61">
        <f>IF(ISBLANK($CO$3),"",IF(OR(Tipy!CA46=Výsledky!$CJ$6,Tipy!CA46=Výsledky!$CJ$7,Tipy!CA46=Výsledky!$CJ$8,Tipy!CA46=Výsledky!$CJ$9),VLOOKUP(Tipy!CA46,'Kategórie hráčov'!$A$2:$B$51,2,FALSE),0))</f>
        <v>0</v>
      </c>
      <c r="CM52" s="61">
        <f>IF(ISBLANK($CO$3),"",IF(OR(Tipy!CB46=Výsledky!$CM$6,Tipy!CB46=Výsledky!$CM$7,Tipy!CB46=Výsledky!$CM$8,Tipy!CB46=Výsledky!$CM$9),VLOOKUP(Tipy!CB46,'Kategórie hráčov'!$A$27:$B$76,2,FALSE),0))</f>
        <v>0</v>
      </c>
      <c r="CN52" s="62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65" t="str">
        <f>IF(ISBLANK($CO$3),"",IF(ISBLANK(Tipy!BX46),"-",SUM(CJ52:CN52)))</f>
        <v>-</v>
      </c>
      <c r="CP52" s="64"/>
      <c r="CQ52" s="61">
        <f>IF(ISBLANK($CV$3),"",IF(ISBLANK(Tipy!CD46),0,IF(AND(Tipy!CD46=Výsledky!$CT$3,Tipy!CF46=Výsledky!$CV$3),60,0)))</f>
        <v>0</v>
      </c>
      <c r="CR52" s="61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61">
        <f>IF(ISBLANK($CV$3),"",IF(OR(Tipy!CG46=Výsledky!$CQ$6,Tipy!CG46=Výsledky!$CQ$7,Tipy!CG46=Výsledky!$CQ$8,Tipy!CG46=Výsledky!$CQ$9),VLOOKUP(Tipy!CG46,'Kategórie hráčov'!$A$2:$B$51,2,FALSE),0))</f>
        <v>0</v>
      </c>
      <c r="CT52" s="61">
        <f>IF(ISBLANK($CV$3),"",IF(OR(Tipy!CH46=Výsledky!$CT$6,Tipy!CH46=Výsledky!$CT$7,Tipy!CH46=Výsledky!$CT$8,Tipy!CH46=Výsledky!$CT$9),VLOOKUP(Tipy!CH46,'Kategórie hráčov'!$A$27:$B$76,2,FALSE),0))</f>
        <v>0</v>
      </c>
      <c r="CU52" s="62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65" t="str">
        <f>IF(ISBLANK($CV$3),"",IF(ISBLANK(Tipy!CD46),"-",SUM(CQ52:CU52)))</f>
        <v>-</v>
      </c>
      <c r="CW52" s="64"/>
      <c r="CX52" s="61">
        <f>IF(ISBLANK($DC$3),"",IF(ISBLANK(Tipy!CJ46),0,IF(AND(Tipy!CJ46=Výsledky!$DA$3,Tipy!CL46=Výsledky!$DC$3),60,0)))</f>
        <v>0</v>
      </c>
      <c r="CY52" s="61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61">
        <f>IF(ISBLANK($DC$3),"",IF(OR(Tipy!CM46=Výsledky!$CX$6,Tipy!CM46=Výsledky!$CX$7,Tipy!CM46=Výsledky!$CX$8,Tipy!CM46=Výsledky!$CX$9),VLOOKUP(Tipy!CM46,'Kategórie hráčov'!$A$2:$B$51,2,FALSE),0))</f>
        <v>0</v>
      </c>
      <c r="DA52" s="61">
        <f>IF(ISBLANK($DC$3),"",IF(OR(Tipy!CN46=Výsledky!$DA$6,Tipy!CN46=Výsledky!$DA$7,Tipy!CN46=Výsledky!$DA$8,Tipy!CN46=Výsledky!$DA$9),VLOOKUP(Tipy!CN46,'Kategórie hráčov'!$A$27:$B$76,2,FALSE),0))</f>
        <v>0</v>
      </c>
      <c r="DB52" s="62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65" t="str">
        <f>IF(ISBLANK($DC$3),"",IF(ISBLANK(Tipy!CJ46),"-",SUM(CX52:DB52)))</f>
        <v>-</v>
      </c>
      <c r="DD52" s="64"/>
      <c r="DE52" s="61">
        <f>IF(ISBLANK($DJ$3),"",IF(ISBLANK(Tipy!CP46),0,IF(AND(Tipy!CP46=Výsledky!$DH$3,Tipy!CR46=Výsledky!$DJ$3),60,0)))</f>
        <v>0</v>
      </c>
      <c r="DF52" s="61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61">
        <f>IF(ISBLANK($DJ$3),"",IF(OR(Tipy!CS46=Výsledky!$DE$6,Tipy!CS46=Výsledky!$DE$7,Tipy!CS46=Výsledky!$DE$8,Tipy!CS46=Výsledky!$DE$9),VLOOKUP(Tipy!CS46,'Kategórie hráčov'!$A$2:$B$51,2,FALSE),0))</f>
        <v>0</v>
      </c>
      <c r="DH52" s="61">
        <f>IF(ISBLANK($DJ$3),"",IF(OR(Tipy!CT46=Výsledky!$DH$6,Tipy!CT46=Výsledky!$DH$7,Tipy!CT46=Výsledky!$DH$8,Tipy!CT46=Výsledky!$DH$9),VLOOKUP(Tipy!CT46,'Kategórie hráčov'!$A$27:$B$76,2,FALSE),0))</f>
        <v>0</v>
      </c>
      <c r="DI52" s="62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65" t="str">
        <f>IF(ISBLANK($DJ$3),"",IF(ISBLANK(Tipy!CP46),"-",SUM(DE52:DI52)))</f>
        <v>-</v>
      </c>
      <c r="DK52" s="64"/>
      <c r="DL52" s="61">
        <f>IF(ISBLANK($DQ$3),"",IF(ISBLANK(Tipy!CV46),0,IF(AND(Tipy!CV46=Výsledky!$DO$3,Tipy!CX46=Výsledky!$DQ$3),60,0)))</f>
        <v>0</v>
      </c>
      <c r="DM52" s="61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61">
        <f>IF(ISBLANK($DQ$3),"",IF(OR(Tipy!CY46=Výsledky!$DL$6,Tipy!CY46=Výsledky!$DL$7,Tipy!CY46=Výsledky!$DL$8,Tipy!CY46=Výsledky!$DL$9),VLOOKUP(Tipy!CY46,'Kategórie hráčov'!$A$2:$B$51,2,FALSE),0))</f>
        <v>0</v>
      </c>
      <c r="DO52" s="61">
        <f>IF(ISBLANK($DQ$3),"",IF(OR(Tipy!CZ46=Výsledky!$DO$6,Tipy!CZ46=Výsledky!$DO$7,Tipy!CZ46=Výsledky!$DO$8,Tipy!CZ46=Výsledky!$DO$9),VLOOKUP(Tipy!CZ46,'Kategórie hráčov'!$A$27:$B$76,2,FALSE),0))</f>
        <v>0</v>
      </c>
      <c r="DP52" s="62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65" t="str">
        <f>IF(ISBLANK($DQ$3),"",IF(ISBLANK(Tipy!CV46),"-",SUM(DL52:DP52)))</f>
        <v>-</v>
      </c>
      <c r="DR52" s="64"/>
      <c r="DS52" s="61">
        <f>IF(ISBLANK($DX$3),"",IF(ISBLANK(Tipy!DB46),0,IF(AND(Tipy!DB46=Výsledky!$DV$3,Tipy!DD46=Výsledky!$DX$3),60,0)))</f>
        <v>0</v>
      </c>
      <c r="DT52" s="61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61">
        <f>IF(ISBLANK($DX$3),"",IF(OR(Tipy!DE46=Výsledky!$DS$6,Tipy!DE46=Výsledky!$DS$7,Tipy!DE46=Výsledky!$DS$8,Tipy!DE46=Výsledky!$DS$9),VLOOKUP(Tipy!DE46,'Kategórie hráčov'!$A$2:$B$51,2,FALSE),0))</f>
        <v>0</v>
      </c>
      <c r="DV52" s="61">
        <f>IF(ISBLANK($DX$3),"",IF(OR(Tipy!DF46=Výsledky!$DV$6,Tipy!DF46=Výsledky!$DV$7,Tipy!DF46=Výsledky!$DV$8,Tipy!DF46=Výsledky!$DV$9),VLOOKUP(Tipy!DF46,'Kategórie hráčov'!$A$27:$B$76,2,FALSE),0))</f>
        <v>0</v>
      </c>
      <c r="DW52" s="62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65" t="str">
        <f>IF(ISBLANK($DX$3),"",IF(ISBLANK(Tipy!DB46),"-",SUM(DS52:DW52)))</f>
        <v>-</v>
      </c>
      <c r="DY52" s="64"/>
      <c r="DZ52" s="61">
        <f>IF(ISBLANK($EE$3),"",IF(ISBLANK(Tipy!DH46),0,IF(AND(Tipy!DH46=Výsledky!$EC$3,Tipy!DJ46=Výsledky!$EE$3),60,0)))</f>
        <v>0</v>
      </c>
      <c r="EA52" s="61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61">
        <f>IF(ISBLANK($EE$3),"",IF(OR(Tipy!DK46=Výsledky!$DZ$6,Tipy!DK46=Výsledky!$DZ$7,Tipy!DK46=Výsledky!$DZ$8,Tipy!DK46=Výsledky!$DZ$9),VLOOKUP(Tipy!DK46,'Kategórie hráčov'!$A$2:$B$51,2,FALSE),0))</f>
        <v>0</v>
      </c>
      <c r="EC52" s="61">
        <f>IF(ISBLANK($EE$3),"",IF(OR(Tipy!DL46=Výsledky!$EC$6,Tipy!DL46=Výsledky!$EC$7,Tipy!DL46=Výsledky!$EC$8,Tipy!DL46=Výsledky!$EC$9),VLOOKUP(Tipy!DL46,'Kategórie hráčov'!$A$27:$B$76,2,FALSE),0))</f>
        <v>0</v>
      </c>
      <c r="ED52" s="62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65" t="str">
        <f>IF(ISBLANK($EE$3),"",IF(ISBLANK(Tipy!DH46),"-",SUM(DZ52:ED52)))</f>
        <v>-</v>
      </c>
      <c r="EF52" s="64"/>
      <c r="EG52" s="61">
        <f>IF(ISBLANK($EL$3),"",IF(ISBLANK(Tipy!DN46),0,IF(AND(Tipy!DN46=Výsledky!$EJ$3,Tipy!DP46=Výsledky!$EL$3),60,0)))</f>
        <v>0</v>
      </c>
      <c r="EH52" s="61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61">
        <f>IF(ISBLANK($EL$3),"",IF(OR(Tipy!DQ46=Výsledky!$EG$6,Tipy!DQ46=Výsledky!$EG$7,Tipy!DQ46=Výsledky!$EG$8,Tipy!DQ46=Výsledky!$EG$9),VLOOKUP(Tipy!DQ46,'Kategórie hráčov'!$A$77:$B$77,2,FALSE),0))</f>
        <v>0</v>
      </c>
      <c r="EJ52" s="61">
        <f>IF(ISBLANK($EL$3),"",IF(OR(Tipy!DR46=Výsledky!$EJ$6,Tipy!DR46=Výsledky!$EJ$7,Tipy!DR46=Výsledky!$EJ$8,Tipy!DR46=Výsledky!$EJ$9),VLOOKUP(Tipy!DR46,'Kategórie hráčov'!$A$27:$B$76,2,FALSE),0))</f>
        <v>0</v>
      </c>
      <c r="EK52" s="62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65" t="str">
        <f>IF(ISBLANK($EL$3),"",IF(ISBLANK(Tipy!DN46),"-",SUM(EG52:EK52)))</f>
        <v>-</v>
      </c>
      <c r="EM52" s="64"/>
      <c r="EN52" s="61">
        <f>IF(ISBLANK($ES$3),"",IF(ISBLANK(Tipy!DT46),0,IF(AND(Tipy!DT46=Výsledky!$EQ$3,Tipy!DV46=Výsledky!$ES$3),60,0)))</f>
        <v>0</v>
      </c>
      <c r="EO52" s="61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0</v>
      </c>
      <c r="EP52" s="61">
        <f>IF(ISBLANK($ES$3),"",IF(OR(Tipy!DW46=Výsledky!$EN$6,Tipy!DW46=Výsledky!$EN$7,Tipy!DW46=Výsledky!$EN$8,Tipy!DW46=Výsledky!$EN$9),VLOOKUP(Tipy!DW46,'Kategórie hráčov'!$A$2:$B$51,2,FALSE),0))</f>
        <v>0</v>
      </c>
      <c r="EQ52" s="61">
        <f>IF(ISBLANK($ES$3),"",IF(OR(Tipy!DX46=Výsledky!$EQ$6,Tipy!DX46=Výsledky!$EQ$7,Tipy!DX46=Výsledky!$EQ$8,Tipy!DX46=Výsledky!$EQ$9),VLOOKUP(Tipy!DX46,'Kategórie hráčov'!$A$27:$B$76,2,FALSE),0))</f>
        <v>0</v>
      </c>
      <c r="ER52" s="62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65" t="str">
        <f>IF(ISBLANK($ES$3),"",IF(ISBLANK(Tipy!DT46),"-",SUM(EN52:ER52)))</f>
        <v>-</v>
      </c>
      <c r="ET52" s="64"/>
      <c r="EU52" s="61">
        <f>IF(ISBLANK($EZ$3),"",IF(ISBLANK(Tipy!DZ46),0,IF(AND(Tipy!DZ46=Výsledky!$EX$3,Tipy!EB46=Výsledky!$EZ$3),60,0)))</f>
        <v>0</v>
      </c>
      <c r="EV52" s="61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61">
        <f>IF(ISBLANK($EZ$3),"",IF(OR(Tipy!EC46=Výsledky!$EU$6,Tipy!EC46=Výsledky!$EU$7,Tipy!EC46=Výsledky!$EU$8,Tipy!EC46=Výsledky!$EU$9),VLOOKUP(Tipy!EC46,'Kategórie hráčov'!$A$2:$B$51,2,FALSE),0))</f>
        <v>0</v>
      </c>
      <c r="EX52" s="61">
        <f>IF(ISBLANK($EZ$3),"",IF(OR(Tipy!ED46=Výsledky!$EX$6,Tipy!ED46=Výsledky!$EX$7,Tipy!ED46=Výsledky!$EX$8,Tipy!ED46=Výsledky!$EX$9),VLOOKUP(Tipy!ED46,'Kategórie hráčov'!$A$27:$B$76,2,FALSE),0))</f>
        <v>0</v>
      </c>
      <c r="EY52" s="62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65" t="str">
        <f>IF(ISBLANK($EZ$3),"",IF(ISBLANK(Tipy!DZ46),"-",SUM(EU52:EY52)))</f>
        <v>-</v>
      </c>
      <c r="FA52" s="64"/>
      <c r="FB52" s="61">
        <f>IF(ISBLANK($BM$3),"",IF(ISBLANK(Tipy!EF46),0,IF(AND(Tipy!EF46=Výsledky!$BK$3,Tipy!EH46=Výsledky!$BM$3),60,0)))</f>
        <v>0</v>
      </c>
      <c r="FC52" s="61">
        <f>IF(ISBLANK($BM$3),"",IF(ISBLANK(Tipy!EF46),0,IF(AND(Tipy!EF46=Výsledky!$BK$3,Tipy!EH46=Výsledky!$BM$3),0,IF(AND(Tipy!EF46-Tipy!EH46&gt;0,Výsledky!$BK$3-Výsledky!$BM$3&gt;0),20,IF(AND(Tipy!EF46-Tipy!EH46=0,Výsledky!$BK$3-Výsledky!$BM$3=0),20,IF(AND(Tipy!EF46-Tipy!EH46&lt;0,Výsledky!$BK$3-Výsledky!$BM$3&lt;0),20,0))))))</f>
        <v>0</v>
      </c>
      <c r="FD52" s="61">
        <f>IF(ISBLANK($BM$3),"",IF(OR(Tipy!EI46=Výsledky!$FB$6,Tipy!EI46=Výsledky!$FB$7,Tipy!EI46=Výsledky!$FB$8,Tipy!EI46=Výsledky!$FB$9),IF(VLOOKUP(Tipy!EI46,'Kategórie hráčov'!$A$2:$B$46,2,FALSE)=30,30,20),0))</f>
        <v>0</v>
      </c>
      <c r="FE52" s="61">
        <f>IF(ISBLANK($BM$3),"",IF(OR(Tipy!EJ46=Výsledky!$FE$6,Tipy!EJ46=Výsledky!$FE$7,Tipy!EJ46=Výsledky!$FE$8,Tipy!EJ46=Výsledky!$FE$9),IF(VLOOKUP(Tipy!EJ46,'Kategórie hráčov'!$A$2:$B$46,2,FALSE)=30,30,20),0))</f>
        <v>0</v>
      </c>
      <c r="FF52" s="62">
        <f>IF(ISBLANK($BM$3),"",IF(ISBLANK(Tipy!EF46),0,IF(OR(AND(Tipy!EF46=Výsledky!$BK$3,OR(Tipy!EH46=Výsledky!$BM$3+1,Tipy!EH46=Výsledky!$BM$3-1)),AND(Tipy!EH46=Výsledky!$BM$3,OR(Tipy!EF46=Výsledky!$BK$3+1,Tipy!EF46=Výsledky!$BK$3-1))),10,0)))</f>
        <v>0</v>
      </c>
      <c r="FG52" s="65" t="str">
        <f>IF(ISBLANK($BM$3),"",IF(ISBLANK(Tipy!EF46),"-",SUM(FB52:FF52)))</f>
        <v>-</v>
      </c>
      <c r="FH52" s="64"/>
      <c r="FI52" s="61" t="str">
        <f>IF(ISBLANK($FN$3),"",IF(ISBLANK(Tipy!EL46),0,IF(AND(Tipy!EL46=Výsledky!$FL$3,Tipy!EN46=Výsledky!$FN$3),60,0)))</f>
        <v/>
      </c>
      <c r="FJ52" s="61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61" t="str">
        <f>IF(ISBLANK($FN$3),"",IF(OR(Tipy!EO46=Výsledky!$FI$6,Tipy!EO46=Výsledky!$FI$7,Tipy!EO46=Výsledky!$FI$8,Tipy!EO46=Výsledky!$FI$9),IF(VLOOKUP(Tipy!EO46,'Kategórie hráčov'!$A$2:$B$46,2,FALSE)=30,30,20),0))</f>
        <v/>
      </c>
      <c r="FL52" s="61" t="str">
        <f>IF(ISBLANK($FN$3),"",IF(OR(Tipy!EP46=Výsledky!$FL$6,Tipy!EP46=Výsledky!$FL$7,Tipy!EP46=Výsledky!$FL$8,Tipy!EP46=Výsledky!$FL$9),IF(VLOOKUP(Tipy!EP46,'Kategórie hráčov'!$A$2:$B$46,2,FALSE)=30,30,20),0))</f>
        <v/>
      </c>
      <c r="FM52" s="62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65" t="str">
        <f>IF(ISBLANK($FN$3),"",IF(ISBLANK(Tipy!EL46),"-",SUM(FI52:FM52)))</f>
        <v/>
      </c>
      <c r="FO52" s="64"/>
      <c r="FP52" s="61">
        <f>IF(ISBLANK($DJ$3),"",IF(ISBLANK(Tipy!ER46),0,IF(AND(Tipy!ER46=Výsledky!$DH$3,Tipy!ET46=Výsledky!$DJ$3),60,0)))</f>
        <v>0</v>
      </c>
      <c r="FQ52" s="61">
        <f>IF(ISBLANK($DJ$3),"",IF(ISBLANK(Tipy!ER46),0,IF(AND(Tipy!ER46=Výsledky!$DH$3,Tipy!ET46=Výsledky!$DJ$3),0,IF(AND(Tipy!ER46-Tipy!ET46&gt;0,Výsledky!$DH$3-Výsledky!$DJ$3&gt;0),20,IF(AND(Tipy!ER46-Tipy!ET46=0,Výsledky!$DH$3-Výsledky!$DJ$3=0),20,IF(AND(Tipy!ER46-Tipy!ET46&lt;0,Výsledky!$DH$3-Výsledky!$DJ$3&lt;0),20,0))))))</f>
        <v>0</v>
      </c>
      <c r="FR52" s="61">
        <f>IF(ISBLANK($DJ$3),"",IF(OR(Tipy!EU46=Výsledky!$FP$6,Tipy!EU46=Výsledky!$FP$7,Tipy!EU46=Výsledky!$FP$8,Tipy!EU46=Výsledky!$FP$9),IF(VLOOKUP(Tipy!EU46,'Kategórie hráčov'!$A$2:$B$46,2,FALSE)=30,30,20),0))</f>
        <v>0</v>
      </c>
      <c r="FS52" s="61">
        <f>IF(ISBLANK($DJ$3),"",IF(OR(Tipy!EV46=Výsledky!$FS$6,Tipy!EV46=Výsledky!$FS$7,Tipy!EV46=Výsledky!$FS$8,Tipy!EV46=Výsledky!$FS$9),IF(VLOOKUP(Tipy!EV46,'Kategórie hráčov'!$A$2:$B$46,2,FALSE)=30,30,20),0))</f>
        <v>0</v>
      </c>
      <c r="FT52" s="62">
        <f>IF(ISBLANK($DJ$3),"",IF(ISBLANK(Tipy!ER46),0,IF(OR(AND(Tipy!ER46=Výsledky!$DH$3,OR(Tipy!ET46=Výsledky!$DJ$3+1,Tipy!ET46=Výsledky!$DJ$3-1)),AND(Tipy!ET46=Výsledky!$DJ$3,OR(Tipy!ER46=Výsledky!$DH$3+1,Tipy!ER46=Výsledky!$DH$3-1))),10,0)))</f>
        <v>0</v>
      </c>
      <c r="FU52" s="65" t="str">
        <f>IF(ISBLANK($DJ$3),"",IF(ISBLANK(Tipy!ER46),"-",SUM(FP52:FT52)))</f>
        <v>-</v>
      </c>
      <c r="FV52" s="64"/>
      <c r="FW52" s="61" t="str">
        <f>IF(ISBLANK($GB$3),"",IF(ISBLANK(Tipy!EX46),0,IF(AND(Tipy!EX46=Výsledky!$FZ$3,Tipy!EZ46=Výsledky!$GB$3),60,0)))</f>
        <v/>
      </c>
      <c r="FX52" s="61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61" t="str">
        <f>IF(ISBLANK($GB$3),"",IF(OR(Tipy!FA46=Výsledky!$FW$6,Tipy!FA46=Výsledky!$FW$7,Tipy!FA46=Výsledky!$FW$8,Tipy!FA46=Výsledky!$FW$9),IF(VLOOKUP(Tipy!FA46,'Kategórie hráčov'!$A$2:$B$46,2,FALSE)=30,30,20),0))</f>
        <v/>
      </c>
      <c r="FZ52" s="61" t="str">
        <f>IF(ISBLANK($GB$3),"",IF(OR(Tipy!FB46=Výsledky!$FZ$6,Tipy!FB46=Výsledky!$FZ$7,Tipy!FB46=Výsledky!$FZ$8,Tipy!FB46=Výsledky!$FZ$9),IF(VLOOKUP(Tipy!FB46,'Kategórie hráčov'!$A$2:$B$46,2,FALSE)=30,30,20),0))</f>
        <v/>
      </c>
      <c r="GA52" s="62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65" t="str">
        <f>IF(ISBLANK($GB$3),"",IF(ISBLANK(Tipy!EX46),"-",SUM(FW52:GA52)))</f>
        <v/>
      </c>
      <c r="GC52" s="64"/>
      <c r="GD52" s="61" t="str">
        <f>IF(ISBLANK($GP$3),"",IF(ISBLANK(Tipy!FD46),0,IF(AND(Tipy!FD46=Výsledky!$GN$3,Tipy!FF46=Výsledky!$GP$3),60,0)))</f>
        <v/>
      </c>
      <c r="GE52" s="61" t="str">
        <f>IF(ISBLANK($GP$3),"",IF(ISBLANK(Tipy!FD46),0,IF(AND(Tipy!FD46=Výsledky!$GN$3,Tipy!FF46=Výsledky!$GP$3),0,IF(AND(Tipy!FD46-Tipy!FF46&gt;0,Výsledky!$GN$3-Výsledky!$GP$3&gt;0),20,IF(AND(Tipy!FD46-Tipy!FF46=0,Výsledky!$GN$3-Výsledky!$GP$3=0),20,IF(AND(Tipy!FD46-Tipy!FF46&lt;0,Výsledky!$GN$3-Výsledky!$GP$3&lt;0),20,0))))))</f>
        <v/>
      </c>
      <c r="GF52" s="61" t="str">
        <f>IF(ISBLANK($GP$3),"",IF(OR(Tipy!FG46=Výsledky!$GD$6,Tipy!FG46=Výsledky!$GD$7,Tipy!FG46=Výsledky!$GD$8,Tipy!FG46=Výsledky!$GD$9),IF(VLOOKUP(Tipy!FG46,'Kategórie hráčov'!$A$2:$B$46,2,FALSE)=30,30,20),0))</f>
        <v/>
      </c>
      <c r="GG52" s="61" t="str">
        <f>IF(ISBLANK($GP$3),"",IF(OR(Tipy!FH46=Výsledky!$GG$6,Tipy!FH46=Výsledky!$GG$7,Tipy!FH46=Výsledky!$GG$8,Tipy!FH46=Výsledky!$GG$9),IF(VLOOKUP(Tipy!FH46,'Kategórie hráčov'!$A$2:$B$46,2,FALSE)=30,30,20),0))</f>
        <v/>
      </c>
      <c r="GH52" s="62" t="str">
        <f>IF(ISBLANK($GP$3),"",IF(ISBLANK(Tipy!FD46),0,IF(OR(AND(Tipy!FD46=Výsledky!$GN$3,OR(Tipy!FF46=Výsledky!$GP$3+1,Tipy!FF46=Výsledky!$GP$3-1)),AND(Tipy!FF46=Výsledky!$GP$3,OR(Tipy!FD46=Výsledky!$GN$3+1,Tipy!FD46=Výsledky!$GN$3-1))),10,0)))</f>
        <v/>
      </c>
      <c r="GI52" s="65" t="str">
        <f>IF(ISBLANK($GP$3),"",IF(ISBLANK(Tipy!FD46),"-",SUM(GD52:GH52)))</f>
        <v/>
      </c>
      <c r="GJ52" s="64"/>
      <c r="GK52" s="61" t="str">
        <f>IF(ISBLANK($GW$3),"",IF(ISBLANK(Tipy!FJ46),0,IF(AND(Tipy!FJ46=Výsledky!$GU$3,Tipy!FL46=Výsledky!$GW$3),60,0)))</f>
        <v/>
      </c>
      <c r="GL52" s="61" t="str">
        <f>IF(ISBLANK($GW$3),"",IF(ISBLANK(Tipy!FJ46),0,IF(AND(Tipy!FJ46=Výsledky!$GU$3,Tipy!FL46=Výsledky!$GW$3),0,IF(AND(Tipy!FJ46-Tipy!FL46&gt;0,Výsledky!$GU$3-Výsledky!$GW$3&gt;0),20,IF(AND(Tipy!FJ46-Tipy!FL46=0,Výsledky!$GU$3-Výsledky!$GW$3=0),20,IF(AND(Tipy!FJ46-Tipy!FL46&lt;0,Výsledky!$GU$3-Výsledky!$GW$3&lt;0),20,0))))))</f>
        <v/>
      </c>
      <c r="GM52" s="61" t="str">
        <f>IF(ISBLANK($GW$3),"",IF(OR(Tipy!FM46=Výsledky!$GK$6,Tipy!FM46=Výsledky!$GK$7,Tipy!FM46=Výsledky!$GK$8,Tipy!FM46=Výsledky!$GK$9),IF(VLOOKUP(Tipy!FM46,'Kategórie hráčov'!$A$2:$B$46,2,FALSE)=30,30,20),0))</f>
        <v/>
      </c>
      <c r="GN52" s="61" t="str">
        <f>IF(ISBLANK($GW$3),"",IF(OR(Tipy!FN46=Výsledky!$GN$6,Tipy!FN46=Výsledky!$GN$7,Tipy!FN46=Výsledky!$GN$8,Tipy!FN46=Výsledky!$GN$9),IF(VLOOKUP(Tipy!FN46,'Kategórie hráčov'!$A$2:$B$46,2,FALSE)=30,30,20),0))</f>
        <v/>
      </c>
      <c r="GO52" s="62" t="str">
        <f>IF(ISBLANK($GW$3),"",IF(ISBLANK(Tipy!FJ46),0,IF(OR(AND(Tipy!FJ46=Výsledky!$GU$3,OR(Tipy!FL46=Výsledky!$GW$3+1,Tipy!FL46=Výsledky!$GW$3-1)),AND(Tipy!FL46=Výsledky!$GW$3,OR(Tipy!FJ46=Výsledky!$GU$3+1,Tipy!FJ46=Výsledky!$GU$3-1))),10,0)))</f>
        <v/>
      </c>
      <c r="GP52" s="65" t="str">
        <f>IF(ISBLANK($GW$3),"",IF(ISBLANK(Tipy!FJ46),"-",SUM(GK52:GO52)))</f>
        <v/>
      </c>
      <c r="GQ52" s="64"/>
      <c r="GR52" s="61" t="str">
        <f>IF(ISBLANK($GI$3),"",IF(ISBLANK(Tipy!FP46),0,IF(AND(Tipy!FP46=Výsledky!$GG$3,Tipy!FR46=Výsledky!$GI$3),60,0)))</f>
        <v/>
      </c>
      <c r="GS52" s="61" t="str">
        <f>IF(ISBLANK($GI$3),"",IF(ISBLANK(Tipy!FP46),0,IF(AND(Tipy!FP46=Výsledky!$GG$3,Tipy!FR46=Výsledky!$GI$3),0,IF(AND(Tipy!FP46-Tipy!FR46&gt;0,Výsledky!$GG$3-Výsledky!$GI$3&gt;0),20,IF(AND(Tipy!FP46-Tipy!FR46=0,Výsledky!$GG$3-Výsledky!$GI$3=0),20,IF(AND(Tipy!FP46-Tipy!FR46&lt;0,Výsledky!$GG$3-Výsledky!$GI$3&lt;0),20,0))))))</f>
        <v/>
      </c>
      <c r="GT52" s="61" t="str">
        <f>IF(ISBLANK($GI$3),"",IF(OR(Tipy!FS46=Výsledky!#REF!,Tipy!FS46=Výsledky!#REF!,Tipy!FS46=Výsledky!#REF!,Tipy!FS46=Výsledky!$GR$9),IF(VLOOKUP(Tipy!FS46,'Kategórie hráčov'!$A$2:$B$46,2,FALSE)=30,30,20),0))</f>
        <v/>
      </c>
      <c r="GU52" s="61" t="str">
        <f>IF(ISBLANK($GI$3),"",IF(OR(Tipy!FT46=Výsledky!#REF!,Tipy!FT46=Výsledky!#REF!,Tipy!FT46=Výsledky!#REF!,Tipy!FT46=Výsledky!$GU$9),IF(VLOOKUP(Tipy!FT46,'Kategórie hráčov'!$A$2:$B$46,2,FALSE)=30,30,20),0))</f>
        <v/>
      </c>
      <c r="GV52" s="62" t="str">
        <f>IF(ISBLANK($GI$3),"",IF(ISBLANK(Tipy!FP46),0,IF(OR(AND(Tipy!FP46=Výsledky!$GG$3,OR(Tipy!FR46=Výsledky!$GI$3+1,Tipy!FR46=Výsledky!$GI$3-1)),AND(Tipy!FR46=Výsledky!$GI$3,OR(Tipy!FP46=Výsledky!$GG$3+1,Tipy!FP46=Výsledky!$GG$3-1))),10,0)))</f>
        <v/>
      </c>
      <c r="GW52" s="65" t="str">
        <f>IF(ISBLANK($GI$3),"",IF(ISBLANK(Tipy!FP46),"-",SUM(GR52:GV52)))</f>
        <v/>
      </c>
      <c r="GX52" s="64"/>
      <c r="GY52" s="61" t="str">
        <f>IF(ISBLANK($HK$3),"",IF(ISBLANK(Tipy!FV46),0,IF(AND(Tipy!FV46=Výsledky!$HI$3,Tipy!FX46=Výsledky!$HK$3),60,0)))</f>
        <v/>
      </c>
      <c r="GZ52" s="61" t="str">
        <f>IF(ISBLANK($HK$3),"",IF(ISBLANK(Tipy!FV46),0,IF(AND(Tipy!FV46=Výsledky!$HI$3,Tipy!FX46=Výsledky!$HK$3),0,IF(AND(Tipy!FV46-Tipy!FX46&gt;0,Výsledky!$HI$3-Výsledky!$HK$3&gt;0),20,IF(AND(Tipy!FV46-Tipy!FX46=0,Výsledky!$HI$3-Výsledky!$HK$3=0),20,IF(AND(Tipy!FV46-Tipy!FX46&lt;0,Výsledky!$HI$3-Výsledky!$HK$3&lt;0),20,0))))))</f>
        <v/>
      </c>
      <c r="HA52" s="61" t="str">
        <f>IF(ISBLANK($HK$3),"",IF(OR(Tipy!FY46=Výsledky!$GY$6,Tipy!FY46=Výsledky!$GY$7,Tipy!FY46=Výsledky!$GY$8,Tipy!FY46=Výsledky!$GY$9),IF(VLOOKUP(Tipy!FY46,'Kategórie hráčov'!$A$2:$B$46,2,FALSE)=30,30,20),0))</f>
        <v/>
      </c>
      <c r="HB52" s="61" t="str">
        <f>IF(ISBLANK($HK$3),"",IF(OR(Tipy!FZ46=Výsledky!$HB$6,Tipy!FZ46=Výsledky!$HB$7,Tipy!FZ46=Výsledky!$HB$8,Tipy!FZ46=Výsledky!$HB$9),IF(VLOOKUP(Tipy!FZ46,'Kategórie hráčov'!$A$2:$B$46,2,FALSE)=30,30,20),0))</f>
        <v/>
      </c>
      <c r="HC52" s="62" t="str">
        <f>IF(ISBLANK($HK$3),"",IF(ISBLANK(Tipy!FV46),0,IF(OR(AND(Tipy!FV46=Výsledky!$HI$3,OR(Tipy!FX46=Výsledky!$HK$3+1,Tipy!FX46=Výsledky!$HK$3-1)),AND(Tipy!FX46=Výsledky!$HK$3,OR(Tipy!FV46=Výsledky!$HI$3+1,Tipy!FV46=Výsledky!$HI$3-1))),10,0)))</f>
        <v/>
      </c>
      <c r="HD52" s="65" t="str">
        <f>IF(ISBLANK($HK$3),"",IF(ISBLANK(Tipy!FV46),"-",SUM(GY52:HC52)))</f>
        <v/>
      </c>
      <c r="HE52" s="64"/>
      <c r="HF52" s="61" t="str">
        <f>IF(ISBLANK($HD$3),"",IF(ISBLANK(Tipy!GB46),0,IF(AND(Tipy!GB46=Výsledky!$HB$3,Tipy!GD46=Výsledky!$HD$3),60,0)))</f>
        <v/>
      </c>
      <c r="HG52" s="61" t="str">
        <f>IF(ISBLANK($HD$3),"",IF(ISBLANK(Tipy!GB46),0,IF(AND(Tipy!GB46=Výsledky!$HB$3,Tipy!GD46=Výsledky!$HD$3),0,IF(AND(Tipy!GB46-Tipy!GD46&gt;0,Výsledky!$HB$3-Výsledky!$HD$3&gt;0),20,IF(AND(Tipy!GB46-Tipy!GD46=0,Výsledky!$HB$3-Výsledky!$HD$3=0),20,IF(AND(Tipy!GB46-Tipy!GD46&lt;0,Výsledky!$HB$3-Výsledky!$HD$3&lt;0),20,0))))))</f>
        <v/>
      </c>
      <c r="HH52" s="61" t="str">
        <f>IF(ISBLANK($HD$3),"",IF(OR(Tipy!GE46=Výsledky!#REF!,Tipy!GE46=Výsledky!#REF!,Tipy!GE46=Výsledky!#REF!,Tipy!GE46=Výsledky!$HF$9),IF(VLOOKUP(Tipy!GE46,'Kategórie hráčov'!$A$2:$B$46,2,FALSE)=30,30,20),0))</f>
        <v/>
      </c>
      <c r="HI52" s="61" t="str">
        <f>IF(ISBLANK($HD$3),"",IF(OR(Tipy!GF46=Výsledky!#REF!,Tipy!GF46=Výsledky!#REF!,Tipy!GF46=Výsledky!#REF!,Tipy!GF46=Výsledky!$HI$9),IF(VLOOKUP(Tipy!GF46,'Kategórie hráčov'!$A$2:$B$46,2,FALSE)=30,30,20),0))</f>
        <v/>
      </c>
      <c r="HJ52" s="62" t="str">
        <f>IF(ISBLANK($HD$3),"",IF(ISBLANK(Tipy!GB46),0,IF(OR(AND(Tipy!GB46=Výsledky!$HB$3,OR(Tipy!GD46=Výsledky!$HD$3+1,Tipy!GD46=Výsledky!$HD$3-1)),AND(Tipy!GD46=Výsledky!$HD$3,OR(Tipy!GB46=Výsledky!$HB$3+1,Tipy!GB46=Výsledky!$HB$3-1))),10,0)))</f>
        <v/>
      </c>
      <c r="HK52" s="65" t="str">
        <f>IF(ISBLANK($HD$3),"",IF(ISBLANK(Tipy!GB46),"-",SUM(HF52:HJ52)))</f>
        <v/>
      </c>
      <c r="HL52" s="64"/>
      <c r="HM52" s="61" t="str">
        <f>IF(ISBLANK($HY$3),"",IF(ISBLANK(Tipy!GH46),0,IF(AND(Tipy!GH46=Výsledky!$HW$3,Tipy!GJ46=Výsledky!$HY$3),60,0)))</f>
        <v/>
      </c>
      <c r="HN52" s="61" t="str">
        <f>IF(ISBLANK($HY$3),"",IF(ISBLANK(Tipy!GH46),0,IF(AND(Tipy!GH46=Výsledky!$HW$3,Tipy!GJ46=Výsledky!$HY$3),0,IF(AND(Tipy!GH46-Tipy!GJ46&gt;0,Výsledky!$HW$3-Výsledky!$HY$3&gt;0),20,IF(AND(Tipy!GH46-Tipy!GJ46=0,Výsledky!$HW$3-Výsledky!$HY$3=0),20,IF(AND(Tipy!GH46-Tipy!GJ46&lt;0,Výsledky!$HW$3-Výsledky!$HY$3&lt;0),20,0))))))</f>
        <v/>
      </c>
      <c r="HO52" s="61" t="str">
        <f>IF(ISBLANK($HY$3),"",IF(OR(Tipy!GK46=Výsledky!$HM$6,Tipy!GK46=Výsledky!$HM$7,Tipy!GK46=Výsledky!$HM$8,Tipy!GK46=Výsledky!$HM$9),IF(VLOOKUP(Tipy!GK46,'Kategórie hráčov'!$A$2:$B$46,2,FALSE)=30,30,20),0))</f>
        <v/>
      </c>
      <c r="HP52" s="61" t="str">
        <f>IF(ISBLANK($HY$3),"",IF(OR(Tipy!GL46=Výsledky!$HP$6,Tipy!GL46=Výsledky!$HP$7,Tipy!GL46=Výsledky!$HP$8,Tipy!GL46=Výsledky!$HP$9),IF(VLOOKUP(Tipy!GL46,'Kategórie hráčov'!$A$2:$B$46,2,FALSE)=30,30,20),0))</f>
        <v/>
      </c>
      <c r="HQ52" s="62" t="str">
        <f>IF(ISBLANK($HY$3),"",IF(ISBLANK(Tipy!GH46),0,IF(OR(AND(Tipy!GH46=Výsledky!$HW$3,OR(Tipy!GJ46=Výsledky!$HY$3+1,Tipy!GJ46=Výsledky!$HY$3-1)),AND(Tipy!GJ46=Výsledky!$HY$3,OR(Tipy!GH46=Výsledky!$HW$3+1,Tipy!GH46=Výsledky!$HW$3-1))),10,0)))</f>
        <v/>
      </c>
      <c r="HR52" s="65" t="str">
        <f>IF(ISBLANK($HY$3),"",IF(ISBLANK(Tipy!GH46),"-",SUM(HM52:HQ52)))</f>
        <v/>
      </c>
      <c r="HS52" s="64"/>
      <c r="HT52" s="61" t="str">
        <f>IF(ISBLANK($HR$3),"",IF(ISBLANK(Tipy!GN46),0,IF(AND(Tipy!GN46=Výsledky!$HP$3,Tipy!GP46=Výsledky!$HR$3),60,0)))</f>
        <v/>
      </c>
      <c r="HU52" s="61" t="str">
        <f>IF(ISBLANK($HR$3),"",IF(ISBLANK(Tipy!GN46),0,IF(AND(Tipy!GN46=Výsledky!$HP$3,Tipy!GP46=Výsledky!$HR$3),0,IF(AND(Tipy!GN46-Tipy!GP46&gt;0,Výsledky!$HP$3-Výsledky!$HR$3&gt;0),20,IF(AND(Tipy!GN46-Tipy!GP46=0,Výsledky!$HP$3-Výsledky!$HR$3=0),20,IF(AND(Tipy!GN46-Tipy!GP46&lt;0,Výsledky!$HP$3-Výsledky!$HR$3&lt;0),20,0))))))</f>
        <v/>
      </c>
      <c r="HV52" s="61" t="str">
        <f>IF(ISBLANK($HR$3),"",IF(OR(Tipy!GQ46=Výsledky!$HT$6,Tipy!GQ46=Výsledky!#REF!,Tipy!GQ46=Výsledky!#REF!,Tipy!GQ46=Výsledky!#REF!),IF(VLOOKUP(Tipy!GQ46,'Kategórie hráčov'!$A$2:$B$46,2,FALSE)=30,30,20),0))</f>
        <v/>
      </c>
      <c r="HW52" s="61" t="str">
        <f>IF(ISBLANK($HR$3),"",IF(OR(Tipy!GR46=Výsledky!$HW$6,Tipy!GR46=Výsledky!#REF!,Tipy!GR46=Výsledky!#REF!,Tipy!GR46=Výsledky!#REF!),IF(VLOOKUP(Tipy!GR46,'Kategórie hráčov'!$A$2:$B$46,2,FALSE)=30,30,20),0))</f>
        <v/>
      </c>
      <c r="HX52" s="62" t="str">
        <f>IF(ISBLANK($HR$3),"",IF(ISBLANK(Tipy!GN46),0,IF(OR(AND(Tipy!GN46=Výsledky!$HP$3,OR(Tipy!GP46=Výsledky!$HR$3+1,Tipy!GP46=Výsledky!$HR$3-1)),AND(Tipy!GP46=Výsledky!$HR$3,OR(Tipy!GN46=Výsledky!$HP$3+1,Tipy!GN46=Výsledky!$HP$3-1))),10,0)))</f>
        <v/>
      </c>
      <c r="HY52" s="65" t="str">
        <f>IF(ISBLANK($HR$3),"",IF(ISBLANK(Tipy!GN46),"-",SUM(HT52:HX52)))</f>
        <v/>
      </c>
      <c r="HZ52" s="64"/>
      <c r="IA52" s="61" t="str">
        <f>IF(ISBLANK($IM$3),"",IF(ISBLANK(Tipy!GT46),0,IF(AND(Tipy!GT46=Výsledky!$IK$3,Tipy!GV46=Výsledky!$IM$3),60,0)))</f>
        <v/>
      </c>
      <c r="IB52" s="61" t="str">
        <f>IF(ISBLANK($IM$3),"",IF(ISBLANK(Tipy!GT46),0,IF(AND(Tipy!GT46=Výsledky!$IK$3,Tipy!GV46=Výsledky!$IM$3),0,IF(AND(Tipy!GT46-Tipy!GV46&gt;0,Výsledky!$IK$3-Výsledky!$IM$3&gt;0),20,IF(AND(Tipy!GT46-Tipy!GV46=0,Výsledky!$IK$3-Výsledky!$IM$3=0),20,IF(AND(Tipy!GT46-Tipy!GV46&lt;0,Výsledky!$IK$3-Výsledky!$IM$3&lt;0),20,0))))))</f>
        <v/>
      </c>
      <c r="IC52" s="61" t="str">
        <f>IF(ISBLANK($IM$3),"",IF(OR(Tipy!GW46=Výsledky!$IA$6,Tipy!GW46=Výsledky!$IA$7,Tipy!GW46=Výsledky!$IA$8,Tipy!GW46=Výsledky!$IA$9),IF(VLOOKUP(Tipy!GW46,'Kategórie hráčov'!$A$2:$B$46,2,FALSE)=30,30,20),0))</f>
        <v/>
      </c>
      <c r="ID52" s="61" t="str">
        <f>IF(ISBLANK($IM$3),"",IF(OR(Tipy!GX46=Výsledky!$ID$6,Tipy!GX46=Výsledky!$ID$7,Tipy!GX46=Výsledky!$ID$8,Tipy!GX46=Výsledky!$ID$9),IF(VLOOKUP(Tipy!GX46,'Kategórie hráčov'!$A$2:$B$46,2,FALSE)=30,30,20),0))</f>
        <v/>
      </c>
      <c r="IE52" s="62" t="str">
        <f>IF(ISBLANK($IM$3),"",IF(ISBLANK(Tipy!GT46),0,IF(OR(AND(Tipy!GT46=Výsledky!$IK$3,OR(Tipy!GV46=Výsledky!$IM$3+1,Tipy!GV46=Výsledky!$IM$3-1)),AND(Tipy!GV46=Výsledky!$IM$3,OR(Tipy!GT46=Výsledky!$IK$3+1,Tipy!GT46=Výsledky!$IK$3-1))),10,0)))</f>
        <v/>
      </c>
      <c r="IF52" s="65" t="str">
        <f>IF(ISBLANK($IM$3),"",IF(ISBLANK(Tipy!GT46),"-",SUM(IA52:IE52)))</f>
        <v/>
      </c>
      <c r="IG52" s="64"/>
      <c r="IH52" s="61" t="str">
        <f>IF(ISBLANK($IF$3),"",IF(ISBLANK(Tipy!GZ46),0,IF(AND(Tipy!GZ46=Výsledky!$ID$3,Tipy!HB46=Výsledky!$IF$3),60,0)))</f>
        <v/>
      </c>
      <c r="II52" s="61" t="str">
        <f>IF(ISBLANK($IF$3),"",IF(ISBLANK(Tipy!GZ46),0,IF(AND(Tipy!GZ46=Výsledky!$ID$3,Tipy!HB46=Výsledky!$IF$3),0,IF(AND(Tipy!GZ46-Tipy!HB46&gt;0,Výsledky!$ID$3-Výsledky!$IF$3&gt;0),20,IF(AND(Tipy!GZ46-Tipy!HB46=0,Výsledky!$ID$3-Výsledky!$IF$3=0),20,IF(AND(Tipy!GZ46-Tipy!HB46&lt;0,Výsledky!$ID$3-Výsledky!$IF$3&lt;0),20,0))))))</f>
        <v/>
      </c>
      <c r="IJ52" s="61" t="str">
        <f>IF(ISBLANK($IF$3),"",IF(OR(Tipy!HC46=Výsledky!#REF!,Tipy!HC46=Výsledky!#REF!,Tipy!HC46=Výsledky!#REF!,Tipy!HC46=Výsledky!$IH$9),IF(VLOOKUP(Tipy!HC46,'Kategórie hráčov'!$A$2:$B$46,2,FALSE)=30,30,20),0))</f>
        <v/>
      </c>
      <c r="IK52" s="61" t="str">
        <f>IF(ISBLANK($IF$3),"",IF(OR(Tipy!HD46=Výsledky!#REF!,Tipy!HD46=Výsledky!#REF!,Tipy!HD46=Výsledky!#REF!,Tipy!HD46=Výsledky!$IK$9),IF(VLOOKUP(Tipy!HD46,'Kategórie hráčov'!$A$2:$B$46,2,FALSE)=30,30,20),0))</f>
        <v/>
      </c>
      <c r="IL52" s="62" t="str">
        <f>IF(ISBLANK($IF$3),"",IF(ISBLANK(Tipy!GZ46),0,IF(OR(AND(Tipy!GZ46=Výsledky!$ID$3,OR(Tipy!HB46=Výsledky!$IF$3+1,Tipy!HB46=Výsledky!$IF$3-1)),AND(Tipy!HB46=Výsledky!$IF$3,OR(Tipy!GZ46=Výsledky!$ID$3+1,Tipy!GZ46=Výsledky!$ID$3-1))),10,0)))</f>
        <v/>
      </c>
      <c r="IM52" s="65" t="str">
        <f>IF(ISBLANK($IF$3),"",IF(ISBLANK(Tipy!GZ46),"-",SUM(IH52:IL52)))</f>
        <v/>
      </c>
      <c r="IN52" s="64"/>
      <c r="IO52" s="61" t="str">
        <f>IF(ISBLANK($IT$3),"",IF(ISBLANK(Tipy!HF46),0,IF(AND(Tipy!HF46=Výsledky!$IR$3,Tipy!HH46=Výsledky!$IT$3),60,0)))</f>
        <v/>
      </c>
      <c r="IP52" s="61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61" t="str">
        <f>IF(ISBLANK($IT$3),"",IF(OR(Tipy!HI46=Výsledky!$IO$6,Tipy!HI46=Výsledky!$IO$7,Tipy!HI46=Výsledky!$IO$8,Tipy!HI46=Výsledky!$IO$9),IF(VLOOKUP(Tipy!HI46,'Kategórie hráčov'!$A$2:$B$46,2,FALSE)=30,30,20),0))</f>
        <v/>
      </c>
      <c r="IR52" s="61" t="str">
        <f>IF(ISBLANK($IT$3),"",IF(OR(Tipy!HJ46=Výsledky!$IR$6,Tipy!HJ46=Výsledky!$IR$7,Tipy!HJ46=Výsledky!$IR$8,Tipy!HJ46=Výsledky!$IR$9),IF(VLOOKUP(Tipy!HJ46,'Kategórie hráčov'!$A$2:$B$46,2,FALSE)=30,30,20),0))</f>
        <v/>
      </c>
      <c r="IS52" s="62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65" t="str">
        <f>IF(ISBLANK($IT$3),"",IF(ISBLANK(Tipy!HF46),"-",SUM(IO52:IS52)))</f>
        <v/>
      </c>
      <c r="IU52" s="64"/>
      <c r="IV52" s="61" t="str">
        <f>IF(ISBLANK($JA$3),"",IF(ISBLANK(Tipy!HL46),0,IF(AND(Tipy!HL46=Výsledky!$IY$3,Tipy!HN46=Výsledky!$JA$3),60,0)))</f>
        <v/>
      </c>
      <c r="IW52" s="61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61" t="str">
        <f>IF(ISBLANK($JA$3),"",IF(OR(Tipy!HO46=Výsledky!$IV$6,Tipy!HO46=Výsledky!$IV$7,Tipy!HO46=Výsledky!$IV$8,Tipy!HO46=Výsledky!$IV$9),IF(VLOOKUP(Tipy!HO46,'Kategórie hráčov'!$A$2:$B$46,2,FALSE)=30,30,20),0))</f>
        <v/>
      </c>
      <c r="IY52" s="61" t="str">
        <f>IF(ISBLANK($JA$3),"",IF(OR(Tipy!HP46=Výsledky!$IY$6,Tipy!HP46=Výsledky!$IY$7,Tipy!HP46=Výsledky!$IY$8,Tipy!HP46=Výsledky!$IY$9),IF(VLOOKUP(Tipy!HP46,'Kategórie hráčov'!$A$2:$B$46,2,FALSE)=30,30,20),0))</f>
        <v/>
      </c>
      <c r="IZ52" s="62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65" t="str">
        <f>IF(ISBLANK($JA$3),"",IF(ISBLANK(Tipy!HL46),"-",SUM(IV52:IZ52)))</f>
        <v/>
      </c>
      <c r="JB52" s="64"/>
      <c r="JC52" s="61" t="str">
        <f>IF(ISBLANK($JO$3),"",IF(ISBLANK(Tipy!HR46),0,IF(AND(Tipy!HR46=Výsledky!$JM$3,Tipy!HT46=Výsledky!$JO$3),60,0)))</f>
        <v/>
      </c>
      <c r="JD52" s="61" t="str">
        <f>IF(ISBLANK($JO$3),"",IF(ISBLANK(Tipy!HR46),0,IF(AND(Tipy!HR46=Výsledky!$JM$3,Tipy!HT46=Výsledky!$JO$3),0,IF(AND(Tipy!HR46-Tipy!HT46&gt;0,Výsledky!$JM$3-Výsledky!$JO$3&gt;0),20,IF(AND(Tipy!HR46-Tipy!HT46=0,Výsledky!$JM$3-Výsledky!$JO$3=0),20,IF(AND(Tipy!HR46-Tipy!HT46&lt;0,Výsledky!$JM$3-Výsledky!$JO$3&lt;0),20,0))))))</f>
        <v/>
      </c>
      <c r="JE52" s="61" t="str">
        <f>IF(ISBLANK($JO$3),"",IF(OR(Tipy!HU46=Výsledky!$JC$6,Tipy!HU46=Výsledky!$JC$7,Tipy!HU46=Výsledky!$JC$8,Tipy!HU46=Výsledky!$JC$9),IF(VLOOKUP(Tipy!HU46,'Kategórie hráčov'!$A$2:$B$70,2,FALSE)=30,30,20),0))</f>
        <v/>
      </c>
      <c r="JF52" s="61" t="str">
        <f>IF(ISBLANK($JO$3),"",IF(OR(Tipy!HV46=Výsledky!$JF$6,Tipy!HV46=Výsledky!$JF$7,Tipy!HV46=Výsledky!$JF$8,Tipy!HV46=Výsledky!$JF$9),IF(VLOOKUP(Tipy!HV46,'Kategórie hráčov'!$A$2:$B$70,2,FALSE)=30,30,20),0))</f>
        <v/>
      </c>
      <c r="JG52" s="62" t="str">
        <f>IF(ISBLANK($JO$3),"",IF(ISBLANK(Tipy!HR46),0,IF(OR(AND(Tipy!HR46=Výsledky!$JM$3,OR(Tipy!HT46=Výsledky!$JO$3+1,Tipy!HT46=Výsledky!$JO$3-1)),AND(Tipy!HT46=Výsledky!$JO$3,OR(Tipy!HR46=Výsledky!$JM$3+1,Tipy!HR46=Výsledky!$JM$3-1))),10,0)))</f>
        <v/>
      </c>
      <c r="JH52" s="65" t="str">
        <f>IF(ISBLANK($JO$3),"",IF(ISBLANK(Tipy!HR46),"-",SUM(JC52:JG52)))</f>
        <v/>
      </c>
      <c r="JI52" s="64"/>
      <c r="JJ52" s="61" t="str">
        <f>IF(ISBLANK($JH$3),"",IF(ISBLANK(Tipy!HX46),0,IF(AND(Tipy!HX46=Výsledky!$JF$3,Tipy!HZ46=Výsledky!$JH$3),60,0)))</f>
        <v/>
      </c>
      <c r="JK52" s="61" t="str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/>
      </c>
      <c r="JL52" s="61" t="str">
        <f>IF(ISBLANK($JH$3),"",IF(OR(Tipy!IA46=Výsledky!#REF!,Tipy!IA46=Výsledky!#REF!,Tipy!IA46=Výsledky!#REF!,Tipy!IA46=Výsledky!$JJ$9),IF(VLOOKUP(Tipy!IA46,'Kategórie hráčov'!$A$2:$B$46,2,FALSE)=30,30,20),0))</f>
        <v/>
      </c>
      <c r="JM52" s="61" t="str">
        <f>IF(ISBLANK($JH$3),"",IF(OR(Tipy!IB46=Výsledky!#REF!,Tipy!IB46=Výsledky!#REF!,Tipy!IB46=Výsledky!#REF!,Tipy!IB46=Výsledky!$JM$9),IF(VLOOKUP(Tipy!IB46,'Kategórie hráčov'!$A$2:$B$46,2,FALSE)=30,30,20),0))</f>
        <v/>
      </c>
      <c r="JN52" s="62" t="str">
        <f>IF(ISBLANK($JH$3),"",IF(ISBLANK(Tipy!HX46),0,IF(OR(AND(Tipy!HX46=Výsledky!$JF$3,OR(Tipy!HZ46=Výsledky!$JH$3+1,Tipy!HZ46=Výsledky!$JH$3-1)),AND(Tipy!HZ46=Výsledky!$JH$3,OR(Tipy!HX46=Výsledky!$JF$3+1,Tipy!HX46=Výsledky!$JF$3-1))),10,0)))</f>
        <v/>
      </c>
      <c r="JO52" s="65" t="str">
        <f>IF(ISBLANK($JH$3),"",IF(ISBLANK(Tipy!HX46),"-",SUM(JJ52:JN52)))</f>
        <v/>
      </c>
      <c r="JP52" s="64"/>
      <c r="JQ52" s="61" t="str">
        <f>IF(ISBLANK($JV$3),"",IF(ISBLANK(Tipy!ID46),0,IF(AND(Tipy!ID46=Výsledky!$JT$3,Tipy!IF46=Výsledky!$JV$3),60,0)))</f>
        <v/>
      </c>
      <c r="JR52" s="61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61" t="str">
        <f>IF(ISBLANK($JV$3),"",IF(OR(Tipy!IG46=Výsledky!$JQ$6,Tipy!IG46=Výsledky!$JQ$7,Tipy!IG46=Výsledky!$JQ$8,Tipy!IG46=Výsledky!$JQ$9),IF(VLOOKUP(Tipy!IG46,'Kategórie hráčov'!$A$2:$B$46,2,FALSE)=30,30,20),0))</f>
        <v/>
      </c>
      <c r="JT52" s="61" t="str">
        <f>IF(ISBLANK($JV$3),"",IF(OR(Tipy!IH46=Výsledky!$JT$6,Tipy!IH46=Výsledky!$JT$7,Tipy!IH46=Výsledky!$JT$8,Tipy!IH46=Výsledky!$JT$9),IF(VLOOKUP(Tipy!IH46,'Kategórie hráčov'!$A$2:$B$46,2,FALSE)=30,30,20),0))</f>
        <v/>
      </c>
      <c r="JU52" s="62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65" t="str">
        <f>IF(ISBLANK($JV$3),"",IF(ISBLANK(Tipy!ID46),"-",SUM(JQ52:JU52)))</f>
        <v/>
      </c>
      <c r="JW52" s="64"/>
      <c r="JX52" s="61" t="str">
        <f>IF(ISBLANK($KQ$3),"",IF(ISBLANK(Tipy!IJ46),0,IF(AND(Tipy!IJ46=Výsledky!$KO$3,Tipy!IL46=Výsledky!$KQ$3),60,0)))</f>
        <v/>
      </c>
      <c r="JY52" s="61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1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1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2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65" t="str">
        <f>IF(ISBLANK($KQ$3),"",IF(ISBLANK(Tipy!IJ46),"-",SUM(JX52:KB52)))</f>
        <v/>
      </c>
      <c r="KD52" s="64"/>
      <c r="KE52" s="61" t="str">
        <f>IF(ISBLANK($KX$3),"",IF(ISBLANK(Tipy!IP46),0,IF(AND(Tipy!IP46=Výsledky!$KV$3,Tipy!IR46=Výsledky!$KX$3),60,0)))</f>
        <v/>
      </c>
      <c r="KF52" s="61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1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1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2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65" t="str">
        <f>IF(ISBLANK($KX$3),"",IF(ISBLANK(Tipy!IP46),"-",SUM(KE52:KI52)))</f>
        <v/>
      </c>
      <c r="KK52" s="64"/>
      <c r="KL52" s="61" t="str">
        <f>IF(ISBLANK($KJ$3),"",IF(ISBLANK(Tipy!IV46),0,IF(AND(Tipy!IV46=Výsledky!$KH$3,Tipy!IX46=Výsledky!$KJ$3),60,0)))</f>
        <v/>
      </c>
      <c r="KM52" s="61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1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1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2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65" t="str">
        <f>IF(ISBLANK($KJ$3),"",IF(ISBLANK(Tipy!IV46),"-",SUM(KL52:KP52)))</f>
        <v/>
      </c>
      <c r="KR52" s="64"/>
      <c r="KS52" s="61" t="str">
        <f>IF(ISBLANK($KC$3),"",IF(ISBLANK(Tipy!JB46),0,IF(AND(Tipy!JB46=Výsledky!$KA$3,Tipy!JD46=Výsledky!$KC$3),60,0)))</f>
        <v/>
      </c>
      <c r="KT52" s="61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1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1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2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5" t="str">
        <f>IF(ISBLANK($KC$3),"",IF(ISBLANK(Tipy!JB46),"-",SUM(KS52:KW52)))</f>
        <v/>
      </c>
      <c r="KY52" s="64"/>
      <c r="KZ52" s="61" t="str">
        <f>IF(ISBLANK($LE$3),"",IF(ISBLANK(Tipy!JH46),0,IF(AND(Tipy!JH46=Výsledky!$LC$3,Tipy!JJ46=Výsledky!$LE$3),60,0)))</f>
        <v/>
      </c>
      <c r="LA52" s="61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1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1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2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5" t="str">
        <f>IF(ISBLANK($LE$3),"",IF(ISBLANK(Tipy!JH46),"-",SUM(KZ52:LD52)))</f>
        <v/>
      </c>
      <c r="LF52" s="64"/>
      <c r="LG52" s="61" t="str">
        <f>IF(ISBLANK($JH$3),"",IF(ISBLANK(Tipy!JU46),0,IF(AND(Tipy!JU46=Výsledky!$JF$3,Tipy!JW46=Výsledky!$JH$3),60,0)))</f>
        <v/>
      </c>
      <c r="LH52" s="61" t="str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/>
      </c>
      <c r="LI52" s="61" t="str">
        <f>IF(ISBLANK($JH$3),"",IF(OR(Tipy!JX46=Výsledky!#REF!,Tipy!JX46=Výsledky!#REF!,Tipy!JX46=Výsledky!#REF!,Tipy!JX46=Výsledky!$JJ$9),IF(VLOOKUP(Tipy!JX46,'Kategórie hráčov'!$A$2:$B$46,2,FALSE)=30,30,20),0))</f>
        <v/>
      </c>
      <c r="LJ52" s="61" t="str">
        <f>IF(ISBLANK($JH$3),"",IF(OR(Tipy!JY46=Výsledky!#REF!,Tipy!JY46=Výsledky!#REF!,Tipy!JY46=Výsledky!#REF!,Tipy!JY46=Výsledky!$JM$9),IF(VLOOKUP(Tipy!JY46,'Kategórie hráčov'!$A$2:$B$46,2,FALSE)=30,30,20),0))</f>
        <v/>
      </c>
      <c r="LK52" s="62" t="str">
        <f>IF(ISBLANK($JH$3),"",IF(ISBLANK(Tipy!JU46),0,IF(OR(AND(Tipy!JU46=Výsledky!$JF$3,OR(Tipy!JW46=Výsledky!$JH$3+1,Tipy!JW46=Výsledky!$JH$3-1)),AND(Tipy!JW46=Výsledky!$JH$3,OR(Tipy!JU46=Výsledky!$JF$3+1,Tipy!JU46=Výsledky!$JF$3-1))),10,0)))</f>
        <v/>
      </c>
      <c r="LL52" s="65" t="str">
        <f>IF(ISBLANK($JH$3),"",IF(ISBLANK(Tipy!JU46),"-",SUM(LG52:LK52)))</f>
        <v/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 t="str">
        <f>IF(ISBLANK($JH$3),"",IF(ISBLANK(Tipy!KI46),0,IF(AND(Tipy!KI46=Výsledky!$JF$3,Tipy!KK46=Výsledky!$JH$3),60,0)))</f>
        <v/>
      </c>
      <c r="LV52" s="61" t="str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/>
      </c>
      <c r="LW52" s="61" t="str">
        <f>IF(ISBLANK($JH$3),"",IF(OR(Tipy!KL46=Výsledky!#REF!,Tipy!KL46=Výsledky!#REF!,Tipy!KL46=Výsledky!#REF!,Tipy!KL46=Výsledky!$JJ$9),IF(VLOOKUP(Tipy!KL46,'Kategórie hráčov'!$A$2:$B$46,2,FALSE)=30,30,20),0))</f>
        <v/>
      </c>
      <c r="LX52" s="61" t="str">
        <f>IF(ISBLANK($JH$3),"",IF(OR(Tipy!KM46=Výsledky!#REF!,Tipy!KM46=Výsledky!#REF!,Tipy!KM46=Výsledky!#REF!,Tipy!KM46=Výsledky!$JM$9),IF(VLOOKUP(Tipy!KM46,'Kategórie hráčov'!$A$2:$B$46,2,FALSE)=30,30,20),0))</f>
        <v/>
      </c>
      <c r="LY52" s="62" t="str">
        <f>IF(ISBLANK($JH$3),"",IF(ISBLANK(Tipy!KI46),0,IF(OR(AND(Tipy!KI46=Výsledky!$JF$3,OR(Tipy!KK46=Výsledky!$JH$3+1,Tipy!KK46=Výsledky!$JH$3-1)),AND(Tipy!KK46=Výsledky!$JH$3,OR(Tipy!KI46=Výsledky!$JF$3+1,Tipy!KI46=Výsledky!$JF$3-1))),10,0)))</f>
        <v/>
      </c>
      <c r="LZ52" s="65" t="str">
        <f>IF(ISBLANK($JH$3),"",IF(ISBLANK(Tipy!KI46),"-",SUM(LU52:LY52)))</f>
        <v/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324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324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5" customFormat="1" ht="18" customHeight="1" x14ac:dyDescent="0.2">
      <c r="A53" s="287">
        <f>Tipy!A47</f>
        <v>17</v>
      </c>
      <c r="B53" s="302" t="s">
        <v>298</v>
      </c>
      <c r="C53" s="303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4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299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299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102">
        <f>IF(ISBLANK($AR$3),"",IF(ISBLANK(Tipy!AH47),0,IF(AND(Tipy!AH47=Výsledky!$AP$3,Tipy!AJ47=Výsledky!$AR$3),60,0)))</f>
        <v>60</v>
      </c>
      <c r="AN53" s="101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01">
        <f>IF(ISBLANK($AR$3),"",IF(OR(Tipy!AK47=Výsledky!$AM$6,Tipy!AK47=Výsledky!$AM$7,Tipy!AK47=Výsledky!$AM$8,Tipy!AK47=Výsledky!$AM$9),VLOOKUP(Tipy!AK47,'Kategórie hráčov'!$A$2:$B$51,2,FALSE),0))</f>
        <v>0</v>
      </c>
      <c r="AP53" s="101">
        <f>IF(ISBLANK($AR$3),"",IF(OR(Tipy!AL47=Výsledky!$AP$6,Tipy!AL47=Výsledky!$AP$7,Tipy!AL47=Výsledky!$AP$8,Tipy!AL47=Výsledky!$AP$9),VLOOKUP(Tipy!AL47,'Kategórie hráčov'!$A$27:$B$76,2,FALSE),0))</f>
        <v>0</v>
      </c>
      <c r="AQ53" s="62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5">
        <f>IF(ISBLANK($AR$3),"",IF(ISBLANK(Tipy!AH47),"-",SUM(AM53:AQ53)))</f>
        <v>60</v>
      </c>
      <c r="AS53" s="64"/>
      <c r="AT53" s="61">
        <f>IF(ISBLANK($AY$3),"",IF(ISBLANK(Tipy!AN47),0,IF(AND(Tipy!AN47=Výsledky!$AW$3,Tipy!AP47=Výsledky!$AY$3),60,0)))</f>
        <v>60</v>
      </c>
      <c r="AU53" s="61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61">
        <f>IF(ISBLANK($AY$3),"",IF(OR(Tipy!AQ47=Výsledky!$AT$6,Tipy!AQ47=Výsledky!$AT$7,Tipy!AQ47=Výsledky!$AT$8,Tipy!AQ47=Výsledky!$AT$9),VLOOKUP(Tipy!AQ47,'Kategórie hráčov'!$A$2:$B$51,2,FALSE),0))</f>
        <v>20</v>
      </c>
      <c r="AW53" s="61">
        <f>IF(ISBLANK($AY$3),"",IF(OR(Tipy!AR47=Výsledky!$AW$6,Tipy!AR47=Výsledky!$AW$7,Tipy!AR47=Výsledky!$AW$8,Tipy!AR47=Výsledky!$AW$9),VLOOKUP(Tipy!AR47,'Kategórie hráčov'!$A$27:$B$76,2,FALSE),0))</f>
        <v>0</v>
      </c>
      <c r="AX53" s="62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5">
        <f>IF(ISBLANK($AY$3),"",IF(ISBLANK(Tipy!AN47),"-",SUM(AT53:AX53)))</f>
        <v>80</v>
      </c>
      <c r="AZ53" s="64"/>
      <c r="BA53" s="61">
        <f>IF(ISBLANK($BF$3),"",IF(ISBLANK(Tipy!AT47),0,IF(AND(Tipy!AT47=Výsledky!$BD$3,Tipy!AV47=Výsledky!$BF$3),60,0)))</f>
        <v>0</v>
      </c>
      <c r="BB53" s="61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61">
        <f>IF(ISBLANK($BF$3),"",IF(OR(Tipy!AW47=Výsledky!$BA$6,Tipy!AW47=Výsledky!$BA$7,Tipy!AW47=Výsledky!$BA$8,Tipy!AW47=Výsledky!$BA$9),VLOOKUP(Tipy!AW47,'Kategórie hráčov'!$A$2:$B$51,2,FALSE),0))</f>
        <v>0</v>
      </c>
      <c r="BD53" s="61">
        <f>IF(ISBLANK($BF$3),"",IF(OR(Tipy!AX47=Výsledky!$BD$6,Tipy!AX47=Výsledky!$BD$7,Tipy!AX47=Výsledky!$BD$8,Tipy!AX47=Výsledky!$BD$9),VLOOKUP(Tipy!AX47,'Kategórie hráčov'!$A$27:$B$76,2,FALSE),0))</f>
        <v>0</v>
      </c>
      <c r="BE53" s="62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5" t="str">
        <f>IF(ISBLANK($BF$3),"",IF(ISBLANK(Tipy!AT47),"-",SUM(BA53:BE53)))</f>
        <v>-</v>
      </c>
      <c r="BG53" s="64"/>
      <c r="BH53" s="61">
        <f>IF(ISBLANK($BM$3),"",IF(ISBLANK(Tipy!AZ47),0,IF(AND(Tipy!AZ47=Výsledky!$BK$3,Tipy!BB47=Výsledky!$BM$3),60,0)))</f>
        <v>60</v>
      </c>
      <c r="BI53" s="61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61">
        <f>IF(ISBLANK($BM$3),"",IF(OR(Tipy!BC47=Výsledky!$BH$6,Tipy!BC47=Výsledky!$BH$7,Tipy!BC47=Výsledky!$BH$8,Tipy!BC47=Výsledky!$BH$9),VLOOKUP(Tipy!BC47,'Kategórie hráčov'!$A$2:$B$51,2,FALSE),0))</f>
        <v>20</v>
      </c>
      <c r="BK53" s="61">
        <f>IF(ISBLANK($BM$3),"",IF(OR(Tipy!BD47=Výsledky!$BK$6,Tipy!BD47=Výsledky!$BK$7,Tipy!BD47=Výsledky!$BK$8,Tipy!BD47=Výsledky!$BK$9),VLOOKUP(Tipy!BD47,'Kategórie hráčov'!$A$27:$B$76,2,FALSE),0))</f>
        <v>0</v>
      </c>
      <c r="BL53" s="62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5">
        <f>IF(ISBLANK($BM$3),"",IF(ISBLANK(Tipy!AZ47),"-",SUM(BH53:BL53)))</f>
        <v>80</v>
      </c>
      <c r="BN53" s="64"/>
      <c r="BO53" s="61">
        <f>IF(ISBLANK($BT$3),"",IF(ISBLANK(Tipy!BF47),0,IF(AND(Tipy!BF47=Výsledky!$BR$3,Tipy!BH47=Výsledky!$BT$3),60,0)))</f>
        <v>0</v>
      </c>
      <c r="BP53" s="61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61">
        <f>IF(ISBLANK($BT$3),"",IF(OR(Tipy!BI47=Výsledky!$BO$6,Tipy!BI47=Výsledky!$BO$7,Tipy!BI47=Výsledky!$BO$8,Tipy!BI47=Výsledky!$BO$9),VLOOKUP(Tipy!BI47,'Kategórie hráčov'!$A$2:$B$51,2,FALSE),0))</f>
        <v>0</v>
      </c>
      <c r="BR53" s="61">
        <f>IF(ISBLANK($BT$3),"",IF(OR(Tipy!BJ47=Výsledky!$BR$6,Tipy!BJ47=Výsledky!$BR$7,Tipy!BJ47=Výsledky!$BR$8,Tipy!BJ47=Výsledky!$BR$9),VLOOKUP(Tipy!BJ47,'Kategórie hráčov'!$A$27:$B$76,2,FALSE),0))</f>
        <v>0</v>
      </c>
      <c r="BS53" s="62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5">
        <f>IF(ISBLANK($BT$3),"",IF(ISBLANK(Tipy!BF47),"-",SUM(BO53:BS53)))</f>
        <v>10</v>
      </c>
      <c r="BU53" s="64"/>
      <c r="BV53" s="61">
        <f>IF(ISBLANK($CA$3),"",IF(ISBLANK(Tipy!BL47),0,IF(AND(Tipy!BL47=Výsledky!$BY$3,Tipy!BN47=Výsledky!$CA$3),60,0)))</f>
        <v>0</v>
      </c>
      <c r="BW53" s="61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61">
        <f>IF(ISBLANK($CA$3),"",IF(OR(Tipy!BO47=Výsledky!$BV$6,Tipy!BO47=Výsledky!$BV$7,Tipy!BO47=Výsledky!$BV$8,Tipy!BO47=Výsledky!$BV$9),VLOOKUP(Tipy!BO47,'Kategórie hráčov'!$A$2:$B$51,2,FALSE),0))</f>
        <v>20</v>
      </c>
      <c r="BY53" s="61">
        <f>IF(ISBLANK($CA$3),"",IF(OR(Tipy!BP47=Výsledky!$BY$6,Tipy!BP47=Výsledky!$BY$7,Tipy!BP47=Výsledky!$BY$8,Tipy!BP47=Výsledky!$BY$9),VLOOKUP(Tipy!BP47,'Kategórie hráčov'!$A$27:$B$76,2,FALSE),0))</f>
        <v>0</v>
      </c>
      <c r="BZ53" s="62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5">
        <f>IF(ISBLANK($CA$3),"",IF(ISBLANK(Tipy!BL47),"-",SUM(BV53:BZ53)))</f>
        <v>50</v>
      </c>
      <c r="CB53" s="64"/>
      <c r="CC53" s="61">
        <f>IF(ISBLANK($CH$3),"",IF(ISBLANK(Tipy!BR47),0,IF(AND(Tipy!BR47=Výsledky!$CF$3,Tipy!BT47=Výsledky!$CH$3),60,0)))</f>
        <v>0</v>
      </c>
      <c r="CD53" s="61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61">
        <f>IF(ISBLANK($CH$3),"",IF(OR(Tipy!BU47=Výsledky!$CC$6,Tipy!BU47=Výsledky!$CC$7,Tipy!BU47=Výsledky!$CC$8,Tipy!BU47=Výsledky!$CC$9),VLOOKUP(Tipy!BU47,'Kategórie hráčov'!$A$2:$B$51,2,FALSE),0))</f>
        <v>0</v>
      </c>
      <c r="CF53" s="61">
        <f>IF(ISBLANK($CH$3),"",IF(OR(Tipy!BV47=Výsledky!$CF$6,Tipy!BV47=Výsledky!$CF$7,Tipy!BV47=Výsledky!$CF$8,Tipy!BV47=Výsledky!$CF$9),VLOOKUP(Tipy!BV47,'Kategórie hráčov'!$A$27:$B$76,2,FALSE),0))</f>
        <v>0</v>
      </c>
      <c r="CG53" s="62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5" t="str">
        <f>IF(ISBLANK($CH$3),"",IF(ISBLANK(Tipy!BR47),"-",SUM(CC53:CG53)))</f>
        <v>-</v>
      </c>
      <c r="CI53" s="64"/>
      <c r="CJ53" s="61">
        <f>IF(ISBLANK($CO$3),"",IF(ISBLANK(Tipy!BX47),0,IF(AND(Tipy!BX47=Výsledky!$CM$3,Tipy!BZ47=Výsledky!$CO$3),60,0)))</f>
        <v>0</v>
      </c>
      <c r="CK53" s="61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61">
        <f>IF(ISBLANK($CO$3),"",IF(OR(Tipy!CA47=Výsledky!$CJ$6,Tipy!CA47=Výsledky!$CJ$7,Tipy!CA47=Výsledky!$CJ$8,Tipy!CA47=Výsledky!$CJ$9),VLOOKUP(Tipy!CA47,'Kategórie hráčov'!$A$2:$B$51,2,FALSE),0))</f>
        <v>0</v>
      </c>
      <c r="CM53" s="61">
        <f>IF(ISBLANK($CO$3),"",IF(OR(Tipy!CB47=Výsledky!$CM$6,Tipy!CB47=Výsledky!$CM$7,Tipy!CB47=Výsledky!$CM$8,Tipy!CB47=Výsledky!$CM$9),VLOOKUP(Tipy!CB47,'Kategórie hráčov'!$A$27:$B$76,2,FALSE),0))</f>
        <v>0</v>
      </c>
      <c r="CN53" s="62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65" t="str">
        <f>IF(ISBLANK($CO$3),"",IF(ISBLANK(Tipy!BX47),"-",SUM(CJ53:CN53)))</f>
        <v>-</v>
      </c>
      <c r="CP53" s="64"/>
      <c r="CQ53" s="61">
        <f>IF(ISBLANK($CV$3),"",IF(ISBLANK(Tipy!CD47),0,IF(AND(Tipy!CD47=Výsledky!$CT$3,Tipy!CF47=Výsledky!$CV$3),60,0)))</f>
        <v>0</v>
      </c>
      <c r="CR53" s="61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61">
        <f>IF(ISBLANK($CV$3),"",IF(OR(Tipy!CG47=Výsledky!$CQ$6,Tipy!CG47=Výsledky!$CQ$7,Tipy!CG47=Výsledky!$CQ$8,Tipy!CG47=Výsledky!$CQ$9),VLOOKUP(Tipy!CG47,'Kategórie hráčov'!$A$2:$B$51,2,FALSE),0))</f>
        <v>20</v>
      </c>
      <c r="CT53" s="61">
        <f>IF(ISBLANK($CV$3),"",IF(OR(Tipy!CH47=Výsledky!$CT$6,Tipy!CH47=Výsledky!$CT$7,Tipy!CH47=Výsledky!$CT$8,Tipy!CH47=Výsledky!$CT$9),VLOOKUP(Tipy!CH47,'Kategórie hráčov'!$A$27:$B$76,2,FALSE),0))</f>
        <v>0</v>
      </c>
      <c r="CU53" s="62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65">
        <f>IF(ISBLANK($CV$3),"",IF(ISBLANK(Tipy!CD47),"-",SUM(CQ53:CU53)))</f>
        <v>40</v>
      </c>
      <c r="CW53" s="64"/>
      <c r="CX53" s="61">
        <f>IF(ISBLANK($DC$3),"",IF(ISBLANK(Tipy!CJ47),0,IF(AND(Tipy!CJ47=Výsledky!$DA$3,Tipy!CL47=Výsledky!$DC$3),60,0)))</f>
        <v>0</v>
      </c>
      <c r="CY53" s="61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61">
        <f>IF(ISBLANK($DC$3),"",IF(OR(Tipy!CM47=Výsledky!$CX$6,Tipy!CM47=Výsledky!$CX$7,Tipy!CM47=Výsledky!$CX$8,Tipy!CM47=Výsledky!$CX$9),VLOOKUP(Tipy!CM47,'Kategórie hráčov'!$A$2:$B$51,2,FALSE),0))</f>
        <v>0</v>
      </c>
      <c r="DA53" s="61">
        <f>IF(ISBLANK($DC$3),"",IF(OR(Tipy!CN47=Výsledky!$DA$6,Tipy!CN47=Výsledky!$DA$7,Tipy!CN47=Výsledky!$DA$8,Tipy!CN47=Výsledky!$DA$9),VLOOKUP(Tipy!CN47,'Kategórie hráčov'!$A$27:$B$76,2,FALSE),0))</f>
        <v>0</v>
      </c>
      <c r="DB53" s="62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65" t="str">
        <f>IF(ISBLANK($DC$3),"",IF(ISBLANK(Tipy!CJ47),"-",SUM(CX53:DB53)))</f>
        <v>-</v>
      </c>
      <c r="DD53" s="64"/>
      <c r="DE53" s="61">
        <f>IF(ISBLANK($DJ$3),"",IF(ISBLANK(Tipy!CP47),0,IF(AND(Tipy!CP47=Výsledky!$DH$3,Tipy!CR47=Výsledky!$DJ$3),60,0)))</f>
        <v>0</v>
      </c>
      <c r="DF53" s="61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61">
        <f>IF(ISBLANK($DJ$3),"",IF(OR(Tipy!CS47=Výsledky!$DE$6,Tipy!CS47=Výsledky!$DE$7,Tipy!CS47=Výsledky!$DE$8,Tipy!CS47=Výsledky!$DE$9),VLOOKUP(Tipy!CS47,'Kategórie hráčov'!$A$2:$B$51,2,FALSE),0))</f>
        <v>0</v>
      </c>
      <c r="DH53" s="61">
        <f>IF(ISBLANK($DJ$3),"",IF(OR(Tipy!CT47=Výsledky!$DH$6,Tipy!CT47=Výsledky!$DH$7,Tipy!CT47=Výsledky!$DH$8,Tipy!CT47=Výsledky!$DH$9),VLOOKUP(Tipy!CT47,'Kategórie hráčov'!$A$27:$B$76,2,FALSE),0))</f>
        <v>0</v>
      </c>
      <c r="DI53" s="62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65" t="str">
        <f>IF(ISBLANK($DJ$3),"",IF(ISBLANK(Tipy!CP47),"-",SUM(DE53:DI53)))</f>
        <v>-</v>
      </c>
      <c r="DK53" s="64"/>
      <c r="DL53" s="61">
        <f>IF(ISBLANK($DQ$3),"",IF(ISBLANK(Tipy!CV47),0,IF(AND(Tipy!CV47=Výsledky!$DO$3,Tipy!CX47=Výsledky!$DQ$3),60,0)))</f>
        <v>0</v>
      </c>
      <c r="DM53" s="61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61">
        <f>IF(ISBLANK($DQ$3),"",IF(OR(Tipy!CY47=Výsledky!$DL$6,Tipy!CY47=Výsledky!$DL$7,Tipy!CY47=Výsledky!$DL$8,Tipy!CY47=Výsledky!$DL$9),VLOOKUP(Tipy!CY47,'Kategórie hráčov'!$A$2:$B$51,2,FALSE),0))</f>
        <v>0</v>
      </c>
      <c r="DO53" s="61">
        <f>IF(ISBLANK($DQ$3),"",IF(OR(Tipy!CZ47=Výsledky!$DO$6,Tipy!CZ47=Výsledky!$DO$7,Tipy!CZ47=Výsledky!$DO$8,Tipy!CZ47=Výsledky!$DO$9),VLOOKUP(Tipy!CZ47,'Kategórie hráčov'!$A$27:$B$76,2,FALSE),0))</f>
        <v>0</v>
      </c>
      <c r="DP53" s="62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65">
        <f>IF(ISBLANK($DQ$3),"",IF(ISBLANK(Tipy!CV47),"-",SUM(DL53:DP53)))</f>
        <v>0</v>
      </c>
      <c r="DR53" s="64"/>
      <c r="DS53" s="61">
        <f>IF(ISBLANK($DX$3),"",IF(ISBLANK(Tipy!DB47),0,IF(AND(Tipy!DB47=Výsledky!$DV$3,Tipy!DD47=Výsledky!$DX$3),60,0)))</f>
        <v>0</v>
      </c>
      <c r="DT53" s="61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61">
        <f>IF(ISBLANK($DX$3),"",IF(OR(Tipy!DE47=Výsledky!$DS$6,Tipy!DE47=Výsledky!$DS$7,Tipy!DE47=Výsledky!$DS$8,Tipy!DE47=Výsledky!$DS$9),VLOOKUP(Tipy!DE47,'Kategórie hráčov'!$A$2:$B$51,2,FALSE),0))</f>
        <v>0</v>
      </c>
      <c r="DV53" s="61">
        <f>IF(ISBLANK($DX$3),"",IF(OR(Tipy!DF47=Výsledky!$DV$6,Tipy!DF47=Výsledky!$DV$7,Tipy!DF47=Výsledky!$DV$8,Tipy!DF47=Výsledky!$DV$9),VLOOKUP(Tipy!DF47,'Kategórie hráčov'!$A$27:$B$76,2,FALSE),0))</f>
        <v>0</v>
      </c>
      <c r="DW53" s="62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65" t="str">
        <f>IF(ISBLANK($DX$3),"",IF(ISBLANK(Tipy!DB47),"-",SUM(DS53:DW53)))</f>
        <v>-</v>
      </c>
      <c r="DY53" s="64"/>
      <c r="DZ53" s="61">
        <f>IF(ISBLANK($EE$3),"",IF(ISBLANK(Tipy!DH47),0,IF(AND(Tipy!DH47=Výsledky!$EC$3,Tipy!DJ47=Výsledky!$EE$3),60,0)))</f>
        <v>0</v>
      </c>
      <c r="EA53" s="61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61">
        <f>IF(ISBLANK($EE$3),"",IF(OR(Tipy!DK47=Výsledky!$DZ$6,Tipy!DK47=Výsledky!$DZ$7,Tipy!DK47=Výsledky!$DZ$8,Tipy!DK47=Výsledky!$DZ$9),VLOOKUP(Tipy!DK47,'Kategórie hráčov'!$A$2:$B$51,2,FALSE),0))</f>
        <v>0</v>
      </c>
      <c r="EC53" s="61">
        <f>IF(ISBLANK($EE$3),"",IF(OR(Tipy!DL47=Výsledky!$EC$6,Tipy!DL47=Výsledky!$EC$7,Tipy!DL47=Výsledky!$EC$8,Tipy!DL47=Výsledky!$EC$9),VLOOKUP(Tipy!DL47,'Kategórie hráčov'!$A$27:$B$76,2,FALSE),0))</f>
        <v>0</v>
      </c>
      <c r="ED53" s="62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65" t="str">
        <f>IF(ISBLANK($EE$3),"",IF(ISBLANK(Tipy!DH47),"-",SUM(DZ53:ED53)))</f>
        <v>-</v>
      </c>
      <c r="EF53" s="64"/>
      <c r="EG53" s="61">
        <f>IF(ISBLANK($EL$3),"",IF(ISBLANK(Tipy!DN47),0,IF(AND(Tipy!DN47=Výsledky!$EJ$3,Tipy!DP47=Výsledky!$EL$3),60,0)))</f>
        <v>0</v>
      </c>
      <c r="EH53" s="61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61">
        <f>IF(ISBLANK($EL$3),"",IF(OR(Tipy!DQ47=Výsledky!$EG$6,Tipy!DQ47=Výsledky!$EG$7,Tipy!DQ47=Výsledky!$EG$8,Tipy!DQ47=Výsledky!$EG$9),VLOOKUP(Tipy!DQ47,'Kategórie hráčov'!$A$77:$B$77,2,FALSE),0))</f>
        <v>0</v>
      </c>
      <c r="EJ53" s="61">
        <f>IF(ISBLANK($EL$3),"",IF(OR(Tipy!DR47=Výsledky!$EJ$6,Tipy!DR47=Výsledky!$EJ$7,Tipy!DR47=Výsledky!$EJ$8,Tipy!DR47=Výsledky!$EJ$9),VLOOKUP(Tipy!DR47,'Kategórie hráčov'!$A$27:$B$76,2,FALSE),0))</f>
        <v>0</v>
      </c>
      <c r="EK53" s="62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65">
        <f>IF(ISBLANK($EL$3),"",IF(ISBLANK(Tipy!DN47),"-",SUM(EG53:EK53)))</f>
        <v>0</v>
      </c>
      <c r="EM53" s="64"/>
      <c r="EN53" s="61">
        <f>IF(ISBLANK($ES$3),"",IF(ISBLANK(Tipy!DT47),0,IF(AND(Tipy!DT47=Výsledky!$EQ$3,Tipy!DV47=Výsledky!$ES$3),60,0)))</f>
        <v>0</v>
      </c>
      <c r="EO53" s="61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61">
        <f>IF(ISBLANK($ES$3),"",IF(OR(Tipy!DW47=Výsledky!$EN$6,Tipy!DW47=Výsledky!$EN$7,Tipy!DW47=Výsledky!$EN$8,Tipy!DW47=Výsledky!$EN$9),VLOOKUP(Tipy!DW47,'Kategórie hráčov'!$A$2:$B$51,2,FALSE),0))</f>
        <v>0</v>
      </c>
      <c r="EQ53" s="61">
        <f>IF(ISBLANK($ES$3),"",IF(OR(Tipy!DX47=Výsledky!$EQ$6,Tipy!DX47=Výsledky!$EQ$7,Tipy!DX47=Výsledky!$EQ$8,Tipy!DX47=Výsledky!$EQ$9),VLOOKUP(Tipy!DX47,'Kategórie hráčov'!$A$27:$B$76,2,FALSE),0))</f>
        <v>0</v>
      </c>
      <c r="ER53" s="62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65" t="str">
        <f>IF(ISBLANK($ES$3),"",IF(ISBLANK(Tipy!DT47),"-",SUM(EN53:ER53)))</f>
        <v>-</v>
      </c>
      <c r="ET53" s="64"/>
      <c r="EU53" s="61">
        <f>IF(ISBLANK($EZ$3),"",IF(ISBLANK(Tipy!DZ47),0,IF(AND(Tipy!DZ47=Výsledky!$EX$3,Tipy!EB47=Výsledky!$EZ$3),60,0)))</f>
        <v>0</v>
      </c>
      <c r="EV53" s="61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61">
        <f>IF(ISBLANK($EZ$3),"",IF(OR(Tipy!EC47=Výsledky!$EU$6,Tipy!EC47=Výsledky!$EU$7,Tipy!EC47=Výsledky!$EU$8,Tipy!EC47=Výsledky!$EU$9),VLOOKUP(Tipy!EC47,'Kategórie hráčov'!$A$2:$B$51,2,FALSE),0))</f>
        <v>0</v>
      </c>
      <c r="EX53" s="61">
        <f>IF(ISBLANK($EZ$3),"",IF(OR(Tipy!ED47=Výsledky!$EX$6,Tipy!ED47=Výsledky!$EX$7,Tipy!ED47=Výsledky!$EX$8,Tipy!ED47=Výsledky!$EX$9),VLOOKUP(Tipy!ED47,'Kategórie hráčov'!$A$27:$B$76,2,FALSE),0))</f>
        <v>0</v>
      </c>
      <c r="EY53" s="62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65" t="str">
        <f>IF(ISBLANK($EZ$3),"",IF(ISBLANK(Tipy!DZ47),"-",SUM(EU53:EY53)))</f>
        <v>-</v>
      </c>
      <c r="FA53" s="64"/>
      <c r="FB53" s="61">
        <f>IF(ISBLANK($BM$3),"",IF(ISBLANK(Tipy!EF47),0,IF(AND(Tipy!EF47=Výsledky!$BK$3,Tipy!EH47=Výsledky!$BM$3),60,0)))</f>
        <v>0</v>
      </c>
      <c r="FC53" s="61">
        <f>IF(ISBLANK($BM$3),"",IF(ISBLANK(Tipy!EF47),0,IF(AND(Tipy!EF47=Výsledky!$BK$3,Tipy!EH47=Výsledky!$BM$3),0,IF(AND(Tipy!EF47-Tipy!EH47&gt;0,Výsledky!$BK$3-Výsledky!$BM$3&gt;0),20,IF(AND(Tipy!EF47-Tipy!EH47=0,Výsledky!$BK$3-Výsledky!$BM$3=0),20,IF(AND(Tipy!EF47-Tipy!EH47&lt;0,Výsledky!$BK$3-Výsledky!$BM$3&lt;0),20,0))))))</f>
        <v>0</v>
      </c>
      <c r="FD53" s="61">
        <f>IF(ISBLANK($BM$3),"",IF(OR(Tipy!EI47=Výsledky!$FB$6,Tipy!EI47=Výsledky!$FB$7,Tipy!EI47=Výsledky!$FB$8,Tipy!EI47=Výsledky!$FB$9),IF(VLOOKUP(Tipy!EI47,'Kategórie hráčov'!$A$2:$B$46,2,FALSE)=30,30,20),0))</f>
        <v>0</v>
      </c>
      <c r="FE53" s="61">
        <f>IF(ISBLANK($BM$3),"",IF(OR(Tipy!EJ47=Výsledky!$FE$6,Tipy!EJ47=Výsledky!$FE$7,Tipy!EJ47=Výsledky!$FE$8,Tipy!EJ47=Výsledky!$FE$9),IF(VLOOKUP(Tipy!EJ47,'Kategórie hráčov'!$A$2:$B$46,2,FALSE)=30,30,20),0))</f>
        <v>0</v>
      </c>
      <c r="FF53" s="62">
        <f>IF(ISBLANK($BM$3),"",IF(ISBLANK(Tipy!EF47),0,IF(OR(AND(Tipy!EF47=Výsledky!$BK$3,OR(Tipy!EH47=Výsledky!$BM$3+1,Tipy!EH47=Výsledky!$BM$3-1)),AND(Tipy!EH47=Výsledky!$BM$3,OR(Tipy!EF47=Výsledky!$BK$3+1,Tipy!EF47=Výsledky!$BK$3-1))),10,0)))</f>
        <v>0</v>
      </c>
      <c r="FG53" s="65" t="str">
        <f>IF(ISBLANK($BM$3),"",IF(ISBLANK(Tipy!EF47),"-",SUM(FB53:FF53)))</f>
        <v>-</v>
      </c>
      <c r="FH53" s="64"/>
      <c r="FI53" s="61" t="str">
        <f>IF(ISBLANK($FN$3),"",IF(ISBLANK(Tipy!EL47),0,IF(AND(Tipy!EL47=Výsledky!$FL$3,Tipy!EN47=Výsledky!$FN$3),60,0)))</f>
        <v/>
      </c>
      <c r="FJ53" s="61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61" t="str">
        <f>IF(ISBLANK($FN$3),"",IF(OR(Tipy!EO47=Výsledky!$FI$6,Tipy!EO47=Výsledky!$FI$7,Tipy!EO47=Výsledky!$FI$8,Tipy!EO47=Výsledky!$FI$9),IF(VLOOKUP(Tipy!EO47,'Kategórie hráčov'!$A$2:$B$46,2,FALSE)=30,30,20),0))</f>
        <v/>
      </c>
      <c r="FL53" s="61" t="str">
        <f>IF(ISBLANK($FN$3),"",IF(OR(Tipy!EP47=Výsledky!$FL$6,Tipy!EP47=Výsledky!$FL$7,Tipy!EP47=Výsledky!$FL$8,Tipy!EP47=Výsledky!$FL$9),IF(VLOOKUP(Tipy!EP47,'Kategórie hráčov'!$A$2:$B$46,2,FALSE)=30,30,20),0))</f>
        <v/>
      </c>
      <c r="FM53" s="62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65" t="str">
        <f>IF(ISBLANK($FN$3),"",IF(ISBLANK(Tipy!EL47),"-",SUM(FI53:FM53)))</f>
        <v/>
      </c>
      <c r="FO53" s="64"/>
      <c r="FP53" s="61">
        <f>IF(ISBLANK($DJ$3),"",IF(ISBLANK(Tipy!ER47),0,IF(AND(Tipy!ER47=Výsledky!$DH$3,Tipy!ET47=Výsledky!$DJ$3),60,0)))</f>
        <v>0</v>
      </c>
      <c r="FQ53" s="61">
        <f>IF(ISBLANK($DJ$3),"",IF(ISBLANK(Tipy!ER47),0,IF(AND(Tipy!ER47=Výsledky!$DH$3,Tipy!ET47=Výsledky!$DJ$3),0,IF(AND(Tipy!ER47-Tipy!ET47&gt;0,Výsledky!$DH$3-Výsledky!$DJ$3&gt;0),20,IF(AND(Tipy!ER47-Tipy!ET47=0,Výsledky!$DH$3-Výsledky!$DJ$3=0),20,IF(AND(Tipy!ER47-Tipy!ET47&lt;0,Výsledky!$DH$3-Výsledky!$DJ$3&lt;0),20,0))))))</f>
        <v>0</v>
      </c>
      <c r="FR53" s="61">
        <f>IF(ISBLANK($DJ$3),"",IF(OR(Tipy!EU47=Výsledky!$FP$6,Tipy!EU47=Výsledky!$FP$7,Tipy!EU47=Výsledky!$FP$8,Tipy!EU47=Výsledky!$FP$9),IF(VLOOKUP(Tipy!EU47,'Kategórie hráčov'!$A$2:$B$46,2,FALSE)=30,30,20),0))</f>
        <v>0</v>
      </c>
      <c r="FS53" s="61">
        <f>IF(ISBLANK($DJ$3),"",IF(OR(Tipy!EV47=Výsledky!$FS$6,Tipy!EV47=Výsledky!$FS$7,Tipy!EV47=Výsledky!$FS$8,Tipy!EV47=Výsledky!$FS$9),IF(VLOOKUP(Tipy!EV47,'Kategórie hráčov'!$A$2:$B$46,2,FALSE)=30,30,20),0))</f>
        <v>0</v>
      </c>
      <c r="FT53" s="62">
        <f>IF(ISBLANK($DJ$3),"",IF(ISBLANK(Tipy!ER47),0,IF(OR(AND(Tipy!ER47=Výsledky!$DH$3,OR(Tipy!ET47=Výsledky!$DJ$3+1,Tipy!ET47=Výsledky!$DJ$3-1)),AND(Tipy!ET47=Výsledky!$DJ$3,OR(Tipy!ER47=Výsledky!$DH$3+1,Tipy!ER47=Výsledky!$DH$3-1))),10,0)))</f>
        <v>0</v>
      </c>
      <c r="FU53" s="65" t="str">
        <f>IF(ISBLANK($DJ$3),"",IF(ISBLANK(Tipy!ER47),"-",SUM(FP53:FT53)))</f>
        <v>-</v>
      </c>
      <c r="FV53" s="64"/>
      <c r="FW53" s="61" t="str">
        <f>IF(ISBLANK($GB$3),"",IF(ISBLANK(Tipy!EX47),0,IF(AND(Tipy!EX47=Výsledky!$FZ$3,Tipy!EZ47=Výsledky!$GB$3),60,0)))</f>
        <v/>
      </c>
      <c r="FX53" s="61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61" t="str">
        <f>IF(ISBLANK($GB$3),"",IF(OR(Tipy!FA47=Výsledky!$FW$6,Tipy!FA47=Výsledky!$FW$7,Tipy!FA47=Výsledky!$FW$8,Tipy!FA47=Výsledky!$FW$9),IF(VLOOKUP(Tipy!FA47,'Kategórie hráčov'!$A$2:$B$46,2,FALSE)=30,30,20),0))</f>
        <v/>
      </c>
      <c r="FZ53" s="61" t="str">
        <f>IF(ISBLANK($GB$3),"",IF(OR(Tipy!FB47=Výsledky!$FZ$6,Tipy!FB47=Výsledky!$FZ$7,Tipy!FB47=Výsledky!$FZ$8,Tipy!FB47=Výsledky!$FZ$9),IF(VLOOKUP(Tipy!FB47,'Kategórie hráčov'!$A$2:$B$46,2,FALSE)=30,30,20),0))</f>
        <v/>
      </c>
      <c r="GA53" s="62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65" t="str">
        <f>IF(ISBLANK($GB$3),"",IF(ISBLANK(Tipy!EX47),"-",SUM(FW53:GA53)))</f>
        <v/>
      </c>
      <c r="GC53" s="64"/>
      <c r="GD53" s="61" t="str">
        <f>IF(ISBLANK($GP$3),"",IF(ISBLANK(Tipy!FD47),0,IF(AND(Tipy!FD47=Výsledky!$GN$3,Tipy!FF47=Výsledky!$GP$3),60,0)))</f>
        <v/>
      </c>
      <c r="GE53" s="61" t="str">
        <f>IF(ISBLANK($GP$3),"",IF(ISBLANK(Tipy!FD47),0,IF(AND(Tipy!FD47=Výsledky!$GN$3,Tipy!FF47=Výsledky!$GP$3),0,IF(AND(Tipy!FD47-Tipy!FF47&gt;0,Výsledky!$GN$3-Výsledky!$GP$3&gt;0),20,IF(AND(Tipy!FD47-Tipy!FF47=0,Výsledky!$GN$3-Výsledky!$GP$3=0),20,IF(AND(Tipy!FD47-Tipy!FF47&lt;0,Výsledky!$GN$3-Výsledky!$GP$3&lt;0),20,0))))))</f>
        <v/>
      </c>
      <c r="GF53" s="61" t="str">
        <f>IF(ISBLANK($GP$3),"",IF(OR(Tipy!FG47=Výsledky!$GD$6,Tipy!FG47=Výsledky!$GD$7,Tipy!FG47=Výsledky!$GD$8,Tipy!FG47=Výsledky!$GD$9),IF(VLOOKUP(Tipy!FG47,'Kategórie hráčov'!$A$2:$B$46,2,FALSE)=30,30,20),0))</f>
        <v/>
      </c>
      <c r="GG53" s="61" t="str">
        <f>IF(ISBLANK($GP$3),"",IF(OR(Tipy!FH47=Výsledky!$GG$6,Tipy!FH47=Výsledky!$GG$7,Tipy!FH47=Výsledky!$GG$8,Tipy!FH47=Výsledky!$GG$9),IF(VLOOKUP(Tipy!FH47,'Kategórie hráčov'!$A$2:$B$46,2,FALSE)=30,30,20),0))</f>
        <v/>
      </c>
      <c r="GH53" s="62" t="str">
        <f>IF(ISBLANK($GP$3),"",IF(ISBLANK(Tipy!FD47),0,IF(OR(AND(Tipy!FD47=Výsledky!$GN$3,OR(Tipy!FF47=Výsledky!$GP$3+1,Tipy!FF47=Výsledky!$GP$3-1)),AND(Tipy!FF47=Výsledky!$GP$3,OR(Tipy!FD47=Výsledky!$GN$3+1,Tipy!FD47=Výsledky!$GN$3-1))),10,0)))</f>
        <v/>
      </c>
      <c r="GI53" s="65" t="str">
        <f>IF(ISBLANK($GP$3),"",IF(ISBLANK(Tipy!FD47),"-",SUM(GD53:GH53)))</f>
        <v/>
      </c>
      <c r="GJ53" s="64"/>
      <c r="GK53" s="61" t="str">
        <f>IF(ISBLANK($GW$3),"",IF(ISBLANK(Tipy!FJ47),0,IF(AND(Tipy!FJ47=Výsledky!$GU$3,Tipy!FL47=Výsledky!$GW$3),60,0)))</f>
        <v/>
      </c>
      <c r="GL53" s="61" t="str">
        <f>IF(ISBLANK($GW$3),"",IF(ISBLANK(Tipy!FJ47),0,IF(AND(Tipy!FJ47=Výsledky!$GU$3,Tipy!FL47=Výsledky!$GW$3),0,IF(AND(Tipy!FJ47-Tipy!FL47&gt;0,Výsledky!$GU$3-Výsledky!$GW$3&gt;0),20,IF(AND(Tipy!FJ47-Tipy!FL47=0,Výsledky!$GU$3-Výsledky!$GW$3=0),20,IF(AND(Tipy!FJ47-Tipy!FL47&lt;0,Výsledky!$GU$3-Výsledky!$GW$3&lt;0),20,0))))))</f>
        <v/>
      </c>
      <c r="GM53" s="61" t="str">
        <f>IF(ISBLANK($GW$3),"",IF(OR(Tipy!FM47=Výsledky!$GK$6,Tipy!FM47=Výsledky!$GK$7,Tipy!FM47=Výsledky!$GK$8,Tipy!FM47=Výsledky!$GK$9),IF(VLOOKUP(Tipy!FM47,'Kategórie hráčov'!$A$2:$B$46,2,FALSE)=30,30,20),0))</f>
        <v/>
      </c>
      <c r="GN53" s="61" t="str">
        <f>IF(ISBLANK($GW$3),"",IF(OR(Tipy!FN47=Výsledky!$GN$6,Tipy!FN47=Výsledky!$GN$7,Tipy!FN47=Výsledky!$GN$8,Tipy!FN47=Výsledky!$GN$9),IF(VLOOKUP(Tipy!FN47,'Kategórie hráčov'!$A$2:$B$46,2,FALSE)=30,30,20),0))</f>
        <v/>
      </c>
      <c r="GO53" s="62" t="str">
        <f>IF(ISBLANK($GW$3),"",IF(ISBLANK(Tipy!FJ47),0,IF(OR(AND(Tipy!FJ47=Výsledky!$GU$3,OR(Tipy!FL47=Výsledky!$GW$3+1,Tipy!FL47=Výsledky!$GW$3-1)),AND(Tipy!FL47=Výsledky!$GW$3,OR(Tipy!FJ47=Výsledky!$GU$3+1,Tipy!FJ47=Výsledky!$GU$3-1))),10,0)))</f>
        <v/>
      </c>
      <c r="GP53" s="65" t="str">
        <f>IF(ISBLANK($GW$3),"",IF(ISBLANK(Tipy!FJ47),"-",SUM(GK53:GO53)))</f>
        <v/>
      </c>
      <c r="GQ53" s="64"/>
      <c r="GR53" s="61" t="str">
        <f>IF(ISBLANK($GI$3),"",IF(ISBLANK(Tipy!FP47),0,IF(AND(Tipy!FP47=Výsledky!$GG$3,Tipy!FR47=Výsledky!$GI$3),60,0)))</f>
        <v/>
      </c>
      <c r="GS53" s="61" t="str">
        <f>IF(ISBLANK($GI$3),"",IF(ISBLANK(Tipy!FP47),0,IF(AND(Tipy!FP47=Výsledky!$GG$3,Tipy!FR47=Výsledky!$GI$3),0,IF(AND(Tipy!FP47-Tipy!FR47&gt;0,Výsledky!$GG$3-Výsledky!$GI$3&gt;0),20,IF(AND(Tipy!FP47-Tipy!FR47=0,Výsledky!$GG$3-Výsledky!$GI$3=0),20,IF(AND(Tipy!FP47-Tipy!FR47&lt;0,Výsledky!$GG$3-Výsledky!$GI$3&lt;0),20,0))))))</f>
        <v/>
      </c>
      <c r="GT53" s="61" t="str">
        <f>IF(ISBLANK($GI$3),"",IF(OR(Tipy!FS47=Výsledky!#REF!,Tipy!FS47=Výsledky!#REF!,Tipy!FS47=Výsledky!#REF!,Tipy!FS47=Výsledky!$GR$9),IF(VLOOKUP(Tipy!FS47,'Kategórie hráčov'!$A$2:$B$46,2,FALSE)=30,30,20),0))</f>
        <v/>
      </c>
      <c r="GU53" s="61" t="str">
        <f>IF(ISBLANK($GI$3),"",IF(OR(Tipy!FT47=Výsledky!#REF!,Tipy!FT47=Výsledky!#REF!,Tipy!FT47=Výsledky!#REF!,Tipy!FT47=Výsledky!$GU$9),IF(VLOOKUP(Tipy!FT47,'Kategórie hráčov'!$A$2:$B$46,2,FALSE)=30,30,20),0))</f>
        <v/>
      </c>
      <c r="GV53" s="62" t="str">
        <f>IF(ISBLANK($GI$3),"",IF(ISBLANK(Tipy!FP47),0,IF(OR(AND(Tipy!FP47=Výsledky!$GG$3,OR(Tipy!FR47=Výsledky!$GI$3+1,Tipy!FR47=Výsledky!$GI$3-1)),AND(Tipy!FR47=Výsledky!$GI$3,OR(Tipy!FP47=Výsledky!$GG$3+1,Tipy!FP47=Výsledky!$GG$3-1))),10,0)))</f>
        <v/>
      </c>
      <c r="GW53" s="65" t="str">
        <f>IF(ISBLANK($GI$3),"",IF(ISBLANK(Tipy!FP47),"-",SUM(GR53:GV53)))</f>
        <v/>
      </c>
      <c r="GX53" s="64"/>
      <c r="GY53" s="61" t="str">
        <f>IF(ISBLANK($HK$3),"",IF(ISBLANK(Tipy!FV47),0,IF(AND(Tipy!FV47=Výsledky!$HI$3,Tipy!FX47=Výsledky!$HK$3),60,0)))</f>
        <v/>
      </c>
      <c r="GZ53" s="61" t="str">
        <f>IF(ISBLANK($HK$3),"",IF(ISBLANK(Tipy!FV47),0,IF(AND(Tipy!FV47=Výsledky!$HI$3,Tipy!FX47=Výsledky!$HK$3),0,IF(AND(Tipy!FV47-Tipy!FX47&gt;0,Výsledky!$HI$3-Výsledky!$HK$3&gt;0),20,IF(AND(Tipy!FV47-Tipy!FX47=0,Výsledky!$HI$3-Výsledky!$HK$3=0),20,IF(AND(Tipy!FV47-Tipy!FX47&lt;0,Výsledky!$HI$3-Výsledky!$HK$3&lt;0),20,0))))))</f>
        <v/>
      </c>
      <c r="HA53" s="61" t="str">
        <f>IF(ISBLANK($HK$3),"",IF(OR(Tipy!FY47=Výsledky!$GY$6,Tipy!FY47=Výsledky!$GY$7,Tipy!FY47=Výsledky!$GY$8,Tipy!FY47=Výsledky!$GY$9),IF(VLOOKUP(Tipy!FY47,'Kategórie hráčov'!$A$2:$B$46,2,FALSE)=30,30,20),0))</f>
        <v/>
      </c>
      <c r="HB53" s="61" t="str">
        <f>IF(ISBLANK($HK$3),"",IF(OR(Tipy!FZ47=Výsledky!$HB$6,Tipy!FZ47=Výsledky!$HB$7,Tipy!FZ47=Výsledky!$HB$8,Tipy!FZ47=Výsledky!$HB$9),IF(VLOOKUP(Tipy!FZ47,'Kategórie hráčov'!$A$2:$B$46,2,FALSE)=30,30,20),0))</f>
        <v/>
      </c>
      <c r="HC53" s="62" t="str">
        <f>IF(ISBLANK($HK$3),"",IF(ISBLANK(Tipy!FV47),0,IF(OR(AND(Tipy!FV47=Výsledky!$HI$3,OR(Tipy!FX47=Výsledky!$HK$3+1,Tipy!FX47=Výsledky!$HK$3-1)),AND(Tipy!FX47=Výsledky!$HK$3,OR(Tipy!FV47=Výsledky!$HI$3+1,Tipy!FV47=Výsledky!$HI$3-1))),10,0)))</f>
        <v/>
      </c>
      <c r="HD53" s="65" t="str">
        <f>IF(ISBLANK($HK$3),"",IF(ISBLANK(Tipy!FV47),"-",SUM(GY53:HC53)))</f>
        <v/>
      </c>
      <c r="HE53" s="64"/>
      <c r="HF53" s="61" t="str">
        <f>IF(ISBLANK($HD$3),"",IF(ISBLANK(Tipy!GB47),0,IF(AND(Tipy!GB47=Výsledky!$HB$3,Tipy!GD47=Výsledky!$HD$3),60,0)))</f>
        <v/>
      </c>
      <c r="HG53" s="61" t="str">
        <f>IF(ISBLANK($HD$3),"",IF(ISBLANK(Tipy!GB47),0,IF(AND(Tipy!GB47=Výsledky!$HB$3,Tipy!GD47=Výsledky!$HD$3),0,IF(AND(Tipy!GB47-Tipy!GD47&gt;0,Výsledky!$HB$3-Výsledky!$HD$3&gt;0),20,IF(AND(Tipy!GB47-Tipy!GD47=0,Výsledky!$HB$3-Výsledky!$HD$3=0),20,IF(AND(Tipy!GB47-Tipy!GD47&lt;0,Výsledky!$HB$3-Výsledky!$HD$3&lt;0),20,0))))))</f>
        <v/>
      </c>
      <c r="HH53" s="61" t="str">
        <f>IF(ISBLANK($HD$3),"",IF(OR(Tipy!GE47=Výsledky!#REF!,Tipy!GE47=Výsledky!#REF!,Tipy!GE47=Výsledky!#REF!,Tipy!GE47=Výsledky!$HF$9),IF(VLOOKUP(Tipy!GE47,'Kategórie hráčov'!$A$2:$B$46,2,FALSE)=30,30,20),0))</f>
        <v/>
      </c>
      <c r="HI53" s="61" t="str">
        <f>IF(ISBLANK($HD$3),"",IF(OR(Tipy!GF47=Výsledky!#REF!,Tipy!GF47=Výsledky!#REF!,Tipy!GF47=Výsledky!#REF!,Tipy!GF47=Výsledky!$HI$9),IF(VLOOKUP(Tipy!GF47,'Kategórie hráčov'!$A$2:$B$46,2,FALSE)=30,30,20),0))</f>
        <v/>
      </c>
      <c r="HJ53" s="62" t="str">
        <f>IF(ISBLANK($HD$3),"",IF(ISBLANK(Tipy!GB47),0,IF(OR(AND(Tipy!GB47=Výsledky!$HB$3,OR(Tipy!GD47=Výsledky!$HD$3+1,Tipy!GD47=Výsledky!$HD$3-1)),AND(Tipy!GD47=Výsledky!$HD$3,OR(Tipy!GB47=Výsledky!$HB$3+1,Tipy!GB47=Výsledky!$HB$3-1))),10,0)))</f>
        <v/>
      </c>
      <c r="HK53" s="65" t="str">
        <f>IF(ISBLANK($HD$3),"",IF(ISBLANK(Tipy!GB47),"-",SUM(HF53:HJ53)))</f>
        <v/>
      </c>
      <c r="HL53" s="64"/>
      <c r="HM53" s="61" t="str">
        <f>IF(ISBLANK($HY$3),"",IF(ISBLANK(Tipy!GH47),0,IF(AND(Tipy!GH47=Výsledky!$HW$3,Tipy!GJ47=Výsledky!$HY$3),60,0)))</f>
        <v/>
      </c>
      <c r="HN53" s="61" t="str">
        <f>IF(ISBLANK($HY$3),"",IF(ISBLANK(Tipy!GH47),0,IF(AND(Tipy!GH47=Výsledky!$HW$3,Tipy!GJ47=Výsledky!$HY$3),0,IF(AND(Tipy!GH47-Tipy!GJ47&gt;0,Výsledky!$HW$3-Výsledky!$HY$3&gt;0),20,IF(AND(Tipy!GH47-Tipy!GJ47=0,Výsledky!$HW$3-Výsledky!$HY$3=0),20,IF(AND(Tipy!GH47-Tipy!GJ47&lt;0,Výsledky!$HW$3-Výsledky!$HY$3&lt;0),20,0))))))</f>
        <v/>
      </c>
      <c r="HO53" s="61" t="str">
        <f>IF(ISBLANK($HY$3),"",IF(OR(Tipy!GK47=Výsledky!$HM$6,Tipy!GK47=Výsledky!$HM$7,Tipy!GK47=Výsledky!$HM$8,Tipy!GK47=Výsledky!$HM$9),IF(VLOOKUP(Tipy!GK47,'Kategórie hráčov'!$A$2:$B$46,2,FALSE)=30,30,20),0))</f>
        <v/>
      </c>
      <c r="HP53" s="61" t="str">
        <f>IF(ISBLANK($HY$3),"",IF(OR(Tipy!GL47=Výsledky!$HP$6,Tipy!GL47=Výsledky!$HP$7,Tipy!GL47=Výsledky!$HP$8,Tipy!GL47=Výsledky!$HP$9),IF(VLOOKUP(Tipy!GL47,'Kategórie hráčov'!$A$2:$B$46,2,FALSE)=30,30,20),0))</f>
        <v/>
      </c>
      <c r="HQ53" s="62" t="str">
        <f>IF(ISBLANK($HY$3),"",IF(ISBLANK(Tipy!GH47),0,IF(OR(AND(Tipy!GH47=Výsledky!$HW$3,OR(Tipy!GJ47=Výsledky!$HY$3+1,Tipy!GJ47=Výsledky!$HY$3-1)),AND(Tipy!GJ47=Výsledky!$HY$3,OR(Tipy!GH47=Výsledky!$HW$3+1,Tipy!GH47=Výsledky!$HW$3-1))),10,0)))</f>
        <v/>
      </c>
      <c r="HR53" s="65" t="str">
        <f>IF(ISBLANK($HY$3),"",IF(ISBLANK(Tipy!GH47),"-",SUM(HM53:HQ53)))</f>
        <v/>
      </c>
      <c r="HS53" s="64"/>
      <c r="HT53" s="61" t="str">
        <f>IF(ISBLANK($HR$3),"",IF(ISBLANK(Tipy!GN47),0,IF(AND(Tipy!GN47=Výsledky!$HP$3,Tipy!GP47=Výsledky!$HR$3),60,0)))</f>
        <v/>
      </c>
      <c r="HU53" s="61" t="str">
        <f>IF(ISBLANK($HR$3),"",IF(ISBLANK(Tipy!GN47),0,IF(AND(Tipy!GN47=Výsledky!$HP$3,Tipy!GP47=Výsledky!$HR$3),0,IF(AND(Tipy!GN47-Tipy!GP47&gt;0,Výsledky!$HP$3-Výsledky!$HR$3&gt;0),20,IF(AND(Tipy!GN47-Tipy!GP47=0,Výsledky!$HP$3-Výsledky!$HR$3=0),20,IF(AND(Tipy!GN47-Tipy!GP47&lt;0,Výsledky!$HP$3-Výsledky!$HR$3&lt;0),20,0))))))</f>
        <v/>
      </c>
      <c r="HV53" s="61" t="str">
        <f>IF(ISBLANK($HR$3),"",IF(OR(Tipy!GQ47=Výsledky!$HT$6,Tipy!GQ47=Výsledky!#REF!,Tipy!GQ47=Výsledky!#REF!,Tipy!GQ47=Výsledky!#REF!),IF(VLOOKUP(Tipy!GQ47,'Kategórie hráčov'!$A$2:$B$46,2,FALSE)=30,30,20),0))</f>
        <v/>
      </c>
      <c r="HW53" s="61" t="str">
        <f>IF(ISBLANK($HR$3),"",IF(OR(Tipy!GR47=Výsledky!$HW$6,Tipy!GR47=Výsledky!#REF!,Tipy!GR47=Výsledky!#REF!,Tipy!GR47=Výsledky!#REF!),IF(VLOOKUP(Tipy!GR47,'Kategórie hráčov'!$A$2:$B$46,2,FALSE)=30,30,20),0))</f>
        <v/>
      </c>
      <c r="HX53" s="62" t="str">
        <f>IF(ISBLANK($HR$3),"",IF(ISBLANK(Tipy!GN47),0,IF(OR(AND(Tipy!GN47=Výsledky!$HP$3,OR(Tipy!GP47=Výsledky!$HR$3+1,Tipy!GP47=Výsledky!$HR$3-1)),AND(Tipy!GP47=Výsledky!$HR$3,OR(Tipy!GN47=Výsledky!$HP$3+1,Tipy!GN47=Výsledky!$HP$3-1))),10,0)))</f>
        <v/>
      </c>
      <c r="HY53" s="65" t="str">
        <f>IF(ISBLANK($HR$3),"",IF(ISBLANK(Tipy!GN47),"-",SUM(HT53:HX53)))</f>
        <v/>
      </c>
      <c r="HZ53" s="64"/>
      <c r="IA53" s="61" t="str">
        <f>IF(ISBLANK($IM$3),"",IF(ISBLANK(Tipy!GT47),0,IF(AND(Tipy!GT47=Výsledky!$IK$3,Tipy!GV47=Výsledky!$IM$3),60,0)))</f>
        <v/>
      </c>
      <c r="IB53" s="61" t="str">
        <f>IF(ISBLANK($IM$3),"",IF(ISBLANK(Tipy!GT47),0,IF(AND(Tipy!GT47=Výsledky!$IK$3,Tipy!GV47=Výsledky!$IM$3),0,IF(AND(Tipy!GT47-Tipy!GV47&gt;0,Výsledky!$IK$3-Výsledky!$IM$3&gt;0),20,IF(AND(Tipy!GT47-Tipy!GV47=0,Výsledky!$IK$3-Výsledky!$IM$3=0),20,IF(AND(Tipy!GT47-Tipy!GV47&lt;0,Výsledky!$IK$3-Výsledky!$IM$3&lt;0),20,0))))))</f>
        <v/>
      </c>
      <c r="IC53" s="61" t="str">
        <f>IF(ISBLANK($IM$3),"",IF(OR(Tipy!GW47=Výsledky!$IA$6,Tipy!GW47=Výsledky!$IA$7,Tipy!GW47=Výsledky!$IA$8,Tipy!GW47=Výsledky!$IA$9),IF(VLOOKUP(Tipy!GW47,'Kategórie hráčov'!$A$2:$B$46,2,FALSE)=30,30,20),0))</f>
        <v/>
      </c>
      <c r="ID53" s="61" t="str">
        <f>IF(ISBLANK($IM$3),"",IF(OR(Tipy!GX47=Výsledky!$ID$6,Tipy!GX47=Výsledky!$ID$7,Tipy!GX47=Výsledky!$ID$8,Tipy!GX47=Výsledky!$ID$9),IF(VLOOKUP(Tipy!GX47,'Kategórie hráčov'!$A$2:$B$46,2,FALSE)=30,30,20),0))</f>
        <v/>
      </c>
      <c r="IE53" s="62" t="str">
        <f>IF(ISBLANK($IM$3),"",IF(ISBLANK(Tipy!GT47),0,IF(OR(AND(Tipy!GT47=Výsledky!$IK$3,OR(Tipy!GV47=Výsledky!$IM$3+1,Tipy!GV47=Výsledky!$IM$3-1)),AND(Tipy!GV47=Výsledky!$IM$3,OR(Tipy!GT47=Výsledky!$IK$3+1,Tipy!GT47=Výsledky!$IK$3-1))),10,0)))</f>
        <v/>
      </c>
      <c r="IF53" s="65" t="str">
        <f>IF(ISBLANK($IM$3),"",IF(ISBLANK(Tipy!GT47),"-",SUM(IA53:IE53)))</f>
        <v/>
      </c>
      <c r="IG53" s="64"/>
      <c r="IH53" s="61" t="str">
        <f>IF(ISBLANK($IF$3),"",IF(ISBLANK(Tipy!GZ47),0,IF(AND(Tipy!GZ47=Výsledky!$ID$3,Tipy!HB47=Výsledky!$IF$3),60,0)))</f>
        <v/>
      </c>
      <c r="II53" s="61" t="str">
        <f>IF(ISBLANK($IF$3),"",IF(ISBLANK(Tipy!GZ47),0,IF(AND(Tipy!GZ47=Výsledky!$ID$3,Tipy!HB47=Výsledky!$IF$3),0,IF(AND(Tipy!GZ47-Tipy!HB47&gt;0,Výsledky!$ID$3-Výsledky!$IF$3&gt;0),20,IF(AND(Tipy!GZ47-Tipy!HB47=0,Výsledky!$ID$3-Výsledky!$IF$3=0),20,IF(AND(Tipy!GZ47-Tipy!HB47&lt;0,Výsledky!$ID$3-Výsledky!$IF$3&lt;0),20,0))))))</f>
        <v/>
      </c>
      <c r="IJ53" s="61" t="str">
        <f>IF(ISBLANK($IF$3),"",IF(OR(Tipy!HC47=Výsledky!#REF!,Tipy!HC47=Výsledky!#REF!,Tipy!HC47=Výsledky!#REF!,Tipy!HC47=Výsledky!$IH$9),IF(VLOOKUP(Tipy!HC47,'Kategórie hráčov'!$A$2:$B$46,2,FALSE)=30,30,20),0))</f>
        <v/>
      </c>
      <c r="IK53" s="61" t="str">
        <f>IF(ISBLANK($IF$3),"",IF(OR(Tipy!HD47=Výsledky!#REF!,Tipy!HD47=Výsledky!#REF!,Tipy!HD47=Výsledky!#REF!,Tipy!HD47=Výsledky!$IK$9),IF(VLOOKUP(Tipy!HD47,'Kategórie hráčov'!$A$2:$B$46,2,FALSE)=30,30,20),0))</f>
        <v/>
      </c>
      <c r="IL53" s="62" t="str">
        <f>IF(ISBLANK($IF$3),"",IF(ISBLANK(Tipy!GZ47),0,IF(OR(AND(Tipy!GZ47=Výsledky!$ID$3,OR(Tipy!HB47=Výsledky!$IF$3+1,Tipy!HB47=Výsledky!$IF$3-1)),AND(Tipy!HB47=Výsledky!$IF$3,OR(Tipy!GZ47=Výsledky!$ID$3+1,Tipy!GZ47=Výsledky!$ID$3-1))),10,0)))</f>
        <v/>
      </c>
      <c r="IM53" s="65" t="str">
        <f>IF(ISBLANK($IF$3),"",IF(ISBLANK(Tipy!GZ47),"-",SUM(IH53:IL53)))</f>
        <v/>
      </c>
      <c r="IN53" s="64"/>
      <c r="IO53" s="61" t="str">
        <f>IF(ISBLANK($IT$3),"",IF(ISBLANK(Tipy!HF47),0,IF(AND(Tipy!HF47=Výsledky!$IR$3,Tipy!HH47=Výsledky!$IT$3),60,0)))</f>
        <v/>
      </c>
      <c r="IP53" s="61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61" t="str">
        <f>IF(ISBLANK($IT$3),"",IF(OR(Tipy!HI47=Výsledky!$IO$6,Tipy!HI47=Výsledky!$IO$7,Tipy!HI47=Výsledky!$IO$8,Tipy!HI47=Výsledky!$IO$9),IF(VLOOKUP(Tipy!HI47,'Kategórie hráčov'!$A$2:$B$46,2,FALSE)=30,30,20),0))</f>
        <v/>
      </c>
      <c r="IR53" s="61" t="str">
        <f>IF(ISBLANK($IT$3),"",IF(OR(Tipy!HJ47=Výsledky!$IR$6,Tipy!HJ47=Výsledky!$IR$7,Tipy!HJ47=Výsledky!$IR$8,Tipy!HJ47=Výsledky!$IR$9),IF(VLOOKUP(Tipy!HJ47,'Kategórie hráčov'!$A$2:$B$46,2,FALSE)=30,30,20),0))</f>
        <v/>
      </c>
      <c r="IS53" s="62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65" t="str">
        <f>IF(ISBLANK($IT$3),"",IF(ISBLANK(Tipy!HF47),"-",SUM(IO53:IS53)))</f>
        <v/>
      </c>
      <c r="IU53" s="64"/>
      <c r="IV53" s="61" t="str">
        <f>IF(ISBLANK($JA$3),"",IF(ISBLANK(Tipy!HL47),0,IF(AND(Tipy!HL47=Výsledky!$IY$3,Tipy!HN47=Výsledky!$JA$3),60,0)))</f>
        <v/>
      </c>
      <c r="IW53" s="61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61" t="str">
        <f>IF(ISBLANK($JA$3),"",IF(OR(Tipy!HO47=Výsledky!$IV$6,Tipy!HO47=Výsledky!$IV$7,Tipy!HO47=Výsledky!$IV$8,Tipy!HO47=Výsledky!$IV$9),IF(VLOOKUP(Tipy!HO47,'Kategórie hráčov'!$A$2:$B$46,2,FALSE)=30,30,20),0))</f>
        <v/>
      </c>
      <c r="IY53" s="61" t="str">
        <f>IF(ISBLANK($JA$3),"",IF(OR(Tipy!HP47=Výsledky!$IY$6,Tipy!HP47=Výsledky!$IY$7,Tipy!HP47=Výsledky!$IY$8,Tipy!HP47=Výsledky!$IY$9),IF(VLOOKUP(Tipy!HP47,'Kategórie hráčov'!$A$2:$B$46,2,FALSE)=30,30,20),0))</f>
        <v/>
      </c>
      <c r="IZ53" s="62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65" t="str">
        <f>IF(ISBLANK($JA$3),"",IF(ISBLANK(Tipy!HL47),"-",SUM(IV53:IZ53)))</f>
        <v/>
      </c>
      <c r="JB53" s="64"/>
      <c r="JC53" s="61" t="str">
        <f>IF(ISBLANK($JO$3),"",IF(ISBLANK(Tipy!HR47),0,IF(AND(Tipy!HR47=Výsledky!$JM$3,Tipy!HT47=Výsledky!$JO$3),60,0)))</f>
        <v/>
      </c>
      <c r="JD53" s="61" t="str">
        <f>IF(ISBLANK($JO$3),"",IF(ISBLANK(Tipy!HR47),0,IF(AND(Tipy!HR47=Výsledky!$JM$3,Tipy!HT47=Výsledky!$JO$3),0,IF(AND(Tipy!HR47-Tipy!HT47&gt;0,Výsledky!$JM$3-Výsledky!$JO$3&gt;0),20,IF(AND(Tipy!HR47-Tipy!HT47=0,Výsledky!$JM$3-Výsledky!$JO$3=0),20,IF(AND(Tipy!HR47-Tipy!HT47&lt;0,Výsledky!$JM$3-Výsledky!$JO$3&lt;0),20,0))))))</f>
        <v/>
      </c>
      <c r="JE53" s="61" t="str">
        <f>IF(ISBLANK($JO$3),"",IF(OR(Tipy!HU47=Výsledky!$JC$6,Tipy!HU47=Výsledky!$JC$7,Tipy!HU47=Výsledky!$JC$8,Tipy!HU47=Výsledky!$JC$9),IF(VLOOKUP(Tipy!HU47,'Kategórie hráčov'!$A$2:$B$70,2,FALSE)=30,30,20),0))</f>
        <v/>
      </c>
      <c r="JF53" s="61" t="str">
        <f>IF(ISBLANK($JO$3),"",IF(OR(Tipy!HV47=Výsledky!$JF$6,Tipy!HV47=Výsledky!$JF$7,Tipy!HV47=Výsledky!$JF$8,Tipy!HV47=Výsledky!$JF$9),IF(VLOOKUP(Tipy!HV47,'Kategórie hráčov'!$A$2:$B$70,2,FALSE)=30,30,20),0))</f>
        <v/>
      </c>
      <c r="JG53" s="62" t="str">
        <f>IF(ISBLANK($JO$3),"",IF(ISBLANK(Tipy!HR47),0,IF(OR(AND(Tipy!HR47=Výsledky!$JM$3,OR(Tipy!HT47=Výsledky!$JO$3+1,Tipy!HT47=Výsledky!$JO$3-1)),AND(Tipy!HT47=Výsledky!$JO$3,OR(Tipy!HR47=Výsledky!$JM$3+1,Tipy!HR47=Výsledky!$JM$3-1))),10,0)))</f>
        <v/>
      </c>
      <c r="JH53" s="65" t="str">
        <f>IF(ISBLANK($JO$3),"",IF(ISBLANK(Tipy!HR47),"-",SUM(JC53:JG53)))</f>
        <v/>
      </c>
      <c r="JI53" s="64"/>
      <c r="JJ53" s="61" t="str">
        <f>IF(ISBLANK($JH$3),"",IF(ISBLANK(Tipy!HX47),0,IF(AND(Tipy!HX47=Výsledky!$JF$3,Tipy!HZ47=Výsledky!$JH$3),60,0)))</f>
        <v/>
      </c>
      <c r="JK53" s="61" t="str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/>
      </c>
      <c r="JL53" s="61" t="str">
        <f>IF(ISBLANK($JH$3),"",IF(OR(Tipy!IA47=Výsledky!#REF!,Tipy!IA47=Výsledky!#REF!,Tipy!IA47=Výsledky!#REF!,Tipy!IA47=Výsledky!$JJ$9),IF(VLOOKUP(Tipy!IA47,'Kategórie hráčov'!$A$2:$B$46,2,FALSE)=30,30,20),0))</f>
        <v/>
      </c>
      <c r="JM53" s="61" t="str">
        <f>IF(ISBLANK($JH$3),"",IF(OR(Tipy!IB47=Výsledky!#REF!,Tipy!IB47=Výsledky!#REF!,Tipy!IB47=Výsledky!#REF!,Tipy!IB47=Výsledky!$JM$9),IF(VLOOKUP(Tipy!IB47,'Kategórie hráčov'!$A$2:$B$46,2,FALSE)=30,30,20),0))</f>
        <v/>
      </c>
      <c r="JN53" s="62" t="str">
        <f>IF(ISBLANK($JH$3),"",IF(ISBLANK(Tipy!HX47),0,IF(OR(AND(Tipy!HX47=Výsledky!$JF$3,OR(Tipy!HZ47=Výsledky!$JH$3+1,Tipy!HZ47=Výsledky!$JH$3-1)),AND(Tipy!HZ47=Výsledky!$JH$3,OR(Tipy!HX47=Výsledky!$JF$3+1,Tipy!HX47=Výsledky!$JF$3-1))),10,0)))</f>
        <v/>
      </c>
      <c r="JO53" s="65" t="str">
        <f>IF(ISBLANK($JH$3),"",IF(ISBLANK(Tipy!HX47),"-",SUM(JJ53:JN53)))</f>
        <v/>
      </c>
      <c r="JP53" s="64"/>
      <c r="JQ53" s="61" t="str">
        <f>IF(ISBLANK($JV$3),"",IF(ISBLANK(Tipy!ID47),0,IF(AND(Tipy!ID47=Výsledky!$JT$3,Tipy!IF47=Výsledky!$JV$3),60,0)))</f>
        <v/>
      </c>
      <c r="JR53" s="61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61" t="str">
        <f>IF(ISBLANK($JV$3),"",IF(OR(Tipy!IG47=Výsledky!$JQ$6,Tipy!IG47=Výsledky!$JQ$7,Tipy!IG47=Výsledky!$JQ$8,Tipy!IG47=Výsledky!$JQ$9),IF(VLOOKUP(Tipy!IG47,'Kategórie hráčov'!$A$2:$B$46,2,FALSE)=30,30,20),0))</f>
        <v/>
      </c>
      <c r="JT53" s="61" t="str">
        <f>IF(ISBLANK($JV$3),"",IF(OR(Tipy!IH47=Výsledky!$JT$6,Tipy!IH47=Výsledky!$JT$7,Tipy!IH47=Výsledky!$JT$8,Tipy!IH47=Výsledky!$JT$9),IF(VLOOKUP(Tipy!IH47,'Kategórie hráčov'!$A$2:$B$46,2,FALSE)=30,30,20),0))</f>
        <v/>
      </c>
      <c r="JU53" s="62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65" t="str">
        <f>IF(ISBLANK($JV$3),"",IF(ISBLANK(Tipy!ID47),"-",SUM(JQ53:JU53)))</f>
        <v/>
      </c>
      <c r="JW53" s="64"/>
      <c r="JX53" s="61" t="str">
        <f>IF(ISBLANK($KQ$3),"",IF(ISBLANK(Tipy!IJ47),0,IF(AND(Tipy!IJ47=Výsledky!$KO$3,Tipy!IL47=Výsledky!$KQ$3),60,0)))</f>
        <v/>
      </c>
      <c r="JY53" s="61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1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1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2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65" t="str">
        <f>IF(ISBLANK($KQ$3),"",IF(ISBLANK(Tipy!IJ47),"-",SUM(JX53:KB53)))</f>
        <v/>
      </c>
      <c r="KD53" s="64"/>
      <c r="KE53" s="61" t="str">
        <f>IF(ISBLANK($KX$3),"",IF(ISBLANK(Tipy!IP47),0,IF(AND(Tipy!IP47=Výsledky!$KV$3,Tipy!IR47=Výsledky!$KX$3),60,0)))</f>
        <v/>
      </c>
      <c r="KF53" s="61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1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1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2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65" t="str">
        <f>IF(ISBLANK($KX$3),"",IF(ISBLANK(Tipy!IP47),"-",SUM(KE53:KI53)))</f>
        <v/>
      </c>
      <c r="KK53" s="64"/>
      <c r="KL53" s="61" t="str">
        <f>IF(ISBLANK($KJ$3),"",IF(ISBLANK(Tipy!IV47),0,IF(AND(Tipy!IV47=Výsledky!$KH$3,Tipy!IX47=Výsledky!$KJ$3),60,0)))</f>
        <v/>
      </c>
      <c r="KM53" s="61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1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1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2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65" t="str">
        <f>IF(ISBLANK($KJ$3),"",IF(ISBLANK(Tipy!IV47),"-",SUM(KL53:KP53)))</f>
        <v/>
      </c>
      <c r="KR53" s="64"/>
      <c r="KS53" s="61" t="str">
        <f>IF(ISBLANK($KC$3),"",IF(ISBLANK(Tipy!JB47),0,IF(AND(Tipy!JB47=Výsledky!$KA$3,Tipy!JD47=Výsledky!$KC$3),60,0)))</f>
        <v/>
      </c>
      <c r="KT53" s="61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1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1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2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5" t="str">
        <f>IF(ISBLANK($KC$3),"",IF(ISBLANK(Tipy!JB47),"-",SUM(KS53:KW53)))</f>
        <v/>
      </c>
      <c r="KY53" s="64"/>
      <c r="KZ53" s="61" t="str">
        <f>IF(ISBLANK($LE$3),"",IF(ISBLANK(Tipy!JH47),0,IF(AND(Tipy!JH47=Výsledky!$LC$3,Tipy!JJ47=Výsledky!$LE$3),60,0)))</f>
        <v/>
      </c>
      <c r="LA53" s="61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1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1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2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5" t="str">
        <f>IF(ISBLANK($LE$3),"",IF(ISBLANK(Tipy!JH47),"-",SUM(KZ53:LD53)))</f>
        <v/>
      </c>
      <c r="LF53" s="64"/>
      <c r="LG53" s="61" t="str">
        <f>IF(ISBLANK($JH$3),"",IF(ISBLANK(Tipy!JU47),0,IF(AND(Tipy!JU47=Výsledky!$JF$3,Tipy!JW47=Výsledky!$JH$3),60,0)))</f>
        <v/>
      </c>
      <c r="LH53" s="61" t="str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/>
      </c>
      <c r="LI53" s="61" t="str">
        <f>IF(ISBLANK($JH$3),"",IF(OR(Tipy!JX47=Výsledky!#REF!,Tipy!JX47=Výsledky!#REF!,Tipy!JX47=Výsledky!#REF!,Tipy!JX47=Výsledky!$JJ$9),IF(VLOOKUP(Tipy!JX47,'Kategórie hráčov'!$A$2:$B$46,2,FALSE)=30,30,20),0))</f>
        <v/>
      </c>
      <c r="LJ53" s="61" t="str">
        <f>IF(ISBLANK($JH$3),"",IF(OR(Tipy!JY47=Výsledky!#REF!,Tipy!JY47=Výsledky!#REF!,Tipy!JY47=Výsledky!#REF!,Tipy!JY47=Výsledky!$JM$9),IF(VLOOKUP(Tipy!JY47,'Kategórie hráčov'!$A$2:$B$46,2,FALSE)=30,30,20),0))</f>
        <v/>
      </c>
      <c r="LK53" s="62" t="str">
        <f>IF(ISBLANK($JH$3),"",IF(ISBLANK(Tipy!JU47),0,IF(OR(AND(Tipy!JU47=Výsledky!$JF$3,OR(Tipy!JW47=Výsledky!$JH$3+1,Tipy!JW47=Výsledky!$JH$3-1)),AND(Tipy!JW47=Výsledky!$JH$3,OR(Tipy!JU47=Výsledky!$JF$3+1,Tipy!JU47=Výsledky!$JF$3-1))),10,0)))</f>
        <v/>
      </c>
      <c r="LL53" s="65" t="str">
        <f>IF(ISBLANK($JH$3),"",IF(ISBLANK(Tipy!JU47),"-",SUM(LG53:LK53)))</f>
        <v/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 t="str">
        <f>IF(ISBLANK($JH$3),"",IF(ISBLANK(Tipy!KI47),0,IF(AND(Tipy!KI47=Výsledky!$JF$3,Tipy!KK47=Výsledky!$JH$3),60,0)))</f>
        <v/>
      </c>
      <c r="LV53" s="61" t="str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/>
      </c>
      <c r="LW53" s="61" t="str">
        <f>IF(ISBLANK($JH$3),"",IF(OR(Tipy!KL47=Výsledky!#REF!,Tipy!KL47=Výsledky!#REF!,Tipy!KL47=Výsledky!#REF!,Tipy!KL47=Výsledky!$JJ$9),IF(VLOOKUP(Tipy!KL47,'Kategórie hráčov'!$A$2:$B$46,2,FALSE)=30,30,20),0))</f>
        <v/>
      </c>
      <c r="LX53" s="61" t="str">
        <f>IF(ISBLANK($JH$3),"",IF(OR(Tipy!KM47=Výsledky!#REF!,Tipy!KM47=Výsledky!#REF!,Tipy!KM47=Výsledky!#REF!,Tipy!KM47=Výsledky!$JM$9),IF(VLOOKUP(Tipy!KM47,'Kategórie hráčov'!$A$2:$B$46,2,FALSE)=30,30,20),0))</f>
        <v/>
      </c>
      <c r="LY53" s="62" t="str">
        <f>IF(ISBLANK($JH$3),"",IF(ISBLANK(Tipy!KI47),0,IF(OR(AND(Tipy!KI47=Výsledky!$JF$3,OR(Tipy!KK47=Výsledky!$JH$3+1,Tipy!KK47=Výsledky!$JH$3-1)),AND(Tipy!KK47=Výsledky!$JH$3,OR(Tipy!KI47=Výsledky!$JF$3+1,Tipy!KI47=Výsledky!$JF$3-1))),10,0)))</f>
        <v/>
      </c>
      <c r="LZ53" s="65" t="str">
        <f>IF(ISBLANK($JH$3),"",IF(ISBLANK(Tipy!KI47),"-",SUM(LU53:LY53)))</f>
        <v/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324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324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5" customFormat="1" ht="18" customHeight="1" x14ac:dyDescent="0.2">
      <c r="A54" s="287">
        <f>Tipy!A48</f>
        <v>49</v>
      </c>
      <c r="B54" s="302" t="s">
        <v>10</v>
      </c>
      <c r="C54" s="303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4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299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299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102">
        <f>IF(ISBLANK($AR$3),"",IF(ISBLANK(Tipy!AH48),0,IF(AND(Tipy!AH48=Výsledky!$AP$3,Tipy!AJ48=Výsledky!$AR$3),60,0)))</f>
        <v>0</v>
      </c>
      <c r="AN54" s="101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01">
        <f>IF(ISBLANK($AR$3),"",IF(OR(Tipy!AK48=Výsledky!$AM$6,Tipy!AK48=Výsledky!$AM$7,Tipy!AK48=Výsledky!$AM$8,Tipy!AK48=Výsledky!$AM$9),VLOOKUP(Tipy!AK48,'Kategórie hráčov'!$A$2:$B$51,2,FALSE),0))</f>
        <v>0</v>
      </c>
      <c r="AP54" s="101">
        <f>IF(ISBLANK($AR$3),"",IF(OR(Tipy!AL48=Výsledky!$AP$6,Tipy!AL48=Výsledky!$AP$7,Tipy!AL48=Výsledky!$AP$8,Tipy!AL48=Výsledky!$AP$9),VLOOKUP(Tipy!AL48,'Kategórie hráčov'!$A$27:$B$76,2,FALSE),0))</f>
        <v>20</v>
      </c>
      <c r="AQ54" s="62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5">
        <f>IF(ISBLANK($AR$3),"",IF(ISBLANK(Tipy!AH48),"-",SUM(AM54:AQ54)))</f>
        <v>40</v>
      </c>
      <c r="AS54" s="64"/>
      <c r="AT54" s="61">
        <f>IF(ISBLANK($AY$3),"",IF(ISBLANK(Tipy!AN48),0,IF(AND(Tipy!AN48=Výsledky!$AW$3,Tipy!AP48=Výsledky!$AY$3),60,0)))</f>
        <v>60</v>
      </c>
      <c r="AU54" s="61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61">
        <f>IF(ISBLANK($AY$3),"",IF(OR(Tipy!AQ48=Výsledky!$AT$6,Tipy!AQ48=Výsledky!$AT$7,Tipy!AQ48=Výsledky!$AT$8,Tipy!AQ48=Výsledky!$AT$9),VLOOKUP(Tipy!AQ48,'Kategórie hráčov'!$A$2:$B$51,2,FALSE),0))</f>
        <v>0</v>
      </c>
      <c r="AW54" s="61">
        <f>IF(ISBLANK($AY$3),"",IF(OR(Tipy!AR48=Výsledky!$AW$6,Tipy!AR48=Výsledky!$AW$7,Tipy!AR48=Výsledky!$AW$8,Tipy!AR48=Výsledky!$AW$9),VLOOKUP(Tipy!AR48,'Kategórie hráčov'!$A$27:$B$76,2,FALSE),0))</f>
        <v>0</v>
      </c>
      <c r="AX54" s="62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5">
        <f>IF(ISBLANK($AY$3),"",IF(ISBLANK(Tipy!AN48),"-",SUM(AT54:AX54)))</f>
        <v>60</v>
      </c>
      <c r="AZ54" s="64"/>
      <c r="BA54" s="61">
        <f>IF(ISBLANK($BF$3),"",IF(ISBLANK(Tipy!AT48),0,IF(AND(Tipy!AT48=Výsledky!$BD$3,Tipy!AV48=Výsledky!$BF$3),60,0)))</f>
        <v>0</v>
      </c>
      <c r="BB54" s="61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61">
        <f>IF(ISBLANK($BF$3),"",IF(OR(Tipy!AW48=Výsledky!$BA$6,Tipy!AW48=Výsledky!$BA$7,Tipy!AW48=Výsledky!$BA$8,Tipy!AW48=Výsledky!$BA$9),VLOOKUP(Tipy!AW48,'Kategórie hráčov'!$A$2:$B$51,2,FALSE),0))</f>
        <v>20</v>
      </c>
      <c r="BD54" s="61">
        <f>IF(ISBLANK($BF$3),"",IF(OR(Tipy!AX48=Výsledky!$BD$6,Tipy!AX48=Výsledky!$BD$7,Tipy!AX48=Výsledky!$BD$8,Tipy!AX48=Výsledky!$BD$9),VLOOKUP(Tipy!AX48,'Kategórie hráčov'!$A$27:$B$76,2,FALSE),0))</f>
        <v>0</v>
      </c>
      <c r="BE54" s="62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5">
        <f>IF(ISBLANK($BF$3),"",IF(ISBLANK(Tipy!AT48),"-",SUM(BA54:BE54)))</f>
        <v>40</v>
      </c>
      <c r="BG54" s="64"/>
      <c r="BH54" s="61">
        <f>IF(ISBLANK($BM$3),"",IF(ISBLANK(Tipy!AZ48),0,IF(AND(Tipy!AZ48=Výsledky!$BK$3,Tipy!BB48=Výsledky!$BM$3),60,0)))</f>
        <v>0</v>
      </c>
      <c r="BI54" s="61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61">
        <f>IF(ISBLANK($BM$3),"",IF(OR(Tipy!BC48=Výsledky!$BH$6,Tipy!BC48=Výsledky!$BH$7,Tipy!BC48=Výsledky!$BH$8,Tipy!BC48=Výsledky!$BH$9),VLOOKUP(Tipy!BC48,'Kategórie hráčov'!$A$2:$B$51,2,FALSE),0))</f>
        <v>0</v>
      </c>
      <c r="BK54" s="61">
        <f>IF(ISBLANK($BM$3),"",IF(OR(Tipy!BD48=Výsledky!$BK$6,Tipy!BD48=Výsledky!$BK$7,Tipy!BD48=Výsledky!$BK$8,Tipy!BD48=Výsledky!$BK$9),VLOOKUP(Tipy!BD48,'Kategórie hráčov'!$A$27:$B$76,2,FALSE),0))</f>
        <v>0</v>
      </c>
      <c r="BL54" s="62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5">
        <f>IF(ISBLANK($BM$3),"",IF(ISBLANK(Tipy!AZ48),"-",SUM(BH54:BL54)))</f>
        <v>20</v>
      </c>
      <c r="BN54" s="64"/>
      <c r="BO54" s="61">
        <f>IF(ISBLANK($BT$3),"",IF(ISBLANK(Tipy!BF48),0,IF(AND(Tipy!BF48=Výsledky!$BR$3,Tipy!BH48=Výsledky!$BT$3),60,0)))</f>
        <v>0</v>
      </c>
      <c r="BP54" s="61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61">
        <f>IF(ISBLANK($BT$3),"",IF(OR(Tipy!BI48=Výsledky!$BO$6,Tipy!BI48=Výsledky!$BO$7,Tipy!BI48=Výsledky!$BO$8,Tipy!BI48=Výsledky!$BO$9),VLOOKUP(Tipy!BI48,'Kategórie hráčov'!$A$2:$B$51,2,FALSE),0))</f>
        <v>0</v>
      </c>
      <c r="BR54" s="61">
        <f>IF(ISBLANK($BT$3),"",IF(OR(Tipy!BJ48=Výsledky!$BR$6,Tipy!BJ48=Výsledky!$BR$7,Tipy!BJ48=Výsledky!$BR$8,Tipy!BJ48=Výsledky!$BR$9),VLOOKUP(Tipy!BJ48,'Kategórie hráčov'!$A$27:$B$76,2,FALSE),0))</f>
        <v>0</v>
      </c>
      <c r="BS54" s="62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5" t="str">
        <f>IF(ISBLANK($BT$3),"",IF(ISBLANK(Tipy!BF48),"-",SUM(BO54:BS54)))</f>
        <v>-</v>
      </c>
      <c r="BU54" s="64"/>
      <c r="BV54" s="61">
        <f>IF(ISBLANK($CA$3),"",IF(ISBLANK(Tipy!BL48),0,IF(AND(Tipy!BL48=Výsledky!$BY$3,Tipy!BN48=Výsledky!$CA$3),60,0)))</f>
        <v>0</v>
      </c>
      <c r="BW54" s="61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61">
        <f>IF(ISBLANK($CA$3),"",IF(OR(Tipy!BO48=Výsledky!$BV$6,Tipy!BO48=Výsledky!$BV$7,Tipy!BO48=Výsledky!$BV$8,Tipy!BO48=Výsledky!$BV$9),VLOOKUP(Tipy!BO48,'Kategórie hráčov'!$A$2:$B$51,2,FALSE),0))</f>
        <v>0</v>
      </c>
      <c r="BY54" s="61">
        <f>IF(ISBLANK($CA$3),"",IF(OR(Tipy!BP48=Výsledky!$BY$6,Tipy!BP48=Výsledky!$BY$7,Tipy!BP48=Výsledky!$BY$8,Tipy!BP48=Výsledky!$BY$9),VLOOKUP(Tipy!BP48,'Kategórie hráčov'!$A$27:$B$76,2,FALSE),0))</f>
        <v>0</v>
      </c>
      <c r="BZ54" s="62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5">
        <f>IF(ISBLANK($CA$3),"",IF(ISBLANK(Tipy!BL48),"-",SUM(BV54:BZ54)))</f>
        <v>20</v>
      </c>
      <c r="CB54" s="64"/>
      <c r="CC54" s="61">
        <f>IF(ISBLANK($CH$3),"",IF(ISBLANK(Tipy!BR48),0,IF(AND(Tipy!BR48=Výsledky!$CF$3,Tipy!BT48=Výsledky!$CH$3),60,0)))</f>
        <v>0</v>
      </c>
      <c r="CD54" s="61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61">
        <f>IF(ISBLANK($CH$3),"",IF(OR(Tipy!BU48=Výsledky!$CC$6,Tipy!BU48=Výsledky!$CC$7,Tipy!BU48=Výsledky!$CC$8,Tipy!BU48=Výsledky!$CC$9),VLOOKUP(Tipy!BU48,'Kategórie hráčov'!$A$2:$B$51,2,FALSE),0))</f>
        <v>20</v>
      </c>
      <c r="CF54" s="61">
        <f>IF(ISBLANK($CH$3),"",IF(OR(Tipy!BV48=Výsledky!$CF$6,Tipy!BV48=Výsledky!$CF$7,Tipy!BV48=Výsledky!$CF$8,Tipy!BV48=Výsledky!$CF$9),VLOOKUP(Tipy!BV48,'Kategórie hráčov'!$A$27:$B$76,2,FALSE),0))</f>
        <v>0</v>
      </c>
      <c r="CG54" s="62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5">
        <f>IF(ISBLANK($CH$3),"",IF(ISBLANK(Tipy!BR48),"-",SUM(CC54:CG54)))</f>
        <v>20</v>
      </c>
      <c r="CI54" s="64"/>
      <c r="CJ54" s="61">
        <f>IF(ISBLANK($CO$3),"",IF(ISBLANK(Tipy!BX48),0,IF(AND(Tipy!BX48=Výsledky!$CM$3,Tipy!BZ48=Výsledky!$CO$3),60,0)))</f>
        <v>0</v>
      </c>
      <c r="CK54" s="61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61">
        <f>IF(ISBLANK($CO$3),"",IF(OR(Tipy!CA48=Výsledky!$CJ$6,Tipy!CA48=Výsledky!$CJ$7,Tipy!CA48=Výsledky!$CJ$8,Tipy!CA48=Výsledky!$CJ$9),VLOOKUP(Tipy!CA48,'Kategórie hráčov'!$A$2:$B$51,2,FALSE),0))</f>
        <v>20</v>
      </c>
      <c r="CM54" s="61">
        <f>IF(ISBLANK($CO$3),"",IF(OR(Tipy!CB48=Výsledky!$CM$6,Tipy!CB48=Výsledky!$CM$7,Tipy!CB48=Výsledky!$CM$8,Tipy!CB48=Výsledky!$CM$9),VLOOKUP(Tipy!CB48,'Kategórie hráčov'!$A$27:$B$76,2,FALSE),0))</f>
        <v>0</v>
      </c>
      <c r="CN54" s="62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65">
        <f>IF(ISBLANK($CO$3),"",IF(ISBLANK(Tipy!BX48),"-",SUM(CJ54:CN54)))</f>
        <v>40</v>
      </c>
      <c r="CP54" s="64"/>
      <c r="CQ54" s="61">
        <f>IF(ISBLANK($CV$3),"",IF(ISBLANK(Tipy!CD48),0,IF(AND(Tipy!CD48=Výsledky!$CT$3,Tipy!CF48=Výsledky!$CV$3),60,0)))</f>
        <v>0</v>
      </c>
      <c r="CR54" s="61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61">
        <f>IF(ISBLANK($CV$3),"",IF(OR(Tipy!CG48=Výsledky!$CQ$6,Tipy!CG48=Výsledky!$CQ$7,Tipy!CG48=Výsledky!$CQ$8,Tipy!CG48=Výsledky!$CQ$9),VLOOKUP(Tipy!CG48,'Kategórie hráčov'!$A$2:$B$51,2,FALSE),0))</f>
        <v>20</v>
      </c>
      <c r="CT54" s="61">
        <f>IF(ISBLANK($CV$3),"",IF(OR(Tipy!CH48=Výsledky!$CT$6,Tipy!CH48=Výsledky!$CT$7,Tipy!CH48=Výsledky!$CT$8,Tipy!CH48=Výsledky!$CT$9),VLOOKUP(Tipy!CH48,'Kategórie hráčov'!$A$27:$B$76,2,FALSE),0))</f>
        <v>0</v>
      </c>
      <c r="CU54" s="62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65">
        <f>IF(ISBLANK($CV$3),"",IF(ISBLANK(Tipy!CD48),"-",SUM(CQ54:CU54)))</f>
        <v>40</v>
      </c>
      <c r="CW54" s="64"/>
      <c r="CX54" s="61">
        <f>IF(ISBLANK($DC$3),"",IF(ISBLANK(Tipy!CJ48),0,IF(AND(Tipy!CJ48=Výsledky!$DA$3,Tipy!CL48=Výsledky!$DC$3),60,0)))</f>
        <v>0</v>
      </c>
      <c r="CY54" s="61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61">
        <f>IF(ISBLANK($DC$3),"",IF(OR(Tipy!CM48=Výsledky!$CX$6,Tipy!CM48=Výsledky!$CX$7,Tipy!CM48=Výsledky!$CX$8,Tipy!CM48=Výsledky!$CX$9),VLOOKUP(Tipy!CM48,'Kategórie hráčov'!$A$2:$B$51,2,FALSE),0))</f>
        <v>20</v>
      </c>
      <c r="DA54" s="61">
        <f>IF(ISBLANK($DC$3),"",IF(OR(Tipy!CN48=Výsledky!$DA$6,Tipy!CN48=Výsledky!$DA$7,Tipy!CN48=Výsledky!$DA$8,Tipy!CN48=Výsledky!$DA$9),VLOOKUP(Tipy!CN48,'Kategórie hráčov'!$A$27:$B$76,2,FALSE),0))</f>
        <v>0</v>
      </c>
      <c r="DB54" s="62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65">
        <f>IF(ISBLANK($DC$3),"",IF(ISBLANK(Tipy!CJ48),"-",SUM(CX54:DB54)))</f>
        <v>40</v>
      </c>
      <c r="DD54" s="64"/>
      <c r="DE54" s="61">
        <f>IF(ISBLANK($DJ$3),"",IF(ISBLANK(Tipy!CP48),0,IF(AND(Tipy!CP48=Výsledky!$DH$3,Tipy!CR48=Výsledky!$DJ$3),60,0)))</f>
        <v>0</v>
      </c>
      <c r="DF54" s="61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61">
        <f>IF(ISBLANK($DJ$3),"",IF(OR(Tipy!CS48=Výsledky!$DE$6,Tipy!CS48=Výsledky!$DE$7,Tipy!CS48=Výsledky!$DE$8,Tipy!CS48=Výsledky!$DE$9),VLOOKUP(Tipy!CS48,'Kategórie hráčov'!$A$2:$B$51,2,FALSE),0))</f>
        <v>0</v>
      </c>
      <c r="DH54" s="61">
        <f>IF(ISBLANK($DJ$3),"",IF(OR(Tipy!CT48=Výsledky!$DH$6,Tipy!CT48=Výsledky!$DH$7,Tipy!CT48=Výsledky!$DH$8,Tipy!CT48=Výsledky!$DH$9),VLOOKUP(Tipy!CT48,'Kategórie hráčov'!$A$27:$B$76,2,FALSE),0))</f>
        <v>0</v>
      </c>
      <c r="DI54" s="62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65">
        <f>IF(ISBLANK($DJ$3),"",IF(ISBLANK(Tipy!CP48),"-",SUM(DE54:DI54)))</f>
        <v>30</v>
      </c>
      <c r="DK54" s="64"/>
      <c r="DL54" s="61">
        <f>IF(ISBLANK($DQ$3),"",IF(ISBLANK(Tipy!CV48),0,IF(AND(Tipy!CV48=Výsledky!$DO$3,Tipy!CX48=Výsledky!$DQ$3),60,0)))</f>
        <v>0</v>
      </c>
      <c r="DM54" s="61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61">
        <f>IF(ISBLANK($DQ$3),"",IF(OR(Tipy!CY48=Výsledky!$DL$6,Tipy!CY48=Výsledky!$DL$7,Tipy!CY48=Výsledky!$DL$8,Tipy!CY48=Výsledky!$DL$9),VLOOKUP(Tipy!CY48,'Kategórie hráčov'!$A$2:$B$51,2,FALSE),0))</f>
        <v>0</v>
      </c>
      <c r="DO54" s="61">
        <f>IF(ISBLANK($DQ$3),"",IF(OR(Tipy!CZ48=Výsledky!$DO$6,Tipy!CZ48=Výsledky!$DO$7,Tipy!CZ48=Výsledky!$DO$8,Tipy!CZ48=Výsledky!$DO$9),VLOOKUP(Tipy!CZ48,'Kategórie hráčov'!$A$27:$B$76,2,FALSE),0))</f>
        <v>0</v>
      </c>
      <c r="DP54" s="62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65">
        <f>IF(ISBLANK($DQ$3),"",IF(ISBLANK(Tipy!CV48),"-",SUM(DL54:DP54)))</f>
        <v>0</v>
      </c>
      <c r="DR54" s="64"/>
      <c r="DS54" s="61">
        <f>IF(ISBLANK($DX$3),"",IF(ISBLANK(Tipy!DB48),0,IF(AND(Tipy!DB48=Výsledky!$DV$3,Tipy!DD48=Výsledky!$DX$3),60,0)))</f>
        <v>0</v>
      </c>
      <c r="DT54" s="61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61">
        <f>IF(ISBLANK($DX$3),"",IF(OR(Tipy!DE48=Výsledky!$DS$6,Tipy!DE48=Výsledky!$DS$7,Tipy!DE48=Výsledky!$DS$8,Tipy!DE48=Výsledky!$DS$9),VLOOKUP(Tipy!DE48,'Kategórie hráčov'!$A$2:$B$51,2,FALSE),0))</f>
        <v>20</v>
      </c>
      <c r="DV54" s="61">
        <f>IF(ISBLANK($DX$3),"",IF(OR(Tipy!DF48=Výsledky!$DV$6,Tipy!DF48=Výsledky!$DV$7,Tipy!DF48=Výsledky!$DV$8,Tipy!DF48=Výsledky!$DV$9),VLOOKUP(Tipy!DF48,'Kategórie hráčov'!$A$27:$B$76,2,FALSE),0))</f>
        <v>0</v>
      </c>
      <c r="DW54" s="62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65">
        <f>IF(ISBLANK($DX$3),"",IF(ISBLANK(Tipy!DB48),"-",SUM(DS54:DW54)))</f>
        <v>20</v>
      </c>
      <c r="DY54" s="64"/>
      <c r="DZ54" s="61">
        <f>IF(ISBLANK($EE$3),"",IF(ISBLANK(Tipy!DH48),0,IF(AND(Tipy!DH48=Výsledky!$EC$3,Tipy!DJ48=Výsledky!$EE$3),60,0)))</f>
        <v>0</v>
      </c>
      <c r="EA54" s="61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61">
        <f>IF(ISBLANK($EE$3),"",IF(OR(Tipy!DK48=Výsledky!$DZ$6,Tipy!DK48=Výsledky!$DZ$7,Tipy!DK48=Výsledky!$DZ$8,Tipy!DK48=Výsledky!$DZ$9),VLOOKUP(Tipy!DK48,'Kategórie hráčov'!$A$2:$B$51,2,FALSE),0))</f>
        <v>20</v>
      </c>
      <c r="EC54" s="61">
        <f>IF(ISBLANK($EE$3),"",IF(OR(Tipy!DL48=Výsledky!$EC$6,Tipy!DL48=Výsledky!$EC$7,Tipy!DL48=Výsledky!$EC$8,Tipy!DL48=Výsledky!$EC$9),VLOOKUP(Tipy!DL48,'Kategórie hráčov'!$A$27:$B$76,2,FALSE),0))</f>
        <v>0</v>
      </c>
      <c r="ED54" s="62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65">
        <f>IF(ISBLANK($EE$3),"",IF(ISBLANK(Tipy!DH48),"-",SUM(DZ54:ED54)))</f>
        <v>40</v>
      </c>
      <c r="EF54" s="64"/>
      <c r="EG54" s="61">
        <f>IF(ISBLANK($EL$3),"",IF(ISBLANK(Tipy!DN48),0,IF(AND(Tipy!DN48=Výsledky!$EJ$3,Tipy!DP48=Výsledky!$EL$3),60,0)))</f>
        <v>0</v>
      </c>
      <c r="EH54" s="61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61">
        <f>IF(ISBLANK($EL$3),"",IF(OR(Tipy!DQ48=Výsledky!$EG$6,Tipy!DQ48=Výsledky!$EG$7,Tipy!DQ48=Výsledky!$EG$8,Tipy!DQ48=Výsledky!$EG$9),VLOOKUP(Tipy!DQ48,'Kategórie hráčov'!$A$77:$B$77,2,FALSE),0))</f>
        <v>0</v>
      </c>
      <c r="EJ54" s="61">
        <f>IF(ISBLANK($EL$3),"",IF(OR(Tipy!DR48=Výsledky!$EJ$6,Tipy!DR48=Výsledky!$EJ$7,Tipy!DR48=Výsledky!$EJ$8,Tipy!DR48=Výsledky!$EJ$9),VLOOKUP(Tipy!DR48,'Kategórie hráčov'!$A$27:$B$76,2,FALSE),0))</f>
        <v>20</v>
      </c>
      <c r="EK54" s="62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65">
        <f>IF(ISBLANK($EL$3),"",IF(ISBLANK(Tipy!DN48),"-",SUM(EG54:EK54)))</f>
        <v>20</v>
      </c>
      <c r="EM54" s="64"/>
      <c r="EN54" s="61">
        <f>IF(ISBLANK($ES$3),"",IF(ISBLANK(Tipy!DT48),0,IF(AND(Tipy!DT48=Výsledky!$EQ$3,Tipy!DV48=Výsledky!$ES$3),60,0)))</f>
        <v>60</v>
      </c>
      <c r="EO54" s="61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61">
        <f>IF(ISBLANK($ES$3),"",IF(OR(Tipy!DW48=Výsledky!$EN$6,Tipy!DW48=Výsledky!$EN$7,Tipy!DW48=Výsledky!$EN$8,Tipy!DW48=Výsledky!$EN$9),VLOOKUP(Tipy!DW48,'Kategórie hráčov'!$A$2:$B$51,2,FALSE),0))</f>
        <v>20</v>
      </c>
      <c r="EQ54" s="61">
        <f>IF(ISBLANK($ES$3),"",IF(OR(Tipy!DX48=Výsledky!$EQ$6,Tipy!DX48=Výsledky!$EQ$7,Tipy!DX48=Výsledky!$EQ$8,Tipy!DX48=Výsledky!$EQ$9),VLOOKUP(Tipy!DX48,'Kategórie hráčov'!$A$27:$B$76,2,FALSE),0))</f>
        <v>0</v>
      </c>
      <c r="ER54" s="62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65">
        <f>IF(ISBLANK($ES$3),"",IF(ISBLANK(Tipy!DT48),"-",SUM(EN54:ER54)))</f>
        <v>80</v>
      </c>
      <c r="ET54" s="64"/>
      <c r="EU54" s="61">
        <f>IF(ISBLANK($EZ$3),"",IF(ISBLANK(Tipy!DZ48),0,IF(AND(Tipy!DZ48=Výsledky!$EX$3,Tipy!EB48=Výsledky!$EZ$3),60,0)))</f>
        <v>0</v>
      </c>
      <c r="EV54" s="61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20</v>
      </c>
      <c r="EW54" s="61">
        <f>IF(ISBLANK($EZ$3),"",IF(OR(Tipy!EC48=Výsledky!$EU$6,Tipy!EC48=Výsledky!$EU$7,Tipy!EC48=Výsledky!$EU$8,Tipy!EC48=Výsledky!$EU$9),VLOOKUP(Tipy!EC48,'Kategórie hráčov'!$A$2:$B$51,2,FALSE),0))</f>
        <v>0</v>
      </c>
      <c r="EX54" s="61">
        <f>IF(ISBLANK($EZ$3),"",IF(OR(Tipy!ED48=Výsledky!$EX$6,Tipy!ED48=Výsledky!$EX$7,Tipy!ED48=Výsledky!$EX$8,Tipy!ED48=Výsledky!$EX$9),VLOOKUP(Tipy!ED48,'Kategórie hráčov'!$A$27:$B$76,2,FALSE),0))</f>
        <v>20</v>
      </c>
      <c r="EY54" s="62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65">
        <f>IF(ISBLANK($EZ$3),"",IF(ISBLANK(Tipy!DZ48),"-",SUM(EU54:EY54)))</f>
        <v>40</v>
      </c>
      <c r="FA54" s="64"/>
      <c r="FB54" s="61">
        <f>IF(ISBLANK($BM$3),"",IF(ISBLANK(Tipy!EF48),0,IF(AND(Tipy!EF48=Výsledky!$BK$3,Tipy!EH48=Výsledky!$BM$3),60,0)))</f>
        <v>0</v>
      </c>
      <c r="FC54" s="61">
        <f>IF(ISBLANK($BM$3),"",IF(ISBLANK(Tipy!EF48),0,IF(AND(Tipy!EF48=Výsledky!$BK$3,Tipy!EH48=Výsledky!$BM$3),0,IF(AND(Tipy!EF48-Tipy!EH48&gt;0,Výsledky!$BK$3-Výsledky!$BM$3&gt;0),20,IF(AND(Tipy!EF48-Tipy!EH48=0,Výsledky!$BK$3-Výsledky!$BM$3=0),20,IF(AND(Tipy!EF48-Tipy!EH48&lt;0,Výsledky!$BK$3-Výsledky!$BM$3&lt;0),20,0))))))</f>
        <v>0</v>
      </c>
      <c r="FD54" s="61">
        <f>IF(ISBLANK($BM$3),"",IF(OR(Tipy!EI48=Výsledky!$FB$6,Tipy!EI48=Výsledky!$FB$7,Tipy!EI48=Výsledky!$FB$8,Tipy!EI48=Výsledky!$FB$9),IF(VLOOKUP(Tipy!EI48,'Kategórie hráčov'!$A$2:$B$46,2,FALSE)=30,30,20),0))</f>
        <v>0</v>
      </c>
      <c r="FE54" s="61">
        <f>IF(ISBLANK($BM$3),"",IF(OR(Tipy!EJ48=Výsledky!$FE$6,Tipy!EJ48=Výsledky!$FE$7,Tipy!EJ48=Výsledky!$FE$8,Tipy!EJ48=Výsledky!$FE$9),IF(VLOOKUP(Tipy!EJ48,'Kategórie hráčov'!$A$2:$B$46,2,FALSE)=30,30,20),0))</f>
        <v>0</v>
      </c>
      <c r="FF54" s="62">
        <f>IF(ISBLANK($BM$3),"",IF(ISBLANK(Tipy!EF48),0,IF(OR(AND(Tipy!EF48=Výsledky!$BK$3,OR(Tipy!EH48=Výsledky!$BM$3+1,Tipy!EH48=Výsledky!$BM$3-1)),AND(Tipy!EH48=Výsledky!$BM$3,OR(Tipy!EF48=Výsledky!$BK$3+1,Tipy!EF48=Výsledky!$BK$3-1))),10,0)))</f>
        <v>0</v>
      </c>
      <c r="FG54" s="65" t="str">
        <f>IF(ISBLANK($BM$3),"",IF(ISBLANK(Tipy!EF48),"-",SUM(FB54:FF54)))</f>
        <v>-</v>
      </c>
      <c r="FH54" s="64"/>
      <c r="FI54" s="61" t="str">
        <f>IF(ISBLANK($FN$3),"",IF(ISBLANK(Tipy!EL48),0,IF(AND(Tipy!EL48=Výsledky!$FL$3,Tipy!EN48=Výsledky!$FN$3),60,0)))</f>
        <v/>
      </c>
      <c r="FJ54" s="61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61" t="str">
        <f>IF(ISBLANK($FN$3),"",IF(OR(Tipy!EO48=Výsledky!$FI$6,Tipy!EO48=Výsledky!$FI$7,Tipy!EO48=Výsledky!$FI$8,Tipy!EO48=Výsledky!$FI$9),IF(VLOOKUP(Tipy!EO48,'Kategórie hráčov'!$A$2:$B$46,2,FALSE)=30,30,20),0))</f>
        <v/>
      </c>
      <c r="FL54" s="61" t="str">
        <f>IF(ISBLANK($FN$3),"",IF(OR(Tipy!EP48=Výsledky!$FL$6,Tipy!EP48=Výsledky!$FL$7,Tipy!EP48=Výsledky!$FL$8,Tipy!EP48=Výsledky!$FL$9),IF(VLOOKUP(Tipy!EP48,'Kategórie hráčov'!$A$2:$B$46,2,FALSE)=30,30,20),0))</f>
        <v/>
      </c>
      <c r="FM54" s="62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65" t="str">
        <f>IF(ISBLANK($FN$3),"",IF(ISBLANK(Tipy!EL48),"-",SUM(FI54:FM54)))</f>
        <v/>
      </c>
      <c r="FO54" s="64"/>
      <c r="FP54" s="61">
        <f>IF(ISBLANK($DJ$3),"",IF(ISBLANK(Tipy!ER48),0,IF(AND(Tipy!ER48=Výsledky!$DH$3,Tipy!ET48=Výsledky!$DJ$3),60,0)))</f>
        <v>0</v>
      </c>
      <c r="FQ54" s="61">
        <f>IF(ISBLANK($DJ$3),"",IF(ISBLANK(Tipy!ER48),0,IF(AND(Tipy!ER48=Výsledky!$DH$3,Tipy!ET48=Výsledky!$DJ$3),0,IF(AND(Tipy!ER48-Tipy!ET48&gt;0,Výsledky!$DH$3-Výsledky!$DJ$3&gt;0),20,IF(AND(Tipy!ER48-Tipy!ET48=0,Výsledky!$DH$3-Výsledky!$DJ$3=0),20,IF(AND(Tipy!ER48-Tipy!ET48&lt;0,Výsledky!$DH$3-Výsledky!$DJ$3&lt;0),20,0))))))</f>
        <v>0</v>
      </c>
      <c r="FR54" s="61">
        <f>IF(ISBLANK($DJ$3),"",IF(OR(Tipy!EU48=Výsledky!$FP$6,Tipy!EU48=Výsledky!$FP$7,Tipy!EU48=Výsledky!$FP$8,Tipy!EU48=Výsledky!$FP$9),IF(VLOOKUP(Tipy!EU48,'Kategórie hráčov'!$A$2:$B$46,2,FALSE)=30,30,20),0))</f>
        <v>0</v>
      </c>
      <c r="FS54" s="61">
        <f>IF(ISBLANK($DJ$3),"",IF(OR(Tipy!EV48=Výsledky!$FS$6,Tipy!EV48=Výsledky!$FS$7,Tipy!EV48=Výsledky!$FS$8,Tipy!EV48=Výsledky!$FS$9),IF(VLOOKUP(Tipy!EV48,'Kategórie hráčov'!$A$2:$B$46,2,FALSE)=30,30,20),0))</f>
        <v>0</v>
      </c>
      <c r="FT54" s="62">
        <f>IF(ISBLANK($DJ$3),"",IF(ISBLANK(Tipy!ER48),0,IF(OR(AND(Tipy!ER48=Výsledky!$DH$3,OR(Tipy!ET48=Výsledky!$DJ$3+1,Tipy!ET48=Výsledky!$DJ$3-1)),AND(Tipy!ET48=Výsledky!$DJ$3,OR(Tipy!ER48=Výsledky!$DH$3+1,Tipy!ER48=Výsledky!$DH$3-1))),10,0)))</f>
        <v>0</v>
      </c>
      <c r="FU54" s="65" t="str">
        <f>IF(ISBLANK($DJ$3),"",IF(ISBLANK(Tipy!ER48),"-",SUM(FP54:FT54)))</f>
        <v>-</v>
      </c>
      <c r="FV54" s="64"/>
      <c r="FW54" s="61" t="str">
        <f>IF(ISBLANK($GB$3),"",IF(ISBLANK(Tipy!EX48),0,IF(AND(Tipy!EX48=Výsledky!$FZ$3,Tipy!EZ48=Výsledky!$GB$3),60,0)))</f>
        <v/>
      </c>
      <c r="FX54" s="61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61" t="str">
        <f>IF(ISBLANK($GB$3),"",IF(OR(Tipy!FA48=Výsledky!$FW$6,Tipy!FA48=Výsledky!$FW$7,Tipy!FA48=Výsledky!$FW$8,Tipy!FA48=Výsledky!$FW$9),IF(VLOOKUP(Tipy!FA48,'Kategórie hráčov'!$A$2:$B$46,2,FALSE)=30,30,20),0))</f>
        <v/>
      </c>
      <c r="FZ54" s="61" t="str">
        <f>IF(ISBLANK($GB$3),"",IF(OR(Tipy!FB48=Výsledky!$FZ$6,Tipy!FB48=Výsledky!$FZ$7,Tipy!FB48=Výsledky!$FZ$8,Tipy!FB48=Výsledky!$FZ$9),IF(VLOOKUP(Tipy!FB48,'Kategórie hráčov'!$A$2:$B$46,2,FALSE)=30,30,20),0))</f>
        <v/>
      </c>
      <c r="GA54" s="62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65" t="str">
        <f>IF(ISBLANK($GB$3),"",IF(ISBLANK(Tipy!EX48),"-",SUM(FW54:GA54)))</f>
        <v/>
      </c>
      <c r="GC54" s="64"/>
      <c r="GD54" s="61" t="str">
        <f>IF(ISBLANK($GP$3),"",IF(ISBLANK(Tipy!FD48),0,IF(AND(Tipy!FD48=Výsledky!$GN$3,Tipy!FF48=Výsledky!$GP$3),60,0)))</f>
        <v/>
      </c>
      <c r="GE54" s="61" t="str">
        <f>IF(ISBLANK($GP$3),"",IF(ISBLANK(Tipy!FD48),0,IF(AND(Tipy!FD48=Výsledky!$GN$3,Tipy!FF48=Výsledky!$GP$3),0,IF(AND(Tipy!FD48-Tipy!FF48&gt;0,Výsledky!$GN$3-Výsledky!$GP$3&gt;0),20,IF(AND(Tipy!FD48-Tipy!FF48=0,Výsledky!$GN$3-Výsledky!$GP$3=0),20,IF(AND(Tipy!FD48-Tipy!FF48&lt;0,Výsledky!$GN$3-Výsledky!$GP$3&lt;0),20,0))))))</f>
        <v/>
      </c>
      <c r="GF54" s="61" t="str">
        <f>IF(ISBLANK($GP$3),"",IF(OR(Tipy!FG48=Výsledky!$GD$6,Tipy!FG48=Výsledky!$GD$7,Tipy!FG48=Výsledky!$GD$8,Tipy!FG48=Výsledky!$GD$9),IF(VLOOKUP(Tipy!FG48,'Kategórie hráčov'!$A$2:$B$46,2,FALSE)=30,30,20),0))</f>
        <v/>
      </c>
      <c r="GG54" s="61" t="str">
        <f>IF(ISBLANK($GP$3),"",IF(OR(Tipy!FH48=Výsledky!$GG$6,Tipy!FH48=Výsledky!$GG$7,Tipy!FH48=Výsledky!$GG$8,Tipy!FH48=Výsledky!$GG$9),IF(VLOOKUP(Tipy!FH48,'Kategórie hráčov'!$A$2:$B$46,2,FALSE)=30,30,20),0))</f>
        <v/>
      </c>
      <c r="GH54" s="62" t="str">
        <f>IF(ISBLANK($GP$3),"",IF(ISBLANK(Tipy!FD48),0,IF(OR(AND(Tipy!FD48=Výsledky!$GN$3,OR(Tipy!FF48=Výsledky!$GP$3+1,Tipy!FF48=Výsledky!$GP$3-1)),AND(Tipy!FF48=Výsledky!$GP$3,OR(Tipy!FD48=Výsledky!$GN$3+1,Tipy!FD48=Výsledky!$GN$3-1))),10,0)))</f>
        <v/>
      </c>
      <c r="GI54" s="65" t="str">
        <f>IF(ISBLANK($GP$3),"",IF(ISBLANK(Tipy!FD48),"-",SUM(GD54:GH54)))</f>
        <v/>
      </c>
      <c r="GJ54" s="64"/>
      <c r="GK54" s="61" t="str">
        <f>IF(ISBLANK($GW$3),"",IF(ISBLANK(Tipy!FJ48),0,IF(AND(Tipy!FJ48=Výsledky!$GU$3,Tipy!FL48=Výsledky!$GW$3),60,0)))</f>
        <v/>
      </c>
      <c r="GL54" s="61" t="str">
        <f>IF(ISBLANK($GW$3),"",IF(ISBLANK(Tipy!FJ48),0,IF(AND(Tipy!FJ48=Výsledky!$GU$3,Tipy!FL48=Výsledky!$GW$3),0,IF(AND(Tipy!FJ48-Tipy!FL48&gt;0,Výsledky!$GU$3-Výsledky!$GW$3&gt;0),20,IF(AND(Tipy!FJ48-Tipy!FL48=0,Výsledky!$GU$3-Výsledky!$GW$3=0),20,IF(AND(Tipy!FJ48-Tipy!FL48&lt;0,Výsledky!$GU$3-Výsledky!$GW$3&lt;0),20,0))))))</f>
        <v/>
      </c>
      <c r="GM54" s="61" t="str">
        <f>IF(ISBLANK($GW$3),"",IF(OR(Tipy!FM48=Výsledky!$GK$6,Tipy!FM48=Výsledky!$GK$7,Tipy!FM48=Výsledky!$GK$8,Tipy!FM48=Výsledky!$GK$9),IF(VLOOKUP(Tipy!FM48,'Kategórie hráčov'!$A$2:$B$46,2,FALSE)=30,30,20),0))</f>
        <v/>
      </c>
      <c r="GN54" s="61" t="str">
        <f>IF(ISBLANK($GW$3),"",IF(OR(Tipy!FN48=Výsledky!$GN$6,Tipy!FN48=Výsledky!$GN$7,Tipy!FN48=Výsledky!$GN$8,Tipy!FN48=Výsledky!$GN$9),IF(VLOOKUP(Tipy!FN48,'Kategórie hráčov'!$A$2:$B$46,2,FALSE)=30,30,20),0))</f>
        <v/>
      </c>
      <c r="GO54" s="62" t="str">
        <f>IF(ISBLANK($GW$3),"",IF(ISBLANK(Tipy!FJ48),0,IF(OR(AND(Tipy!FJ48=Výsledky!$GU$3,OR(Tipy!FL48=Výsledky!$GW$3+1,Tipy!FL48=Výsledky!$GW$3-1)),AND(Tipy!FL48=Výsledky!$GW$3,OR(Tipy!FJ48=Výsledky!$GU$3+1,Tipy!FJ48=Výsledky!$GU$3-1))),10,0)))</f>
        <v/>
      </c>
      <c r="GP54" s="65" t="str">
        <f>IF(ISBLANK($GW$3),"",IF(ISBLANK(Tipy!FJ48),"-",SUM(GK54:GO54)))</f>
        <v/>
      </c>
      <c r="GQ54" s="64"/>
      <c r="GR54" s="61" t="str">
        <f>IF(ISBLANK($GI$3),"",IF(ISBLANK(Tipy!FP48),0,IF(AND(Tipy!FP48=Výsledky!$GG$3,Tipy!FR48=Výsledky!$GI$3),60,0)))</f>
        <v/>
      </c>
      <c r="GS54" s="61" t="str">
        <f>IF(ISBLANK($GI$3),"",IF(ISBLANK(Tipy!FP48),0,IF(AND(Tipy!FP48=Výsledky!$GG$3,Tipy!FR48=Výsledky!$GI$3),0,IF(AND(Tipy!FP48-Tipy!FR48&gt;0,Výsledky!$GG$3-Výsledky!$GI$3&gt;0),20,IF(AND(Tipy!FP48-Tipy!FR48=0,Výsledky!$GG$3-Výsledky!$GI$3=0),20,IF(AND(Tipy!FP48-Tipy!FR48&lt;0,Výsledky!$GG$3-Výsledky!$GI$3&lt;0),20,0))))))</f>
        <v/>
      </c>
      <c r="GT54" s="61" t="str">
        <f>IF(ISBLANK($GI$3),"",IF(OR(Tipy!FS48=Výsledky!#REF!,Tipy!FS48=Výsledky!#REF!,Tipy!FS48=Výsledky!#REF!,Tipy!FS48=Výsledky!$GR$9),IF(VLOOKUP(Tipy!FS48,'Kategórie hráčov'!$A$2:$B$46,2,FALSE)=30,30,20),0))</f>
        <v/>
      </c>
      <c r="GU54" s="61" t="str">
        <f>IF(ISBLANK($GI$3),"",IF(OR(Tipy!FT48=Výsledky!#REF!,Tipy!FT48=Výsledky!#REF!,Tipy!FT48=Výsledky!#REF!,Tipy!FT48=Výsledky!$GU$9),IF(VLOOKUP(Tipy!FT48,'Kategórie hráčov'!$A$2:$B$46,2,FALSE)=30,30,20),0))</f>
        <v/>
      </c>
      <c r="GV54" s="62" t="str">
        <f>IF(ISBLANK($GI$3),"",IF(ISBLANK(Tipy!FP48),0,IF(OR(AND(Tipy!FP48=Výsledky!$GG$3,OR(Tipy!FR48=Výsledky!$GI$3+1,Tipy!FR48=Výsledky!$GI$3-1)),AND(Tipy!FR48=Výsledky!$GI$3,OR(Tipy!FP48=Výsledky!$GG$3+1,Tipy!FP48=Výsledky!$GG$3-1))),10,0)))</f>
        <v/>
      </c>
      <c r="GW54" s="65" t="str">
        <f>IF(ISBLANK($GI$3),"",IF(ISBLANK(Tipy!FP48),"-",SUM(GR54:GV54)))</f>
        <v/>
      </c>
      <c r="GX54" s="64"/>
      <c r="GY54" s="61" t="str">
        <f>IF(ISBLANK($HK$3),"",IF(ISBLANK(Tipy!FV48),0,IF(AND(Tipy!FV48=Výsledky!$HI$3,Tipy!FX48=Výsledky!$HK$3),60,0)))</f>
        <v/>
      </c>
      <c r="GZ54" s="61" t="str">
        <f>IF(ISBLANK($HK$3),"",IF(ISBLANK(Tipy!FV48),0,IF(AND(Tipy!FV48=Výsledky!$HI$3,Tipy!FX48=Výsledky!$HK$3),0,IF(AND(Tipy!FV48-Tipy!FX48&gt;0,Výsledky!$HI$3-Výsledky!$HK$3&gt;0),20,IF(AND(Tipy!FV48-Tipy!FX48=0,Výsledky!$HI$3-Výsledky!$HK$3=0),20,IF(AND(Tipy!FV48-Tipy!FX48&lt;0,Výsledky!$HI$3-Výsledky!$HK$3&lt;0),20,0))))))</f>
        <v/>
      </c>
      <c r="HA54" s="61" t="str">
        <f>IF(ISBLANK($HK$3),"",IF(OR(Tipy!FY48=Výsledky!$GY$6,Tipy!FY48=Výsledky!$GY$7,Tipy!FY48=Výsledky!$GY$8,Tipy!FY48=Výsledky!$GY$9),IF(VLOOKUP(Tipy!FY48,'Kategórie hráčov'!$A$2:$B$46,2,FALSE)=30,30,20),0))</f>
        <v/>
      </c>
      <c r="HB54" s="61" t="str">
        <f>IF(ISBLANK($HK$3),"",IF(OR(Tipy!FZ48=Výsledky!$HB$6,Tipy!FZ48=Výsledky!$HB$7,Tipy!FZ48=Výsledky!$HB$8,Tipy!FZ48=Výsledky!$HB$9),IF(VLOOKUP(Tipy!FZ48,'Kategórie hráčov'!$A$2:$B$46,2,FALSE)=30,30,20),0))</f>
        <v/>
      </c>
      <c r="HC54" s="62" t="str">
        <f>IF(ISBLANK($HK$3),"",IF(ISBLANK(Tipy!FV48),0,IF(OR(AND(Tipy!FV48=Výsledky!$HI$3,OR(Tipy!FX48=Výsledky!$HK$3+1,Tipy!FX48=Výsledky!$HK$3-1)),AND(Tipy!FX48=Výsledky!$HK$3,OR(Tipy!FV48=Výsledky!$HI$3+1,Tipy!FV48=Výsledky!$HI$3-1))),10,0)))</f>
        <v/>
      </c>
      <c r="HD54" s="65" t="str">
        <f>IF(ISBLANK($HK$3),"",IF(ISBLANK(Tipy!FV48),"-",SUM(GY54:HC54)))</f>
        <v/>
      </c>
      <c r="HE54" s="64"/>
      <c r="HF54" s="61" t="str">
        <f>IF(ISBLANK($HD$3),"",IF(ISBLANK(Tipy!GB48),0,IF(AND(Tipy!GB48=Výsledky!$HB$3,Tipy!GD48=Výsledky!$HD$3),60,0)))</f>
        <v/>
      </c>
      <c r="HG54" s="61" t="str">
        <f>IF(ISBLANK($HD$3),"",IF(ISBLANK(Tipy!GB48),0,IF(AND(Tipy!GB48=Výsledky!$HB$3,Tipy!GD48=Výsledky!$HD$3),0,IF(AND(Tipy!GB48-Tipy!GD48&gt;0,Výsledky!$HB$3-Výsledky!$HD$3&gt;0),20,IF(AND(Tipy!GB48-Tipy!GD48=0,Výsledky!$HB$3-Výsledky!$HD$3=0),20,IF(AND(Tipy!GB48-Tipy!GD48&lt;0,Výsledky!$HB$3-Výsledky!$HD$3&lt;0),20,0))))))</f>
        <v/>
      </c>
      <c r="HH54" s="61" t="str">
        <f>IF(ISBLANK($HD$3),"",IF(OR(Tipy!GE48=Výsledky!#REF!,Tipy!GE48=Výsledky!#REF!,Tipy!GE48=Výsledky!#REF!,Tipy!GE48=Výsledky!$HF$9),IF(VLOOKUP(Tipy!GE48,'Kategórie hráčov'!$A$2:$B$46,2,FALSE)=30,30,20),0))</f>
        <v/>
      </c>
      <c r="HI54" s="61" t="str">
        <f>IF(ISBLANK($HD$3),"",IF(OR(Tipy!GF48=Výsledky!#REF!,Tipy!GF48=Výsledky!#REF!,Tipy!GF48=Výsledky!#REF!,Tipy!GF48=Výsledky!$HI$9),IF(VLOOKUP(Tipy!GF48,'Kategórie hráčov'!$A$2:$B$46,2,FALSE)=30,30,20),0))</f>
        <v/>
      </c>
      <c r="HJ54" s="62" t="str">
        <f>IF(ISBLANK($HD$3),"",IF(ISBLANK(Tipy!GB48),0,IF(OR(AND(Tipy!GB48=Výsledky!$HB$3,OR(Tipy!GD48=Výsledky!$HD$3+1,Tipy!GD48=Výsledky!$HD$3-1)),AND(Tipy!GD48=Výsledky!$HD$3,OR(Tipy!GB48=Výsledky!$HB$3+1,Tipy!GB48=Výsledky!$HB$3-1))),10,0)))</f>
        <v/>
      </c>
      <c r="HK54" s="65" t="str">
        <f>IF(ISBLANK($HD$3),"",IF(ISBLANK(Tipy!GB48),"-",SUM(HF54:HJ54)))</f>
        <v/>
      </c>
      <c r="HL54" s="64"/>
      <c r="HM54" s="61" t="str">
        <f>IF(ISBLANK($HY$3),"",IF(ISBLANK(Tipy!GH48),0,IF(AND(Tipy!GH48=Výsledky!$HW$3,Tipy!GJ48=Výsledky!$HY$3),60,0)))</f>
        <v/>
      </c>
      <c r="HN54" s="61" t="str">
        <f>IF(ISBLANK($HY$3),"",IF(ISBLANK(Tipy!GH48),0,IF(AND(Tipy!GH48=Výsledky!$HW$3,Tipy!GJ48=Výsledky!$HY$3),0,IF(AND(Tipy!GH48-Tipy!GJ48&gt;0,Výsledky!$HW$3-Výsledky!$HY$3&gt;0),20,IF(AND(Tipy!GH48-Tipy!GJ48=0,Výsledky!$HW$3-Výsledky!$HY$3=0),20,IF(AND(Tipy!GH48-Tipy!GJ48&lt;0,Výsledky!$HW$3-Výsledky!$HY$3&lt;0),20,0))))))</f>
        <v/>
      </c>
      <c r="HO54" s="61" t="str">
        <f>IF(ISBLANK($HY$3),"",IF(OR(Tipy!GK48=Výsledky!$HM$6,Tipy!GK48=Výsledky!$HM$7,Tipy!GK48=Výsledky!$HM$8,Tipy!GK48=Výsledky!$HM$9),IF(VLOOKUP(Tipy!GK48,'Kategórie hráčov'!$A$2:$B$46,2,FALSE)=30,30,20),0))</f>
        <v/>
      </c>
      <c r="HP54" s="61" t="str">
        <f>IF(ISBLANK($HY$3),"",IF(OR(Tipy!GL48=Výsledky!$HP$6,Tipy!GL48=Výsledky!$HP$7,Tipy!GL48=Výsledky!$HP$8,Tipy!GL48=Výsledky!$HP$9),IF(VLOOKUP(Tipy!GL48,'Kategórie hráčov'!$A$2:$B$46,2,FALSE)=30,30,20),0))</f>
        <v/>
      </c>
      <c r="HQ54" s="62" t="str">
        <f>IF(ISBLANK($HY$3),"",IF(ISBLANK(Tipy!GH48),0,IF(OR(AND(Tipy!GH48=Výsledky!$HW$3,OR(Tipy!GJ48=Výsledky!$HY$3+1,Tipy!GJ48=Výsledky!$HY$3-1)),AND(Tipy!GJ48=Výsledky!$HY$3,OR(Tipy!GH48=Výsledky!$HW$3+1,Tipy!GH48=Výsledky!$HW$3-1))),10,0)))</f>
        <v/>
      </c>
      <c r="HR54" s="65" t="str">
        <f>IF(ISBLANK($HY$3),"",IF(ISBLANK(Tipy!GH48),"-",SUM(HM54:HQ54)))</f>
        <v/>
      </c>
      <c r="HS54" s="64"/>
      <c r="HT54" s="61" t="str">
        <f>IF(ISBLANK($HR$3),"",IF(ISBLANK(Tipy!GN48),0,IF(AND(Tipy!GN48=Výsledky!$HP$3,Tipy!GP48=Výsledky!$HR$3),60,0)))</f>
        <v/>
      </c>
      <c r="HU54" s="61" t="str">
        <f>IF(ISBLANK($HR$3),"",IF(ISBLANK(Tipy!GN48),0,IF(AND(Tipy!GN48=Výsledky!$HP$3,Tipy!GP48=Výsledky!$HR$3),0,IF(AND(Tipy!GN48-Tipy!GP48&gt;0,Výsledky!$HP$3-Výsledky!$HR$3&gt;0),20,IF(AND(Tipy!GN48-Tipy!GP48=0,Výsledky!$HP$3-Výsledky!$HR$3=0),20,IF(AND(Tipy!GN48-Tipy!GP48&lt;0,Výsledky!$HP$3-Výsledky!$HR$3&lt;0),20,0))))))</f>
        <v/>
      </c>
      <c r="HV54" s="61" t="str">
        <f>IF(ISBLANK($HR$3),"",IF(OR(Tipy!GQ48=Výsledky!$HT$6,Tipy!GQ48=Výsledky!#REF!,Tipy!GQ48=Výsledky!#REF!,Tipy!GQ48=Výsledky!#REF!),IF(VLOOKUP(Tipy!GQ48,'Kategórie hráčov'!$A$2:$B$46,2,FALSE)=30,30,20),0))</f>
        <v/>
      </c>
      <c r="HW54" s="61" t="str">
        <f>IF(ISBLANK($HR$3),"",IF(OR(Tipy!GR48=Výsledky!$HW$6,Tipy!GR48=Výsledky!#REF!,Tipy!GR48=Výsledky!#REF!,Tipy!GR48=Výsledky!#REF!),IF(VLOOKUP(Tipy!GR48,'Kategórie hráčov'!$A$2:$B$46,2,FALSE)=30,30,20),0))</f>
        <v/>
      </c>
      <c r="HX54" s="62" t="str">
        <f>IF(ISBLANK($HR$3),"",IF(ISBLANK(Tipy!GN48),0,IF(OR(AND(Tipy!GN48=Výsledky!$HP$3,OR(Tipy!GP48=Výsledky!$HR$3+1,Tipy!GP48=Výsledky!$HR$3-1)),AND(Tipy!GP48=Výsledky!$HR$3,OR(Tipy!GN48=Výsledky!$HP$3+1,Tipy!GN48=Výsledky!$HP$3-1))),10,0)))</f>
        <v/>
      </c>
      <c r="HY54" s="65" t="str">
        <f>IF(ISBLANK($HR$3),"",IF(ISBLANK(Tipy!GN48),"-",SUM(HT54:HX54)))</f>
        <v/>
      </c>
      <c r="HZ54" s="64"/>
      <c r="IA54" s="61" t="str">
        <f>IF(ISBLANK($IM$3),"",IF(ISBLANK(Tipy!GT48),0,IF(AND(Tipy!GT48=Výsledky!$IK$3,Tipy!GV48=Výsledky!$IM$3),60,0)))</f>
        <v/>
      </c>
      <c r="IB54" s="61" t="str">
        <f>IF(ISBLANK($IM$3),"",IF(ISBLANK(Tipy!GT48),0,IF(AND(Tipy!GT48=Výsledky!$IK$3,Tipy!GV48=Výsledky!$IM$3),0,IF(AND(Tipy!GT48-Tipy!GV48&gt;0,Výsledky!$IK$3-Výsledky!$IM$3&gt;0),20,IF(AND(Tipy!GT48-Tipy!GV48=0,Výsledky!$IK$3-Výsledky!$IM$3=0),20,IF(AND(Tipy!GT48-Tipy!GV48&lt;0,Výsledky!$IK$3-Výsledky!$IM$3&lt;0),20,0))))))</f>
        <v/>
      </c>
      <c r="IC54" s="61" t="str">
        <f>IF(ISBLANK($IM$3),"",IF(OR(Tipy!GW48=Výsledky!$IA$6,Tipy!GW48=Výsledky!$IA$7,Tipy!GW48=Výsledky!$IA$8,Tipy!GW48=Výsledky!$IA$9),IF(VLOOKUP(Tipy!GW48,'Kategórie hráčov'!$A$2:$B$46,2,FALSE)=30,30,20),0))</f>
        <v/>
      </c>
      <c r="ID54" s="61" t="str">
        <f>IF(ISBLANK($IM$3),"",IF(OR(Tipy!GX48=Výsledky!$ID$6,Tipy!GX48=Výsledky!$ID$7,Tipy!GX48=Výsledky!$ID$8,Tipy!GX48=Výsledky!$ID$9),IF(VLOOKUP(Tipy!GX48,'Kategórie hráčov'!$A$2:$B$46,2,FALSE)=30,30,20),0))</f>
        <v/>
      </c>
      <c r="IE54" s="62" t="str">
        <f>IF(ISBLANK($IM$3),"",IF(ISBLANK(Tipy!GT48),0,IF(OR(AND(Tipy!GT48=Výsledky!$IK$3,OR(Tipy!GV48=Výsledky!$IM$3+1,Tipy!GV48=Výsledky!$IM$3-1)),AND(Tipy!GV48=Výsledky!$IM$3,OR(Tipy!GT48=Výsledky!$IK$3+1,Tipy!GT48=Výsledky!$IK$3-1))),10,0)))</f>
        <v/>
      </c>
      <c r="IF54" s="65" t="str">
        <f>IF(ISBLANK($IM$3),"",IF(ISBLANK(Tipy!GT48),"-",SUM(IA54:IE54)))</f>
        <v/>
      </c>
      <c r="IG54" s="64"/>
      <c r="IH54" s="61" t="str">
        <f>IF(ISBLANK($IF$3),"",IF(ISBLANK(Tipy!GZ48),0,IF(AND(Tipy!GZ48=Výsledky!$ID$3,Tipy!HB48=Výsledky!$IF$3),60,0)))</f>
        <v/>
      </c>
      <c r="II54" s="61" t="str">
        <f>IF(ISBLANK($IF$3),"",IF(ISBLANK(Tipy!GZ48),0,IF(AND(Tipy!GZ48=Výsledky!$ID$3,Tipy!HB48=Výsledky!$IF$3),0,IF(AND(Tipy!GZ48-Tipy!HB48&gt;0,Výsledky!$ID$3-Výsledky!$IF$3&gt;0),20,IF(AND(Tipy!GZ48-Tipy!HB48=0,Výsledky!$ID$3-Výsledky!$IF$3=0),20,IF(AND(Tipy!GZ48-Tipy!HB48&lt;0,Výsledky!$ID$3-Výsledky!$IF$3&lt;0),20,0))))))</f>
        <v/>
      </c>
      <c r="IJ54" s="61" t="str">
        <f>IF(ISBLANK($IF$3),"",IF(OR(Tipy!HC48=Výsledky!#REF!,Tipy!HC48=Výsledky!#REF!,Tipy!HC48=Výsledky!#REF!,Tipy!HC48=Výsledky!$IH$9),IF(VLOOKUP(Tipy!HC48,'Kategórie hráčov'!$A$2:$B$46,2,FALSE)=30,30,20),0))</f>
        <v/>
      </c>
      <c r="IK54" s="61" t="str">
        <f>IF(ISBLANK($IF$3),"",IF(OR(Tipy!HD48=Výsledky!#REF!,Tipy!HD48=Výsledky!#REF!,Tipy!HD48=Výsledky!#REF!,Tipy!HD48=Výsledky!$IK$9),IF(VLOOKUP(Tipy!HD48,'Kategórie hráčov'!$A$2:$B$46,2,FALSE)=30,30,20),0))</f>
        <v/>
      </c>
      <c r="IL54" s="62" t="str">
        <f>IF(ISBLANK($IF$3),"",IF(ISBLANK(Tipy!GZ48),0,IF(OR(AND(Tipy!GZ48=Výsledky!$ID$3,OR(Tipy!HB48=Výsledky!$IF$3+1,Tipy!HB48=Výsledky!$IF$3-1)),AND(Tipy!HB48=Výsledky!$IF$3,OR(Tipy!GZ48=Výsledky!$ID$3+1,Tipy!GZ48=Výsledky!$ID$3-1))),10,0)))</f>
        <v/>
      </c>
      <c r="IM54" s="65" t="str">
        <f>IF(ISBLANK($IF$3),"",IF(ISBLANK(Tipy!GZ48),"-",SUM(IH54:IL54)))</f>
        <v/>
      </c>
      <c r="IN54" s="64"/>
      <c r="IO54" s="61" t="str">
        <f>IF(ISBLANK($IT$3),"",IF(ISBLANK(Tipy!HF48),0,IF(AND(Tipy!HF48=Výsledky!$IR$3,Tipy!HH48=Výsledky!$IT$3),60,0)))</f>
        <v/>
      </c>
      <c r="IP54" s="61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61" t="str">
        <f>IF(ISBLANK($IT$3),"",IF(OR(Tipy!HI48=Výsledky!$IO$6,Tipy!HI48=Výsledky!$IO$7,Tipy!HI48=Výsledky!$IO$8,Tipy!HI48=Výsledky!$IO$9),IF(VLOOKUP(Tipy!HI48,'Kategórie hráčov'!$A$2:$B$46,2,FALSE)=30,30,20),0))</f>
        <v/>
      </c>
      <c r="IR54" s="61" t="str">
        <f>IF(ISBLANK($IT$3),"",IF(OR(Tipy!HJ48=Výsledky!$IR$6,Tipy!HJ48=Výsledky!$IR$7,Tipy!HJ48=Výsledky!$IR$8,Tipy!HJ48=Výsledky!$IR$9),IF(VLOOKUP(Tipy!HJ48,'Kategórie hráčov'!$A$2:$B$46,2,FALSE)=30,30,20),0))</f>
        <v/>
      </c>
      <c r="IS54" s="62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65" t="str">
        <f>IF(ISBLANK($IT$3),"",IF(ISBLANK(Tipy!HF48),"-",SUM(IO54:IS54)))</f>
        <v/>
      </c>
      <c r="IU54" s="64"/>
      <c r="IV54" s="61" t="str">
        <f>IF(ISBLANK($JA$3),"",IF(ISBLANK(Tipy!HL48),0,IF(AND(Tipy!HL48=Výsledky!$IY$3,Tipy!HN48=Výsledky!$JA$3),60,0)))</f>
        <v/>
      </c>
      <c r="IW54" s="61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61" t="str">
        <f>IF(ISBLANK($JA$3),"",IF(OR(Tipy!HO48=Výsledky!$IV$6,Tipy!HO48=Výsledky!$IV$7,Tipy!HO48=Výsledky!$IV$8,Tipy!HO48=Výsledky!$IV$9),IF(VLOOKUP(Tipy!HO48,'Kategórie hráčov'!$A$2:$B$46,2,FALSE)=30,30,20),0))</f>
        <v/>
      </c>
      <c r="IY54" s="61" t="str">
        <f>IF(ISBLANK($JA$3),"",IF(OR(Tipy!HP48=Výsledky!$IY$6,Tipy!HP48=Výsledky!$IY$7,Tipy!HP48=Výsledky!$IY$8,Tipy!HP48=Výsledky!$IY$9),IF(VLOOKUP(Tipy!HP48,'Kategórie hráčov'!$A$2:$B$46,2,FALSE)=30,30,20),0))</f>
        <v/>
      </c>
      <c r="IZ54" s="62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65" t="str">
        <f>IF(ISBLANK($JA$3),"",IF(ISBLANK(Tipy!HL48),"-",SUM(IV54:IZ54)))</f>
        <v/>
      </c>
      <c r="JB54" s="64"/>
      <c r="JC54" s="61" t="str">
        <f>IF(ISBLANK($JO$3),"",IF(ISBLANK(Tipy!HR48),0,IF(AND(Tipy!HR48=Výsledky!$JM$3,Tipy!HT48=Výsledky!$JO$3),60,0)))</f>
        <v/>
      </c>
      <c r="JD54" s="61" t="str">
        <f>IF(ISBLANK($JO$3),"",IF(ISBLANK(Tipy!HR48),0,IF(AND(Tipy!HR48=Výsledky!$JM$3,Tipy!HT48=Výsledky!$JO$3),0,IF(AND(Tipy!HR48-Tipy!HT48&gt;0,Výsledky!$JM$3-Výsledky!$JO$3&gt;0),20,IF(AND(Tipy!HR48-Tipy!HT48=0,Výsledky!$JM$3-Výsledky!$JO$3=0),20,IF(AND(Tipy!HR48-Tipy!HT48&lt;0,Výsledky!$JM$3-Výsledky!$JO$3&lt;0),20,0))))))</f>
        <v/>
      </c>
      <c r="JE54" s="61" t="str">
        <f>IF(ISBLANK($JO$3),"",IF(OR(Tipy!HU48=Výsledky!$JC$6,Tipy!HU48=Výsledky!$JC$7,Tipy!HU48=Výsledky!$JC$8,Tipy!HU48=Výsledky!$JC$9),IF(VLOOKUP(Tipy!HU48,'Kategórie hráčov'!$A$2:$B$70,2,FALSE)=30,30,20),0))</f>
        <v/>
      </c>
      <c r="JF54" s="61" t="str">
        <f>IF(ISBLANK($JO$3),"",IF(OR(Tipy!HV48=Výsledky!$JF$6,Tipy!HV48=Výsledky!$JF$7,Tipy!HV48=Výsledky!$JF$8,Tipy!HV48=Výsledky!$JF$9),IF(VLOOKUP(Tipy!HV48,'Kategórie hráčov'!$A$2:$B$70,2,FALSE)=30,30,20),0))</f>
        <v/>
      </c>
      <c r="JG54" s="62" t="str">
        <f>IF(ISBLANK($JO$3),"",IF(ISBLANK(Tipy!HR48),0,IF(OR(AND(Tipy!HR48=Výsledky!$JM$3,OR(Tipy!HT48=Výsledky!$JO$3+1,Tipy!HT48=Výsledky!$JO$3-1)),AND(Tipy!HT48=Výsledky!$JO$3,OR(Tipy!HR48=Výsledky!$JM$3+1,Tipy!HR48=Výsledky!$JM$3-1))),10,0)))</f>
        <v/>
      </c>
      <c r="JH54" s="65" t="str">
        <f>IF(ISBLANK($JO$3),"",IF(ISBLANK(Tipy!HR48),"-",SUM(JC54:JG54)))</f>
        <v/>
      </c>
      <c r="JI54" s="64"/>
      <c r="JJ54" s="61" t="str">
        <f>IF(ISBLANK($JH$3),"",IF(ISBLANK(Tipy!HX48),0,IF(AND(Tipy!HX48=Výsledky!$JF$3,Tipy!HZ48=Výsledky!$JH$3),60,0)))</f>
        <v/>
      </c>
      <c r="JK54" s="61" t="str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/>
      </c>
      <c r="JL54" s="61" t="str">
        <f>IF(ISBLANK($JH$3),"",IF(OR(Tipy!IA48=Výsledky!#REF!,Tipy!IA48=Výsledky!#REF!,Tipy!IA48=Výsledky!#REF!,Tipy!IA48=Výsledky!$JJ$9),IF(VLOOKUP(Tipy!IA48,'Kategórie hráčov'!$A$2:$B$46,2,FALSE)=30,30,20),0))</f>
        <v/>
      </c>
      <c r="JM54" s="61" t="str">
        <f>IF(ISBLANK($JH$3),"",IF(OR(Tipy!IB48=Výsledky!#REF!,Tipy!IB48=Výsledky!#REF!,Tipy!IB48=Výsledky!#REF!,Tipy!IB48=Výsledky!$JM$9),IF(VLOOKUP(Tipy!IB48,'Kategórie hráčov'!$A$2:$B$46,2,FALSE)=30,30,20),0))</f>
        <v/>
      </c>
      <c r="JN54" s="62" t="str">
        <f>IF(ISBLANK($JH$3),"",IF(ISBLANK(Tipy!HX48),0,IF(OR(AND(Tipy!HX48=Výsledky!$JF$3,OR(Tipy!HZ48=Výsledky!$JH$3+1,Tipy!HZ48=Výsledky!$JH$3-1)),AND(Tipy!HZ48=Výsledky!$JH$3,OR(Tipy!HX48=Výsledky!$JF$3+1,Tipy!HX48=Výsledky!$JF$3-1))),10,0)))</f>
        <v/>
      </c>
      <c r="JO54" s="65" t="str">
        <f>IF(ISBLANK($JH$3),"",IF(ISBLANK(Tipy!HX48),"-",SUM(JJ54:JN54)))</f>
        <v/>
      </c>
      <c r="JP54" s="64"/>
      <c r="JQ54" s="61" t="str">
        <f>IF(ISBLANK($JV$3),"",IF(ISBLANK(Tipy!ID48),0,IF(AND(Tipy!ID48=Výsledky!$JT$3,Tipy!IF48=Výsledky!$JV$3),60,0)))</f>
        <v/>
      </c>
      <c r="JR54" s="61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61" t="str">
        <f>IF(ISBLANK($JV$3),"",IF(OR(Tipy!IG48=Výsledky!$JQ$6,Tipy!IG48=Výsledky!$JQ$7,Tipy!IG48=Výsledky!$JQ$8,Tipy!IG48=Výsledky!$JQ$9),IF(VLOOKUP(Tipy!IG48,'Kategórie hráčov'!$A$2:$B$46,2,FALSE)=30,30,20),0))</f>
        <v/>
      </c>
      <c r="JT54" s="61" t="str">
        <f>IF(ISBLANK($JV$3),"",IF(OR(Tipy!IH48=Výsledky!$JT$6,Tipy!IH48=Výsledky!$JT$7,Tipy!IH48=Výsledky!$JT$8,Tipy!IH48=Výsledky!$JT$9),IF(VLOOKUP(Tipy!IH48,'Kategórie hráčov'!$A$2:$B$46,2,FALSE)=30,30,20),0))</f>
        <v/>
      </c>
      <c r="JU54" s="62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65" t="str">
        <f>IF(ISBLANK($JV$3),"",IF(ISBLANK(Tipy!ID48),"-",SUM(JQ54:JU54)))</f>
        <v/>
      </c>
      <c r="JW54" s="64"/>
      <c r="JX54" s="61" t="str">
        <f>IF(ISBLANK($KQ$3),"",IF(ISBLANK(Tipy!IJ48),0,IF(AND(Tipy!IJ48=Výsledky!$KO$3,Tipy!IL48=Výsledky!$KQ$3),60,0)))</f>
        <v/>
      </c>
      <c r="JY54" s="61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1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1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2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65" t="str">
        <f>IF(ISBLANK($KQ$3),"",IF(ISBLANK(Tipy!IJ48),"-",SUM(JX54:KB54)))</f>
        <v/>
      </c>
      <c r="KD54" s="64"/>
      <c r="KE54" s="61" t="str">
        <f>IF(ISBLANK($KX$3),"",IF(ISBLANK(Tipy!IP48),0,IF(AND(Tipy!IP48=Výsledky!$KV$3,Tipy!IR48=Výsledky!$KX$3),60,0)))</f>
        <v/>
      </c>
      <c r="KF54" s="61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1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1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2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65" t="str">
        <f>IF(ISBLANK($KX$3),"",IF(ISBLANK(Tipy!IP48),"-",SUM(KE54:KI54)))</f>
        <v/>
      </c>
      <c r="KK54" s="64"/>
      <c r="KL54" s="61" t="str">
        <f>IF(ISBLANK($KJ$3),"",IF(ISBLANK(Tipy!IV48),0,IF(AND(Tipy!IV48=Výsledky!$KH$3,Tipy!IX48=Výsledky!$KJ$3),60,0)))</f>
        <v/>
      </c>
      <c r="KM54" s="61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1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1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2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65" t="str">
        <f>IF(ISBLANK($KJ$3),"",IF(ISBLANK(Tipy!IV48),"-",SUM(KL54:KP54)))</f>
        <v/>
      </c>
      <c r="KR54" s="64"/>
      <c r="KS54" s="61" t="str">
        <f>IF(ISBLANK($KC$3),"",IF(ISBLANK(Tipy!JB48),0,IF(AND(Tipy!JB48=Výsledky!$KA$3,Tipy!JD48=Výsledky!$KC$3),60,0)))</f>
        <v/>
      </c>
      <c r="KT54" s="61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1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1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2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5" t="str">
        <f>IF(ISBLANK($KC$3),"",IF(ISBLANK(Tipy!JB48),"-",SUM(KS54:KW54)))</f>
        <v/>
      </c>
      <c r="KY54" s="64"/>
      <c r="KZ54" s="61" t="str">
        <f>IF(ISBLANK($LE$3),"",IF(ISBLANK(Tipy!JH48),0,IF(AND(Tipy!JH48=Výsledky!$LC$3,Tipy!JJ48=Výsledky!$LE$3),60,0)))</f>
        <v/>
      </c>
      <c r="LA54" s="61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1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1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2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5" t="str">
        <f>IF(ISBLANK($LE$3),"",IF(ISBLANK(Tipy!JH48),"-",SUM(KZ54:LD54)))</f>
        <v/>
      </c>
      <c r="LF54" s="64"/>
      <c r="LG54" s="61" t="str">
        <f>IF(ISBLANK($JH$3),"",IF(ISBLANK(Tipy!JU48),0,IF(AND(Tipy!JU48=Výsledky!$JF$3,Tipy!JW48=Výsledky!$JH$3),60,0)))</f>
        <v/>
      </c>
      <c r="LH54" s="61" t="str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/>
      </c>
      <c r="LI54" s="61" t="str">
        <f>IF(ISBLANK($JH$3),"",IF(OR(Tipy!JX48=Výsledky!#REF!,Tipy!JX48=Výsledky!#REF!,Tipy!JX48=Výsledky!#REF!,Tipy!JX48=Výsledky!$JJ$9),IF(VLOOKUP(Tipy!JX48,'Kategórie hráčov'!$A$2:$B$46,2,FALSE)=30,30,20),0))</f>
        <v/>
      </c>
      <c r="LJ54" s="61" t="str">
        <f>IF(ISBLANK($JH$3),"",IF(OR(Tipy!JY48=Výsledky!#REF!,Tipy!JY48=Výsledky!#REF!,Tipy!JY48=Výsledky!#REF!,Tipy!JY48=Výsledky!$JM$9),IF(VLOOKUP(Tipy!JY48,'Kategórie hráčov'!$A$2:$B$46,2,FALSE)=30,30,20),0))</f>
        <v/>
      </c>
      <c r="LK54" s="62" t="str">
        <f>IF(ISBLANK($JH$3),"",IF(ISBLANK(Tipy!JU48),0,IF(OR(AND(Tipy!JU48=Výsledky!$JF$3,OR(Tipy!JW48=Výsledky!$JH$3+1,Tipy!JW48=Výsledky!$JH$3-1)),AND(Tipy!JW48=Výsledky!$JH$3,OR(Tipy!JU48=Výsledky!$JF$3+1,Tipy!JU48=Výsledky!$JF$3-1))),10,0)))</f>
        <v/>
      </c>
      <c r="LL54" s="65" t="str">
        <f>IF(ISBLANK($JH$3),"",IF(ISBLANK(Tipy!JU48),"-",SUM(LG54:LK54)))</f>
        <v/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 t="str">
        <f>IF(ISBLANK($JH$3),"",IF(ISBLANK(Tipy!KI48),0,IF(AND(Tipy!KI48=Výsledky!$JF$3,Tipy!KK48=Výsledky!$JH$3),60,0)))</f>
        <v/>
      </c>
      <c r="LV54" s="61" t="str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/>
      </c>
      <c r="LW54" s="61" t="str">
        <f>IF(ISBLANK($JH$3),"",IF(OR(Tipy!KL48=Výsledky!#REF!,Tipy!KL48=Výsledky!#REF!,Tipy!KL48=Výsledky!#REF!,Tipy!KL48=Výsledky!$JJ$9),IF(VLOOKUP(Tipy!KL48,'Kategórie hráčov'!$A$2:$B$46,2,FALSE)=30,30,20),0))</f>
        <v/>
      </c>
      <c r="LX54" s="61" t="str">
        <f>IF(ISBLANK($JH$3),"",IF(OR(Tipy!KM48=Výsledky!#REF!,Tipy!KM48=Výsledky!#REF!,Tipy!KM48=Výsledky!#REF!,Tipy!KM48=Výsledky!$JM$9),IF(VLOOKUP(Tipy!KM48,'Kategórie hráčov'!$A$2:$B$46,2,FALSE)=30,30,20),0))</f>
        <v/>
      </c>
      <c r="LY54" s="62" t="str">
        <f>IF(ISBLANK($JH$3),"",IF(ISBLANK(Tipy!KI48),0,IF(OR(AND(Tipy!KI48=Výsledky!$JF$3,OR(Tipy!KK48=Výsledky!$JH$3+1,Tipy!KK48=Výsledky!$JH$3-1)),AND(Tipy!KK48=Výsledky!$JH$3,OR(Tipy!KI48=Výsledky!$JF$3+1,Tipy!KI48=Výsledky!$JF$3-1))),10,0)))</f>
        <v/>
      </c>
      <c r="LZ54" s="65" t="str">
        <f>IF(ISBLANK($JH$3),"",IF(ISBLANK(Tipy!KI48),"-",SUM(LU54:LY54)))</f>
        <v/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324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324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5" customFormat="1" ht="18" customHeight="1" x14ac:dyDescent="0.2">
      <c r="A55" s="287">
        <f>Tipy!A49</f>
        <v>3</v>
      </c>
      <c r="B55" s="302" t="s">
        <v>295</v>
      </c>
      <c r="C55" s="303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4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299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299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102">
        <f>IF(ISBLANK($AR$3),"",IF(ISBLANK(Tipy!AH49),0,IF(AND(Tipy!AH49=Výsledky!$AP$3,Tipy!AJ49=Výsledky!$AR$3),60,0)))</f>
        <v>0</v>
      </c>
      <c r="AN55" s="101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101">
        <f>IF(ISBLANK($AR$3),"",IF(OR(Tipy!AK49=Výsledky!$AM$6,Tipy!AK49=Výsledky!$AM$7,Tipy!AK49=Výsledky!$AM$8,Tipy!AK49=Výsledky!$AM$9),VLOOKUP(Tipy!AK49,'Kategórie hráčov'!$A$2:$B$51,2,FALSE),0))</f>
        <v>0</v>
      </c>
      <c r="AP55" s="101">
        <f>IF(ISBLANK($AR$3),"",IF(OR(Tipy!AL49=Výsledky!$AP$6,Tipy!AL49=Výsledky!$AP$7,Tipy!AL49=Výsledky!$AP$8,Tipy!AL49=Výsledky!$AP$9),VLOOKUP(Tipy!AL49,'Kategórie hráčov'!$A$27:$B$76,2,FALSE),0))</f>
        <v>20</v>
      </c>
      <c r="AQ55" s="62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5">
        <f>IF(ISBLANK($AR$3),"",IF(ISBLANK(Tipy!AH49),"-",SUM(AM55:AQ55)))</f>
        <v>50</v>
      </c>
      <c r="AS55" s="64"/>
      <c r="AT55" s="61">
        <f>IF(ISBLANK($AY$3),"",IF(ISBLANK(Tipy!AN49),0,IF(AND(Tipy!AN49=Výsledky!$AW$3,Tipy!AP49=Výsledky!$AY$3),60,0)))</f>
        <v>0</v>
      </c>
      <c r="AU55" s="61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61">
        <f>IF(ISBLANK($AY$3),"",IF(OR(Tipy!AQ49=Výsledky!$AT$6,Tipy!AQ49=Výsledky!$AT$7,Tipy!AQ49=Výsledky!$AT$8,Tipy!AQ49=Výsledky!$AT$9),VLOOKUP(Tipy!AQ49,'Kategórie hráčov'!$A$2:$B$51,2,FALSE),0))</f>
        <v>0</v>
      </c>
      <c r="AW55" s="61">
        <f>IF(ISBLANK($AY$3),"",IF(OR(Tipy!AR49=Výsledky!$AW$6,Tipy!AR49=Výsledky!$AW$7,Tipy!AR49=Výsledky!$AW$8,Tipy!AR49=Výsledky!$AW$9),VLOOKUP(Tipy!AR49,'Kategórie hráčov'!$A$27:$B$76,2,FALSE),0))</f>
        <v>0</v>
      </c>
      <c r="AX55" s="62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5">
        <f>IF(ISBLANK($AY$3),"",IF(ISBLANK(Tipy!AN49),"-",SUM(AT55:AX55)))</f>
        <v>30</v>
      </c>
      <c r="AZ55" s="64"/>
      <c r="BA55" s="61">
        <f>IF(ISBLANK($BF$3),"",IF(ISBLANK(Tipy!AT49),0,IF(AND(Tipy!AT49=Výsledky!$BD$3,Tipy!AV49=Výsledky!$BF$3),60,0)))</f>
        <v>0</v>
      </c>
      <c r="BB55" s="61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61">
        <f>IF(ISBLANK($BF$3),"",IF(OR(Tipy!AW49=Výsledky!$BA$6,Tipy!AW49=Výsledky!$BA$7,Tipy!AW49=Výsledky!$BA$8,Tipy!AW49=Výsledky!$BA$9),VLOOKUP(Tipy!AW49,'Kategórie hráčov'!$A$2:$B$51,2,FALSE),0))</f>
        <v>20</v>
      </c>
      <c r="BD55" s="61">
        <f>IF(ISBLANK($BF$3),"",IF(OR(Tipy!AX49=Výsledky!$BD$6,Tipy!AX49=Výsledky!$BD$7,Tipy!AX49=Výsledky!$BD$8,Tipy!AX49=Výsledky!$BD$9),VLOOKUP(Tipy!AX49,'Kategórie hráčov'!$A$27:$B$76,2,FALSE),0))</f>
        <v>0</v>
      </c>
      <c r="BE55" s="62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5">
        <f>IF(ISBLANK($BF$3),"",IF(ISBLANK(Tipy!AT49),"-",SUM(BA55:BE55)))</f>
        <v>50</v>
      </c>
      <c r="BG55" s="64"/>
      <c r="BH55" s="61">
        <f>IF(ISBLANK($BM$3),"",IF(ISBLANK(Tipy!AZ49),0,IF(AND(Tipy!AZ49=Výsledky!$BK$3,Tipy!BB49=Výsledky!$BM$3),60,0)))</f>
        <v>0</v>
      </c>
      <c r="BI55" s="61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61">
        <f>IF(ISBLANK($BM$3),"",IF(OR(Tipy!BC49=Výsledky!$BH$6,Tipy!BC49=Výsledky!$BH$7,Tipy!BC49=Výsledky!$BH$8,Tipy!BC49=Výsledky!$BH$9),VLOOKUP(Tipy!BC49,'Kategórie hráčov'!$A$2:$B$51,2,FALSE),0))</f>
        <v>20</v>
      </c>
      <c r="BK55" s="61">
        <f>IF(ISBLANK($BM$3),"",IF(OR(Tipy!BD49=Výsledky!$BK$6,Tipy!BD49=Výsledky!$BK$7,Tipy!BD49=Výsledky!$BK$8,Tipy!BD49=Výsledky!$BK$9),VLOOKUP(Tipy!BD49,'Kategórie hráčov'!$A$27:$B$76,2,FALSE),0))</f>
        <v>0</v>
      </c>
      <c r="BL55" s="62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5">
        <f>IF(ISBLANK($BM$3),"",IF(ISBLANK(Tipy!AZ49),"-",SUM(BH55:BL55)))</f>
        <v>50</v>
      </c>
      <c r="BN55" s="64"/>
      <c r="BO55" s="61">
        <f>IF(ISBLANK($BT$3),"",IF(ISBLANK(Tipy!BF49),0,IF(AND(Tipy!BF49=Výsledky!$BR$3,Tipy!BH49=Výsledky!$BT$3),60,0)))</f>
        <v>0</v>
      </c>
      <c r="BP55" s="61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61">
        <f>IF(ISBLANK($BT$3),"",IF(OR(Tipy!BI49=Výsledky!$BO$6,Tipy!BI49=Výsledky!$BO$7,Tipy!BI49=Výsledky!$BO$8,Tipy!BI49=Výsledky!$BO$9),VLOOKUP(Tipy!BI49,'Kategórie hráčov'!$A$2:$B$51,2,FALSE),0))</f>
        <v>0</v>
      </c>
      <c r="BR55" s="61">
        <f>IF(ISBLANK($BT$3),"",IF(OR(Tipy!BJ49=Výsledky!$BR$6,Tipy!BJ49=Výsledky!$BR$7,Tipy!BJ49=Výsledky!$BR$8,Tipy!BJ49=Výsledky!$BR$9),VLOOKUP(Tipy!BJ49,'Kategórie hráčov'!$A$27:$B$76,2,FALSE),0))</f>
        <v>0</v>
      </c>
      <c r="BS55" s="62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5">
        <f>IF(ISBLANK($BT$3),"",IF(ISBLANK(Tipy!BF49),"-",SUM(BO55:BS55)))</f>
        <v>0</v>
      </c>
      <c r="BU55" s="64"/>
      <c r="BV55" s="61">
        <f>IF(ISBLANK($CA$3),"",IF(ISBLANK(Tipy!BL49),0,IF(AND(Tipy!BL49=Výsledky!$BY$3,Tipy!BN49=Výsledky!$CA$3),60,0)))</f>
        <v>0</v>
      </c>
      <c r="BW55" s="61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61">
        <f>IF(ISBLANK($CA$3),"",IF(OR(Tipy!BO49=Výsledky!$BV$6,Tipy!BO49=Výsledky!$BV$7,Tipy!BO49=Výsledky!$BV$8,Tipy!BO49=Výsledky!$BV$9),VLOOKUP(Tipy!BO49,'Kategórie hráčov'!$A$2:$B$51,2,FALSE),0))</f>
        <v>0</v>
      </c>
      <c r="BY55" s="61">
        <f>IF(ISBLANK($CA$3),"",IF(OR(Tipy!BP49=Výsledky!$BY$6,Tipy!BP49=Výsledky!$BY$7,Tipy!BP49=Výsledky!$BY$8,Tipy!BP49=Výsledky!$BY$9),VLOOKUP(Tipy!BP49,'Kategórie hráčov'!$A$27:$B$76,2,FALSE),0))</f>
        <v>0</v>
      </c>
      <c r="BZ55" s="62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5">
        <f>IF(ISBLANK($CA$3),"",IF(ISBLANK(Tipy!BL49),"-",SUM(BV55:BZ55)))</f>
        <v>20</v>
      </c>
      <c r="CB55" s="64"/>
      <c r="CC55" s="61">
        <f>IF(ISBLANK($CH$3),"",IF(ISBLANK(Tipy!BR49),0,IF(AND(Tipy!BR49=Výsledky!$CF$3,Tipy!BT49=Výsledky!$CH$3),60,0)))</f>
        <v>0</v>
      </c>
      <c r="CD55" s="61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61">
        <f>IF(ISBLANK($CH$3),"",IF(OR(Tipy!BU49=Výsledky!$CC$6,Tipy!BU49=Výsledky!$CC$7,Tipy!BU49=Výsledky!$CC$8,Tipy!BU49=Výsledky!$CC$9),VLOOKUP(Tipy!BU49,'Kategórie hráčov'!$A$2:$B$51,2,FALSE),0))</f>
        <v>0</v>
      </c>
      <c r="CF55" s="61">
        <f>IF(ISBLANK($CH$3),"",IF(OR(Tipy!BV49=Výsledky!$CF$6,Tipy!BV49=Výsledky!$CF$7,Tipy!BV49=Výsledky!$CF$8,Tipy!BV49=Výsledky!$CF$9),VLOOKUP(Tipy!BV49,'Kategórie hráčov'!$A$27:$B$76,2,FALSE),0))</f>
        <v>0</v>
      </c>
      <c r="CG55" s="62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5">
        <f>IF(ISBLANK($CH$3),"",IF(ISBLANK(Tipy!BR49),"-",SUM(CC55:CG55)))</f>
        <v>0</v>
      </c>
      <c r="CI55" s="64"/>
      <c r="CJ55" s="61">
        <f>IF(ISBLANK($CO$3),"",IF(ISBLANK(Tipy!BX49),0,IF(AND(Tipy!BX49=Výsledky!$CM$3,Tipy!BZ49=Výsledky!$CO$3),60,0)))</f>
        <v>0</v>
      </c>
      <c r="CK55" s="61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61">
        <f>IF(ISBLANK($CO$3),"",IF(OR(Tipy!CA49=Výsledky!$CJ$6,Tipy!CA49=Výsledky!$CJ$7,Tipy!CA49=Výsledky!$CJ$8,Tipy!CA49=Výsledky!$CJ$9),VLOOKUP(Tipy!CA49,'Kategórie hráčov'!$A$2:$B$51,2,FALSE),0))</f>
        <v>20</v>
      </c>
      <c r="CM55" s="61">
        <f>IF(ISBLANK($CO$3),"",IF(OR(Tipy!CB49=Výsledky!$CM$6,Tipy!CB49=Výsledky!$CM$7,Tipy!CB49=Výsledky!$CM$8,Tipy!CB49=Výsledky!$CM$9),VLOOKUP(Tipy!CB49,'Kategórie hráčov'!$A$27:$B$76,2,FALSE),0))</f>
        <v>0</v>
      </c>
      <c r="CN55" s="62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65">
        <f>IF(ISBLANK($CO$3),"",IF(ISBLANK(Tipy!BX49),"-",SUM(CJ55:CN55)))</f>
        <v>40</v>
      </c>
      <c r="CP55" s="64"/>
      <c r="CQ55" s="61">
        <f>IF(ISBLANK($CV$3),"",IF(ISBLANK(Tipy!CD49),0,IF(AND(Tipy!CD49=Výsledky!$CT$3,Tipy!CF49=Výsledky!$CV$3),60,0)))</f>
        <v>0</v>
      </c>
      <c r="CR55" s="61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61">
        <f>IF(ISBLANK($CV$3),"",IF(OR(Tipy!CG49=Výsledky!$CQ$6,Tipy!CG49=Výsledky!$CQ$7,Tipy!CG49=Výsledky!$CQ$8,Tipy!CG49=Výsledky!$CQ$9),VLOOKUP(Tipy!CG49,'Kategórie hráčov'!$A$2:$B$51,2,FALSE),0))</f>
        <v>20</v>
      </c>
      <c r="CT55" s="61">
        <f>IF(ISBLANK($CV$3),"",IF(OR(Tipy!CH49=Výsledky!$CT$6,Tipy!CH49=Výsledky!$CT$7,Tipy!CH49=Výsledky!$CT$8,Tipy!CH49=Výsledky!$CT$9),VLOOKUP(Tipy!CH49,'Kategórie hráčov'!$A$27:$B$76,2,FALSE),0))</f>
        <v>0</v>
      </c>
      <c r="CU55" s="62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65">
        <f>IF(ISBLANK($CV$3),"",IF(ISBLANK(Tipy!CD49),"-",SUM(CQ55:CU55)))</f>
        <v>40</v>
      </c>
      <c r="CW55" s="64"/>
      <c r="CX55" s="61">
        <f>IF(ISBLANK($DC$3),"",IF(ISBLANK(Tipy!CJ49),0,IF(AND(Tipy!CJ49=Výsledky!$DA$3,Tipy!CL49=Výsledky!$DC$3),60,0)))</f>
        <v>60</v>
      </c>
      <c r="CY55" s="61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61">
        <f>IF(ISBLANK($DC$3),"",IF(OR(Tipy!CM49=Výsledky!$CX$6,Tipy!CM49=Výsledky!$CX$7,Tipy!CM49=Výsledky!$CX$8,Tipy!CM49=Výsledky!$CX$9),VLOOKUP(Tipy!CM49,'Kategórie hráčov'!$A$2:$B$51,2,FALSE),0))</f>
        <v>20</v>
      </c>
      <c r="DA55" s="61">
        <f>IF(ISBLANK($DC$3),"",IF(OR(Tipy!CN49=Výsledky!$DA$6,Tipy!CN49=Výsledky!$DA$7,Tipy!CN49=Výsledky!$DA$8,Tipy!CN49=Výsledky!$DA$9),VLOOKUP(Tipy!CN49,'Kategórie hráčov'!$A$27:$B$76,2,FALSE),0))</f>
        <v>0</v>
      </c>
      <c r="DB55" s="62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65">
        <f>IF(ISBLANK($DC$3),"",IF(ISBLANK(Tipy!CJ49),"-",SUM(CX55:DB55)))</f>
        <v>80</v>
      </c>
      <c r="DD55" s="64"/>
      <c r="DE55" s="61">
        <f>IF(ISBLANK($DJ$3),"",IF(ISBLANK(Tipy!CP49),0,IF(AND(Tipy!CP49=Výsledky!$DH$3,Tipy!CR49=Výsledky!$DJ$3),60,0)))</f>
        <v>0</v>
      </c>
      <c r="DF55" s="61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61">
        <f>IF(ISBLANK($DJ$3),"",IF(OR(Tipy!CS49=Výsledky!$DE$6,Tipy!CS49=Výsledky!$DE$7,Tipy!CS49=Výsledky!$DE$8,Tipy!CS49=Výsledky!$DE$9),VLOOKUP(Tipy!CS49,'Kategórie hráčov'!$A$2:$B$51,2,FALSE),0))</f>
        <v>20</v>
      </c>
      <c r="DH55" s="61">
        <f>IF(ISBLANK($DJ$3),"",IF(OR(Tipy!CT49=Výsledky!$DH$6,Tipy!CT49=Výsledky!$DH$7,Tipy!CT49=Výsledky!$DH$8,Tipy!CT49=Výsledky!$DH$9),VLOOKUP(Tipy!CT49,'Kategórie hráčov'!$A$27:$B$76,2,FALSE),0))</f>
        <v>0</v>
      </c>
      <c r="DI55" s="62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65">
        <f>IF(ISBLANK($DJ$3),"",IF(ISBLANK(Tipy!CP49),"-",SUM(DE55:DI55)))</f>
        <v>40</v>
      </c>
      <c r="DK55" s="64"/>
      <c r="DL55" s="61">
        <f>IF(ISBLANK($DQ$3),"",IF(ISBLANK(Tipy!CV49),0,IF(AND(Tipy!CV49=Výsledky!$DO$3,Tipy!CX49=Výsledky!$DQ$3),60,0)))</f>
        <v>0</v>
      </c>
      <c r="DM55" s="61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61">
        <f>IF(ISBLANK($DQ$3),"",IF(OR(Tipy!CY49=Výsledky!$DL$6,Tipy!CY49=Výsledky!$DL$7,Tipy!CY49=Výsledky!$DL$8,Tipy!CY49=Výsledky!$DL$9),VLOOKUP(Tipy!CY49,'Kategórie hráčov'!$A$2:$B$51,2,FALSE),0))</f>
        <v>0</v>
      </c>
      <c r="DO55" s="61">
        <f>IF(ISBLANK($DQ$3),"",IF(OR(Tipy!CZ49=Výsledky!$DO$6,Tipy!CZ49=Výsledky!$DO$7,Tipy!CZ49=Výsledky!$DO$8,Tipy!CZ49=Výsledky!$DO$9),VLOOKUP(Tipy!CZ49,'Kategórie hráčov'!$A$27:$B$76,2,FALSE),0))</f>
        <v>0</v>
      </c>
      <c r="DP55" s="62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65">
        <f>IF(ISBLANK($DQ$3),"",IF(ISBLANK(Tipy!CV49),"-",SUM(DL55:DP55)))</f>
        <v>0</v>
      </c>
      <c r="DR55" s="64"/>
      <c r="DS55" s="61">
        <f>IF(ISBLANK($DX$3),"",IF(ISBLANK(Tipy!DB49),0,IF(AND(Tipy!DB49=Výsledky!$DV$3,Tipy!DD49=Výsledky!$DX$3),60,0)))</f>
        <v>0</v>
      </c>
      <c r="DT55" s="61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61">
        <f>IF(ISBLANK($DX$3),"",IF(OR(Tipy!DE49=Výsledky!$DS$6,Tipy!DE49=Výsledky!$DS$7,Tipy!DE49=Výsledky!$DS$8,Tipy!DE49=Výsledky!$DS$9),VLOOKUP(Tipy!DE49,'Kategórie hráčov'!$A$2:$B$51,2,FALSE),0))</f>
        <v>0</v>
      </c>
      <c r="DV55" s="61">
        <f>IF(ISBLANK($DX$3),"",IF(OR(Tipy!DF49=Výsledky!$DV$6,Tipy!DF49=Výsledky!$DV$7,Tipy!DF49=Výsledky!$DV$8,Tipy!DF49=Výsledky!$DV$9),VLOOKUP(Tipy!DF49,'Kategórie hráčov'!$A$27:$B$76,2,FALSE),0))</f>
        <v>0</v>
      </c>
      <c r="DW55" s="62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65">
        <f>IF(ISBLANK($DX$3),"",IF(ISBLANK(Tipy!DB49),"-",SUM(DS55:DW55)))</f>
        <v>0</v>
      </c>
      <c r="DY55" s="64"/>
      <c r="DZ55" s="61">
        <f>IF(ISBLANK($EE$3),"",IF(ISBLANK(Tipy!DH49),0,IF(AND(Tipy!DH49=Výsledky!$EC$3,Tipy!DJ49=Výsledky!$EE$3),60,0)))</f>
        <v>0</v>
      </c>
      <c r="EA55" s="61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20</v>
      </c>
      <c r="EB55" s="61">
        <f>IF(ISBLANK($EE$3),"",IF(OR(Tipy!DK49=Výsledky!$DZ$6,Tipy!DK49=Výsledky!$DZ$7,Tipy!DK49=Výsledky!$DZ$8,Tipy!DK49=Výsledky!$DZ$9),VLOOKUP(Tipy!DK49,'Kategórie hráčov'!$A$2:$B$51,2,FALSE),0))</f>
        <v>20</v>
      </c>
      <c r="EC55" s="61">
        <f>IF(ISBLANK($EE$3),"",IF(OR(Tipy!DL49=Výsledky!$EC$6,Tipy!DL49=Výsledky!$EC$7,Tipy!DL49=Výsledky!$EC$8,Tipy!DL49=Výsledky!$EC$9),VLOOKUP(Tipy!DL49,'Kategórie hráčov'!$A$27:$B$76,2,FALSE),0))</f>
        <v>0</v>
      </c>
      <c r="ED55" s="62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65">
        <f>IF(ISBLANK($EE$3),"",IF(ISBLANK(Tipy!DH49),"-",SUM(DZ55:ED55)))</f>
        <v>40</v>
      </c>
      <c r="EF55" s="64"/>
      <c r="EG55" s="61">
        <f>IF(ISBLANK($EL$3),"",IF(ISBLANK(Tipy!DN49),0,IF(AND(Tipy!DN49=Výsledky!$EJ$3,Tipy!DP49=Výsledky!$EL$3),60,0)))</f>
        <v>0</v>
      </c>
      <c r="EH55" s="61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61">
        <f>IF(ISBLANK($EL$3),"",IF(OR(Tipy!DQ49=Výsledky!$EG$6,Tipy!DQ49=Výsledky!$EG$7,Tipy!DQ49=Výsledky!$EG$8,Tipy!DQ49=Výsledky!$EG$9),VLOOKUP(Tipy!DQ49,'Kategórie hráčov'!$A$77:$B$77,2,FALSE),0))</f>
        <v>0</v>
      </c>
      <c r="EJ55" s="61">
        <f>IF(ISBLANK($EL$3),"",IF(OR(Tipy!DR49=Výsledky!$EJ$6,Tipy!DR49=Výsledky!$EJ$7,Tipy!DR49=Výsledky!$EJ$8,Tipy!DR49=Výsledky!$EJ$9),VLOOKUP(Tipy!DR49,'Kategórie hráčov'!$A$27:$B$76,2,FALSE),0))</f>
        <v>0</v>
      </c>
      <c r="EK55" s="62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65">
        <f>IF(ISBLANK($EL$3),"",IF(ISBLANK(Tipy!DN49),"-",SUM(EG55:EK55)))</f>
        <v>0</v>
      </c>
      <c r="EM55" s="64"/>
      <c r="EN55" s="61">
        <f>IF(ISBLANK($ES$3),"",IF(ISBLANK(Tipy!DT49),0,IF(AND(Tipy!DT49=Výsledky!$EQ$3,Tipy!DV49=Výsledky!$ES$3),60,0)))</f>
        <v>60</v>
      </c>
      <c r="EO55" s="61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61">
        <f>IF(ISBLANK($ES$3),"",IF(OR(Tipy!DW49=Výsledky!$EN$6,Tipy!DW49=Výsledky!$EN$7,Tipy!DW49=Výsledky!$EN$8,Tipy!DW49=Výsledky!$EN$9),VLOOKUP(Tipy!DW49,'Kategórie hráčov'!$A$2:$B$51,2,FALSE),0))</f>
        <v>0</v>
      </c>
      <c r="EQ55" s="61">
        <f>IF(ISBLANK($ES$3),"",IF(OR(Tipy!DX49=Výsledky!$EQ$6,Tipy!DX49=Výsledky!$EQ$7,Tipy!DX49=Výsledky!$EQ$8,Tipy!DX49=Výsledky!$EQ$9),VLOOKUP(Tipy!DX49,'Kategórie hráčov'!$A$27:$B$76,2,FALSE),0))</f>
        <v>0</v>
      </c>
      <c r="ER55" s="62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65">
        <f>IF(ISBLANK($ES$3),"",IF(ISBLANK(Tipy!DT49),"-",SUM(EN55:ER55)))</f>
        <v>60</v>
      </c>
      <c r="ET55" s="64"/>
      <c r="EU55" s="61">
        <f>IF(ISBLANK($EZ$3),"",IF(ISBLANK(Tipy!DZ49),0,IF(AND(Tipy!DZ49=Výsledky!$EX$3,Tipy!EB49=Výsledky!$EZ$3),60,0)))</f>
        <v>0</v>
      </c>
      <c r="EV55" s="61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20</v>
      </c>
      <c r="EW55" s="61">
        <f>IF(ISBLANK($EZ$3),"",IF(OR(Tipy!EC49=Výsledky!$EU$6,Tipy!EC49=Výsledky!$EU$7,Tipy!EC49=Výsledky!$EU$8,Tipy!EC49=Výsledky!$EU$9),VLOOKUP(Tipy!EC49,'Kategórie hráčov'!$A$2:$B$51,2,FALSE),0))</f>
        <v>0</v>
      </c>
      <c r="EX55" s="61">
        <f>IF(ISBLANK($EZ$3),"",IF(OR(Tipy!ED49=Výsledky!$EX$6,Tipy!ED49=Výsledky!$EX$7,Tipy!ED49=Výsledky!$EX$8,Tipy!ED49=Výsledky!$EX$9),VLOOKUP(Tipy!ED49,'Kategórie hráčov'!$A$27:$B$76,2,FALSE),0))</f>
        <v>0</v>
      </c>
      <c r="EY55" s="62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65">
        <f>IF(ISBLANK($EZ$3),"",IF(ISBLANK(Tipy!DZ49),"-",SUM(EU55:EY55)))</f>
        <v>20</v>
      </c>
      <c r="FA55" s="64"/>
      <c r="FB55" s="61">
        <f>IF(ISBLANK($BM$3),"",IF(ISBLANK(Tipy!EF49),0,IF(AND(Tipy!EF49=Výsledky!$BK$3,Tipy!EH49=Výsledky!$BM$3),60,0)))</f>
        <v>0</v>
      </c>
      <c r="FC55" s="61">
        <f>IF(ISBLANK($BM$3),"",IF(ISBLANK(Tipy!EF49),0,IF(AND(Tipy!EF49=Výsledky!$BK$3,Tipy!EH49=Výsledky!$BM$3),0,IF(AND(Tipy!EF49-Tipy!EH49&gt;0,Výsledky!$BK$3-Výsledky!$BM$3&gt;0),20,IF(AND(Tipy!EF49-Tipy!EH49=0,Výsledky!$BK$3-Výsledky!$BM$3=0),20,IF(AND(Tipy!EF49-Tipy!EH49&lt;0,Výsledky!$BK$3-Výsledky!$BM$3&lt;0),20,0))))))</f>
        <v>0</v>
      </c>
      <c r="FD55" s="61">
        <f>IF(ISBLANK($BM$3),"",IF(OR(Tipy!EI49=Výsledky!$FB$6,Tipy!EI49=Výsledky!$FB$7,Tipy!EI49=Výsledky!$FB$8,Tipy!EI49=Výsledky!$FB$9),IF(VLOOKUP(Tipy!EI49,'Kategórie hráčov'!$A$2:$B$46,2,FALSE)=30,30,20),0))</f>
        <v>0</v>
      </c>
      <c r="FE55" s="61">
        <f>IF(ISBLANK($BM$3),"",IF(OR(Tipy!EJ49=Výsledky!$FE$6,Tipy!EJ49=Výsledky!$FE$7,Tipy!EJ49=Výsledky!$FE$8,Tipy!EJ49=Výsledky!$FE$9),IF(VLOOKUP(Tipy!EJ49,'Kategórie hráčov'!$A$2:$B$46,2,FALSE)=30,30,20),0))</f>
        <v>0</v>
      </c>
      <c r="FF55" s="62">
        <f>IF(ISBLANK($BM$3),"",IF(ISBLANK(Tipy!EF49),0,IF(OR(AND(Tipy!EF49=Výsledky!$BK$3,OR(Tipy!EH49=Výsledky!$BM$3+1,Tipy!EH49=Výsledky!$BM$3-1)),AND(Tipy!EH49=Výsledky!$BM$3,OR(Tipy!EF49=Výsledky!$BK$3+1,Tipy!EF49=Výsledky!$BK$3-1))),10,0)))</f>
        <v>0</v>
      </c>
      <c r="FG55" s="65" t="str">
        <f>IF(ISBLANK($BM$3),"",IF(ISBLANK(Tipy!EF49),"-",SUM(FB55:FF55)))</f>
        <v>-</v>
      </c>
      <c r="FH55" s="64"/>
      <c r="FI55" s="61" t="str">
        <f>IF(ISBLANK($FN$3),"",IF(ISBLANK(Tipy!EL49),0,IF(AND(Tipy!EL49=Výsledky!$FL$3,Tipy!EN49=Výsledky!$FN$3),60,0)))</f>
        <v/>
      </c>
      <c r="FJ55" s="61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61" t="str">
        <f>IF(ISBLANK($FN$3),"",IF(OR(Tipy!EO49=Výsledky!$FI$6,Tipy!EO49=Výsledky!$FI$7,Tipy!EO49=Výsledky!$FI$8,Tipy!EO49=Výsledky!$FI$9),IF(VLOOKUP(Tipy!EO49,'Kategórie hráčov'!$A$2:$B$46,2,FALSE)=30,30,20),0))</f>
        <v/>
      </c>
      <c r="FL55" s="61" t="str">
        <f>IF(ISBLANK($FN$3),"",IF(OR(Tipy!EP49=Výsledky!$FL$6,Tipy!EP49=Výsledky!$FL$7,Tipy!EP49=Výsledky!$FL$8,Tipy!EP49=Výsledky!$FL$9),IF(VLOOKUP(Tipy!EP49,'Kategórie hráčov'!$A$2:$B$46,2,FALSE)=30,30,20),0))</f>
        <v/>
      </c>
      <c r="FM55" s="62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65" t="str">
        <f>IF(ISBLANK($FN$3),"",IF(ISBLANK(Tipy!EL49),"-",SUM(FI55:FM55)))</f>
        <v/>
      </c>
      <c r="FO55" s="64"/>
      <c r="FP55" s="61">
        <f>IF(ISBLANK($DJ$3),"",IF(ISBLANK(Tipy!ER49),0,IF(AND(Tipy!ER49=Výsledky!$DH$3,Tipy!ET49=Výsledky!$DJ$3),60,0)))</f>
        <v>0</v>
      </c>
      <c r="FQ55" s="61">
        <f>IF(ISBLANK($DJ$3),"",IF(ISBLANK(Tipy!ER49),0,IF(AND(Tipy!ER49=Výsledky!$DH$3,Tipy!ET49=Výsledky!$DJ$3),0,IF(AND(Tipy!ER49-Tipy!ET49&gt;0,Výsledky!$DH$3-Výsledky!$DJ$3&gt;0),20,IF(AND(Tipy!ER49-Tipy!ET49=0,Výsledky!$DH$3-Výsledky!$DJ$3=0),20,IF(AND(Tipy!ER49-Tipy!ET49&lt;0,Výsledky!$DH$3-Výsledky!$DJ$3&lt;0),20,0))))))</f>
        <v>0</v>
      </c>
      <c r="FR55" s="61">
        <f>IF(ISBLANK($DJ$3),"",IF(OR(Tipy!EU49=Výsledky!$FP$6,Tipy!EU49=Výsledky!$FP$7,Tipy!EU49=Výsledky!$FP$8,Tipy!EU49=Výsledky!$FP$9),IF(VLOOKUP(Tipy!EU49,'Kategórie hráčov'!$A$2:$B$46,2,FALSE)=30,30,20),0))</f>
        <v>0</v>
      </c>
      <c r="FS55" s="61">
        <f>IF(ISBLANK($DJ$3),"",IF(OR(Tipy!EV49=Výsledky!$FS$6,Tipy!EV49=Výsledky!$FS$7,Tipy!EV49=Výsledky!$FS$8,Tipy!EV49=Výsledky!$FS$9),IF(VLOOKUP(Tipy!EV49,'Kategórie hráčov'!$A$2:$B$46,2,FALSE)=30,30,20),0))</f>
        <v>0</v>
      </c>
      <c r="FT55" s="62">
        <f>IF(ISBLANK($DJ$3),"",IF(ISBLANK(Tipy!ER49),0,IF(OR(AND(Tipy!ER49=Výsledky!$DH$3,OR(Tipy!ET49=Výsledky!$DJ$3+1,Tipy!ET49=Výsledky!$DJ$3-1)),AND(Tipy!ET49=Výsledky!$DJ$3,OR(Tipy!ER49=Výsledky!$DH$3+1,Tipy!ER49=Výsledky!$DH$3-1))),10,0)))</f>
        <v>0</v>
      </c>
      <c r="FU55" s="65" t="str">
        <f>IF(ISBLANK($DJ$3),"",IF(ISBLANK(Tipy!ER49),"-",SUM(FP55:FT55)))</f>
        <v>-</v>
      </c>
      <c r="FV55" s="64"/>
      <c r="FW55" s="61" t="str">
        <f>IF(ISBLANK($GB$3),"",IF(ISBLANK(Tipy!EX49),0,IF(AND(Tipy!EX49=Výsledky!$FZ$3,Tipy!EZ49=Výsledky!$GB$3),60,0)))</f>
        <v/>
      </c>
      <c r="FX55" s="61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61" t="str">
        <f>IF(ISBLANK($GB$3),"",IF(OR(Tipy!FA49=Výsledky!$FW$6,Tipy!FA49=Výsledky!$FW$7,Tipy!FA49=Výsledky!$FW$8,Tipy!FA49=Výsledky!$FW$9),IF(VLOOKUP(Tipy!FA49,'Kategórie hráčov'!$A$2:$B$46,2,FALSE)=30,30,20),0))</f>
        <v/>
      </c>
      <c r="FZ55" s="61" t="str">
        <f>IF(ISBLANK($GB$3),"",IF(OR(Tipy!FB49=Výsledky!$FZ$6,Tipy!FB49=Výsledky!$FZ$7,Tipy!FB49=Výsledky!$FZ$8,Tipy!FB49=Výsledky!$FZ$9),IF(VLOOKUP(Tipy!FB49,'Kategórie hráčov'!$A$2:$B$46,2,FALSE)=30,30,20),0))</f>
        <v/>
      </c>
      <c r="GA55" s="62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65" t="str">
        <f>IF(ISBLANK($GB$3),"",IF(ISBLANK(Tipy!EX49),"-",SUM(FW55:GA55)))</f>
        <v/>
      </c>
      <c r="GC55" s="64"/>
      <c r="GD55" s="61" t="str">
        <f>IF(ISBLANK($GP$3),"",IF(ISBLANK(Tipy!FD49),0,IF(AND(Tipy!FD49=Výsledky!$GN$3,Tipy!FF49=Výsledky!$GP$3),60,0)))</f>
        <v/>
      </c>
      <c r="GE55" s="61" t="str">
        <f>IF(ISBLANK($GP$3),"",IF(ISBLANK(Tipy!FD49),0,IF(AND(Tipy!FD49=Výsledky!$GN$3,Tipy!FF49=Výsledky!$GP$3),0,IF(AND(Tipy!FD49-Tipy!FF49&gt;0,Výsledky!$GN$3-Výsledky!$GP$3&gt;0),20,IF(AND(Tipy!FD49-Tipy!FF49=0,Výsledky!$GN$3-Výsledky!$GP$3=0),20,IF(AND(Tipy!FD49-Tipy!FF49&lt;0,Výsledky!$GN$3-Výsledky!$GP$3&lt;0),20,0))))))</f>
        <v/>
      </c>
      <c r="GF55" s="61" t="str">
        <f>IF(ISBLANK($GP$3),"",IF(OR(Tipy!FG49=Výsledky!$GD$6,Tipy!FG49=Výsledky!$GD$7,Tipy!FG49=Výsledky!$GD$8,Tipy!FG49=Výsledky!$GD$9),IF(VLOOKUP(Tipy!FG49,'Kategórie hráčov'!$A$2:$B$46,2,FALSE)=30,30,20),0))</f>
        <v/>
      </c>
      <c r="GG55" s="61" t="str">
        <f>IF(ISBLANK($GP$3),"",IF(OR(Tipy!FH49=Výsledky!$GG$6,Tipy!FH49=Výsledky!$GG$7,Tipy!FH49=Výsledky!$GG$8,Tipy!FH49=Výsledky!$GG$9),IF(VLOOKUP(Tipy!FH49,'Kategórie hráčov'!$A$2:$B$46,2,FALSE)=30,30,20),0))</f>
        <v/>
      </c>
      <c r="GH55" s="62" t="str">
        <f>IF(ISBLANK($GP$3),"",IF(ISBLANK(Tipy!FD49),0,IF(OR(AND(Tipy!FD49=Výsledky!$GN$3,OR(Tipy!FF49=Výsledky!$GP$3+1,Tipy!FF49=Výsledky!$GP$3-1)),AND(Tipy!FF49=Výsledky!$GP$3,OR(Tipy!FD49=Výsledky!$GN$3+1,Tipy!FD49=Výsledky!$GN$3-1))),10,0)))</f>
        <v/>
      </c>
      <c r="GI55" s="65" t="str">
        <f>IF(ISBLANK($GP$3),"",IF(ISBLANK(Tipy!FD49),"-",SUM(GD55:GH55)))</f>
        <v/>
      </c>
      <c r="GJ55" s="64"/>
      <c r="GK55" s="61" t="str">
        <f>IF(ISBLANK($GW$3),"",IF(ISBLANK(Tipy!FJ49),0,IF(AND(Tipy!FJ49=Výsledky!$GU$3,Tipy!FL49=Výsledky!$GW$3),60,0)))</f>
        <v/>
      </c>
      <c r="GL55" s="61" t="str">
        <f>IF(ISBLANK($GW$3),"",IF(ISBLANK(Tipy!FJ49),0,IF(AND(Tipy!FJ49=Výsledky!$GU$3,Tipy!FL49=Výsledky!$GW$3),0,IF(AND(Tipy!FJ49-Tipy!FL49&gt;0,Výsledky!$GU$3-Výsledky!$GW$3&gt;0),20,IF(AND(Tipy!FJ49-Tipy!FL49=0,Výsledky!$GU$3-Výsledky!$GW$3=0),20,IF(AND(Tipy!FJ49-Tipy!FL49&lt;0,Výsledky!$GU$3-Výsledky!$GW$3&lt;0),20,0))))))</f>
        <v/>
      </c>
      <c r="GM55" s="61" t="str">
        <f>IF(ISBLANK($GW$3),"",IF(OR(Tipy!FM49=Výsledky!$GK$6,Tipy!FM49=Výsledky!$GK$7,Tipy!FM49=Výsledky!$GK$8,Tipy!FM49=Výsledky!$GK$9),IF(VLOOKUP(Tipy!FM49,'Kategórie hráčov'!$A$2:$B$46,2,FALSE)=30,30,20),0))</f>
        <v/>
      </c>
      <c r="GN55" s="61" t="str">
        <f>IF(ISBLANK($GW$3),"",IF(OR(Tipy!FN49=Výsledky!$GN$6,Tipy!FN49=Výsledky!$GN$7,Tipy!FN49=Výsledky!$GN$8,Tipy!FN49=Výsledky!$GN$9),IF(VLOOKUP(Tipy!FN49,'Kategórie hráčov'!$A$2:$B$46,2,FALSE)=30,30,20),0))</f>
        <v/>
      </c>
      <c r="GO55" s="62" t="str">
        <f>IF(ISBLANK($GW$3),"",IF(ISBLANK(Tipy!FJ49),0,IF(OR(AND(Tipy!FJ49=Výsledky!$GU$3,OR(Tipy!FL49=Výsledky!$GW$3+1,Tipy!FL49=Výsledky!$GW$3-1)),AND(Tipy!FL49=Výsledky!$GW$3,OR(Tipy!FJ49=Výsledky!$GU$3+1,Tipy!FJ49=Výsledky!$GU$3-1))),10,0)))</f>
        <v/>
      </c>
      <c r="GP55" s="65" t="str">
        <f>IF(ISBLANK($GW$3),"",IF(ISBLANK(Tipy!FJ49),"-",SUM(GK55:GO55)))</f>
        <v/>
      </c>
      <c r="GQ55" s="64"/>
      <c r="GR55" s="61" t="str">
        <f>IF(ISBLANK($GI$3),"",IF(ISBLANK(Tipy!FP49),0,IF(AND(Tipy!FP49=Výsledky!$GG$3,Tipy!FR49=Výsledky!$GI$3),60,0)))</f>
        <v/>
      </c>
      <c r="GS55" s="61" t="str">
        <f>IF(ISBLANK($GI$3),"",IF(ISBLANK(Tipy!FP49),0,IF(AND(Tipy!FP49=Výsledky!$GG$3,Tipy!FR49=Výsledky!$GI$3),0,IF(AND(Tipy!FP49-Tipy!FR49&gt;0,Výsledky!$GG$3-Výsledky!$GI$3&gt;0),20,IF(AND(Tipy!FP49-Tipy!FR49=0,Výsledky!$GG$3-Výsledky!$GI$3=0),20,IF(AND(Tipy!FP49-Tipy!FR49&lt;0,Výsledky!$GG$3-Výsledky!$GI$3&lt;0),20,0))))))</f>
        <v/>
      </c>
      <c r="GT55" s="61" t="str">
        <f>IF(ISBLANK($GI$3),"",IF(OR(Tipy!FS49=Výsledky!#REF!,Tipy!FS49=Výsledky!#REF!,Tipy!FS49=Výsledky!#REF!,Tipy!FS49=Výsledky!$GR$9),IF(VLOOKUP(Tipy!FS49,'Kategórie hráčov'!$A$2:$B$46,2,FALSE)=30,30,20),0))</f>
        <v/>
      </c>
      <c r="GU55" s="61" t="str">
        <f>IF(ISBLANK($GI$3),"",IF(OR(Tipy!FT49=Výsledky!#REF!,Tipy!FT49=Výsledky!#REF!,Tipy!FT49=Výsledky!#REF!,Tipy!FT49=Výsledky!$GU$9),IF(VLOOKUP(Tipy!FT49,'Kategórie hráčov'!$A$2:$B$46,2,FALSE)=30,30,20),0))</f>
        <v/>
      </c>
      <c r="GV55" s="62" t="str">
        <f>IF(ISBLANK($GI$3),"",IF(ISBLANK(Tipy!FP49),0,IF(OR(AND(Tipy!FP49=Výsledky!$GG$3,OR(Tipy!FR49=Výsledky!$GI$3+1,Tipy!FR49=Výsledky!$GI$3-1)),AND(Tipy!FR49=Výsledky!$GI$3,OR(Tipy!FP49=Výsledky!$GG$3+1,Tipy!FP49=Výsledky!$GG$3-1))),10,0)))</f>
        <v/>
      </c>
      <c r="GW55" s="65" t="str">
        <f>IF(ISBLANK($GI$3),"",IF(ISBLANK(Tipy!FP49),"-",SUM(GR55:GV55)))</f>
        <v/>
      </c>
      <c r="GX55" s="64"/>
      <c r="GY55" s="61" t="str">
        <f>IF(ISBLANK($HK$3),"",IF(ISBLANK(Tipy!FV49),0,IF(AND(Tipy!FV49=Výsledky!$HI$3,Tipy!FX49=Výsledky!$HK$3),60,0)))</f>
        <v/>
      </c>
      <c r="GZ55" s="61" t="str">
        <f>IF(ISBLANK($HK$3),"",IF(ISBLANK(Tipy!FV49),0,IF(AND(Tipy!FV49=Výsledky!$HI$3,Tipy!FX49=Výsledky!$HK$3),0,IF(AND(Tipy!FV49-Tipy!FX49&gt;0,Výsledky!$HI$3-Výsledky!$HK$3&gt;0),20,IF(AND(Tipy!FV49-Tipy!FX49=0,Výsledky!$HI$3-Výsledky!$HK$3=0),20,IF(AND(Tipy!FV49-Tipy!FX49&lt;0,Výsledky!$HI$3-Výsledky!$HK$3&lt;0),20,0))))))</f>
        <v/>
      </c>
      <c r="HA55" s="61" t="str">
        <f>IF(ISBLANK($HK$3),"",IF(OR(Tipy!FY49=Výsledky!$GY$6,Tipy!FY49=Výsledky!$GY$7,Tipy!FY49=Výsledky!$GY$8,Tipy!FY49=Výsledky!$GY$9),IF(VLOOKUP(Tipy!FY49,'Kategórie hráčov'!$A$2:$B$46,2,FALSE)=30,30,20),0))</f>
        <v/>
      </c>
      <c r="HB55" s="61" t="str">
        <f>IF(ISBLANK($HK$3),"",IF(OR(Tipy!FZ49=Výsledky!$HB$6,Tipy!FZ49=Výsledky!$HB$7,Tipy!FZ49=Výsledky!$HB$8,Tipy!FZ49=Výsledky!$HB$9),IF(VLOOKUP(Tipy!FZ49,'Kategórie hráčov'!$A$2:$B$46,2,FALSE)=30,30,20),0))</f>
        <v/>
      </c>
      <c r="HC55" s="62" t="str">
        <f>IF(ISBLANK($HK$3),"",IF(ISBLANK(Tipy!FV49),0,IF(OR(AND(Tipy!FV49=Výsledky!$HI$3,OR(Tipy!FX49=Výsledky!$HK$3+1,Tipy!FX49=Výsledky!$HK$3-1)),AND(Tipy!FX49=Výsledky!$HK$3,OR(Tipy!FV49=Výsledky!$HI$3+1,Tipy!FV49=Výsledky!$HI$3-1))),10,0)))</f>
        <v/>
      </c>
      <c r="HD55" s="65" t="str">
        <f>IF(ISBLANK($HK$3),"",IF(ISBLANK(Tipy!FV49),"-",SUM(GY55:HC55)))</f>
        <v/>
      </c>
      <c r="HE55" s="64"/>
      <c r="HF55" s="61" t="str">
        <f>IF(ISBLANK($HD$3),"",IF(ISBLANK(Tipy!GB49),0,IF(AND(Tipy!GB49=Výsledky!$HB$3,Tipy!GD49=Výsledky!$HD$3),60,0)))</f>
        <v/>
      </c>
      <c r="HG55" s="61" t="str">
        <f>IF(ISBLANK($HD$3),"",IF(ISBLANK(Tipy!GB49),0,IF(AND(Tipy!GB49=Výsledky!$HB$3,Tipy!GD49=Výsledky!$HD$3),0,IF(AND(Tipy!GB49-Tipy!GD49&gt;0,Výsledky!$HB$3-Výsledky!$HD$3&gt;0),20,IF(AND(Tipy!GB49-Tipy!GD49=0,Výsledky!$HB$3-Výsledky!$HD$3=0),20,IF(AND(Tipy!GB49-Tipy!GD49&lt;0,Výsledky!$HB$3-Výsledky!$HD$3&lt;0),20,0))))))</f>
        <v/>
      </c>
      <c r="HH55" s="61" t="str">
        <f>IF(ISBLANK($HD$3),"",IF(OR(Tipy!GE49=Výsledky!#REF!,Tipy!GE49=Výsledky!#REF!,Tipy!GE49=Výsledky!#REF!,Tipy!GE49=Výsledky!$HF$9),IF(VLOOKUP(Tipy!GE49,'Kategórie hráčov'!$A$2:$B$46,2,FALSE)=30,30,20),0))</f>
        <v/>
      </c>
      <c r="HI55" s="61" t="str">
        <f>IF(ISBLANK($HD$3),"",IF(OR(Tipy!GF49=Výsledky!#REF!,Tipy!GF49=Výsledky!#REF!,Tipy!GF49=Výsledky!#REF!,Tipy!GF49=Výsledky!$HI$9),IF(VLOOKUP(Tipy!GF49,'Kategórie hráčov'!$A$2:$B$46,2,FALSE)=30,30,20),0))</f>
        <v/>
      </c>
      <c r="HJ55" s="62" t="str">
        <f>IF(ISBLANK($HD$3),"",IF(ISBLANK(Tipy!GB49),0,IF(OR(AND(Tipy!GB49=Výsledky!$HB$3,OR(Tipy!GD49=Výsledky!$HD$3+1,Tipy!GD49=Výsledky!$HD$3-1)),AND(Tipy!GD49=Výsledky!$HD$3,OR(Tipy!GB49=Výsledky!$HB$3+1,Tipy!GB49=Výsledky!$HB$3-1))),10,0)))</f>
        <v/>
      </c>
      <c r="HK55" s="65" t="str">
        <f>IF(ISBLANK($HD$3),"",IF(ISBLANK(Tipy!GB49),"-",SUM(HF55:HJ55)))</f>
        <v/>
      </c>
      <c r="HL55" s="64"/>
      <c r="HM55" s="61" t="str">
        <f>IF(ISBLANK($HY$3),"",IF(ISBLANK(Tipy!GH49),0,IF(AND(Tipy!GH49=Výsledky!$HW$3,Tipy!GJ49=Výsledky!$HY$3),60,0)))</f>
        <v/>
      </c>
      <c r="HN55" s="61" t="str">
        <f>IF(ISBLANK($HY$3),"",IF(ISBLANK(Tipy!GH49),0,IF(AND(Tipy!GH49=Výsledky!$HW$3,Tipy!GJ49=Výsledky!$HY$3),0,IF(AND(Tipy!GH49-Tipy!GJ49&gt;0,Výsledky!$HW$3-Výsledky!$HY$3&gt;0),20,IF(AND(Tipy!GH49-Tipy!GJ49=0,Výsledky!$HW$3-Výsledky!$HY$3=0),20,IF(AND(Tipy!GH49-Tipy!GJ49&lt;0,Výsledky!$HW$3-Výsledky!$HY$3&lt;0),20,0))))))</f>
        <v/>
      </c>
      <c r="HO55" s="61" t="str">
        <f>IF(ISBLANK($HY$3),"",IF(OR(Tipy!GK49=Výsledky!$HM$6,Tipy!GK49=Výsledky!$HM$7,Tipy!GK49=Výsledky!$HM$8,Tipy!GK49=Výsledky!$HM$9),IF(VLOOKUP(Tipy!GK49,'Kategórie hráčov'!$A$2:$B$46,2,FALSE)=30,30,20),0))</f>
        <v/>
      </c>
      <c r="HP55" s="61" t="str">
        <f>IF(ISBLANK($HY$3),"",IF(OR(Tipy!GL49=Výsledky!$HP$6,Tipy!GL49=Výsledky!$HP$7,Tipy!GL49=Výsledky!$HP$8,Tipy!GL49=Výsledky!$HP$9),IF(VLOOKUP(Tipy!GL49,'Kategórie hráčov'!$A$2:$B$46,2,FALSE)=30,30,20),0))</f>
        <v/>
      </c>
      <c r="HQ55" s="62" t="str">
        <f>IF(ISBLANK($HY$3),"",IF(ISBLANK(Tipy!GH49),0,IF(OR(AND(Tipy!GH49=Výsledky!$HW$3,OR(Tipy!GJ49=Výsledky!$HY$3+1,Tipy!GJ49=Výsledky!$HY$3-1)),AND(Tipy!GJ49=Výsledky!$HY$3,OR(Tipy!GH49=Výsledky!$HW$3+1,Tipy!GH49=Výsledky!$HW$3-1))),10,0)))</f>
        <v/>
      </c>
      <c r="HR55" s="65" t="str">
        <f>IF(ISBLANK($HY$3),"",IF(ISBLANK(Tipy!GH49),"-",SUM(HM55:HQ55)))</f>
        <v/>
      </c>
      <c r="HS55" s="64"/>
      <c r="HT55" s="61" t="str">
        <f>IF(ISBLANK($HR$3),"",IF(ISBLANK(Tipy!GN49),0,IF(AND(Tipy!GN49=Výsledky!$HP$3,Tipy!GP49=Výsledky!$HR$3),60,0)))</f>
        <v/>
      </c>
      <c r="HU55" s="61" t="str">
        <f>IF(ISBLANK($HR$3),"",IF(ISBLANK(Tipy!GN49),0,IF(AND(Tipy!GN49=Výsledky!$HP$3,Tipy!GP49=Výsledky!$HR$3),0,IF(AND(Tipy!GN49-Tipy!GP49&gt;0,Výsledky!$HP$3-Výsledky!$HR$3&gt;0),20,IF(AND(Tipy!GN49-Tipy!GP49=0,Výsledky!$HP$3-Výsledky!$HR$3=0),20,IF(AND(Tipy!GN49-Tipy!GP49&lt;0,Výsledky!$HP$3-Výsledky!$HR$3&lt;0),20,0))))))</f>
        <v/>
      </c>
      <c r="HV55" s="61" t="str">
        <f>IF(ISBLANK($HR$3),"",IF(OR(Tipy!GQ49=Výsledky!$HT$6,Tipy!GQ49=Výsledky!#REF!,Tipy!GQ49=Výsledky!#REF!,Tipy!GQ49=Výsledky!#REF!),IF(VLOOKUP(Tipy!GQ49,'Kategórie hráčov'!$A$2:$B$46,2,FALSE)=30,30,20),0))</f>
        <v/>
      </c>
      <c r="HW55" s="61" t="str">
        <f>IF(ISBLANK($HR$3),"",IF(OR(Tipy!GR49=Výsledky!$HW$6,Tipy!GR49=Výsledky!#REF!,Tipy!GR49=Výsledky!#REF!,Tipy!GR49=Výsledky!#REF!),IF(VLOOKUP(Tipy!GR49,'Kategórie hráčov'!$A$2:$B$46,2,FALSE)=30,30,20),0))</f>
        <v/>
      </c>
      <c r="HX55" s="62" t="str">
        <f>IF(ISBLANK($HR$3),"",IF(ISBLANK(Tipy!GN49),0,IF(OR(AND(Tipy!GN49=Výsledky!$HP$3,OR(Tipy!GP49=Výsledky!$HR$3+1,Tipy!GP49=Výsledky!$HR$3-1)),AND(Tipy!GP49=Výsledky!$HR$3,OR(Tipy!GN49=Výsledky!$HP$3+1,Tipy!GN49=Výsledky!$HP$3-1))),10,0)))</f>
        <v/>
      </c>
      <c r="HY55" s="65" t="str">
        <f>IF(ISBLANK($HR$3),"",IF(ISBLANK(Tipy!GN49),"-",SUM(HT55:HX55)))</f>
        <v/>
      </c>
      <c r="HZ55" s="64"/>
      <c r="IA55" s="61" t="str">
        <f>IF(ISBLANK($IM$3),"",IF(ISBLANK(Tipy!GT49),0,IF(AND(Tipy!GT49=Výsledky!$IK$3,Tipy!GV49=Výsledky!$IM$3),60,0)))</f>
        <v/>
      </c>
      <c r="IB55" s="61" t="str">
        <f>IF(ISBLANK($IM$3),"",IF(ISBLANK(Tipy!GT49),0,IF(AND(Tipy!GT49=Výsledky!$IK$3,Tipy!GV49=Výsledky!$IM$3),0,IF(AND(Tipy!GT49-Tipy!GV49&gt;0,Výsledky!$IK$3-Výsledky!$IM$3&gt;0),20,IF(AND(Tipy!GT49-Tipy!GV49=0,Výsledky!$IK$3-Výsledky!$IM$3=0),20,IF(AND(Tipy!GT49-Tipy!GV49&lt;0,Výsledky!$IK$3-Výsledky!$IM$3&lt;0),20,0))))))</f>
        <v/>
      </c>
      <c r="IC55" s="61" t="str">
        <f>IF(ISBLANK($IM$3),"",IF(OR(Tipy!GW49=Výsledky!$IA$6,Tipy!GW49=Výsledky!$IA$7,Tipy!GW49=Výsledky!$IA$8,Tipy!GW49=Výsledky!$IA$9),IF(VLOOKUP(Tipy!GW49,'Kategórie hráčov'!$A$2:$B$46,2,FALSE)=30,30,20),0))</f>
        <v/>
      </c>
      <c r="ID55" s="61" t="str">
        <f>IF(ISBLANK($IM$3),"",IF(OR(Tipy!GX49=Výsledky!$ID$6,Tipy!GX49=Výsledky!$ID$7,Tipy!GX49=Výsledky!$ID$8,Tipy!GX49=Výsledky!$ID$9),IF(VLOOKUP(Tipy!GX49,'Kategórie hráčov'!$A$2:$B$46,2,FALSE)=30,30,20),0))</f>
        <v/>
      </c>
      <c r="IE55" s="62" t="str">
        <f>IF(ISBLANK($IM$3),"",IF(ISBLANK(Tipy!GT49),0,IF(OR(AND(Tipy!GT49=Výsledky!$IK$3,OR(Tipy!GV49=Výsledky!$IM$3+1,Tipy!GV49=Výsledky!$IM$3-1)),AND(Tipy!GV49=Výsledky!$IM$3,OR(Tipy!GT49=Výsledky!$IK$3+1,Tipy!GT49=Výsledky!$IK$3-1))),10,0)))</f>
        <v/>
      </c>
      <c r="IF55" s="65" t="str">
        <f>IF(ISBLANK($IM$3),"",IF(ISBLANK(Tipy!GT49),"-",SUM(IA55:IE55)))</f>
        <v/>
      </c>
      <c r="IG55" s="64"/>
      <c r="IH55" s="61" t="str">
        <f>IF(ISBLANK($IF$3),"",IF(ISBLANK(Tipy!GZ49),0,IF(AND(Tipy!GZ49=Výsledky!$ID$3,Tipy!HB49=Výsledky!$IF$3),60,0)))</f>
        <v/>
      </c>
      <c r="II55" s="61" t="str">
        <f>IF(ISBLANK($IF$3),"",IF(ISBLANK(Tipy!GZ49),0,IF(AND(Tipy!GZ49=Výsledky!$ID$3,Tipy!HB49=Výsledky!$IF$3),0,IF(AND(Tipy!GZ49-Tipy!HB49&gt;0,Výsledky!$ID$3-Výsledky!$IF$3&gt;0),20,IF(AND(Tipy!GZ49-Tipy!HB49=0,Výsledky!$ID$3-Výsledky!$IF$3=0),20,IF(AND(Tipy!GZ49-Tipy!HB49&lt;0,Výsledky!$ID$3-Výsledky!$IF$3&lt;0),20,0))))))</f>
        <v/>
      </c>
      <c r="IJ55" s="61" t="str">
        <f>IF(ISBLANK($IF$3),"",IF(OR(Tipy!HC49=Výsledky!#REF!,Tipy!HC49=Výsledky!#REF!,Tipy!HC49=Výsledky!#REF!,Tipy!HC49=Výsledky!$IH$9),IF(VLOOKUP(Tipy!HC49,'Kategórie hráčov'!$A$2:$B$46,2,FALSE)=30,30,20),0))</f>
        <v/>
      </c>
      <c r="IK55" s="61" t="str">
        <f>IF(ISBLANK($IF$3),"",IF(OR(Tipy!HD49=Výsledky!#REF!,Tipy!HD49=Výsledky!#REF!,Tipy!HD49=Výsledky!#REF!,Tipy!HD49=Výsledky!$IK$9),IF(VLOOKUP(Tipy!HD49,'Kategórie hráčov'!$A$2:$B$46,2,FALSE)=30,30,20),0))</f>
        <v/>
      </c>
      <c r="IL55" s="62" t="str">
        <f>IF(ISBLANK($IF$3),"",IF(ISBLANK(Tipy!GZ49),0,IF(OR(AND(Tipy!GZ49=Výsledky!$ID$3,OR(Tipy!HB49=Výsledky!$IF$3+1,Tipy!HB49=Výsledky!$IF$3-1)),AND(Tipy!HB49=Výsledky!$IF$3,OR(Tipy!GZ49=Výsledky!$ID$3+1,Tipy!GZ49=Výsledky!$ID$3-1))),10,0)))</f>
        <v/>
      </c>
      <c r="IM55" s="65" t="str">
        <f>IF(ISBLANK($IF$3),"",IF(ISBLANK(Tipy!GZ49),"-",SUM(IH55:IL55)))</f>
        <v/>
      </c>
      <c r="IN55" s="64"/>
      <c r="IO55" s="61" t="str">
        <f>IF(ISBLANK($IT$3),"",IF(ISBLANK(Tipy!HF49),0,IF(AND(Tipy!HF49=Výsledky!$IR$3,Tipy!HH49=Výsledky!$IT$3),60,0)))</f>
        <v/>
      </c>
      <c r="IP55" s="61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61" t="str">
        <f>IF(ISBLANK($IT$3),"",IF(OR(Tipy!HI49=Výsledky!$IO$6,Tipy!HI49=Výsledky!$IO$7,Tipy!HI49=Výsledky!$IO$8,Tipy!HI49=Výsledky!$IO$9),IF(VLOOKUP(Tipy!HI49,'Kategórie hráčov'!$A$2:$B$46,2,FALSE)=30,30,20),0))</f>
        <v/>
      </c>
      <c r="IR55" s="61" t="str">
        <f>IF(ISBLANK($IT$3),"",IF(OR(Tipy!HJ49=Výsledky!$IR$6,Tipy!HJ49=Výsledky!$IR$7,Tipy!HJ49=Výsledky!$IR$8,Tipy!HJ49=Výsledky!$IR$9),IF(VLOOKUP(Tipy!HJ49,'Kategórie hráčov'!$A$2:$B$46,2,FALSE)=30,30,20),0))</f>
        <v/>
      </c>
      <c r="IS55" s="62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65" t="str">
        <f>IF(ISBLANK($IT$3),"",IF(ISBLANK(Tipy!HF49),"-",SUM(IO55:IS55)))</f>
        <v/>
      </c>
      <c r="IU55" s="64"/>
      <c r="IV55" s="61" t="str">
        <f>IF(ISBLANK($JA$3),"",IF(ISBLANK(Tipy!HL49),0,IF(AND(Tipy!HL49=Výsledky!$IY$3,Tipy!HN49=Výsledky!$JA$3),60,0)))</f>
        <v/>
      </c>
      <c r="IW55" s="61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61" t="str">
        <f>IF(ISBLANK($JA$3),"",IF(OR(Tipy!HO49=Výsledky!$IV$6,Tipy!HO49=Výsledky!$IV$7,Tipy!HO49=Výsledky!$IV$8,Tipy!HO49=Výsledky!$IV$9),IF(VLOOKUP(Tipy!HO49,'Kategórie hráčov'!$A$2:$B$46,2,FALSE)=30,30,20),0))</f>
        <v/>
      </c>
      <c r="IY55" s="61" t="str">
        <f>IF(ISBLANK($JA$3),"",IF(OR(Tipy!HP49=Výsledky!$IY$6,Tipy!HP49=Výsledky!$IY$7,Tipy!HP49=Výsledky!$IY$8,Tipy!HP49=Výsledky!$IY$9),IF(VLOOKUP(Tipy!HP49,'Kategórie hráčov'!$A$2:$B$46,2,FALSE)=30,30,20),0))</f>
        <v/>
      </c>
      <c r="IZ55" s="62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65" t="str">
        <f>IF(ISBLANK($JA$3),"",IF(ISBLANK(Tipy!HL49),"-",SUM(IV55:IZ55)))</f>
        <v/>
      </c>
      <c r="JB55" s="64"/>
      <c r="JC55" s="61" t="str">
        <f>IF(ISBLANK($JO$3),"",IF(ISBLANK(Tipy!HR49),0,IF(AND(Tipy!HR49=Výsledky!$JM$3,Tipy!HT49=Výsledky!$JO$3),60,0)))</f>
        <v/>
      </c>
      <c r="JD55" s="61" t="str">
        <f>IF(ISBLANK($JO$3),"",IF(ISBLANK(Tipy!HR49),0,IF(AND(Tipy!HR49=Výsledky!$JM$3,Tipy!HT49=Výsledky!$JO$3),0,IF(AND(Tipy!HR49-Tipy!HT49&gt;0,Výsledky!$JM$3-Výsledky!$JO$3&gt;0),20,IF(AND(Tipy!HR49-Tipy!HT49=0,Výsledky!$JM$3-Výsledky!$JO$3=0),20,IF(AND(Tipy!HR49-Tipy!HT49&lt;0,Výsledky!$JM$3-Výsledky!$JO$3&lt;0),20,0))))))</f>
        <v/>
      </c>
      <c r="JE55" s="61" t="str">
        <f>IF(ISBLANK($JO$3),"",IF(OR(Tipy!HU49=Výsledky!$JC$6,Tipy!HU49=Výsledky!$JC$7,Tipy!HU49=Výsledky!$JC$8,Tipy!HU49=Výsledky!$JC$9),IF(VLOOKUP(Tipy!HU49,'Kategórie hráčov'!$A$2:$B$70,2,FALSE)=30,30,20),0))</f>
        <v/>
      </c>
      <c r="JF55" s="61" t="str">
        <f>IF(ISBLANK($JO$3),"",IF(OR(Tipy!HV49=Výsledky!$JF$6,Tipy!HV49=Výsledky!$JF$7,Tipy!HV49=Výsledky!$JF$8,Tipy!HV49=Výsledky!$JF$9),IF(VLOOKUP(Tipy!HV49,'Kategórie hráčov'!$A$2:$B$70,2,FALSE)=30,30,20),0))</f>
        <v/>
      </c>
      <c r="JG55" s="62" t="str">
        <f>IF(ISBLANK($JO$3),"",IF(ISBLANK(Tipy!HR49),0,IF(OR(AND(Tipy!HR49=Výsledky!$JM$3,OR(Tipy!HT49=Výsledky!$JO$3+1,Tipy!HT49=Výsledky!$JO$3-1)),AND(Tipy!HT49=Výsledky!$JO$3,OR(Tipy!HR49=Výsledky!$JM$3+1,Tipy!HR49=Výsledky!$JM$3-1))),10,0)))</f>
        <v/>
      </c>
      <c r="JH55" s="65" t="str">
        <f>IF(ISBLANK($JO$3),"",IF(ISBLANK(Tipy!HR49),"-",SUM(JC55:JG55)))</f>
        <v/>
      </c>
      <c r="JI55" s="64"/>
      <c r="JJ55" s="61" t="str">
        <f>IF(ISBLANK($JH$3),"",IF(ISBLANK(Tipy!HX49),0,IF(AND(Tipy!HX49=Výsledky!$JF$3,Tipy!HZ49=Výsledky!$JH$3),60,0)))</f>
        <v/>
      </c>
      <c r="JK55" s="61" t="str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/>
      </c>
      <c r="JL55" s="61" t="str">
        <f>IF(ISBLANK($JH$3),"",IF(OR(Tipy!IA49=Výsledky!#REF!,Tipy!IA49=Výsledky!#REF!,Tipy!IA49=Výsledky!#REF!,Tipy!IA49=Výsledky!$JJ$9),IF(VLOOKUP(Tipy!IA49,'Kategórie hráčov'!$A$2:$B$46,2,FALSE)=30,30,20),0))</f>
        <v/>
      </c>
      <c r="JM55" s="61" t="str">
        <f>IF(ISBLANK($JH$3),"",IF(OR(Tipy!IB49=Výsledky!#REF!,Tipy!IB49=Výsledky!#REF!,Tipy!IB49=Výsledky!#REF!,Tipy!IB49=Výsledky!$JM$9),IF(VLOOKUP(Tipy!IB49,'Kategórie hráčov'!$A$2:$B$46,2,FALSE)=30,30,20),0))</f>
        <v/>
      </c>
      <c r="JN55" s="62" t="str">
        <f>IF(ISBLANK($JH$3),"",IF(ISBLANK(Tipy!HX49),0,IF(OR(AND(Tipy!HX49=Výsledky!$JF$3,OR(Tipy!HZ49=Výsledky!$JH$3+1,Tipy!HZ49=Výsledky!$JH$3-1)),AND(Tipy!HZ49=Výsledky!$JH$3,OR(Tipy!HX49=Výsledky!$JF$3+1,Tipy!HX49=Výsledky!$JF$3-1))),10,0)))</f>
        <v/>
      </c>
      <c r="JO55" s="65" t="str">
        <f>IF(ISBLANK($JH$3),"",IF(ISBLANK(Tipy!HX49),"-",SUM(JJ55:JN55)))</f>
        <v/>
      </c>
      <c r="JP55" s="64"/>
      <c r="JQ55" s="61" t="str">
        <f>IF(ISBLANK($JV$3),"",IF(ISBLANK(Tipy!ID49),0,IF(AND(Tipy!ID49=Výsledky!$JT$3,Tipy!IF49=Výsledky!$JV$3),60,0)))</f>
        <v/>
      </c>
      <c r="JR55" s="61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61" t="str">
        <f>IF(ISBLANK($JV$3),"",IF(OR(Tipy!IG49=Výsledky!$JQ$6,Tipy!IG49=Výsledky!$JQ$7,Tipy!IG49=Výsledky!$JQ$8,Tipy!IG49=Výsledky!$JQ$9),IF(VLOOKUP(Tipy!IG49,'Kategórie hráčov'!$A$2:$B$46,2,FALSE)=30,30,20),0))</f>
        <v/>
      </c>
      <c r="JT55" s="61" t="str">
        <f>IF(ISBLANK($JV$3),"",IF(OR(Tipy!IH49=Výsledky!$JT$6,Tipy!IH49=Výsledky!$JT$7,Tipy!IH49=Výsledky!$JT$8,Tipy!IH49=Výsledky!$JT$9),IF(VLOOKUP(Tipy!IH49,'Kategórie hráčov'!$A$2:$B$46,2,FALSE)=30,30,20),0))</f>
        <v/>
      </c>
      <c r="JU55" s="62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65" t="str">
        <f>IF(ISBLANK($JV$3),"",IF(ISBLANK(Tipy!ID49),"-",SUM(JQ55:JU55)))</f>
        <v/>
      </c>
      <c r="JW55" s="64"/>
      <c r="JX55" s="61" t="str">
        <f>IF(ISBLANK($KQ$3),"",IF(ISBLANK(Tipy!IJ49),0,IF(AND(Tipy!IJ49=Výsledky!$KO$3,Tipy!IL49=Výsledky!$KQ$3),60,0)))</f>
        <v/>
      </c>
      <c r="JY55" s="61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1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1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2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65" t="str">
        <f>IF(ISBLANK($KQ$3),"",IF(ISBLANK(Tipy!IJ49),"-",SUM(JX55:KB55)))</f>
        <v/>
      </c>
      <c r="KD55" s="64"/>
      <c r="KE55" s="61" t="str">
        <f>IF(ISBLANK($KX$3),"",IF(ISBLANK(Tipy!IP49),0,IF(AND(Tipy!IP49=Výsledky!$KV$3,Tipy!IR49=Výsledky!$KX$3),60,0)))</f>
        <v/>
      </c>
      <c r="KF55" s="61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1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1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2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65" t="str">
        <f>IF(ISBLANK($KX$3),"",IF(ISBLANK(Tipy!IP49),"-",SUM(KE55:KI55)))</f>
        <v/>
      </c>
      <c r="KK55" s="64"/>
      <c r="KL55" s="61" t="str">
        <f>IF(ISBLANK($KJ$3),"",IF(ISBLANK(Tipy!IV49),0,IF(AND(Tipy!IV49=Výsledky!$KH$3,Tipy!IX49=Výsledky!$KJ$3),60,0)))</f>
        <v/>
      </c>
      <c r="KM55" s="61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1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1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2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65" t="str">
        <f>IF(ISBLANK($KJ$3),"",IF(ISBLANK(Tipy!IV49),"-",SUM(KL55:KP55)))</f>
        <v/>
      </c>
      <c r="KR55" s="64"/>
      <c r="KS55" s="61" t="str">
        <f>IF(ISBLANK($KC$3),"",IF(ISBLANK(Tipy!JB49),0,IF(AND(Tipy!JB49=Výsledky!$KA$3,Tipy!JD49=Výsledky!$KC$3),60,0)))</f>
        <v/>
      </c>
      <c r="KT55" s="61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1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1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2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5" t="str">
        <f>IF(ISBLANK($KC$3),"",IF(ISBLANK(Tipy!JB49),"-",SUM(KS55:KW55)))</f>
        <v/>
      </c>
      <c r="KY55" s="64"/>
      <c r="KZ55" s="61" t="str">
        <f>IF(ISBLANK($LE$3),"",IF(ISBLANK(Tipy!JH49),0,IF(AND(Tipy!JH49=Výsledky!$LC$3,Tipy!JJ49=Výsledky!$LE$3),60,0)))</f>
        <v/>
      </c>
      <c r="LA55" s="61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1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1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2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5" t="str">
        <f>IF(ISBLANK($LE$3),"",IF(ISBLANK(Tipy!JH49),"-",SUM(KZ55:LD55)))</f>
        <v/>
      </c>
      <c r="LF55" s="64"/>
      <c r="LG55" s="61" t="str">
        <f>IF(ISBLANK($JH$3),"",IF(ISBLANK(Tipy!JU49),0,IF(AND(Tipy!JU49=Výsledky!$JF$3,Tipy!JW49=Výsledky!$JH$3),60,0)))</f>
        <v/>
      </c>
      <c r="LH55" s="61" t="str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/>
      </c>
      <c r="LI55" s="61" t="str">
        <f>IF(ISBLANK($JH$3),"",IF(OR(Tipy!JX49=Výsledky!#REF!,Tipy!JX49=Výsledky!#REF!,Tipy!JX49=Výsledky!#REF!,Tipy!JX49=Výsledky!$JJ$9),IF(VLOOKUP(Tipy!JX49,'Kategórie hráčov'!$A$2:$B$46,2,FALSE)=30,30,20),0))</f>
        <v/>
      </c>
      <c r="LJ55" s="61" t="str">
        <f>IF(ISBLANK($JH$3),"",IF(OR(Tipy!JY49=Výsledky!#REF!,Tipy!JY49=Výsledky!#REF!,Tipy!JY49=Výsledky!#REF!,Tipy!JY49=Výsledky!$JM$9),IF(VLOOKUP(Tipy!JY49,'Kategórie hráčov'!$A$2:$B$46,2,FALSE)=30,30,20),0))</f>
        <v/>
      </c>
      <c r="LK55" s="62" t="str">
        <f>IF(ISBLANK($JH$3),"",IF(ISBLANK(Tipy!JU49),0,IF(OR(AND(Tipy!JU49=Výsledky!$JF$3,OR(Tipy!JW49=Výsledky!$JH$3+1,Tipy!JW49=Výsledky!$JH$3-1)),AND(Tipy!JW49=Výsledky!$JH$3,OR(Tipy!JU49=Výsledky!$JF$3+1,Tipy!JU49=Výsledky!$JF$3-1))),10,0)))</f>
        <v/>
      </c>
      <c r="LL55" s="65" t="str">
        <f>IF(ISBLANK($JH$3),"",IF(ISBLANK(Tipy!JU49),"-",SUM(LG55:LK55)))</f>
        <v/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 t="str">
        <f>IF(ISBLANK($JH$3),"",IF(ISBLANK(Tipy!KI49),0,IF(AND(Tipy!KI49=Výsledky!$JF$3,Tipy!KK49=Výsledky!$JH$3),60,0)))</f>
        <v/>
      </c>
      <c r="LV55" s="61" t="str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/>
      </c>
      <c r="LW55" s="61" t="str">
        <f>IF(ISBLANK($JH$3),"",IF(OR(Tipy!KL49=Výsledky!#REF!,Tipy!KL49=Výsledky!#REF!,Tipy!KL49=Výsledky!#REF!,Tipy!KL49=Výsledky!$JJ$9),IF(VLOOKUP(Tipy!KL49,'Kategórie hráčov'!$A$2:$B$46,2,FALSE)=30,30,20),0))</f>
        <v/>
      </c>
      <c r="LX55" s="61" t="str">
        <f>IF(ISBLANK($JH$3),"",IF(OR(Tipy!KM49=Výsledky!#REF!,Tipy!KM49=Výsledky!#REF!,Tipy!KM49=Výsledky!#REF!,Tipy!KM49=Výsledky!$JM$9),IF(VLOOKUP(Tipy!KM49,'Kategórie hráčov'!$A$2:$B$46,2,FALSE)=30,30,20),0))</f>
        <v/>
      </c>
      <c r="LY55" s="62" t="str">
        <f>IF(ISBLANK($JH$3),"",IF(ISBLANK(Tipy!KI49),0,IF(OR(AND(Tipy!KI49=Výsledky!$JF$3,OR(Tipy!KK49=Výsledky!$JH$3+1,Tipy!KK49=Výsledky!$JH$3-1)),AND(Tipy!KK49=Výsledky!$JH$3,OR(Tipy!KI49=Výsledky!$JF$3+1,Tipy!KI49=Výsledky!$JF$3-1))),10,0)))</f>
        <v/>
      </c>
      <c r="LZ55" s="65" t="str">
        <f>IF(ISBLANK($JH$3),"",IF(ISBLANK(Tipy!KI49),"-",SUM(LU55:LY55)))</f>
        <v/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324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324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5" customFormat="1" ht="18" hidden="1" customHeight="1" x14ac:dyDescent="0.2">
      <c r="A56" s="287">
        <f>Tipy!A50</f>
        <v>70</v>
      </c>
      <c r="B56" s="302" t="s">
        <v>351</v>
      </c>
      <c r="C56" s="306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6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7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3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102">
        <f>IF(ISBLANK($AR$3),"",IF(ISBLANK(Tipy!AH50),0,IF(AND(Tipy!AH50=Výsledky!$AP$3,Tipy!AJ50=Výsledky!$AR$3),60,0)))</f>
        <v>0</v>
      </c>
      <c r="AN56" s="101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01">
        <f>IF(ISBLANK($AR$3),"",IF(OR(Tipy!AK50=Výsledky!$AM$6,Tipy!AK50=Výsledky!$AM$7,Tipy!AK50=Výsledky!$AM$8,Tipy!AK50=Výsledky!$AM$9),VLOOKUP(Tipy!AK50,'Kategórie hráčov'!$A$2:$B$51,2,FALSE),0))</f>
        <v>0</v>
      </c>
      <c r="AP56" s="101">
        <f>IF(ISBLANK($AR$3),"",IF(OR(Tipy!AL50=Výsledky!$AP$6,Tipy!AL50=Výsledky!$AP$7,Tipy!AL50=Výsledky!$AP$8,Tipy!AL50=Výsledky!$AP$9),VLOOKUP(Tipy!AL50,'Kategórie hráčov'!$A$27:$B$76,2,FALSE),0))</f>
        <v>20</v>
      </c>
      <c r="AQ56" s="62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5">
        <f>IF(ISBLANK($AR$3),"",IF(ISBLANK(Tipy!AH50),"-",SUM(AM56:AQ56)))</f>
        <v>50</v>
      </c>
      <c r="AS56" s="64"/>
      <c r="AT56" s="61">
        <f>IF(ISBLANK($AY$3),"",IF(ISBLANK(Tipy!AN50),0,IF(AND(Tipy!AN50=Výsledky!$AW$3,Tipy!AP50=Výsledky!$AY$3),60,0)))</f>
        <v>60</v>
      </c>
      <c r="AU56" s="61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61">
        <f>IF(ISBLANK($AY$3),"",IF(OR(Tipy!AQ50=Výsledky!$AT$6,Tipy!AQ50=Výsledky!$AT$7,Tipy!AQ50=Výsledky!$AT$8,Tipy!AQ50=Výsledky!$AT$9),VLOOKUP(Tipy!AQ50,'Kategórie hráčov'!$A$2:$B$51,2,FALSE),0))</f>
        <v>0</v>
      </c>
      <c r="AW56" s="61">
        <f>IF(ISBLANK($AY$3),"",IF(OR(Tipy!AR50=Výsledky!$AW$6,Tipy!AR50=Výsledky!$AW$7,Tipy!AR50=Výsledky!$AW$8,Tipy!AR50=Výsledky!$AW$9),VLOOKUP(Tipy!AR50,'Kategórie hráčov'!$A$27:$B$76,2,FALSE),0))</f>
        <v>20</v>
      </c>
      <c r="AX56" s="62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5">
        <f>IF(ISBLANK($AY$3),"",IF(ISBLANK(Tipy!AN50),"-",SUM(AT56:AX56)))</f>
        <v>80</v>
      </c>
      <c r="AZ56" s="64"/>
      <c r="BA56" s="61">
        <f>IF(ISBLANK($BF$3),"",IF(ISBLANK(Tipy!AT50),0,IF(AND(Tipy!AT50=Výsledky!$BD$3,Tipy!AV50=Výsledky!$BF$3),60,0)))</f>
        <v>0</v>
      </c>
      <c r="BB56" s="61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61">
        <f>IF(ISBLANK($BF$3),"",IF(OR(Tipy!AW50=Výsledky!$BA$6,Tipy!AW50=Výsledky!$BA$7,Tipy!AW50=Výsledky!$BA$8,Tipy!AW50=Výsledky!$BA$9),VLOOKUP(Tipy!AW50,'Kategórie hráčov'!$A$2:$B$51,2,FALSE),0))</f>
        <v>0</v>
      </c>
      <c r="BD56" s="61">
        <f>IF(ISBLANK($BF$3),"",IF(OR(Tipy!AX50=Výsledky!$BD$6,Tipy!AX50=Výsledky!$BD$7,Tipy!AX50=Výsledky!$BD$8,Tipy!AX50=Výsledky!$BD$9),VLOOKUP(Tipy!AX50,'Kategórie hráčov'!$A$27:$B$76,2,FALSE),0))</f>
        <v>0</v>
      </c>
      <c r="BE56" s="62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5" t="str">
        <f>IF(ISBLANK($BF$3),"",IF(ISBLANK(Tipy!AT50),"-",SUM(BA56:BE56)))</f>
        <v>-</v>
      </c>
      <c r="BG56" s="64"/>
      <c r="BH56" s="61">
        <f>IF(ISBLANK($BM$3),"",IF(ISBLANK(Tipy!AZ50),0,IF(AND(Tipy!AZ50=Výsledky!$BK$3,Tipy!BB50=Výsledky!$BM$3),60,0)))</f>
        <v>0</v>
      </c>
      <c r="BI56" s="61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61">
        <f>IF(ISBLANK($BM$3),"",IF(OR(Tipy!BC50=Výsledky!$BH$6,Tipy!BC50=Výsledky!$BH$7,Tipy!BC50=Výsledky!$BH$8,Tipy!BC50=Výsledky!$BH$9),VLOOKUP(Tipy!BC50,'Kategórie hráčov'!$A$2:$B$51,2,FALSE),0))</f>
        <v>0</v>
      </c>
      <c r="BK56" s="61">
        <f>IF(ISBLANK($BM$3),"",IF(OR(Tipy!BD50=Výsledky!$BK$6,Tipy!BD50=Výsledky!$BK$7,Tipy!BD50=Výsledky!$BK$8,Tipy!BD50=Výsledky!$BK$9),VLOOKUP(Tipy!BD50,'Kategórie hráčov'!$A$27:$B$76,2,FALSE),0))</f>
        <v>0</v>
      </c>
      <c r="BL56" s="62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5" t="str">
        <f>IF(ISBLANK($BM$3),"",IF(ISBLANK(Tipy!AZ50),"-",SUM(BH56:BL56)))</f>
        <v>-</v>
      </c>
      <c r="BN56" s="64"/>
      <c r="BO56" s="61">
        <f>IF(ISBLANK($BT$3),"",IF(ISBLANK(Tipy!BF50),0,IF(AND(Tipy!BF50=Výsledky!$BR$3,Tipy!BH50=Výsledky!$BT$3),60,0)))</f>
        <v>0</v>
      </c>
      <c r="BP56" s="61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61">
        <f>IF(ISBLANK($BT$3),"",IF(OR(Tipy!BI50=Výsledky!$BO$6,Tipy!BI50=Výsledky!$BO$7,Tipy!BI50=Výsledky!$BO$8,Tipy!BI50=Výsledky!$BO$9),VLOOKUP(Tipy!BI50,'Kategórie hráčov'!$A$2:$B$51,2,FALSE),0))</f>
        <v>0</v>
      </c>
      <c r="BR56" s="61">
        <f>IF(ISBLANK($BT$3),"",IF(OR(Tipy!BJ50=Výsledky!$BR$6,Tipy!BJ50=Výsledky!$BR$7,Tipy!BJ50=Výsledky!$BR$8,Tipy!BJ50=Výsledky!$BR$9),VLOOKUP(Tipy!BJ50,'Kategórie hráčov'!$A$27:$B$76,2,FALSE),0))</f>
        <v>0</v>
      </c>
      <c r="BS56" s="62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5">
        <f>IF(ISBLANK($BT$3),"",IF(ISBLANK(Tipy!BF50),"-",SUM(BO56:BS56)))</f>
        <v>0</v>
      </c>
      <c r="BU56" s="64"/>
      <c r="BV56" s="61">
        <f>IF(ISBLANK($CA$3),"",IF(ISBLANK(Tipy!BL50),0,IF(AND(Tipy!BL50=Výsledky!$BY$3,Tipy!BN50=Výsledky!$CA$3),60,0)))</f>
        <v>0</v>
      </c>
      <c r="BW56" s="61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61">
        <f>IF(ISBLANK($CA$3),"",IF(OR(Tipy!BO50=Výsledky!$BV$6,Tipy!BO50=Výsledky!$BV$7,Tipy!BO50=Výsledky!$BV$8,Tipy!BO50=Výsledky!$BV$9),VLOOKUP(Tipy!BO50,'Kategórie hráčov'!$A$2:$B$51,2,FALSE),0))</f>
        <v>0</v>
      </c>
      <c r="BY56" s="61">
        <f>IF(ISBLANK($CA$3),"",IF(OR(Tipy!BP50=Výsledky!$BY$6,Tipy!BP50=Výsledky!$BY$7,Tipy!BP50=Výsledky!$BY$8,Tipy!BP50=Výsledky!$BY$9),VLOOKUP(Tipy!BP50,'Kategórie hráčov'!$A$27:$B$76,2,FALSE),0))</f>
        <v>0</v>
      </c>
      <c r="BZ56" s="62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5" t="str">
        <f>IF(ISBLANK($CA$3),"",IF(ISBLANK(Tipy!BL50),"-",SUM(BV56:BZ56)))</f>
        <v>-</v>
      </c>
      <c r="CB56" s="64"/>
      <c r="CC56" s="61">
        <f>IF(ISBLANK($CH$3),"",IF(ISBLANK(Tipy!BR50),0,IF(AND(Tipy!BR50=Výsledky!$CF$3,Tipy!BT50=Výsledky!$CH$3),60,0)))</f>
        <v>0</v>
      </c>
      <c r="CD56" s="61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61">
        <f>IF(ISBLANK($CH$3),"",IF(OR(Tipy!BU50=Výsledky!$CC$6,Tipy!BU50=Výsledky!$CC$7,Tipy!BU50=Výsledky!$CC$8,Tipy!BU50=Výsledky!$CC$9),VLOOKUP(Tipy!BU50,'Kategórie hráčov'!$A$2:$B$51,2,FALSE),0))</f>
        <v>0</v>
      </c>
      <c r="CF56" s="61">
        <f>IF(ISBLANK($CH$3),"",IF(OR(Tipy!BV50=Výsledky!$CF$6,Tipy!BV50=Výsledky!$CF$7,Tipy!BV50=Výsledky!$CF$8,Tipy!BV50=Výsledky!$CF$9),VLOOKUP(Tipy!BV50,'Kategórie hráčov'!$A$27:$B$76,2,FALSE),0))</f>
        <v>0</v>
      </c>
      <c r="CG56" s="62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5" t="str">
        <f>IF(ISBLANK($CH$3),"",IF(ISBLANK(Tipy!BR50),"-",SUM(CC56:CG56)))</f>
        <v>-</v>
      </c>
      <c r="CI56" s="64"/>
      <c r="CJ56" s="61">
        <f>IF(ISBLANK($CO$3),"",IF(ISBLANK(Tipy!BX50),0,IF(AND(Tipy!BX50=Výsledky!$CM$3,Tipy!BZ50=Výsledky!$CO$3),60,0)))</f>
        <v>0</v>
      </c>
      <c r="CK56" s="61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61">
        <f>IF(ISBLANK($CO$3),"",IF(OR(Tipy!CA50=Výsledky!$CJ$6,Tipy!CA50=Výsledky!$CJ$7,Tipy!CA50=Výsledky!$CJ$8,Tipy!CA50=Výsledky!$CJ$9),VLOOKUP(Tipy!CA50,'Kategórie hráčov'!$A$2:$B$51,2,FALSE),0))</f>
        <v>0</v>
      </c>
      <c r="CM56" s="61">
        <f>IF(ISBLANK($CO$3),"",IF(OR(Tipy!CB50=Výsledky!$CM$6,Tipy!CB50=Výsledky!$CM$7,Tipy!CB50=Výsledky!$CM$8,Tipy!CB50=Výsledky!$CM$9),VLOOKUP(Tipy!CB50,'Kategórie hráčov'!$A$27:$B$76,2,FALSE),0))</f>
        <v>0</v>
      </c>
      <c r="CN56" s="62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65" t="str">
        <f>IF(ISBLANK($CO$3),"",IF(ISBLANK(Tipy!BX50),"-",SUM(CJ56:CN56)))</f>
        <v>-</v>
      </c>
      <c r="CP56" s="64"/>
      <c r="CQ56" s="61">
        <f>IF(ISBLANK($CV$3),"",IF(ISBLANK(Tipy!CD50),0,IF(AND(Tipy!CD50=Výsledky!$CT$3,Tipy!CF50=Výsledky!$CV$3),60,0)))</f>
        <v>0</v>
      </c>
      <c r="CR56" s="61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61">
        <f>IF(ISBLANK($CV$3),"",IF(OR(Tipy!CG50=Výsledky!$CQ$6,Tipy!CG50=Výsledky!$CQ$7,Tipy!CG50=Výsledky!$CQ$8,Tipy!CG50=Výsledky!$CQ$9),VLOOKUP(Tipy!CG50,'Kategórie hráčov'!$A$2:$B$51,2,FALSE),0))</f>
        <v>0</v>
      </c>
      <c r="CT56" s="61">
        <f>IF(ISBLANK($CV$3),"",IF(OR(Tipy!CH50=Výsledky!$CT$6,Tipy!CH50=Výsledky!$CT$7,Tipy!CH50=Výsledky!$CT$8,Tipy!CH50=Výsledky!$CT$9),VLOOKUP(Tipy!CH50,'Kategórie hráčov'!$A$27:$B$76,2,FALSE),0))</f>
        <v>0</v>
      </c>
      <c r="CU56" s="62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65" t="str">
        <f>IF(ISBLANK($CV$3),"",IF(ISBLANK(Tipy!CD50),"-",SUM(CQ56:CU56)))</f>
        <v>-</v>
      </c>
      <c r="CW56" s="64"/>
      <c r="CX56" s="61">
        <f>IF(ISBLANK($DC$3),"",IF(ISBLANK(Tipy!CJ50),0,IF(AND(Tipy!CJ50=Výsledky!$DA$3,Tipy!CL50=Výsledky!$DC$3),60,0)))</f>
        <v>0</v>
      </c>
      <c r="CY56" s="61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61">
        <f>IF(ISBLANK($DC$3),"",IF(OR(Tipy!CM50=Výsledky!$CX$6,Tipy!CM50=Výsledky!$CX$7,Tipy!CM50=Výsledky!$CX$8,Tipy!CM50=Výsledky!$CX$9),VLOOKUP(Tipy!CM50,'Kategórie hráčov'!$A$2:$B$51,2,FALSE),0))</f>
        <v>0</v>
      </c>
      <c r="DA56" s="61">
        <f>IF(ISBLANK($DC$3),"",IF(OR(Tipy!CN50=Výsledky!$DA$6,Tipy!CN50=Výsledky!$DA$7,Tipy!CN50=Výsledky!$DA$8,Tipy!CN50=Výsledky!$DA$9),VLOOKUP(Tipy!CN50,'Kategórie hráčov'!$A$27:$B$76,2,FALSE),0))</f>
        <v>0</v>
      </c>
      <c r="DB56" s="62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65" t="str">
        <f>IF(ISBLANK($DC$3),"",IF(ISBLANK(Tipy!CJ50),"-",SUM(CX56:DB56)))</f>
        <v>-</v>
      </c>
      <c r="DD56" s="64"/>
      <c r="DE56" s="61">
        <f>IF(ISBLANK($DJ$3),"",IF(ISBLANK(Tipy!CP50),0,IF(AND(Tipy!CP50=Výsledky!$DH$3,Tipy!CR50=Výsledky!$DJ$3),60,0)))</f>
        <v>0</v>
      </c>
      <c r="DF56" s="61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61">
        <f>IF(ISBLANK($DJ$3),"",IF(OR(Tipy!CS50=Výsledky!$DE$6,Tipy!CS50=Výsledky!$DE$7,Tipy!CS50=Výsledky!$DE$8,Tipy!CS50=Výsledky!$DE$9),VLOOKUP(Tipy!CS50,'Kategórie hráčov'!$A$2:$B$51,2,FALSE),0))</f>
        <v>0</v>
      </c>
      <c r="DH56" s="61">
        <f>IF(ISBLANK($DJ$3),"",IF(OR(Tipy!CT50=Výsledky!$DH$6,Tipy!CT50=Výsledky!$DH$7,Tipy!CT50=Výsledky!$DH$8,Tipy!CT50=Výsledky!$DH$9),VLOOKUP(Tipy!CT50,'Kategórie hráčov'!$A$27:$B$76,2,FALSE),0))</f>
        <v>0</v>
      </c>
      <c r="DI56" s="62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65" t="str">
        <f>IF(ISBLANK($DJ$3),"",IF(ISBLANK(Tipy!CP50),"-",SUM(DE56:DI56)))</f>
        <v>-</v>
      </c>
      <c r="DK56" s="64"/>
      <c r="DL56" s="61">
        <f>IF(ISBLANK($DQ$3),"",IF(ISBLANK(Tipy!CV50),0,IF(AND(Tipy!CV50=Výsledky!$DO$3,Tipy!CX50=Výsledky!$DQ$3),60,0)))</f>
        <v>0</v>
      </c>
      <c r="DM56" s="61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61">
        <f>IF(ISBLANK($DQ$3),"",IF(OR(Tipy!CY50=Výsledky!$DL$6,Tipy!CY50=Výsledky!$DL$7,Tipy!CY50=Výsledky!$DL$8,Tipy!CY50=Výsledky!$DL$9),VLOOKUP(Tipy!CY50,'Kategórie hráčov'!$A$2:$B$51,2,FALSE),0))</f>
        <v>0</v>
      </c>
      <c r="DO56" s="61">
        <f>IF(ISBLANK($DQ$3),"",IF(OR(Tipy!CZ50=Výsledky!$DO$6,Tipy!CZ50=Výsledky!$DO$7,Tipy!CZ50=Výsledky!$DO$8,Tipy!CZ50=Výsledky!$DO$9),VLOOKUP(Tipy!CZ50,'Kategórie hráčov'!$A$27:$B$76,2,FALSE),0))</f>
        <v>0</v>
      </c>
      <c r="DP56" s="62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65" t="str">
        <f>IF(ISBLANK($DQ$3),"",IF(ISBLANK(Tipy!CV50),"-",SUM(DL56:DP56)))</f>
        <v>-</v>
      </c>
      <c r="DR56" s="64"/>
      <c r="DS56" s="61">
        <f>IF(ISBLANK($DX$3),"",IF(ISBLANK(Tipy!DB50),0,IF(AND(Tipy!DB50=Výsledky!$DV$3,Tipy!DD50=Výsledky!$DX$3),60,0)))</f>
        <v>0</v>
      </c>
      <c r="DT56" s="61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61">
        <f>IF(ISBLANK($DX$3),"",IF(OR(Tipy!DE50=Výsledky!$DS$6,Tipy!DE50=Výsledky!$DS$7,Tipy!DE50=Výsledky!$DS$8,Tipy!DE50=Výsledky!$DS$9),VLOOKUP(Tipy!DE50,'Kategórie hráčov'!$A$2:$B$51,2,FALSE),0))</f>
        <v>0</v>
      </c>
      <c r="DV56" s="61">
        <f>IF(ISBLANK($DX$3),"",IF(OR(Tipy!DF50=Výsledky!$DV$6,Tipy!DF50=Výsledky!$DV$7,Tipy!DF50=Výsledky!$DV$8,Tipy!DF50=Výsledky!$DV$9),VLOOKUP(Tipy!DF50,'Kategórie hráčov'!$A$27:$B$76,2,FALSE),0))</f>
        <v>0</v>
      </c>
      <c r="DW56" s="62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65" t="str">
        <f>IF(ISBLANK($DX$3),"",IF(ISBLANK(Tipy!DB50),"-",SUM(DS56:DW56)))</f>
        <v>-</v>
      </c>
      <c r="DY56" s="64"/>
      <c r="DZ56" s="61">
        <f>IF(ISBLANK($EE$3),"",IF(ISBLANK(Tipy!DH50),0,IF(AND(Tipy!DH50=Výsledky!$EC$3,Tipy!DJ50=Výsledky!$EE$3),60,0)))</f>
        <v>0</v>
      </c>
      <c r="EA56" s="61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61">
        <f>IF(ISBLANK($EE$3),"",IF(OR(Tipy!DK50=Výsledky!$DZ$6,Tipy!DK50=Výsledky!$DZ$7,Tipy!DK50=Výsledky!$DZ$8,Tipy!DK50=Výsledky!$DZ$9),VLOOKUP(Tipy!DK50,'Kategórie hráčov'!$A$2:$B$51,2,FALSE),0))</f>
        <v>0</v>
      </c>
      <c r="EC56" s="61">
        <f>IF(ISBLANK($EE$3),"",IF(OR(Tipy!DL50=Výsledky!$EC$6,Tipy!DL50=Výsledky!$EC$7,Tipy!DL50=Výsledky!$EC$8,Tipy!DL50=Výsledky!$EC$9),VLOOKUP(Tipy!DL50,'Kategórie hráčov'!$A$27:$B$76,2,FALSE),0))</f>
        <v>0</v>
      </c>
      <c r="ED56" s="62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65" t="str">
        <f>IF(ISBLANK($EE$3),"",IF(ISBLANK(Tipy!DH50),"-",SUM(DZ56:ED56)))</f>
        <v>-</v>
      </c>
      <c r="EF56" s="64"/>
      <c r="EG56" s="61">
        <f>IF(ISBLANK($EL$3),"",IF(ISBLANK(Tipy!DN50),0,IF(AND(Tipy!DN50=Výsledky!$EJ$3,Tipy!DP50=Výsledky!$EL$3),60,0)))</f>
        <v>0</v>
      </c>
      <c r="EH56" s="61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61">
        <f>IF(ISBLANK($EL$3),"",IF(OR(Tipy!DQ50=Výsledky!$EG$6,Tipy!DQ50=Výsledky!$EG$7,Tipy!DQ50=Výsledky!$EG$8,Tipy!DQ50=Výsledky!$EG$9),VLOOKUP(Tipy!DQ50,'Kategórie hráčov'!$A$77:$B$77,2,FALSE),0))</f>
        <v>0</v>
      </c>
      <c r="EJ56" s="61">
        <f>IF(ISBLANK($EL$3),"",IF(OR(Tipy!DR50=Výsledky!$EJ$6,Tipy!DR50=Výsledky!$EJ$7,Tipy!DR50=Výsledky!$EJ$8,Tipy!DR50=Výsledky!$EJ$9),VLOOKUP(Tipy!DR50,'Kategórie hráčov'!$A$27:$B$76,2,FALSE),0))</f>
        <v>0</v>
      </c>
      <c r="EK56" s="62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65" t="str">
        <f>IF(ISBLANK($EL$3),"",IF(ISBLANK(Tipy!DN50),"-",SUM(EG56:EK56)))</f>
        <v>-</v>
      </c>
      <c r="EM56" s="64"/>
      <c r="EN56" s="61">
        <f>IF(ISBLANK($ES$3),"",IF(ISBLANK(Tipy!DT50),0,IF(AND(Tipy!DT50=Výsledky!$EQ$3,Tipy!DV50=Výsledky!$ES$3),60,0)))</f>
        <v>0</v>
      </c>
      <c r="EO56" s="61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0</v>
      </c>
      <c r="EP56" s="61">
        <f>IF(ISBLANK($ES$3),"",IF(OR(Tipy!DW50=Výsledky!$EN$6,Tipy!DW50=Výsledky!$EN$7,Tipy!DW50=Výsledky!$EN$8,Tipy!DW50=Výsledky!$EN$9),VLOOKUP(Tipy!DW50,'Kategórie hráčov'!$A$2:$B$51,2,FALSE),0))</f>
        <v>0</v>
      </c>
      <c r="EQ56" s="61">
        <f>IF(ISBLANK($ES$3),"",IF(OR(Tipy!DX50=Výsledky!$EQ$6,Tipy!DX50=Výsledky!$EQ$7,Tipy!DX50=Výsledky!$EQ$8,Tipy!DX50=Výsledky!$EQ$9),VLOOKUP(Tipy!DX50,'Kategórie hráčov'!$A$27:$B$76,2,FALSE),0))</f>
        <v>0</v>
      </c>
      <c r="ER56" s="62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65" t="str">
        <f>IF(ISBLANK($ES$3),"",IF(ISBLANK(Tipy!DT50),"-",SUM(EN56:ER56)))</f>
        <v>-</v>
      </c>
      <c r="ET56" s="64"/>
      <c r="EU56" s="61">
        <f>IF(ISBLANK($EZ$3),"",IF(ISBLANK(Tipy!DZ50),0,IF(AND(Tipy!DZ50=Výsledky!$EX$3,Tipy!EB50=Výsledky!$EZ$3),60,0)))</f>
        <v>0</v>
      </c>
      <c r="EV56" s="61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0</v>
      </c>
      <c r="EW56" s="61">
        <f>IF(ISBLANK($EZ$3),"",IF(OR(Tipy!EC50=Výsledky!$EU$6,Tipy!EC50=Výsledky!$EU$7,Tipy!EC50=Výsledky!$EU$8,Tipy!EC50=Výsledky!$EU$9),VLOOKUP(Tipy!EC50,'Kategórie hráčov'!$A$2:$B$51,2,FALSE),0))</f>
        <v>0</v>
      </c>
      <c r="EX56" s="61">
        <f>IF(ISBLANK($EZ$3),"",IF(OR(Tipy!ED50=Výsledky!$EX$6,Tipy!ED50=Výsledky!$EX$7,Tipy!ED50=Výsledky!$EX$8,Tipy!ED50=Výsledky!$EX$9),VLOOKUP(Tipy!ED50,'Kategórie hráčov'!$A$27:$B$76,2,FALSE),0))</f>
        <v>0</v>
      </c>
      <c r="EY56" s="62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65" t="str">
        <f>IF(ISBLANK($EZ$3),"",IF(ISBLANK(Tipy!DZ50),"-",SUM(EU56:EY56)))</f>
        <v>-</v>
      </c>
      <c r="FA56" s="64"/>
      <c r="FB56" s="61">
        <f>IF(ISBLANK($BM$3),"",IF(ISBLANK(Tipy!EF50),0,IF(AND(Tipy!EF50=Výsledky!$BK$3,Tipy!EH50=Výsledky!$BM$3),60,0)))</f>
        <v>0</v>
      </c>
      <c r="FC56" s="61">
        <f>IF(ISBLANK($BM$3),"",IF(ISBLANK(Tipy!EF50),0,IF(AND(Tipy!EF50=Výsledky!$BK$3,Tipy!EH50=Výsledky!$BM$3),0,IF(AND(Tipy!EF50-Tipy!EH50&gt;0,Výsledky!$BK$3-Výsledky!$BM$3&gt;0),20,IF(AND(Tipy!EF50-Tipy!EH50=0,Výsledky!$BK$3-Výsledky!$BM$3=0),20,IF(AND(Tipy!EF50-Tipy!EH50&lt;0,Výsledky!$BK$3-Výsledky!$BM$3&lt;0),20,0))))))</f>
        <v>0</v>
      </c>
      <c r="FD56" s="61">
        <f>IF(ISBLANK($BM$3),"",IF(OR(Tipy!EI50=Výsledky!$FB$6,Tipy!EI50=Výsledky!$FB$7,Tipy!EI50=Výsledky!$FB$8,Tipy!EI50=Výsledky!$FB$9),IF(VLOOKUP(Tipy!EI50,'Kategórie hráčov'!$A$2:$B$46,2,FALSE)=30,30,20),0))</f>
        <v>0</v>
      </c>
      <c r="FE56" s="61">
        <f>IF(ISBLANK($BM$3),"",IF(OR(Tipy!EJ50=Výsledky!$FE$6,Tipy!EJ50=Výsledky!$FE$7,Tipy!EJ50=Výsledky!$FE$8,Tipy!EJ50=Výsledky!$FE$9),IF(VLOOKUP(Tipy!EJ50,'Kategórie hráčov'!$A$2:$B$46,2,FALSE)=30,30,20),0))</f>
        <v>0</v>
      </c>
      <c r="FF56" s="62">
        <f>IF(ISBLANK($BM$3),"",IF(ISBLANK(Tipy!EF50),0,IF(OR(AND(Tipy!EF50=Výsledky!$BK$3,OR(Tipy!EH50=Výsledky!$BM$3+1,Tipy!EH50=Výsledky!$BM$3-1)),AND(Tipy!EH50=Výsledky!$BM$3,OR(Tipy!EF50=Výsledky!$BK$3+1,Tipy!EF50=Výsledky!$BK$3-1))),10,0)))</f>
        <v>0</v>
      </c>
      <c r="FG56" s="65" t="str">
        <f>IF(ISBLANK($BM$3),"",IF(ISBLANK(Tipy!EF50),"-",SUM(FB56:FF56)))</f>
        <v>-</v>
      </c>
      <c r="FH56" s="64"/>
      <c r="FI56" s="61" t="str">
        <f>IF(ISBLANK($FN$3),"",IF(ISBLANK(Tipy!EL50),0,IF(AND(Tipy!EL50=Výsledky!$FL$3,Tipy!EN50=Výsledky!$FN$3),60,0)))</f>
        <v/>
      </c>
      <c r="FJ56" s="61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61" t="str">
        <f>IF(ISBLANK($FN$3),"",IF(OR(Tipy!EO50=Výsledky!$FI$6,Tipy!EO50=Výsledky!$FI$7,Tipy!EO50=Výsledky!$FI$8,Tipy!EO50=Výsledky!$FI$9),IF(VLOOKUP(Tipy!EO50,'Kategórie hráčov'!$A$2:$B$46,2,FALSE)=30,30,20),0))</f>
        <v/>
      </c>
      <c r="FL56" s="61" t="str">
        <f>IF(ISBLANK($FN$3),"",IF(OR(Tipy!EP50=Výsledky!$FL$6,Tipy!EP50=Výsledky!$FL$7,Tipy!EP50=Výsledky!$FL$8,Tipy!EP50=Výsledky!$FL$9),IF(VLOOKUP(Tipy!EP50,'Kategórie hráčov'!$A$2:$B$46,2,FALSE)=30,30,20),0))</f>
        <v/>
      </c>
      <c r="FM56" s="62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65" t="str">
        <f>IF(ISBLANK($FN$3),"",IF(ISBLANK(Tipy!EL50),"-",SUM(FI56:FM56)))</f>
        <v/>
      </c>
      <c r="FO56" s="64"/>
      <c r="FP56" s="61">
        <f>IF(ISBLANK($DJ$3),"",IF(ISBLANK(Tipy!ER50),0,IF(AND(Tipy!ER50=Výsledky!$DH$3,Tipy!ET50=Výsledky!$DJ$3),60,0)))</f>
        <v>0</v>
      </c>
      <c r="FQ56" s="61">
        <f>IF(ISBLANK($DJ$3),"",IF(ISBLANK(Tipy!ER50),0,IF(AND(Tipy!ER50=Výsledky!$DH$3,Tipy!ET50=Výsledky!$DJ$3),0,IF(AND(Tipy!ER50-Tipy!ET50&gt;0,Výsledky!$DH$3-Výsledky!$DJ$3&gt;0),20,IF(AND(Tipy!ER50-Tipy!ET50=0,Výsledky!$DH$3-Výsledky!$DJ$3=0),20,IF(AND(Tipy!ER50-Tipy!ET50&lt;0,Výsledky!$DH$3-Výsledky!$DJ$3&lt;0),20,0))))))</f>
        <v>0</v>
      </c>
      <c r="FR56" s="61">
        <f>IF(ISBLANK($DJ$3),"",IF(OR(Tipy!EU50=Výsledky!$FP$6,Tipy!EU50=Výsledky!$FP$7,Tipy!EU50=Výsledky!$FP$8,Tipy!EU50=Výsledky!$FP$9),IF(VLOOKUP(Tipy!EU50,'Kategórie hráčov'!$A$2:$B$46,2,FALSE)=30,30,20),0))</f>
        <v>0</v>
      </c>
      <c r="FS56" s="61">
        <f>IF(ISBLANK($DJ$3),"",IF(OR(Tipy!EV50=Výsledky!$FS$6,Tipy!EV50=Výsledky!$FS$7,Tipy!EV50=Výsledky!$FS$8,Tipy!EV50=Výsledky!$FS$9),IF(VLOOKUP(Tipy!EV50,'Kategórie hráčov'!$A$2:$B$46,2,FALSE)=30,30,20),0))</f>
        <v>0</v>
      </c>
      <c r="FT56" s="62">
        <f>IF(ISBLANK($DJ$3),"",IF(ISBLANK(Tipy!ER50),0,IF(OR(AND(Tipy!ER50=Výsledky!$DH$3,OR(Tipy!ET50=Výsledky!$DJ$3+1,Tipy!ET50=Výsledky!$DJ$3-1)),AND(Tipy!ET50=Výsledky!$DJ$3,OR(Tipy!ER50=Výsledky!$DH$3+1,Tipy!ER50=Výsledky!$DH$3-1))),10,0)))</f>
        <v>0</v>
      </c>
      <c r="FU56" s="65" t="str">
        <f>IF(ISBLANK($DJ$3),"",IF(ISBLANK(Tipy!ER50),"-",SUM(FP56:FT56)))</f>
        <v>-</v>
      </c>
      <c r="FV56" s="64"/>
      <c r="FW56" s="61" t="str">
        <f>IF(ISBLANK($GB$3),"",IF(ISBLANK(Tipy!EX50),0,IF(AND(Tipy!EX50=Výsledky!$FZ$3,Tipy!EZ50=Výsledky!$GB$3),60,0)))</f>
        <v/>
      </c>
      <c r="FX56" s="61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61" t="str">
        <f>IF(ISBLANK($GB$3),"",IF(OR(Tipy!FA50=Výsledky!$FW$6,Tipy!FA50=Výsledky!$FW$7,Tipy!FA50=Výsledky!$FW$8,Tipy!FA50=Výsledky!$FW$9),IF(VLOOKUP(Tipy!FA50,'Kategórie hráčov'!$A$2:$B$46,2,FALSE)=30,30,20),0))</f>
        <v/>
      </c>
      <c r="FZ56" s="61" t="str">
        <f>IF(ISBLANK($GB$3),"",IF(OR(Tipy!FB50=Výsledky!$FZ$6,Tipy!FB50=Výsledky!$FZ$7,Tipy!FB50=Výsledky!$FZ$8,Tipy!FB50=Výsledky!$FZ$9),IF(VLOOKUP(Tipy!FB50,'Kategórie hráčov'!$A$2:$B$46,2,FALSE)=30,30,20),0))</f>
        <v/>
      </c>
      <c r="GA56" s="62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65" t="str">
        <f>IF(ISBLANK($GB$3),"",IF(ISBLANK(Tipy!EX50),"-",SUM(FW56:GA56)))</f>
        <v/>
      </c>
      <c r="GC56" s="64"/>
      <c r="GD56" s="61" t="str">
        <f>IF(ISBLANK($GP$3),"",IF(ISBLANK(Tipy!FD50),0,IF(AND(Tipy!FD50=Výsledky!$GN$3,Tipy!FF50=Výsledky!$GP$3),60,0)))</f>
        <v/>
      </c>
      <c r="GE56" s="61" t="str">
        <f>IF(ISBLANK($GP$3),"",IF(ISBLANK(Tipy!FD50),0,IF(AND(Tipy!FD50=Výsledky!$GN$3,Tipy!FF50=Výsledky!$GP$3),0,IF(AND(Tipy!FD50-Tipy!FF50&gt;0,Výsledky!$GN$3-Výsledky!$GP$3&gt;0),20,IF(AND(Tipy!FD50-Tipy!FF50=0,Výsledky!$GN$3-Výsledky!$GP$3=0),20,IF(AND(Tipy!FD50-Tipy!FF50&lt;0,Výsledky!$GN$3-Výsledky!$GP$3&lt;0),20,0))))))</f>
        <v/>
      </c>
      <c r="GF56" s="61" t="str">
        <f>IF(ISBLANK($GP$3),"",IF(OR(Tipy!FG50=Výsledky!$GD$6,Tipy!FG50=Výsledky!$GD$7,Tipy!FG50=Výsledky!$GD$8,Tipy!FG50=Výsledky!$GD$9),IF(VLOOKUP(Tipy!FG50,'Kategórie hráčov'!$A$2:$B$46,2,FALSE)=30,30,20),0))</f>
        <v/>
      </c>
      <c r="GG56" s="61" t="str">
        <f>IF(ISBLANK($GP$3),"",IF(OR(Tipy!FH50=Výsledky!$GG$6,Tipy!FH50=Výsledky!$GG$7,Tipy!FH50=Výsledky!$GG$8,Tipy!FH50=Výsledky!$GG$9),IF(VLOOKUP(Tipy!FH50,'Kategórie hráčov'!$A$2:$B$46,2,FALSE)=30,30,20),0))</f>
        <v/>
      </c>
      <c r="GH56" s="62" t="str">
        <f>IF(ISBLANK($GP$3),"",IF(ISBLANK(Tipy!FD50),0,IF(OR(AND(Tipy!FD50=Výsledky!$GN$3,OR(Tipy!FF50=Výsledky!$GP$3+1,Tipy!FF50=Výsledky!$GP$3-1)),AND(Tipy!FF50=Výsledky!$GP$3,OR(Tipy!FD50=Výsledky!$GN$3+1,Tipy!FD50=Výsledky!$GN$3-1))),10,0)))</f>
        <v/>
      </c>
      <c r="GI56" s="65" t="str">
        <f>IF(ISBLANK($GP$3),"",IF(ISBLANK(Tipy!FD50),"-",SUM(GD56:GH56)))</f>
        <v/>
      </c>
      <c r="GJ56" s="64"/>
      <c r="GK56" s="61" t="str">
        <f>IF(ISBLANK($GW$3),"",IF(ISBLANK(Tipy!FJ50),0,IF(AND(Tipy!FJ50=Výsledky!$GU$3,Tipy!FL50=Výsledky!$GW$3),60,0)))</f>
        <v/>
      </c>
      <c r="GL56" s="61" t="str">
        <f>IF(ISBLANK($GW$3),"",IF(ISBLANK(Tipy!FJ50),0,IF(AND(Tipy!FJ50=Výsledky!$GU$3,Tipy!FL50=Výsledky!$GW$3),0,IF(AND(Tipy!FJ50-Tipy!FL50&gt;0,Výsledky!$GU$3-Výsledky!$GW$3&gt;0),20,IF(AND(Tipy!FJ50-Tipy!FL50=0,Výsledky!$GU$3-Výsledky!$GW$3=0),20,IF(AND(Tipy!FJ50-Tipy!FL50&lt;0,Výsledky!$GU$3-Výsledky!$GW$3&lt;0),20,0))))))</f>
        <v/>
      </c>
      <c r="GM56" s="61" t="str">
        <f>IF(ISBLANK($GW$3),"",IF(OR(Tipy!FM50=Výsledky!$GK$6,Tipy!FM50=Výsledky!$GK$7,Tipy!FM50=Výsledky!$GK$8,Tipy!FM50=Výsledky!$GK$9),IF(VLOOKUP(Tipy!FM50,'Kategórie hráčov'!$A$2:$B$46,2,FALSE)=30,30,20),0))</f>
        <v/>
      </c>
      <c r="GN56" s="61" t="str">
        <f>IF(ISBLANK($GW$3),"",IF(OR(Tipy!FN50=Výsledky!$GN$6,Tipy!FN50=Výsledky!$GN$7,Tipy!FN50=Výsledky!$GN$8,Tipy!FN50=Výsledky!$GN$9),IF(VLOOKUP(Tipy!FN50,'Kategórie hráčov'!$A$2:$B$46,2,FALSE)=30,30,20),0))</f>
        <v/>
      </c>
      <c r="GO56" s="62" t="str">
        <f>IF(ISBLANK($GW$3),"",IF(ISBLANK(Tipy!FJ50),0,IF(OR(AND(Tipy!FJ50=Výsledky!$GU$3,OR(Tipy!FL50=Výsledky!$GW$3+1,Tipy!FL50=Výsledky!$GW$3-1)),AND(Tipy!FL50=Výsledky!$GW$3,OR(Tipy!FJ50=Výsledky!$GU$3+1,Tipy!FJ50=Výsledky!$GU$3-1))),10,0)))</f>
        <v/>
      </c>
      <c r="GP56" s="65" t="str">
        <f>IF(ISBLANK($GW$3),"",IF(ISBLANK(Tipy!FJ50),"-",SUM(GK56:GO56)))</f>
        <v/>
      </c>
      <c r="GQ56" s="64"/>
      <c r="GR56" s="61" t="str">
        <f>IF(ISBLANK($GI$3),"",IF(ISBLANK(Tipy!FP50),0,IF(AND(Tipy!FP50=Výsledky!$GG$3,Tipy!FR50=Výsledky!$GI$3),60,0)))</f>
        <v/>
      </c>
      <c r="GS56" s="61" t="str">
        <f>IF(ISBLANK($GI$3),"",IF(ISBLANK(Tipy!FP50),0,IF(AND(Tipy!FP50=Výsledky!$GG$3,Tipy!FR50=Výsledky!$GI$3),0,IF(AND(Tipy!FP50-Tipy!FR50&gt;0,Výsledky!$GG$3-Výsledky!$GI$3&gt;0),20,IF(AND(Tipy!FP50-Tipy!FR50=0,Výsledky!$GG$3-Výsledky!$GI$3=0),20,IF(AND(Tipy!FP50-Tipy!FR50&lt;0,Výsledky!$GG$3-Výsledky!$GI$3&lt;0),20,0))))))</f>
        <v/>
      </c>
      <c r="GT56" s="61" t="str">
        <f>IF(ISBLANK($GI$3),"",IF(OR(Tipy!FS50=Výsledky!#REF!,Tipy!FS50=Výsledky!#REF!,Tipy!FS50=Výsledky!#REF!,Tipy!FS50=Výsledky!$GR$9),IF(VLOOKUP(Tipy!FS50,'Kategórie hráčov'!$A$2:$B$46,2,FALSE)=30,30,20),0))</f>
        <v/>
      </c>
      <c r="GU56" s="61" t="str">
        <f>IF(ISBLANK($GI$3),"",IF(OR(Tipy!FT50=Výsledky!#REF!,Tipy!FT50=Výsledky!#REF!,Tipy!FT50=Výsledky!#REF!,Tipy!FT50=Výsledky!$GU$9),IF(VLOOKUP(Tipy!FT50,'Kategórie hráčov'!$A$2:$B$46,2,FALSE)=30,30,20),0))</f>
        <v/>
      </c>
      <c r="GV56" s="62" t="str">
        <f>IF(ISBLANK($GI$3),"",IF(ISBLANK(Tipy!FP50),0,IF(OR(AND(Tipy!FP50=Výsledky!$GG$3,OR(Tipy!FR50=Výsledky!$GI$3+1,Tipy!FR50=Výsledky!$GI$3-1)),AND(Tipy!FR50=Výsledky!$GI$3,OR(Tipy!FP50=Výsledky!$GG$3+1,Tipy!FP50=Výsledky!$GG$3-1))),10,0)))</f>
        <v/>
      </c>
      <c r="GW56" s="65" t="str">
        <f>IF(ISBLANK($GI$3),"",IF(ISBLANK(Tipy!FP50),"-",SUM(GR56:GV56)))</f>
        <v/>
      </c>
      <c r="GX56" s="64"/>
      <c r="GY56" s="61" t="str">
        <f>IF(ISBLANK($HK$3),"",IF(ISBLANK(Tipy!FV50),0,IF(AND(Tipy!FV50=Výsledky!$HI$3,Tipy!FX50=Výsledky!$HK$3),60,0)))</f>
        <v/>
      </c>
      <c r="GZ56" s="61" t="str">
        <f>IF(ISBLANK($HK$3),"",IF(ISBLANK(Tipy!FV50),0,IF(AND(Tipy!FV50=Výsledky!$HI$3,Tipy!FX50=Výsledky!$HK$3),0,IF(AND(Tipy!FV50-Tipy!FX50&gt;0,Výsledky!$HI$3-Výsledky!$HK$3&gt;0),20,IF(AND(Tipy!FV50-Tipy!FX50=0,Výsledky!$HI$3-Výsledky!$HK$3=0),20,IF(AND(Tipy!FV50-Tipy!FX50&lt;0,Výsledky!$HI$3-Výsledky!$HK$3&lt;0),20,0))))))</f>
        <v/>
      </c>
      <c r="HA56" s="61" t="str">
        <f>IF(ISBLANK($HK$3),"",IF(OR(Tipy!FY50=Výsledky!$GY$6,Tipy!FY50=Výsledky!$GY$7,Tipy!FY50=Výsledky!$GY$8,Tipy!FY50=Výsledky!$GY$9),IF(VLOOKUP(Tipy!FY50,'Kategórie hráčov'!$A$2:$B$46,2,FALSE)=30,30,20),0))</f>
        <v/>
      </c>
      <c r="HB56" s="61" t="str">
        <f>IF(ISBLANK($HK$3),"",IF(OR(Tipy!FZ50=Výsledky!$HB$6,Tipy!FZ50=Výsledky!$HB$7,Tipy!FZ50=Výsledky!$HB$8,Tipy!FZ50=Výsledky!$HB$9),IF(VLOOKUP(Tipy!FZ50,'Kategórie hráčov'!$A$2:$B$46,2,FALSE)=30,30,20),0))</f>
        <v/>
      </c>
      <c r="HC56" s="62" t="str">
        <f>IF(ISBLANK($HK$3),"",IF(ISBLANK(Tipy!FV50),0,IF(OR(AND(Tipy!FV50=Výsledky!$HI$3,OR(Tipy!FX50=Výsledky!$HK$3+1,Tipy!FX50=Výsledky!$HK$3-1)),AND(Tipy!FX50=Výsledky!$HK$3,OR(Tipy!FV50=Výsledky!$HI$3+1,Tipy!FV50=Výsledky!$HI$3-1))),10,0)))</f>
        <v/>
      </c>
      <c r="HD56" s="65" t="str">
        <f>IF(ISBLANK($HK$3),"",IF(ISBLANK(Tipy!FV50),"-",SUM(GY56:HC56)))</f>
        <v/>
      </c>
      <c r="HE56" s="64"/>
      <c r="HF56" s="61" t="str">
        <f>IF(ISBLANK($HD$3),"",IF(ISBLANK(Tipy!GB50),0,IF(AND(Tipy!GB50=Výsledky!$HB$3,Tipy!GD50=Výsledky!$HD$3),60,0)))</f>
        <v/>
      </c>
      <c r="HG56" s="61" t="str">
        <f>IF(ISBLANK($HD$3),"",IF(ISBLANK(Tipy!GB50),0,IF(AND(Tipy!GB50=Výsledky!$HB$3,Tipy!GD50=Výsledky!$HD$3),0,IF(AND(Tipy!GB50-Tipy!GD50&gt;0,Výsledky!$HB$3-Výsledky!$HD$3&gt;0),20,IF(AND(Tipy!GB50-Tipy!GD50=0,Výsledky!$HB$3-Výsledky!$HD$3=0),20,IF(AND(Tipy!GB50-Tipy!GD50&lt;0,Výsledky!$HB$3-Výsledky!$HD$3&lt;0),20,0))))))</f>
        <v/>
      </c>
      <c r="HH56" s="61" t="str">
        <f>IF(ISBLANK($HD$3),"",IF(OR(Tipy!GE50=Výsledky!#REF!,Tipy!GE50=Výsledky!#REF!,Tipy!GE50=Výsledky!#REF!,Tipy!GE50=Výsledky!$HF$9),IF(VLOOKUP(Tipy!GE50,'Kategórie hráčov'!$A$2:$B$46,2,FALSE)=30,30,20),0))</f>
        <v/>
      </c>
      <c r="HI56" s="61" t="str">
        <f>IF(ISBLANK($HD$3),"",IF(OR(Tipy!GF50=Výsledky!#REF!,Tipy!GF50=Výsledky!#REF!,Tipy!GF50=Výsledky!#REF!,Tipy!GF50=Výsledky!$HI$9),IF(VLOOKUP(Tipy!GF50,'Kategórie hráčov'!$A$2:$B$46,2,FALSE)=30,30,20),0))</f>
        <v/>
      </c>
      <c r="HJ56" s="62" t="str">
        <f>IF(ISBLANK($HD$3),"",IF(ISBLANK(Tipy!GB50),0,IF(OR(AND(Tipy!GB50=Výsledky!$HB$3,OR(Tipy!GD50=Výsledky!$HD$3+1,Tipy!GD50=Výsledky!$HD$3-1)),AND(Tipy!GD50=Výsledky!$HD$3,OR(Tipy!GB50=Výsledky!$HB$3+1,Tipy!GB50=Výsledky!$HB$3-1))),10,0)))</f>
        <v/>
      </c>
      <c r="HK56" s="65" t="str">
        <f>IF(ISBLANK($HD$3),"",IF(ISBLANK(Tipy!GB50),"-",SUM(HF56:HJ56)))</f>
        <v/>
      </c>
      <c r="HL56" s="64"/>
      <c r="HM56" s="61" t="str">
        <f>IF(ISBLANK($HY$3),"",IF(ISBLANK(Tipy!GH50),0,IF(AND(Tipy!GH50=Výsledky!$HW$3,Tipy!GJ50=Výsledky!$HY$3),60,0)))</f>
        <v/>
      </c>
      <c r="HN56" s="61" t="str">
        <f>IF(ISBLANK($HY$3),"",IF(ISBLANK(Tipy!GH50),0,IF(AND(Tipy!GH50=Výsledky!$HW$3,Tipy!GJ50=Výsledky!$HY$3),0,IF(AND(Tipy!GH50-Tipy!GJ50&gt;0,Výsledky!$HW$3-Výsledky!$HY$3&gt;0),20,IF(AND(Tipy!GH50-Tipy!GJ50=0,Výsledky!$HW$3-Výsledky!$HY$3=0),20,IF(AND(Tipy!GH50-Tipy!GJ50&lt;0,Výsledky!$HW$3-Výsledky!$HY$3&lt;0),20,0))))))</f>
        <v/>
      </c>
      <c r="HO56" s="61" t="str">
        <f>IF(ISBLANK($HY$3),"",IF(OR(Tipy!GK50=Výsledky!$HM$6,Tipy!GK50=Výsledky!$HM$7,Tipy!GK50=Výsledky!$HM$8,Tipy!GK50=Výsledky!$HM$9),IF(VLOOKUP(Tipy!GK50,'Kategórie hráčov'!$A$2:$B$46,2,FALSE)=30,30,20),0))</f>
        <v/>
      </c>
      <c r="HP56" s="61" t="str">
        <f>IF(ISBLANK($HY$3),"",IF(OR(Tipy!GL50=Výsledky!$HP$6,Tipy!GL50=Výsledky!$HP$7,Tipy!GL50=Výsledky!$HP$8,Tipy!GL50=Výsledky!$HP$9),IF(VLOOKUP(Tipy!GL50,'Kategórie hráčov'!$A$2:$B$46,2,FALSE)=30,30,20),0))</f>
        <v/>
      </c>
      <c r="HQ56" s="62" t="str">
        <f>IF(ISBLANK($HY$3),"",IF(ISBLANK(Tipy!GH50),0,IF(OR(AND(Tipy!GH50=Výsledky!$HW$3,OR(Tipy!GJ50=Výsledky!$HY$3+1,Tipy!GJ50=Výsledky!$HY$3-1)),AND(Tipy!GJ50=Výsledky!$HY$3,OR(Tipy!GH50=Výsledky!$HW$3+1,Tipy!GH50=Výsledky!$HW$3-1))),10,0)))</f>
        <v/>
      </c>
      <c r="HR56" s="65" t="str">
        <f>IF(ISBLANK($HY$3),"",IF(ISBLANK(Tipy!GH50),"-",SUM(HM56:HQ56)))</f>
        <v/>
      </c>
      <c r="HS56" s="64"/>
      <c r="HT56" s="61" t="str">
        <f>IF(ISBLANK($HR$3),"",IF(ISBLANK(Tipy!GN50),0,IF(AND(Tipy!GN50=Výsledky!$HP$3,Tipy!GP50=Výsledky!$HR$3),60,0)))</f>
        <v/>
      </c>
      <c r="HU56" s="61" t="str">
        <f>IF(ISBLANK($HR$3),"",IF(ISBLANK(Tipy!GN50),0,IF(AND(Tipy!GN50=Výsledky!$HP$3,Tipy!GP50=Výsledky!$HR$3),0,IF(AND(Tipy!GN50-Tipy!GP50&gt;0,Výsledky!$HP$3-Výsledky!$HR$3&gt;0),20,IF(AND(Tipy!GN50-Tipy!GP50=0,Výsledky!$HP$3-Výsledky!$HR$3=0),20,IF(AND(Tipy!GN50-Tipy!GP50&lt;0,Výsledky!$HP$3-Výsledky!$HR$3&lt;0),20,0))))))</f>
        <v/>
      </c>
      <c r="HV56" s="61" t="str">
        <f>IF(ISBLANK($HR$3),"",IF(OR(Tipy!GQ50=Výsledky!$HT$6,Tipy!GQ50=Výsledky!#REF!,Tipy!GQ50=Výsledky!#REF!,Tipy!GQ50=Výsledky!#REF!),IF(VLOOKUP(Tipy!GQ50,'Kategórie hráčov'!$A$2:$B$46,2,FALSE)=30,30,20),0))</f>
        <v/>
      </c>
      <c r="HW56" s="61" t="str">
        <f>IF(ISBLANK($HR$3),"",IF(OR(Tipy!GR50=Výsledky!$HW$6,Tipy!GR50=Výsledky!#REF!,Tipy!GR50=Výsledky!#REF!,Tipy!GR50=Výsledky!#REF!),IF(VLOOKUP(Tipy!GR50,'Kategórie hráčov'!$A$2:$B$46,2,FALSE)=30,30,20),0))</f>
        <v/>
      </c>
      <c r="HX56" s="62" t="str">
        <f>IF(ISBLANK($HR$3),"",IF(ISBLANK(Tipy!GN50),0,IF(OR(AND(Tipy!GN50=Výsledky!$HP$3,OR(Tipy!GP50=Výsledky!$HR$3+1,Tipy!GP50=Výsledky!$HR$3-1)),AND(Tipy!GP50=Výsledky!$HR$3,OR(Tipy!GN50=Výsledky!$HP$3+1,Tipy!GN50=Výsledky!$HP$3-1))),10,0)))</f>
        <v/>
      </c>
      <c r="HY56" s="65" t="str">
        <f>IF(ISBLANK($HR$3),"",IF(ISBLANK(Tipy!GN50),"-",SUM(HT56:HX56)))</f>
        <v/>
      </c>
      <c r="HZ56" s="64"/>
      <c r="IA56" s="61" t="str">
        <f>IF(ISBLANK($IM$3),"",IF(ISBLANK(Tipy!GT50),0,IF(AND(Tipy!GT50=Výsledky!$IK$3,Tipy!GV50=Výsledky!$IM$3),60,0)))</f>
        <v/>
      </c>
      <c r="IB56" s="61" t="str">
        <f>IF(ISBLANK($IM$3),"",IF(ISBLANK(Tipy!GT50),0,IF(AND(Tipy!GT50=Výsledky!$IK$3,Tipy!GV50=Výsledky!$IM$3),0,IF(AND(Tipy!GT50-Tipy!GV50&gt;0,Výsledky!$IK$3-Výsledky!$IM$3&gt;0),20,IF(AND(Tipy!GT50-Tipy!GV50=0,Výsledky!$IK$3-Výsledky!$IM$3=0),20,IF(AND(Tipy!GT50-Tipy!GV50&lt;0,Výsledky!$IK$3-Výsledky!$IM$3&lt;0),20,0))))))</f>
        <v/>
      </c>
      <c r="IC56" s="61" t="str">
        <f>IF(ISBLANK($IM$3),"",IF(OR(Tipy!GW50=Výsledky!$IA$6,Tipy!GW50=Výsledky!$IA$7,Tipy!GW50=Výsledky!$IA$8,Tipy!GW50=Výsledky!$IA$9),IF(VLOOKUP(Tipy!GW50,'Kategórie hráčov'!$A$2:$B$46,2,FALSE)=30,30,20),0))</f>
        <v/>
      </c>
      <c r="ID56" s="61" t="str">
        <f>IF(ISBLANK($IM$3),"",IF(OR(Tipy!GX50=Výsledky!$ID$6,Tipy!GX50=Výsledky!$ID$7,Tipy!GX50=Výsledky!$ID$8,Tipy!GX50=Výsledky!$ID$9),IF(VLOOKUP(Tipy!GX50,'Kategórie hráčov'!$A$2:$B$46,2,FALSE)=30,30,20),0))</f>
        <v/>
      </c>
      <c r="IE56" s="62" t="str">
        <f>IF(ISBLANK($IM$3),"",IF(ISBLANK(Tipy!GT50),0,IF(OR(AND(Tipy!GT50=Výsledky!$IK$3,OR(Tipy!GV50=Výsledky!$IM$3+1,Tipy!GV50=Výsledky!$IM$3-1)),AND(Tipy!GV50=Výsledky!$IM$3,OR(Tipy!GT50=Výsledky!$IK$3+1,Tipy!GT50=Výsledky!$IK$3-1))),10,0)))</f>
        <v/>
      </c>
      <c r="IF56" s="65" t="str">
        <f>IF(ISBLANK($IM$3),"",IF(ISBLANK(Tipy!GT50),"-",SUM(IA56:IE56)))</f>
        <v/>
      </c>
      <c r="IG56" s="64"/>
      <c r="IH56" s="61" t="str">
        <f>IF(ISBLANK($IF$3),"",IF(ISBLANK(Tipy!GZ50),0,IF(AND(Tipy!GZ50=Výsledky!$ID$3,Tipy!HB50=Výsledky!$IF$3),60,0)))</f>
        <v/>
      </c>
      <c r="II56" s="61" t="str">
        <f>IF(ISBLANK($IF$3),"",IF(ISBLANK(Tipy!GZ50),0,IF(AND(Tipy!GZ50=Výsledky!$ID$3,Tipy!HB50=Výsledky!$IF$3),0,IF(AND(Tipy!GZ50-Tipy!HB50&gt;0,Výsledky!$ID$3-Výsledky!$IF$3&gt;0),20,IF(AND(Tipy!GZ50-Tipy!HB50=0,Výsledky!$ID$3-Výsledky!$IF$3=0),20,IF(AND(Tipy!GZ50-Tipy!HB50&lt;0,Výsledky!$ID$3-Výsledky!$IF$3&lt;0),20,0))))))</f>
        <v/>
      </c>
      <c r="IJ56" s="61" t="str">
        <f>IF(ISBLANK($IF$3),"",IF(OR(Tipy!HC50=Výsledky!#REF!,Tipy!HC50=Výsledky!#REF!,Tipy!HC50=Výsledky!#REF!,Tipy!HC50=Výsledky!$IH$9),IF(VLOOKUP(Tipy!HC50,'Kategórie hráčov'!$A$2:$B$46,2,FALSE)=30,30,20),0))</f>
        <v/>
      </c>
      <c r="IK56" s="61" t="str">
        <f>IF(ISBLANK($IF$3),"",IF(OR(Tipy!HD50=Výsledky!#REF!,Tipy!HD50=Výsledky!#REF!,Tipy!HD50=Výsledky!#REF!,Tipy!HD50=Výsledky!$IK$9),IF(VLOOKUP(Tipy!HD50,'Kategórie hráčov'!$A$2:$B$46,2,FALSE)=30,30,20),0))</f>
        <v/>
      </c>
      <c r="IL56" s="62" t="str">
        <f>IF(ISBLANK($IF$3),"",IF(ISBLANK(Tipy!GZ50),0,IF(OR(AND(Tipy!GZ50=Výsledky!$ID$3,OR(Tipy!HB50=Výsledky!$IF$3+1,Tipy!HB50=Výsledky!$IF$3-1)),AND(Tipy!HB50=Výsledky!$IF$3,OR(Tipy!GZ50=Výsledky!$ID$3+1,Tipy!GZ50=Výsledky!$ID$3-1))),10,0)))</f>
        <v/>
      </c>
      <c r="IM56" s="65" t="str">
        <f>IF(ISBLANK($IF$3),"",IF(ISBLANK(Tipy!GZ50),"-",SUM(IH56:IL56)))</f>
        <v/>
      </c>
      <c r="IN56" s="64"/>
      <c r="IO56" s="61" t="str">
        <f>IF(ISBLANK($IT$3),"",IF(ISBLANK(Tipy!HF50),0,IF(AND(Tipy!HF50=Výsledky!$IR$3,Tipy!HH50=Výsledky!$IT$3),60,0)))</f>
        <v/>
      </c>
      <c r="IP56" s="61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61" t="str">
        <f>IF(ISBLANK($IT$3),"",IF(OR(Tipy!HI50=Výsledky!$IO$6,Tipy!HI50=Výsledky!$IO$7,Tipy!HI50=Výsledky!$IO$8,Tipy!HI50=Výsledky!$IO$9),IF(VLOOKUP(Tipy!HI50,'Kategórie hráčov'!$A$2:$B$46,2,FALSE)=30,30,20),0))</f>
        <v/>
      </c>
      <c r="IR56" s="61" t="str">
        <f>IF(ISBLANK($IT$3),"",IF(OR(Tipy!HJ50=Výsledky!$IR$6,Tipy!HJ50=Výsledky!$IR$7,Tipy!HJ50=Výsledky!$IR$8,Tipy!HJ50=Výsledky!$IR$9),IF(VLOOKUP(Tipy!HJ50,'Kategórie hráčov'!$A$2:$B$46,2,FALSE)=30,30,20),0))</f>
        <v/>
      </c>
      <c r="IS56" s="62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65" t="str">
        <f>IF(ISBLANK($IT$3),"",IF(ISBLANK(Tipy!HF50),"-",SUM(IO56:IS56)))</f>
        <v/>
      </c>
      <c r="IU56" s="64"/>
      <c r="IV56" s="61" t="str">
        <f>IF(ISBLANK($JA$3),"",IF(ISBLANK(Tipy!HL50),0,IF(AND(Tipy!HL50=Výsledky!$IY$3,Tipy!HN50=Výsledky!$JA$3),60,0)))</f>
        <v/>
      </c>
      <c r="IW56" s="61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61" t="str">
        <f>IF(ISBLANK($JA$3),"",IF(OR(Tipy!HO50=Výsledky!$IV$6,Tipy!HO50=Výsledky!$IV$7,Tipy!HO50=Výsledky!$IV$8,Tipy!HO50=Výsledky!$IV$9),IF(VLOOKUP(Tipy!HO50,'Kategórie hráčov'!$A$2:$B$46,2,FALSE)=30,30,20),0))</f>
        <v/>
      </c>
      <c r="IY56" s="61" t="str">
        <f>IF(ISBLANK($JA$3),"",IF(OR(Tipy!HP50=Výsledky!$IY$6,Tipy!HP50=Výsledky!$IY$7,Tipy!HP50=Výsledky!$IY$8,Tipy!HP50=Výsledky!$IY$9),IF(VLOOKUP(Tipy!HP50,'Kategórie hráčov'!$A$2:$B$46,2,FALSE)=30,30,20),0))</f>
        <v/>
      </c>
      <c r="IZ56" s="62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65" t="str">
        <f>IF(ISBLANK($JA$3),"",IF(ISBLANK(Tipy!HL50),"-",SUM(IV56:IZ56)))</f>
        <v/>
      </c>
      <c r="JB56" s="64"/>
      <c r="JC56" s="61" t="str">
        <f>IF(ISBLANK($JO$3),"",IF(ISBLANK(Tipy!HR50),0,IF(AND(Tipy!HR50=Výsledky!$JM$3,Tipy!HT50=Výsledky!$JO$3),60,0)))</f>
        <v/>
      </c>
      <c r="JD56" s="61" t="str">
        <f>IF(ISBLANK($JO$3),"",IF(ISBLANK(Tipy!HR50),0,IF(AND(Tipy!HR50=Výsledky!$JM$3,Tipy!HT50=Výsledky!$JO$3),0,IF(AND(Tipy!HR50-Tipy!HT50&gt;0,Výsledky!$JM$3-Výsledky!$JO$3&gt;0),20,IF(AND(Tipy!HR50-Tipy!HT50=0,Výsledky!$JM$3-Výsledky!$JO$3=0),20,IF(AND(Tipy!HR50-Tipy!HT50&lt;0,Výsledky!$JM$3-Výsledky!$JO$3&lt;0),20,0))))))</f>
        <v/>
      </c>
      <c r="JE56" s="61" t="str">
        <f>IF(ISBLANK($JO$3),"",IF(OR(Tipy!HU50=Výsledky!$JC$6,Tipy!HU50=Výsledky!$JC$7,Tipy!HU50=Výsledky!$JC$8,Tipy!HU50=Výsledky!$JC$9),IF(VLOOKUP(Tipy!HU50,'Kategórie hráčov'!$A$2:$B$70,2,FALSE)=30,30,20),0))</f>
        <v/>
      </c>
      <c r="JF56" s="61" t="str">
        <f>IF(ISBLANK($JO$3),"",IF(OR(Tipy!HV50=Výsledky!$JF$6,Tipy!HV50=Výsledky!$JF$7,Tipy!HV50=Výsledky!$JF$8,Tipy!HV50=Výsledky!$JF$9),IF(VLOOKUP(Tipy!HV50,'Kategórie hráčov'!$A$2:$B$70,2,FALSE)=30,30,20),0))</f>
        <v/>
      </c>
      <c r="JG56" s="62" t="str">
        <f>IF(ISBLANK($JO$3),"",IF(ISBLANK(Tipy!HR50),0,IF(OR(AND(Tipy!HR50=Výsledky!$JM$3,OR(Tipy!HT50=Výsledky!$JO$3+1,Tipy!HT50=Výsledky!$JO$3-1)),AND(Tipy!HT50=Výsledky!$JO$3,OR(Tipy!HR50=Výsledky!$JM$3+1,Tipy!HR50=Výsledky!$JM$3-1))),10,0)))</f>
        <v/>
      </c>
      <c r="JH56" s="65" t="str">
        <f>IF(ISBLANK($JO$3),"",IF(ISBLANK(Tipy!HR50),"-",SUM(JC56:JG56)))</f>
        <v/>
      </c>
      <c r="JI56" s="64"/>
      <c r="JJ56" s="61" t="str">
        <f>IF(ISBLANK($JH$3),"",IF(ISBLANK(Tipy!HX50),0,IF(AND(Tipy!HX50=Výsledky!$JF$3,Tipy!HZ50=Výsledky!$JH$3),60,0)))</f>
        <v/>
      </c>
      <c r="JK56" s="61" t="str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/>
      </c>
      <c r="JL56" s="61" t="str">
        <f>IF(ISBLANK($JH$3),"",IF(OR(Tipy!IA50=Výsledky!#REF!,Tipy!IA50=Výsledky!#REF!,Tipy!IA50=Výsledky!#REF!,Tipy!IA50=Výsledky!$JJ$9),IF(VLOOKUP(Tipy!IA50,'Kategórie hráčov'!$A$2:$B$46,2,FALSE)=30,30,20),0))</f>
        <v/>
      </c>
      <c r="JM56" s="61" t="str">
        <f>IF(ISBLANK($JH$3),"",IF(OR(Tipy!IB50=Výsledky!#REF!,Tipy!IB50=Výsledky!#REF!,Tipy!IB50=Výsledky!#REF!,Tipy!IB50=Výsledky!$JM$9),IF(VLOOKUP(Tipy!IB50,'Kategórie hráčov'!$A$2:$B$46,2,FALSE)=30,30,20),0))</f>
        <v/>
      </c>
      <c r="JN56" s="62" t="str">
        <f>IF(ISBLANK($JH$3),"",IF(ISBLANK(Tipy!HX50),0,IF(OR(AND(Tipy!HX50=Výsledky!$JF$3,OR(Tipy!HZ50=Výsledky!$JH$3+1,Tipy!HZ50=Výsledky!$JH$3-1)),AND(Tipy!HZ50=Výsledky!$JH$3,OR(Tipy!HX50=Výsledky!$JF$3+1,Tipy!HX50=Výsledky!$JF$3-1))),10,0)))</f>
        <v/>
      </c>
      <c r="JO56" s="65" t="str">
        <f>IF(ISBLANK($JH$3),"",IF(ISBLANK(Tipy!HX50),"-",SUM(JJ56:JN56)))</f>
        <v/>
      </c>
      <c r="JP56" s="64"/>
      <c r="JQ56" s="61" t="str">
        <f>IF(ISBLANK($JV$3),"",IF(ISBLANK(Tipy!ID50),0,IF(AND(Tipy!ID50=Výsledky!$JT$3,Tipy!IF50=Výsledky!$JV$3),60,0)))</f>
        <v/>
      </c>
      <c r="JR56" s="61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61" t="str">
        <f>IF(ISBLANK($JV$3),"",IF(OR(Tipy!IG50=Výsledky!$JQ$6,Tipy!IG50=Výsledky!$JQ$7,Tipy!IG50=Výsledky!$JQ$8,Tipy!IG50=Výsledky!$JQ$9),IF(VLOOKUP(Tipy!IG50,'Kategórie hráčov'!$A$2:$B$46,2,FALSE)=30,30,20),0))</f>
        <v/>
      </c>
      <c r="JT56" s="61" t="str">
        <f>IF(ISBLANK($JV$3),"",IF(OR(Tipy!IH50=Výsledky!$JT$6,Tipy!IH50=Výsledky!$JT$7,Tipy!IH50=Výsledky!$JT$8,Tipy!IH50=Výsledky!$JT$9),IF(VLOOKUP(Tipy!IH50,'Kategórie hráčov'!$A$2:$B$46,2,FALSE)=30,30,20),0))</f>
        <v/>
      </c>
      <c r="JU56" s="62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65" t="str">
        <f>IF(ISBLANK($JV$3),"",IF(ISBLANK(Tipy!ID50),"-",SUM(JQ56:JU56)))</f>
        <v/>
      </c>
      <c r="JW56" s="64"/>
      <c r="JX56" s="61" t="str">
        <f>IF(ISBLANK($KQ$3),"",IF(ISBLANK(Tipy!IJ50),0,IF(AND(Tipy!IJ50=Výsledky!$KO$3,Tipy!IL50=Výsledky!$KQ$3),60,0)))</f>
        <v/>
      </c>
      <c r="JY56" s="61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1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1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2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65" t="str">
        <f>IF(ISBLANK($KQ$3),"",IF(ISBLANK(Tipy!IJ50),"-",SUM(JX56:KB56)))</f>
        <v/>
      </c>
      <c r="KD56" s="64"/>
      <c r="KE56" s="61" t="str">
        <f>IF(ISBLANK($KX$3),"",IF(ISBLANK(Tipy!IP50),0,IF(AND(Tipy!IP50=Výsledky!$KV$3,Tipy!IR50=Výsledky!$KX$3),60,0)))</f>
        <v/>
      </c>
      <c r="KF56" s="61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1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1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2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65" t="str">
        <f>IF(ISBLANK($KX$3),"",IF(ISBLANK(Tipy!IP50),"-",SUM(KE56:KI56)))</f>
        <v/>
      </c>
      <c r="KK56" s="64"/>
      <c r="KL56" s="61" t="str">
        <f>IF(ISBLANK($KJ$3),"",IF(ISBLANK(Tipy!IV50),0,IF(AND(Tipy!IV50=Výsledky!$KH$3,Tipy!IX50=Výsledky!$KJ$3),60,0)))</f>
        <v/>
      </c>
      <c r="KM56" s="61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1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1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2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65" t="str">
        <f>IF(ISBLANK($KJ$3),"",IF(ISBLANK(Tipy!IV50),"-",SUM(KL56:KP56)))</f>
        <v/>
      </c>
      <c r="KR56" s="64"/>
      <c r="KS56" s="61" t="str">
        <f>IF(ISBLANK($KC$3),"",IF(ISBLANK(Tipy!JB50),0,IF(AND(Tipy!JB50=Výsledky!$KA$3,Tipy!JD50=Výsledky!$KC$3),60,0)))</f>
        <v/>
      </c>
      <c r="KT56" s="61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1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1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2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5" t="str">
        <f>IF(ISBLANK($KC$3),"",IF(ISBLANK(Tipy!JB50),"-",SUM(KS56:KW56)))</f>
        <v/>
      </c>
      <c r="KY56" s="64"/>
      <c r="KZ56" s="61" t="str">
        <f>IF(ISBLANK($LE$3),"",IF(ISBLANK(Tipy!JH50),0,IF(AND(Tipy!JH50=Výsledky!$LC$3,Tipy!JJ50=Výsledky!$LE$3),60,0)))</f>
        <v/>
      </c>
      <c r="LA56" s="61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1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1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2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5" t="str">
        <f>IF(ISBLANK($LE$3),"",IF(ISBLANK(Tipy!JH50),"-",SUM(KZ56:LD56)))</f>
        <v/>
      </c>
      <c r="LF56" s="64"/>
      <c r="LG56" s="61" t="str">
        <f>IF(ISBLANK($JH$3),"",IF(ISBLANK(Tipy!JU50),0,IF(AND(Tipy!JU50=Výsledky!$JF$3,Tipy!JW50=Výsledky!$JH$3),60,0)))</f>
        <v/>
      </c>
      <c r="LH56" s="61" t="str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/>
      </c>
      <c r="LI56" s="61" t="str">
        <f>IF(ISBLANK($JH$3),"",IF(OR(Tipy!JX50=Výsledky!#REF!,Tipy!JX50=Výsledky!#REF!,Tipy!JX50=Výsledky!#REF!,Tipy!JX50=Výsledky!$JJ$9),IF(VLOOKUP(Tipy!JX50,'Kategórie hráčov'!$A$2:$B$46,2,FALSE)=30,30,20),0))</f>
        <v/>
      </c>
      <c r="LJ56" s="61" t="str">
        <f>IF(ISBLANK($JH$3),"",IF(OR(Tipy!JY50=Výsledky!#REF!,Tipy!JY50=Výsledky!#REF!,Tipy!JY50=Výsledky!#REF!,Tipy!JY50=Výsledky!$JM$9),IF(VLOOKUP(Tipy!JY50,'Kategórie hráčov'!$A$2:$B$46,2,FALSE)=30,30,20),0))</f>
        <v/>
      </c>
      <c r="LK56" s="62" t="str">
        <f>IF(ISBLANK($JH$3),"",IF(ISBLANK(Tipy!JU50),0,IF(OR(AND(Tipy!JU50=Výsledky!$JF$3,OR(Tipy!JW50=Výsledky!$JH$3+1,Tipy!JW50=Výsledky!$JH$3-1)),AND(Tipy!JW50=Výsledky!$JH$3,OR(Tipy!JU50=Výsledky!$JF$3+1,Tipy!JU50=Výsledky!$JF$3-1))),10,0)))</f>
        <v/>
      </c>
      <c r="LL56" s="65" t="str">
        <f>IF(ISBLANK($JH$3),"",IF(ISBLANK(Tipy!JU50),"-",SUM(LG56:LK56)))</f>
        <v/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 t="str">
        <f>IF(ISBLANK($JH$3),"",IF(ISBLANK(Tipy!KI50),0,IF(AND(Tipy!KI50=Výsledky!$JF$3,Tipy!KK50=Výsledky!$JH$3),60,0)))</f>
        <v/>
      </c>
      <c r="LV56" s="61" t="str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/>
      </c>
      <c r="LW56" s="61" t="str">
        <f>IF(ISBLANK($JH$3),"",IF(OR(Tipy!KL50=Výsledky!#REF!,Tipy!KL50=Výsledky!#REF!,Tipy!KL50=Výsledky!#REF!,Tipy!KL50=Výsledky!$JJ$9),IF(VLOOKUP(Tipy!KL50,'Kategórie hráčov'!$A$2:$B$46,2,FALSE)=30,30,20),0))</f>
        <v/>
      </c>
      <c r="LX56" s="61" t="str">
        <f>IF(ISBLANK($JH$3),"",IF(OR(Tipy!KM50=Výsledky!#REF!,Tipy!KM50=Výsledky!#REF!,Tipy!KM50=Výsledky!#REF!,Tipy!KM50=Výsledky!$JM$9),IF(VLOOKUP(Tipy!KM50,'Kategórie hráčov'!$A$2:$B$46,2,FALSE)=30,30,20),0))</f>
        <v/>
      </c>
      <c r="LY56" s="62" t="str">
        <f>IF(ISBLANK($JH$3),"",IF(ISBLANK(Tipy!KI50),0,IF(OR(AND(Tipy!KI50=Výsledky!$JF$3,OR(Tipy!KK50=Výsledky!$JH$3+1,Tipy!KK50=Výsledky!$JH$3-1)),AND(Tipy!KK50=Výsledky!$JH$3,OR(Tipy!KI50=Výsledky!$JF$3+1,Tipy!KI50=Výsledky!$JF$3-1))),10,0)))</f>
        <v/>
      </c>
      <c r="LZ56" s="65" t="str">
        <f>IF(ISBLANK($JH$3),"",IF(ISBLANK(Tipy!KI50),"-",SUM(LU56:LY56)))</f>
        <v/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324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324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5" customFormat="1" ht="18" customHeight="1" x14ac:dyDescent="0.2">
      <c r="A57" s="287">
        <f>Tipy!A51</f>
        <v>5</v>
      </c>
      <c r="B57" s="302" t="s">
        <v>21</v>
      </c>
      <c r="C57" s="303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4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299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299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102">
        <f>IF(ISBLANK($AR$3),"",IF(ISBLANK(Tipy!AH51),0,IF(AND(Tipy!AH51=Výsledky!$AP$3,Tipy!AJ51=Výsledky!$AR$3),60,0)))</f>
        <v>60</v>
      </c>
      <c r="AN57" s="101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01">
        <f>IF(ISBLANK($AR$3),"",IF(OR(Tipy!AK51=Výsledky!$AM$6,Tipy!AK51=Výsledky!$AM$7,Tipy!AK51=Výsledky!$AM$8,Tipy!AK51=Výsledky!$AM$9),VLOOKUP(Tipy!AK51,'Kategórie hráčov'!$A$2:$B$51,2,FALSE),0))</f>
        <v>0</v>
      </c>
      <c r="AP57" s="101">
        <f>IF(ISBLANK($AR$3),"",IF(OR(Tipy!AL51=Výsledky!$AP$6,Tipy!AL51=Výsledky!$AP$7,Tipy!AL51=Výsledky!$AP$8,Tipy!AL51=Výsledky!$AP$9),VLOOKUP(Tipy!AL51,'Kategórie hráčov'!$A$27:$B$76,2,FALSE),0))</f>
        <v>0</v>
      </c>
      <c r="AQ57" s="62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5">
        <f>IF(ISBLANK($AR$3),"",IF(ISBLANK(Tipy!AH51),"-",SUM(AM57:AQ57)))</f>
        <v>60</v>
      </c>
      <c r="AS57" s="64"/>
      <c r="AT57" s="61">
        <f>IF(ISBLANK($AY$3),"",IF(ISBLANK(Tipy!AN51),0,IF(AND(Tipy!AN51=Výsledky!$AW$3,Tipy!AP51=Výsledky!$AY$3),60,0)))</f>
        <v>60</v>
      </c>
      <c r="AU57" s="61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61">
        <f>IF(ISBLANK($AY$3),"",IF(OR(Tipy!AQ51=Výsledky!$AT$6,Tipy!AQ51=Výsledky!$AT$7,Tipy!AQ51=Výsledky!$AT$8,Tipy!AQ51=Výsledky!$AT$9),VLOOKUP(Tipy!AQ51,'Kategórie hráčov'!$A$2:$B$51,2,FALSE),0))</f>
        <v>0</v>
      </c>
      <c r="AW57" s="61">
        <f>IF(ISBLANK($AY$3),"",IF(OR(Tipy!AR51=Výsledky!$AW$6,Tipy!AR51=Výsledky!$AW$7,Tipy!AR51=Výsledky!$AW$8,Tipy!AR51=Výsledky!$AW$9),VLOOKUP(Tipy!AR51,'Kategórie hráčov'!$A$27:$B$76,2,FALSE),0))</f>
        <v>0</v>
      </c>
      <c r="AX57" s="62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5">
        <f>IF(ISBLANK($AY$3),"",IF(ISBLANK(Tipy!AN51),"-",SUM(AT57:AX57)))</f>
        <v>60</v>
      </c>
      <c r="AZ57" s="64"/>
      <c r="BA57" s="61">
        <f>IF(ISBLANK($BF$3),"",IF(ISBLANK(Tipy!AT51),0,IF(AND(Tipy!AT51=Výsledky!$BD$3,Tipy!AV51=Výsledky!$BF$3),60,0)))</f>
        <v>0</v>
      </c>
      <c r="BB57" s="61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61">
        <f>IF(ISBLANK($BF$3),"",IF(OR(Tipy!AW51=Výsledky!$BA$6,Tipy!AW51=Výsledky!$BA$7,Tipy!AW51=Výsledky!$BA$8,Tipy!AW51=Výsledky!$BA$9),VLOOKUP(Tipy!AW51,'Kategórie hráčov'!$A$2:$B$51,2,FALSE),0))</f>
        <v>20</v>
      </c>
      <c r="BD57" s="61">
        <f>IF(ISBLANK($BF$3),"",IF(OR(Tipy!AX51=Výsledky!$BD$6,Tipy!AX51=Výsledky!$BD$7,Tipy!AX51=Výsledky!$BD$8,Tipy!AX51=Výsledky!$BD$9),VLOOKUP(Tipy!AX51,'Kategórie hráčov'!$A$27:$B$76,2,FALSE),0))</f>
        <v>0</v>
      </c>
      <c r="BE57" s="62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5">
        <f>IF(ISBLANK($BF$3),"",IF(ISBLANK(Tipy!AT51),"-",SUM(BA57:BE57)))</f>
        <v>50</v>
      </c>
      <c r="BG57" s="64"/>
      <c r="BH57" s="61">
        <f>IF(ISBLANK($BM$3),"",IF(ISBLANK(Tipy!AZ51),0,IF(AND(Tipy!AZ51=Výsledky!$BK$3,Tipy!BB51=Výsledky!$BM$3),60,0)))</f>
        <v>60</v>
      </c>
      <c r="BI57" s="61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61">
        <f>IF(ISBLANK($BM$3),"",IF(OR(Tipy!BC51=Výsledky!$BH$6,Tipy!BC51=Výsledky!$BH$7,Tipy!BC51=Výsledky!$BH$8,Tipy!BC51=Výsledky!$BH$9),VLOOKUP(Tipy!BC51,'Kategórie hráčov'!$A$2:$B$51,2,FALSE),0))</f>
        <v>20</v>
      </c>
      <c r="BK57" s="61">
        <f>IF(ISBLANK($BM$3),"",IF(OR(Tipy!BD51=Výsledky!$BK$6,Tipy!BD51=Výsledky!$BK$7,Tipy!BD51=Výsledky!$BK$8,Tipy!BD51=Výsledky!$BK$9),VLOOKUP(Tipy!BD51,'Kategórie hráčov'!$A$27:$B$76,2,FALSE),0))</f>
        <v>0</v>
      </c>
      <c r="BL57" s="62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5">
        <f>IF(ISBLANK($BM$3),"",IF(ISBLANK(Tipy!AZ51),"-",SUM(BH57:BL57)))</f>
        <v>80</v>
      </c>
      <c r="BN57" s="64"/>
      <c r="BO57" s="61">
        <f>IF(ISBLANK($BT$3),"",IF(ISBLANK(Tipy!BF51),0,IF(AND(Tipy!BF51=Výsledky!$BR$3,Tipy!BH51=Výsledky!$BT$3),60,0)))</f>
        <v>0</v>
      </c>
      <c r="BP57" s="61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61">
        <f>IF(ISBLANK($BT$3),"",IF(OR(Tipy!BI51=Výsledky!$BO$6,Tipy!BI51=Výsledky!$BO$7,Tipy!BI51=Výsledky!$BO$8,Tipy!BI51=Výsledky!$BO$9),VLOOKUP(Tipy!BI51,'Kategórie hráčov'!$A$2:$B$51,2,FALSE),0))</f>
        <v>0</v>
      </c>
      <c r="BR57" s="61">
        <f>IF(ISBLANK($BT$3),"",IF(OR(Tipy!BJ51=Výsledky!$BR$6,Tipy!BJ51=Výsledky!$BR$7,Tipy!BJ51=Výsledky!$BR$8,Tipy!BJ51=Výsledky!$BR$9),VLOOKUP(Tipy!BJ51,'Kategórie hráčov'!$A$27:$B$76,2,FALSE),0))</f>
        <v>0</v>
      </c>
      <c r="BS57" s="62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5">
        <f>IF(ISBLANK($BT$3),"",IF(ISBLANK(Tipy!BF51),"-",SUM(BO57:BS57)))</f>
        <v>0</v>
      </c>
      <c r="BU57" s="64"/>
      <c r="BV57" s="61">
        <f>IF(ISBLANK($CA$3),"",IF(ISBLANK(Tipy!BL51),0,IF(AND(Tipy!BL51=Výsledky!$BY$3,Tipy!BN51=Výsledky!$CA$3),60,0)))</f>
        <v>0</v>
      </c>
      <c r="BW57" s="61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61">
        <f>IF(ISBLANK($CA$3),"",IF(OR(Tipy!BO51=Výsledky!$BV$6,Tipy!BO51=Výsledky!$BV$7,Tipy!BO51=Výsledky!$BV$8,Tipy!BO51=Výsledky!$BV$9),VLOOKUP(Tipy!BO51,'Kategórie hráčov'!$A$2:$B$51,2,FALSE),0))</f>
        <v>20</v>
      </c>
      <c r="BY57" s="61">
        <f>IF(ISBLANK($CA$3),"",IF(OR(Tipy!BP51=Výsledky!$BY$6,Tipy!BP51=Výsledky!$BY$7,Tipy!BP51=Výsledky!$BY$8,Tipy!BP51=Výsledky!$BY$9),VLOOKUP(Tipy!BP51,'Kategórie hráčov'!$A$27:$B$76,2,FALSE),0))</f>
        <v>0</v>
      </c>
      <c r="BZ57" s="62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5">
        <f>IF(ISBLANK($CA$3),"",IF(ISBLANK(Tipy!BL51),"-",SUM(BV57:BZ57)))</f>
        <v>50</v>
      </c>
      <c r="CB57" s="64"/>
      <c r="CC57" s="61">
        <f>IF(ISBLANK($CH$3),"",IF(ISBLANK(Tipy!BR51),0,IF(AND(Tipy!BR51=Výsledky!$CF$3,Tipy!BT51=Výsledky!$CH$3),60,0)))</f>
        <v>0</v>
      </c>
      <c r="CD57" s="61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61">
        <f>IF(ISBLANK($CH$3),"",IF(OR(Tipy!BU51=Výsledky!$CC$6,Tipy!BU51=Výsledky!$CC$7,Tipy!BU51=Výsledky!$CC$8,Tipy!BU51=Výsledky!$CC$9),VLOOKUP(Tipy!BU51,'Kategórie hráčov'!$A$2:$B$51,2,FALSE),0))</f>
        <v>20</v>
      </c>
      <c r="CF57" s="61">
        <f>IF(ISBLANK($CH$3),"",IF(OR(Tipy!BV51=Výsledky!$CF$6,Tipy!BV51=Výsledky!$CF$7,Tipy!BV51=Výsledky!$CF$8,Tipy!BV51=Výsledky!$CF$9),VLOOKUP(Tipy!BV51,'Kategórie hráčov'!$A$27:$B$76,2,FALSE),0))</f>
        <v>0</v>
      </c>
      <c r="CG57" s="62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5">
        <f>IF(ISBLANK($CH$3),"",IF(ISBLANK(Tipy!BR51),"-",SUM(CC57:CG57)))</f>
        <v>30</v>
      </c>
      <c r="CI57" s="64"/>
      <c r="CJ57" s="61">
        <f>IF(ISBLANK($CO$3),"",IF(ISBLANK(Tipy!BX51),0,IF(AND(Tipy!BX51=Výsledky!$CM$3,Tipy!BZ51=Výsledky!$CO$3),60,0)))</f>
        <v>0</v>
      </c>
      <c r="CK57" s="61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61">
        <f>IF(ISBLANK($CO$3),"",IF(OR(Tipy!CA51=Výsledky!$CJ$6,Tipy!CA51=Výsledky!$CJ$7,Tipy!CA51=Výsledky!$CJ$8,Tipy!CA51=Výsledky!$CJ$9),VLOOKUP(Tipy!CA51,'Kategórie hráčov'!$A$2:$B$51,2,FALSE),0))</f>
        <v>20</v>
      </c>
      <c r="CM57" s="61">
        <f>IF(ISBLANK($CO$3),"",IF(OR(Tipy!CB51=Výsledky!$CM$6,Tipy!CB51=Výsledky!$CM$7,Tipy!CB51=Výsledky!$CM$8,Tipy!CB51=Výsledky!$CM$9),VLOOKUP(Tipy!CB51,'Kategórie hráčov'!$A$27:$B$76,2,FALSE),0))</f>
        <v>0</v>
      </c>
      <c r="CN57" s="62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65">
        <f>IF(ISBLANK($CO$3),"",IF(ISBLANK(Tipy!BX51),"-",SUM(CJ57:CN57)))</f>
        <v>40</v>
      </c>
      <c r="CP57" s="64"/>
      <c r="CQ57" s="61">
        <f>IF(ISBLANK($CV$3),"",IF(ISBLANK(Tipy!CD51),0,IF(AND(Tipy!CD51=Výsledky!$CT$3,Tipy!CF51=Výsledky!$CV$3),60,0)))</f>
        <v>0</v>
      </c>
      <c r="CR57" s="61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61">
        <f>IF(ISBLANK($CV$3),"",IF(OR(Tipy!CG51=Výsledky!$CQ$6,Tipy!CG51=Výsledky!$CQ$7,Tipy!CG51=Výsledky!$CQ$8,Tipy!CG51=Výsledky!$CQ$9),VLOOKUP(Tipy!CG51,'Kategórie hráčov'!$A$2:$B$51,2,FALSE),0))</f>
        <v>20</v>
      </c>
      <c r="CT57" s="61">
        <f>IF(ISBLANK($CV$3),"",IF(OR(Tipy!CH51=Výsledky!$CT$6,Tipy!CH51=Výsledky!$CT$7,Tipy!CH51=Výsledky!$CT$8,Tipy!CH51=Výsledky!$CT$9),VLOOKUP(Tipy!CH51,'Kategórie hráčov'!$A$27:$B$76,2,FALSE),0))</f>
        <v>0</v>
      </c>
      <c r="CU57" s="62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65">
        <f>IF(ISBLANK($CV$3),"",IF(ISBLANK(Tipy!CD51),"-",SUM(CQ57:CU57)))</f>
        <v>40</v>
      </c>
      <c r="CW57" s="64"/>
      <c r="CX57" s="61">
        <f>IF(ISBLANK($DC$3),"",IF(ISBLANK(Tipy!CJ51),0,IF(AND(Tipy!CJ51=Výsledky!$DA$3,Tipy!CL51=Výsledky!$DC$3),60,0)))</f>
        <v>0</v>
      </c>
      <c r="CY57" s="61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61">
        <f>IF(ISBLANK($DC$3),"",IF(OR(Tipy!CM51=Výsledky!$CX$6,Tipy!CM51=Výsledky!$CX$7,Tipy!CM51=Výsledky!$CX$8,Tipy!CM51=Výsledky!$CX$9),VLOOKUP(Tipy!CM51,'Kategórie hráčov'!$A$2:$B$51,2,FALSE),0))</f>
        <v>20</v>
      </c>
      <c r="DA57" s="61">
        <f>IF(ISBLANK($DC$3),"",IF(OR(Tipy!CN51=Výsledky!$DA$6,Tipy!CN51=Výsledky!$DA$7,Tipy!CN51=Výsledky!$DA$8,Tipy!CN51=Výsledky!$DA$9),VLOOKUP(Tipy!CN51,'Kategórie hráčov'!$A$27:$B$76,2,FALSE),0))</f>
        <v>0</v>
      </c>
      <c r="DB57" s="62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65">
        <f>IF(ISBLANK($DC$3),"",IF(ISBLANK(Tipy!CJ51),"-",SUM(CX57:DB57)))</f>
        <v>50</v>
      </c>
      <c r="DD57" s="64"/>
      <c r="DE57" s="61">
        <f>IF(ISBLANK($DJ$3),"",IF(ISBLANK(Tipy!CP51),0,IF(AND(Tipy!CP51=Výsledky!$DH$3,Tipy!CR51=Výsledky!$DJ$3),60,0)))</f>
        <v>0</v>
      </c>
      <c r="DF57" s="61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61">
        <f>IF(ISBLANK($DJ$3),"",IF(OR(Tipy!CS51=Výsledky!$DE$6,Tipy!CS51=Výsledky!$DE$7,Tipy!CS51=Výsledky!$DE$8,Tipy!CS51=Výsledky!$DE$9),VLOOKUP(Tipy!CS51,'Kategórie hráčov'!$A$2:$B$51,2,FALSE),0))</f>
        <v>0</v>
      </c>
      <c r="DH57" s="61">
        <f>IF(ISBLANK($DJ$3),"",IF(OR(Tipy!CT51=Výsledky!$DH$6,Tipy!CT51=Výsledky!$DH$7,Tipy!CT51=Výsledky!$DH$8,Tipy!CT51=Výsledky!$DH$9),VLOOKUP(Tipy!CT51,'Kategórie hráčov'!$A$27:$B$76,2,FALSE),0))</f>
        <v>0</v>
      </c>
      <c r="DI57" s="62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65">
        <f>IF(ISBLANK($DJ$3),"",IF(ISBLANK(Tipy!CP51),"-",SUM(DE57:DI57)))</f>
        <v>30</v>
      </c>
      <c r="DK57" s="64"/>
      <c r="DL57" s="61">
        <f>IF(ISBLANK($DQ$3),"",IF(ISBLANK(Tipy!CV51),0,IF(AND(Tipy!CV51=Výsledky!$DO$3,Tipy!CX51=Výsledky!$DQ$3),60,0)))</f>
        <v>0</v>
      </c>
      <c r="DM57" s="61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61">
        <f>IF(ISBLANK($DQ$3),"",IF(OR(Tipy!CY51=Výsledky!$DL$6,Tipy!CY51=Výsledky!$DL$7,Tipy!CY51=Výsledky!$DL$8,Tipy!CY51=Výsledky!$DL$9),VLOOKUP(Tipy!CY51,'Kategórie hráčov'!$A$2:$B$51,2,FALSE),0))</f>
        <v>0</v>
      </c>
      <c r="DO57" s="61">
        <f>IF(ISBLANK($DQ$3),"",IF(OR(Tipy!CZ51=Výsledky!$DO$6,Tipy!CZ51=Výsledky!$DO$7,Tipy!CZ51=Výsledky!$DO$8,Tipy!CZ51=Výsledky!$DO$9),VLOOKUP(Tipy!CZ51,'Kategórie hráčov'!$A$27:$B$76,2,FALSE),0))</f>
        <v>0</v>
      </c>
      <c r="DP57" s="62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65">
        <f>IF(ISBLANK($DQ$3),"",IF(ISBLANK(Tipy!CV51),"-",SUM(DL57:DP57)))</f>
        <v>0</v>
      </c>
      <c r="DR57" s="64"/>
      <c r="DS57" s="61">
        <f>IF(ISBLANK($DX$3),"",IF(ISBLANK(Tipy!DB51),0,IF(AND(Tipy!DB51=Výsledky!$DV$3,Tipy!DD51=Výsledky!$DX$3),60,0)))</f>
        <v>0</v>
      </c>
      <c r="DT57" s="61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61">
        <f>IF(ISBLANK($DX$3),"",IF(OR(Tipy!DE51=Výsledky!$DS$6,Tipy!DE51=Výsledky!$DS$7,Tipy!DE51=Výsledky!$DS$8,Tipy!DE51=Výsledky!$DS$9),VLOOKUP(Tipy!DE51,'Kategórie hráčov'!$A$2:$B$51,2,FALSE),0))</f>
        <v>20</v>
      </c>
      <c r="DV57" s="61">
        <f>IF(ISBLANK($DX$3),"",IF(OR(Tipy!DF51=Výsledky!$DV$6,Tipy!DF51=Výsledky!$DV$7,Tipy!DF51=Výsledky!$DV$8,Tipy!DF51=Výsledky!$DV$9),VLOOKUP(Tipy!DF51,'Kategórie hráčov'!$A$27:$B$76,2,FALSE),0))</f>
        <v>0</v>
      </c>
      <c r="DW57" s="62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65">
        <f>IF(ISBLANK($DX$3),"",IF(ISBLANK(Tipy!DB51),"-",SUM(DS57:DW57)))</f>
        <v>20</v>
      </c>
      <c r="DY57" s="64"/>
      <c r="DZ57" s="61">
        <f>IF(ISBLANK($EE$3),"",IF(ISBLANK(Tipy!DH51),0,IF(AND(Tipy!DH51=Výsledky!$EC$3,Tipy!DJ51=Výsledky!$EE$3),60,0)))</f>
        <v>60</v>
      </c>
      <c r="EA57" s="61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61">
        <f>IF(ISBLANK($EE$3),"",IF(OR(Tipy!DK51=Výsledky!$DZ$6,Tipy!DK51=Výsledky!$DZ$7,Tipy!DK51=Výsledky!$DZ$8,Tipy!DK51=Výsledky!$DZ$9),VLOOKUP(Tipy!DK51,'Kategórie hráčov'!$A$2:$B$51,2,FALSE),0))</f>
        <v>20</v>
      </c>
      <c r="EC57" s="61">
        <f>IF(ISBLANK($EE$3),"",IF(OR(Tipy!DL51=Výsledky!$EC$6,Tipy!DL51=Výsledky!$EC$7,Tipy!DL51=Výsledky!$EC$8,Tipy!DL51=Výsledky!$EC$9),VLOOKUP(Tipy!DL51,'Kategórie hráčov'!$A$27:$B$76,2,FALSE),0))</f>
        <v>0</v>
      </c>
      <c r="ED57" s="62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65">
        <f>IF(ISBLANK($EE$3),"",IF(ISBLANK(Tipy!DH51),"-",SUM(DZ57:ED57)))</f>
        <v>80</v>
      </c>
      <c r="EF57" s="64"/>
      <c r="EG57" s="61">
        <f>IF(ISBLANK($EL$3),"",IF(ISBLANK(Tipy!DN51),0,IF(AND(Tipy!DN51=Výsledky!$EJ$3,Tipy!DP51=Výsledky!$EL$3),60,0)))</f>
        <v>0</v>
      </c>
      <c r="EH57" s="61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61">
        <f>IF(ISBLANK($EL$3),"",IF(OR(Tipy!DQ51=Výsledky!$EG$6,Tipy!DQ51=Výsledky!$EG$7,Tipy!DQ51=Výsledky!$EG$8,Tipy!DQ51=Výsledky!$EG$9),VLOOKUP(Tipy!DQ51,'Kategórie hráčov'!$A$77:$B$77,2,FALSE),0))</f>
        <v>0</v>
      </c>
      <c r="EJ57" s="61">
        <f>IF(ISBLANK($EL$3),"",IF(OR(Tipy!DR51=Výsledky!$EJ$6,Tipy!DR51=Výsledky!$EJ$7,Tipy!DR51=Výsledky!$EJ$8,Tipy!DR51=Výsledky!$EJ$9),VLOOKUP(Tipy!DR51,'Kategórie hráčov'!$A$27:$B$76,2,FALSE),0))</f>
        <v>0</v>
      </c>
      <c r="EK57" s="62">
        <f>IF(ISBLANK($EL$3),"",IF(ISBLANK(Tipy!DN51),0,IF(OR(AND(Tipy!DN51=Výsledky!$EJ$3,OR(Tipy!DP51=Výsledky!$EL$3+1,Tipy!DP51=Výsledky!$EL$3-1)),AND(Tipy!DP51=Výsledky!$EL$3,OR(Tipy!DN51=Výsledky!$EJ$3+1,Tipy!DN51=Výsledky!$EJ$3-1))),10,0)))</f>
        <v>10</v>
      </c>
      <c r="EL57" s="65">
        <f>IF(ISBLANK($EL$3),"",IF(ISBLANK(Tipy!DN51),"-",SUM(EG57:EK57)))</f>
        <v>10</v>
      </c>
      <c r="EM57" s="64"/>
      <c r="EN57" s="61">
        <f>IF(ISBLANK($ES$3),"",IF(ISBLANK(Tipy!DT51),0,IF(AND(Tipy!DT51=Výsledky!$EQ$3,Tipy!DV51=Výsledky!$ES$3),60,0)))</f>
        <v>0</v>
      </c>
      <c r="EO57" s="61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20</v>
      </c>
      <c r="EP57" s="61">
        <f>IF(ISBLANK($ES$3),"",IF(OR(Tipy!DW51=Výsledky!$EN$6,Tipy!DW51=Výsledky!$EN$7,Tipy!DW51=Výsledky!$EN$8,Tipy!DW51=Výsledky!$EN$9),VLOOKUP(Tipy!DW51,'Kategórie hráčov'!$A$2:$B$51,2,FALSE),0))</f>
        <v>0</v>
      </c>
      <c r="EQ57" s="61">
        <f>IF(ISBLANK($ES$3),"",IF(OR(Tipy!DX51=Výsledky!$EQ$6,Tipy!DX51=Výsledky!$EQ$7,Tipy!DX51=Výsledky!$EQ$8,Tipy!DX51=Výsledky!$EQ$9),VLOOKUP(Tipy!DX51,'Kategórie hráčov'!$A$27:$B$76,2,FALSE),0))</f>
        <v>0</v>
      </c>
      <c r="ER57" s="62">
        <f>IF(ISBLANK($ES$3),"",IF(ISBLANK(Tipy!DT51),0,IF(OR(AND(Tipy!DT51=Výsledky!$EQ$3,OR(Tipy!DV51=Výsledky!$ES$3+1,Tipy!DV51=Výsledky!$ES$3-1)),AND(Tipy!DV51=Výsledky!$ES$3,OR(Tipy!DT51=Výsledky!$EQ$3+1,Tipy!DT51=Výsledky!$EQ$3-1))),10,0)))</f>
        <v>10</v>
      </c>
      <c r="ES57" s="65">
        <f>IF(ISBLANK($ES$3),"",IF(ISBLANK(Tipy!DT51),"-",SUM(EN57:ER57)))</f>
        <v>30</v>
      </c>
      <c r="ET57" s="64"/>
      <c r="EU57" s="61">
        <f>IF(ISBLANK($EZ$3),"",IF(ISBLANK(Tipy!DZ51),0,IF(AND(Tipy!DZ51=Výsledky!$EX$3,Tipy!EB51=Výsledky!$EZ$3),60,0)))</f>
        <v>0</v>
      </c>
      <c r="EV57" s="61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61">
        <f>IF(ISBLANK($EZ$3),"",IF(OR(Tipy!EC51=Výsledky!$EU$6,Tipy!EC51=Výsledky!$EU$7,Tipy!EC51=Výsledky!$EU$8,Tipy!EC51=Výsledky!$EU$9),VLOOKUP(Tipy!EC51,'Kategórie hráčov'!$A$2:$B$51,2,FALSE),0))</f>
        <v>0</v>
      </c>
      <c r="EX57" s="61">
        <f>IF(ISBLANK($EZ$3),"",IF(OR(Tipy!ED51=Výsledky!$EX$6,Tipy!ED51=Výsledky!$EX$7,Tipy!ED51=Výsledky!$EX$8,Tipy!ED51=Výsledky!$EX$9),VLOOKUP(Tipy!ED51,'Kategórie hráčov'!$A$27:$B$76,2,FALSE),0))</f>
        <v>0</v>
      </c>
      <c r="EY57" s="62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65">
        <f>IF(ISBLANK($EZ$3),"",IF(ISBLANK(Tipy!DZ51),"-",SUM(EU57:EY57)))</f>
        <v>20</v>
      </c>
      <c r="FA57" s="64"/>
      <c r="FB57" s="61">
        <f>IF(ISBLANK($BM$3),"",IF(ISBLANK(Tipy!EF51),0,IF(AND(Tipy!EF51=Výsledky!$BK$3,Tipy!EH51=Výsledky!$BM$3),60,0)))</f>
        <v>0</v>
      </c>
      <c r="FC57" s="61">
        <f>IF(ISBLANK($BM$3),"",IF(ISBLANK(Tipy!EF51),0,IF(AND(Tipy!EF51=Výsledky!$BK$3,Tipy!EH51=Výsledky!$BM$3),0,IF(AND(Tipy!EF51-Tipy!EH51&gt;0,Výsledky!$BK$3-Výsledky!$BM$3&gt;0),20,IF(AND(Tipy!EF51-Tipy!EH51=0,Výsledky!$BK$3-Výsledky!$BM$3=0),20,IF(AND(Tipy!EF51-Tipy!EH51&lt;0,Výsledky!$BK$3-Výsledky!$BM$3&lt;0),20,0))))))</f>
        <v>0</v>
      </c>
      <c r="FD57" s="61">
        <f>IF(ISBLANK($BM$3),"",IF(OR(Tipy!EI51=Výsledky!$FB$6,Tipy!EI51=Výsledky!$FB$7,Tipy!EI51=Výsledky!$FB$8,Tipy!EI51=Výsledky!$FB$9),IF(VLOOKUP(Tipy!EI51,'Kategórie hráčov'!$A$2:$B$46,2,FALSE)=30,30,20),0))</f>
        <v>0</v>
      </c>
      <c r="FE57" s="61">
        <f>IF(ISBLANK($BM$3),"",IF(OR(Tipy!EJ51=Výsledky!$FE$6,Tipy!EJ51=Výsledky!$FE$7,Tipy!EJ51=Výsledky!$FE$8,Tipy!EJ51=Výsledky!$FE$9),IF(VLOOKUP(Tipy!EJ51,'Kategórie hráčov'!$A$2:$B$46,2,FALSE)=30,30,20),0))</f>
        <v>0</v>
      </c>
      <c r="FF57" s="62">
        <f>IF(ISBLANK($BM$3),"",IF(ISBLANK(Tipy!EF51),0,IF(OR(AND(Tipy!EF51=Výsledky!$BK$3,OR(Tipy!EH51=Výsledky!$BM$3+1,Tipy!EH51=Výsledky!$BM$3-1)),AND(Tipy!EH51=Výsledky!$BM$3,OR(Tipy!EF51=Výsledky!$BK$3+1,Tipy!EF51=Výsledky!$BK$3-1))),10,0)))</f>
        <v>0</v>
      </c>
      <c r="FG57" s="65" t="str">
        <f>IF(ISBLANK($BM$3),"",IF(ISBLANK(Tipy!EF51),"-",SUM(FB57:FF57)))</f>
        <v>-</v>
      </c>
      <c r="FH57" s="64"/>
      <c r="FI57" s="61" t="str">
        <f>IF(ISBLANK($FN$3),"",IF(ISBLANK(Tipy!EL51),0,IF(AND(Tipy!EL51=Výsledky!$FL$3,Tipy!EN51=Výsledky!$FN$3),60,0)))</f>
        <v/>
      </c>
      <c r="FJ57" s="61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61" t="str">
        <f>IF(ISBLANK($FN$3),"",IF(OR(Tipy!EO51=Výsledky!$FI$6,Tipy!EO51=Výsledky!$FI$7,Tipy!EO51=Výsledky!$FI$8,Tipy!EO51=Výsledky!$FI$9),IF(VLOOKUP(Tipy!EO51,'Kategórie hráčov'!$A$2:$B$46,2,FALSE)=30,30,20),0))</f>
        <v/>
      </c>
      <c r="FL57" s="61" t="str">
        <f>IF(ISBLANK($FN$3),"",IF(OR(Tipy!EP51=Výsledky!$FL$6,Tipy!EP51=Výsledky!$FL$7,Tipy!EP51=Výsledky!$FL$8,Tipy!EP51=Výsledky!$FL$9),IF(VLOOKUP(Tipy!EP51,'Kategórie hráčov'!$A$2:$B$46,2,FALSE)=30,30,20),0))</f>
        <v/>
      </c>
      <c r="FM57" s="62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65" t="str">
        <f>IF(ISBLANK($FN$3),"",IF(ISBLANK(Tipy!EL51),"-",SUM(FI57:FM57)))</f>
        <v/>
      </c>
      <c r="FO57" s="64"/>
      <c r="FP57" s="61">
        <f>IF(ISBLANK($DJ$3),"",IF(ISBLANK(Tipy!ER51),0,IF(AND(Tipy!ER51=Výsledky!$DH$3,Tipy!ET51=Výsledky!$DJ$3),60,0)))</f>
        <v>0</v>
      </c>
      <c r="FQ57" s="61">
        <f>IF(ISBLANK($DJ$3),"",IF(ISBLANK(Tipy!ER51),0,IF(AND(Tipy!ER51=Výsledky!$DH$3,Tipy!ET51=Výsledky!$DJ$3),0,IF(AND(Tipy!ER51-Tipy!ET51&gt;0,Výsledky!$DH$3-Výsledky!$DJ$3&gt;0),20,IF(AND(Tipy!ER51-Tipy!ET51=0,Výsledky!$DH$3-Výsledky!$DJ$3=0),20,IF(AND(Tipy!ER51-Tipy!ET51&lt;0,Výsledky!$DH$3-Výsledky!$DJ$3&lt;0),20,0))))))</f>
        <v>0</v>
      </c>
      <c r="FR57" s="61">
        <f>IF(ISBLANK($DJ$3),"",IF(OR(Tipy!EU51=Výsledky!$FP$6,Tipy!EU51=Výsledky!$FP$7,Tipy!EU51=Výsledky!$FP$8,Tipy!EU51=Výsledky!$FP$9),IF(VLOOKUP(Tipy!EU51,'Kategórie hráčov'!$A$2:$B$46,2,FALSE)=30,30,20),0))</f>
        <v>0</v>
      </c>
      <c r="FS57" s="61">
        <f>IF(ISBLANK($DJ$3),"",IF(OR(Tipy!EV51=Výsledky!$FS$6,Tipy!EV51=Výsledky!$FS$7,Tipy!EV51=Výsledky!$FS$8,Tipy!EV51=Výsledky!$FS$9),IF(VLOOKUP(Tipy!EV51,'Kategórie hráčov'!$A$2:$B$46,2,FALSE)=30,30,20),0))</f>
        <v>0</v>
      </c>
      <c r="FT57" s="62">
        <f>IF(ISBLANK($DJ$3),"",IF(ISBLANK(Tipy!ER51),0,IF(OR(AND(Tipy!ER51=Výsledky!$DH$3,OR(Tipy!ET51=Výsledky!$DJ$3+1,Tipy!ET51=Výsledky!$DJ$3-1)),AND(Tipy!ET51=Výsledky!$DJ$3,OR(Tipy!ER51=Výsledky!$DH$3+1,Tipy!ER51=Výsledky!$DH$3-1))),10,0)))</f>
        <v>0</v>
      </c>
      <c r="FU57" s="65" t="str">
        <f>IF(ISBLANK($DJ$3),"",IF(ISBLANK(Tipy!ER51),"-",SUM(FP57:FT57)))</f>
        <v>-</v>
      </c>
      <c r="FV57" s="64"/>
      <c r="FW57" s="61" t="str">
        <f>IF(ISBLANK($GB$3),"",IF(ISBLANK(Tipy!EX51),0,IF(AND(Tipy!EX51=Výsledky!$FZ$3,Tipy!EZ51=Výsledky!$GB$3),60,0)))</f>
        <v/>
      </c>
      <c r="FX57" s="61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61" t="str">
        <f>IF(ISBLANK($GB$3),"",IF(OR(Tipy!FA51=Výsledky!$FW$6,Tipy!FA51=Výsledky!$FW$7,Tipy!FA51=Výsledky!$FW$8,Tipy!FA51=Výsledky!$FW$9),IF(VLOOKUP(Tipy!FA51,'Kategórie hráčov'!$A$2:$B$46,2,FALSE)=30,30,20),0))</f>
        <v/>
      </c>
      <c r="FZ57" s="61" t="str">
        <f>IF(ISBLANK($GB$3),"",IF(OR(Tipy!FB51=Výsledky!$FZ$6,Tipy!FB51=Výsledky!$FZ$7,Tipy!FB51=Výsledky!$FZ$8,Tipy!FB51=Výsledky!$FZ$9),IF(VLOOKUP(Tipy!FB51,'Kategórie hráčov'!$A$2:$B$46,2,FALSE)=30,30,20),0))</f>
        <v/>
      </c>
      <c r="GA57" s="62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65" t="str">
        <f>IF(ISBLANK($GB$3),"",IF(ISBLANK(Tipy!EX51),"-",SUM(FW57:GA57)))</f>
        <v/>
      </c>
      <c r="GC57" s="64"/>
      <c r="GD57" s="61" t="str">
        <f>IF(ISBLANK($GP$3),"",IF(ISBLANK(Tipy!FD51),0,IF(AND(Tipy!FD51=Výsledky!$GN$3,Tipy!FF51=Výsledky!$GP$3),60,0)))</f>
        <v/>
      </c>
      <c r="GE57" s="61" t="str">
        <f>IF(ISBLANK($GP$3),"",IF(ISBLANK(Tipy!FD51),0,IF(AND(Tipy!FD51=Výsledky!$GN$3,Tipy!FF51=Výsledky!$GP$3),0,IF(AND(Tipy!FD51-Tipy!FF51&gt;0,Výsledky!$GN$3-Výsledky!$GP$3&gt;0),20,IF(AND(Tipy!FD51-Tipy!FF51=0,Výsledky!$GN$3-Výsledky!$GP$3=0),20,IF(AND(Tipy!FD51-Tipy!FF51&lt;0,Výsledky!$GN$3-Výsledky!$GP$3&lt;0),20,0))))))</f>
        <v/>
      </c>
      <c r="GF57" s="61" t="str">
        <f>IF(ISBLANK($GP$3),"",IF(OR(Tipy!FG51=Výsledky!$GD$6,Tipy!FG51=Výsledky!$GD$7,Tipy!FG51=Výsledky!$GD$8,Tipy!FG51=Výsledky!$GD$9),IF(VLOOKUP(Tipy!FG51,'Kategórie hráčov'!$A$2:$B$46,2,FALSE)=30,30,20),0))</f>
        <v/>
      </c>
      <c r="GG57" s="61" t="str">
        <f>IF(ISBLANK($GP$3),"",IF(OR(Tipy!FH51=Výsledky!$GG$6,Tipy!FH51=Výsledky!$GG$7,Tipy!FH51=Výsledky!$GG$8,Tipy!FH51=Výsledky!$GG$9),IF(VLOOKUP(Tipy!FH51,'Kategórie hráčov'!$A$2:$B$46,2,FALSE)=30,30,20),0))</f>
        <v/>
      </c>
      <c r="GH57" s="62" t="str">
        <f>IF(ISBLANK($GP$3),"",IF(ISBLANK(Tipy!FD51),0,IF(OR(AND(Tipy!FD51=Výsledky!$GN$3,OR(Tipy!FF51=Výsledky!$GP$3+1,Tipy!FF51=Výsledky!$GP$3-1)),AND(Tipy!FF51=Výsledky!$GP$3,OR(Tipy!FD51=Výsledky!$GN$3+1,Tipy!FD51=Výsledky!$GN$3-1))),10,0)))</f>
        <v/>
      </c>
      <c r="GI57" s="65" t="str">
        <f>IF(ISBLANK($GP$3),"",IF(ISBLANK(Tipy!FD51),"-",SUM(GD57:GH57)))</f>
        <v/>
      </c>
      <c r="GJ57" s="64"/>
      <c r="GK57" s="61" t="str">
        <f>IF(ISBLANK($GW$3),"",IF(ISBLANK(Tipy!FJ51),0,IF(AND(Tipy!FJ51=Výsledky!$GU$3,Tipy!FL51=Výsledky!$GW$3),60,0)))</f>
        <v/>
      </c>
      <c r="GL57" s="61" t="str">
        <f>IF(ISBLANK($GW$3),"",IF(ISBLANK(Tipy!FJ51),0,IF(AND(Tipy!FJ51=Výsledky!$GU$3,Tipy!FL51=Výsledky!$GW$3),0,IF(AND(Tipy!FJ51-Tipy!FL51&gt;0,Výsledky!$GU$3-Výsledky!$GW$3&gt;0),20,IF(AND(Tipy!FJ51-Tipy!FL51=0,Výsledky!$GU$3-Výsledky!$GW$3=0),20,IF(AND(Tipy!FJ51-Tipy!FL51&lt;0,Výsledky!$GU$3-Výsledky!$GW$3&lt;0),20,0))))))</f>
        <v/>
      </c>
      <c r="GM57" s="61" t="str">
        <f>IF(ISBLANK($GW$3),"",IF(OR(Tipy!FM51=Výsledky!$GK$6,Tipy!FM51=Výsledky!$GK$7,Tipy!FM51=Výsledky!$GK$8,Tipy!FM51=Výsledky!$GK$9),IF(VLOOKUP(Tipy!FM51,'Kategórie hráčov'!$A$2:$B$46,2,FALSE)=30,30,20),0))</f>
        <v/>
      </c>
      <c r="GN57" s="61" t="str">
        <f>IF(ISBLANK($GW$3),"",IF(OR(Tipy!FN51=Výsledky!$GN$6,Tipy!FN51=Výsledky!$GN$7,Tipy!FN51=Výsledky!$GN$8,Tipy!FN51=Výsledky!$GN$9),IF(VLOOKUP(Tipy!FN51,'Kategórie hráčov'!$A$2:$B$46,2,FALSE)=30,30,20),0))</f>
        <v/>
      </c>
      <c r="GO57" s="62" t="str">
        <f>IF(ISBLANK($GW$3),"",IF(ISBLANK(Tipy!FJ51),0,IF(OR(AND(Tipy!FJ51=Výsledky!$GU$3,OR(Tipy!FL51=Výsledky!$GW$3+1,Tipy!FL51=Výsledky!$GW$3-1)),AND(Tipy!FL51=Výsledky!$GW$3,OR(Tipy!FJ51=Výsledky!$GU$3+1,Tipy!FJ51=Výsledky!$GU$3-1))),10,0)))</f>
        <v/>
      </c>
      <c r="GP57" s="65" t="str">
        <f>IF(ISBLANK($GW$3),"",IF(ISBLANK(Tipy!FJ51),"-",SUM(GK57:GO57)))</f>
        <v/>
      </c>
      <c r="GQ57" s="64"/>
      <c r="GR57" s="61" t="str">
        <f>IF(ISBLANK($GI$3),"",IF(ISBLANK(Tipy!FP51),0,IF(AND(Tipy!FP51=Výsledky!$GG$3,Tipy!FR51=Výsledky!$GI$3),60,0)))</f>
        <v/>
      </c>
      <c r="GS57" s="61" t="str">
        <f>IF(ISBLANK($GI$3),"",IF(ISBLANK(Tipy!FP51),0,IF(AND(Tipy!FP51=Výsledky!$GG$3,Tipy!FR51=Výsledky!$GI$3),0,IF(AND(Tipy!FP51-Tipy!FR51&gt;0,Výsledky!$GG$3-Výsledky!$GI$3&gt;0),20,IF(AND(Tipy!FP51-Tipy!FR51=0,Výsledky!$GG$3-Výsledky!$GI$3=0),20,IF(AND(Tipy!FP51-Tipy!FR51&lt;0,Výsledky!$GG$3-Výsledky!$GI$3&lt;0),20,0))))))</f>
        <v/>
      </c>
      <c r="GT57" s="61" t="str">
        <f>IF(ISBLANK($GI$3),"",IF(OR(Tipy!FS51=Výsledky!#REF!,Tipy!FS51=Výsledky!#REF!,Tipy!FS51=Výsledky!#REF!,Tipy!FS51=Výsledky!$GR$9),IF(VLOOKUP(Tipy!FS51,'Kategórie hráčov'!$A$2:$B$46,2,FALSE)=30,30,20),0))</f>
        <v/>
      </c>
      <c r="GU57" s="61" t="str">
        <f>IF(ISBLANK($GI$3),"",IF(OR(Tipy!FT51=Výsledky!#REF!,Tipy!FT51=Výsledky!#REF!,Tipy!FT51=Výsledky!#REF!,Tipy!FT51=Výsledky!$GU$9),IF(VLOOKUP(Tipy!FT51,'Kategórie hráčov'!$A$2:$B$46,2,FALSE)=30,30,20),0))</f>
        <v/>
      </c>
      <c r="GV57" s="62" t="str">
        <f>IF(ISBLANK($GI$3),"",IF(ISBLANK(Tipy!FP51),0,IF(OR(AND(Tipy!FP51=Výsledky!$GG$3,OR(Tipy!FR51=Výsledky!$GI$3+1,Tipy!FR51=Výsledky!$GI$3-1)),AND(Tipy!FR51=Výsledky!$GI$3,OR(Tipy!FP51=Výsledky!$GG$3+1,Tipy!FP51=Výsledky!$GG$3-1))),10,0)))</f>
        <v/>
      </c>
      <c r="GW57" s="65" t="str">
        <f>IF(ISBLANK($GI$3),"",IF(ISBLANK(Tipy!FP51),"-",SUM(GR57:GV57)))</f>
        <v/>
      </c>
      <c r="GX57" s="64"/>
      <c r="GY57" s="61" t="str">
        <f>IF(ISBLANK($HK$3),"",IF(ISBLANK(Tipy!FV51),0,IF(AND(Tipy!FV51=Výsledky!$HI$3,Tipy!FX51=Výsledky!$HK$3),60,0)))</f>
        <v/>
      </c>
      <c r="GZ57" s="61" t="str">
        <f>IF(ISBLANK($HK$3),"",IF(ISBLANK(Tipy!FV51),0,IF(AND(Tipy!FV51=Výsledky!$HI$3,Tipy!FX51=Výsledky!$HK$3),0,IF(AND(Tipy!FV51-Tipy!FX51&gt;0,Výsledky!$HI$3-Výsledky!$HK$3&gt;0),20,IF(AND(Tipy!FV51-Tipy!FX51=0,Výsledky!$HI$3-Výsledky!$HK$3=0),20,IF(AND(Tipy!FV51-Tipy!FX51&lt;0,Výsledky!$HI$3-Výsledky!$HK$3&lt;0),20,0))))))</f>
        <v/>
      </c>
      <c r="HA57" s="61" t="str">
        <f>IF(ISBLANK($HK$3),"",IF(OR(Tipy!FY51=Výsledky!$GY$6,Tipy!FY51=Výsledky!$GY$7,Tipy!FY51=Výsledky!$GY$8,Tipy!FY51=Výsledky!$GY$9),IF(VLOOKUP(Tipy!FY51,'Kategórie hráčov'!$A$2:$B$46,2,FALSE)=30,30,20),0))</f>
        <v/>
      </c>
      <c r="HB57" s="61" t="str">
        <f>IF(ISBLANK($HK$3),"",IF(OR(Tipy!FZ51=Výsledky!$HB$6,Tipy!FZ51=Výsledky!$HB$7,Tipy!FZ51=Výsledky!$HB$8,Tipy!FZ51=Výsledky!$HB$9),IF(VLOOKUP(Tipy!FZ51,'Kategórie hráčov'!$A$2:$B$46,2,FALSE)=30,30,20),0))</f>
        <v/>
      </c>
      <c r="HC57" s="62" t="str">
        <f>IF(ISBLANK($HK$3),"",IF(ISBLANK(Tipy!FV51),0,IF(OR(AND(Tipy!FV51=Výsledky!$HI$3,OR(Tipy!FX51=Výsledky!$HK$3+1,Tipy!FX51=Výsledky!$HK$3-1)),AND(Tipy!FX51=Výsledky!$HK$3,OR(Tipy!FV51=Výsledky!$HI$3+1,Tipy!FV51=Výsledky!$HI$3-1))),10,0)))</f>
        <v/>
      </c>
      <c r="HD57" s="65" t="str">
        <f>IF(ISBLANK($HK$3),"",IF(ISBLANK(Tipy!FV51),"-",SUM(GY57:HC57)))</f>
        <v/>
      </c>
      <c r="HE57" s="64"/>
      <c r="HF57" s="61" t="str">
        <f>IF(ISBLANK($HD$3),"",IF(ISBLANK(Tipy!GB51),0,IF(AND(Tipy!GB51=Výsledky!$HB$3,Tipy!GD51=Výsledky!$HD$3),60,0)))</f>
        <v/>
      </c>
      <c r="HG57" s="61" t="str">
        <f>IF(ISBLANK($HD$3),"",IF(ISBLANK(Tipy!GB51),0,IF(AND(Tipy!GB51=Výsledky!$HB$3,Tipy!GD51=Výsledky!$HD$3),0,IF(AND(Tipy!GB51-Tipy!GD51&gt;0,Výsledky!$HB$3-Výsledky!$HD$3&gt;0),20,IF(AND(Tipy!GB51-Tipy!GD51=0,Výsledky!$HB$3-Výsledky!$HD$3=0),20,IF(AND(Tipy!GB51-Tipy!GD51&lt;0,Výsledky!$HB$3-Výsledky!$HD$3&lt;0),20,0))))))</f>
        <v/>
      </c>
      <c r="HH57" s="61" t="str">
        <f>IF(ISBLANK($HD$3),"",IF(OR(Tipy!GE51=Výsledky!#REF!,Tipy!GE51=Výsledky!#REF!,Tipy!GE51=Výsledky!#REF!,Tipy!GE51=Výsledky!$HF$9),IF(VLOOKUP(Tipy!GE51,'Kategórie hráčov'!$A$2:$B$46,2,FALSE)=30,30,20),0))</f>
        <v/>
      </c>
      <c r="HI57" s="61" t="str">
        <f>IF(ISBLANK($HD$3),"",IF(OR(Tipy!GF51=Výsledky!#REF!,Tipy!GF51=Výsledky!#REF!,Tipy!GF51=Výsledky!#REF!,Tipy!GF51=Výsledky!$HI$9),IF(VLOOKUP(Tipy!GF51,'Kategórie hráčov'!$A$2:$B$46,2,FALSE)=30,30,20),0))</f>
        <v/>
      </c>
      <c r="HJ57" s="62" t="str">
        <f>IF(ISBLANK($HD$3),"",IF(ISBLANK(Tipy!GB51),0,IF(OR(AND(Tipy!GB51=Výsledky!$HB$3,OR(Tipy!GD51=Výsledky!$HD$3+1,Tipy!GD51=Výsledky!$HD$3-1)),AND(Tipy!GD51=Výsledky!$HD$3,OR(Tipy!GB51=Výsledky!$HB$3+1,Tipy!GB51=Výsledky!$HB$3-1))),10,0)))</f>
        <v/>
      </c>
      <c r="HK57" s="65" t="str">
        <f>IF(ISBLANK($HD$3),"",IF(ISBLANK(Tipy!GB51),"-",SUM(HF57:HJ57)))</f>
        <v/>
      </c>
      <c r="HL57" s="64"/>
      <c r="HM57" s="61" t="str">
        <f>IF(ISBLANK($HY$3),"",IF(ISBLANK(Tipy!GH51),0,IF(AND(Tipy!GH51=Výsledky!$HW$3,Tipy!GJ51=Výsledky!$HY$3),60,0)))</f>
        <v/>
      </c>
      <c r="HN57" s="61" t="str">
        <f>IF(ISBLANK($HY$3),"",IF(ISBLANK(Tipy!GH51),0,IF(AND(Tipy!GH51=Výsledky!$HW$3,Tipy!GJ51=Výsledky!$HY$3),0,IF(AND(Tipy!GH51-Tipy!GJ51&gt;0,Výsledky!$HW$3-Výsledky!$HY$3&gt;0),20,IF(AND(Tipy!GH51-Tipy!GJ51=0,Výsledky!$HW$3-Výsledky!$HY$3=0),20,IF(AND(Tipy!GH51-Tipy!GJ51&lt;0,Výsledky!$HW$3-Výsledky!$HY$3&lt;0),20,0))))))</f>
        <v/>
      </c>
      <c r="HO57" s="61" t="str">
        <f>IF(ISBLANK($HY$3),"",IF(OR(Tipy!GK51=Výsledky!$HM$6,Tipy!GK51=Výsledky!$HM$7,Tipy!GK51=Výsledky!$HM$8,Tipy!GK51=Výsledky!$HM$9),IF(VLOOKUP(Tipy!GK51,'Kategórie hráčov'!$A$2:$B$46,2,FALSE)=30,30,20),0))</f>
        <v/>
      </c>
      <c r="HP57" s="61" t="str">
        <f>IF(ISBLANK($HY$3),"",IF(OR(Tipy!GL51=Výsledky!$HP$6,Tipy!GL51=Výsledky!$HP$7,Tipy!GL51=Výsledky!$HP$8,Tipy!GL51=Výsledky!$HP$9),IF(VLOOKUP(Tipy!GL51,'Kategórie hráčov'!$A$2:$B$46,2,FALSE)=30,30,20),0))</f>
        <v/>
      </c>
      <c r="HQ57" s="62" t="str">
        <f>IF(ISBLANK($HY$3),"",IF(ISBLANK(Tipy!GH51),0,IF(OR(AND(Tipy!GH51=Výsledky!$HW$3,OR(Tipy!GJ51=Výsledky!$HY$3+1,Tipy!GJ51=Výsledky!$HY$3-1)),AND(Tipy!GJ51=Výsledky!$HY$3,OR(Tipy!GH51=Výsledky!$HW$3+1,Tipy!GH51=Výsledky!$HW$3-1))),10,0)))</f>
        <v/>
      </c>
      <c r="HR57" s="65" t="str">
        <f>IF(ISBLANK($HY$3),"",IF(ISBLANK(Tipy!GH51),"-",SUM(HM57:HQ57)))</f>
        <v/>
      </c>
      <c r="HS57" s="64"/>
      <c r="HT57" s="61" t="str">
        <f>IF(ISBLANK($HR$3),"",IF(ISBLANK(Tipy!GN51),0,IF(AND(Tipy!GN51=Výsledky!$HP$3,Tipy!GP51=Výsledky!$HR$3),60,0)))</f>
        <v/>
      </c>
      <c r="HU57" s="61" t="str">
        <f>IF(ISBLANK($HR$3),"",IF(ISBLANK(Tipy!GN51),0,IF(AND(Tipy!GN51=Výsledky!$HP$3,Tipy!GP51=Výsledky!$HR$3),0,IF(AND(Tipy!GN51-Tipy!GP51&gt;0,Výsledky!$HP$3-Výsledky!$HR$3&gt;0),20,IF(AND(Tipy!GN51-Tipy!GP51=0,Výsledky!$HP$3-Výsledky!$HR$3=0),20,IF(AND(Tipy!GN51-Tipy!GP51&lt;0,Výsledky!$HP$3-Výsledky!$HR$3&lt;0),20,0))))))</f>
        <v/>
      </c>
      <c r="HV57" s="61" t="str">
        <f>IF(ISBLANK($HR$3),"",IF(OR(Tipy!GQ51=Výsledky!$HT$6,Tipy!GQ51=Výsledky!#REF!,Tipy!GQ51=Výsledky!#REF!,Tipy!GQ51=Výsledky!#REF!),IF(VLOOKUP(Tipy!GQ51,'Kategórie hráčov'!$A$2:$B$46,2,FALSE)=30,30,20),0))</f>
        <v/>
      </c>
      <c r="HW57" s="61" t="str">
        <f>IF(ISBLANK($HR$3),"",IF(OR(Tipy!GR51=Výsledky!$HW$6,Tipy!GR51=Výsledky!#REF!,Tipy!GR51=Výsledky!#REF!,Tipy!GR51=Výsledky!#REF!),IF(VLOOKUP(Tipy!GR51,'Kategórie hráčov'!$A$2:$B$46,2,FALSE)=30,30,20),0))</f>
        <v/>
      </c>
      <c r="HX57" s="62" t="str">
        <f>IF(ISBLANK($HR$3),"",IF(ISBLANK(Tipy!GN51),0,IF(OR(AND(Tipy!GN51=Výsledky!$HP$3,OR(Tipy!GP51=Výsledky!$HR$3+1,Tipy!GP51=Výsledky!$HR$3-1)),AND(Tipy!GP51=Výsledky!$HR$3,OR(Tipy!GN51=Výsledky!$HP$3+1,Tipy!GN51=Výsledky!$HP$3-1))),10,0)))</f>
        <v/>
      </c>
      <c r="HY57" s="65" t="str">
        <f>IF(ISBLANK($HR$3),"",IF(ISBLANK(Tipy!GN51),"-",SUM(HT57:HX57)))</f>
        <v/>
      </c>
      <c r="HZ57" s="64"/>
      <c r="IA57" s="61" t="str">
        <f>IF(ISBLANK($IM$3),"",IF(ISBLANK(Tipy!GT51),0,IF(AND(Tipy!GT51=Výsledky!$IK$3,Tipy!GV51=Výsledky!$IM$3),60,0)))</f>
        <v/>
      </c>
      <c r="IB57" s="61" t="str">
        <f>IF(ISBLANK($IM$3),"",IF(ISBLANK(Tipy!GT51),0,IF(AND(Tipy!GT51=Výsledky!$IK$3,Tipy!GV51=Výsledky!$IM$3),0,IF(AND(Tipy!GT51-Tipy!GV51&gt;0,Výsledky!$IK$3-Výsledky!$IM$3&gt;0),20,IF(AND(Tipy!GT51-Tipy!GV51=0,Výsledky!$IK$3-Výsledky!$IM$3=0),20,IF(AND(Tipy!GT51-Tipy!GV51&lt;0,Výsledky!$IK$3-Výsledky!$IM$3&lt;0),20,0))))))</f>
        <v/>
      </c>
      <c r="IC57" s="61" t="str">
        <f>IF(ISBLANK($IM$3),"",IF(OR(Tipy!GW51=Výsledky!$IA$6,Tipy!GW51=Výsledky!$IA$7,Tipy!GW51=Výsledky!$IA$8,Tipy!GW51=Výsledky!$IA$9),IF(VLOOKUP(Tipy!GW51,'Kategórie hráčov'!$A$2:$B$46,2,FALSE)=30,30,20),0))</f>
        <v/>
      </c>
      <c r="ID57" s="61" t="str">
        <f>IF(ISBLANK($IM$3),"",IF(OR(Tipy!GX51=Výsledky!$ID$6,Tipy!GX51=Výsledky!$ID$7,Tipy!GX51=Výsledky!$ID$8,Tipy!GX51=Výsledky!$ID$9),IF(VLOOKUP(Tipy!GX51,'Kategórie hráčov'!$A$2:$B$46,2,FALSE)=30,30,20),0))</f>
        <v/>
      </c>
      <c r="IE57" s="62" t="str">
        <f>IF(ISBLANK($IM$3),"",IF(ISBLANK(Tipy!GT51),0,IF(OR(AND(Tipy!GT51=Výsledky!$IK$3,OR(Tipy!GV51=Výsledky!$IM$3+1,Tipy!GV51=Výsledky!$IM$3-1)),AND(Tipy!GV51=Výsledky!$IM$3,OR(Tipy!GT51=Výsledky!$IK$3+1,Tipy!GT51=Výsledky!$IK$3-1))),10,0)))</f>
        <v/>
      </c>
      <c r="IF57" s="65" t="str">
        <f>IF(ISBLANK($IM$3),"",IF(ISBLANK(Tipy!GT51),"-",SUM(IA57:IE57)))</f>
        <v/>
      </c>
      <c r="IG57" s="64"/>
      <c r="IH57" s="61" t="str">
        <f>IF(ISBLANK($IF$3),"",IF(ISBLANK(Tipy!GZ51),0,IF(AND(Tipy!GZ51=Výsledky!$ID$3,Tipy!HB51=Výsledky!$IF$3),60,0)))</f>
        <v/>
      </c>
      <c r="II57" s="61" t="str">
        <f>IF(ISBLANK($IF$3),"",IF(ISBLANK(Tipy!GZ51),0,IF(AND(Tipy!GZ51=Výsledky!$ID$3,Tipy!HB51=Výsledky!$IF$3),0,IF(AND(Tipy!GZ51-Tipy!HB51&gt;0,Výsledky!$ID$3-Výsledky!$IF$3&gt;0),20,IF(AND(Tipy!GZ51-Tipy!HB51=0,Výsledky!$ID$3-Výsledky!$IF$3=0),20,IF(AND(Tipy!GZ51-Tipy!HB51&lt;0,Výsledky!$ID$3-Výsledky!$IF$3&lt;0),20,0))))))</f>
        <v/>
      </c>
      <c r="IJ57" s="61" t="str">
        <f>IF(ISBLANK($IF$3),"",IF(OR(Tipy!HC51=Výsledky!#REF!,Tipy!HC51=Výsledky!#REF!,Tipy!HC51=Výsledky!#REF!,Tipy!HC51=Výsledky!$IH$9),IF(VLOOKUP(Tipy!HC51,'Kategórie hráčov'!$A$2:$B$46,2,FALSE)=30,30,20),0))</f>
        <v/>
      </c>
      <c r="IK57" s="61" t="str">
        <f>IF(ISBLANK($IF$3),"",IF(OR(Tipy!HD51=Výsledky!#REF!,Tipy!HD51=Výsledky!#REF!,Tipy!HD51=Výsledky!#REF!,Tipy!HD51=Výsledky!$IK$9),IF(VLOOKUP(Tipy!HD51,'Kategórie hráčov'!$A$2:$B$46,2,FALSE)=30,30,20),0))</f>
        <v/>
      </c>
      <c r="IL57" s="62" t="str">
        <f>IF(ISBLANK($IF$3),"",IF(ISBLANK(Tipy!GZ51),0,IF(OR(AND(Tipy!GZ51=Výsledky!$ID$3,OR(Tipy!HB51=Výsledky!$IF$3+1,Tipy!HB51=Výsledky!$IF$3-1)),AND(Tipy!HB51=Výsledky!$IF$3,OR(Tipy!GZ51=Výsledky!$ID$3+1,Tipy!GZ51=Výsledky!$ID$3-1))),10,0)))</f>
        <v/>
      </c>
      <c r="IM57" s="65" t="str">
        <f>IF(ISBLANK($IF$3),"",IF(ISBLANK(Tipy!GZ51),"-",SUM(IH57:IL57)))</f>
        <v/>
      </c>
      <c r="IN57" s="64"/>
      <c r="IO57" s="61" t="str">
        <f>IF(ISBLANK($IT$3),"",IF(ISBLANK(Tipy!HF51),0,IF(AND(Tipy!HF51=Výsledky!$IR$3,Tipy!HH51=Výsledky!$IT$3),60,0)))</f>
        <v/>
      </c>
      <c r="IP57" s="61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61" t="str">
        <f>IF(ISBLANK($IT$3),"",IF(OR(Tipy!HI51=Výsledky!$IO$6,Tipy!HI51=Výsledky!$IO$7,Tipy!HI51=Výsledky!$IO$8,Tipy!HI51=Výsledky!$IO$9),IF(VLOOKUP(Tipy!HI51,'Kategórie hráčov'!$A$2:$B$46,2,FALSE)=30,30,20),0))</f>
        <v/>
      </c>
      <c r="IR57" s="61" t="str">
        <f>IF(ISBLANK($IT$3),"",IF(OR(Tipy!HJ51=Výsledky!$IR$6,Tipy!HJ51=Výsledky!$IR$7,Tipy!HJ51=Výsledky!$IR$8,Tipy!HJ51=Výsledky!$IR$9),IF(VLOOKUP(Tipy!HJ51,'Kategórie hráčov'!$A$2:$B$46,2,FALSE)=30,30,20),0))</f>
        <v/>
      </c>
      <c r="IS57" s="62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65" t="str">
        <f>IF(ISBLANK($IT$3),"",IF(ISBLANK(Tipy!HF51),"-",SUM(IO57:IS57)))</f>
        <v/>
      </c>
      <c r="IU57" s="64"/>
      <c r="IV57" s="61" t="str">
        <f>IF(ISBLANK($JA$3),"",IF(ISBLANK(Tipy!HL51),0,IF(AND(Tipy!HL51=Výsledky!$IY$3,Tipy!HN51=Výsledky!$JA$3),60,0)))</f>
        <v/>
      </c>
      <c r="IW57" s="61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61" t="str">
        <f>IF(ISBLANK($JA$3),"",IF(OR(Tipy!HO51=Výsledky!$IV$6,Tipy!HO51=Výsledky!$IV$7,Tipy!HO51=Výsledky!$IV$8,Tipy!HO51=Výsledky!$IV$9),IF(VLOOKUP(Tipy!HO51,'Kategórie hráčov'!$A$2:$B$46,2,FALSE)=30,30,20),0))</f>
        <v/>
      </c>
      <c r="IY57" s="61" t="str">
        <f>IF(ISBLANK($JA$3),"",IF(OR(Tipy!HP51=Výsledky!$IY$6,Tipy!HP51=Výsledky!$IY$7,Tipy!HP51=Výsledky!$IY$8,Tipy!HP51=Výsledky!$IY$9),IF(VLOOKUP(Tipy!HP51,'Kategórie hráčov'!$A$2:$B$46,2,FALSE)=30,30,20),0))</f>
        <v/>
      </c>
      <c r="IZ57" s="62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65" t="str">
        <f>IF(ISBLANK($JA$3),"",IF(ISBLANK(Tipy!HL51),"-",SUM(IV57:IZ57)))</f>
        <v/>
      </c>
      <c r="JB57" s="64"/>
      <c r="JC57" s="61" t="str">
        <f>IF(ISBLANK($JO$3),"",IF(ISBLANK(Tipy!HR51),0,IF(AND(Tipy!HR51=Výsledky!$JM$3,Tipy!HT51=Výsledky!$JO$3),60,0)))</f>
        <v/>
      </c>
      <c r="JD57" s="61" t="str">
        <f>IF(ISBLANK($JO$3),"",IF(ISBLANK(Tipy!HR51),0,IF(AND(Tipy!HR51=Výsledky!$JM$3,Tipy!HT51=Výsledky!$JO$3),0,IF(AND(Tipy!HR51-Tipy!HT51&gt;0,Výsledky!$JM$3-Výsledky!$JO$3&gt;0),20,IF(AND(Tipy!HR51-Tipy!HT51=0,Výsledky!$JM$3-Výsledky!$JO$3=0),20,IF(AND(Tipy!HR51-Tipy!HT51&lt;0,Výsledky!$JM$3-Výsledky!$JO$3&lt;0),20,0))))))</f>
        <v/>
      </c>
      <c r="JE57" s="61" t="str">
        <f>IF(ISBLANK($JO$3),"",IF(OR(Tipy!HU51=Výsledky!$JC$6,Tipy!HU51=Výsledky!$JC$7,Tipy!HU51=Výsledky!$JC$8,Tipy!HU51=Výsledky!$JC$9),IF(VLOOKUP(Tipy!HU51,'Kategórie hráčov'!$A$2:$B$70,2,FALSE)=30,30,20),0))</f>
        <v/>
      </c>
      <c r="JF57" s="61" t="str">
        <f>IF(ISBLANK($JO$3),"",IF(OR(Tipy!HV51=Výsledky!$JF$6,Tipy!HV51=Výsledky!$JF$7,Tipy!HV51=Výsledky!$JF$8,Tipy!HV51=Výsledky!$JF$9),IF(VLOOKUP(Tipy!HV51,'Kategórie hráčov'!$A$2:$B$70,2,FALSE)=30,30,20),0))</f>
        <v/>
      </c>
      <c r="JG57" s="62" t="str">
        <f>IF(ISBLANK($JO$3),"",IF(ISBLANK(Tipy!HR51),0,IF(OR(AND(Tipy!HR51=Výsledky!$JM$3,OR(Tipy!HT51=Výsledky!$JO$3+1,Tipy!HT51=Výsledky!$JO$3-1)),AND(Tipy!HT51=Výsledky!$JO$3,OR(Tipy!HR51=Výsledky!$JM$3+1,Tipy!HR51=Výsledky!$JM$3-1))),10,0)))</f>
        <v/>
      </c>
      <c r="JH57" s="65" t="str">
        <f>IF(ISBLANK($JO$3),"",IF(ISBLANK(Tipy!HR51),"-",SUM(JC57:JG57)))</f>
        <v/>
      </c>
      <c r="JI57" s="64"/>
      <c r="JJ57" s="61" t="str">
        <f>IF(ISBLANK($JH$3),"",IF(ISBLANK(Tipy!HX51),0,IF(AND(Tipy!HX51=Výsledky!$JF$3,Tipy!HZ51=Výsledky!$JH$3),60,0)))</f>
        <v/>
      </c>
      <c r="JK57" s="61" t="str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/>
      </c>
      <c r="JL57" s="61" t="str">
        <f>IF(ISBLANK($JH$3),"",IF(OR(Tipy!IA51=Výsledky!#REF!,Tipy!IA51=Výsledky!#REF!,Tipy!IA51=Výsledky!#REF!,Tipy!IA51=Výsledky!$JJ$9),IF(VLOOKUP(Tipy!IA51,'Kategórie hráčov'!$A$2:$B$46,2,FALSE)=30,30,20),0))</f>
        <v/>
      </c>
      <c r="JM57" s="61" t="str">
        <f>IF(ISBLANK($JH$3),"",IF(OR(Tipy!IB51=Výsledky!#REF!,Tipy!IB51=Výsledky!#REF!,Tipy!IB51=Výsledky!#REF!,Tipy!IB51=Výsledky!$JM$9),IF(VLOOKUP(Tipy!IB51,'Kategórie hráčov'!$A$2:$B$46,2,FALSE)=30,30,20),0))</f>
        <v/>
      </c>
      <c r="JN57" s="62" t="str">
        <f>IF(ISBLANK($JH$3),"",IF(ISBLANK(Tipy!HX51),0,IF(OR(AND(Tipy!HX51=Výsledky!$JF$3,OR(Tipy!HZ51=Výsledky!$JH$3+1,Tipy!HZ51=Výsledky!$JH$3-1)),AND(Tipy!HZ51=Výsledky!$JH$3,OR(Tipy!HX51=Výsledky!$JF$3+1,Tipy!HX51=Výsledky!$JF$3-1))),10,0)))</f>
        <v/>
      </c>
      <c r="JO57" s="65" t="str">
        <f>IF(ISBLANK($JH$3),"",IF(ISBLANK(Tipy!HX51),"-",SUM(JJ57:JN57)))</f>
        <v/>
      </c>
      <c r="JP57" s="64"/>
      <c r="JQ57" s="61" t="str">
        <f>IF(ISBLANK($JV$3),"",IF(ISBLANK(Tipy!ID51),0,IF(AND(Tipy!ID51=Výsledky!$JT$3,Tipy!IF51=Výsledky!$JV$3),60,0)))</f>
        <v/>
      </c>
      <c r="JR57" s="61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61" t="str">
        <f>IF(ISBLANK($JV$3),"",IF(OR(Tipy!IG51=Výsledky!$JQ$6,Tipy!IG51=Výsledky!$JQ$7,Tipy!IG51=Výsledky!$JQ$8,Tipy!IG51=Výsledky!$JQ$9),IF(VLOOKUP(Tipy!IG51,'Kategórie hráčov'!$A$2:$B$46,2,FALSE)=30,30,20),0))</f>
        <v/>
      </c>
      <c r="JT57" s="61" t="str">
        <f>IF(ISBLANK($JV$3),"",IF(OR(Tipy!IH51=Výsledky!$JT$6,Tipy!IH51=Výsledky!$JT$7,Tipy!IH51=Výsledky!$JT$8,Tipy!IH51=Výsledky!$JT$9),IF(VLOOKUP(Tipy!IH51,'Kategórie hráčov'!$A$2:$B$46,2,FALSE)=30,30,20),0))</f>
        <v/>
      </c>
      <c r="JU57" s="62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65" t="str">
        <f>IF(ISBLANK($JV$3),"",IF(ISBLANK(Tipy!ID51),"-",SUM(JQ57:JU57)))</f>
        <v/>
      </c>
      <c r="JW57" s="64"/>
      <c r="JX57" s="61" t="str">
        <f>IF(ISBLANK($KQ$3),"",IF(ISBLANK(Tipy!IJ51),0,IF(AND(Tipy!IJ51=Výsledky!$KO$3,Tipy!IL51=Výsledky!$KQ$3),60,0)))</f>
        <v/>
      </c>
      <c r="JY57" s="61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1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1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2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65" t="str">
        <f>IF(ISBLANK($KQ$3),"",IF(ISBLANK(Tipy!IJ51),"-",SUM(JX57:KB57)))</f>
        <v/>
      </c>
      <c r="KD57" s="64"/>
      <c r="KE57" s="61" t="str">
        <f>IF(ISBLANK($KX$3),"",IF(ISBLANK(Tipy!IP51),0,IF(AND(Tipy!IP51=Výsledky!$KV$3,Tipy!IR51=Výsledky!$KX$3),60,0)))</f>
        <v/>
      </c>
      <c r="KF57" s="61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1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1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2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65" t="str">
        <f>IF(ISBLANK($KX$3),"",IF(ISBLANK(Tipy!IP51),"-",SUM(KE57:KI57)))</f>
        <v/>
      </c>
      <c r="KK57" s="64"/>
      <c r="KL57" s="61" t="str">
        <f>IF(ISBLANK($KJ$3),"",IF(ISBLANK(Tipy!IV51),0,IF(AND(Tipy!IV51=Výsledky!$KH$3,Tipy!IX51=Výsledky!$KJ$3),60,0)))</f>
        <v/>
      </c>
      <c r="KM57" s="61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1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1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2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65" t="str">
        <f>IF(ISBLANK($KJ$3),"",IF(ISBLANK(Tipy!IV51),"-",SUM(KL57:KP57)))</f>
        <v/>
      </c>
      <c r="KR57" s="64"/>
      <c r="KS57" s="61" t="str">
        <f>IF(ISBLANK($KC$3),"",IF(ISBLANK(Tipy!JB51),0,IF(AND(Tipy!JB51=Výsledky!$KA$3,Tipy!JD51=Výsledky!$KC$3),60,0)))</f>
        <v/>
      </c>
      <c r="KT57" s="61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1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1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2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5" t="str">
        <f>IF(ISBLANK($KC$3),"",IF(ISBLANK(Tipy!JB51),"-",SUM(KS57:KW57)))</f>
        <v/>
      </c>
      <c r="KY57" s="64"/>
      <c r="KZ57" s="61" t="str">
        <f>IF(ISBLANK($LE$3),"",IF(ISBLANK(Tipy!JH51),0,IF(AND(Tipy!JH51=Výsledky!$LC$3,Tipy!JJ51=Výsledky!$LE$3),60,0)))</f>
        <v/>
      </c>
      <c r="LA57" s="61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1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1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2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5" t="str">
        <f>IF(ISBLANK($LE$3),"",IF(ISBLANK(Tipy!JH51),"-",SUM(KZ57:LD57)))</f>
        <v/>
      </c>
      <c r="LF57" s="64"/>
      <c r="LG57" s="61" t="str">
        <f>IF(ISBLANK($JH$3),"",IF(ISBLANK(Tipy!JU51),0,IF(AND(Tipy!JU51=Výsledky!$JF$3,Tipy!JW51=Výsledky!$JH$3),60,0)))</f>
        <v/>
      </c>
      <c r="LH57" s="61" t="str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/>
      </c>
      <c r="LI57" s="61" t="str">
        <f>IF(ISBLANK($JH$3),"",IF(OR(Tipy!JX51=Výsledky!#REF!,Tipy!JX51=Výsledky!#REF!,Tipy!JX51=Výsledky!#REF!,Tipy!JX51=Výsledky!$JJ$9),IF(VLOOKUP(Tipy!JX51,'Kategórie hráčov'!$A$2:$B$46,2,FALSE)=30,30,20),0))</f>
        <v/>
      </c>
      <c r="LJ57" s="61" t="str">
        <f>IF(ISBLANK($JH$3),"",IF(OR(Tipy!JY51=Výsledky!#REF!,Tipy!JY51=Výsledky!#REF!,Tipy!JY51=Výsledky!#REF!,Tipy!JY51=Výsledky!$JM$9),IF(VLOOKUP(Tipy!JY51,'Kategórie hráčov'!$A$2:$B$46,2,FALSE)=30,30,20),0))</f>
        <v/>
      </c>
      <c r="LK57" s="62" t="str">
        <f>IF(ISBLANK($JH$3),"",IF(ISBLANK(Tipy!JU51),0,IF(OR(AND(Tipy!JU51=Výsledky!$JF$3,OR(Tipy!JW51=Výsledky!$JH$3+1,Tipy!JW51=Výsledky!$JH$3-1)),AND(Tipy!JW51=Výsledky!$JH$3,OR(Tipy!JU51=Výsledky!$JF$3+1,Tipy!JU51=Výsledky!$JF$3-1))),10,0)))</f>
        <v/>
      </c>
      <c r="LL57" s="65" t="str">
        <f>IF(ISBLANK($JH$3),"",IF(ISBLANK(Tipy!JU51),"-",SUM(LG57:LK57)))</f>
        <v/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 t="str">
        <f>IF(ISBLANK($JH$3),"",IF(ISBLANK(Tipy!KI51),0,IF(AND(Tipy!KI51=Výsledky!$JF$3,Tipy!KK51=Výsledky!$JH$3),60,0)))</f>
        <v/>
      </c>
      <c r="LV57" s="61" t="str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/>
      </c>
      <c r="LW57" s="61" t="str">
        <f>IF(ISBLANK($JH$3),"",IF(OR(Tipy!KL51=Výsledky!#REF!,Tipy!KL51=Výsledky!#REF!,Tipy!KL51=Výsledky!#REF!,Tipy!KL51=Výsledky!$JJ$9),IF(VLOOKUP(Tipy!KL51,'Kategórie hráčov'!$A$2:$B$46,2,FALSE)=30,30,20),0))</f>
        <v/>
      </c>
      <c r="LX57" s="61" t="str">
        <f>IF(ISBLANK($JH$3),"",IF(OR(Tipy!KM51=Výsledky!#REF!,Tipy!KM51=Výsledky!#REF!,Tipy!KM51=Výsledky!#REF!,Tipy!KM51=Výsledky!$JM$9),IF(VLOOKUP(Tipy!KM51,'Kategórie hráčov'!$A$2:$B$46,2,FALSE)=30,30,20),0))</f>
        <v/>
      </c>
      <c r="LY57" s="62" t="str">
        <f>IF(ISBLANK($JH$3),"",IF(ISBLANK(Tipy!KI51),0,IF(OR(AND(Tipy!KI51=Výsledky!$JF$3,OR(Tipy!KK51=Výsledky!$JH$3+1,Tipy!KK51=Výsledky!$JH$3-1)),AND(Tipy!KK51=Výsledky!$JH$3,OR(Tipy!KI51=Výsledky!$JF$3+1,Tipy!KI51=Výsledky!$JF$3-1))),10,0)))</f>
        <v/>
      </c>
      <c r="LZ57" s="65" t="str">
        <f>IF(ISBLANK($JH$3),"",IF(ISBLANK(Tipy!KI51),"-",SUM(LU57:LY57)))</f>
        <v/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324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324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5" customFormat="1" ht="18" customHeight="1" x14ac:dyDescent="0.2">
      <c r="A58" s="287">
        <f>Tipy!A52</f>
        <v>39</v>
      </c>
      <c r="B58" s="302" t="s">
        <v>12</v>
      </c>
      <c r="C58" s="303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4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299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299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102">
        <f>IF(ISBLANK($AR$3),"",IF(ISBLANK(Tipy!AH52),0,IF(AND(Tipy!AH52=Výsledky!$AP$3,Tipy!AJ52=Výsledky!$AR$3),60,0)))</f>
        <v>0</v>
      </c>
      <c r="AN58" s="101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01">
        <f>IF(ISBLANK($AR$3),"",IF(OR(Tipy!AK52=Výsledky!$AM$6,Tipy!AK52=Výsledky!$AM$7,Tipy!AK52=Výsledky!$AM$8,Tipy!AK52=Výsledky!$AM$9),VLOOKUP(Tipy!AK52,'Kategórie hráčov'!$A$2:$B$51,2,FALSE),0))</f>
        <v>0</v>
      </c>
      <c r="AP58" s="101">
        <f>IF(ISBLANK($AR$3),"",IF(OR(Tipy!AL52=Výsledky!$AP$6,Tipy!AL52=Výsledky!$AP$7,Tipy!AL52=Výsledky!$AP$8,Tipy!AL52=Výsledky!$AP$9),VLOOKUP(Tipy!AL52,'Kategórie hráčov'!$A$27:$B$76,2,FALSE),0))</f>
        <v>20</v>
      </c>
      <c r="AQ58" s="62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5">
        <f>IF(ISBLANK($AR$3),"",IF(ISBLANK(Tipy!AH52),"-",SUM(AM58:AQ58)))</f>
        <v>40</v>
      </c>
      <c r="AS58" s="64"/>
      <c r="AT58" s="61">
        <f>IF(ISBLANK($AY$3),"",IF(ISBLANK(Tipy!AN52),0,IF(AND(Tipy!AN52=Výsledky!$AW$3,Tipy!AP52=Výsledky!$AY$3),60,0)))</f>
        <v>0</v>
      </c>
      <c r="AU58" s="61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61">
        <f>IF(ISBLANK($AY$3),"",IF(OR(Tipy!AQ52=Výsledky!$AT$6,Tipy!AQ52=Výsledky!$AT$7,Tipy!AQ52=Výsledky!$AT$8,Tipy!AQ52=Výsledky!$AT$9),VLOOKUP(Tipy!AQ52,'Kategórie hráčov'!$A$2:$B$51,2,FALSE),0))</f>
        <v>20</v>
      </c>
      <c r="AW58" s="61">
        <f>IF(ISBLANK($AY$3),"",IF(OR(Tipy!AR52=Výsledky!$AW$6,Tipy!AR52=Výsledky!$AW$7,Tipy!AR52=Výsledky!$AW$8,Tipy!AR52=Výsledky!$AW$9),VLOOKUP(Tipy!AR52,'Kategórie hráčov'!$A$27:$B$76,2,FALSE),0))</f>
        <v>0</v>
      </c>
      <c r="AX58" s="62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5">
        <f>IF(ISBLANK($AY$3),"",IF(ISBLANK(Tipy!AN52),"-",SUM(AT58:AX58)))</f>
        <v>50</v>
      </c>
      <c r="AZ58" s="64"/>
      <c r="BA58" s="61">
        <f>IF(ISBLANK($BF$3),"",IF(ISBLANK(Tipy!AT52),0,IF(AND(Tipy!AT52=Výsledky!$BD$3,Tipy!AV52=Výsledky!$BF$3),60,0)))</f>
        <v>0</v>
      </c>
      <c r="BB58" s="61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61">
        <f>IF(ISBLANK($BF$3),"",IF(OR(Tipy!AW52=Výsledky!$BA$6,Tipy!AW52=Výsledky!$BA$7,Tipy!AW52=Výsledky!$BA$8,Tipy!AW52=Výsledky!$BA$9),VLOOKUP(Tipy!AW52,'Kategórie hráčov'!$A$2:$B$51,2,FALSE),0))</f>
        <v>20</v>
      </c>
      <c r="BD58" s="61">
        <f>IF(ISBLANK($BF$3),"",IF(OR(Tipy!AX52=Výsledky!$BD$6,Tipy!AX52=Výsledky!$BD$7,Tipy!AX52=Výsledky!$BD$8,Tipy!AX52=Výsledky!$BD$9),VLOOKUP(Tipy!AX52,'Kategórie hráčov'!$A$27:$B$76,2,FALSE),0))</f>
        <v>0</v>
      </c>
      <c r="BE58" s="62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5">
        <f>IF(ISBLANK($BF$3),"",IF(ISBLANK(Tipy!AT52),"-",SUM(BA58:BE58)))</f>
        <v>40</v>
      </c>
      <c r="BG58" s="64"/>
      <c r="BH58" s="61">
        <f>IF(ISBLANK($BM$3),"",IF(ISBLANK(Tipy!AZ52),0,IF(AND(Tipy!AZ52=Výsledky!$BK$3,Tipy!BB52=Výsledky!$BM$3),60,0)))</f>
        <v>0</v>
      </c>
      <c r="BI58" s="61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61">
        <f>IF(ISBLANK($BM$3),"",IF(OR(Tipy!BC52=Výsledky!$BH$6,Tipy!BC52=Výsledky!$BH$7,Tipy!BC52=Výsledky!$BH$8,Tipy!BC52=Výsledky!$BH$9),VLOOKUP(Tipy!BC52,'Kategórie hráčov'!$A$2:$B$51,2,FALSE),0))</f>
        <v>20</v>
      </c>
      <c r="BK58" s="61">
        <f>IF(ISBLANK($BM$3),"",IF(OR(Tipy!BD52=Výsledky!$BK$6,Tipy!BD52=Výsledky!$BK$7,Tipy!BD52=Výsledky!$BK$8,Tipy!BD52=Výsledky!$BK$9),VLOOKUP(Tipy!BD52,'Kategórie hráčov'!$A$27:$B$76,2,FALSE),0))</f>
        <v>0</v>
      </c>
      <c r="BL58" s="62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5">
        <f>IF(ISBLANK($BM$3),"",IF(ISBLANK(Tipy!AZ52),"-",SUM(BH58:BL58)))</f>
        <v>40</v>
      </c>
      <c r="BN58" s="64"/>
      <c r="BO58" s="61">
        <f>IF(ISBLANK($BT$3),"",IF(ISBLANK(Tipy!BF52),0,IF(AND(Tipy!BF52=Výsledky!$BR$3,Tipy!BH52=Výsledky!$BT$3),60,0)))</f>
        <v>0</v>
      </c>
      <c r="BP58" s="61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61">
        <f>IF(ISBLANK($BT$3),"",IF(OR(Tipy!BI52=Výsledky!$BO$6,Tipy!BI52=Výsledky!$BO$7,Tipy!BI52=Výsledky!$BO$8,Tipy!BI52=Výsledky!$BO$9),VLOOKUP(Tipy!BI52,'Kategórie hráčov'!$A$2:$B$51,2,FALSE),0))</f>
        <v>0</v>
      </c>
      <c r="BR58" s="61">
        <f>IF(ISBLANK($BT$3),"",IF(OR(Tipy!BJ52=Výsledky!$BR$6,Tipy!BJ52=Výsledky!$BR$7,Tipy!BJ52=Výsledky!$BR$8,Tipy!BJ52=Výsledky!$BR$9),VLOOKUP(Tipy!BJ52,'Kategórie hráčov'!$A$27:$B$76,2,FALSE),0))</f>
        <v>0</v>
      </c>
      <c r="BS58" s="62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5">
        <f>IF(ISBLANK($BT$3),"",IF(ISBLANK(Tipy!BF52),"-",SUM(BO58:BS58)))</f>
        <v>10</v>
      </c>
      <c r="BU58" s="64"/>
      <c r="BV58" s="61">
        <f>IF(ISBLANK($CA$3),"",IF(ISBLANK(Tipy!BL52),0,IF(AND(Tipy!BL52=Výsledky!$BY$3,Tipy!BN52=Výsledky!$CA$3),60,0)))</f>
        <v>0</v>
      </c>
      <c r="BW58" s="61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61">
        <f>IF(ISBLANK($CA$3),"",IF(OR(Tipy!BO52=Výsledky!$BV$6,Tipy!BO52=Výsledky!$BV$7,Tipy!BO52=Výsledky!$BV$8,Tipy!BO52=Výsledky!$BV$9),VLOOKUP(Tipy!BO52,'Kategórie hráčov'!$A$2:$B$51,2,FALSE),0))</f>
        <v>0</v>
      </c>
      <c r="BY58" s="61">
        <f>IF(ISBLANK($CA$3),"",IF(OR(Tipy!BP52=Výsledky!$BY$6,Tipy!BP52=Výsledky!$BY$7,Tipy!BP52=Výsledky!$BY$8,Tipy!BP52=Výsledky!$BY$9),VLOOKUP(Tipy!BP52,'Kategórie hráčov'!$A$27:$B$76,2,FALSE),0))</f>
        <v>0</v>
      </c>
      <c r="BZ58" s="62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5">
        <f>IF(ISBLANK($CA$3),"",IF(ISBLANK(Tipy!BL52),"-",SUM(BV58:BZ58)))</f>
        <v>30</v>
      </c>
      <c r="CB58" s="64"/>
      <c r="CC58" s="61">
        <f>IF(ISBLANK($CH$3),"",IF(ISBLANK(Tipy!BR52),0,IF(AND(Tipy!BR52=Výsledky!$CF$3,Tipy!BT52=Výsledky!$CH$3),60,0)))</f>
        <v>0</v>
      </c>
      <c r="CD58" s="61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61">
        <f>IF(ISBLANK($CH$3),"",IF(OR(Tipy!BU52=Výsledky!$CC$6,Tipy!BU52=Výsledky!$CC$7,Tipy!BU52=Výsledky!$CC$8,Tipy!BU52=Výsledky!$CC$9),VLOOKUP(Tipy!BU52,'Kategórie hráčov'!$A$2:$B$51,2,FALSE),0))</f>
        <v>20</v>
      </c>
      <c r="CF58" s="61">
        <f>IF(ISBLANK($CH$3),"",IF(OR(Tipy!BV52=Výsledky!$CF$6,Tipy!BV52=Výsledky!$CF$7,Tipy!BV52=Výsledky!$CF$8,Tipy!BV52=Výsledky!$CF$9),VLOOKUP(Tipy!BV52,'Kategórie hráčov'!$A$27:$B$76,2,FALSE),0))</f>
        <v>0</v>
      </c>
      <c r="CG58" s="62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5">
        <f>IF(ISBLANK($CH$3),"",IF(ISBLANK(Tipy!BR52),"-",SUM(CC58:CG58)))</f>
        <v>30</v>
      </c>
      <c r="CI58" s="64"/>
      <c r="CJ58" s="61">
        <f>IF(ISBLANK($CO$3),"",IF(ISBLANK(Tipy!BX52),0,IF(AND(Tipy!BX52=Výsledky!$CM$3,Tipy!BZ52=Výsledky!$CO$3),60,0)))</f>
        <v>0</v>
      </c>
      <c r="CK58" s="61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61">
        <f>IF(ISBLANK($CO$3),"",IF(OR(Tipy!CA52=Výsledky!$CJ$6,Tipy!CA52=Výsledky!$CJ$7,Tipy!CA52=Výsledky!$CJ$8,Tipy!CA52=Výsledky!$CJ$9),VLOOKUP(Tipy!CA52,'Kategórie hráčov'!$A$2:$B$51,2,FALSE),0))</f>
        <v>20</v>
      </c>
      <c r="CM58" s="61">
        <f>IF(ISBLANK($CO$3),"",IF(OR(Tipy!CB52=Výsledky!$CM$6,Tipy!CB52=Výsledky!$CM$7,Tipy!CB52=Výsledky!$CM$8,Tipy!CB52=Výsledky!$CM$9),VLOOKUP(Tipy!CB52,'Kategórie hráčov'!$A$27:$B$76,2,FALSE),0))</f>
        <v>0</v>
      </c>
      <c r="CN58" s="62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65">
        <f>IF(ISBLANK($CO$3),"",IF(ISBLANK(Tipy!BX52),"-",SUM(CJ58:CN58)))</f>
        <v>50</v>
      </c>
      <c r="CP58" s="64"/>
      <c r="CQ58" s="61">
        <f>IF(ISBLANK($CV$3),"",IF(ISBLANK(Tipy!CD52),0,IF(AND(Tipy!CD52=Výsledky!$CT$3,Tipy!CF52=Výsledky!$CV$3),60,0)))</f>
        <v>0</v>
      </c>
      <c r="CR58" s="61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61">
        <f>IF(ISBLANK($CV$3),"",IF(OR(Tipy!CG52=Výsledky!$CQ$6,Tipy!CG52=Výsledky!$CQ$7,Tipy!CG52=Výsledky!$CQ$8,Tipy!CG52=Výsledky!$CQ$9),VLOOKUP(Tipy!CG52,'Kategórie hráčov'!$A$2:$B$51,2,FALSE),0))</f>
        <v>20</v>
      </c>
      <c r="CT58" s="61">
        <f>IF(ISBLANK($CV$3),"",IF(OR(Tipy!CH52=Výsledky!$CT$6,Tipy!CH52=Výsledky!$CT$7,Tipy!CH52=Výsledky!$CT$8,Tipy!CH52=Výsledky!$CT$9),VLOOKUP(Tipy!CH52,'Kategórie hráčov'!$A$27:$B$76,2,FALSE),0))</f>
        <v>0</v>
      </c>
      <c r="CU58" s="62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65">
        <f>IF(ISBLANK($CV$3),"",IF(ISBLANK(Tipy!CD52),"-",SUM(CQ58:CU58)))</f>
        <v>40</v>
      </c>
      <c r="CW58" s="64"/>
      <c r="CX58" s="61">
        <f>IF(ISBLANK($DC$3),"",IF(ISBLANK(Tipy!CJ52),0,IF(AND(Tipy!CJ52=Výsledky!$DA$3,Tipy!CL52=Výsledky!$DC$3),60,0)))</f>
        <v>60</v>
      </c>
      <c r="CY58" s="61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61">
        <f>IF(ISBLANK($DC$3),"",IF(OR(Tipy!CM52=Výsledky!$CX$6,Tipy!CM52=Výsledky!$CX$7,Tipy!CM52=Výsledky!$CX$8,Tipy!CM52=Výsledky!$CX$9),VLOOKUP(Tipy!CM52,'Kategórie hráčov'!$A$2:$B$51,2,FALSE),0))</f>
        <v>0</v>
      </c>
      <c r="DA58" s="61">
        <f>IF(ISBLANK($DC$3),"",IF(OR(Tipy!CN52=Výsledky!$DA$6,Tipy!CN52=Výsledky!$DA$7,Tipy!CN52=Výsledky!$DA$8,Tipy!CN52=Výsledky!$DA$9),VLOOKUP(Tipy!CN52,'Kategórie hráčov'!$A$27:$B$76,2,FALSE),0))</f>
        <v>0</v>
      </c>
      <c r="DB58" s="62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65">
        <f>IF(ISBLANK($DC$3),"",IF(ISBLANK(Tipy!CJ52),"-",SUM(CX58:DB58)))</f>
        <v>60</v>
      </c>
      <c r="DD58" s="64"/>
      <c r="DE58" s="61">
        <f>IF(ISBLANK($DJ$3),"",IF(ISBLANK(Tipy!CP52),0,IF(AND(Tipy!CP52=Výsledky!$DH$3,Tipy!CR52=Výsledky!$DJ$3),60,0)))</f>
        <v>60</v>
      </c>
      <c r="DF58" s="61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61">
        <f>IF(ISBLANK($DJ$3),"",IF(OR(Tipy!CS52=Výsledky!$DE$6,Tipy!CS52=Výsledky!$DE$7,Tipy!CS52=Výsledky!$DE$8,Tipy!CS52=Výsledky!$DE$9),VLOOKUP(Tipy!CS52,'Kategórie hráčov'!$A$2:$B$51,2,FALSE),0))</f>
        <v>20</v>
      </c>
      <c r="DH58" s="61">
        <f>IF(ISBLANK($DJ$3),"",IF(OR(Tipy!CT52=Výsledky!$DH$6,Tipy!CT52=Výsledky!$DH$7,Tipy!CT52=Výsledky!$DH$8,Tipy!CT52=Výsledky!$DH$9),VLOOKUP(Tipy!CT52,'Kategórie hráčov'!$A$27:$B$76,2,FALSE),0))</f>
        <v>0</v>
      </c>
      <c r="DI58" s="62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65">
        <f>IF(ISBLANK($DJ$3),"",IF(ISBLANK(Tipy!CP52),"-",SUM(DE58:DI58)))</f>
        <v>80</v>
      </c>
      <c r="DK58" s="64"/>
      <c r="DL58" s="61">
        <f>IF(ISBLANK($DQ$3),"",IF(ISBLANK(Tipy!CV52),0,IF(AND(Tipy!CV52=Výsledky!$DO$3,Tipy!CX52=Výsledky!$DQ$3),60,0)))</f>
        <v>0</v>
      </c>
      <c r="DM58" s="61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61">
        <f>IF(ISBLANK($DQ$3),"",IF(OR(Tipy!CY52=Výsledky!$DL$6,Tipy!CY52=Výsledky!$DL$7,Tipy!CY52=Výsledky!$DL$8,Tipy!CY52=Výsledky!$DL$9),VLOOKUP(Tipy!CY52,'Kategórie hráčov'!$A$2:$B$51,2,FALSE),0))</f>
        <v>0</v>
      </c>
      <c r="DO58" s="61">
        <f>IF(ISBLANK($DQ$3),"",IF(OR(Tipy!CZ52=Výsledky!$DO$6,Tipy!CZ52=Výsledky!$DO$7,Tipy!CZ52=Výsledky!$DO$8,Tipy!CZ52=Výsledky!$DO$9),VLOOKUP(Tipy!CZ52,'Kategórie hráčov'!$A$27:$B$76,2,FALSE),0))</f>
        <v>0</v>
      </c>
      <c r="DP58" s="62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65">
        <f>IF(ISBLANK($DQ$3),"",IF(ISBLANK(Tipy!CV52),"-",SUM(DL58:DP58)))</f>
        <v>0</v>
      </c>
      <c r="DR58" s="64"/>
      <c r="DS58" s="61">
        <f>IF(ISBLANK($DX$3),"",IF(ISBLANK(Tipy!DB52),0,IF(AND(Tipy!DB52=Výsledky!$DV$3,Tipy!DD52=Výsledky!$DX$3),60,0)))</f>
        <v>0</v>
      </c>
      <c r="DT58" s="61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61">
        <f>IF(ISBLANK($DX$3),"",IF(OR(Tipy!DE52=Výsledky!$DS$6,Tipy!DE52=Výsledky!$DS$7,Tipy!DE52=Výsledky!$DS$8,Tipy!DE52=Výsledky!$DS$9),VLOOKUP(Tipy!DE52,'Kategórie hráčov'!$A$2:$B$51,2,FALSE),0))</f>
        <v>0</v>
      </c>
      <c r="DV58" s="61">
        <f>IF(ISBLANK($DX$3),"",IF(OR(Tipy!DF52=Výsledky!$DV$6,Tipy!DF52=Výsledky!$DV$7,Tipy!DF52=Výsledky!$DV$8,Tipy!DF52=Výsledky!$DV$9),VLOOKUP(Tipy!DF52,'Kategórie hráčov'!$A$27:$B$76,2,FALSE),0))</f>
        <v>0</v>
      </c>
      <c r="DW58" s="62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65">
        <f>IF(ISBLANK($DX$3),"",IF(ISBLANK(Tipy!DB52),"-",SUM(DS58:DW58)))</f>
        <v>0</v>
      </c>
      <c r="DY58" s="64"/>
      <c r="DZ58" s="61">
        <f>IF(ISBLANK($EE$3),"",IF(ISBLANK(Tipy!DH52),0,IF(AND(Tipy!DH52=Výsledky!$EC$3,Tipy!DJ52=Výsledky!$EE$3),60,0)))</f>
        <v>60</v>
      </c>
      <c r="EA58" s="61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61">
        <f>IF(ISBLANK($EE$3),"",IF(OR(Tipy!DK52=Výsledky!$DZ$6,Tipy!DK52=Výsledky!$DZ$7,Tipy!DK52=Výsledky!$DZ$8,Tipy!DK52=Výsledky!$DZ$9),VLOOKUP(Tipy!DK52,'Kategórie hráčov'!$A$2:$B$51,2,FALSE),0))</f>
        <v>20</v>
      </c>
      <c r="EC58" s="61">
        <f>IF(ISBLANK($EE$3),"",IF(OR(Tipy!DL52=Výsledky!$EC$6,Tipy!DL52=Výsledky!$EC$7,Tipy!DL52=Výsledky!$EC$8,Tipy!DL52=Výsledky!$EC$9),VLOOKUP(Tipy!DL52,'Kategórie hráčov'!$A$27:$B$76,2,FALSE),0))</f>
        <v>0</v>
      </c>
      <c r="ED58" s="62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65">
        <f>IF(ISBLANK($EE$3),"",IF(ISBLANK(Tipy!DH52),"-",SUM(DZ58:ED58)))</f>
        <v>80</v>
      </c>
      <c r="EF58" s="64"/>
      <c r="EG58" s="61">
        <f>IF(ISBLANK($EL$3),"",IF(ISBLANK(Tipy!DN52),0,IF(AND(Tipy!DN52=Výsledky!$EJ$3,Tipy!DP52=Výsledky!$EL$3),60,0)))</f>
        <v>60</v>
      </c>
      <c r="EH58" s="61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61">
        <f>IF(ISBLANK($EL$3),"",IF(OR(Tipy!DQ52=Výsledky!$EG$6,Tipy!DQ52=Výsledky!$EG$7,Tipy!DQ52=Výsledky!$EG$8,Tipy!DQ52=Výsledky!$EG$9),VLOOKUP(Tipy!DQ52,'Kategórie hráčov'!$A$77:$B$77,2,FALSE),0))</f>
        <v>0</v>
      </c>
      <c r="EJ58" s="61">
        <f>IF(ISBLANK($EL$3),"",IF(OR(Tipy!DR52=Výsledky!$EJ$6,Tipy!DR52=Výsledky!$EJ$7,Tipy!DR52=Výsledky!$EJ$8,Tipy!DR52=Výsledky!$EJ$9),VLOOKUP(Tipy!DR52,'Kategórie hráčov'!$A$27:$B$76,2,FALSE),0))</f>
        <v>20</v>
      </c>
      <c r="EK58" s="62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65">
        <f>IF(ISBLANK($EL$3),"",IF(ISBLANK(Tipy!DN52),"-",SUM(EG58:EK58)))</f>
        <v>80</v>
      </c>
      <c r="EM58" s="64"/>
      <c r="EN58" s="61">
        <f>IF(ISBLANK($ES$3),"",IF(ISBLANK(Tipy!DT52),0,IF(AND(Tipy!DT52=Výsledky!$EQ$3,Tipy!DV52=Výsledky!$ES$3),60,0)))</f>
        <v>0</v>
      </c>
      <c r="EO58" s="61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61">
        <f>IF(ISBLANK($ES$3),"",IF(OR(Tipy!DW52=Výsledky!$EN$6,Tipy!DW52=Výsledky!$EN$7,Tipy!DW52=Výsledky!$EN$8,Tipy!DW52=Výsledky!$EN$9),VLOOKUP(Tipy!DW52,'Kategórie hráčov'!$A$2:$B$51,2,FALSE),0))</f>
        <v>20</v>
      </c>
      <c r="EQ58" s="61">
        <f>IF(ISBLANK($ES$3),"",IF(OR(Tipy!DX52=Výsledky!$EQ$6,Tipy!DX52=Výsledky!$EQ$7,Tipy!DX52=Výsledky!$EQ$8,Tipy!DX52=Výsledky!$EQ$9),VLOOKUP(Tipy!DX52,'Kategórie hráčov'!$A$27:$B$76,2,FALSE),0))</f>
        <v>0</v>
      </c>
      <c r="ER58" s="62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65">
        <f>IF(ISBLANK($ES$3),"",IF(ISBLANK(Tipy!DT52),"-",SUM(EN58:ER58)))</f>
        <v>40</v>
      </c>
      <c r="ET58" s="64"/>
      <c r="EU58" s="61">
        <f>IF(ISBLANK($EZ$3),"",IF(ISBLANK(Tipy!DZ52),0,IF(AND(Tipy!DZ52=Výsledky!$EX$3,Tipy!EB52=Výsledky!$EZ$3),60,0)))</f>
        <v>0</v>
      </c>
      <c r="EV58" s="61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61">
        <f>IF(ISBLANK($EZ$3),"",IF(OR(Tipy!EC52=Výsledky!$EU$6,Tipy!EC52=Výsledky!$EU$7,Tipy!EC52=Výsledky!$EU$8,Tipy!EC52=Výsledky!$EU$9),VLOOKUP(Tipy!EC52,'Kategórie hráčov'!$A$2:$B$51,2,FALSE),0))</f>
        <v>0</v>
      </c>
      <c r="EX58" s="61">
        <f>IF(ISBLANK($EZ$3),"",IF(OR(Tipy!ED52=Výsledky!$EX$6,Tipy!ED52=Výsledky!$EX$7,Tipy!ED52=Výsledky!$EX$8,Tipy!ED52=Výsledky!$EX$9),VLOOKUP(Tipy!ED52,'Kategórie hráčov'!$A$27:$B$76,2,FALSE),0))</f>
        <v>0</v>
      </c>
      <c r="EY58" s="62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65">
        <f>IF(ISBLANK($EZ$3),"",IF(ISBLANK(Tipy!DZ52),"-",SUM(EU58:EY58)))</f>
        <v>20</v>
      </c>
      <c r="FA58" s="64"/>
      <c r="FB58" s="61">
        <f>IF(ISBLANK($BM$3),"",IF(ISBLANK(Tipy!EF52),0,IF(AND(Tipy!EF52=Výsledky!$BK$3,Tipy!EH52=Výsledky!$BM$3),60,0)))</f>
        <v>0</v>
      </c>
      <c r="FC58" s="61">
        <f>IF(ISBLANK($BM$3),"",IF(ISBLANK(Tipy!EF52),0,IF(AND(Tipy!EF52=Výsledky!$BK$3,Tipy!EH52=Výsledky!$BM$3),0,IF(AND(Tipy!EF52-Tipy!EH52&gt;0,Výsledky!$BK$3-Výsledky!$BM$3&gt;0),20,IF(AND(Tipy!EF52-Tipy!EH52=0,Výsledky!$BK$3-Výsledky!$BM$3=0),20,IF(AND(Tipy!EF52-Tipy!EH52&lt;0,Výsledky!$BK$3-Výsledky!$BM$3&lt;0),20,0))))))</f>
        <v>0</v>
      </c>
      <c r="FD58" s="61">
        <f>IF(ISBLANK($BM$3),"",IF(OR(Tipy!EI52=Výsledky!$FB$6,Tipy!EI52=Výsledky!$FB$7,Tipy!EI52=Výsledky!$FB$8,Tipy!EI52=Výsledky!$FB$9),IF(VLOOKUP(Tipy!EI52,'Kategórie hráčov'!$A$2:$B$46,2,FALSE)=30,30,20),0))</f>
        <v>0</v>
      </c>
      <c r="FE58" s="61">
        <f>IF(ISBLANK($BM$3),"",IF(OR(Tipy!EJ52=Výsledky!$FE$6,Tipy!EJ52=Výsledky!$FE$7,Tipy!EJ52=Výsledky!$FE$8,Tipy!EJ52=Výsledky!$FE$9),IF(VLOOKUP(Tipy!EJ52,'Kategórie hráčov'!$A$2:$B$46,2,FALSE)=30,30,20),0))</f>
        <v>0</v>
      </c>
      <c r="FF58" s="62">
        <f>IF(ISBLANK($BM$3),"",IF(ISBLANK(Tipy!EF52),0,IF(OR(AND(Tipy!EF52=Výsledky!$BK$3,OR(Tipy!EH52=Výsledky!$BM$3+1,Tipy!EH52=Výsledky!$BM$3-1)),AND(Tipy!EH52=Výsledky!$BM$3,OR(Tipy!EF52=Výsledky!$BK$3+1,Tipy!EF52=Výsledky!$BK$3-1))),10,0)))</f>
        <v>0</v>
      </c>
      <c r="FG58" s="65" t="str">
        <f>IF(ISBLANK($BM$3),"",IF(ISBLANK(Tipy!EF52),"-",SUM(FB58:FF58)))</f>
        <v>-</v>
      </c>
      <c r="FH58" s="64"/>
      <c r="FI58" s="61" t="str">
        <f>IF(ISBLANK($FN$3),"",IF(ISBLANK(Tipy!EL52),0,IF(AND(Tipy!EL52=Výsledky!$FL$3,Tipy!EN52=Výsledky!$FN$3),60,0)))</f>
        <v/>
      </c>
      <c r="FJ58" s="61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61" t="str">
        <f>IF(ISBLANK($FN$3),"",IF(OR(Tipy!EO52=Výsledky!$FI$6,Tipy!EO52=Výsledky!$FI$7,Tipy!EO52=Výsledky!$FI$8,Tipy!EO52=Výsledky!$FI$9),IF(VLOOKUP(Tipy!EO52,'Kategórie hráčov'!$A$2:$B$46,2,FALSE)=30,30,20),0))</f>
        <v/>
      </c>
      <c r="FL58" s="61" t="str">
        <f>IF(ISBLANK($FN$3),"",IF(OR(Tipy!EP52=Výsledky!$FL$6,Tipy!EP52=Výsledky!$FL$7,Tipy!EP52=Výsledky!$FL$8,Tipy!EP52=Výsledky!$FL$9),IF(VLOOKUP(Tipy!EP52,'Kategórie hráčov'!$A$2:$B$46,2,FALSE)=30,30,20),0))</f>
        <v/>
      </c>
      <c r="FM58" s="62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65" t="str">
        <f>IF(ISBLANK($FN$3),"",IF(ISBLANK(Tipy!EL52),"-",SUM(FI58:FM58)))</f>
        <v/>
      </c>
      <c r="FO58" s="64"/>
      <c r="FP58" s="61">
        <f>IF(ISBLANK($DJ$3),"",IF(ISBLANK(Tipy!ER52),0,IF(AND(Tipy!ER52=Výsledky!$DH$3,Tipy!ET52=Výsledky!$DJ$3),60,0)))</f>
        <v>0</v>
      </c>
      <c r="FQ58" s="61">
        <f>IF(ISBLANK($DJ$3),"",IF(ISBLANK(Tipy!ER52),0,IF(AND(Tipy!ER52=Výsledky!$DH$3,Tipy!ET52=Výsledky!$DJ$3),0,IF(AND(Tipy!ER52-Tipy!ET52&gt;0,Výsledky!$DH$3-Výsledky!$DJ$3&gt;0),20,IF(AND(Tipy!ER52-Tipy!ET52=0,Výsledky!$DH$3-Výsledky!$DJ$3=0),20,IF(AND(Tipy!ER52-Tipy!ET52&lt;0,Výsledky!$DH$3-Výsledky!$DJ$3&lt;0),20,0))))))</f>
        <v>0</v>
      </c>
      <c r="FR58" s="61">
        <f>IF(ISBLANK($DJ$3),"",IF(OR(Tipy!EU52=Výsledky!$FP$6,Tipy!EU52=Výsledky!$FP$7,Tipy!EU52=Výsledky!$FP$8,Tipy!EU52=Výsledky!$FP$9),IF(VLOOKUP(Tipy!EU52,'Kategórie hráčov'!$A$2:$B$46,2,FALSE)=30,30,20),0))</f>
        <v>0</v>
      </c>
      <c r="FS58" s="61">
        <f>IF(ISBLANK($DJ$3),"",IF(OR(Tipy!EV52=Výsledky!$FS$6,Tipy!EV52=Výsledky!$FS$7,Tipy!EV52=Výsledky!$FS$8,Tipy!EV52=Výsledky!$FS$9),IF(VLOOKUP(Tipy!EV52,'Kategórie hráčov'!$A$2:$B$46,2,FALSE)=30,30,20),0))</f>
        <v>0</v>
      </c>
      <c r="FT58" s="62">
        <f>IF(ISBLANK($DJ$3),"",IF(ISBLANK(Tipy!ER52),0,IF(OR(AND(Tipy!ER52=Výsledky!$DH$3,OR(Tipy!ET52=Výsledky!$DJ$3+1,Tipy!ET52=Výsledky!$DJ$3-1)),AND(Tipy!ET52=Výsledky!$DJ$3,OR(Tipy!ER52=Výsledky!$DH$3+1,Tipy!ER52=Výsledky!$DH$3-1))),10,0)))</f>
        <v>0</v>
      </c>
      <c r="FU58" s="65" t="str">
        <f>IF(ISBLANK($DJ$3),"",IF(ISBLANK(Tipy!ER52),"-",SUM(FP58:FT58)))</f>
        <v>-</v>
      </c>
      <c r="FV58" s="64"/>
      <c r="FW58" s="61" t="str">
        <f>IF(ISBLANK($GB$3),"",IF(ISBLANK(Tipy!EX52),0,IF(AND(Tipy!EX52=Výsledky!$FZ$3,Tipy!EZ52=Výsledky!$GB$3),60,0)))</f>
        <v/>
      </c>
      <c r="FX58" s="61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61" t="str">
        <f>IF(ISBLANK($GB$3),"",IF(OR(Tipy!FA52=Výsledky!$FW$6,Tipy!FA52=Výsledky!$FW$7,Tipy!FA52=Výsledky!$FW$8,Tipy!FA52=Výsledky!$FW$9),IF(VLOOKUP(Tipy!FA52,'Kategórie hráčov'!$A$2:$B$46,2,FALSE)=30,30,20),0))</f>
        <v/>
      </c>
      <c r="FZ58" s="61" t="str">
        <f>IF(ISBLANK($GB$3),"",IF(OR(Tipy!FB52=Výsledky!$FZ$6,Tipy!FB52=Výsledky!$FZ$7,Tipy!FB52=Výsledky!$FZ$8,Tipy!FB52=Výsledky!$FZ$9),IF(VLOOKUP(Tipy!FB52,'Kategórie hráčov'!$A$2:$B$46,2,FALSE)=30,30,20),0))</f>
        <v/>
      </c>
      <c r="GA58" s="62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65" t="str">
        <f>IF(ISBLANK($GB$3),"",IF(ISBLANK(Tipy!EX52),"-",SUM(FW58:GA58)))</f>
        <v/>
      </c>
      <c r="GC58" s="64"/>
      <c r="GD58" s="61" t="str">
        <f>IF(ISBLANK($GP$3),"",IF(ISBLANK(Tipy!FD52),0,IF(AND(Tipy!FD52=Výsledky!$GN$3,Tipy!FF52=Výsledky!$GP$3),60,0)))</f>
        <v/>
      </c>
      <c r="GE58" s="61" t="str">
        <f>IF(ISBLANK($GP$3),"",IF(ISBLANK(Tipy!FD52),0,IF(AND(Tipy!FD52=Výsledky!$GN$3,Tipy!FF52=Výsledky!$GP$3),0,IF(AND(Tipy!FD52-Tipy!FF52&gt;0,Výsledky!$GN$3-Výsledky!$GP$3&gt;0),20,IF(AND(Tipy!FD52-Tipy!FF52=0,Výsledky!$GN$3-Výsledky!$GP$3=0),20,IF(AND(Tipy!FD52-Tipy!FF52&lt;0,Výsledky!$GN$3-Výsledky!$GP$3&lt;0),20,0))))))</f>
        <v/>
      </c>
      <c r="GF58" s="61" t="str">
        <f>IF(ISBLANK($GP$3),"",IF(OR(Tipy!FG52=Výsledky!$GD$6,Tipy!FG52=Výsledky!$GD$7,Tipy!FG52=Výsledky!$GD$8,Tipy!FG52=Výsledky!$GD$9),IF(VLOOKUP(Tipy!FG52,'Kategórie hráčov'!$A$2:$B$46,2,FALSE)=30,30,20),0))</f>
        <v/>
      </c>
      <c r="GG58" s="61" t="str">
        <f>IF(ISBLANK($GP$3),"",IF(OR(Tipy!FH52=Výsledky!$GG$6,Tipy!FH52=Výsledky!$GG$7,Tipy!FH52=Výsledky!$GG$8,Tipy!FH52=Výsledky!$GG$9),IF(VLOOKUP(Tipy!FH52,'Kategórie hráčov'!$A$2:$B$46,2,FALSE)=30,30,20),0))</f>
        <v/>
      </c>
      <c r="GH58" s="62" t="str">
        <f>IF(ISBLANK($GP$3),"",IF(ISBLANK(Tipy!FD52),0,IF(OR(AND(Tipy!FD52=Výsledky!$GN$3,OR(Tipy!FF52=Výsledky!$GP$3+1,Tipy!FF52=Výsledky!$GP$3-1)),AND(Tipy!FF52=Výsledky!$GP$3,OR(Tipy!FD52=Výsledky!$GN$3+1,Tipy!FD52=Výsledky!$GN$3-1))),10,0)))</f>
        <v/>
      </c>
      <c r="GI58" s="65" t="str">
        <f>IF(ISBLANK($GP$3),"",IF(ISBLANK(Tipy!FD52),"-",SUM(GD58:GH58)))</f>
        <v/>
      </c>
      <c r="GJ58" s="64"/>
      <c r="GK58" s="61" t="str">
        <f>IF(ISBLANK($GW$3),"",IF(ISBLANK(Tipy!FJ52),0,IF(AND(Tipy!FJ52=Výsledky!$GU$3,Tipy!FL52=Výsledky!$GW$3),60,0)))</f>
        <v/>
      </c>
      <c r="GL58" s="61" t="str">
        <f>IF(ISBLANK($GW$3),"",IF(ISBLANK(Tipy!FJ52),0,IF(AND(Tipy!FJ52=Výsledky!$GU$3,Tipy!FL52=Výsledky!$GW$3),0,IF(AND(Tipy!FJ52-Tipy!FL52&gt;0,Výsledky!$GU$3-Výsledky!$GW$3&gt;0),20,IF(AND(Tipy!FJ52-Tipy!FL52=0,Výsledky!$GU$3-Výsledky!$GW$3=0),20,IF(AND(Tipy!FJ52-Tipy!FL52&lt;0,Výsledky!$GU$3-Výsledky!$GW$3&lt;0),20,0))))))</f>
        <v/>
      </c>
      <c r="GM58" s="61" t="str">
        <f>IF(ISBLANK($GW$3),"",IF(OR(Tipy!FM52=Výsledky!$GK$6,Tipy!FM52=Výsledky!$GK$7,Tipy!FM52=Výsledky!$GK$8,Tipy!FM52=Výsledky!$GK$9),IF(VLOOKUP(Tipy!FM52,'Kategórie hráčov'!$A$2:$B$46,2,FALSE)=30,30,20),0))</f>
        <v/>
      </c>
      <c r="GN58" s="61" t="str">
        <f>IF(ISBLANK($GW$3),"",IF(OR(Tipy!FN52=Výsledky!$GN$6,Tipy!FN52=Výsledky!$GN$7,Tipy!FN52=Výsledky!$GN$8,Tipy!FN52=Výsledky!$GN$9),IF(VLOOKUP(Tipy!FN52,'Kategórie hráčov'!$A$2:$B$46,2,FALSE)=30,30,20),0))</f>
        <v/>
      </c>
      <c r="GO58" s="62" t="str">
        <f>IF(ISBLANK($GW$3),"",IF(ISBLANK(Tipy!FJ52),0,IF(OR(AND(Tipy!FJ52=Výsledky!$GU$3,OR(Tipy!FL52=Výsledky!$GW$3+1,Tipy!FL52=Výsledky!$GW$3-1)),AND(Tipy!FL52=Výsledky!$GW$3,OR(Tipy!FJ52=Výsledky!$GU$3+1,Tipy!FJ52=Výsledky!$GU$3-1))),10,0)))</f>
        <v/>
      </c>
      <c r="GP58" s="65" t="str">
        <f>IF(ISBLANK($GW$3),"",IF(ISBLANK(Tipy!FJ52),"-",SUM(GK58:GO58)))</f>
        <v/>
      </c>
      <c r="GQ58" s="64"/>
      <c r="GR58" s="61" t="str">
        <f>IF(ISBLANK($GI$3),"",IF(ISBLANK(Tipy!FP52),0,IF(AND(Tipy!FP52=Výsledky!$GG$3,Tipy!FR52=Výsledky!$GI$3),60,0)))</f>
        <v/>
      </c>
      <c r="GS58" s="61" t="str">
        <f>IF(ISBLANK($GI$3),"",IF(ISBLANK(Tipy!FP52),0,IF(AND(Tipy!FP52=Výsledky!$GG$3,Tipy!FR52=Výsledky!$GI$3),0,IF(AND(Tipy!FP52-Tipy!FR52&gt;0,Výsledky!$GG$3-Výsledky!$GI$3&gt;0),20,IF(AND(Tipy!FP52-Tipy!FR52=0,Výsledky!$GG$3-Výsledky!$GI$3=0),20,IF(AND(Tipy!FP52-Tipy!FR52&lt;0,Výsledky!$GG$3-Výsledky!$GI$3&lt;0),20,0))))))</f>
        <v/>
      </c>
      <c r="GT58" s="61" t="str">
        <f>IF(ISBLANK($GI$3),"",IF(OR(Tipy!FS52=Výsledky!#REF!,Tipy!FS52=Výsledky!#REF!,Tipy!FS52=Výsledky!#REF!,Tipy!FS52=Výsledky!$GR$9),IF(VLOOKUP(Tipy!FS52,'Kategórie hráčov'!$A$2:$B$46,2,FALSE)=30,30,20),0))</f>
        <v/>
      </c>
      <c r="GU58" s="61" t="str">
        <f>IF(ISBLANK($GI$3),"",IF(OR(Tipy!FT52=Výsledky!#REF!,Tipy!FT52=Výsledky!#REF!,Tipy!FT52=Výsledky!#REF!,Tipy!FT52=Výsledky!$GU$9),IF(VLOOKUP(Tipy!FT52,'Kategórie hráčov'!$A$2:$B$46,2,FALSE)=30,30,20),0))</f>
        <v/>
      </c>
      <c r="GV58" s="62" t="str">
        <f>IF(ISBLANK($GI$3),"",IF(ISBLANK(Tipy!FP52),0,IF(OR(AND(Tipy!FP52=Výsledky!$GG$3,OR(Tipy!FR52=Výsledky!$GI$3+1,Tipy!FR52=Výsledky!$GI$3-1)),AND(Tipy!FR52=Výsledky!$GI$3,OR(Tipy!FP52=Výsledky!$GG$3+1,Tipy!FP52=Výsledky!$GG$3-1))),10,0)))</f>
        <v/>
      </c>
      <c r="GW58" s="65" t="str">
        <f>IF(ISBLANK($GI$3),"",IF(ISBLANK(Tipy!FP52),"-",SUM(GR58:GV58)))</f>
        <v/>
      </c>
      <c r="GX58" s="64"/>
      <c r="GY58" s="61" t="str">
        <f>IF(ISBLANK($HK$3),"",IF(ISBLANK(Tipy!FV52),0,IF(AND(Tipy!FV52=Výsledky!$HI$3,Tipy!FX52=Výsledky!$HK$3),60,0)))</f>
        <v/>
      </c>
      <c r="GZ58" s="61" t="str">
        <f>IF(ISBLANK($HK$3),"",IF(ISBLANK(Tipy!FV52),0,IF(AND(Tipy!FV52=Výsledky!$HI$3,Tipy!FX52=Výsledky!$HK$3),0,IF(AND(Tipy!FV52-Tipy!FX52&gt;0,Výsledky!$HI$3-Výsledky!$HK$3&gt;0),20,IF(AND(Tipy!FV52-Tipy!FX52=0,Výsledky!$HI$3-Výsledky!$HK$3=0),20,IF(AND(Tipy!FV52-Tipy!FX52&lt;0,Výsledky!$HI$3-Výsledky!$HK$3&lt;0),20,0))))))</f>
        <v/>
      </c>
      <c r="HA58" s="61" t="str">
        <f>IF(ISBLANK($HK$3),"",IF(OR(Tipy!FY52=Výsledky!$GY$6,Tipy!FY52=Výsledky!$GY$7,Tipy!FY52=Výsledky!$GY$8,Tipy!FY52=Výsledky!$GY$9),IF(VLOOKUP(Tipy!FY52,'Kategórie hráčov'!$A$2:$B$46,2,FALSE)=30,30,20),0))</f>
        <v/>
      </c>
      <c r="HB58" s="61" t="str">
        <f>IF(ISBLANK($HK$3),"",IF(OR(Tipy!FZ52=Výsledky!$HB$6,Tipy!FZ52=Výsledky!$HB$7,Tipy!FZ52=Výsledky!$HB$8,Tipy!FZ52=Výsledky!$HB$9),IF(VLOOKUP(Tipy!FZ52,'Kategórie hráčov'!$A$2:$B$46,2,FALSE)=30,30,20),0))</f>
        <v/>
      </c>
      <c r="HC58" s="62" t="str">
        <f>IF(ISBLANK($HK$3),"",IF(ISBLANK(Tipy!FV52),0,IF(OR(AND(Tipy!FV52=Výsledky!$HI$3,OR(Tipy!FX52=Výsledky!$HK$3+1,Tipy!FX52=Výsledky!$HK$3-1)),AND(Tipy!FX52=Výsledky!$HK$3,OR(Tipy!FV52=Výsledky!$HI$3+1,Tipy!FV52=Výsledky!$HI$3-1))),10,0)))</f>
        <v/>
      </c>
      <c r="HD58" s="65" t="str">
        <f>IF(ISBLANK($HK$3),"",IF(ISBLANK(Tipy!FV52),"-",SUM(GY58:HC58)))</f>
        <v/>
      </c>
      <c r="HE58" s="64"/>
      <c r="HF58" s="61" t="str">
        <f>IF(ISBLANK($HD$3),"",IF(ISBLANK(Tipy!GB52),0,IF(AND(Tipy!GB52=Výsledky!$HB$3,Tipy!GD52=Výsledky!$HD$3),60,0)))</f>
        <v/>
      </c>
      <c r="HG58" s="61" t="str">
        <f>IF(ISBLANK($HD$3),"",IF(ISBLANK(Tipy!GB52),0,IF(AND(Tipy!GB52=Výsledky!$HB$3,Tipy!GD52=Výsledky!$HD$3),0,IF(AND(Tipy!GB52-Tipy!GD52&gt;0,Výsledky!$HB$3-Výsledky!$HD$3&gt;0),20,IF(AND(Tipy!GB52-Tipy!GD52=0,Výsledky!$HB$3-Výsledky!$HD$3=0),20,IF(AND(Tipy!GB52-Tipy!GD52&lt;0,Výsledky!$HB$3-Výsledky!$HD$3&lt;0),20,0))))))</f>
        <v/>
      </c>
      <c r="HH58" s="61" t="str">
        <f>IF(ISBLANK($HD$3),"",IF(OR(Tipy!GE52=Výsledky!#REF!,Tipy!GE52=Výsledky!#REF!,Tipy!GE52=Výsledky!#REF!,Tipy!GE52=Výsledky!$HF$9),IF(VLOOKUP(Tipy!GE52,'Kategórie hráčov'!$A$2:$B$46,2,FALSE)=30,30,20),0))</f>
        <v/>
      </c>
      <c r="HI58" s="61" t="str">
        <f>IF(ISBLANK($HD$3),"",IF(OR(Tipy!GF52=Výsledky!#REF!,Tipy!GF52=Výsledky!#REF!,Tipy!GF52=Výsledky!#REF!,Tipy!GF52=Výsledky!$HI$9),IF(VLOOKUP(Tipy!GF52,'Kategórie hráčov'!$A$2:$B$46,2,FALSE)=30,30,20),0))</f>
        <v/>
      </c>
      <c r="HJ58" s="62" t="str">
        <f>IF(ISBLANK($HD$3),"",IF(ISBLANK(Tipy!GB52),0,IF(OR(AND(Tipy!GB52=Výsledky!$HB$3,OR(Tipy!GD52=Výsledky!$HD$3+1,Tipy!GD52=Výsledky!$HD$3-1)),AND(Tipy!GD52=Výsledky!$HD$3,OR(Tipy!GB52=Výsledky!$HB$3+1,Tipy!GB52=Výsledky!$HB$3-1))),10,0)))</f>
        <v/>
      </c>
      <c r="HK58" s="65" t="str">
        <f>IF(ISBLANK($HD$3),"",IF(ISBLANK(Tipy!GB52),"-",SUM(HF58:HJ58)))</f>
        <v/>
      </c>
      <c r="HL58" s="64"/>
      <c r="HM58" s="61" t="str">
        <f>IF(ISBLANK($HY$3),"",IF(ISBLANK(Tipy!GH52),0,IF(AND(Tipy!GH52=Výsledky!$HW$3,Tipy!GJ52=Výsledky!$HY$3),60,0)))</f>
        <v/>
      </c>
      <c r="HN58" s="61" t="str">
        <f>IF(ISBLANK($HY$3),"",IF(ISBLANK(Tipy!GH52),0,IF(AND(Tipy!GH52=Výsledky!$HW$3,Tipy!GJ52=Výsledky!$HY$3),0,IF(AND(Tipy!GH52-Tipy!GJ52&gt;0,Výsledky!$HW$3-Výsledky!$HY$3&gt;0),20,IF(AND(Tipy!GH52-Tipy!GJ52=0,Výsledky!$HW$3-Výsledky!$HY$3=0),20,IF(AND(Tipy!GH52-Tipy!GJ52&lt;0,Výsledky!$HW$3-Výsledky!$HY$3&lt;0),20,0))))))</f>
        <v/>
      </c>
      <c r="HO58" s="61" t="str">
        <f>IF(ISBLANK($HY$3),"",IF(OR(Tipy!GK52=Výsledky!$HM$6,Tipy!GK52=Výsledky!$HM$7,Tipy!GK52=Výsledky!$HM$8,Tipy!GK52=Výsledky!$HM$9),IF(VLOOKUP(Tipy!GK52,'Kategórie hráčov'!$A$2:$B$46,2,FALSE)=30,30,20),0))</f>
        <v/>
      </c>
      <c r="HP58" s="61" t="str">
        <f>IF(ISBLANK($HY$3),"",IF(OR(Tipy!GL52=Výsledky!$HP$6,Tipy!GL52=Výsledky!$HP$7,Tipy!GL52=Výsledky!$HP$8,Tipy!GL52=Výsledky!$HP$9),IF(VLOOKUP(Tipy!GL52,'Kategórie hráčov'!$A$2:$B$46,2,FALSE)=30,30,20),0))</f>
        <v/>
      </c>
      <c r="HQ58" s="62" t="str">
        <f>IF(ISBLANK($HY$3),"",IF(ISBLANK(Tipy!GH52),0,IF(OR(AND(Tipy!GH52=Výsledky!$HW$3,OR(Tipy!GJ52=Výsledky!$HY$3+1,Tipy!GJ52=Výsledky!$HY$3-1)),AND(Tipy!GJ52=Výsledky!$HY$3,OR(Tipy!GH52=Výsledky!$HW$3+1,Tipy!GH52=Výsledky!$HW$3-1))),10,0)))</f>
        <v/>
      </c>
      <c r="HR58" s="65" t="str">
        <f>IF(ISBLANK($HY$3),"",IF(ISBLANK(Tipy!GH52),"-",SUM(HM58:HQ58)))</f>
        <v/>
      </c>
      <c r="HS58" s="64"/>
      <c r="HT58" s="61" t="str">
        <f>IF(ISBLANK($HR$3),"",IF(ISBLANK(Tipy!GN52),0,IF(AND(Tipy!GN52=Výsledky!$HP$3,Tipy!GP52=Výsledky!$HR$3),60,0)))</f>
        <v/>
      </c>
      <c r="HU58" s="61" t="str">
        <f>IF(ISBLANK($HR$3),"",IF(ISBLANK(Tipy!GN52),0,IF(AND(Tipy!GN52=Výsledky!$HP$3,Tipy!GP52=Výsledky!$HR$3),0,IF(AND(Tipy!GN52-Tipy!GP52&gt;0,Výsledky!$HP$3-Výsledky!$HR$3&gt;0),20,IF(AND(Tipy!GN52-Tipy!GP52=0,Výsledky!$HP$3-Výsledky!$HR$3=0),20,IF(AND(Tipy!GN52-Tipy!GP52&lt;0,Výsledky!$HP$3-Výsledky!$HR$3&lt;0),20,0))))))</f>
        <v/>
      </c>
      <c r="HV58" s="61" t="str">
        <f>IF(ISBLANK($HR$3),"",IF(OR(Tipy!GQ52=Výsledky!$HT$6,Tipy!GQ52=Výsledky!#REF!,Tipy!GQ52=Výsledky!#REF!,Tipy!GQ52=Výsledky!#REF!),IF(VLOOKUP(Tipy!GQ52,'Kategórie hráčov'!$A$2:$B$46,2,FALSE)=30,30,20),0))</f>
        <v/>
      </c>
      <c r="HW58" s="61" t="str">
        <f>IF(ISBLANK($HR$3),"",IF(OR(Tipy!GR52=Výsledky!$HW$6,Tipy!GR52=Výsledky!#REF!,Tipy!GR52=Výsledky!#REF!,Tipy!GR52=Výsledky!#REF!),IF(VLOOKUP(Tipy!GR52,'Kategórie hráčov'!$A$2:$B$46,2,FALSE)=30,30,20),0))</f>
        <v/>
      </c>
      <c r="HX58" s="62" t="str">
        <f>IF(ISBLANK($HR$3),"",IF(ISBLANK(Tipy!GN52),0,IF(OR(AND(Tipy!GN52=Výsledky!$HP$3,OR(Tipy!GP52=Výsledky!$HR$3+1,Tipy!GP52=Výsledky!$HR$3-1)),AND(Tipy!GP52=Výsledky!$HR$3,OR(Tipy!GN52=Výsledky!$HP$3+1,Tipy!GN52=Výsledky!$HP$3-1))),10,0)))</f>
        <v/>
      </c>
      <c r="HY58" s="65" t="str">
        <f>IF(ISBLANK($HR$3),"",IF(ISBLANK(Tipy!GN52),"-",SUM(HT58:HX58)))</f>
        <v/>
      </c>
      <c r="HZ58" s="64"/>
      <c r="IA58" s="61" t="str">
        <f>IF(ISBLANK($IM$3),"",IF(ISBLANK(Tipy!GT52),0,IF(AND(Tipy!GT52=Výsledky!$IK$3,Tipy!GV52=Výsledky!$IM$3),60,0)))</f>
        <v/>
      </c>
      <c r="IB58" s="61" t="str">
        <f>IF(ISBLANK($IM$3),"",IF(ISBLANK(Tipy!GT52),0,IF(AND(Tipy!GT52=Výsledky!$IK$3,Tipy!GV52=Výsledky!$IM$3),0,IF(AND(Tipy!GT52-Tipy!GV52&gt;0,Výsledky!$IK$3-Výsledky!$IM$3&gt;0),20,IF(AND(Tipy!GT52-Tipy!GV52=0,Výsledky!$IK$3-Výsledky!$IM$3=0),20,IF(AND(Tipy!GT52-Tipy!GV52&lt;0,Výsledky!$IK$3-Výsledky!$IM$3&lt;0),20,0))))))</f>
        <v/>
      </c>
      <c r="IC58" s="61" t="str">
        <f>IF(ISBLANK($IM$3),"",IF(OR(Tipy!GW52=Výsledky!$IA$6,Tipy!GW52=Výsledky!$IA$7,Tipy!GW52=Výsledky!$IA$8,Tipy!GW52=Výsledky!$IA$9),IF(VLOOKUP(Tipy!GW52,'Kategórie hráčov'!$A$2:$B$46,2,FALSE)=30,30,20),0))</f>
        <v/>
      </c>
      <c r="ID58" s="61" t="str">
        <f>IF(ISBLANK($IM$3),"",IF(OR(Tipy!GX52=Výsledky!$ID$6,Tipy!GX52=Výsledky!$ID$7,Tipy!GX52=Výsledky!$ID$8,Tipy!GX52=Výsledky!$ID$9),IF(VLOOKUP(Tipy!GX52,'Kategórie hráčov'!$A$2:$B$46,2,FALSE)=30,30,20),0))</f>
        <v/>
      </c>
      <c r="IE58" s="62" t="str">
        <f>IF(ISBLANK($IM$3),"",IF(ISBLANK(Tipy!GT52),0,IF(OR(AND(Tipy!GT52=Výsledky!$IK$3,OR(Tipy!GV52=Výsledky!$IM$3+1,Tipy!GV52=Výsledky!$IM$3-1)),AND(Tipy!GV52=Výsledky!$IM$3,OR(Tipy!GT52=Výsledky!$IK$3+1,Tipy!GT52=Výsledky!$IK$3-1))),10,0)))</f>
        <v/>
      </c>
      <c r="IF58" s="65" t="str">
        <f>IF(ISBLANK($IM$3),"",IF(ISBLANK(Tipy!GT52),"-",SUM(IA58:IE58)))</f>
        <v/>
      </c>
      <c r="IG58" s="64"/>
      <c r="IH58" s="61" t="str">
        <f>IF(ISBLANK($IF$3),"",IF(ISBLANK(Tipy!GZ52),0,IF(AND(Tipy!GZ52=Výsledky!$ID$3,Tipy!HB52=Výsledky!$IF$3),60,0)))</f>
        <v/>
      </c>
      <c r="II58" s="61" t="str">
        <f>IF(ISBLANK($IF$3),"",IF(ISBLANK(Tipy!GZ52),0,IF(AND(Tipy!GZ52=Výsledky!$ID$3,Tipy!HB52=Výsledky!$IF$3),0,IF(AND(Tipy!GZ52-Tipy!HB52&gt;0,Výsledky!$ID$3-Výsledky!$IF$3&gt;0),20,IF(AND(Tipy!GZ52-Tipy!HB52=0,Výsledky!$ID$3-Výsledky!$IF$3=0),20,IF(AND(Tipy!GZ52-Tipy!HB52&lt;0,Výsledky!$ID$3-Výsledky!$IF$3&lt;0),20,0))))))</f>
        <v/>
      </c>
      <c r="IJ58" s="61" t="str">
        <f>IF(ISBLANK($IF$3),"",IF(OR(Tipy!HC52=Výsledky!#REF!,Tipy!HC52=Výsledky!#REF!,Tipy!HC52=Výsledky!#REF!,Tipy!HC52=Výsledky!$IH$9),IF(VLOOKUP(Tipy!HC52,'Kategórie hráčov'!$A$2:$B$46,2,FALSE)=30,30,20),0))</f>
        <v/>
      </c>
      <c r="IK58" s="61" t="str">
        <f>IF(ISBLANK($IF$3),"",IF(OR(Tipy!HD52=Výsledky!#REF!,Tipy!HD52=Výsledky!#REF!,Tipy!HD52=Výsledky!#REF!,Tipy!HD52=Výsledky!$IK$9),IF(VLOOKUP(Tipy!HD52,'Kategórie hráčov'!$A$2:$B$46,2,FALSE)=30,30,20),0))</f>
        <v/>
      </c>
      <c r="IL58" s="62" t="str">
        <f>IF(ISBLANK($IF$3),"",IF(ISBLANK(Tipy!GZ52),0,IF(OR(AND(Tipy!GZ52=Výsledky!$ID$3,OR(Tipy!HB52=Výsledky!$IF$3+1,Tipy!HB52=Výsledky!$IF$3-1)),AND(Tipy!HB52=Výsledky!$IF$3,OR(Tipy!GZ52=Výsledky!$ID$3+1,Tipy!GZ52=Výsledky!$ID$3-1))),10,0)))</f>
        <v/>
      </c>
      <c r="IM58" s="65" t="str">
        <f>IF(ISBLANK($IF$3),"",IF(ISBLANK(Tipy!GZ52),"-",SUM(IH58:IL58)))</f>
        <v/>
      </c>
      <c r="IN58" s="64"/>
      <c r="IO58" s="61" t="str">
        <f>IF(ISBLANK($IT$3),"",IF(ISBLANK(Tipy!HF52),0,IF(AND(Tipy!HF52=Výsledky!$IR$3,Tipy!HH52=Výsledky!$IT$3),60,0)))</f>
        <v/>
      </c>
      <c r="IP58" s="61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61" t="str">
        <f>IF(ISBLANK($IT$3),"",IF(OR(Tipy!HI52=Výsledky!$IO$6,Tipy!HI52=Výsledky!$IO$7,Tipy!HI52=Výsledky!$IO$8,Tipy!HI52=Výsledky!$IO$9),IF(VLOOKUP(Tipy!HI52,'Kategórie hráčov'!$A$2:$B$46,2,FALSE)=30,30,20),0))</f>
        <v/>
      </c>
      <c r="IR58" s="61" t="str">
        <f>IF(ISBLANK($IT$3),"",IF(OR(Tipy!HJ52=Výsledky!$IR$6,Tipy!HJ52=Výsledky!$IR$7,Tipy!HJ52=Výsledky!$IR$8,Tipy!HJ52=Výsledky!$IR$9),IF(VLOOKUP(Tipy!HJ52,'Kategórie hráčov'!$A$2:$B$46,2,FALSE)=30,30,20),0))</f>
        <v/>
      </c>
      <c r="IS58" s="62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65" t="str">
        <f>IF(ISBLANK($IT$3),"",IF(ISBLANK(Tipy!HF52),"-",SUM(IO58:IS58)))</f>
        <v/>
      </c>
      <c r="IU58" s="64"/>
      <c r="IV58" s="61" t="str">
        <f>IF(ISBLANK($JA$3),"",IF(ISBLANK(Tipy!HL52),0,IF(AND(Tipy!HL52=Výsledky!$IY$3,Tipy!HN52=Výsledky!$JA$3),60,0)))</f>
        <v/>
      </c>
      <c r="IW58" s="61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61" t="str">
        <f>IF(ISBLANK($JA$3),"",IF(OR(Tipy!HO52=Výsledky!$IV$6,Tipy!HO52=Výsledky!$IV$7,Tipy!HO52=Výsledky!$IV$8,Tipy!HO52=Výsledky!$IV$9),IF(VLOOKUP(Tipy!HO52,'Kategórie hráčov'!$A$2:$B$46,2,FALSE)=30,30,20),0))</f>
        <v/>
      </c>
      <c r="IY58" s="61" t="str">
        <f>IF(ISBLANK($JA$3),"",IF(OR(Tipy!HP52=Výsledky!$IY$6,Tipy!HP52=Výsledky!$IY$7,Tipy!HP52=Výsledky!$IY$8,Tipy!HP52=Výsledky!$IY$9),IF(VLOOKUP(Tipy!HP52,'Kategórie hráčov'!$A$2:$B$46,2,FALSE)=30,30,20),0))</f>
        <v/>
      </c>
      <c r="IZ58" s="62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65" t="str">
        <f>IF(ISBLANK($JA$3),"",IF(ISBLANK(Tipy!HL52),"-",SUM(IV58:IZ58)))</f>
        <v/>
      </c>
      <c r="JB58" s="64"/>
      <c r="JC58" s="61" t="str">
        <f>IF(ISBLANK($JO$3),"",IF(ISBLANK(Tipy!HR52),0,IF(AND(Tipy!HR52=Výsledky!$JM$3,Tipy!HT52=Výsledky!$JO$3),60,0)))</f>
        <v/>
      </c>
      <c r="JD58" s="61" t="str">
        <f>IF(ISBLANK($JO$3),"",IF(ISBLANK(Tipy!HR52),0,IF(AND(Tipy!HR52=Výsledky!$JM$3,Tipy!HT52=Výsledky!$JO$3),0,IF(AND(Tipy!HR52-Tipy!HT52&gt;0,Výsledky!$JM$3-Výsledky!$JO$3&gt;0),20,IF(AND(Tipy!HR52-Tipy!HT52=0,Výsledky!$JM$3-Výsledky!$JO$3=0),20,IF(AND(Tipy!HR52-Tipy!HT52&lt;0,Výsledky!$JM$3-Výsledky!$JO$3&lt;0),20,0))))))</f>
        <v/>
      </c>
      <c r="JE58" s="61" t="str">
        <f>IF(ISBLANK($JO$3),"",IF(OR(Tipy!HU52=Výsledky!$JC$6,Tipy!HU52=Výsledky!$JC$7,Tipy!HU52=Výsledky!$JC$8,Tipy!HU52=Výsledky!$JC$9),IF(VLOOKUP(Tipy!HU52,'Kategórie hráčov'!$A$2:$B$70,2,FALSE)=30,30,20),0))</f>
        <v/>
      </c>
      <c r="JF58" s="61" t="str">
        <f>IF(ISBLANK($JO$3),"",IF(OR(Tipy!HV52=Výsledky!$JF$6,Tipy!HV52=Výsledky!$JF$7,Tipy!HV52=Výsledky!$JF$8,Tipy!HV52=Výsledky!$JF$9),IF(VLOOKUP(Tipy!HV52,'Kategórie hráčov'!$A$2:$B$70,2,FALSE)=30,30,20),0))</f>
        <v/>
      </c>
      <c r="JG58" s="62" t="str">
        <f>IF(ISBLANK($JO$3),"",IF(ISBLANK(Tipy!HR52),0,IF(OR(AND(Tipy!HR52=Výsledky!$JM$3,OR(Tipy!HT52=Výsledky!$JO$3+1,Tipy!HT52=Výsledky!$JO$3-1)),AND(Tipy!HT52=Výsledky!$JO$3,OR(Tipy!HR52=Výsledky!$JM$3+1,Tipy!HR52=Výsledky!$JM$3-1))),10,0)))</f>
        <v/>
      </c>
      <c r="JH58" s="65" t="str">
        <f>IF(ISBLANK($JO$3),"",IF(ISBLANK(Tipy!HR52),"-",SUM(JC58:JG58)))</f>
        <v/>
      </c>
      <c r="JI58" s="64"/>
      <c r="JJ58" s="61" t="str">
        <f>IF(ISBLANK($JH$3),"",IF(ISBLANK(Tipy!HX52),0,IF(AND(Tipy!HX52=Výsledky!$JF$3,Tipy!HZ52=Výsledky!$JH$3),60,0)))</f>
        <v/>
      </c>
      <c r="JK58" s="61" t="str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/>
      </c>
      <c r="JL58" s="61" t="str">
        <f>IF(ISBLANK($JH$3),"",IF(OR(Tipy!IA52=Výsledky!#REF!,Tipy!IA52=Výsledky!#REF!,Tipy!IA52=Výsledky!#REF!,Tipy!IA52=Výsledky!$JJ$9),IF(VLOOKUP(Tipy!IA52,'Kategórie hráčov'!$A$2:$B$46,2,FALSE)=30,30,20),0))</f>
        <v/>
      </c>
      <c r="JM58" s="61" t="str">
        <f>IF(ISBLANK($JH$3),"",IF(OR(Tipy!IB52=Výsledky!#REF!,Tipy!IB52=Výsledky!#REF!,Tipy!IB52=Výsledky!#REF!,Tipy!IB52=Výsledky!$JM$9),IF(VLOOKUP(Tipy!IB52,'Kategórie hráčov'!$A$2:$B$46,2,FALSE)=30,30,20),0))</f>
        <v/>
      </c>
      <c r="JN58" s="62" t="str">
        <f>IF(ISBLANK($JH$3),"",IF(ISBLANK(Tipy!HX52),0,IF(OR(AND(Tipy!HX52=Výsledky!$JF$3,OR(Tipy!HZ52=Výsledky!$JH$3+1,Tipy!HZ52=Výsledky!$JH$3-1)),AND(Tipy!HZ52=Výsledky!$JH$3,OR(Tipy!HX52=Výsledky!$JF$3+1,Tipy!HX52=Výsledky!$JF$3-1))),10,0)))</f>
        <v/>
      </c>
      <c r="JO58" s="65" t="str">
        <f>IF(ISBLANK($JH$3),"",IF(ISBLANK(Tipy!HX52),"-",SUM(JJ58:JN58)))</f>
        <v/>
      </c>
      <c r="JP58" s="64"/>
      <c r="JQ58" s="61" t="str">
        <f>IF(ISBLANK($JV$3),"",IF(ISBLANK(Tipy!ID52),0,IF(AND(Tipy!ID52=Výsledky!$JT$3,Tipy!IF52=Výsledky!$JV$3),60,0)))</f>
        <v/>
      </c>
      <c r="JR58" s="61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61" t="str">
        <f>IF(ISBLANK($JV$3),"",IF(OR(Tipy!IG52=Výsledky!$JQ$6,Tipy!IG52=Výsledky!$JQ$7,Tipy!IG52=Výsledky!$JQ$8,Tipy!IG52=Výsledky!$JQ$9),IF(VLOOKUP(Tipy!IG52,'Kategórie hráčov'!$A$2:$B$46,2,FALSE)=30,30,20),0))</f>
        <v/>
      </c>
      <c r="JT58" s="61" t="str">
        <f>IF(ISBLANK($JV$3),"",IF(OR(Tipy!IH52=Výsledky!$JT$6,Tipy!IH52=Výsledky!$JT$7,Tipy!IH52=Výsledky!$JT$8,Tipy!IH52=Výsledky!$JT$9),IF(VLOOKUP(Tipy!IH52,'Kategórie hráčov'!$A$2:$B$46,2,FALSE)=30,30,20),0))</f>
        <v/>
      </c>
      <c r="JU58" s="62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65" t="str">
        <f>IF(ISBLANK($JV$3),"",IF(ISBLANK(Tipy!ID52),"-",SUM(JQ58:JU58)))</f>
        <v/>
      </c>
      <c r="JW58" s="64"/>
      <c r="JX58" s="61" t="str">
        <f>IF(ISBLANK($KQ$3),"",IF(ISBLANK(Tipy!IJ52),0,IF(AND(Tipy!IJ52=Výsledky!$KO$3,Tipy!IL52=Výsledky!$KQ$3),60,0)))</f>
        <v/>
      </c>
      <c r="JY58" s="61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1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1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2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65" t="str">
        <f>IF(ISBLANK($KQ$3),"",IF(ISBLANK(Tipy!IJ52),"-",SUM(JX58:KB58)))</f>
        <v/>
      </c>
      <c r="KD58" s="64"/>
      <c r="KE58" s="61" t="str">
        <f>IF(ISBLANK($KX$3),"",IF(ISBLANK(Tipy!IP52),0,IF(AND(Tipy!IP52=Výsledky!$KV$3,Tipy!IR52=Výsledky!$KX$3),60,0)))</f>
        <v/>
      </c>
      <c r="KF58" s="61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1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1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2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65" t="str">
        <f>IF(ISBLANK($KX$3),"",IF(ISBLANK(Tipy!IP52),"-",SUM(KE58:KI58)))</f>
        <v/>
      </c>
      <c r="KK58" s="64"/>
      <c r="KL58" s="61" t="str">
        <f>IF(ISBLANK($KJ$3),"",IF(ISBLANK(Tipy!IV52),0,IF(AND(Tipy!IV52=Výsledky!$KH$3,Tipy!IX52=Výsledky!$KJ$3),60,0)))</f>
        <v/>
      </c>
      <c r="KM58" s="61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1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1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2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65" t="str">
        <f>IF(ISBLANK($KJ$3),"",IF(ISBLANK(Tipy!IV52),"-",SUM(KL58:KP58)))</f>
        <v/>
      </c>
      <c r="KR58" s="64"/>
      <c r="KS58" s="61" t="str">
        <f>IF(ISBLANK($KC$3),"",IF(ISBLANK(Tipy!JB52),0,IF(AND(Tipy!JB52=Výsledky!$KA$3,Tipy!JD52=Výsledky!$KC$3),60,0)))</f>
        <v/>
      </c>
      <c r="KT58" s="61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1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1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2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5" t="str">
        <f>IF(ISBLANK($KC$3),"",IF(ISBLANK(Tipy!JB52),"-",SUM(KS58:KW58)))</f>
        <v/>
      </c>
      <c r="KY58" s="64"/>
      <c r="KZ58" s="61" t="str">
        <f>IF(ISBLANK($LE$3),"",IF(ISBLANK(Tipy!JH52),0,IF(AND(Tipy!JH52=Výsledky!$LC$3,Tipy!JJ52=Výsledky!$LE$3),60,0)))</f>
        <v/>
      </c>
      <c r="LA58" s="61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1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1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2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5" t="str">
        <f>IF(ISBLANK($LE$3),"",IF(ISBLANK(Tipy!JH52),"-",SUM(KZ58:LD58)))</f>
        <v/>
      </c>
      <c r="LF58" s="64"/>
      <c r="LG58" s="61" t="str">
        <f>IF(ISBLANK($JH$3),"",IF(ISBLANK(Tipy!JU52),0,IF(AND(Tipy!JU52=Výsledky!$JF$3,Tipy!JW52=Výsledky!$JH$3),60,0)))</f>
        <v/>
      </c>
      <c r="LH58" s="61" t="str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/>
      </c>
      <c r="LI58" s="61" t="str">
        <f>IF(ISBLANK($JH$3),"",IF(OR(Tipy!JX52=Výsledky!#REF!,Tipy!JX52=Výsledky!#REF!,Tipy!JX52=Výsledky!#REF!,Tipy!JX52=Výsledky!$JJ$9),IF(VLOOKUP(Tipy!JX52,'Kategórie hráčov'!$A$2:$B$46,2,FALSE)=30,30,20),0))</f>
        <v/>
      </c>
      <c r="LJ58" s="61" t="str">
        <f>IF(ISBLANK($JH$3),"",IF(OR(Tipy!JY52=Výsledky!#REF!,Tipy!JY52=Výsledky!#REF!,Tipy!JY52=Výsledky!#REF!,Tipy!JY52=Výsledky!$JM$9),IF(VLOOKUP(Tipy!JY52,'Kategórie hráčov'!$A$2:$B$46,2,FALSE)=30,30,20),0))</f>
        <v/>
      </c>
      <c r="LK58" s="62" t="str">
        <f>IF(ISBLANK($JH$3),"",IF(ISBLANK(Tipy!JU52),0,IF(OR(AND(Tipy!JU52=Výsledky!$JF$3,OR(Tipy!JW52=Výsledky!$JH$3+1,Tipy!JW52=Výsledky!$JH$3-1)),AND(Tipy!JW52=Výsledky!$JH$3,OR(Tipy!JU52=Výsledky!$JF$3+1,Tipy!JU52=Výsledky!$JF$3-1))),10,0)))</f>
        <v/>
      </c>
      <c r="LL58" s="65" t="str">
        <f>IF(ISBLANK($JH$3),"",IF(ISBLANK(Tipy!JU52),"-",SUM(LG58:LK58)))</f>
        <v/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 t="str">
        <f>IF(ISBLANK($JH$3),"",IF(ISBLANK(Tipy!KI52),0,IF(AND(Tipy!KI52=Výsledky!$JF$3,Tipy!KK52=Výsledky!$JH$3),60,0)))</f>
        <v/>
      </c>
      <c r="LV58" s="61" t="str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/>
      </c>
      <c r="LW58" s="61" t="str">
        <f>IF(ISBLANK($JH$3),"",IF(OR(Tipy!KL52=Výsledky!#REF!,Tipy!KL52=Výsledky!#REF!,Tipy!KL52=Výsledky!#REF!,Tipy!KL52=Výsledky!$JJ$9),IF(VLOOKUP(Tipy!KL52,'Kategórie hráčov'!$A$2:$B$46,2,FALSE)=30,30,20),0))</f>
        <v/>
      </c>
      <c r="LX58" s="61" t="str">
        <f>IF(ISBLANK($JH$3),"",IF(OR(Tipy!KM52=Výsledky!#REF!,Tipy!KM52=Výsledky!#REF!,Tipy!KM52=Výsledky!#REF!,Tipy!KM52=Výsledky!$JM$9),IF(VLOOKUP(Tipy!KM52,'Kategórie hráčov'!$A$2:$B$46,2,FALSE)=30,30,20),0))</f>
        <v/>
      </c>
      <c r="LY58" s="62" t="str">
        <f>IF(ISBLANK($JH$3),"",IF(ISBLANK(Tipy!KI52),0,IF(OR(AND(Tipy!KI52=Výsledky!$JF$3,OR(Tipy!KK52=Výsledky!$JH$3+1,Tipy!KK52=Výsledky!$JH$3-1)),AND(Tipy!KK52=Výsledky!$JH$3,OR(Tipy!KI52=Výsledky!$JF$3+1,Tipy!KI52=Výsledky!$JF$3-1))),10,0)))</f>
        <v/>
      </c>
      <c r="LZ58" s="65" t="str">
        <f>IF(ISBLANK($JH$3),"",IF(ISBLANK(Tipy!KI52),"-",SUM(LU58:LY58)))</f>
        <v/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324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324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5" customFormat="1" ht="18" customHeight="1" x14ac:dyDescent="0.2">
      <c r="A59" s="287">
        <f>Tipy!A53</f>
        <v>6</v>
      </c>
      <c r="B59" s="302" t="s">
        <v>3</v>
      </c>
      <c r="C59" s="303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4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299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299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102">
        <f>IF(ISBLANK($AR$3),"",IF(ISBLANK(Tipy!AH53),0,IF(AND(Tipy!AH53=Výsledky!$AP$3,Tipy!AJ53=Výsledky!$AR$3),60,0)))</f>
        <v>0</v>
      </c>
      <c r="AN59" s="101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01">
        <f>IF(ISBLANK($AR$3),"",IF(OR(Tipy!AK53=Výsledky!$AM$6,Tipy!AK53=Výsledky!$AM$7,Tipy!AK53=Výsledky!$AM$8,Tipy!AK53=Výsledky!$AM$9),VLOOKUP(Tipy!AK53,'Kategórie hráčov'!$A$2:$B$51,2,FALSE),0))</f>
        <v>0</v>
      </c>
      <c r="AP59" s="101">
        <f>IF(ISBLANK($AR$3),"",IF(OR(Tipy!AL53=Výsledky!$AP$6,Tipy!AL53=Výsledky!$AP$7,Tipy!AL53=Výsledky!$AP$8,Tipy!AL53=Výsledky!$AP$9),VLOOKUP(Tipy!AL53,'Kategórie hráčov'!$A$27:$B$76,2,FALSE),0))</f>
        <v>20</v>
      </c>
      <c r="AQ59" s="62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5">
        <f>IF(ISBLANK($AR$3),"",IF(ISBLANK(Tipy!AH53),"-",SUM(AM59:AQ59)))</f>
        <v>50</v>
      </c>
      <c r="AS59" s="64"/>
      <c r="AT59" s="61">
        <f>IF(ISBLANK($AY$3),"",IF(ISBLANK(Tipy!AN53),0,IF(AND(Tipy!AN53=Výsledky!$AW$3,Tipy!AP53=Výsledky!$AY$3),60,0)))</f>
        <v>0</v>
      </c>
      <c r="AU59" s="61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61">
        <f>IF(ISBLANK($AY$3),"",IF(OR(Tipy!AQ53=Výsledky!$AT$6,Tipy!AQ53=Výsledky!$AT$7,Tipy!AQ53=Výsledky!$AT$8,Tipy!AQ53=Výsledky!$AT$9),VLOOKUP(Tipy!AQ53,'Kategórie hráčov'!$A$2:$B$51,2,FALSE),0))</f>
        <v>20</v>
      </c>
      <c r="AW59" s="61">
        <f>IF(ISBLANK($AY$3),"",IF(OR(Tipy!AR53=Výsledky!$AW$6,Tipy!AR53=Výsledky!$AW$7,Tipy!AR53=Výsledky!$AW$8,Tipy!AR53=Výsledky!$AW$9),VLOOKUP(Tipy!AR53,'Kategórie hráčov'!$A$27:$B$76,2,FALSE),0))</f>
        <v>0</v>
      </c>
      <c r="AX59" s="62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5">
        <f>IF(ISBLANK($AY$3),"",IF(ISBLANK(Tipy!AN53),"-",SUM(AT59:AX59)))</f>
        <v>50</v>
      </c>
      <c r="AZ59" s="64"/>
      <c r="BA59" s="61">
        <f>IF(ISBLANK($BF$3),"",IF(ISBLANK(Tipy!AT53),0,IF(AND(Tipy!AT53=Výsledky!$BD$3,Tipy!AV53=Výsledky!$BF$3),60,0)))</f>
        <v>0</v>
      </c>
      <c r="BB59" s="61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61">
        <f>IF(ISBLANK($BF$3),"",IF(OR(Tipy!AW53=Výsledky!$BA$6,Tipy!AW53=Výsledky!$BA$7,Tipy!AW53=Výsledky!$BA$8,Tipy!AW53=Výsledky!$BA$9),VLOOKUP(Tipy!AW53,'Kategórie hráčov'!$A$2:$B$51,2,FALSE),0))</f>
        <v>20</v>
      </c>
      <c r="BD59" s="61">
        <f>IF(ISBLANK($BF$3),"",IF(OR(Tipy!AX53=Výsledky!$BD$6,Tipy!AX53=Výsledky!$BD$7,Tipy!AX53=Výsledky!$BD$8,Tipy!AX53=Výsledky!$BD$9),VLOOKUP(Tipy!AX53,'Kategórie hráčov'!$A$27:$B$76,2,FALSE),0))</f>
        <v>0</v>
      </c>
      <c r="BE59" s="62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5">
        <f>IF(ISBLANK($BF$3),"",IF(ISBLANK(Tipy!AT53),"-",SUM(BA59:BE59)))</f>
        <v>50</v>
      </c>
      <c r="BG59" s="64"/>
      <c r="BH59" s="61">
        <f>IF(ISBLANK($BM$3),"",IF(ISBLANK(Tipy!AZ53),0,IF(AND(Tipy!AZ53=Výsledky!$BK$3,Tipy!BB53=Výsledky!$BM$3),60,0)))</f>
        <v>0</v>
      </c>
      <c r="BI59" s="61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61">
        <f>IF(ISBLANK($BM$3),"",IF(OR(Tipy!BC53=Výsledky!$BH$6,Tipy!BC53=Výsledky!$BH$7,Tipy!BC53=Výsledky!$BH$8,Tipy!BC53=Výsledky!$BH$9),VLOOKUP(Tipy!BC53,'Kategórie hráčov'!$A$2:$B$51,2,FALSE),0))</f>
        <v>20</v>
      </c>
      <c r="BK59" s="61">
        <f>IF(ISBLANK($BM$3),"",IF(OR(Tipy!BD53=Výsledky!$BK$6,Tipy!BD53=Výsledky!$BK$7,Tipy!BD53=Výsledky!$BK$8,Tipy!BD53=Výsledky!$BK$9),VLOOKUP(Tipy!BD53,'Kategórie hráčov'!$A$27:$B$76,2,FALSE),0))</f>
        <v>0</v>
      </c>
      <c r="BL59" s="62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5">
        <f>IF(ISBLANK($BM$3),"",IF(ISBLANK(Tipy!AZ53),"-",SUM(BH59:BL59)))</f>
        <v>50</v>
      </c>
      <c r="BN59" s="64"/>
      <c r="BO59" s="61">
        <f>IF(ISBLANK($BT$3),"",IF(ISBLANK(Tipy!BF53),0,IF(AND(Tipy!BF53=Výsledky!$BR$3,Tipy!BH53=Výsledky!$BT$3),60,0)))</f>
        <v>0</v>
      </c>
      <c r="BP59" s="61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61">
        <f>IF(ISBLANK($BT$3),"",IF(OR(Tipy!BI53=Výsledky!$BO$6,Tipy!BI53=Výsledky!$BO$7,Tipy!BI53=Výsledky!$BO$8,Tipy!BI53=Výsledky!$BO$9),VLOOKUP(Tipy!BI53,'Kategórie hráčov'!$A$2:$B$51,2,FALSE),0))</f>
        <v>0</v>
      </c>
      <c r="BR59" s="61">
        <f>IF(ISBLANK($BT$3),"",IF(OR(Tipy!BJ53=Výsledky!$BR$6,Tipy!BJ53=Výsledky!$BR$7,Tipy!BJ53=Výsledky!$BR$8,Tipy!BJ53=Výsledky!$BR$9),VLOOKUP(Tipy!BJ53,'Kategórie hráčov'!$A$27:$B$76,2,FALSE),0))</f>
        <v>0</v>
      </c>
      <c r="BS59" s="62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5">
        <f>IF(ISBLANK($BT$3),"",IF(ISBLANK(Tipy!BF53),"-",SUM(BO59:BS59)))</f>
        <v>0</v>
      </c>
      <c r="BU59" s="64"/>
      <c r="BV59" s="61">
        <f>IF(ISBLANK($CA$3),"",IF(ISBLANK(Tipy!BL53),0,IF(AND(Tipy!BL53=Výsledky!$BY$3,Tipy!BN53=Výsledky!$CA$3),60,0)))</f>
        <v>0</v>
      </c>
      <c r="BW59" s="61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61">
        <f>IF(ISBLANK($CA$3),"",IF(OR(Tipy!BO53=Výsledky!$BV$6,Tipy!BO53=Výsledky!$BV$7,Tipy!BO53=Výsledky!$BV$8,Tipy!BO53=Výsledky!$BV$9),VLOOKUP(Tipy!BO53,'Kategórie hráčov'!$A$2:$B$51,2,FALSE),0))</f>
        <v>0</v>
      </c>
      <c r="BY59" s="61">
        <f>IF(ISBLANK($CA$3),"",IF(OR(Tipy!BP53=Výsledky!$BY$6,Tipy!BP53=Výsledky!$BY$7,Tipy!BP53=Výsledky!$BY$8,Tipy!BP53=Výsledky!$BY$9),VLOOKUP(Tipy!BP53,'Kategórie hráčov'!$A$27:$B$76,2,FALSE),0))</f>
        <v>0</v>
      </c>
      <c r="BZ59" s="62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5">
        <f>IF(ISBLANK($CA$3),"",IF(ISBLANK(Tipy!BL53),"-",SUM(BV59:BZ59)))</f>
        <v>20</v>
      </c>
      <c r="CB59" s="64"/>
      <c r="CC59" s="61">
        <f>IF(ISBLANK($CH$3),"",IF(ISBLANK(Tipy!BR53),0,IF(AND(Tipy!BR53=Výsledky!$CF$3,Tipy!BT53=Výsledky!$CH$3),60,0)))</f>
        <v>0</v>
      </c>
      <c r="CD59" s="61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61">
        <f>IF(ISBLANK($CH$3),"",IF(OR(Tipy!BU53=Výsledky!$CC$6,Tipy!BU53=Výsledky!$CC$7,Tipy!BU53=Výsledky!$CC$8,Tipy!BU53=Výsledky!$CC$9),VLOOKUP(Tipy!BU53,'Kategórie hráčov'!$A$2:$B$51,2,FALSE),0))</f>
        <v>20</v>
      </c>
      <c r="CF59" s="61">
        <f>IF(ISBLANK($CH$3),"",IF(OR(Tipy!BV53=Výsledky!$CF$6,Tipy!BV53=Výsledky!$CF$7,Tipy!BV53=Výsledky!$CF$8,Tipy!BV53=Výsledky!$CF$9),VLOOKUP(Tipy!BV53,'Kategórie hráčov'!$A$27:$B$76,2,FALSE),0))</f>
        <v>0</v>
      </c>
      <c r="CG59" s="62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5">
        <f>IF(ISBLANK($CH$3),"",IF(ISBLANK(Tipy!BR53),"-",SUM(CC59:CG59)))</f>
        <v>30</v>
      </c>
      <c r="CI59" s="64"/>
      <c r="CJ59" s="61">
        <f>IF(ISBLANK($CO$3),"",IF(ISBLANK(Tipy!BX53),0,IF(AND(Tipy!BX53=Výsledky!$CM$3,Tipy!BZ53=Výsledky!$CO$3),60,0)))</f>
        <v>0</v>
      </c>
      <c r="CK59" s="61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61">
        <f>IF(ISBLANK($CO$3),"",IF(OR(Tipy!CA53=Výsledky!$CJ$6,Tipy!CA53=Výsledky!$CJ$7,Tipy!CA53=Výsledky!$CJ$8,Tipy!CA53=Výsledky!$CJ$9),VLOOKUP(Tipy!CA53,'Kategórie hráčov'!$A$2:$B$51,2,FALSE),0))</f>
        <v>20</v>
      </c>
      <c r="CM59" s="61">
        <f>IF(ISBLANK($CO$3),"",IF(OR(Tipy!CB53=Výsledky!$CM$6,Tipy!CB53=Výsledky!$CM$7,Tipy!CB53=Výsledky!$CM$8,Tipy!CB53=Výsledky!$CM$9),VLOOKUP(Tipy!CB53,'Kategórie hráčov'!$A$27:$B$76,2,FALSE),0))</f>
        <v>0</v>
      </c>
      <c r="CN59" s="62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65">
        <f>IF(ISBLANK($CO$3),"",IF(ISBLANK(Tipy!BX53),"-",SUM(CJ59:CN59)))</f>
        <v>50</v>
      </c>
      <c r="CP59" s="64"/>
      <c r="CQ59" s="61">
        <f>IF(ISBLANK($CV$3),"",IF(ISBLANK(Tipy!CD53),0,IF(AND(Tipy!CD53=Výsledky!$CT$3,Tipy!CF53=Výsledky!$CV$3),60,0)))</f>
        <v>0</v>
      </c>
      <c r="CR59" s="61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61">
        <f>IF(ISBLANK($CV$3),"",IF(OR(Tipy!CG53=Výsledky!$CQ$6,Tipy!CG53=Výsledky!$CQ$7,Tipy!CG53=Výsledky!$CQ$8,Tipy!CG53=Výsledky!$CQ$9),VLOOKUP(Tipy!CG53,'Kategórie hráčov'!$A$2:$B$51,2,FALSE),0))</f>
        <v>20</v>
      </c>
      <c r="CT59" s="61">
        <f>IF(ISBLANK($CV$3),"",IF(OR(Tipy!CH53=Výsledky!$CT$6,Tipy!CH53=Výsledky!$CT$7,Tipy!CH53=Výsledky!$CT$8,Tipy!CH53=Výsledky!$CT$9),VLOOKUP(Tipy!CH53,'Kategórie hráčov'!$A$27:$B$76,2,FALSE),0))</f>
        <v>0</v>
      </c>
      <c r="CU59" s="62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65">
        <f>IF(ISBLANK($CV$3),"",IF(ISBLANK(Tipy!CD53),"-",SUM(CQ59:CU59)))</f>
        <v>40</v>
      </c>
      <c r="CW59" s="64"/>
      <c r="CX59" s="61">
        <f>IF(ISBLANK($DC$3),"",IF(ISBLANK(Tipy!CJ53),0,IF(AND(Tipy!CJ53=Výsledky!$DA$3,Tipy!CL53=Výsledky!$DC$3),60,0)))</f>
        <v>0</v>
      </c>
      <c r="CY59" s="61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61">
        <f>IF(ISBLANK($DC$3),"",IF(OR(Tipy!CM53=Výsledky!$CX$6,Tipy!CM53=Výsledky!$CX$7,Tipy!CM53=Výsledky!$CX$8,Tipy!CM53=Výsledky!$CX$9),VLOOKUP(Tipy!CM53,'Kategórie hráčov'!$A$2:$B$51,2,FALSE),0))</f>
        <v>20</v>
      </c>
      <c r="DA59" s="61">
        <f>IF(ISBLANK($DC$3),"",IF(OR(Tipy!CN53=Výsledky!$DA$6,Tipy!CN53=Výsledky!$DA$7,Tipy!CN53=Výsledky!$DA$8,Tipy!CN53=Výsledky!$DA$9),VLOOKUP(Tipy!CN53,'Kategórie hráčov'!$A$27:$B$76,2,FALSE),0))</f>
        <v>0</v>
      </c>
      <c r="DB59" s="62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65">
        <f>IF(ISBLANK($DC$3),"",IF(ISBLANK(Tipy!CJ53),"-",SUM(CX59:DB59)))</f>
        <v>50</v>
      </c>
      <c r="DD59" s="64"/>
      <c r="DE59" s="61">
        <f>IF(ISBLANK($DJ$3),"",IF(ISBLANK(Tipy!CP53),0,IF(AND(Tipy!CP53=Výsledky!$DH$3,Tipy!CR53=Výsledky!$DJ$3),60,0)))</f>
        <v>60</v>
      </c>
      <c r="DF59" s="61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61">
        <f>IF(ISBLANK($DJ$3),"",IF(OR(Tipy!CS53=Výsledky!$DE$6,Tipy!CS53=Výsledky!$DE$7,Tipy!CS53=Výsledky!$DE$8,Tipy!CS53=Výsledky!$DE$9),VLOOKUP(Tipy!CS53,'Kategórie hráčov'!$A$2:$B$51,2,FALSE),0))</f>
        <v>0</v>
      </c>
      <c r="DH59" s="61">
        <f>IF(ISBLANK($DJ$3),"",IF(OR(Tipy!CT53=Výsledky!$DH$6,Tipy!CT53=Výsledky!$DH$7,Tipy!CT53=Výsledky!$DH$8,Tipy!CT53=Výsledky!$DH$9),VLOOKUP(Tipy!CT53,'Kategórie hráčov'!$A$27:$B$76,2,FALSE),0))</f>
        <v>0</v>
      </c>
      <c r="DI59" s="62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65">
        <f>IF(ISBLANK($DJ$3),"",IF(ISBLANK(Tipy!CP53),"-",SUM(DE59:DI59)))</f>
        <v>60</v>
      </c>
      <c r="DK59" s="64"/>
      <c r="DL59" s="61">
        <f>IF(ISBLANK($DQ$3),"",IF(ISBLANK(Tipy!CV53),0,IF(AND(Tipy!CV53=Výsledky!$DO$3,Tipy!CX53=Výsledky!$DQ$3),60,0)))</f>
        <v>0</v>
      </c>
      <c r="DM59" s="61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61">
        <f>IF(ISBLANK($DQ$3),"",IF(OR(Tipy!CY53=Výsledky!$DL$6,Tipy!CY53=Výsledky!$DL$7,Tipy!CY53=Výsledky!$DL$8,Tipy!CY53=Výsledky!$DL$9),VLOOKUP(Tipy!CY53,'Kategórie hráčov'!$A$2:$B$51,2,FALSE),0))</f>
        <v>0</v>
      </c>
      <c r="DO59" s="61">
        <f>IF(ISBLANK($DQ$3),"",IF(OR(Tipy!CZ53=Výsledky!$DO$6,Tipy!CZ53=Výsledky!$DO$7,Tipy!CZ53=Výsledky!$DO$8,Tipy!CZ53=Výsledky!$DO$9),VLOOKUP(Tipy!CZ53,'Kategórie hráčov'!$A$27:$B$76,2,FALSE),0))</f>
        <v>0</v>
      </c>
      <c r="DP59" s="62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65">
        <f>IF(ISBLANK($DQ$3),"",IF(ISBLANK(Tipy!CV53),"-",SUM(DL59:DP59)))</f>
        <v>0</v>
      </c>
      <c r="DR59" s="64"/>
      <c r="DS59" s="61">
        <f>IF(ISBLANK($DX$3),"",IF(ISBLANK(Tipy!DB53),0,IF(AND(Tipy!DB53=Výsledky!$DV$3,Tipy!DD53=Výsledky!$DX$3),60,0)))</f>
        <v>0</v>
      </c>
      <c r="DT59" s="61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61">
        <f>IF(ISBLANK($DX$3),"",IF(OR(Tipy!DE53=Výsledky!$DS$6,Tipy!DE53=Výsledky!$DS$7,Tipy!DE53=Výsledky!$DS$8,Tipy!DE53=Výsledky!$DS$9),VLOOKUP(Tipy!DE53,'Kategórie hráčov'!$A$2:$B$51,2,FALSE),0))</f>
        <v>0</v>
      </c>
      <c r="DV59" s="61">
        <f>IF(ISBLANK($DX$3),"",IF(OR(Tipy!DF53=Výsledky!$DV$6,Tipy!DF53=Výsledky!$DV$7,Tipy!DF53=Výsledky!$DV$8,Tipy!DF53=Výsledky!$DV$9),VLOOKUP(Tipy!DF53,'Kategórie hráčov'!$A$27:$B$76,2,FALSE),0))</f>
        <v>0</v>
      </c>
      <c r="DW59" s="62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65">
        <f>IF(ISBLANK($DX$3),"",IF(ISBLANK(Tipy!DB53),"-",SUM(DS59:DW59)))</f>
        <v>0</v>
      </c>
      <c r="DY59" s="64"/>
      <c r="DZ59" s="61">
        <f>IF(ISBLANK($EE$3),"",IF(ISBLANK(Tipy!DH53),0,IF(AND(Tipy!DH53=Výsledky!$EC$3,Tipy!DJ53=Výsledky!$EE$3),60,0)))</f>
        <v>0</v>
      </c>
      <c r="EA59" s="61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20</v>
      </c>
      <c r="EB59" s="61">
        <f>IF(ISBLANK($EE$3),"",IF(OR(Tipy!DK53=Výsledky!$DZ$6,Tipy!DK53=Výsledky!$DZ$7,Tipy!DK53=Výsledky!$DZ$8,Tipy!DK53=Výsledky!$DZ$9),VLOOKUP(Tipy!DK53,'Kategórie hráčov'!$A$2:$B$51,2,FALSE),0))</f>
        <v>20</v>
      </c>
      <c r="EC59" s="61">
        <f>IF(ISBLANK($EE$3),"",IF(OR(Tipy!DL53=Výsledky!$EC$6,Tipy!DL53=Výsledky!$EC$7,Tipy!DL53=Výsledky!$EC$8,Tipy!DL53=Výsledky!$EC$9),VLOOKUP(Tipy!DL53,'Kategórie hráčov'!$A$27:$B$76,2,FALSE),0))</f>
        <v>0</v>
      </c>
      <c r="ED59" s="62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65">
        <f>IF(ISBLANK($EE$3),"",IF(ISBLANK(Tipy!DH53),"-",SUM(DZ59:ED59)))</f>
        <v>40</v>
      </c>
      <c r="EF59" s="64"/>
      <c r="EG59" s="61">
        <f>IF(ISBLANK($EL$3),"",IF(ISBLANK(Tipy!DN53),0,IF(AND(Tipy!DN53=Výsledky!$EJ$3,Tipy!DP53=Výsledky!$EL$3),60,0)))</f>
        <v>0</v>
      </c>
      <c r="EH59" s="61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61">
        <f>IF(ISBLANK($EL$3),"",IF(OR(Tipy!DQ53=Výsledky!$EG$6,Tipy!DQ53=Výsledky!$EG$7,Tipy!DQ53=Výsledky!$EG$8,Tipy!DQ53=Výsledky!$EG$9),VLOOKUP(Tipy!DQ53,'Kategórie hráčov'!$A$77:$B$77,2,FALSE),0))</f>
        <v>0</v>
      </c>
      <c r="EJ59" s="61">
        <f>IF(ISBLANK($EL$3),"",IF(OR(Tipy!DR53=Výsledky!$EJ$6,Tipy!DR53=Výsledky!$EJ$7,Tipy!DR53=Výsledky!$EJ$8,Tipy!DR53=Výsledky!$EJ$9),VLOOKUP(Tipy!DR53,'Kategórie hráčov'!$A$27:$B$76,2,FALSE),0))</f>
        <v>20</v>
      </c>
      <c r="EK59" s="62">
        <f>IF(ISBLANK($EL$3),"",IF(ISBLANK(Tipy!DN53),0,IF(OR(AND(Tipy!DN53=Výsledky!$EJ$3,OR(Tipy!DP53=Výsledky!$EL$3+1,Tipy!DP53=Výsledky!$EL$3-1)),AND(Tipy!DP53=Výsledky!$EL$3,OR(Tipy!DN53=Výsledky!$EJ$3+1,Tipy!DN53=Výsledky!$EJ$3-1))),10,0)))</f>
        <v>10</v>
      </c>
      <c r="EL59" s="65">
        <f>IF(ISBLANK($EL$3),"",IF(ISBLANK(Tipy!DN53),"-",SUM(EG59:EK59)))</f>
        <v>30</v>
      </c>
      <c r="EM59" s="64"/>
      <c r="EN59" s="61">
        <f>IF(ISBLANK($ES$3),"",IF(ISBLANK(Tipy!DT53),0,IF(AND(Tipy!DT53=Výsledky!$EQ$3,Tipy!DV53=Výsledky!$ES$3),60,0)))</f>
        <v>0</v>
      </c>
      <c r="EO59" s="61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20</v>
      </c>
      <c r="EP59" s="61">
        <f>IF(ISBLANK($ES$3),"",IF(OR(Tipy!DW53=Výsledky!$EN$6,Tipy!DW53=Výsledky!$EN$7,Tipy!DW53=Výsledky!$EN$8,Tipy!DW53=Výsledky!$EN$9),VLOOKUP(Tipy!DW53,'Kategórie hráčov'!$A$2:$B$51,2,FALSE),0))</f>
        <v>20</v>
      </c>
      <c r="EQ59" s="61">
        <f>IF(ISBLANK($ES$3),"",IF(OR(Tipy!DX53=Výsledky!$EQ$6,Tipy!DX53=Výsledky!$EQ$7,Tipy!DX53=Výsledky!$EQ$8,Tipy!DX53=Výsledky!$EQ$9),VLOOKUP(Tipy!DX53,'Kategórie hráčov'!$A$27:$B$76,2,FALSE),0))</f>
        <v>20</v>
      </c>
      <c r="ER59" s="62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65">
        <f>IF(ISBLANK($ES$3),"",IF(ISBLANK(Tipy!DT53),"-",SUM(EN59:ER59)))</f>
        <v>60</v>
      </c>
      <c r="ET59" s="64"/>
      <c r="EU59" s="61">
        <f>IF(ISBLANK($EZ$3),"",IF(ISBLANK(Tipy!DZ53),0,IF(AND(Tipy!DZ53=Výsledky!$EX$3,Tipy!EB53=Výsledky!$EZ$3),60,0)))</f>
        <v>0</v>
      </c>
      <c r="EV59" s="61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20</v>
      </c>
      <c r="EW59" s="61">
        <f>IF(ISBLANK($EZ$3),"",IF(OR(Tipy!EC53=Výsledky!$EU$6,Tipy!EC53=Výsledky!$EU$7,Tipy!EC53=Výsledky!$EU$8,Tipy!EC53=Výsledky!$EU$9),VLOOKUP(Tipy!EC53,'Kategórie hráčov'!$A$2:$B$51,2,FALSE),0))</f>
        <v>0</v>
      </c>
      <c r="EX59" s="61">
        <f>IF(ISBLANK($EZ$3),"",IF(OR(Tipy!ED53=Výsledky!$EX$6,Tipy!ED53=Výsledky!$EX$7,Tipy!ED53=Výsledky!$EX$8,Tipy!ED53=Výsledky!$EX$9),VLOOKUP(Tipy!ED53,'Kategórie hráčov'!$A$27:$B$76,2,FALSE),0))</f>
        <v>20</v>
      </c>
      <c r="EY59" s="62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65">
        <f>IF(ISBLANK($EZ$3),"",IF(ISBLANK(Tipy!DZ53),"-",SUM(EU59:EY59)))</f>
        <v>40</v>
      </c>
      <c r="FA59" s="64"/>
      <c r="FB59" s="61">
        <f>IF(ISBLANK($BM$3),"",IF(ISBLANK(Tipy!EF53),0,IF(AND(Tipy!EF53=Výsledky!$BK$3,Tipy!EH53=Výsledky!$BM$3),60,0)))</f>
        <v>0</v>
      </c>
      <c r="FC59" s="61">
        <f>IF(ISBLANK($BM$3),"",IF(ISBLANK(Tipy!EF53),0,IF(AND(Tipy!EF53=Výsledky!$BK$3,Tipy!EH53=Výsledky!$BM$3),0,IF(AND(Tipy!EF53-Tipy!EH53&gt;0,Výsledky!$BK$3-Výsledky!$BM$3&gt;0),20,IF(AND(Tipy!EF53-Tipy!EH53=0,Výsledky!$BK$3-Výsledky!$BM$3=0),20,IF(AND(Tipy!EF53-Tipy!EH53&lt;0,Výsledky!$BK$3-Výsledky!$BM$3&lt;0),20,0))))))</f>
        <v>0</v>
      </c>
      <c r="FD59" s="61">
        <f>IF(ISBLANK($BM$3),"",IF(OR(Tipy!EI53=Výsledky!$FB$6,Tipy!EI53=Výsledky!$FB$7,Tipy!EI53=Výsledky!$FB$8,Tipy!EI53=Výsledky!$FB$9),IF(VLOOKUP(Tipy!EI53,'Kategórie hráčov'!$A$2:$B$46,2,FALSE)=30,30,20),0))</f>
        <v>0</v>
      </c>
      <c r="FE59" s="61">
        <f>IF(ISBLANK($BM$3),"",IF(OR(Tipy!EJ53=Výsledky!$FE$6,Tipy!EJ53=Výsledky!$FE$7,Tipy!EJ53=Výsledky!$FE$8,Tipy!EJ53=Výsledky!$FE$9),IF(VLOOKUP(Tipy!EJ53,'Kategórie hráčov'!$A$2:$B$46,2,FALSE)=30,30,20),0))</f>
        <v>0</v>
      </c>
      <c r="FF59" s="62">
        <f>IF(ISBLANK($BM$3),"",IF(ISBLANK(Tipy!EF53),0,IF(OR(AND(Tipy!EF53=Výsledky!$BK$3,OR(Tipy!EH53=Výsledky!$BM$3+1,Tipy!EH53=Výsledky!$BM$3-1)),AND(Tipy!EH53=Výsledky!$BM$3,OR(Tipy!EF53=Výsledky!$BK$3+1,Tipy!EF53=Výsledky!$BK$3-1))),10,0)))</f>
        <v>0</v>
      </c>
      <c r="FG59" s="65" t="str">
        <f>IF(ISBLANK($BM$3),"",IF(ISBLANK(Tipy!EF53),"-",SUM(FB59:FF59)))</f>
        <v>-</v>
      </c>
      <c r="FH59" s="64"/>
      <c r="FI59" s="61" t="str">
        <f>IF(ISBLANK($FN$3),"",IF(ISBLANK(Tipy!EL53),0,IF(AND(Tipy!EL53=Výsledky!$FL$3,Tipy!EN53=Výsledky!$FN$3),60,0)))</f>
        <v/>
      </c>
      <c r="FJ59" s="61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61" t="str">
        <f>IF(ISBLANK($FN$3),"",IF(OR(Tipy!EO53=Výsledky!$FI$6,Tipy!EO53=Výsledky!$FI$7,Tipy!EO53=Výsledky!$FI$8,Tipy!EO53=Výsledky!$FI$9),IF(VLOOKUP(Tipy!EO53,'Kategórie hráčov'!$A$2:$B$46,2,FALSE)=30,30,20),0))</f>
        <v/>
      </c>
      <c r="FL59" s="61" t="str">
        <f>IF(ISBLANK($FN$3),"",IF(OR(Tipy!EP53=Výsledky!$FL$6,Tipy!EP53=Výsledky!$FL$7,Tipy!EP53=Výsledky!$FL$8,Tipy!EP53=Výsledky!$FL$9),IF(VLOOKUP(Tipy!EP53,'Kategórie hráčov'!$A$2:$B$46,2,FALSE)=30,30,20),0))</f>
        <v/>
      </c>
      <c r="FM59" s="62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65" t="str">
        <f>IF(ISBLANK($FN$3),"",IF(ISBLANK(Tipy!EL53),"-",SUM(FI59:FM59)))</f>
        <v/>
      </c>
      <c r="FO59" s="64"/>
      <c r="FP59" s="61">
        <f>IF(ISBLANK($DJ$3),"",IF(ISBLANK(Tipy!ER53),0,IF(AND(Tipy!ER53=Výsledky!$DH$3,Tipy!ET53=Výsledky!$DJ$3),60,0)))</f>
        <v>0</v>
      </c>
      <c r="FQ59" s="61">
        <f>IF(ISBLANK($DJ$3),"",IF(ISBLANK(Tipy!ER53),0,IF(AND(Tipy!ER53=Výsledky!$DH$3,Tipy!ET53=Výsledky!$DJ$3),0,IF(AND(Tipy!ER53-Tipy!ET53&gt;0,Výsledky!$DH$3-Výsledky!$DJ$3&gt;0),20,IF(AND(Tipy!ER53-Tipy!ET53=0,Výsledky!$DH$3-Výsledky!$DJ$3=0),20,IF(AND(Tipy!ER53-Tipy!ET53&lt;0,Výsledky!$DH$3-Výsledky!$DJ$3&lt;0),20,0))))))</f>
        <v>0</v>
      </c>
      <c r="FR59" s="61">
        <f>IF(ISBLANK($DJ$3),"",IF(OR(Tipy!EU53=Výsledky!$FP$6,Tipy!EU53=Výsledky!$FP$7,Tipy!EU53=Výsledky!$FP$8,Tipy!EU53=Výsledky!$FP$9),IF(VLOOKUP(Tipy!EU53,'Kategórie hráčov'!$A$2:$B$46,2,FALSE)=30,30,20),0))</f>
        <v>0</v>
      </c>
      <c r="FS59" s="61">
        <f>IF(ISBLANK($DJ$3),"",IF(OR(Tipy!EV53=Výsledky!$FS$6,Tipy!EV53=Výsledky!$FS$7,Tipy!EV53=Výsledky!$FS$8,Tipy!EV53=Výsledky!$FS$9),IF(VLOOKUP(Tipy!EV53,'Kategórie hráčov'!$A$2:$B$46,2,FALSE)=30,30,20),0))</f>
        <v>0</v>
      </c>
      <c r="FT59" s="62">
        <f>IF(ISBLANK($DJ$3),"",IF(ISBLANK(Tipy!ER53),0,IF(OR(AND(Tipy!ER53=Výsledky!$DH$3,OR(Tipy!ET53=Výsledky!$DJ$3+1,Tipy!ET53=Výsledky!$DJ$3-1)),AND(Tipy!ET53=Výsledky!$DJ$3,OR(Tipy!ER53=Výsledky!$DH$3+1,Tipy!ER53=Výsledky!$DH$3-1))),10,0)))</f>
        <v>0</v>
      </c>
      <c r="FU59" s="65" t="str">
        <f>IF(ISBLANK($DJ$3),"",IF(ISBLANK(Tipy!ER53),"-",SUM(FP59:FT59)))</f>
        <v>-</v>
      </c>
      <c r="FV59" s="64"/>
      <c r="FW59" s="61" t="str">
        <f>IF(ISBLANK($GB$3),"",IF(ISBLANK(Tipy!EX53),0,IF(AND(Tipy!EX53=Výsledky!$FZ$3,Tipy!EZ53=Výsledky!$GB$3),60,0)))</f>
        <v/>
      </c>
      <c r="FX59" s="61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61" t="str">
        <f>IF(ISBLANK($GB$3),"",IF(OR(Tipy!FA53=Výsledky!$FW$6,Tipy!FA53=Výsledky!$FW$7,Tipy!FA53=Výsledky!$FW$8,Tipy!FA53=Výsledky!$FW$9),IF(VLOOKUP(Tipy!FA53,'Kategórie hráčov'!$A$2:$B$46,2,FALSE)=30,30,20),0))</f>
        <v/>
      </c>
      <c r="FZ59" s="61" t="str">
        <f>IF(ISBLANK($GB$3),"",IF(OR(Tipy!FB53=Výsledky!$FZ$6,Tipy!FB53=Výsledky!$FZ$7,Tipy!FB53=Výsledky!$FZ$8,Tipy!FB53=Výsledky!$FZ$9),IF(VLOOKUP(Tipy!FB53,'Kategórie hráčov'!$A$2:$B$46,2,FALSE)=30,30,20),0))</f>
        <v/>
      </c>
      <c r="GA59" s="62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65" t="str">
        <f>IF(ISBLANK($GB$3),"",IF(ISBLANK(Tipy!EX53),"-",SUM(FW59:GA59)))</f>
        <v/>
      </c>
      <c r="GC59" s="64"/>
      <c r="GD59" s="61" t="str">
        <f>IF(ISBLANK($GP$3),"",IF(ISBLANK(Tipy!FD53),0,IF(AND(Tipy!FD53=Výsledky!$GN$3,Tipy!FF53=Výsledky!$GP$3),60,0)))</f>
        <v/>
      </c>
      <c r="GE59" s="61" t="str">
        <f>IF(ISBLANK($GP$3),"",IF(ISBLANK(Tipy!FD53),0,IF(AND(Tipy!FD53=Výsledky!$GN$3,Tipy!FF53=Výsledky!$GP$3),0,IF(AND(Tipy!FD53-Tipy!FF53&gt;0,Výsledky!$GN$3-Výsledky!$GP$3&gt;0),20,IF(AND(Tipy!FD53-Tipy!FF53=0,Výsledky!$GN$3-Výsledky!$GP$3=0),20,IF(AND(Tipy!FD53-Tipy!FF53&lt;0,Výsledky!$GN$3-Výsledky!$GP$3&lt;0),20,0))))))</f>
        <v/>
      </c>
      <c r="GF59" s="61" t="str">
        <f>IF(ISBLANK($GP$3),"",IF(OR(Tipy!FG53=Výsledky!$GD$6,Tipy!FG53=Výsledky!$GD$7,Tipy!FG53=Výsledky!$GD$8,Tipy!FG53=Výsledky!$GD$9),IF(VLOOKUP(Tipy!FG53,'Kategórie hráčov'!$A$2:$B$46,2,FALSE)=30,30,20),0))</f>
        <v/>
      </c>
      <c r="GG59" s="61" t="str">
        <f>IF(ISBLANK($GP$3),"",IF(OR(Tipy!FH53=Výsledky!$GG$6,Tipy!FH53=Výsledky!$GG$7,Tipy!FH53=Výsledky!$GG$8,Tipy!FH53=Výsledky!$GG$9),IF(VLOOKUP(Tipy!FH53,'Kategórie hráčov'!$A$2:$B$46,2,FALSE)=30,30,20),0))</f>
        <v/>
      </c>
      <c r="GH59" s="62" t="str">
        <f>IF(ISBLANK($GP$3),"",IF(ISBLANK(Tipy!FD53),0,IF(OR(AND(Tipy!FD53=Výsledky!$GN$3,OR(Tipy!FF53=Výsledky!$GP$3+1,Tipy!FF53=Výsledky!$GP$3-1)),AND(Tipy!FF53=Výsledky!$GP$3,OR(Tipy!FD53=Výsledky!$GN$3+1,Tipy!FD53=Výsledky!$GN$3-1))),10,0)))</f>
        <v/>
      </c>
      <c r="GI59" s="65" t="str">
        <f>IF(ISBLANK($GP$3),"",IF(ISBLANK(Tipy!FD53),"-",SUM(GD59:GH59)))</f>
        <v/>
      </c>
      <c r="GJ59" s="64"/>
      <c r="GK59" s="61" t="str">
        <f>IF(ISBLANK($GW$3),"",IF(ISBLANK(Tipy!FJ53),0,IF(AND(Tipy!FJ53=Výsledky!$GU$3,Tipy!FL53=Výsledky!$GW$3),60,0)))</f>
        <v/>
      </c>
      <c r="GL59" s="61" t="str">
        <f>IF(ISBLANK($GW$3),"",IF(ISBLANK(Tipy!FJ53),0,IF(AND(Tipy!FJ53=Výsledky!$GU$3,Tipy!FL53=Výsledky!$GW$3),0,IF(AND(Tipy!FJ53-Tipy!FL53&gt;0,Výsledky!$GU$3-Výsledky!$GW$3&gt;0),20,IF(AND(Tipy!FJ53-Tipy!FL53=0,Výsledky!$GU$3-Výsledky!$GW$3=0),20,IF(AND(Tipy!FJ53-Tipy!FL53&lt;0,Výsledky!$GU$3-Výsledky!$GW$3&lt;0),20,0))))))</f>
        <v/>
      </c>
      <c r="GM59" s="61" t="str">
        <f>IF(ISBLANK($GW$3),"",IF(OR(Tipy!FM53=Výsledky!$GK$6,Tipy!FM53=Výsledky!$GK$7,Tipy!FM53=Výsledky!$GK$8,Tipy!FM53=Výsledky!$GK$9),IF(VLOOKUP(Tipy!FM53,'Kategórie hráčov'!$A$2:$B$46,2,FALSE)=30,30,20),0))</f>
        <v/>
      </c>
      <c r="GN59" s="61" t="str">
        <f>IF(ISBLANK($GW$3),"",IF(OR(Tipy!FN53=Výsledky!$GN$6,Tipy!FN53=Výsledky!$GN$7,Tipy!FN53=Výsledky!$GN$8,Tipy!FN53=Výsledky!$GN$9),IF(VLOOKUP(Tipy!FN53,'Kategórie hráčov'!$A$2:$B$46,2,FALSE)=30,30,20),0))</f>
        <v/>
      </c>
      <c r="GO59" s="62" t="str">
        <f>IF(ISBLANK($GW$3),"",IF(ISBLANK(Tipy!FJ53),0,IF(OR(AND(Tipy!FJ53=Výsledky!$GU$3,OR(Tipy!FL53=Výsledky!$GW$3+1,Tipy!FL53=Výsledky!$GW$3-1)),AND(Tipy!FL53=Výsledky!$GW$3,OR(Tipy!FJ53=Výsledky!$GU$3+1,Tipy!FJ53=Výsledky!$GU$3-1))),10,0)))</f>
        <v/>
      </c>
      <c r="GP59" s="65" t="str">
        <f>IF(ISBLANK($GW$3),"",IF(ISBLANK(Tipy!FJ53),"-",SUM(GK59:GO59)))</f>
        <v/>
      </c>
      <c r="GQ59" s="64"/>
      <c r="GR59" s="61" t="str">
        <f>IF(ISBLANK($GI$3),"",IF(ISBLANK(Tipy!FP53),0,IF(AND(Tipy!FP53=Výsledky!$GG$3,Tipy!FR53=Výsledky!$GI$3),60,0)))</f>
        <v/>
      </c>
      <c r="GS59" s="61" t="str">
        <f>IF(ISBLANK($GI$3),"",IF(ISBLANK(Tipy!FP53),0,IF(AND(Tipy!FP53=Výsledky!$GG$3,Tipy!FR53=Výsledky!$GI$3),0,IF(AND(Tipy!FP53-Tipy!FR53&gt;0,Výsledky!$GG$3-Výsledky!$GI$3&gt;0),20,IF(AND(Tipy!FP53-Tipy!FR53=0,Výsledky!$GG$3-Výsledky!$GI$3=0),20,IF(AND(Tipy!FP53-Tipy!FR53&lt;0,Výsledky!$GG$3-Výsledky!$GI$3&lt;0),20,0))))))</f>
        <v/>
      </c>
      <c r="GT59" s="61" t="str">
        <f>IF(ISBLANK($GI$3),"",IF(OR(Tipy!FS53=Výsledky!#REF!,Tipy!FS53=Výsledky!#REF!,Tipy!FS53=Výsledky!#REF!,Tipy!FS53=Výsledky!$GR$9),IF(VLOOKUP(Tipy!FS53,'Kategórie hráčov'!$A$2:$B$46,2,FALSE)=30,30,20),0))</f>
        <v/>
      </c>
      <c r="GU59" s="61" t="str">
        <f>IF(ISBLANK($GI$3),"",IF(OR(Tipy!FT53=Výsledky!#REF!,Tipy!FT53=Výsledky!#REF!,Tipy!FT53=Výsledky!#REF!,Tipy!FT53=Výsledky!$GU$9),IF(VLOOKUP(Tipy!FT53,'Kategórie hráčov'!$A$2:$B$46,2,FALSE)=30,30,20),0))</f>
        <v/>
      </c>
      <c r="GV59" s="62" t="str">
        <f>IF(ISBLANK($GI$3),"",IF(ISBLANK(Tipy!FP53),0,IF(OR(AND(Tipy!FP53=Výsledky!$GG$3,OR(Tipy!FR53=Výsledky!$GI$3+1,Tipy!FR53=Výsledky!$GI$3-1)),AND(Tipy!FR53=Výsledky!$GI$3,OR(Tipy!FP53=Výsledky!$GG$3+1,Tipy!FP53=Výsledky!$GG$3-1))),10,0)))</f>
        <v/>
      </c>
      <c r="GW59" s="65" t="str">
        <f>IF(ISBLANK($GI$3),"",IF(ISBLANK(Tipy!FP53),"-",SUM(GR59:GV59)))</f>
        <v/>
      </c>
      <c r="GX59" s="64"/>
      <c r="GY59" s="61" t="str">
        <f>IF(ISBLANK($HK$3),"",IF(ISBLANK(Tipy!FV53),0,IF(AND(Tipy!FV53=Výsledky!$HI$3,Tipy!FX53=Výsledky!$HK$3),60,0)))</f>
        <v/>
      </c>
      <c r="GZ59" s="61" t="str">
        <f>IF(ISBLANK($HK$3),"",IF(ISBLANK(Tipy!FV53),0,IF(AND(Tipy!FV53=Výsledky!$HI$3,Tipy!FX53=Výsledky!$HK$3),0,IF(AND(Tipy!FV53-Tipy!FX53&gt;0,Výsledky!$HI$3-Výsledky!$HK$3&gt;0),20,IF(AND(Tipy!FV53-Tipy!FX53=0,Výsledky!$HI$3-Výsledky!$HK$3=0),20,IF(AND(Tipy!FV53-Tipy!FX53&lt;0,Výsledky!$HI$3-Výsledky!$HK$3&lt;0),20,0))))))</f>
        <v/>
      </c>
      <c r="HA59" s="61" t="str">
        <f>IF(ISBLANK($HK$3),"",IF(OR(Tipy!FY53=Výsledky!$GY$6,Tipy!FY53=Výsledky!$GY$7,Tipy!FY53=Výsledky!$GY$8,Tipy!FY53=Výsledky!$GY$9),IF(VLOOKUP(Tipy!FY53,'Kategórie hráčov'!$A$2:$B$46,2,FALSE)=30,30,20),0))</f>
        <v/>
      </c>
      <c r="HB59" s="61" t="str">
        <f>IF(ISBLANK($HK$3),"",IF(OR(Tipy!FZ53=Výsledky!$HB$6,Tipy!FZ53=Výsledky!$HB$7,Tipy!FZ53=Výsledky!$HB$8,Tipy!FZ53=Výsledky!$HB$9),IF(VLOOKUP(Tipy!FZ53,'Kategórie hráčov'!$A$2:$B$46,2,FALSE)=30,30,20),0))</f>
        <v/>
      </c>
      <c r="HC59" s="62" t="str">
        <f>IF(ISBLANK($HK$3),"",IF(ISBLANK(Tipy!FV53),0,IF(OR(AND(Tipy!FV53=Výsledky!$HI$3,OR(Tipy!FX53=Výsledky!$HK$3+1,Tipy!FX53=Výsledky!$HK$3-1)),AND(Tipy!FX53=Výsledky!$HK$3,OR(Tipy!FV53=Výsledky!$HI$3+1,Tipy!FV53=Výsledky!$HI$3-1))),10,0)))</f>
        <v/>
      </c>
      <c r="HD59" s="65" t="str">
        <f>IF(ISBLANK($HK$3),"",IF(ISBLANK(Tipy!FV53),"-",SUM(GY59:HC59)))</f>
        <v/>
      </c>
      <c r="HE59" s="64"/>
      <c r="HF59" s="61" t="str">
        <f>IF(ISBLANK($HD$3),"",IF(ISBLANK(Tipy!GB53),0,IF(AND(Tipy!GB53=Výsledky!$HB$3,Tipy!GD53=Výsledky!$HD$3),60,0)))</f>
        <v/>
      </c>
      <c r="HG59" s="61" t="str">
        <f>IF(ISBLANK($HD$3),"",IF(ISBLANK(Tipy!GB53),0,IF(AND(Tipy!GB53=Výsledky!$HB$3,Tipy!GD53=Výsledky!$HD$3),0,IF(AND(Tipy!GB53-Tipy!GD53&gt;0,Výsledky!$HB$3-Výsledky!$HD$3&gt;0),20,IF(AND(Tipy!GB53-Tipy!GD53=0,Výsledky!$HB$3-Výsledky!$HD$3=0),20,IF(AND(Tipy!GB53-Tipy!GD53&lt;0,Výsledky!$HB$3-Výsledky!$HD$3&lt;0),20,0))))))</f>
        <v/>
      </c>
      <c r="HH59" s="61" t="str">
        <f>IF(ISBLANK($HD$3),"",IF(OR(Tipy!GE53=Výsledky!#REF!,Tipy!GE53=Výsledky!#REF!,Tipy!GE53=Výsledky!#REF!,Tipy!GE53=Výsledky!$HF$9),IF(VLOOKUP(Tipy!GE53,'Kategórie hráčov'!$A$2:$B$46,2,FALSE)=30,30,20),0))</f>
        <v/>
      </c>
      <c r="HI59" s="61" t="str">
        <f>IF(ISBLANK($HD$3),"",IF(OR(Tipy!GF53=Výsledky!#REF!,Tipy!GF53=Výsledky!#REF!,Tipy!GF53=Výsledky!#REF!,Tipy!GF53=Výsledky!$HI$9),IF(VLOOKUP(Tipy!GF53,'Kategórie hráčov'!$A$2:$B$46,2,FALSE)=30,30,20),0))</f>
        <v/>
      </c>
      <c r="HJ59" s="62" t="str">
        <f>IF(ISBLANK($HD$3),"",IF(ISBLANK(Tipy!GB53),0,IF(OR(AND(Tipy!GB53=Výsledky!$HB$3,OR(Tipy!GD53=Výsledky!$HD$3+1,Tipy!GD53=Výsledky!$HD$3-1)),AND(Tipy!GD53=Výsledky!$HD$3,OR(Tipy!GB53=Výsledky!$HB$3+1,Tipy!GB53=Výsledky!$HB$3-1))),10,0)))</f>
        <v/>
      </c>
      <c r="HK59" s="65" t="str">
        <f>IF(ISBLANK($HD$3),"",IF(ISBLANK(Tipy!GB53),"-",SUM(HF59:HJ59)))</f>
        <v/>
      </c>
      <c r="HL59" s="64"/>
      <c r="HM59" s="61" t="str">
        <f>IF(ISBLANK($HY$3),"",IF(ISBLANK(Tipy!GH53),0,IF(AND(Tipy!GH53=Výsledky!$HW$3,Tipy!GJ53=Výsledky!$HY$3),60,0)))</f>
        <v/>
      </c>
      <c r="HN59" s="61" t="str">
        <f>IF(ISBLANK($HY$3),"",IF(ISBLANK(Tipy!GH53),0,IF(AND(Tipy!GH53=Výsledky!$HW$3,Tipy!GJ53=Výsledky!$HY$3),0,IF(AND(Tipy!GH53-Tipy!GJ53&gt;0,Výsledky!$HW$3-Výsledky!$HY$3&gt;0),20,IF(AND(Tipy!GH53-Tipy!GJ53=0,Výsledky!$HW$3-Výsledky!$HY$3=0),20,IF(AND(Tipy!GH53-Tipy!GJ53&lt;0,Výsledky!$HW$3-Výsledky!$HY$3&lt;0),20,0))))))</f>
        <v/>
      </c>
      <c r="HO59" s="61" t="str">
        <f>IF(ISBLANK($HY$3),"",IF(OR(Tipy!GK53=Výsledky!$HM$6,Tipy!GK53=Výsledky!$HM$7,Tipy!GK53=Výsledky!$HM$8,Tipy!GK53=Výsledky!$HM$9),IF(VLOOKUP(Tipy!GK53,'Kategórie hráčov'!$A$2:$B$46,2,FALSE)=30,30,20),0))</f>
        <v/>
      </c>
      <c r="HP59" s="61" t="str">
        <f>IF(ISBLANK($HY$3),"",IF(OR(Tipy!GL53=Výsledky!$HP$6,Tipy!GL53=Výsledky!$HP$7,Tipy!GL53=Výsledky!$HP$8,Tipy!GL53=Výsledky!$HP$9),IF(VLOOKUP(Tipy!GL53,'Kategórie hráčov'!$A$2:$B$46,2,FALSE)=30,30,20),0))</f>
        <v/>
      </c>
      <c r="HQ59" s="62" t="str">
        <f>IF(ISBLANK($HY$3),"",IF(ISBLANK(Tipy!GH53),0,IF(OR(AND(Tipy!GH53=Výsledky!$HW$3,OR(Tipy!GJ53=Výsledky!$HY$3+1,Tipy!GJ53=Výsledky!$HY$3-1)),AND(Tipy!GJ53=Výsledky!$HY$3,OR(Tipy!GH53=Výsledky!$HW$3+1,Tipy!GH53=Výsledky!$HW$3-1))),10,0)))</f>
        <v/>
      </c>
      <c r="HR59" s="65" t="str">
        <f>IF(ISBLANK($HY$3),"",IF(ISBLANK(Tipy!GH53),"-",SUM(HM59:HQ59)))</f>
        <v/>
      </c>
      <c r="HS59" s="64"/>
      <c r="HT59" s="61" t="str">
        <f>IF(ISBLANK($HR$3),"",IF(ISBLANK(Tipy!GN53),0,IF(AND(Tipy!GN53=Výsledky!$HP$3,Tipy!GP53=Výsledky!$HR$3),60,0)))</f>
        <v/>
      </c>
      <c r="HU59" s="61" t="str">
        <f>IF(ISBLANK($HR$3),"",IF(ISBLANK(Tipy!GN53),0,IF(AND(Tipy!GN53=Výsledky!$HP$3,Tipy!GP53=Výsledky!$HR$3),0,IF(AND(Tipy!GN53-Tipy!GP53&gt;0,Výsledky!$HP$3-Výsledky!$HR$3&gt;0),20,IF(AND(Tipy!GN53-Tipy!GP53=0,Výsledky!$HP$3-Výsledky!$HR$3=0),20,IF(AND(Tipy!GN53-Tipy!GP53&lt;0,Výsledky!$HP$3-Výsledky!$HR$3&lt;0),20,0))))))</f>
        <v/>
      </c>
      <c r="HV59" s="61" t="str">
        <f>IF(ISBLANK($HR$3),"",IF(OR(Tipy!GQ53=Výsledky!$HT$6,Tipy!GQ53=Výsledky!#REF!,Tipy!GQ53=Výsledky!#REF!,Tipy!GQ53=Výsledky!#REF!),IF(VLOOKUP(Tipy!GQ53,'Kategórie hráčov'!$A$2:$B$46,2,FALSE)=30,30,20),0))</f>
        <v/>
      </c>
      <c r="HW59" s="61" t="str">
        <f>IF(ISBLANK($HR$3),"",IF(OR(Tipy!GR53=Výsledky!$HW$6,Tipy!GR53=Výsledky!#REF!,Tipy!GR53=Výsledky!#REF!,Tipy!GR53=Výsledky!#REF!),IF(VLOOKUP(Tipy!GR53,'Kategórie hráčov'!$A$2:$B$46,2,FALSE)=30,30,20),0))</f>
        <v/>
      </c>
      <c r="HX59" s="62" t="str">
        <f>IF(ISBLANK($HR$3),"",IF(ISBLANK(Tipy!GN53),0,IF(OR(AND(Tipy!GN53=Výsledky!$HP$3,OR(Tipy!GP53=Výsledky!$HR$3+1,Tipy!GP53=Výsledky!$HR$3-1)),AND(Tipy!GP53=Výsledky!$HR$3,OR(Tipy!GN53=Výsledky!$HP$3+1,Tipy!GN53=Výsledky!$HP$3-1))),10,0)))</f>
        <v/>
      </c>
      <c r="HY59" s="65" t="str">
        <f>IF(ISBLANK($HR$3),"",IF(ISBLANK(Tipy!GN53),"-",SUM(HT59:HX59)))</f>
        <v/>
      </c>
      <c r="HZ59" s="64"/>
      <c r="IA59" s="61" t="str">
        <f>IF(ISBLANK($IM$3),"",IF(ISBLANK(Tipy!GT53),0,IF(AND(Tipy!GT53=Výsledky!$IK$3,Tipy!GV53=Výsledky!$IM$3),60,0)))</f>
        <v/>
      </c>
      <c r="IB59" s="61" t="str">
        <f>IF(ISBLANK($IM$3),"",IF(ISBLANK(Tipy!GT53),0,IF(AND(Tipy!GT53=Výsledky!$IK$3,Tipy!GV53=Výsledky!$IM$3),0,IF(AND(Tipy!GT53-Tipy!GV53&gt;0,Výsledky!$IK$3-Výsledky!$IM$3&gt;0),20,IF(AND(Tipy!GT53-Tipy!GV53=0,Výsledky!$IK$3-Výsledky!$IM$3=0),20,IF(AND(Tipy!GT53-Tipy!GV53&lt;0,Výsledky!$IK$3-Výsledky!$IM$3&lt;0),20,0))))))</f>
        <v/>
      </c>
      <c r="IC59" s="61" t="str">
        <f>IF(ISBLANK($IM$3),"",IF(OR(Tipy!GW53=Výsledky!$IA$6,Tipy!GW53=Výsledky!$IA$7,Tipy!GW53=Výsledky!$IA$8,Tipy!GW53=Výsledky!$IA$9),IF(VLOOKUP(Tipy!GW53,'Kategórie hráčov'!$A$2:$B$46,2,FALSE)=30,30,20),0))</f>
        <v/>
      </c>
      <c r="ID59" s="61" t="str">
        <f>IF(ISBLANK($IM$3),"",IF(OR(Tipy!GX53=Výsledky!$ID$6,Tipy!GX53=Výsledky!$ID$7,Tipy!GX53=Výsledky!$ID$8,Tipy!GX53=Výsledky!$ID$9),IF(VLOOKUP(Tipy!GX53,'Kategórie hráčov'!$A$2:$B$46,2,FALSE)=30,30,20),0))</f>
        <v/>
      </c>
      <c r="IE59" s="62" t="str">
        <f>IF(ISBLANK($IM$3),"",IF(ISBLANK(Tipy!GT53),0,IF(OR(AND(Tipy!GT53=Výsledky!$IK$3,OR(Tipy!GV53=Výsledky!$IM$3+1,Tipy!GV53=Výsledky!$IM$3-1)),AND(Tipy!GV53=Výsledky!$IM$3,OR(Tipy!GT53=Výsledky!$IK$3+1,Tipy!GT53=Výsledky!$IK$3-1))),10,0)))</f>
        <v/>
      </c>
      <c r="IF59" s="65" t="str">
        <f>IF(ISBLANK($IM$3),"",IF(ISBLANK(Tipy!GT53),"-",SUM(IA59:IE59)))</f>
        <v/>
      </c>
      <c r="IG59" s="64"/>
      <c r="IH59" s="61" t="str">
        <f>IF(ISBLANK($IF$3),"",IF(ISBLANK(Tipy!GZ53),0,IF(AND(Tipy!GZ53=Výsledky!$ID$3,Tipy!HB53=Výsledky!$IF$3),60,0)))</f>
        <v/>
      </c>
      <c r="II59" s="61" t="str">
        <f>IF(ISBLANK($IF$3),"",IF(ISBLANK(Tipy!GZ53),0,IF(AND(Tipy!GZ53=Výsledky!$ID$3,Tipy!HB53=Výsledky!$IF$3),0,IF(AND(Tipy!GZ53-Tipy!HB53&gt;0,Výsledky!$ID$3-Výsledky!$IF$3&gt;0),20,IF(AND(Tipy!GZ53-Tipy!HB53=0,Výsledky!$ID$3-Výsledky!$IF$3=0),20,IF(AND(Tipy!GZ53-Tipy!HB53&lt;0,Výsledky!$ID$3-Výsledky!$IF$3&lt;0),20,0))))))</f>
        <v/>
      </c>
      <c r="IJ59" s="61" t="str">
        <f>IF(ISBLANK($IF$3),"",IF(OR(Tipy!HC53=Výsledky!#REF!,Tipy!HC53=Výsledky!#REF!,Tipy!HC53=Výsledky!#REF!,Tipy!HC53=Výsledky!$IH$9),IF(VLOOKUP(Tipy!HC53,'Kategórie hráčov'!$A$2:$B$46,2,FALSE)=30,30,20),0))</f>
        <v/>
      </c>
      <c r="IK59" s="61" t="str">
        <f>IF(ISBLANK($IF$3),"",IF(OR(Tipy!HD53=Výsledky!#REF!,Tipy!HD53=Výsledky!#REF!,Tipy!HD53=Výsledky!#REF!,Tipy!HD53=Výsledky!$IK$9),IF(VLOOKUP(Tipy!HD53,'Kategórie hráčov'!$A$2:$B$46,2,FALSE)=30,30,20),0))</f>
        <v/>
      </c>
      <c r="IL59" s="62" t="str">
        <f>IF(ISBLANK($IF$3),"",IF(ISBLANK(Tipy!GZ53),0,IF(OR(AND(Tipy!GZ53=Výsledky!$ID$3,OR(Tipy!HB53=Výsledky!$IF$3+1,Tipy!HB53=Výsledky!$IF$3-1)),AND(Tipy!HB53=Výsledky!$IF$3,OR(Tipy!GZ53=Výsledky!$ID$3+1,Tipy!GZ53=Výsledky!$ID$3-1))),10,0)))</f>
        <v/>
      </c>
      <c r="IM59" s="65" t="str">
        <f>IF(ISBLANK($IF$3),"",IF(ISBLANK(Tipy!GZ53),"-",SUM(IH59:IL59)))</f>
        <v/>
      </c>
      <c r="IN59" s="64"/>
      <c r="IO59" s="61" t="str">
        <f>IF(ISBLANK($IT$3),"",IF(ISBLANK(Tipy!HF53),0,IF(AND(Tipy!HF53=Výsledky!$IR$3,Tipy!HH53=Výsledky!$IT$3),60,0)))</f>
        <v/>
      </c>
      <c r="IP59" s="61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61" t="str">
        <f>IF(ISBLANK($IT$3),"",IF(OR(Tipy!HI53=Výsledky!$IO$6,Tipy!HI53=Výsledky!$IO$7,Tipy!HI53=Výsledky!$IO$8,Tipy!HI53=Výsledky!$IO$9),IF(VLOOKUP(Tipy!HI53,'Kategórie hráčov'!$A$2:$B$46,2,FALSE)=30,30,20),0))</f>
        <v/>
      </c>
      <c r="IR59" s="61" t="str">
        <f>IF(ISBLANK($IT$3),"",IF(OR(Tipy!HJ53=Výsledky!$IR$6,Tipy!HJ53=Výsledky!$IR$7,Tipy!HJ53=Výsledky!$IR$8,Tipy!HJ53=Výsledky!$IR$9),IF(VLOOKUP(Tipy!HJ53,'Kategórie hráčov'!$A$2:$B$46,2,FALSE)=30,30,20),0))</f>
        <v/>
      </c>
      <c r="IS59" s="62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65" t="str">
        <f>IF(ISBLANK($IT$3),"",IF(ISBLANK(Tipy!HF53),"-",SUM(IO59:IS59)))</f>
        <v/>
      </c>
      <c r="IU59" s="64"/>
      <c r="IV59" s="61" t="str">
        <f>IF(ISBLANK($JA$3),"",IF(ISBLANK(Tipy!HL53),0,IF(AND(Tipy!HL53=Výsledky!$IY$3,Tipy!HN53=Výsledky!$JA$3),60,0)))</f>
        <v/>
      </c>
      <c r="IW59" s="61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61" t="str">
        <f>IF(ISBLANK($JA$3),"",IF(OR(Tipy!HO53=Výsledky!$IV$6,Tipy!HO53=Výsledky!$IV$7,Tipy!HO53=Výsledky!$IV$8,Tipy!HO53=Výsledky!$IV$9),IF(VLOOKUP(Tipy!HO53,'Kategórie hráčov'!$A$2:$B$46,2,FALSE)=30,30,20),0))</f>
        <v/>
      </c>
      <c r="IY59" s="61" t="str">
        <f>IF(ISBLANK($JA$3),"",IF(OR(Tipy!HP53=Výsledky!$IY$6,Tipy!HP53=Výsledky!$IY$7,Tipy!HP53=Výsledky!$IY$8,Tipy!HP53=Výsledky!$IY$9),IF(VLOOKUP(Tipy!HP53,'Kategórie hráčov'!$A$2:$B$46,2,FALSE)=30,30,20),0))</f>
        <v/>
      </c>
      <c r="IZ59" s="62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65" t="str">
        <f>IF(ISBLANK($JA$3),"",IF(ISBLANK(Tipy!HL53),"-",SUM(IV59:IZ59)))</f>
        <v/>
      </c>
      <c r="JB59" s="64"/>
      <c r="JC59" s="61" t="str">
        <f>IF(ISBLANK($JO$3),"",IF(ISBLANK(Tipy!HR53),0,IF(AND(Tipy!HR53=Výsledky!$JM$3,Tipy!HT53=Výsledky!$JO$3),60,0)))</f>
        <v/>
      </c>
      <c r="JD59" s="61" t="str">
        <f>IF(ISBLANK($JO$3),"",IF(ISBLANK(Tipy!HR53),0,IF(AND(Tipy!HR53=Výsledky!$JM$3,Tipy!HT53=Výsledky!$JO$3),0,IF(AND(Tipy!HR53-Tipy!HT53&gt;0,Výsledky!$JM$3-Výsledky!$JO$3&gt;0),20,IF(AND(Tipy!HR53-Tipy!HT53=0,Výsledky!$JM$3-Výsledky!$JO$3=0),20,IF(AND(Tipy!HR53-Tipy!HT53&lt;0,Výsledky!$JM$3-Výsledky!$JO$3&lt;0),20,0))))))</f>
        <v/>
      </c>
      <c r="JE59" s="61" t="str">
        <f>IF(ISBLANK($JO$3),"",IF(OR(Tipy!HU53=Výsledky!$JC$6,Tipy!HU53=Výsledky!$JC$7,Tipy!HU53=Výsledky!$JC$8,Tipy!HU53=Výsledky!$JC$9),IF(VLOOKUP(Tipy!HU53,'Kategórie hráčov'!$A$2:$B$70,2,FALSE)=30,30,20),0))</f>
        <v/>
      </c>
      <c r="JF59" s="61" t="str">
        <f>IF(ISBLANK($JO$3),"",IF(OR(Tipy!HV53=Výsledky!$JF$6,Tipy!HV53=Výsledky!$JF$7,Tipy!HV53=Výsledky!$JF$8,Tipy!HV53=Výsledky!$JF$9),IF(VLOOKUP(Tipy!HV53,'Kategórie hráčov'!$A$2:$B$70,2,FALSE)=30,30,20),0))</f>
        <v/>
      </c>
      <c r="JG59" s="62" t="str">
        <f>IF(ISBLANK($JO$3),"",IF(ISBLANK(Tipy!HR53),0,IF(OR(AND(Tipy!HR53=Výsledky!$JM$3,OR(Tipy!HT53=Výsledky!$JO$3+1,Tipy!HT53=Výsledky!$JO$3-1)),AND(Tipy!HT53=Výsledky!$JO$3,OR(Tipy!HR53=Výsledky!$JM$3+1,Tipy!HR53=Výsledky!$JM$3-1))),10,0)))</f>
        <v/>
      </c>
      <c r="JH59" s="65" t="str">
        <f>IF(ISBLANK($JO$3),"",IF(ISBLANK(Tipy!HR53),"-",SUM(JC59:JG59)))</f>
        <v/>
      </c>
      <c r="JI59" s="64"/>
      <c r="JJ59" s="61" t="str">
        <f>IF(ISBLANK($JH$3),"",IF(ISBLANK(Tipy!HX53),0,IF(AND(Tipy!HX53=Výsledky!$JF$3,Tipy!HZ53=Výsledky!$JH$3),60,0)))</f>
        <v/>
      </c>
      <c r="JK59" s="61" t="str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/>
      </c>
      <c r="JL59" s="61" t="str">
        <f>IF(ISBLANK($JH$3),"",IF(OR(Tipy!IA53=Výsledky!#REF!,Tipy!IA53=Výsledky!#REF!,Tipy!IA53=Výsledky!#REF!,Tipy!IA53=Výsledky!$JJ$9),IF(VLOOKUP(Tipy!IA53,'Kategórie hráčov'!$A$2:$B$46,2,FALSE)=30,30,20),0))</f>
        <v/>
      </c>
      <c r="JM59" s="61" t="str">
        <f>IF(ISBLANK($JH$3),"",IF(OR(Tipy!IB53=Výsledky!#REF!,Tipy!IB53=Výsledky!#REF!,Tipy!IB53=Výsledky!#REF!,Tipy!IB53=Výsledky!$JM$9),IF(VLOOKUP(Tipy!IB53,'Kategórie hráčov'!$A$2:$B$46,2,FALSE)=30,30,20),0))</f>
        <v/>
      </c>
      <c r="JN59" s="62" t="str">
        <f>IF(ISBLANK($JH$3),"",IF(ISBLANK(Tipy!HX53),0,IF(OR(AND(Tipy!HX53=Výsledky!$JF$3,OR(Tipy!HZ53=Výsledky!$JH$3+1,Tipy!HZ53=Výsledky!$JH$3-1)),AND(Tipy!HZ53=Výsledky!$JH$3,OR(Tipy!HX53=Výsledky!$JF$3+1,Tipy!HX53=Výsledky!$JF$3-1))),10,0)))</f>
        <v/>
      </c>
      <c r="JO59" s="65" t="str">
        <f>IF(ISBLANK($JH$3),"",IF(ISBLANK(Tipy!HX53),"-",SUM(JJ59:JN59)))</f>
        <v/>
      </c>
      <c r="JP59" s="64"/>
      <c r="JQ59" s="61" t="str">
        <f>IF(ISBLANK($JV$3),"",IF(ISBLANK(Tipy!ID53),0,IF(AND(Tipy!ID53=Výsledky!$JT$3,Tipy!IF53=Výsledky!$JV$3),60,0)))</f>
        <v/>
      </c>
      <c r="JR59" s="61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61" t="str">
        <f>IF(ISBLANK($JV$3),"",IF(OR(Tipy!IG53=Výsledky!$JQ$6,Tipy!IG53=Výsledky!$JQ$7,Tipy!IG53=Výsledky!$JQ$8,Tipy!IG53=Výsledky!$JQ$9),IF(VLOOKUP(Tipy!IG53,'Kategórie hráčov'!$A$2:$B$46,2,FALSE)=30,30,20),0))</f>
        <v/>
      </c>
      <c r="JT59" s="61" t="str">
        <f>IF(ISBLANK($JV$3),"",IF(OR(Tipy!IH53=Výsledky!$JT$6,Tipy!IH53=Výsledky!$JT$7,Tipy!IH53=Výsledky!$JT$8,Tipy!IH53=Výsledky!$JT$9),IF(VLOOKUP(Tipy!IH53,'Kategórie hráčov'!$A$2:$B$46,2,FALSE)=30,30,20),0))</f>
        <v/>
      </c>
      <c r="JU59" s="62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65" t="str">
        <f>IF(ISBLANK($JV$3),"",IF(ISBLANK(Tipy!ID53),"-",SUM(JQ59:JU59)))</f>
        <v/>
      </c>
      <c r="JW59" s="64"/>
      <c r="JX59" s="61" t="str">
        <f>IF(ISBLANK($KQ$3),"",IF(ISBLANK(Tipy!IJ53),0,IF(AND(Tipy!IJ53=Výsledky!$KO$3,Tipy!IL53=Výsledky!$KQ$3),60,0)))</f>
        <v/>
      </c>
      <c r="JY59" s="61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1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1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2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65" t="str">
        <f>IF(ISBLANK($KQ$3),"",IF(ISBLANK(Tipy!IJ53),"-",SUM(JX59:KB59)))</f>
        <v/>
      </c>
      <c r="KD59" s="64"/>
      <c r="KE59" s="61" t="str">
        <f>IF(ISBLANK($KX$3),"",IF(ISBLANK(Tipy!IP53),0,IF(AND(Tipy!IP53=Výsledky!$KV$3,Tipy!IR53=Výsledky!$KX$3),60,0)))</f>
        <v/>
      </c>
      <c r="KF59" s="61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1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1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2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65" t="str">
        <f>IF(ISBLANK($KX$3),"",IF(ISBLANK(Tipy!IP53),"-",SUM(KE59:KI59)))</f>
        <v/>
      </c>
      <c r="KK59" s="64"/>
      <c r="KL59" s="61" t="str">
        <f>IF(ISBLANK($KJ$3),"",IF(ISBLANK(Tipy!IV53),0,IF(AND(Tipy!IV53=Výsledky!$KH$3,Tipy!IX53=Výsledky!$KJ$3),60,0)))</f>
        <v/>
      </c>
      <c r="KM59" s="61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1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1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2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65" t="str">
        <f>IF(ISBLANK($KJ$3),"",IF(ISBLANK(Tipy!IV53),"-",SUM(KL59:KP59)))</f>
        <v/>
      </c>
      <c r="KR59" s="64"/>
      <c r="KS59" s="61" t="str">
        <f>IF(ISBLANK($KC$3),"",IF(ISBLANK(Tipy!JB53),0,IF(AND(Tipy!JB53=Výsledky!$KA$3,Tipy!JD53=Výsledky!$KC$3),60,0)))</f>
        <v/>
      </c>
      <c r="KT59" s="61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1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1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2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5" t="str">
        <f>IF(ISBLANK($KC$3),"",IF(ISBLANK(Tipy!JB53),"-",SUM(KS59:KW59)))</f>
        <v/>
      </c>
      <c r="KY59" s="64"/>
      <c r="KZ59" s="61" t="str">
        <f>IF(ISBLANK($LE$3),"",IF(ISBLANK(Tipy!JH53),0,IF(AND(Tipy!JH53=Výsledky!$LC$3,Tipy!JJ53=Výsledky!$LE$3),60,0)))</f>
        <v/>
      </c>
      <c r="LA59" s="61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1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1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2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5" t="str">
        <f>IF(ISBLANK($LE$3),"",IF(ISBLANK(Tipy!JH53),"-",SUM(KZ59:LD59)))</f>
        <v/>
      </c>
      <c r="LF59" s="64"/>
      <c r="LG59" s="61" t="str">
        <f>IF(ISBLANK($JH$3),"",IF(ISBLANK(Tipy!JU53),0,IF(AND(Tipy!JU53=Výsledky!$JF$3,Tipy!JW53=Výsledky!$JH$3),60,0)))</f>
        <v/>
      </c>
      <c r="LH59" s="61" t="str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/>
      </c>
      <c r="LI59" s="61" t="str">
        <f>IF(ISBLANK($JH$3),"",IF(OR(Tipy!JX53=Výsledky!#REF!,Tipy!JX53=Výsledky!#REF!,Tipy!JX53=Výsledky!#REF!,Tipy!JX53=Výsledky!$JJ$9),IF(VLOOKUP(Tipy!JX53,'Kategórie hráčov'!$A$2:$B$46,2,FALSE)=30,30,20),0))</f>
        <v/>
      </c>
      <c r="LJ59" s="61" t="str">
        <f>IF(ISBLANK($JH$3),"",IF(OR(Tipy!JY53=Výsledky!#REF!,Tipy!JY53=Výsledky!#REF!,Tipy!JY53=Výsledky!#REF!,Tipy!JY53=Výsledky!$JM$9),IF(VLOOKUP(Tipy!JY53,'Kategórie hráčov'!$A$2:$B$46,2,FALSE)=30,30,20),0))</f>
        <v/>
      </c>
      <c r="LK59" s="62" t="str">
        <f>IF(ISBLANK($JH$3),"",IF(ISBLANK(Tipy!JU53),0,IF(OR(AND(Tipy!JU53=Výsledky!$JF$3,OR(Tipy!JW53=Výsledky!$JH$3+1,Tipy!JW53=Výsledky!$JH$3-1)),AND(Tipy!JW53=Výsledky!$JH$3,OR(Tipy!JU53=Výsledky!$JF$3+1,Tipy!JU53=Výsledky!$JF$3-1))),10,0)))</f>
        <v/>
      </c>
      <c r="LL59" s="65" t="str">
        <f>IF(ISBLANK($JH$3),"",IF(ISBLANK(Tipy!JU53),"-",SUM(LG59:LK59)))</f>
        <v/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 t="str">
        <f>IF(ISBLANK($JH$3),"",IF(ISBLANK(Tipy!KI53),0,IF(AND(Tipy!KI53=Výsledky!$JF$3,Tipy!KK53=Výsledky!$JH$3),60,0)))</f>
        <v/>
      </c>
      <c r="LV59" s="61" t="str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/>
      </c>
      <c r="LW59" s="61" t="str">
        <f>IF(ISBLANK($JH$3),"",IF(OR(Tipy!KL53=Výsledky!#REF!,Tipy!KL53=Výsledky!#REF!,Tipy!KL53=Výsledky!#REF!,Tipy!KL53=Výsledky!$JJ$9),IF(VLOOKUP(Tipy!KL53,'Kategórie hráčov'!$A$2:$B$46,2,FALSE)=30,30,20),0))</f>
        <v/>
      </c>
      <c r="LX59" s="61" t="str">
        <f>IF(ISBLANK($JH$3),"",IF(OR(Tipy!KM53=Výsledky!#REF!,Tipy!KM53=Výsledky!#REF!,Tipy!KM53=Výsledky!#REF!,Tipy!KM53=Výsledky!$JM$9),IF(VLOOKUP(Tipy!KM53,'Kategórie hráčov'!$A$2:$B$46,2,FALSE)=30,30,20),0))</f>
        <v/>
      </c>
      <c r="LY59" s="62" t="str">
        <f>IF(ISBLANK($JH$3),"",IF(ISBLANK(Tipy!KI53),0,IF(OR(AND(Tipy!KI53=Výsledky!$JF$3,OR(Tipy!KK53=Výsledky!$JH$3+1,Tipy!KK53=Výsledky!$JH$3-1)),AND(Tipy!KK53=Výsledky!$JH$3,OR(Tipy!KI53=Výsledky!$JF$3+1,Tipy!KI53=Výsledky!$JF$3-1))),10,0)))</f>
        <v/>
      </c>
      <c r="LZ59" s="65" t="str">
        <f>IF(ISBLANK($JH$3),"",IF(ISBLANK(Tipy!KI53),"-",SUM(LU59:LY59)))</f>
        <v/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324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324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5" customFormat="1" ht="18" customHeight="1" x14ac:dyDescent="0.2">
      <c r="A60" s="61">
        <f>Tipy!A54</f>
        <v>64</v>
      </c>
      <c r="B60" s="302" t="s">
        <v>33</v>
      </c>
      <c r="C60" s="303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4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299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299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102">
        <f>IF(ISBLANK($AR$3),"",IF(ISBLANK(Tipy!AH54),0,IF(AND(Tipy!AH54=Výsledky!$AP$3,Tipy!AJ54=Výsledky!$AR$3),60,0)))</f>
        <v>60</v>
      </c>
      <c r="AN60" s="101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01">
        <f>IF(ISBLANK($AR$3),"",IF(OR(Tipy!AK54=Výsledky!$AM$6,Tipy!AK54=Výsledky!$AM$7,Tipy!AK54=Výsledky!$AM$8,Tipy!AK54=Výsledky!$AM$9),VLOOKUP(Tipy!AK54,'Kategórie hráčov'!$A$2:$B$51,2,FALSE),0))</f>
        <v>0</v>
      </c>
      <c r="AP60" s="101">
        <f>IF(ISBLANK($AR$3),"",IF(OR(Tipy!AL54=Výsledky!$AP$6,Tipy!AL54=Výsledky!$AP$7,Tipy!AL54=Výsledky!$AP$8,Tipy!AL54=Výsledky!$AP$9),VLOOKUP(Tipy!AL54,'Kategórie hráčov'!$A$27:$B$76,2,FALSE),0))</f>
        <v>20</v>
      </c>
      <c r="AQ60" s="62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5">
        <f>IF(ISBLANK($AR$3),"",IF(ISBLANK(Tipy!AH54),"-",SUM(AM60:AQ60)))</f>
        <v>80</v>
      </c>
      <c r="AS60" s="64"/>
      <c r="AT60" s="61">
        <f>IF(ISBLANK($AY$3),"",IF(ISBLANK(Tipy!AN54),0,IF(AND(Tipy!AN54=Výsledky!$AW$3,Tipy!AP54=Výsledky!$AY$3),60,0)))</f>
        <v>0</v>
      </c>
      <c r="AU60" s="61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61">
        <f>IF(ISBLANK($AY$3),"",IF(OR(Tipy!AQ54=Výsledky!$AT$6,Tipy!AQ54=Výsledky!$AT$7,Tipy!AQ54=Výsledky!$AT$8,Tipy!AQ54=Výsledky!$AT$9),VLOOKUP(Tipy!AQ54,'Kategórie hráčov'!$A$2:$B$51,2,FALSE),0))</f>
        <v>20</v>
      </c>
      <c r="AW60" s="61">
        <f>IF(ISBLANK($AY$3),"",IF(OR(Tipy!AR54=Výsledky!$AW$6,Tipy!AR54=Výsledky!$AW$7,Tipy!AR54=Výsledky!$AW$8,Tipy!AR54=Výsledky!$AW$9),VLOOKUP(Tipy!AR54,'Kategórie hráčov'!$A$27:$B$76,2,FALSE),0))</f>
        <v>0</v>
      </c>
      <c r="AX60" s="62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5">
        <f>IF(ISBLANK($AY$3),"",IF(ISBLANK(Tipy!AN54),"-",SUM(AT60:AX60)))</f>
        <v>40</v>
      </c>
      <c r="AZ60" s="64"/>
      <c r="BA60" s="61">
        <f>IF(ISBLANK($BF$3),"",IF(ISBLANK(Tipy!AT54),0,IF(AND(Tipy!AT54=Výsledky!$BD$3,Tipy!AV54=Výsledky!$BF$3),60,0)))</f>
        <v>0</v>
      </c>
      <c r="BB60" s="61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61">
        <f>IF(ISBLANK($BF$3),"",IF(OR(Tipy!AW54=Výsledky!$BA$6,Tipy!AW54=Výsledky!$BA$7,Tipy!AW54=Výsledky!$BA$8,Tipy!AW54=Výsledky!$BA$9),VLOOKUP(Tipy!AW54,'Kategórie hráčov'!$A$2:$B$51,2,FALSE),0))</f>
        <v>0</v>
      </c>
      <c r="BD60" s="61">
        <f>IF(ISBLANK($BF$3),"",IF(OR(Tipy!AX54=Výsledky!$BD$6,Tipy!AX54=Výsledky!$BD$7,Tipy!AX54=Výsledky!$BD$8,Tipy!AX54=Výsledky!$BD$9),VLOOKUP(Tipy!AX54,'Kategórie hráčov'!$A$27:$B$76,2,FALSE),0))</f>
        <v>0</v>
      </c>
      <c r="BE60" s="62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5" t="str">
        <f>IF(ISBLANK($BF$3),"",IF(ISBLANK(Tipy!AT54),"-",SUM(BA60:BE60)))</f>
        <v>-</v>
      </c>
      <c r="BG60" s="64"/>
      <c r="BH60" s="61">
        <f>IF(ISBLANK($BM$3),"",IF(ISBLANK(Tipy!AZ54),0,IF(AND(Tipy!AZ54=Výsledky!$BK$3,Tipy!BB54=Výsledky!$BM$3),60,0)))</f>
        <v>0</v>
      </c>
      <c r="BI60" s="61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61">
        <f>IF(ISBLANK($BM$3),"",IF(OR(Tipy!BC54=Výsledky!$BH$6,Tipy!BC54=Výsledky!$BH$7,Tipy!BC54=Výsledky!$BH$8,Tipy!BC54=Výsledky!$BH$9),VLOOKUP(Tipy!BC54,'Kategórie hráčov'!$A$2:$B$51,2,FALSE),0))</f>
        <v>0</v>
      </c>
      <c r="BK60" s="61">
        <f>IF(ISBLANK($BM$3),"",IF(OR(Tipy!BD54=Výsledky!$BK$6,Tipy!BD54=Výsledky!$BK$7,Tipy!BD54=Výsledky!$BK$8,Tipy!BD54=Výsledky!$BK$9),VLOOKUP(Tipy!BD54,'Kategórie hráčov'!$A$27:$B$76,2,FALSE),0))</f>
        <v>0</v>
      </c>
      <c r="BL60" s="62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5" t="str">
        <f>IF(ISBLANK($BM$3),"",IF(ISBLANK(Tipy!AZ54),"-",SUM(BH60:BL60)))</f>
        <v>-</v>
      </c>
      <c r="BN60" s="64"/>
      <c r="BO60" s="61">
        <f>IF(ISBLANK($BT$3),"",IF(ISBLANK(Tipy!BF54),0,IF(AND(Tipy!BF54=Výsledky!$BR$3,Tipy!BH54=Výsledky!$BT$3),60,0)))</f>
        <v>0</v>
      </c>
      <c r="BP60" s="61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61">
        <f>IF(ISBLANK($BT$3),"",IF(OR(Tipy!BI54=Výsledky!$BO$6,Tipy!BI54=Výsledky!$BO$7,Tipy!BI54=Výsledky!$BO$8,Tipy!BI54=Výsledky!$BO$9),VLOOKUP(Tipy!BI54,'Kategórie hráčov'!$A$2:$B$51,2,FALSE),0))</f>
        <v>0</v>
      </c>
      <c r="BR60" s="61">
        <f>IF(ISBLANK($BT$3),"",IF(OR(Tipy!BJ54=Výsledky!$BR$6,Tipy!BJ54=Výsledky!$BR$7,Tipy!BJ54=Výsledky!$BR$8,Tipy!BJ54=Výsledky!$BR$9),VLOOKUP(Tipy!BJ54,'Kategórie hráčov'!$A$27:$B$76,2,FALSE),0))</f>
        <v>0</v>
      </c>
      <c r="BS60" s="62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5">
        <f>IF(ISBLANK($BT$3),"",IF(ISBLANK(Tipy!BF54),"-",SUM(BO60:BS60)))</f>
        <v>0</v>
      </c>
      <c r="BU60" s="64"/>
      <c r="BV60" s="61">
        <f>IF(ISBLANK($CA$3),"",IF(ISBLANK(Tipy!BL54),0,IF(AND(Tipy!BL54=Výsledky!$BY$3,Tipy!BN54=Výsledky!$CA$3),60,0)))</f>
        <v>0</v>
      </c>
      <c r="BW60" s="61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61">
        <f>IF(ISBLANK($CA$3),"",IF(OR(Tipy!BO54=Výsledky!$BV$6,Tipy!BO54=Výsledky!$BV$7,Tipy!BO54=Výsledky!$BV$8,Tipy!BO54=Výsledky!$BV$9),VLOOKUP(Tipy!BO54,'Kategórie hráčov'!$A$2:$B$51,2,FALSE),0))</f>
        <v>0</v>
      </c>
      <c r="BY60" s="61">
        <f>IF(ISBLANK($CA$3),"",IF(OR(Tipy!BP54=Výsledky!$BY$6,Tipy!BP54=Výsledky!$BY$7,Tipy!BP54=Výsledky!$BY$8,Tipy!BP54=Výsledky!$BY$9),VLOOKUP(Tipy!BP54,'Kategórie hráčov'!$A$27:$B$76,2,FALSE),0))</f>
        <v>0</v>
      </c>
      <c r="BZ60" s="62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5" t="str">
        <f>IF(ISBLANK($CA$3),"",IF(ISBLANK(Tipy!BL54),"-",SUM(BV60:BZ60)))</f>
        <v>-</v>
      </c>
      <c r="CB60" s="64"/>
      <c r="CC60" s="61">
        <f>IF(ISBLANK($CH$3),"",IF(ISBLANK(Tipy!BR54),0,IF(AND(Tipy!BR54=Výsledky!$CF$3,Tipy!BT54=Výsledky!$CH$3),60,0)))</f>
        <v>0</v>
      </c>
      <c r="CD60" s="61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61">
        <f>IF(ISBLANK($CH$3),"",IF(OR(Tipy!BU54=Výsledky!$CC$6,Tipy!BU54=Výsledky!$CC$7,Tipy!BU54=Výsledky!$CC$8,Tipy!BU54=Výsledky!$CC$9),VLOOKUP(Tipy!BU54,'Kategórie hráčov'!$A$2:$B$51,2,FALSE),0))</f>
        <v>0</v>
      </c>
      <c r="CF60" s="61">
        <f>IF(ISBLANK($CH$3),"",IF(OR(Tipy!BV54=Výsledky!$CF$6,Tipy!BV54=Výsledky!$CF$7,Tipy!BV54=Výsledky!$CF$8,Tipy!BV54=Výsledky!$CF$9),VLOOKUP(Tipy!BV54,'Kategórie hráčov'!$A$27:$B$76,2,FALSE),0))</f>
        <v>0</v>
      </c>
      <c r="CG60" s="62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5" t="str">
        <f>IF(ISBLANK($CH$3),"",IF(ISBLANK(Tipy!BR54),"-",SUM(CC60:CG60)))</f>
        <v>-</v>
      </c>
      <c r="CI60" s="64"/>
      <c r="CJ60" s="61">
        <f>IF(ISBLANK($CO$3),"",IF(ISBLANK(Tipy!BX54),0,IF(AND(Tipy!BX54=Výsledky!$CM$3,Tipy!BZ54=Výsledky!$CO$3),60,0)))</f>
        <v>0</v>
      </c>
      <c r="CK60" s="61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61">
        <f>IF(ISBLANK($CO$3),"",IF(OR(Tipy!CA54=Výsledky!$CJ$6,Tipy!CA54=Výsledky!$CJ$7,Tipy!CA54=Výsledky!$CJ$8,Tipy!CA54=Výsledky!$CJ$9),VLOOKUP(Tipy!CA54,'Kategórie hráčov'!$A$2:$B$51,2,FALSE),0))</f>
        <v>0</v>
      </c>
      <c r="CM60" s="61">
        <f>IF(ISBLANK($CO$3),"",IF(OR(Tipy!CB54=Výsledky!$CM$6,Tipy!CB54=Výsledky!$CM$7,Tipy!CB54=Výsledky!$CM$8,Tipy!CB54=Výsledky!$CM$9),VLOOKUP(Tipy!CB54,'Kategórie hráčov'!$A$27:$B$76,2,FALSE),0))</f>
        <v>0</v>
      </c>
      <c r="CN60" s="62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65">
        <f>IF(ISBLANK($CO$3),"",IF(ISBLANK(Tipy!BX54),"-",SUM(CJ60:CN60)))</f>
        <v>30</v>
      </c>
      <c r="CP60" s="64"/>
      <c r="CQ60" s="61">
        <f>IF(ISBLANK($CV$3),"",IF(ISBLANK(Tipy!CD54),0,IF(AND(Tipy!CD54=Výsledky!$CT$3,Tipy!CF54=Výsledky!$CV$3),60,0)))</f>
        <v>0</v>
      </c>
      <c r="CR60" s="61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61">
        <f>IF(ISBLANK($CV$3),"",IF(OR(Tipy!CG54=Výsledky!$CQ$6,Tipy!CG54=Výsledky!$CQ$7,Tipy!CG54=Výsledky!$CQ$8,Tipy!CG54=Výsledky!$CQ$9),VLOOKUP(Tipy!CG54,'Kategórie hráčov'!$A$2:$B$51,2,FALSE),0))</f>
        <v>0</v>
      </c>
      <c r="CT60" s="61">
        <f>IF(ISBLANK($CV$3),"",IF(OR(Tipy!CH54=Výsledky!$CT$6,Tipy!CH54=Výsledky!$CT$7,Tipy!CH54=Výsledky!$CT$8,Tipy!CH54=Výsledky!$CT$9),VLOOKUP(Tipy!CH54,'Kategórie hráčov'!$A$27:$B$76,2,FALSE),0))</f>
        <v>0</v>
      </c>
      <c r="CU60" s="62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65" t="str">
        <f>IF(ISBLANK($CV$3),"",IF(ISBLANK(Tipy!CD54),"-",SUM(CQ60:CU60)))</f>
        <v>-</v>
      </c>
      <c r="CW60" s="64"/>
      <c r="CX60" s="61">
        <f>IF(ISBLANK($DC$3),"",IF(ISBLANK(Tipy!CJ54),0,IF(AND(Tipy!CJ54=Výsledky!$DA$3,Tipy!CL54=Výsledky!$DC$3),60,0)))</f>
        <v>0</v>
      </c>
      <c r="CY60" s="61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61">
        <f>IF(ISBLANK($DC$3),"",IF(OR(Tipy!CM54=Výsledky!$CX$6,Tipy!CM54=Výsledky!$CX$7,Tipy!CM54=Výsledky!$CX$8,Tipy!CM54=Výsledky!$CX$9),VLOOKUP(Tipy!CM54,'Kategórie hráčov'!$A$2:$B$51,2,FALSE),0))</f>
        <v>0</v>
      </c>
      <c r="DA60" s="61">
        <f>IF(ISBLANK($DC$3),"",IF(OR(Tipy!CN54=Výsledky!$DA$6,Tipy!CN54=Výsledky!$DA$7,Tipy!CN54=Výsledky!$DA$8,Tipy!CN54=Výsledky!$DA$9),VLOOKUP(Tipy!CN54,'Kategórie hráčov'!$A$27:$B$76,2,FALSE),0))</f>
        <v>0</v>
      </c>
      <c r="DB60" s="62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65" t="str">
        <f>IF(ISBLANK($DC$3),"",IF(ISBLANK(Tipy!CJ54),"-",SUM(CX60:DB60)))</f>
        <v>-</v>
      </c>
      <c r="DD60" s="64"/>
      <c r="DE60" s="61">
        <f>IF(ISBLANK($DJ$3),"",IF(ISBLANK(Tipy!CP54),0,IF(AND(Tipy!CP54=Výsledky!$DH$3,Tipy!CR54=Výsledky!$DJ$3),60,0)))</f>
        <v>0</v>
      </c>
      <c r="DF60" s="61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61">
        <f>IF(ISBLANK($DJ$3),"",IF(OR(Tipy!CS54=Výsledky!$DE$6,Tipy!CS54=Výsledky!$DE$7,Tipy!CS54=Výsledky!$DE$8,Tipy!CS54=Výsledky!$DE$9),VLOOKUP(Tipy!CS54,'Kategórie hráčov'!$A$2:$B$51,2,FALSE),0))</f>
        <v>0</v>
      </c>
      <c r="DH60" s="61">
        <f>IF(ISBLANK($DJ$3),"",IF(OR(Tipy!CT54=Výsledky!$DH$6,Tipy!CT54=Výsledky!$DH$7,Tipy!CT54=Výsledky!$DH$8,Tipy!CT54=Výsledky!$DH$9),VLOOKUP(Tipy!CT54,'Kategórie hráčov'!$A$27:$B$76,2,FALSE),0))</f>
        <v>0</v>
      </c>
      <c r="DI60" s="62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65" t="str">
        <f>IF(ISBLANK($DJ$3),"",IF(ISBLANK(Tipy!CP54),"-",SUM(DE60:DI60)))</f>
        <v>-</v>
      </c>
      <c r="DK60" s="64"/>
      <c r="DL60" s="61">
        <f>IF(ISBLANK($DQ$3),"",IF(ISBLANK(Tipy!CV54),0,IF(AND(Tipy!CV54=Výsledky!$DO$3,Tipy!CX54=Výsledky!$DQ$3),60,0)))</f>
        <v>0</v>
      </c>
      <c r="DM60" s="61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61">
        <f>IF(ISBLANK($DQ$3),"",IF(OR(Tipy!CY54=Výsledky!$DL$6,Tipy!CY54=Výsledky!$DL$7,Tipy!CY54=Výsledky!$DL$8,Tipy!CY54=Výsledky!$DL$9),VLOOKUP(Tipy!CY54,'Kategórie hráčov'!$A$2:$B$51,2,FALSE),0))</f>
        <v>0</v>
      </c>
      <c r="DO60" s="61">
        <f>IF(ISBLANK($DQ$3),"",IF(OR(Tipy!CZ54=Výsledky!$DO$6,Tipy!CZ54=Výsledky!$DO$7,Tipy!CZ54=Výsledky!$DO$8,Tipy!CZ54=Výsledky!$DO$9),VLOOKUP(Tipy!CZ54,'Kategórie hráčov'!$A$27:$B$76,2,FALSE),0))</f>
        <v>0</v>
      </c>
      <c r="DP60" s="62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65" t="str">
        <f>IF(ISBLANK($DQ$3),"",IF(ISBLANK(Tipy!CV54),"-",SUM(DL60:DP60)))</f>
        <v>-</v>
      </c>
      <c r="DR60" s="64"/>
      <c r="DS60" s="61">
        <f>IF(ISBLANK($DX$3),"",IF(ISBLANK(Tipy!DB54),0,IF(AND(Tipy!DB54=Výsledky!$DV$3,Tipy!DD54=Výsledky!$DX$3),60,0)))</f>
        <v>0</v>
      </c>
      <c r="DT60" s="61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61">
        <f>IF(ISBLANK($DX$3),"",IF(OR(Tipy!DE54=Výsledky!$DS$6,Tipy!DE54=Výsledky!$DS$7,Tipy!DE54=Výsledky!$DS$8,Tipy!DE54=Výsledky!$DS$9),VLOOKUP(Tipy!DE54,'Kategórie hráčov'!$A$2:$B$51,2,FALSE),0))</f>
        <v>0</v>
      </c>
      <c r="DV60" s="61">
        <f>IF(ISBLANK($DX$3),"",IF(OR(Tipy!DF54=Výsledky!$DV$6,Tipy!DF54=Výsledky!$DV$7,Tipy!DF54=Výsledky!$DV$8,Tipy!DF54=Výsledky!$DV$9),VLOOKUP(Tipy!DF54,'Kategórie hráčov'!$A$27:$B$76,2,FALSE),0))</f>
        <v>0</v>
      </c>
      <c r="DW60" s="62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65" t="str">
        <f>IF(ISBLANK($DX$3),"",IF(ISBLANK(Tipy!DB54),"-",SUM(DS60:DW60)))</f>
        <v>-</v>
      </c>
      <c r="DY60" s="64"/>
      <c r="DZ60" s="61">
        <f>IF(ISBLANK($EE$3),"",IF(ISBLANK(Tipy!DH54),0,IF(AND(Tipy!DH54=Výsledky!$EC$3,Tipy!DJ54=Výsledky!$EE$3),60,0)))</f>
        <v>0</v>
      </c>
      <c r="EA60" s="61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61">
        <f>IF(ISBLANK($EE$3),"",IF(OR(Tipy!DK54=Výsledky!$DZ$6,Tipy!DK54=Výsledky!$DZ$7,Tipy!DK54=Výsledky!$DZ$8,Tipy!DK54=Výsledky!$DZ$9),VLOOKUP(Tipy!DK54,'Kategórie hráčov'!$A$2:$B$51,2,FALSE),0))</f>
        <v>0</v>
      </c>
      <c r="EC60" s="61">
        <f>IF(ISBLANK($EE$3),"",IF(OR(Tipy!DL54=Výsledky!$EC$6,Tipy!DL54=Výsledky!$EC$7,Tipy!DL54=Výsledky!$EC$8,Tipy!DL54=Výsledky!$EC$9),VLOOKUP(Tipy!DL54,'Kategórie hráčov'!$A$27:$B$76,2,FALSE),0))</f>
        <v>0</v>
      </c>
      <c r="ED60" s="62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65" t="str">
        <f>IF(ISBLANK($EE$3),"",IF(ISBLANK(Tipy!DH54),"-",SUM(DZ60:ED60)))</f>
        <v>-</v>
      </c>
      <c r="EF60" s="64"/>
      <c r="EG60" s="61">
        <f>IF(ISBLANK($EL$3),"",IF(ISBLANK(Tipy!DN54),0,IF(AND(Tipy!DN54=Výsledky!$EJ$3,Tipy!DP54=Výsledky!$EL$3),60,0)))</f>
        <v>0</v>
      </c>
      <c r="EH60" s="61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61">
        <f>IF(ISBLANK($EL$3),"",IF(OR(Tipy!DQ54=Výsledky!$EG$6,Tipy!DQ54=Výsledky!$EG$7,Tipy!DQ54=Výsledky!$EG$8,Tipy!DQ54=Výsledky!$EG$9),VLOOKUP(Tipy!DQ54,'Kategórie hráčov'!$A$77:$B$77,2,FALSE),0))</f>
        <v>0</v>
      </c>
      <c r="EJ60" s="61">
        <f>IF(ISBLANK($EL$3),"",IF(OR(Tipy!DR54=Výsledky!$EJ$6,Tipy!DR54=Výsledky!$EJ$7,Tipy!DR54=Výsledky!$EJ$8,Tipy!DR54=Výsledky!$EJ$9),VLOOKUP(Tipy!DR54,'Kategórie hráčov'!$A$27:$B$76,2,FALSE),0))</f>
        <v>0</v>
      </c>
      <c r="EK60" s="62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65" t="str">
        <f>IF(ISBLANK($EL$3),"",IF(ISBLANK(Tipy!DN54),"-",SUM(EG60:EK60)))</f>
        <v>-</v>
      </c>
      <c r="EM60" s="64"/>
      <c r="EN60" s="61">
        <f>IF(ISBLANK($ES$3),"",IF(ISBLANK(Tipy!DT54),0,IF(AND(Tipy!DT54=Výsledky!$EQ$3,Tipy!DV54=Výsledky!$ES$3),60,0)))</f>
        <v>0</v>
      </c>
      <c r="EO60" s="61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61">
        <f>IF(ISBLANK($ES$3),"",IF(OR(Tipy!DW54=Výsledky!$EN$6,Tipy!DW54=Výsledky!$EN$7,Tipy!DW54=Výsledky!$EN$8,Tipy!DW54=Výsledky!$EN$9),VLOOKUP(Tipy!DW54,'Kategórie hráčov'!$A$2:$B$51,2,FALSE),0))</f>
        <v>0</v>
      </c>
      <c r="EQ60" s="61">
        <f>IF(ISBLANK($ES$3),"",IF(OR(Tipy!DX54=Výsledky!$EQ$6,Tipy!DX54=Výsledky!$EQ$7,Tipy!DX54=Výsledky!$EQ$8,Tipy!DX54=Výsledky!$EQ$9),VLOOKUP(Tipy!DX54,'Kategórie hráčov'!$A$27:$B$76,2,FALSE),0))</f>
        <v>0</v>
      </c>
      <c r="ER60" s="62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65" t="str">
        <f>IF(ISBLANK($ES$3),"",IF(ISBLANK(Tipy!DT54),"-",SUM(EN60:ER60)))</f>
        <v>-</v>
      </c>
      <c r="ET60" s="64"/>
      <c r="EU60" s="61">
        <f>IF(ISBLANK($EZ$3),"",IF(ISBLANK(Tipy!DZ54),0,IF(AND(Tipy!DZ54=Výsledky!$EX$3,Tipy!EB54=Výsledky!$EZ$3),60,0)))</f>
        <v>0</v>
      </c>
      <c r="EV60" s="61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61">
        <f>IF(ISBLANK($EZ$3),"",IF(OR(Tipy!EC54=Výsledky!$EU$6,Tipy!EC54=Výsledky!$EU$7,Tipy!EC54=Výsledky!$EU$8,Tipy!EC54=Výsledky!$EU$9),VLOOKUP(Tipy!EC54,'Kategórie hráčov'!$A$2:$B$51,2,FALSE),0))</f>
        <v>0</v>
      </c>
      <c r="EX60" s="61">
        <f>IF(ISBLANK($EZ$3),"",IF(OR(Tipy!ED54=Výsledky!$EX$6,Tipy!ED54=Výsledky!$EX$7,Tipy!ED54=Výsledky!$EX$8,Tipy!ED54=Výsledky!$EX$9),VLOOKUP(Tipy!ED54,'Kategórie hráčov'!$A$27:$B$76,2,FALSE),0))</f>
        <v>0</v>
      </c>
      <c r="EY60" s="62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65" t="str">
        <f>IF(ISBLANK($EZ$3),"",IF(ISBLANK(Tipy!DZ54),"-",SUM(EU60:EY60)))</f>
        <v>-</v>
      </c>
      <c r="FA60" s="64"/>
      <c r="FB60" s="61">
        <f>IF(ISBLANK($BM$3),"",IF(ISBLANK(Tipy!EF54),0,IF(AND(Tipy!EF54=Výsledky!$BK$3,Tipy!EH54=Výsledky!$BM$3),60,0)))</f>
        <v>0</v>
      </c>
      <c r="FC60" s="61">
        <f>IF(ISBLANK($BM$3),"",IF(ISBLANK(Tipy!EF54),0,IF(AND(Tipy!EF54=Výsledky!$BK$3,Tipy!EH54=Výsledky!$BM$3),0,IF(AND(Tipy!EF54-Tipy!EH54&gt;0,Výsledky!$BK$3-Výsledky!$BM$3&gt;0),20,IF(AND(Tipy!EF54-Tipy!EH54=0,Výsledky!$BK$3-Výsledky!$BM$3=0),20,IF(AND(Tipy!EF54-Tipy!EH54&lt;0,Výsledky!$BK$3-Výsledky!$BM$3&lt;0),20,0))))))</f>
        <v>0</v>
      </c>
      <c r="FD60" s="61">
        <f>IF(ISBLANK($BM$3),"",IF(OR(Tipy!EI54=Výsledky!$FB$6,Tipy!EI54=Výsledky!$FB$7,Tipy!EI54=Výsledky!$FB$8,Tipy!EI54=Výsledky!$FB$9),IF(VLOOKUP(Tipy!EI54,'Kategórie hráčov'!$A$2:$B$46,2,FALSE)=30,30,20),0))</f>
        <v>0</v>
      </c>
      <c r="FE60" s="61">
        <f>IF(ISBLANK($BM$3),"",IF(OR(Tipy!EJ54=Výsledky!$FE$6,Tipy!EJ54=Výsledky!$FE$7,Tipy!EJ54=Výsledky!$FE$8,Tipy!EJ54=Výsledky!$FE$9),IF(VLOOKUP(Tipy!EJ54,'Kategórie hráčov'!$A$2:$B$46,2,FALSE)=30,30,20),0))</f>
        <v>0</v>
      </c>
      <c r="FF60" s="62">
        <f>IF(ISBLANK($BM$3),"",IF(ISBLANK(Tipy!EF54),0,IF(OR(AND(Tipy!EF54=Výsledky!$BK$3,OR(Tipy!EH54=Výsledky!$BM$3+1,Tipy!EH54=Výsledky!$BM$3-1)),AND(Tipy!EH54=Výsledky!$BM$3,OR(Tipy!EF54=Výsledky!$BK$3+1,Tipy!EF54=Výsledky!$BK$3-1))),10,0)))</f>
        <v>0</v>
      </c>
      <c r="FG60" s="65" t="str">
        <f>IF(ISBLANK($BM$3),"",IF(ISBLANK(Tipy!EF54),"-",SUM(FB60:FF60)))</f>
        <v>-</v>
      </c>
      <c r="FH60" s="64"/>
      <c r="FI60" s="61" t="str">
        <f>IF(ISBLANK($FN$3),"",IF(ISBLANK(Tipy!EL54),0,IF(AND(Tipy!EL54=Výsledky!$FL$3,Tipy!EN54=Výsledky!$FN$3),60,0)))</f>
        <v/>
      </c>
      <c r="FJ60" s="61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61" t="str">
        <f>IF(ISBLANK($FN$3),"",IF(OR(Tipy!EO54=Výsledky!$FI$6,Tipy!EO54=Výsledky!$FI$7,Tipy!EO54=Výsledky!$FI$8,Tipy!EO54=Výsledky!$FI$9),IF(VLOOKUP(Tipy!EO54,'Kategórie hráčov'!$A$2:$B$46,2,FALSE)=30,30,20),0))</f>
        <v/>
      </c>
      <c r="FL60" s="61" t="str">
        <f>IF(ISBLANK($FN$3),"",IF(OR(Tipy!EP54=Výsledky!$FL$6,Tipy!EP54=Výsledky!$FL$7,Tipy!EP54=Výsledky!$FL$8,Tipy!EP54=Výsledky!$FL$9),IF(VLOOKUP(Tipy!EP54,'Kategórie hráčov'!$A$2:$B$46,2,FALSE)=30,30,20),0))</f>
        <v/>
      </c>
      <c r="FM60" s="62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65" t="str">
        <f>IF(ISBLANK($FN$3),"",IF(ISBLANK(Tipy!EL54),"-",SUM(FI60:FM60)))</f>
        <v/>
      </c>
      <c r="FO60" s="64"/>
      <c r="FP60" s="61">
        <f>IF(ISBLANK($DJ$3),"",IF(ISBLANK(Tipy!ER54),0,IF(AND(Tipy!ER54=Výsledky!$DH$3,Tipy!ET54=Výsledky!$DJ$3),60,0)))</f>
        <v>0</v>
      </c>
      <c r="FQ60" s="61">
        <f>IF(ISBLANK($DJ$3),"",IF(ISBLANK(Tipy!ER54),0,IF(AND(Tipy!ER54=Výsledky!$DH$3,Tipy!ET54=Výsledky!$DJ$3),0,IF(AND(Tipy!ER54-Tipy!ET54&gt;0,Výsledky!$DH$3-Výsledky!$DJ$3&gt;0),20,IF(AND(Tipy!ER54-Tipy!ET54=0,Výsledky!$DH$3-Výsledky!$DJ$3=0),20,IF(AND(Tipy!ER54-Tipy!ET54&lt;0,Výsledky!$DH$3-Výsledky!$DJ$3&lt;0),20,0))))))</f>
        <v>0</v>
      </c>
      <c r="FR60" s="61">
        <f>IF(ISBLANK($DJ$3),"",IF(OR(Tipy!EU54=Výsledky!$FP$6,Tipy!EU54=Výsledky!$FP$7,Tipy!EU54=Výsledky!$FP$8,Tipy!EU54=Výsledky!$FP$9),IF(VLOOKUP(Tipy!EU54,'Kategórie hráčov'!$A$2:$B$46,2,FALSE)=30,30,20),0))</f>
        <v>0</v>
      </c>
      <c r="FS60" s="61">
        <f>IF(ISBLANK($DJ$3),"",IF(OR(Tipy!EV54=Výsledky!$FS$6,Tipy!EV54=Výsledky!$FS$7,Tipy!EV54=Výsledky!$FS$8,Tipy!EV54=Výsledky!$FS$9),IF(VLOOKUP(Tipy!EV54,'Kategórie hráčov'!$A$2:$B$46,2,FALSE)=30,30,20),0))</f>
        <v>0</v>
      </c>
      <c r="FT60" s="62">
        <f>IF(ISBLANK($DJ$3),"",IF(ISBLANK(Tipy!ER54),0,IF(OR(AND(Tipy!ER54=Výsledky!$DH$3,OR(Tipy!ET54=Výsledky!$DJ$3+1,Tipy!ET54=Výsledky!$DJ$3-1)),AND(Tipy!ET54=Výsledky!$DJ$3,OR(Tipy!ER54=Výsledky!$DH$3+1,Tipy!ER54=Výsledky!$DH$3-1))),10,0)))</f>
        <v>0</v>
      </c>
      <c r="FU60" s="65" t="str">
        <f>IF(ISBLANK($DJ$3),"",IF(ISBLANK(Tipy!ER54),"-",SUM(FP60:FT60)))</f>
        <v>-</v>
      </c>
      <c r="FV60" s="64"/>
      <c r="FW60" s="61" t="str">
        <f>IF(ISBLANK($GB$3),"",IF(ISBLANK(Tipy!EX54),0,IF(AND(Tipy!EX54=Výsledky!$FZ$3,Tipy!EZ54=Výsledky!$GB$3),60,0)))</f>
        <v/>
      </c>
      <c r="FX60" s="61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61" t="str">
        <f>IF(ISBLANK($GB$3),"",IF(OR(Tipy!FA54=Výsledky!$FW$6,Tipy!FA54=Výsledky!$FW$7,Tipy!FA54=Výsledky!$FW$8,Tipy!FA54=Výsledky!$FW$9),IF(VLOOKUP(Tipy!FA54,'Kategórie hráčov'!$A$2:$B$46,2,FALSE)=30,30,20),0))</f>
        <v/>
      </c>
      <c r="FZ60" s="61" t="str">
        <f>IF(ISBLANK($GB$3),"",IF(OR(Tipy!FB54=Výsledky!$FZ$6,Tipy!FB54=Výsledky!$FZ$7,Tipy!FB54=Výsledky!$FZ$8,Tipy!FB54=Výsledky!$FZ$9),IF(VLOOKUP(Tipy!FB54,'Kategórie hráčov'!$A$2:$B$46,2,FALSE)=30,30,20),0))</f>
        <v/>
      </c>
      <c r="GA60" s="62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65" t="str">
        <f>IF(ISBLANK($GB$3),"",IF(ISBLANK(Tipy!EX54),"-",SUM(FW60:GA60)))</f>
        <v/>
      </c>
      <c r="GC60" s="64"/>
      <c r="GD60" s="61" t="str">
        <f>IF(ISBLANK($GP$3),"",IF(ISBLANK(Tipy!FD54),0,IF(AND(Tipy!FD54=Výsledky!$GN$3,Tipy!FF54=Výsledky!$GP$3),60,0)))</f>
        <v/>
      </c>
      <c r="GE60" s="61" t="str">
        <f>IF(ISBLANK($GP$3),"",IF(ISBLANK(Tipy!FD54),0,IF(AND(Tipy!FD54=Výsledky!$GN$3,Tipy!FF54=Výsledky!$GP$3),0,IF(AND(Tipy!FD54-Tipy!FF54&gt;0,Výsledky!$GN$3-Výsledky!$GP$3&gt;0),20,IF(AND(Tipy!FD54-Tipy!FF54=0,Výsledky!$GN$3-Výsledky!$GP$3=0),20,IF(AND(Tipy!FD54-Tipy!FF54&lt;0,Výsledky!$GN$3-Výsledky!$GP$3&lt;0),20,0))))))</f>
        <v/>
      </c>
      <c r="GF60" s="61" t="str">
        <f>IF(ISBLANK($GP$3),"",IF(OR(Tipy!FG54=Výsledky!$GD$6,Tipy!FG54=Výsledky!$GD$7,Tipy!FG54=Výsledky!$GD$8,Tipy!FG54=Výsledky!$GD$9),IF(VLOOKUP(Tipy!FG54,'Kategórie hráčov'!$A$2:$B$46,2,FALSE)=30,30,20),0))</f>
        <v/>
      </c>
      <c r="GG60" s="61" t="str">
        <f>IF(ISBLANK($GP$3),"",IF(OR(Tipy!FH54=Výsledky!$GG$6,Tipy!FH54=Výsledky!$GG$7,Tipy!FH54=Výsledky!$GG$8,Tipy!FH54=Výsledky!$GG$9),IF(VLOOKUP(Tipy!FH54,'Kategórie hráčov'!$A$2:$B$46,2,FALSE)=30,30,20),0))</f>
        <v/>
      </c>
      <c r="GH60" s="62" t="str">
        <f>IF(ISBLANK($GP$3),"",IF(ISBLANK(Tipy!FD54),0,IF(OR(AND(Tipy!FD54=Výsledky!$GN$3,OR(Tipy!FF54=Výsledky!$GP$3+1,Tipy!FF54=Výsledky!$GP$3-1)),AND(Tipy!FF54=Výsledky!$GP$3,OR(Tipy!FD54=Výsledky!$GN$3+1,Tipy!FD54=Výsledky!$GN$3-1))),10,0)))</f>
        <v/>
      </c>
      <c r="GI60" s="65" t="str">
        <f>IF(ISBLANK($GP$3),"",IF(ISBLANK(Tipy!FD54),"-",SUM(GD60:GH60)))</f>
        <v/>
      </c>
      <c r="GJ60" s="64"/>
      <c r="GK60" s="61" t="str">
        <f>IF(ISBLANK($GW$3),"",IF(ISBLANK(Tipy!FJ54),0,IF(AND(Tipy!FJ54=Výsledky!$GU$3,Tipy!FL54=Výsledky!$GW$3),60,0)))</f>
        <v/>
      </c>
      <c r="GL60" s="61" t="str">
        <f>IF(ISBLANK($GW$3),"",IF(ISBLANK(Tipy!FJ54),0,IF(AND(Tipy!FJ54=Výsledky!$GU$3,Tipy!FL54=Výsledky!$GW$3),0,IF(AND(Tipy!FJ54-Tipy!FL54&gt;0,Výsledky!$GU$3-Výsledky!$GW$3&gt;0),20,IF(AND(Tipy!FJ54-Tipy!FL54=0,Výsledky!$GU$3-Výsledky!$GW$3=0),20,IF(AND(Tipy!FJ54-Tipy!FL54&lt;0,Výsledky!$GU$3-Výsledky!$GW$3&lt;0),20,0))))))</f>
        <v/>
      </c>
      <c r="GM60" s="61" t="str">
        <f>IF(ISBLANK($GW$3),"",IF(OR(Tipy!FM54=Výsledky!$GK$6,Tipy!FM54=Výsledky!$GK$7,Tipy!FM54=Výsledky!$GK$8,Tipy!FM54=Výsledky!$GK$9),IF(VLOOKUP(Tipy!FM54,'Kategórie hráčov'!$A$2:$B$46,2,FALSE)=30,30,20),0))</f>
        <v/>
      </c>
      <c r="GN60" s="61" t="str">
        <f>IF(ISBLANK($GW$3),"",IF(OR(Tipy!FN54=Výsledky!$GN$6,Tipy!FN54=Výsledky!$GN$7,Tipy!FN54=Výsledky!$GN$8,Tipy!FN54=Výsledky!$GN$9),IF(VLOOKUP(Tipy!FN54,'Kategórie hráčov'!$A$2:$B$46,2,FALSE)=30,30,20),0))</f>
        <v/>
      </c>
      <c r="GO60" s="62" t="str">
        <f>IF(ISBLANK($GW$3),"",IF(ISBLANK(Tipy!FJ54),0,IF(OR(AND(Tipy!FJ54=Výsledky!$GU$3,OR(Tipy!FL54=Výsledky!$GW$3+1,Tipy!FL54=Výsledky!$GW$3-1)),AND(Tipy!FL54=Výsledky!$GW$3,OR(Tipy!FJ54=Výsledky!$GU$3+1,Tipy!FJ54=Výsledky!$GU$3-1))),10,0)))</f>
        <v/>
      </c>
      <c r="GP60" s="65" t="str">
        <f>IF(ISBLANK($GW$3),"",IF(ISBLANK(Tipy!FJ54),"-",SUM(GK60:GO60)))</f>
        <v/>
      </c>
      <c r="GQ60" s="64"/>
      <c r="GR60" s="61" t="str">
        <f>IF(ISBLANK($GI$3),"",IF(ISBLANK(Tipy!FP54),0,IF(AND(Tipy!FP54=Výsledky!$GG$3,Tipy!FR54=Výsledky!$GI$3),60,0)))</f>
        <v/>
      </c>
      <c r="GS60" s="61" t="str">
        <f>IF(ISBLANK($GI$3),"",IF(ISBLANK(Tipy!FP54),0,IF(AND(Tipy!FP54=Výsledky!$GG$3,Tipy!FR54=Výsledky!$GI$3),0,IF(AND(Tipy!FP54-Tipy!FR54&gt;0,Výsledky!$GG$3-Výsledky!$GI$3&gt;0),20,IF(AND(Tipy!FP54-Tipy!FR54=0,Výsledky!$GG$3-Výsledky!$GI$3=0),20,IF(AND(Tipy!FP54-Tipy!FR54&lt;0,Výsledky!$GG$3-Výsledky!$GI$3&lt;0),20,0))))))</f>
        <v/>
      </c>
      <c r="GT60" s="61" t="str">
        <f>IF(ISBLANK($GI$3),"",IF(OR(Tipy!FS54=Výsledky!#REF!,Tipy!FS54=Výsledky!#REF!,Tipy!FS54=Výsledky!#REF!,Tipy!FS54=Výsledky!$GR$9),IF(VLOOKUP(Tipy!FS54,'Kategórie hráčov'!$A$2:$B$46,2,FALSE)=30,30,20),0))</f>
        <v/>
      </c>
      <c r="GU60" s="61" t="str">
        <f>IF(ISBLANK($GI$3),"",IF(OR(Tipy!FT54=Výsledky!#REF!,Tipy!FT54=Výsledky!#REF!,Tipy!FT54=Výsledky!#REF!,Tipy!FT54=Výsledky!$GU$9),IF(VLOOKUP(Tipy!FT54,'Kategórie hráčov'!$A$2:$B$46,2,FALSE)=30,30,20),0))</f>
        <v/>
      </c>
      <c r="GV60" s="62" t="str">
        <f>IF(ISBLANK($GI$3),"",IF(ISBLANK(Tipy!FP54),0,IF(OR(AND(Tipy!FP54=Výsledky!$GG$3,OR(Tipy!FR54=Výsledky!$GI$3+1,Tipy!FR54=Výsledky!$GI$3-1)),AND(Tipy!FR54=Výsledky!$GI$3,OR(Tipy!FP54=Výsledky!$GG$3+1,Tipy!FP54=Výsledky!$GG$3-1))),10,0)))</f>
        <v/>
      </c>
      <c r="GW60" s="65" t="str">
        <f>IF(ISBLANK($GI$3),"",IF(ISBLANK(Tipy!FP54),"-",SUM(GR60:GV60)))</f>
        <v/>
      </c>
      <c r="GX60" s="64"/>
      <c r="GY60" s="61" t="str">
        <f>IF(ISBLANK($HK$3),"",IF(ISBLANK(Tipy!FV54),0,IF(AND(Tipy!FV54=Výsledky!$HI$3,Tipy!FX54=Výsledky!$HK$3),60,0)))</f>
        <v/>
      </c>
      <c r="GZ60" s="61" t="str">
        <f>IF(ISBLANK($HK$3),"",IF(ISBLANK(Tipy!FV54),0,IF(AND(Tipy!FV54=Výsledky!$HI$3,Tipy!FX54=Výsledky!$HK$3),0,IF(AND(Tipy!FV54-Tipy!FX54&gt;0,Výsledky!$HI$3-Výsledky!$HK$3&gt;0),20,IF(AND(Tipy!FV54-Tipy!FX54=0,Výsledky!$HI$3-Výsledky!$HK$3=0),20,IF(AND(Tipy!FV54-Tipy!FX54&lt;0,Výsledky!$HI$3-Výsledky!$HK$3&lt;0),20,0))))))</f>
        <v/>
      </c>
      <c r="HA60" s="61" t="str">
        <f>IF(ISBLANK($HK$3),"",IF(OR(Tipy!FY54=Výsledky!$GY$6,Tipy!FY54=Výsledky!$GY$7,Tipy!FY54=Výsledky!$GY$8,Tipy!FY54=Výsledky!$GY$9),IF(VLOOKUP(Tipy!FY54,'Kategórie hráčov'!$A$2:$B$46,2,FALSE)=30,30,20),0))</f>
        <v/>
      </c>
      <c r="HB60" s="61" t="str">
        <f>IF(ISBLANK($HK$3),"",IF(OR(Tipy!FZ54=Výsledky!$HB$6,Tipy!FZ54=Výsledky!$HB$7,Tipy!FZ54=Výsledky!$HB$8,Tipy!FZ54=Výsledky!$HB$9),IF(VLOOKUP(Tipy!FZ54,'Kategórie hráčov'!$A$2:$B$46,2,FALSE)=30,30,20),0))</f>
        <v/>
      </c>
      <c r="HC60" s="62" t="str">
        <f>IF(ISBLANK($HK$3),"",IF(ISBLANK(Tipy!FV54),0,IF(OR(AND(Tipy!FV54=Výsledky!$HI$3,OR(Tipy!FX54=Výsledky!$HK$3+1,Tipy!FX54=Výsledky!$HK$3-1)),AND(Tipy!FX54=Výsledky!$HK$3,OR(Tipy!FV54=Výsledky!$HI$3+1,Tipy!FV54=Výsledky!$HI$3-1))),10,0)))</f>
        <v/>
      </c>
      <c r="HD60" s="65" t="str">
        <f>IF(ISBLANK($HK$3),"",IF(ISBLANK(Tipy!FV54),"-",SUM(GY60:HC60)))</f>
        <v/>
      </c>
      <c r="HE60" s="64"/>
      <c r="HF60" s="61" t="str">
        <f>IF(ISBLANK($HD$3),"",IF(ISBLANK(Tipy!GB54),0,IF(AND(Tipy!GB54=Výsledky!$HB$3,Tipy!GD54=Výsledky!$HD$3),60,0)))</f>
        <v/>
      </c>
      <c r="HG60" s="61" t="str">
        <f>IF(ISBLANK($HD$3),"",IF(ISBLANK(Tipy!GB54),0,IF(AND(Tipy!GB54=Výsledky!$HB$3,Tipy!GD54=Výsledky!$HD$3),0,IF(AND(Tipy!GB54-Tipy!GD54&gt;0,Výsledky!$HB$3-Výsledky!$HD$3&gt;0),20,IF(AND(Tipy!GB54-Tipy!GD54=0,Výsledky!$HB$3-Výsledky!$HD$3=0),20,IF(AND(Tipy!GB54-Tipy!GD54&lt;0,Výsledky!$HB$3-Výsledky!$HD$3&lt;0),20,0))))))</f>
        <v/>
      </c>
      <c r="HH60" s="61" t="str">
        <f>IF(ISBLANK($HD$3),"",IF(OR(Tipy!GE54=Výsledky!#REF!,Tipy!GE54=Výsledky!#REF!,Tipy!GE54=Výsledky!#REF!,Tipy!GE54=Výsledky!$HF$9),IF(VLOOKUP(Tipy!GE54,'Kategórie hráčov'!$A$2:$B$46,2,FALSE)=30,30,20),0))</f>
        <v/>
      </c>
      <c r="HI60" s="61" t="str">
        <f>IF(ISBLANK($HD$3),"",IF(OR(Tipy!GF54=Výsledky!#REF!,Tipy!GF54=Výsledky!#REF!,Tipy!GF54=Výsledky!#REF!,Tipy!GF54=Výsledky!$HI$9),IF(VLOOKUP(Tipy!GF54,'Kategórie hráčov'!$A$2:$B$46,2,FALSE)=30,30,20),0))</f>
        <v/>
      </c>
      <c r="HJ60" s="62" t="str">
        <f>IF(ISBLANK($HD$3),"",IF(ISBLANK(Tipy!GB54),0,IF(OR(AND(Tipy!GB54=Výsledky!$HB$3,OR(Tipy!GD54=Výsledky!$HD$3+1,Tipy!GD54=Výsledky!$HD$3-1)),AND(Tipy!GD54=Výsledky!$HD$3,OR(Tipy!GB54=Výsledky!$HB$3+1,Tipy!GB54=Výsledky!$HB$3-1))),10,0)))</f>
        <v/>
      </c>
      <c r="HK60" s="65" t="str">
        <f>IF(ISBLANK($HD$3),"",IF(ISBLANK(Tipy!GB54),"-",SUM(HF60:HJ60)))</f>
        <v/>
      </c>
      <c r="HL60" s="64"/>
      <c r="HM60" s="61" t="str">
        <f>IF(ISBLANK($HY$3),"",IF(ISBLANK(Tipy!GH54),0,IF(AND(Tipy!GH54=Výsledky!$HW$3,Tipy!GJ54=Výsledky!$HY$3),60,0)))</f>
        <v/>
      </c>
      <c r="HN60" s="61" t="str">
        <f>IF(ISBLANK($HY$3),"",IF(ISBLANK(Tipy!GH54),0,IF(AND(Tipy!GH54=Výsledky!$HW$3,Tipy!GJ54=Výsledky!$HY$3),0,IF(AND(Tipy!GH54-Tipy!GJ54&gt;0,Výsledky!$HW$3-Výsledky!$HY$3&gt;0),20,IF(AND(Tipy!GH54-Tipy!GJ54=0,Výsledky!$HW$3-Výsledky!$HY$3=0),20,IF(AND(Tipy!GH54-Tipy!GJ54&lt;0,Výsledky!$HW$3-Výsledky!$HY$3&lt;0),20,0))))))</f>
        <v/>
      </c>
      <c r="HO60" s="61" t="str">
        <f>IF(ISBLANK($HY$3),"",IF(OR(Tipy!GK54=Výsledky!$HM$6,Tipy!GK54=Výsledky!$HM$7,Tipy!GK54=Výsledky!$HM$8,Tipy!GK54=Výsledky!$HM$9),IF(VLOOKUP(Tipy!GK54,'Kategórie hráčov'!$A$2:$B$46,2,FALSE)=30,30,20),0))</f>
        <v/>
      </c>
      <c r="HP60" s="61" t="str">
        <f>IF(ISBLANK($HY$3),"",IF(OR(Tipy!GL54=Výsledky!$HP$6,Tipy!GL54=Výsledky!$HP$7,Tipy!GL54=Výsledky!$HP$8,Tipy!GL54=Výsledky!$HP$9),IF(VLOOKUP(Tipy!GL54,'Kategórie hráčov'!$A$2:$B$46,2,FALSE)=30,30,20),0))</f>
        <v/>
      </c>
      <c r="HQ60" s="62" t="str">
        <f>IF(ISBLANK($HY$3),"",IF(ISBLANK(Tipy!GH54),0,IF(OR(AND(Tipy!GH54=Výsledky!$HW$3,OR(Tipy!GJ54=Výsledky!$HY$3+1,Tipy!GJ54=Výsledky!$HY$3-1)),AND(Tipy!GJ54=Výsledky!$HY$3,OR(Tipy!GH54=Výsledky!$HW$3+1,Tipy!GH54=Výsledky!$HW$3-1))),10,0)))</f>
        <v/>
      </c>
      <c r="HR60" s="65" t="str">
        <f>IF(ISBLANK($HY$3),"",IF(ISBLANK(Tipy!GH54),"-",SUM(HM60:HQ60)))</f>
        <v/>
      </c>
      <c r="HS60" s="64"/>
      <c r="HT60" s="61" t="str">
        <f>IF(ISBLANK($HR$3),"",IF(ISBLANK(Tipy!GN54),0,IF(AND(Tipy!GN54=Výsledky!$HP$3,Tipy!GP54=Výsledky!$HR$3),60,0)))</f>
        <v/>
      </c>
      <c r="HU60" s="61" t="str">
        <f>IF(ISBLANK($HR$3),"",IF(ISBLANK(Tipy!GN54),0,IF(AND(Tipy!GN54=Výsledky!$HP$3,Tipy!GP54=Výsledky!$HR$3),0,IF(AND(Tipy!GN54-Tipy!GP54&gt;0,Výsledky!$HP$3-Výsledky!$HR$3&gt;0),20,IF(AND(Tipy!GN54-Tipy!GP54=0,Výsledky!$HP$3-Výsledky!$HR$3=0),20,IF(AND(Tipy!GN54-Tipy!GP54&lt;0,Výsledky!$HP$3-Výsledky!$HR$3&lt;0),20,0))))))</f>
        <v/>
      </c>
      <c r="HV60" s="61" t="str">
        <f>IF(ISBLANK($HR$3),"",IF(OR(Tipy!GQ54=Výsledky!$HT$6,Tipy!GQ54=Výsledky!#REF!,Tipy!GQ54=Výsledky!#REF!,Tipy!GQ54=Výsledky!#REF!),IF(VLOOKUP(Tipy!GQ54,'Kategórie hráčov'!$A$2:$B$46,2,FALSE)=30,30,20),0))</f>
        <v/>
      </c>
      <c r="HW60" s="61" t="str">
        <f>IF(ISBLANK($HR$3),"",IF(OR(Tipy!GR54=Výsledky!$HW$6,Tipy!GR54=Výsledky!#REF!,Tipy!GR54=Výsledky!#REF!,Tipy!GR54=Výsledky!#REF!),IF(VLOOKUP(Tipy!GR54,'Kategórie hráčov'!$A$2:$B$46,2,FALSE)=30,30,20),0))</f>
        <v/>
      </c>
      <c r="HX60" s="62" t="str">
        <f>IF(ISBLANK($HR$3),"",IF(ISBLANK(Tipy!GN54),0,IF(OR(AND(Tipy!GN54=Výsledky!$HP$3,OR(Tipy!GP54=Výsledky!$HR$3+1,Tipy!GP54=Výsledky!$HR$3-1)),AND(Tipy!GP54=Výsledky!$HR$3,OR(Tipy!GN54=Výsledky!$HP$3+1,Tipy!GN54=Výsledky!$HP$3-1))),10,0)))</f>
        <v/>
      </c>
      <c r="HY60" s="65" t="str">
        <f>IF(ISBLANK($HR$3),"",IF(ISBLANK(Tipy!GN54),"-",SUM(HT60:HX60)))</f>
        <v/>
      </c>
      <c r="HZ60" s="64"/>
      <c r="IA60" s="61" t="str">
        <f>IF(ISBLANK($IM$3),"",IF(ISBLANK(Tipy!GT54),0,IF(AND(Tipy!GT54=Výsledky!$IK$3,Tipy!GV54=Výsledky!$IM$3),60,0)))</f>
        <v/>
      </c>
      <c r="IB60" s="61" t="str">
        <f>IF(ISBLANK($IM$3),"",IF(ISBLANK(Tipy!GT54),0,IF(AND(Tipy!GT54=Výsledky!$IK$3,Tipy!GV54=Výsledky!$IM$3),0,IF(AND(Tipy!GT54-Tipy!GV54&gt;0,Výsledky!$IK$3-Výsledky!$IM$3&gt;0),20,IF(AND(Tipy!GT54-Tipy!GV54=0,Výsledky!$IK$3-Výsledky!$IM$3=0),20,IF(AND(Tipy!GT54-Tipy!GV54&lt;0,Výsledky!$IK$3-Výsledky!$IM$3&lt;0),20,0))))))</f>
        <v/>
      </c>
      <c r="IC60" s="61" t="str">
        <f>IF(ISBLANK($IM$3),"",IF(OR(Tipy!GW54=Výsledky!$IA$6,Tipy!GW54=Výsledky!$IA$7,Tipy!GW54=Výsledky!$IA$8,Tipy!GW54=Výsledky!$IA$9),IF(VLOOKUP(Tipy!GW54,'Kategórie hráčov'!$A$2:$B$46,2,FALSE)=30,30,20),0))</f>
        <v/>
      </c>
      <c r="ID60" s="61" t="str">
        <f>IF(ISBLANK($IM$3),"",IF(OR(Tipy!GX54=Výsledky!$ID$6,Tipy!GX54=Výsledky!$ID$7,Tipy!GX54=Výsledky!$ID$8,Tipy!GX54=Výsledky!$ID$9),IF(VLOOKUP(Tipy!GX54,'Kategórie hráčov'!$A$2:$B$46,2,FALSE)=30,30,20),0))</f>
        <v/>
      </c>
      <c r="IE60" s="62" t="str">
        <f>IF(ISBLANK($IM$3),"",IF(ISBLANK(Tipy!GT54),0,IF(OR(AND(Tipy!GT54=Výsledky!$IK$3,OR(Tipy!GV54=Výsledky!$IM$3+1,Tipy!GV54=Výsledky!$IM$3-1)),AND(Tipy!GV54=Výsledky!$IM$3,OR(Tipy!GT54=Výsledky!$IK$3+1,Tipy!GT54=Výsledky!$IK$3-1))),10,0)))</f>
        <v/>
      </c>
      <c r="IF60" s="65" t="str">
        <f>IF(ISBLANK($IM$3),"",IF(ISBLANK(Tipy!GT54),"-",SUM(IA60:IE60)))</f>
        <v/>
      </c>
      <c r="IG60" s="64"/>
      <c r="IH60" s="61" t="str">
        <f>IF(ISBLANK($IF$3),"",IF(ISBLANK(Tipy!GZ54),0,IF(AND(Tipy!GZ54=Výsledky!$ID$3,Tipy!HB54=Výsledky!$IF$3),60,0)))</f>
        <v/>
      </c>
      <c r="II60" s="61" t="str">
        <f>IF(ISBLANK($IF$3),"",IF(ISBLANK(Tipy!GZ54),0,IF(AND(Tipy!GZ54=Výsledky!$ID$3,Tipy!HB54=Výsledky!$IF$3),0,IF(AND(Tipy!GZ54-Tipy!HB54&gt;0,Výsledky!$ID$3-Výsledky!$IF$3&gt;0),20,IF(AND(Tipy!GZ54-Tipy!HB54=0,Výsledky!$ID$3-Výsledky!$IF$3=0),20,IF(AND(Tipy!GZ54-Tipy!HB54&lt;0,Výsledky!$ID$3-Výsledky!$IF$3&lt;0),20,0))))))</f>
        <v/>
      </c>
      <c r="IJ60" s="61" t="str">
        <f>IF(ISBLANK($IF$3),"",IF(OR(Tipy!HC54=Výsledky!#REF!,Tipy!HC54=Výsledky!#REF!,Tipy!HC54=Výsledky!#REF!,Tipy!HC54=Výsledky!$IH$9),IF(VLOOKUP(Tipy!HC54,'Kategórie hráčov'!$A$2:$B$46,2,FALSE)=30,30,20),0))</f>
        <v/>
      </c>
      <c r="IK60" s="61" t="str">
        <f>IF(ISBLANK($IF$3),"",IF(OR(Tipy!HD54=Výsledky!#REF!,Tipy!HD54=Výsledky!#REF!,Tipy!HD54=Výsledky!#REF!,Tipy!HD54=Výsledky!$IK$9),IF(VLOOKUP(Tipy!HD54,'Kategórie hráčov'!$A$2:$B$46,2,FALSE)=30,30,20),0))</f>
        <v/>
      </c>
      <c r="IL60" s="62" t="str">
        <f>IF(ISBLANK($IF$3),"",IF(ISBLANK(Tipy!GZ54),0,IF(OR(AND(Tipy!GZ54=Výsledky!$ID$3,OR(Tipy!HB54=Výsledky!$IF$3+1,Tipy!HB54=Výsledky!$IF$3-1)),AND(Tipy!HB54=Výsledky!$IF$3,OR(Tipy!GZ54=Výsledky!$ID$3+1,Tipy!GZ54=Výsledky!$ID$3-1))),10,0)))</f>
        <v/>
      </c>
      <c r="IM60" s="65" t="str">
        <f>IF(ISBLANK($IF$3),"",IF(ISBLANK(Tipy!GZ54),"-",SUM(IH60:IL60)))</f>
        <v/>
      </c>
      <c r="IN60" s="64"/>
      <c r="IO60" s="61" t="str">
        <f>IF(ISBLANK($IT$3),"",IF(ISBLANK(Tipy!HF54),0,IF(AND(Tipy!HF54=Výsledky!$IR$3,Tipy!HH54=Výsledky!$IT$3),60,0)))</f>
        <v/>
      </c>
      <c r="IP60" s="61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61" t="str">
        <f>IF(ISBLANK($IT$3),"",IF(OR(Tipy!HI54=Výsledky!$IO$6,Tipy!HI54=Výsledky!$IO$7,Tipy!HI54=Výsledky!$IO$8,Tipy!HI54=Výsledky!$IO$9),IF(VLOOKUP(Tipy!HI54,'Kategórie hráčov'!$A$2:$B$46,2,FALSE)=30,30,20),0))</f>
        <v/>
      </c>
      <c r="IR60" s="61" t="str">
        <f>IF(ISBLANK($IT$3),"",IF(OR(Tipy!HJ54=Výsledky!$IR$6,Tipy!HJ54=Výsledky!$IR$7,Tipy!HJ54=Výsledky!$IR$8,Tipy!HJ54=Výsledky!$IR$9),IF(VLOOKUP(Tipy!HJ54,'Kategórie hráčov'!$A$2:$B$46,2,FALSE)=30,30,20),0))</f>
        <v/>
      </c>
      <c r="IS60" s="62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65" t="str">
        <f>IF(ISBLANK($IT$3),"",IF(ISBLANK(Tipy!HF54),"-",SUM(IO60:IS60)))</f>
        <v/>
      </c>
      <c r="IU60" s="64"/>
      <c r="IV60" s="61" t="str">
        <f>IF(ISBLANK($JA$3),"",IF(ISBLANK(Tipy!HL54),0,IF(AND(Tipy!HL54=Výsledky!$IY$3,Tipy!HN54=Výsledky!$JA$3),60,0)))</f>
        <v/>
      </c>
      <c r="IW60" s="61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61" t="str">
        <f>IF(ISBLANK($JA$3),"",IF(OR(Tipy!HO54=Výsledky!$IV$6,Tipy!HO54=Výsledky!$IV$7,Tipy!HO54=Výsledky!$IV$8,Tipy!HO54=Výsledky!$IV$9),IF(VLOOKUP(Tipy!HO54,'Kategórie hráčov'!$A$2:$B$46,2,FALSE)=30,30,20),0))</f>
        <v/>
      </c>
      <c r="IY60" s="61" t="str">
        <f>IF(ISBLANK($JA$3),"",IF(OR(Tipy!HP54=Výsledky!$IY$6,Tipy!HP54=Výsledky!$IY$7,Tipy!HP54=Výsledky!$IY$8,Tipy!HP54=Výsledky!$IY$9),IF(VLOOKUP(Tipy!HP54,'Kategórie hráčov'!$A$2:$B$46,2,FALSE)=30,30,20),0))</f>
        <v/>
      </c>
      <c r="IZ60" s="62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65" t="str">
        <f>IF(ISBLANK($JA$3),"",IF(ISBLANK(Tipy!HL54),"-",SUM(IV60:IZ60)))</f>
        <v/>
      </c>
      <c r="JB60" s="64"/>
      <c r="JC60" s="61" t="str">
        <f>IF(ISBLANK($JO$3),"",IF(ISBLANK(Tipy!HR54),0,IF(AND(Tipy!HR54=Výsledky!$JM$3,Tipy!HT54=Výsledky!$JO$3),60,0)))</f>
        <v/>
      </c>
      <c r="JD60" s="61" t="str">
        <f>IF(ISBLANK($JO$3),"",IF(ISBLANK(Tipy!HR54),0,IF(AND(Tipy!HR54=Výsledky!$JM$3,Tipy!HT54=Výsledky!$JO$3),0,IF(AND(Tipy!HR54-Tipy!HT54&gt;0,Výsledky!$JM$3-Výsledky!$JO$3&gt;0),20,IF(AND(Tipy!HR54-Tipy!HT54=0,Výsledky!$JM$3-Výsledky!$JO$3=0),20,IF(AND(Tipy!HR54-Tipy!HT54&lt;0,Výsledky!$JM$3-Výsledky!$JO$3&lt;0),20,0))))))</f>
        <v/>
      </c>
      <c r="JE60" s="61" t="str">
        <f>IF(ISBLANK($JO$3),"",IF(OR(Tipy!HU54=Výsledky!$JC$6,Tipy!HU54=Výsledky!$JC$7,Tipy!HU54=Výsledky!$JC$8,Tipy!HU54=Výsledky!$JC$9),IF(VLOOKUP(Tipy!HU54,'Kategórie hráčov'!$A$2:$B$70,2,FALSE)=30,30,20),0))</f>
        <v/>
      </c>
      <c r="JF60" s="61" t="str">
        <f>IF(ISBLANK($JO$3),"",IF(OR(Tipy!HV54=Výsledky!$JF$6,Tipy!HV54=Výsledky!$JF$7,Tipy!HV54=Výsledky!$JF$8,Tipy!HV54=Výsledky!$JF$9),IF(VLOOKUP(Tipy!HV54,'Kategórie hráčov'!$A$2:$B$70,2,FALSE)=30,30,20),0))</f>
        <v/>
      </c>
      <c r="JG60" s="62" t="str">
        <f>IF(ISBLANK($JO$3),"",IF(ISBLANK(Tipy!HR54),0,IF(OR(AND(Tipy!HR54=Výsledky!$JM$3,OR(Tipy!HT54=Výsledky!$JO$3+1,Tipy!HT54=Výsledky!$JO$3-1)),AND(Tipy!HT54=Výsledky!$JO$3,OR(Tipy!HR54=Výsledky!$JM$3+1,Tipy!HR54=Výsledky!$JM$3-1))),10,0)))</f>
        <v/>
      </c>
      <c r="JH60" s="65" t="str">
        <f>IF(ISBLANK($JO$3),"",IF(ISBLANK(Tipy!HR54),"-",SUM(JC60:JG60)))</f>
        <v/>
      </c>
      <c r="JI60" s="64"/>
      <c r="JJ60" s="61" t="str">
        <f>IF(ISBLANK($JH$3),"",IF(ISBLANK(Tipy!HX54),0,IF(AND(Tipy!HX54=Výsledky!$JF$3,Tipy!HZ54=Výsledky!$JH$3),60,0)))</f>
        <v/>
      </c>
      <c r="JK60" s="61" t="str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/>
      </c>
      <c r="JL60" s="61" t="str">
        <f>IF(ISBLANK($JH$3),"",IF(OR(Tipy!IA54=Výsledky!#REF!,Tipy!IA54=Výsledky!#REF!,Tipy!IA54=Výsledky!#REF!,Tipy!IA54=Výsledky!$JJ$9),IF(VLOOKUP(Tipy!IA54,'Kategórie hráčov'!$A$2:$B$46,2,FALSE)=30,30,20),0))</f>
        <v/>
      </c>
      <c r="JM60" s="61" t="str">
        <f>IF(ISBLANK($JH$3),"",IF(OR(Tipy!IB54=Výsledky!#REF!,Tipy!IB54=Výsledky!#REF!,Tipy!IB54=Výsledky!#REF!,Tipy!IB54=Výsledky!$JM$9),IF(VLOOKUP(Tipy!IB54,'Kategórie hráčov'!$A$2:$B$46,2,FALSE)=30,30,20),0))</f>
        <v/>
      </c>
      <c r="JN60" s="62" t="str">
        <f>IF(ISBLANK($JH$3),"",IF(ISBLANK(Tipy!HX54),0,IF(OR(AND(Tipy!HX54=Výsledky!$JF$3,OR(Tipy!HZ54=Výsledky!$JH$3+1,Tipy!HZ54=Výsledky!$JH$3-1)),AND(Tipy!HZ54=Výsledky!$JH$3,OR(Tipy!HX54=Výsledky!$JF$3+1,Tipy!HX54=Výsledky!$JF$3-1))),10,0)))</f>
        <v/>
      </c>
      <c r="JO60" s="65" t="str">
        <f>IF(ISBLANK($JH$3),"",IF(ISBLANK(Tipy!HX54),"-",SUM(JJ60:JN60)))</f>
        <v/>
      </c>
      <c r="JP60" s="64"/>
      <c r="JQ60" s="61" t="str">
        <f>IF(ISBLANK($JV$3),"",IF(ISBLANK(Tipy!ID54),0,IF(AND(Tipy!ID54=Výsledky!$JT$3,Tipy!IF54=Výsledky!$JV$3),60,0)))</f>
        <v/>
      </c>
      <c r="JR60" s="61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61" t="str">
        <f>IF(ISBLANK($JV$3),"",IF(OR(Tipy!IG54=Výsledky!$JQ$6,Tipy!IG54=Výsledky!$JQ$7,Tipy!IG54=Výsledky!$JQ$8,Tipy!IG54=Výsledky!$JQ$9),IF(VLOOKUP(Tipy!IG54,'Kategórie hráčov'!$A$2:$B$46,2,FALSE)=30,30,20),0))</f>
        <v/>
      </c>
      <c r="JT60" s="61" t="str">
        <f>IF(ISBLANK($JV$3),"",IF(OR(Tipy!IH54=Výsledky!$JT$6,Tipy!IH54=Výsledky!$JT$7,Tipy!IH54=Výsledky!$JT$8,Tipy!IH54=Výsledky!$JT$9),IF(VLOOKUP(Tipy!IH54,'Kategórie hráčov'!$A$2:$B$46,2,FALSE)=30,30,20),0))</f>
        <v/>
      </c>
      <c r="JU60" s="62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65" t="str">
        <f>IF(ISBLANK($JV$3),"",IF(ISBLANK(Tipy!ID54),"-",SUM(JQ60:JU60)))</f>
        <v/>
      </c>
      <c r="JW60" s="64"/>
      <c r="JX60" s="61" t="str">
        <f>IF(ISBLANK($KQ$3),"",IF(ISBLANK(Tipy!IJ54),0,IF(AND(Tipy!IJ54=Výsledky!$KO$3,Tipy!IL54=Výsledky!$KQ$3),60,0)))</f>
        <v/>
      </c>
      <c r="JY60" s="61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1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1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2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65" t="str">
        <f>IF(ISBLANK($KQ$3),"",IF(ISBLANK(Tipy!IJ54),"-",SUM(JX60:KB60)))</f>
        <v/>
      </c>
      <c r="KD60" s="64"/>
      <c r="KE60" s="61" t="str">
        <f>IF(ISBLANK($KX$3),"",IF(ISBLANK(Tipy!IP54),0,IF(AND(Tipy!IP54=Výsledky!$KV$3,Tipy!IR54=Výsledky!$KX$3),60,0)))</f>
        <v/>
      </c>
      <c r="KF60" s="61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1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1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2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65" t="str">
        <f>IF(ISBLANK($KX$3),"",IF(ISBLANK(Tipy!IP54),"-",SUM(KE60:KI60)))</f>
        <v/>
      </c>
      <c r="KK60" s="64"/>
      <c r="KL60" s="61" t="str">
        <f>IF(ISBLANK($KJ$3),"",IF(ISBLANK(Tipy!IV54),0,IF(AND(Tipy!IV54=Výsledky!$KH$3,Tipy!IX54=Výsledky!$KJ$3),60,0)))</f>
        <v/>
      </c>
      <c r="KM60" s="61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1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1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2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65" t="str">
        <f>IF(ISBLANK($KJ$3),"",IF(ISBLANK(Tipy!IV54),"-",SUM(KL60:KP60)))</f>
        <v/>
      </c>
      <c r="KR60" s="64"/>
      <c r="KS60" s="61" t="str">
        <f>IF(ISBLANK($KC$3),"",IF(ISBLANK(Tipy!JB54),0,IF(AND(Tipy!JB54=Výsledky!$KA$3,Tipy!JD54=Výsledky!$KC$3),60,0)))</f>
        <v/>
      </c>
      <c r="KT60" s="61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1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1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2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5" t="str">
        <f>IF(ISBLANK($KC$3),"",IF(ISBLANK(Tipy!JB54),"-",SUM(KS60:KW60)))</f>
        <v/>
      </c>
      <c r="KY60" s="64"/>
      <c r="KZ60" s="61" t="str">
        <f>IF(ISBLANK($LE$3),"",IF(ISBLANK(Tipy!JH54),0,IF(AND(Tipy!JH54=Výsledky!$LC$3,Tipy!JJ54=Výsledky!$LE$3),60,0)))</f>
        <v/>
      </c>
      <c r="LA60" s="61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1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1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2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5" t="str">
        <f>IF(ISBLANK($LE$3),"",IF(ISBLANK(Tipy!JH54),"-",SUM(KZ60:LD60)))</f>
        <v/>
      </c>
      <c r="LF60" s="64"/>
      <c r="LG60" s="61" t="str">
        <f>IF(ISBLANK($JH$3),"",IF(ISBLANK(Tipy!JU54),0,IF(AND(Tipy!JU54=Výsledky!$JF$3,Tipy!JW54=Výsledky!$JH$3),60,0)))</f>
        <v/>
      </c>
      <c r="LH60" s="61" t="str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/>
      </c>
      <c r="LI60" s="61" t="str">
        <f>IF(ISBLANK($JH$3),"",IF(OR(Tipy!JX54=Výsledky!#REF!,Tipy!JX54=Výsledky!#REF!,Tipy!JX54=Výsledky!#REF!,Tipy!JX54=Výsledky!$JJ$9),IF(VLOOKUP(Tipy!JX54,'Kategórie hráčov'!$A$2:$B$46,2,FALSE)=30,30,20),0))</f>
        <v/>
      </c>
      <c r="LJ60" s="61" t="str">
        <f>IF(ISBLANK($JH$3),"",IF(OR(Tipy!JY54=Výsledky!#REF!,Tipy!JY54=Výsledky!#REF!,Tipy!JY54=Výsledky!#REF!,Tipy!JY54=Výsledky!$JM$9),IF(VLOOKUP(Tipy!JY54,'Kategórie hráčov'!$A$2:$B$46,2,FALSE)=30,30,20),0))</f>
        <v/>
      </c>
      <c r="LK60" s="62" t="str">
        <f>IF(ISBLANK($JH$3),"",IF(ISBLANK(Tipy!JU54),0,IF(OR(AND(Tipy!JU54=Výsledky!$JF$3,OR(Tipy!JW54=Výsledky!$JH$3+1,Tipy!JW54=Výsledky!$JH$3-1)),AND(Tipy!JW54=Výsledky!$JH$3,OR(Tipy!JU54=Výsledky!$JF$3+1,Tipy!JU54=Výsledky!$JF$3-1))),10,0)))</f>
        <v/>
      </c>
      <c r="LL60" s="65" t="str">
        <f>IF(ISBLANK($JH$3),"",IF(ISBLANK(Tipy!JU54),"-",SUM(LG60:LK60)))</f>
        <v/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 t="str">
        <f>IF(ISBLANK($JH$3),"",IF(ISBLANK(Tipy!KI54),0,IF(AND(Tipy!KI54=Výsledky!$JF$3,Tipy!KK54=Výsledky!$JH$3),60,0)))</f>
        <v/>
      </c>
      <c r="LV60" s="61" t="str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/>
      </c>
      <c r="LW60" s="61" t="str">
        <f>IF(ISBLANK($JH$3),"",IF(OR(Tipy!KL54=Výsledky!#REF!,Tipy!KL54=Výsledky!#REF!,Tipy!KL54=Výsledky!#REF!,Tipy!KL54=Výsledky!$JJ$9),IF(VLOOKUP(Tipy!KL54,'Kategórie hráčov'!$A$2:$B$46,2,FALSE)=30,30,20),0))</f>
        <v/>
      </c>
      <c r="LX60" s="61" t="str">
        <f>IF(ISBLANK($JH$3),"",IF(OR(Tipy!KM54=Výsledky!#REF!,Tipy!KM54=Výsledky!#REF!,Tipy!KM54=Výsledky!#REF!,Tipy!KM54=Výsledky!$JM$9),IF(VLOOKUP(Tipy!KM54,'Kategórie hráčov'!$A$2:$B$46,2,FALSE)=30,30,20),0))</f>
        <v/>
      </c>
      <c r="LY60" s="62" t="str">
        <f>IF(ISBLANK($JH$3),"",IF(ISBLANK(Tipy!KI54),0,IF(OR(AND(Tipy!KI54=Výsledky!$JF$3,OR(Tipy!KK54=Výsledky!$JH$3+1,Tipy!KK54=Výsledky!$JH$3-1)),AND(Tipy!KK54=Výsledky!$JH$3,OR(Tipy!KI54=Výsledky!$JF$3+1,Tipy!KI54=Výsledky!$JF$3-1))),10,0)))</f>
        <v/>
      </c>
      <c r="LZ60" s="65" t="str">
        <f>IF(ISBLANK($JH$3),"",IF(ISBLANK(Tipy!KI54),"-",SUM(LU60:LY60)))</f>
        <v/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324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324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5" customFormat="1" ht="18" customHeight="1" x14ac:dyDescent="0.2">
      <c r="A61" s="287">
        <f>Tipy!A55</f>
        <v>33</v>
      </c>
      <c r="B61" s="302" t="s">
        <v>38</v>
      </c>
      <c r="C61" s="303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4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299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299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102">
        <f>IF(ISBLANK($AR$3),"",IF(ISBLANK(Tipy!AH55),0,IF(AND(Tipy!AH55=Výsledky!$AP$3,Tipy!AJ55=Výsledky!$AR$3),60,0)))</f>
        <v>0</v>
      </c>
      <c r="AN61" s="101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101">
        <f>IF(ISBLANK($AR$3),"",IF(OR(Tipy!AK55=Výsledky!$AM$6,Tipy!AK55=Výsledky!$AM$7,Tipy!AK55=Výsledky!$AM$8,Tipy!AK55=Výsledky!$AM$9),VLOOKUP(Tipy!AK55,'Kategórie hráčov'!$A$2:$B$51,2,FALSE),0))</f>
        <v>0</v>
      </c>
      <c r="AP61" s="101">
        <f>IF(ISBLANK($AR$3),"",IF(OR(Tipy!AL55=Výsledky!$AP$6,Tipy!AL55=Výsledky!$AP$7,Tipy!AL55=Výsledky!$AP$8,Tipy!AL55=Výsledky!$AP$9),VLOOKUP(Tipy!AL55,'Kategórie hráčov'!$A$27:$B$76,2,FALSE),0))</f>
        <v>0</v>
      </c>
      <c r="AQ61" s="62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5">
        <f>IF(ISBLANK($AR$3),"",IF(ISBLANK(Tipy!AH55),"-",SUM(AM61:AQ61)))</f>
        <v>30</v>
      </c>
      <c r="AS61" s="64"/>
      <c r="AT61" s="61">
        <f>IF(ISBLANK($AY$3),"",IF(ISBLANK(Tipy!AN55),0,IF(AND(Tipy!AN55=Výsledky!$AW$3,Tipy!AP55=Výsledky!$AY$3),60,0)))</f>
        <v>0</v>
      </c>
      <c r="AU61" s="61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61">
        <f>IF(ISBLANK($AY$3),"",IF(OR(Tipy!AQ55=Výsledky!$AT$6,Tipy!AQ55=Výsledky!$AT$7,Tipy!AQ55=Výsledky!$AT$8,Tipy!AQ55=Výsledky!$AT$9),VLOOKUP(Tipy!AQ55,'Kategórie hráčov'!$A$2:$B$51,2,FALSE),0))</f>
        <v>0</v>
      </c>
      <c r="AW61" s="61">
        <f>IF(ISBLANK($AY$3),"",IF(OR(Tipy!AR55=Výsledky!$AW$6,Tipy!AR55=Výsledky!$AW$7,Tipy!AR55=Výsledky!$AW$8,Tipy!AR55=Výsledky!$AW$9),VLOOKUP(Tipy!AR55,'Kategórie hráčov'!$A$27:$B$76,2,FALSE),0))</f>
        <v>0</v>
      </c>
      <c r="AX61" s="62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5">
        <f>IF(ISBLANK($AY$3),"",IF(ISBLANK(Tipy!AN55),"-",SUM(AT61:AX61)))</f>
        <v>20</v>
      </c>
      <c r="AZ61" s="64"/>
      <c r="BA61" s="61">
        <f>IF(ISBLANK($BF$3),"",IF(ISBLANK(Tipy!AT55),0,IF(AND(Tipy!AT55=Výsledky!$BD$3,Tipy!AV55=Výsledky!$BF$3),60,0)))</f>
        <v>0</v>
      </c>
      <c r="BB61" s="61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61">
        <f>IF(ISBLANK($BF$3),"",IF(OR(Tipy!AW55=Výsledky!$BA$6,Tipy!AW55=Výsledky!$BA$7,Tipy!AW55=Výsledky!$BA$8,Tipy!AW55=Výsledky!$BA$9),VLOOKUP(Tipy!AW55,'Kategórie hráčov'!$A$2:$B$51,2,FALSE),0))</f>
        <v>20</v>
      </c>
      <c r="BD61" s="61">
        <f>IF(ISBLANK($BF$3),"",IF(OR(Tipy!AX55=Výsledky!$BD$6,Tipy!AX55=Výsledky!$BD$7,Tipy!AX55=Výsledky!$BD$8,Tipy!AX55=Výsledky!$BD$9),VLOOKUP(Tipy!AX55,'Kategórie hráčov'!$A$27:$B$76,2,FALSE),0))</f>
        <v>0</v>
      </c>
      <c r="BE61" s="62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5">
        <f>IF(ISBLANK($BF$3),"",IF(ISBLANK(Tipy!AT55),"-",SUM(BA61:BE61)))</f>
        <v>50</v>
      </c>
      <c r="BG61" s="64"/>
      <c r="BH61" s="61">
        <f>IF(ISBLANK($BM$3),"",IF(ISBLANK(Tipy!AZ55),0,IF(AND(Tipy!AZ55=Výsledky!$BK$3,Tipy!BB55=Výsledky!$BM$3),60,0)))</f>
        <v>0</v>
      </c>
      <c r="BI61" s="61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61">
        <f>IF(ISBLANK($BM$3),"",IF(OR(Tipy!BC55=Výsledky!$BH$6,Tipy!BC55=Výsledky!$BH$7,Tipy!BC55=Výsledky!$BH$8,Tipy!BC55=Výsledky!$BH$9),VLOOKUP(Tipy!BC55,'Kategórie hráčov'!$A$2:$B$51,2,FALSE),0))</f>
        <v>20</v>
      </c>
      <c r="BK61" s="61">
        <f>IF(ISBLANK($BM$3),"",IF(OR(Tipy!BD55=Výsledky!$BK$6,Tipy!BD55=Výsledky!$BK$7,Tipy!BD55=Výsledky!$BK$8,Tipy!BD55=Výsledky!$BK$9),VLOOKUP(Tipy!BD55,'Kategórie hráčov'!$A$27:$B$76,2,FALSE),0))</f>
        <v>0</v>
      </c>
      <c r="BL61" s="62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5">
        <f>IF(ISBLANK($BM$3),"",IF(ISBLANK(Tipy!AZ55),"-",SUM(BH61:BL61)))</f>
        <v>40</v>
      </c>
      <c r="BN61" s="64"/>
      <c r="BO61" s="61">
        <f>IF(ISBLANK($BT$3),"",IF(ISBLANK(Tipy!BF55),0,IF(AND(Tipy!BF55=Výsledky!$BR$3,Tipy!BH55=Výsledky!$BT$3),60,0)))</f>
        <v>0</v>
      </c>
      <c r="BP61" s="61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61">
        <f>IF(ISBLANK($BT$3),"",IF(OR(Tipy!BI55=Výsledky!$BO$6,Tipy!BI55=Výsledky!$BO$7,Tipy!BI55=Výsledky!$BO$8,Tipy!BI55=Výsledky!$BO$9),VLOOKUP(Tipy!BI55,'Kategórie hráčov'!$A$2:$B$51,2,FALSE),0))</f>
        <v>0</v>
      </c>
      <c r="BR61" s="61">
        <f>IF(ISBLANK($BT$3),"",IF(OR(Tipy!BJ55=Výsledky!$BR$6,Tipy!BJ55=Výsledky!$BR$7,Tipy!BJ55=Výsledky!$BR$8,Tipy!BJ55=Výsledky!$BR$9),VLOOKUP(Tipy!BJ55,'Kategórie hráčov'!$A$27:$B$76,2,FALSE),0))</f>
        <v>0</v>
      </c>
      <c r="BS61" s="62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5">
        <f>IF(ISBLANK($BT$3),"",IF(ISBLANK(Tipy!BF55),"-",SUM(BO61:BS61)))</f>
        <v>0</v>
      </c>
      <c r="BU61" s="64"/>
      <c r="BV61" s="61">
        <f>IF(ISBLANK($CA$3),"",IF(ISBLANK(Tipy!BL55),0,IF(AND(Tipy!BL55=Výsledky!$BY$3,Tipy!BN55=Výsledky!$CA$3),60,0)))</f>
        <v>0</v>
      </c>
      <c r="BW61" s="61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61">
        <f>IF(ISBLANK($CA$3),"",IF(OR(Tipy!BO55=Výsledky!$BV$6,Tipy!BO55=Výsledky!$BV$7,Tipy!BO55=Výsledky!$BV$8,Tipy!BO55=Výsledky!$BV$9),VLOOKUP(Tipy!BO55,'Kategórie hráčov'!$A$2:$B$51,2,FALSE),0))</f>
        <v>0</v>
      </c>
      <c r="BY61" s="61">
        <f>IF(ISBLANK($CA$3),"",IF(OR(Tipy!BP55=Výsledky!$BY$6,Tipy!BP55=Výsledky!$BY$7,Tipy!BP55=Výsledky!$BY$8,Tipy!BP55=Výsledky!$BY$9),VLOOKUP(Tipy!BP55,'Kategórie hráčov'!$A$27:$B$76,2,FALSE),0))</f>
        <v>30</v>
      </c>
      <c r="BZ61" s="62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5">
        <f>IF(ISBLANK($CA$3),"",IF(ISBLANK(Tipy!BL55),"-",SUM(BV61:BZ61)))</f>
        <v>50</v>
      </c>
      <c r="CB61" s="64"/>
      <c r="CC61" s="61">
        <f>IF(ISBLANK($CH$3),"",IF(ISBLANK(Tipy!BR55),0,IF(AND(Tipy!BR55=Výsledky!$CF$3,Tipy!BT55=Výsledky!$CH$3),60,0)))</f>
        <v>0</v>
      </c>
      <c r="CD61" s="61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61">
        <f>IF(ISBLANK($CH$3),"",IF(OR(Tipy!BU55=Výsledky!$CC$6,Tipy!BU55=Výsledky!$CC$7,Tipy!BU55=Výsledky!$CC$8,Tipy!BU55=Výsledky!$CC$9),VLOOKUP(Tipy!BU55,'Kategórie hráčov'!$A$2:$B$51,2,FALSE),0))</f>
        <v>0</v>
      </c>
      <c r="CF61" s="61">
        <f>IF(ISBLANK($CH$3),"",IF(OR(Tipy!BV55=Výsledky!$CF$6,Tipy!BV55=Výsledky!$CF$7,Tipy!BV55=Výsledky!$CF$8,Tipy!BV55=Výsledky!$CF$9),VLOOKUP(Tipy!BV55,'Kategórie hráčov'!$A$27:$B$76,2,FALSE),0))</f>
        <v>0</v>
      </c>
      <c r="CG61" s="62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5" t="str">
        <f>IF(ISBLANK($CH$3),"",IF(ISBLANK(Tipy!BR55),"-",SUM(CC61:CG61)))</f>
        <v>-</v>
      </c>
      <c r="CI61" s="64"/>
      <c r="CJ61" s="61">
        <f>IF(ISBLANK($CO$3),"",IF(ISBLANK(Tipy!BX55),0,IF(AND(Tipy!BX55=Výsledky!$CM$3,Tipy!BZ55=Výsledky!$CO$3),60,0)))</f>
        <v>0</v>
      </c>
      <c r="CK61" s="61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61">
        <f>IF(ISBLANK($CO$3),"",IF(OR(Tipy!CA55=Výsledky!$CJ$6,Tipy!CA55=Výsledky!$CJ$7,Tipy!CA55=Výsledky!$CJ$8,Tipy!CA55=Výsledky!$CJ$9),VLOOKUP(Tipy!CA55,'Kategórie hráčov'!$A$2:$B$51,2,FALSE),0))</f>
        <v>20</v>
      </c>
      <c r="CM61" s="61">
        <f>IF(ISBLANK($CO$3),"",IF(OR(Tipy!CB55=Výsledky!$CM$6,Tipy!CB55=Výsledky!$CM$7,Tipy!CB55=Výsledky!$CM$8,Tipy!CB55=Výsledky!$CM$9),VLOOKUP(Tipy!CB55,'Kategórie hráčov'!$A$27:$B$76,2,FALSE),0))</f>
        <v>0</v>
      </c>
      <c r="CN61" s="62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65">
        <f>IF(ISBLANK($CO$3),"",IF(ISBLANK(Tipy!BX55),"-",SUM(CJ61:CN61)))</f>
        <v>50</v>
      </c>
      <c r="CP61" s="64"/>
      <c r="CQ61" s="61">
        <f>IF(ISBLANK($CV$3),"",IF(ISBLANK(Tipy!CD55),0,IF(AND(Tipy!CD55=Výsledky!$CT$3,Tipy!CF55=Výsledky!$CV$3),60,0)))</f>
        <v>0</v>
      </c>
      <c r="CR61" s="61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61">
        <f>IF(ISBLANK($CV$3),"",IF(OR(Tipy!CG55=Výsledky!$CQ$6,Tipy!CG55=Výsledky!$CQ$7,Tipy!CG55=Výsledky!$CQ$8,Tipy!CG55=Výsledky!$CQ$9),VLOOKUP(Tipy!CG55,'Kategórie hráčov'!$A$2:$B$51,2,FALSE),0))</f>
        <v>20</v>
      </c>
      <c r="CT61" s="61">
        <f>IF(ISBLANK($CV$3),"",IF(OR(Tipy!CH55=Výsledky!$CT$6,Tipy!CH55=Výsledky!$CT$7,Tipy!CH55=Výsledky!$CT$8,Tipy!CH55=Výsledky!$CT$9),VLOOKUP(Tipy!CH55,'Kategórie hráčov'!$A$27:$B$76,2,FALSE),0))</f>
        <v>0</v>
      </c>
      <c r="CU61" s="62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65">
        <f>IF(ISBLANK($CV$3),"",IF(ISBLANK(Tipy!CD55),"-",SUM(CQ61:CU61)))</f>
        <v>40</v>
      </c>
      <c r="CW61" s="64"/>
      <c r="CX61" s="61">
        <f>IF(ISBLANK($DC$3),"",IF(ISBLANK(Tipy!CJ55),0,IF(AND(Tipy!CJ55=Výsledky!$DA$3,Tipy!CL55=Výsledky!$DC$3),60,0)))</f>
        <v>0</v>
      </c>
      <c r="CY61" s="61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61">
        <f>IF(ISBLANK($DC$3),"",IF(OR(Tipy!CM55=Výsledky!$CX$6,Tipy!CM55=Výsledky!$CX$7,Tipy!CM55=Výsledky!$CX$8,Tipy!CM55=Výsledky!$CX$9),VLOOKUP(Tipy!CM55,'Kategórie hráčov'!$A$2:$B$51,2,FALSE),0))</f>
        <v>20</v>
      </c>
      <c r="DA61" s="61">
        <f>IF(ISBLANK($DC$3),"",IF(OR(Tipy!CN55=Výsledky!$DA$6,Tipy!CN55=Výsledky!$DA$7,Tipy!CN55=Výsledky!$DA$8,Tipy!CN55=Výsledky!$DA$9),VLOOKUP(Tipy!CN55,'Kategórie hráčov'!$A$27:$B$76,2,FALSE),0))</f>
        <v>0</v>
      </c>
      <c r="DB61" s="62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65">
        <f>IF(ISBLANK($DC$3),"",IF(ISBLANK(Tipy!CJ55),"-",SUM(CX61:DB61)))</f>
        <v>40</v>
      </c>
      <c r="DD61" s="64"/>
      <c r="DE61" s="61">
        <f>IF(ISBLANK($DJ$3),"",IF(ISBLANK(Tipy!CP55),0,IF(AND(Tipy!CP55=Výsledky!$DH$3,Tipy!CR55=Výsledky!$DJ$3),60,0)))</f>
        <v>0</v>
      </c>
      <c r="DF61" s="61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61">
        <f>IF(ISBLANK($DJ$3),"",IF(OR(Tipy!CS55=Výsledky!$DE$6,Tipy!CS55=Výsledky!$DE$7,Tipy!CS55=Výsledky!$DE$8,Tipy!CS55=Výsledky!$DE$9),VLOOKUP(Tipy!CS55,'Kategórie hráčov'!$A$2:$B$51,2,FALSE),0))</f>
        <v>0</v>
      </c>
      <c r="DH61" s="61">
        <f>IF(ISBLANK($DJ$3),"",IF(OR(Tipy!CT55=Výsledky!$DH$6,Tipy!CT55=Výsledky!$DH$7,Tipy!CT55=Výsledky!$DH$8,Tipy!CT55=Výsledky!$DH$9),VLOOKUP(Tipy!CT55,'Kategórie hráčov'!$A$27:$B$76,2,FALSE),0))</f>
        <v>20</v>
      </c>
      <c r="DI61" s="62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65">
        <f>IF(ISBLANK($DJ$3),"",IF(ISBLANK(Tipy!CP55),"-",SUM(DE61:DI61)))</f>
        <v>40</v>
      </c>
      <c r="DK61" s="64"/>
      <c r="DL61" s="61">
        <f>IF(ISBLANK($DQ$3),"",IF(ISBLANK(Tipy!CV55),0,IF(AND(Tipy!CV55=Výsledky!$DO$3,Tipy!CX55=Výsledky!$DQ$3),60,0)))</f>
        <v>0</v>
      </c>
      <c r="DM61" s="61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61">
        <f>IF(ISBLANK($DQ$3),"",IF(OR(Tipy!CY55=Výsledky!$DL$6,Tipy!CY55=Výsledky!$DL$7,Tipy!CY55=Výsledky!$DL$8,Tipy!CY55=Výsledky!$DL$9),VLOOKUP(Tipy!CY55,'Kategórie hráčov'!$A$2:$B$51,2,FALSE),0))</f>
        <v>0</v>
      </c>
      <c r="DO61" s="61">
        <f>IF(ISBLANK($DQ$3),"",IF(OR(Tipy!CZ55=Výsledky!$DO$6,Tipy!CZ55=Výsledky!$DO$7,Tipy!CZ55=Výsledky!$DO$8,Tipy!CZ55=Výsledky!$DO$9),VLOOKUP(Tipy!CZ55,'Kategórie hráčov'!$A$27:$B$76,2,FALSE),0))</f>
        <v>0</v>
      </c>
      <c r="DP61" s="62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65">
        <f>IF(ISBLANK($DQ$3),"",IF(ISBLANK(Tipy!CV55),"-",SUM(DL61:DP61)))</f>
        <v>0</v>
      </c>
      <c r="DR61" s="64"/>
      <c r="DS61" s="61">
        <f>IF(ISBLANK($DX$3),"",IF(ISBLANK(Tipy!DB55),0,IF(AND(Tipy!DB55=Výsledky!$DV$3,Tipy!DD55=Výsledky!$DX$3),60,0)))</f>
        <v>0</v>
      </c>
      <c r="DT61" s="61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61">
        <f>IF(ISBLANK($DX$3),"",IF(OR(Tipy!DE55=Výsledky!$DS$6,Tipy!DE55=Výsledky!$DS$7,Tipy!DE55=Výsledky!$DS$8,Tipy!DE55=Výsledky!$DS$9),VLOOKUP(Tipy!DE55,'Kategórie hráčov'!$A$2:$B$51,2,FALSE),0))</f>
        <v>0</v>
      </c>
      <c r="DV61" s="61">
        <f>IF(ISBLANK($DX$3),"",IF(OR(Tipy!DF55=Výsledky!$DV$6,Tipy!DF55=Výsledky!$DV$7,Tipy!DF55=Výsledky!$DV$8,Tipy!DF55=Výsledky!$DV$9),VLOOKUP(Tipy!DF55,'Kategórie hráčov'!$A$27:$B$76,2,FALSE),0))</f>
        <v>0</v>
      </c>
      <c r="DW61" s="62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65">
        <f>IF(ISBLANK($DX$3),"",IF(ISBLANK(Tipy!DB55),"-",SUM(DS61:DW61)))</f>
        <v>0</v>
      </c>
      <c r="DY61" s="64"/>
      <c r="DZ61" s="61">
        <f>IF(ISBLANK($EE$3),"",IF(ISBLANK(Tipy!DH55),0,IF(AND(Tipy!DH55=Výsledky!$EC$3,Tipy!DJ55=Výsledky!$EE$3),60,0)))</f>
        <v>0</v>
      </c>
      <c r="EA61" s="61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61">
        <f>IF(ISBLANK($EE$3),"",IF(OR(Tipy!DK55=Výsledky!$DZ$6,Tipy!DK55=Výsledky!$DZ$7,Tipy!DK55=Výsledky!$DZ$8,Tipy!DK55=Výsledky!$DZ$9),VLOOKUP(Tipy!DK55,'Kategórie hráčov'!$A$2:$B$51,2,FALSE),0))</f>
        <v>0</v>
      </c>
      <c r="EC61" s="61">
        <f>IF(ISBLANK($EE$3),"",IF(OR(Tipy!DL55=Výsledky!$EC$6,Tipy!DL55=Výsledky!$EC$7,Tipy!DL55=Výsledky!$EC$8,Tipy!DL55=Výsledky!$EC$9),VLOOKUP(Tipy!DL55,'Kategórie hráčov'!$A$27:$B$76,2,FALSE),0))</f>
        <v>0</v>
      </c>
      <c r="ED61" s="62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65">
        <f>IF(ISBLANK($EE$3),"",IF(ISBLANK(Tipy!DH55),"-",SUM(DZ61:ED61)))</f>
        <v>20</v>
      </c>
      <c r="EF61" s="64"/>
      <c r="EG61" s="61">
        <f>IF(ISBLANK($EL$3),"",IF(ISBLANK(Tipy!DN55),0,IF(AND(Tipy!DN55=Výsledky!$EJ$3,Tipy!DP55=Výsledky!$EL$3),60,0)))</f>
        <v>0</v>
      </c>
      <c r="EH61" s="61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61">
        <f>IF(ISBLANK($EL$3),"",IF(OR(Tipy!DQ55=Výsledky!$EG$6,Tipy!DQ55=Výsledky!$EG$7,Tipy!DQ55=Výsledky!$EG$8,Tipy!DQ55=Výsledky!$EG$9),VLOOKUP(Tipy!DQ55,'Kategórie hráčov'!$A$77:$B$77,2,FALSE),0))</f>
        <v>0</v>
      </c>
      <c r="EJ61" s="61">
        <f>IF(ISBLANK($EL$3),"",IF(OR(Tipy!DR55=Výsledky!$EJ$6,Tipy!DR55=Výsledky!$EJ$7,Tipy!DR55=Výsledky!$EJ$8,Tipy!DR55=Výsledky!$EJ$9),VLOOKUP(Tipy!DR55,'Kategórie hráčov'!$A$27:$B$76,2,FALSE),0))</f>
        <v>0</v>
      </c>
      <c r="EK61" s="62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65">
        <f>IF(ISBLANK($EL$3),"",IF(ISBLANK(Tipy!DN55),"-",SUM(EG61:EK61)))</f>
        <v>0</v>
      </c>
      <c r="EM61" s="64"/>
      <c r="EN61" s="61">
        <f>IF(ISBLANK($ES$3),"",IF(ISBLANK(Tipy!DT55),0,IF(AND(Tipy!DT55=Výsledky!$EQ$3,Tipy!DV55=Výsledky!$ES$3),60,0)))</f>
        <v>0</v>
      </c>
      <c r="EO61" s="61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61">
        <f>IF(ISBLANK($ES$3),"",IF(OR(Tipy!DW55=Výsledky!$EN$6,Tipy!DW55=Výsledky!$EN$7,Tipy!DW55=Výsledky!$EN$8,Tipy!DW55=Výsledky!$EN$9),VLOOKUP(Tipy!DW55,'Kategórie hráčov'!$A$2:$B$51,2,FALSE),0))</f>
        <v>0</v>
      </c>
      <c r="EQ61" s="61">
        <f>IF(ISBLANK($ES$3),"",IF(OR(Tipy!DX55=Výsledky!$EQ$6,Tipy!DX55=Výsledky!$EQ$7,Tipy!DX55=Výsledky!$EQ$8,Tipy!DX55=Výsledky!$EQ$9),VLOOKUP(Tipy!DX55,'Kategórie hráčov'!$A$27:$B$76,2,FALSE),0))</f>
        <v>0</v>
      </c>
      <c r="ER61" s="62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65">
        <f>IF(ISBLANK($ES$3),"",IF(ISBLANK(Tipy!DT55),"-",SUM(EN61:ER61)))</f>
        <v>20</v>
      </c>
      <c r="ET61" s="64"/>
      <c r="EU61" s="61">
        <f>IF(ISBLANK($EZ$3),"",IF(ISBLANK(Tipy!DZ55),0,IF(AND(Tipy!DZ55=Výsledky!$EX$3,Tipy!EB55=Výsledky!$EZ$3),60,0)))</f>
        <v>0</v>
      </c>
      <c r="EV61" s="61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61">
        <f>IF(ISBLANK($EZ$3),"",IF(OR(Tipy!EC55=Výsledky!$EU$6,Tipy!EC55=Výsledky!$EU$7,Tipy!EC55=Výsledky!$EU$8,Tipy!EC55=Výsledky!$EU$9),VLOOKUP(Tipy!EC55,'Kategórie hráčov'!$A$2:$B$51,2,FALSE),0))</f>
        <v>0</v>
      </c>
      <c r="EX61" s="61">
        <f>IF(ISBLANK($EZ$3),"",IF(OR(Tipy!ED55=Výsledky!$EX$6,Tipy!ED55=Výsledky!$EX$7,Tipy!ED55=Výsledky!$EX$8,Tipy!ED55=Výsledky!$EX$9),VLOOKUP(Tipy!ED55,'Kategórie hráčov'!$A$27:$B$76,2,FALSE),0))</f>
        <v>0</v>
      </c>
      <c r="EY61" s="62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65">
        <f>IF(ISBLANK($EZ$3),"",IF(ISBLANK(Tipy!DZ55),"-",SUM(EU61:EY61)))</f>
        <v>20</v>
      </c>
      <c r="FA61" s="64"/>
      <c r="FB61" s="61">
        <f>IF(ISBLANK($BM$3),"",IF(ISBLANK(Tipy!EF55),0,IF(AND(Tipy!EF55=Výsledky!$BK$3,Tipy!EH55=Výsledky!$BM$3),60,0)))</f>
        <v>0</v>
      </c>
      <c r="FC61" s="61">
        <f>IF(ISBLANK($BM$3),"",IF(ISBLANK(Tipy!EF55),0,IF(AND(Tipy!EF55=Výsledky!$BK$3,Tipy!EH55=Výsledky!$BM$3),0,IF(AND(Tipy!EF55-Tipy!EH55&gt;0,Výsledky!$BK$3-Výsledky!$BM$3&gt;0),20,IF(AND(Tipy!EF55-Tipy!EH55=0,Výsledky!$BK$3-Výsledky!$BM$3=0),20,IF(AND(Tipy!EF55-Tipy!EH55&lt;0,Výsledky!$BK$3-Výsledky!$BM$3&lt;0),20,0))))))</f>
        <v>0</v>
      </c>
      <c r="FD61" s="61">
        <f>IF(ISBLANK($BM$3),"",IF(OR(Tipy!EI55=Výsledky!$FB$6,Tipy!EI55=Výsledky!$FB$7,Tipy!EI55=Výsledky!$FB$8,Tipy!EI55=Výsledky!$FB$9),IF(VLOOKUP(Tipy!EI55,'Kategórie hráčov'!$A$2:$B$46,2,FALSE)=30,30,20),0))</f>
        <v>0</v>
      </c>
      <c r="FE61" s="61">
        <f>IF(ISBLANK($BM$3),"",IF(OR(Tipy!EJ55=Výsledky!$FE$6,Tipy!EJ55=Výsledky!$FE$7,Tipy!EJ55=Výsledky!$FE$8,Tipy!EJ55=Výsledky!$FE$9),IF(VLOOKUP(Tipy!EJ55,'Kategórie hráčov'!$A$2:$B$46,2,FALSE)=30,30,20),0))</f>
        <v>0</v>
      </c>
      <c r="FF61" s="62">
        <f>IF(ISBLANK($BM$3),"",IF(ISBLANK(Tipy!EF55),0,IF(OR(AND(Tipy!EF55=Výsledky!$BK$3,OR(Tipy!EH55=Výsledky!$BM$3+1,Tipy!EH55=Výsledky!$BM$3-1)),AND(Tipy!EH55=Výsledky!$BM$3,OR(Tipy!EF55=Výsledky!$BK$3+1,Tipy!EF55=Výsledky!$BK$3-1))),10,0)))</f>
        <v>0</v>
      </c>
      <c r="FG61" s="65" t="str">
        <f>IF(ISBLANK($BM$3),"",IF(ISBLANK(Tipy!EF55),"-",SUM(FB61:FF61)))</f>
        <v>-</v>
      </c>
      <c r="FH61" s="64"/>
      <c r="FI61" s="61" t="str">
        <f>IF(ISBLANK($FN$3),"",IF(ISBLANK(Tipy!EL55),0,IF(AND(Tipy!EL55=Výsledky!$FL$3,Tipy!EN55=Výsledky!$FN$3),60,0)))</f>
        <v/>
      </c>
      <c r="FJ61" s="61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61" t="str">
        <f>IF(ISBLANK($FN$3),"",IF(OR(Tipy!EO55=Výsledky!$FI$6,Tipy!EO55=Výsledky!$FI$7,Tipy!EO55=Výsledky!$FI$8,Tipy!EO55=Výsledky!$FI$9),IF(VLOOKUP(Tipy!EO55,'Kategórie hráčov'!$A$2:$B$46,2,FALSE)=30,30,20),0))</f>
        <v/>
      </c>
      <c r="FL61" s="61" t="str">
        <f>IF(ISBLANK($FN$3),"",IF(OR(Tipy!EP55=Výsledky!$FL$6,Tipy!EP55=Výsledky!$FL$7,Tipy!EP55=Výsledky!$FL$8,Tipy!EP55=Výsledky!$FL$9),IF(VLOOKUP(Tipy!EP55,'Kategórie hráčov'!$A$2:$B$46,2,FALSE)=30,30,20),0))</f>
        <v/>
      </c>
      <c r="FM61" s="62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65" t="str">
        <f>IF(ISBLANK($FN$3),"",IF(ISBLANK(Tipy!EL55),"-",SUM(FI61:FM61)))</f>
        <v/>
      </c>
      <c r="FO61" s="64"/>
      <c r="FP61" s="61">
        <f>IF(ISBLANK($DJ$3),"",IF(ISBLANK(Tipy!ER55),0,IF(AND(Tipy!ER55=Výsledky!$DH$3,Tipy!ET55=Výsledky!$DJ$3),60,0)))</f>
        <v>0</v>
      </c>
      <c r="FQ61" s="61">
        <f>IF(ISBLANK($DJ$3),"",IF(ISBLANK(Tipy!ER55),0,IF(AND(Tipy!ER55=Výsledky!$DH$3,Tipy!ET55=Výsledky!$DJ$3),0,IF(AND(Tipy!ER55-Tipy!ET55&gt;0,Výsledky!$DH$3-Výsledky!$DJ$3&gt;0),20,IF(AND(Tipy!ER55-Tipy!ET55=0,Výsledky!$DH$3-Výsledky!$DJ$3=0),20,IF(AND(Tipy!ER55-Tipy!ET55&lt;0,Výsledky!$DH$3-Výsledky!$DJ$3&lt;0),20,0))))))</f>
        <v>0</v>
      </c>
      <c r="FR61" s="61">
        <f>IF(ISBLANK($DJ$3),"",IF(OR(Tipy!EU55=Výsledky!$FP$6,Tipy!EU55=Výsledky!$FP$7,Tipy!EU55=Výsledky!$FP$8,Tipy!EU55=Výsledky!$FP$9),IF(VLOOKUP(Tipy!EU55,'Kategórie hráčov'!$A$2:$B$46,2,FALSE)=30,30,20),0))</f>
        <v>0</v>
      </c>
      <c r="FS61" s="61">
        <f>IF(ISBLANK($DJ$3),"",IF(OR(Tipy!EV55=Výsledky!$FS$6,Tipy!EV55=Výsledky!$FS$7,Tipy!EV55=Výsledky!$FS$8,Tipy!EV55=Výsledky!$FS$9),IF(VLOOKUP(Tipy!EV55,'Kategórie hráčov'!$A$2:$B$46,2,FALSE)=30,30,20),0))</f>
        <v>0</v>
      </c>
      <c r="FT61" s="62">
        <f>IF(ISBLANK($DJ$3),"",IF(ISBLANK(Tipy!ER55),0,IF(OR(AND(Tipy!ER55=Výsledky!$DH$3,OR(Tipy!ET55=Výsledky!$DJ$3+1,Tipy!ET55=Výsledky!$DJ$3-1)),AND(Tipy!ET55=Výsledky!$DJ$3,OR(Tipy!ER55=Výsledky!$DH$3+1,Tipy!ER55=Výsledky!$DH$3-1))),10,0)))</f>
        <v>0</v>
      </c>
      <c r="FU61" s="65" t="str">
        <f>IF(ISBLANK($DJ$3),"",IF(ISBLANK(Tipy!ER55),"-",SUM(FP61:FT61)))</f>
        <v>-</v>
      </c>
      <c r="FV61" s="64"/>
      <c r="FW61" s="61" t="str">
        <f>IF(ISBLANK($GB$3),"",IF(ISBLANK(Tipy!EX55),0,IF(AND(Tipy!EX55=Výsledky!$FZ$3,Tipy!EZ55=Výsledky!$GB$3),60,0)))</f>
        <v/>
      </c>
      <c r="FX61" s="61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61" t="str">
        <f>IF(ISBLANK($GB$3),"",IF(OR(Tipy!FA55=Výsledky!$FW$6,Tipy!FA55=Výsledky!$FW$7,Tipy!FA55=Výsledky!$FW$8,Tipy!FA55=Výsledky!$FW$9),IF(VLOOKUP(Tipy!FA55,'Kategórie hráčov'!$A$2:$B$46,2,FALSE)=30,30,20),0))</f>
        <v/>
      </c>
      <c r="FZ61" s="61" t="str">
        <f>IF(ISBLANK($GB$3),"",IF(OR(Tipy!FB55=Výsledky!$FZ$6,Tipy!FB55=Výsledky!$FZ$7,Tipy!FB55=Výsledky!$FZ$8,Tipy!FB55=Výsledky!$FZ$9),IF(VLOOKUP(Tipy!FB55,'Kategórie hráčov'!$A$2:$B$46,2,FALSE)=30,30,20),0))</f>
        <v/>
      </c>
      <c r="GA61" s="62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65" t="str">
        <f>IF(ISBLANK($GB$3),"",IF(ISBLANK(Tipy!EX55),"-",SUM(FW61:GA61)))</f>
        <v/>
      </c>
      <c r="GC61" s="64"/>
      <c r="GD61" s="61" t="str">
        <f>IF(ISBLANK($GP$3),"",IF(ISBLANK(Tipy!FD55),0,IF(AND(Tipy!FD55=Výsledky!$GN$3,Tipy!FF55=Výsledky!$GP$3),60,0)))</f>
        <v/>
      </c>
      <c r="GE61" s="61" t="str">
        <f>IF(ISBLANK($GP$3),"",IF(ISBLANK(Tipy!FD55),0,IF(AND(Tipy!FD55=Výsledky!$GN$3,Tipy!FF55=Výsledky!$GP$3),0,IF(AND(Tipy!FD55-Tipy!FF55&gt;0,Výsledky!$GN$3-Výsledky!$GP$3&gt;0),20,IF(AND(Tipy!FD55-Tipy!FF55=0,Výsledky!$GN$3-Výsledky!$GP$3=0),20,IF(AND(Tipy!FD55-Tipy!FF55&lt;0,Výsledky!$GN$3-Výsledky!$GP$3&lt;0),20,0))))))</f>
        <v/>
      </c>
      <c r="GF61" s="61" t="str">
        <f>IF(ISBLANK($GP$3),"",IF(OR(Tipy!FG55=Výsledky!$GD$6,Tipy!FG55=Výsledky!$GD$7,Tipy!FG55=Výsledky!$GD$8,Tipy!FG55=Výsledky!$GD$9),IF(VLOOKUP(Tipy!FG55,'Kategórie hráčov'!$A$2:$B$46,2,FALSE)=30,30,20),0))</f>
        <v/>
      </c>
      <c r="GG61" s="61" t="str">
        <f>IF(ISBLANK($GP$3),"",IF(OR(Tipy!FH55=Výsledky!$GG$6,Tipy!FH55=Výsledky!$GG$7,Tipy!FH55=Výsledky!$GG$8,Tipy!FH55=Výsledky!$GG$9),IF(VLOOKUP(Tipy!FH55,'Kategórie hráčov'!$A$2:$B$46,2,FALSE)=30,30,20),0))</f>
        <v/>
      </c>
      <c r="GH61" s="62" t="str">
        <f>IF(ISBLANK($GP$3),"",IF(ISBLANK(Tipy!FD55),0,IF(OR(AND(Tipy!FD55=Výsledky!$GN$3,OR(Tipy!FF55=Výsledky!$GP$3+1,Tipy!FF55=Výsledky!$GP$3-1)),AND(Tipy!FF55=Výsledky!$GP$3,OR(Tipy!FD55=Výsledky!$GN$3+1,Tipy!FD55=Výsledky!$GN$3-1))),10,0)))</f>
        <v/>
      </c>
      <c r="GI61" s="65" t="str">
        <f>IF(ISBLANK($GP$3),"",IF(ISBLANK(Tipy!FD55),"-",SUM(GD61:GH61)))</f>
        <v/>
      </c>
      <c r="GJ61" s="64"/>
      <c r="GK61" s="61" t="str">
        <f>IF(ISBLANK($GW$3),"",IF(ISBLANK(Tipy!FJ55),0,IF(AND(Tipy!FJ55=Výsledky!$GU$3,Tipy!FL55=Výsledky!$GW$3),60,0)))</f>
        <v/>
      </c>
      <c r="GL61" s="61" t="str">
        <f>IF(ISBLANK($GW$3),"",IF(ISBLANK(Tipy!FJ55),0,IF(AND(Tipy!FJ55=Výsledky!$GU$3,Tipy!FL55=Výsledky!$GW$3),0,IF(AND(Tipy!FJ55-Tipy!FL55&gt;0,Výsledky!$GU$3-Výsledky!$GW$3&gt;0),20,IF(AND(Tipy!FJ55-Tipy!FL55=0,Výsledky!$GU$3-Výsledky!$GW$3=0),20,IF(AND(Tipy!FJ55-Tipy!FL55&lt;0,Výsledky!$GU$3-Výsledky!$GW$3&lt;0),20,0))))))</f>
        <v/>
      </c>
      <c r="GM61" s="61" t="str">
        <f>IF(ISBLANK($GW$3),"",IF(OR(Tipy!FM55=Výsledky!$GK$6,Tipy!FM55=Výsledky!$GK$7,Tipy!FM55=Výsledky!$GK$8,Tipy!FM55=Výsledky!$GK$9),IF(VLOOKUP(Tipy!FM55,'Kategórie hráčov'!$A$2:$B$46,2,FALSE)=30,30,20),0))</f>
        <v/>
      </c>
      <c r="GN61" s="61" t="str">
        <f>IF(ISBLANK($GW$3),"",IF(OR(Tipy!FN55=Výsledky!$GN$6,Tipy!FN55=Výsledky!$GN$7,Tipy!FN55=Výsledky!$GN$8,Tipy!FN55=Výsledky!$GN$9),IF(VLOOKUP(Tipy!FN55,'Kategórie hráčov'!$A$2:$B$46,2,FALSE)=30,30,20),0))</f>
        <v/>
      </c>
      <c r="GO61" s="62" t="str">
        <f>IF(ISBLANK($GW$3),"",IF(ISBLANK(Tipy!FJ55),0,IF(OR(AND(Tipy!FJ55=Výsledky!$GU$3,OR(Tipy!FL55=Výsledky!$GW$3+1,Tipy!FL55=Výsledky!$GW$3-1)),AND(Tipy!FL55=Výsledky!$GW$3,OR(Tipy!FJ55=Výsledky!$GU$3+1,Tipy!FJ55=Výsledky!$GU$3-1))),10,0)))</f>
        <v/>
      </c>
      <c r="GP61" s="65" t="str">
        <f>IF(ISBLANK($GW$3),"",IF(ISBLANK(Tipy!FJ55),"-",SUM(GK61:GO61)))</f>
        <v/>
      </c>
      <c r="GQ61" s="64"/>
      <c r="GR61" s="61" t="str">
        <f>IF(ISBLANK($GI$3),"",IF(ISBLANK(Tipy!FP55),0,IF(AND(Tipy!FP55=Výsledky!$GG$3,Tipy!FR55=Výsledky!$GI$3),60,0)))</f>
        <v/>
      </c>
      <c r="GS61" s="61" t="str">
        <f>IF(ISBLANK($GI$3),"",IF(ISBLANK(Tipy!FP55),0,IF(AND(Tipy!FP55=Výsledky!$GG$3,Tipy!FR55=Výsledky!$GI$3),0,IF(AND(Tipy!FP55-Tipy!FR55&gt;0,Výsledky!$GG$3-Výsledky!$GI$3&gt;0),20,IF(AND(Tipy!FP55-Tipy!FR55=0,Výsledky!$GG$3-Výsledky!$GI$3=0),20,IF(AND(Tipy!FP55-Tipy!FR55&lt;0,Výsledky!$GG$3-Výsledky!$GI$3&lt;0),20,0))))))</f>
        <v/>
      </c>
      <c r="GT61" s="61" t="str">
        <f>IF(ISBLANK($GI$3),"",IF(OR(Tipy!FS55=Výsledky!#REF!,Tipy!FS55=Výsledky!#REF!,Tipy!FS55=Výsledky!#REF!,Tipy!FS55=Výsledky!$GR$9),IF(VLOOKUP(Tipy!FS55,'Kategórie hráčov'!$A$2:$B$46,2,FALSE)=30,30,20),0))</f>
        <v/>
      </c>
      <c r="GU61" s="61" t="str">
        <f>IF(ISBLANK($GI$3),"",IF(OR(Tipy!FT55=Výsledky!#REF!,Tipy!FT55=Výsledky!#REF!,Tipy!FT55=Výsledky!#REF!,Tipy!FT55=Výsledky!$GU$9),IF(VLOOKUP(Tipy!FT55,'Kategórie hráčov'!$A$2:$B$46,2,FALSE)=30,30,20),0))</f>
        <v/>
      </c>
      <c r="GV61" s="62" t="str">
        <f>IF(ISBLANK($GI$3),"",IF(ISBLANK(Tipy!FP55),0,IF(OR(AND(Tipy!FP55=Výsledky!$GG$3,OR(Tipy!FR55=Výsledky!$GI$3+1,Tipy!FR55=Výsledky!$GI$3-1)),AND(Tipy!FR55=Výsledky!$GI$3,OR(Tipy!FP55=Výsledky!$GG$3+1,Tipy!FP55=Výsledky!$GG$3-1))),10,0)))</f>
        <v/>
      </c>
      <c r="GW61" s="65" t="str">
        <f>IF(ISBLANK($GI$3),"",IF(ISBLANK(Tipy!FP55),"-",SUM(GR61:GV61)))</f>
        <v/>
      </c>
      <c r="GX61" s="64"/>
      <c r="GY61" s="61" t="str">
        <f>IF(ISBLANK($HK$3),"",IF(ISBLANK(Tipy!FV55),0,IF(AND(Tipy!FV55=Výsledky!$HI$3,Tipy!FX55=Výsledky!$HK$3),60,0)))</f>
        <v/>
      </c>
      <c r="GZ61" s="61" t="str">
        <f>IF(ISBLANK($HK$3),"",IF(ISBLANK(Tipy!FV55),0,IF(AND(Tipy!FV55=Výsledky!$HI$3,Tipy!FX55=Výsledky!$HK$3),0,IF(AND(Tipy!FV55-Tipy!FX55&gt;0,Výsledky!$HI$3-Výsledky!$HK$3&gt;0),20,IF(AND(Tipy!FV55-Tipy!FX55=0,Výsledky!$HI$3-Výsledky!$HK$3=0),20,IF(AND(Tipy!FV55-Tipy!FX55&lt;0,Výsledky!$HI$3-Výsledky!$HK$3&lt;0),20,0))))))</f>
        <v/>
      </c>
      <c r="HA61" s="61" t="str">
        <f>IF(ISBLANK($HK$3),"",IF(OR(Tipy!FY55=Výsledky!$GY$6,Tipy!FY55=Výsledky!$GY$7,Tipy!FY55=Výsledky!$GY$8,Tipy!FY55=Výsledky!$GY$9),IF(VLOOKUP(Tipy!FY55,'Kategórie hráčov'!$A$2:$B$46,2,FALSE)=30,30,20),0))</f>
        <v/>
      </c>
      <c r="HB61" s="61" t="str">
        <f>IF(ISBLANK($HK$3),"",IF(OR(Tipy!FZ55=Výsledky!$HB$6,Tipy!FZ55=Výsledky!$HB$7,Tipy!FZ55=Výsledky!$HB$8,Tipy!FZ55=Výsledky!$HB$9),IF(VLOOKUP(Tipy!FZ55,'Kategórie hráčov'!$A$2:$B$46,2,FALSE)=30,30,20),0))</f>
        <v/>
      </c>
      <c r="HC61" s="62" t="str">
        <f>IF(ISBLANK($HK$3),"",IF(ISBLANK(Tipy!FV55),0,IF(OR(AND(Tipy!FV55=Výsledky!$HI$3,OR(Tipy!FX55=Výsledky!$HK$3+1,Tipy!FX55=Výsledky!$HK$3-1)),AND(Tipy!FX55=Výsledky!$HK$3,OR(Tipy!FV55=Výsledky!$HI$3+1,Tipy!FV55=Výsledky!$HI$3-1))),10,0)))</f>
        <v/>
      </c>
      <c r="HD61" s="65" t="str">
        <f>IF(ISBLANK($HK$3),"",IF(ISBLANK(Tipy!FV55),"-",SUM(GY61:HC61)))</f>
        <v/>
      </c>
      <c r="HE61" s="64"/>
      <c r="HF61" s="61" t="str">
        <f>IF(ISBLANK($HD$3),"",IF(ISBLANK(Tipy!GB55),0,IF(AND(Tipy!GB55=Výsledky!$HB$3,Tipy!GD55=Výsledky!$HD$3),60,0)))</f>
        <v/>
      </c>
      <c r="HG61" s="61" t="str">
        <f>IF(ISBLANK($HD$3),"",IF(ISBLANK(Tipy!GB55),0,IF(AND(Tipy!GB55=Výsledky!$HB$3,Tipy!GD55=Výsledky!$HD$3),0,IF(AND(Tipy!GB55-Tipy!GD55&gt;0,Výsledky!$HB$3-Výsledky!$HD$3&gt;0),20,IF(AND(Tipy!GB55-Tipy!GD55=0,Výsledky!$HB$3-Výsledky!$HD$3=0),20,IF(AND(Tipy!GB55-Tipy!GD55&lt;0,Výsledky!$HB$3-Výsledky!$HD$3&lt;0),20,0))))))</f>
        <v/>
      </c>
      <c r="HH61" s="61" t="str">
        <f>IF(ISBLANK($HD$3),"",IF(OR(Tipy!GE55=Výsledky!#REF!,Tipy!GE55=Výsledky!#REF!,Tipy!GE55=Výsledky!#REF!,Tipy!GE55=Výsledky!$HF$9),IF(VLOOKUP(Tipy!GE55,'Kategórie hráčov'!$A$2:$B$46,2,FALSE)=30,30,20),0))</f>
        <v/>
      </c>
      <c r="HI61" s="61" t="str">
        <f>IF(ISBLANK($HD$3),"",IF(OR(Tipy!GF55=Výsledky!#REF!,Tipy!GF55=Výsledky!#REF!,Tipy!GF55=Výsledky!#REF!,Tipy!GF55=Výsledky!$HI$9),IF(VLOOKUP(Tipy!GF55,'Kategórie hráčov'!$A$2:$B$46,2,FALSE)=30,30,20),0))</f>
        <v/>
      </c>
      <c r="HJ61" s="62" t="str">
        <f>IF(ISBLANK($HD$3),"",IF(ISBLANK(Tipy!GB55),0,IF(OR(AND(Tipy!GB55=Výsledky!$HB$3,OR(Tipy!GD55=Výsledky!$HD$3+1,Tipy!GD55=Výsledky!$HD$3-1)),AND(Tipy!GD55=Výsledky!$HD$3,OR(Tipy!GB55=Výsledky!$HB$3+1,Tipy!GB55=Výsledky!$HB$3-1))),10,0)))</f>
        <v/>
      </c>
      <c r="HK61" s="65" t="str">
        <f>IF(ISBLANK($HD$3),"",IF(ISBLANK(Tipy!GB55),"-",SUM(HF61:HJ61)))</f>
        <v/>
      </c>
      <c r="HL61" s="64"/>
      <c r="HM61" s="61" t="str">
        <f>IF(ISBLANK($HY$3),"",IF(ISBLANK(Tipy!GH55),0,IF(AND(Tipy!GH55=Výsledky!$HW$3,Tipy!GJ55=Výsledky!$HY$3),60,0)))</f>
        <v/>
      </c>
      <c r="HN61" s="61" t="str">
        <f>IF(ISBLANK($HY$3),"",IF(ISBLANK(Tipy!GH55),0,IF(AND(Tipy!GH55=Výsledky!$HW$3,Tipy!GJ55=Výsledky!$HY$3),0,IF(AND(Tipy!GH55-Tipy!GJ55&gt;0,Výsledky!$HW$3-Výsledky!$HY$3&gt;0),20,IF(AND(Tipy!GH55-Tipy!GJ55=0,Výsledky!$HW$3-Výsledky!$HY$3=0),20,IF(AND(Tipy!GH55-Tipy!GJ55&lt;0,Výsledky!$HW$3-Výsledky!$HY$3&lt;0),20,0))))))</f>
        <v/>
      </c>
      <c r="HO61" s="61" t="str">
        <f>IF(ISBLANK($HY$3),"",IF(OR(Tipy!GK55=Výsledky!$HM$6,Tipy!GK55=Výsledky!$HM$7,Tipy!GK55=Výsledky!$HM$8,Tipy!GK55=Výsledky!$HM$9),IF(VLOOKUP(Tipy!GK55,'Kategórie hráčov'!$A$2:$B$46,2,FALSE)=30,30,20),0))</f>
        <v/>
      </c>
      <c r="HP61" s="61" t="str">
        <f>IF(ISBLANK($HY$3),"",IF(OR(Tipy!GL55=Výsledky!$HP$6,Tipy!GL55=Výsledky!$HP$7,Tipy!GL55=Výsledky!$HP$8,Tipy!GL55=Výsledky!$HP$9),IF(VLOOKUP(Tipy!GL55,'Kategórie hráčov'!$A$2:$B$46,2,FALSE)=30,30,20),0))</f>
        <v/>
      </c>
      <c r="HQ61" s="62" t="str">
        <f>IF(ISBLANK($HY$3),"",IF(ISBLANK(Tipy!GH55),0,IF(OR(AND(Tipy!GH55=Výsledky!$HW$3,OR(Tipy!GJ55=Výsledky!$HY$3+1,Tipy!GJ55=Výsledky!$HY$3-1)),AND(Tipy!GJ55=Výsledky!$HY$3,OR(Tipy!GH55=Výsledky!$HW$3+1,Tipy!GH55=Výsledky!$HW$3-1))),10,0)))</f>
        <v/>
      </c>
      <c r="HR61" s="65" t="str">
        <f>IF(ISBLANK($HY$3),"",IF(ISBLANK(Tipy!GH55),"-",SUM(HM61:HQ61)))</f>
        <v/>
      </c>
      <c r="HS61" s="64"/>
      <c r="HT61" s="61" t="str">
        <f>IF(ISBLANK($HR$3),"",IF(ISBLANK(Tipy!GN55),0,IF(AND(Tipy!GN55=Výsledky!$HP$3,Tipy!GP55=Výsledky!$HR$3),60,0)))</f>
        <v/>
      </c>
      <c r="HU61" s="61" t="str">
        <f>IF(ISBLANK($HR$3),"",IF(ISBLANK(Tipy!GN55),0,IF(AND(Tipy!GN55=Výsledky!$HP$3,Tipy!GP55=Výsledky!$HR$3),0,IF(AND(Tipy!GN55-Tipy!GP55&gt;0,Výsledky!$HP$3-Výsledky!$HR$3&gt;0),20,IF(AND(Tipy!GN55-Tipy!GP55=0,Výsledky!$HP$3-Výsledky!$HR$3=0),20,IF(AND(Tipy!GN55-Tipy!GP55&lt;0,Výsledky!$HP$3-Výsledky!$HR$3&lt;0),20,0))))))</f>
        <v/>
      </c>
      <c r="HV61" s="61" t="str">
        <f>IF(ISBLANK($HR$3),"",IF(OR(Tipy!GQ55=Výsledky!$HT$6,Tipy!GQ55=Výsledky!#REF!,Tipy!GQ55=Výsledky!#REF!,Tipy!GQ55=Výsledky!#REF!),IF(VLOOKUP(Tipy!GQ55,'Kategórie hráčov'!$A$2:$B$46,2,FALSE)=30,30,20),0))</f>
        <v/>
      </c>
      <c r="HW61" s="61" t="str">
        <f>IF(ISBLANK($HR$3),"",IF(OR(Tipy!GR55=Výsledky!$HW$6,Tipy!GR55=Výsledky!#REF!,Tipy!GR55=Výsledky!#REF!,Tipy!GR55=Výsledky!#REF!),IF(VLOOKUP(Tipy!GR55,'Kategórie hráčov'!$A$2:$B$46,2,FALSE)=30,30,20),0))</f>
        <v/>
      </c>
      <c r="HX61" s="62" t="str">
        <f>IF(ISBLANK($HR$3),"",IF(ISBLANK(Tipy!GN55),0,IF(OR(AND(Tipy!GN55=Výsledky!$HP$3,OR(Tipy!GP55=Výsledky!$HR$3+1,Tipy!GP55=Výsledky!$HR$3-1)),AND(Tipy!GP55=Výsledky!$HR$3,OR(Tipy!GN55=Výsledky!$HP$3+1,Tipy!GN55=Výsledky!$HP$3-1))),10,0)))</f>
        <v/>
      </c>
      <c r="HY61" s="65" t="str">
        <f>IF(ISBLANK($HR$3),"",IF(ISBLANK(Tipy!GN55),"-",SUM(HT61:HX61)))</f>
        <v/>
      </c>
      <c r="HZ61" s="64"/>
      <c r="IA61" s="61" t="str">
        <f>IF(ISBLANK($IM$3),"",IF(ISBLANK(Tipy!GT55),0,IF(AND(Tipy!GT55=Výsledky!$IK$3,Tipy!GV55=Výsledky!$IM$3),60,0)))</f>
        <v/>
      </c>
      <c r="IB61" s="61" t="str">
        <f>IF(ISBLANK($IM$3),"",IF(ISBLANK(Tipy!GT55),0,IF(AND(Tipy!GT55=Výsledky!$IK$3,Tipy!GV55=Výsledky!$IM$3),0,IF(AND(Tipy!GT55-Tipy!GV55&gt;0,Výsledky!$IK$3-Výsledky!$IM$3&gt;0),20,IF(AND(Tipy!GT55-Tipy!GV55=0,Výsledky!$IK$3-Výsledky!$IM$3=0),20,IF(AND(Tipy!GT55-Tipy!GV55&lt;0,Výsledky!$IK$3-Výsledky!$IM$3&lt;0),20,0))))))</f>
        <v/>
      </c>
      <c r="IC61" s="61" t="str">
        <f>IF(ISBLANK($IM$3),"",IF(OR(Tipy!GW55=Výsledky!$IA$6,Tipy!GW55=Výsledky!$IA$7,Tipy!GW55=Výsledky!$IA$8,Tipy!GW55=Výsledky!$IA$9),IF(VLOOKUP(Tipy!GW55,'Kategórie hráčov'!$A$2:$B$46,2,FALSE)=30,30,20),0))</f>
        <v/>
      </c>
      <c r="ID61" s="61" t="str">
        <f>IF(ISBLANK($IM$3),"",IF(OR(Tipy!GX55=Výsledky!$ID$6,Tipy!GX55=Výsledky!$ID$7,Tipy!GX55=Výsledky!$ID$8,Tipy!GX55=Výsledky!$ID$9),IF(VLOOKUP(Tipy!GX55,'Kategórie hráčov'!$A$2:$B$46,2,FALSE)=30,30,20),0))</f>
        <v/>
      </c>
      <c r="IE61" s="62" t="str">
        <f>IF(ISBLANK($IM$3),"",IF(ISBLANK(Tipy!GT55),0,IF(OR(AND(Tipy!GT55=Výsledky!$IK$3,OR(Tipy!GV55=Výsledky!$IM$3+1,Tipy!GV55=Výsledky!$IM$3-1)),AND(Tipy!GV55=Výsledky!$IM$3,OR(Tipy!GT55=Výsledky!$IK$3+1,Tipy!GT55=Výsledky!$IK$3-1))),10,0)))</f>
        <v/>
      </c>
      <c r="IF61" s="65" t="str">
        <f>IF(ISBLANK($IM$3),"",IF(ISBLANK(Tipy!GT55),"-",SUM(IA61:IE61)))</f>
        <v/>
      </c>
      <c r="IG61" s="64"/>
      <c r="IH61" s="61" t="str">
        <f>IF(ISBLANK($IF$3),"",IF(ISBLANK(Tipy!GZ55),0,IF(AND(Tipy!GZ55=Výsledky!$ID$3,Tipy!HB55=Výsledky!$IF$3),60,0)))</f>
        <v/>
      </c>
      <c r="II61" s="61" t="str">
        <f>IF(ISBLANK($IF$3),"",IF(ISBLANK(Tipy!GZ55),0,IF(AND(Tipy!GZ55=Výsledky!$ID$3,Tipy!HB55=Výsledky!$IF$3),0,IF(AND(Tipy!GZ55-Tipy!HB55&gt;0,Výsledky!$ID$3-Výsledky!$IF$3&gt;0),20,IF(AND(Tipy!GZ55-Tipy!HB55=0,Výsledky!$ID$3-Výsledky!$IF$3=0),20,IF(AND(Tipy!GZ55-Tipy!HB55&lt;0,Výsledky!$ID$3-Výsledky!$IF$3&lt;0),20,0))))))</f>
        <v/>
      </c>
      <c r="IJ61" s="61" t="str">
        <f>IF(ISBLANK($IF$3),"",IF(OR(Tipy!HC55=Výsledky!#REF!,Tipy!HC55=Výsledky!#REF!,Tipy!HC55=Výsledky!#REF!,Tipy!HC55=Výsledky!$IH$9),IF(VLOOKUP(Tipy!HC55,'Kategórie hráčov'!$A$2:$B$46,2,FALSE)=30,30,20),0))</f>
        <v/>
      </c>
      <c r="IK61" s="61" t="str">
        <f>IF(ISBLANK($IF$3),"",IF(OR(Tipy!HD55=Výsledky!#REF!,Tipy!HD55=Výsledky!#REF!,Tipy!HD55=Výsledky!#REF!,Tipy!HD55=Výsledky!$IK$9),IF(VLOOKUP(Tipy!HD55,'Kategórie hráčov'!$A$2:$B$46,2,FALSE)=30,30,20),0))</f>
        <v/>
      </c>
      <c r="IL61" s="62" t="str">
        <f>IF(ISBLANK($IF$3),"",IF(ISBLANK(Tipy!GZ55),0,IF(OR(AND(Tipy!GZ55=Výsledky!$ID$3,OR(Tipy!HB55=Výsledky!$IF$3+1,Tipy!HB55=Výsledky!$IF$3-1)),AND(Tipy!HB55=Výsledky!$IF$3,OR(Tipy!GZ55=Výsledky!$ID$3+1,Tipy!GZ55=Výsledky!$ID$3-1))),10,0)))</f>
        <v/>
      </c>
      <c r="IM61" s="65" t="str">
        <f>IF(ISBLANK($IF$3),"",IF(ISBLANK(Tipy!GZ55),"-",SUM(IH61:IL61)))</f>
        <v/>
      </c>
      <c r="IN61" s="64"/>
      <c r="IO61" s="61" t="str">
        <f>IF(ISBLANK($IT$3),"",IF(ISBLANK(Tipy!HF55),0,IF(AND(Tipy!HF55=Výsledky!$IR$3,Tipy!HH55=Výsledky!$IT$3),60,0)))</f>
        <v/>
      </c>
      <c r="IP61" s="61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61" t="str">
        <f>IF(ISBLANK($IT$3),"",IF(OR(Tipy!HI55=Výsledky!$IO$6,Tipy!HI55=Výsledky!$IO$7,Tipy!HI55=Výsledky!$IO$8,Tipy!HI55=Výsledky!$IO$9),IF(VLOOKUP(Tipy!HI55,'Kategórie hráčov'!$A$2:$B$46,2,FALSE)=30,30,20),0))</f>
        <v/>
      </c>
      <c r="IR61" s="61" t="str">
        <f>IF(ISBLANK($IT$3),"",IF(OR(Tipy!HJ55=Výsledky!$IR$6,Tipy!HJ55=Výsledky!$IR$7,Tipy!HJ55=Výsledky!$IR$8,Tipy!HJ55=Výsledky!$IR$9),IF(VLOOKUP(Tipy!HJ55,'Kategórie hráčov'!$A$2:$B$46,2,FALSE)=30,30,20),0))</f>
        <v/>
      </c>
      <c r="IS61" s="62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65" t="str">
        <f>IF(ISBLANK($IT$3),"",IF(ISBLANK(Tipy!HF55),"-",SUM(IO61:IS61)))</f>
        <v/>
      </c>
      <c r="IU61" s="64"/>
      <c r="IV61" s="61" t="str">
        <f>IF(ISBLANK($JA$3),"",IF(ISBLANK(Tipy!HL55),0,IF(AND(Tipy!HL55=Výsledky!$IY$3,Tipy!HN55=Výsledky!$JA$3),60,0)))</f>
        <v/>
      </c>
      <c r="IW61" s="61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61" t="str">
        <f>IF(ISBLANK($JA$3),"",IF(OR(Tipy!HO55=Výsledky!$IV$6,Tipy!HO55=Výsledky!$IV$7,Tipy!HO55=Výsledky!$IV$8,Tipy!HO55=Výsledky!$IV$9),IF(VLOOKUP(Tipy!HO55,'Kategórie hráčov'!$A$2:$B$46,2,FALSE)=30,30,20),0))</f>
        <v/>
      </c>
      <c r="IY61" s="61" t="str">
        <f>IF(ISBLANK($JA$3),"",IF(OR(Tipy!HP55=Výsledky!$IY$6,Tipy!HP55=Výsledky!$IY$7,Tipy!HP55=Výsledky!$IY$8,Tipy!HP55=Výsledky!$IY$9),IF(VLOOKUP(Tipy!HP55,'Kategórie hráčov'!$A$2:$B$46,2,FALSE)=30,30,20),0))</f>
        <v/>
      </c>
      <c r="IZ61" s="62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65" t="str">
        <f>IF(ISBLANK($JA$3),"",IF(ISBLANK(Tipy!HL55),"-",SUM(IV61:IZ61)))</f>
        <v/>
      </c>
      <c r="JB61" s="64"/>
      <c r="JC61" s="61" t="str">
        <f>IF(ISBLANK($JO$3),"",IF(ISBLANK(Tipy!HR55),0,IF(AND(Tipy!HR55=Výsledky!$JM$3,Tipy!HT55=Výsledky!$JO$3),60,0)))</f>
        <v/>
      </c>
      <c r="JD61" s="61" t="str">
        <f>IF(ISBLANK($JO$3),"",IF(ISBLANK(Tipy!HR55),0,IF(AND(Tipy!HR55=Výsledky!$JM$3,Tipy!HT55=Výsledky!$JO$3),0,IF(AND(Tipy!HR55-Tipy!HT55&gt;0,Výsledky!$JM$3-Výsledky!$JO$3&gt;0),20,IF(AND(Tipy!HR55-Tipy!HT55=0,Výsledky!$JM$3-Výsledky!$JO$3=0),20,IF(AND(Tipy!HR55-Tipy!HT55&lt;0,Výsledky!$JM$3-Výsledky!$JO$3&lt;0),20,0))))))</f>
        <v/>
      </c>
      <c r="JE61" s="61" t="str">
        <f>IF(ISBLANK($JO$3),"",IF(OR(Tipy!HU55=Výsledky!$JC$6,Tipy!HU55=Výsledky!$JC$7,Tipy!HU55=Výsledky!$JC$8,Tipy!HU55=Výsledky!$JC$9),IF(VLOOKUP(Tipy!HU55,'Kategórie hráčov'!$A$2:$B$70,2,FALSE)=30,30,20),0))</f>
        <v/>
      </c>
      <c r="JF61" s="61" t="str">
        <f>IF(ISBLANK($JO$3),"",IF(OR(Tipy!HV55=Výsledky!$JF$6,Tipy!HV55=Výsledky!$JF$7,Tipy!HV55=Výsledky!$JF$8,Tipy!HV55=Výsledky!$JF$9),IF(VLOOKUP(Tipy!HV55,'Kategórie hráčov'!$A$2:$B$70,2,FALSE)=30,30,20),0))</f>
        <v/>
      </c>
      <c r="JG61" s="62" t="str">
        <f>IF(ISBLANK($JO$3),"",IF(ISBLANK(Tipy!HR55),0,IF(OR(AND(Tipy!HR55=Výsledky!$JM$3,OR(Tipy!HT55=Výsledky!$JO$3+1,Tipy!HT55=Výsledky!$JO$3-1)),AND(Tipy!HT55=Výsledky!$JO$3,OR(Tipy!HR55=Výsledky!$JM$3+1,Tipy!HR55=Výsledky!$JM$3-1))),10,0)))</f>
        <v/>
      </c>
      <c r="JH61" s="65" t="str">
        <f>IF(ISBLANK($JO$3),"",IF(ISBLANK(Tipy!HR55),"-",SUM(JC61:JG61)))</f>
        <v/>
      </c>
      <c r="JI61" s="64"/>
      <c r="JJ61" s="61" t="str">
        <f>IF(ISBLANK($JH$3),"",IF(ISBLANK(Tipy!HX55),0,IF(AND(Tipy!HX55=Výsledky!$JF$3,Tipy!HZ55=Výsledky!$JH$3),60,0)))</f>
        <v/>
      </c>
      <c r="JK61" s="61" t="str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/>
      </c>
      <c r="JL61" s="61" t="str">
        <f>IF(ISBLANK($JH$3),"",IF(OR(Tipy!IA55=Výsledky!#REF!,Tipy!IA55=Výsledky!#REF!,Tipy!IA55=Výsledky!#REF!,Tipy!IA55=Výsledky!$JJ$9),IF(VLOOKUP(Tipy!IA55,'Kategórie hráčov'!$A$2:$B$46,2,FALSE)=30,30,20),0))</f>
        <v/>
      </c>
      <c r="JM61" s="61" t="str">
        <f>IF(ISBLANK($JH$3),"",IF(OR(Tipy!IB55=Výsledky!#REF!,Tipy!IB55=Výsledky!#REF!,Tipy!IB55=Výsledky!#REF!,Tipy!IB55=Výsledky!$JM$9),IF(VLOOKUP(Tipy!IB55,'Kategórie hráčov'!$A$2:$B$46,2,FALSE)=30,30,20),0))</f>
        <v/>
      </c>
      <c r="JN61" s="62" t="str">
        <f>IF(ISBLANK($JH$3),"",IF(ISBLANK(Tipy!HX55),0,IF(OR(AND(Tipy!HX55=Výsledky!$JF$3,OR(Tipy!HZ55=Výsledky!$JH$3+1,Tipy!HZ55=Výsledky!$JH$3-1)),AND(Tipy!HZ55=Výsledky!$JH$3,OR(Tipy!HX55=Výsledky!$JF$3+1,Tipy!HX55=Výsledky!$JF$3-1))),10,0)))</f>
        <v/>
      </c>
      <c r="JO61" s="65" t="str">
        <f>IF(ISBLANK($JH$3),"",IF(ISBLANK(Tipy!HX55),"-",SUM(JJ61:JN61)))</f>
        <v/>
      </c>
      <c r="JP61" s="64"/>
      <c r="JQ61" s="61" t="str">
        <f>IF(ISBLANK($JV$3),"",IF(ISBLANK(Tipy!ID55),0,IF(AND(Tipy!ID55=Výsledky!$JT$3,Tipy!IF55=Výsledky!$JV$3),60,0)))</f>
        <v/>
      </c>
      <c r="JR61" s="61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61" t="str">
        <f>IF(ISBLANK($JV$3),"",IF(OR(Tipy!IG55=Výsledky!$JQ$6,Tipy!IG55=Výsledky!$JQ$7,Tipy!IG55=Výsledky!$JQ$8,Tipy!IG55=Výsledky!$JQ$9),IF(VLOOKUP(Tipy!IG55,'Kategórie hráčov'!$A$2:$B$46,2,FALSE)=30,30,20),0))</f>
        <v/>
      </c>
      <c r="JT61" s="61" t="str">
        <f>IF(ISBLANK($JV$3),"",IF(OR(Tipy!IH55=Výsledky!$JT$6,Tipy!IH55=Výsledky!$JT$7,Tipy!IH55=Výsledky!$JT$8,Tipy!IH55=Výsledky!$JT$9),IF(VLOOKUP(Tipy!IH55,'Kategórie hráčov'!$A$2:$B$46,2,FALSE)=30,30,20),0))</f>
        <v/>
      </c>
      <c r="JU61" s="62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65" t="str">
        <f>IF(ISBLANK($JV$3),"",IF(ISBLANK(Tipy!ID55),"-",SUM(JQ61:JU61)))</f>
        <v/>
      </c>
      <c r="JW61" s="64"/>
      <c r="JX61" s="61" t="str">
        <f>IF(ISBLANK($KQ$3),"",IF(ISBLANK(Tipy!IJ55),0,IF(AND(Tipy!IJ55=Výsledky!$KO$3,Tipy!IL55=Výsledky!$KQ$3),60,0)))</f>
        <v/>
      </c>
      <c r="JY61" s="61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1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1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2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65" t="str">
        <f>IF(ISBLANK($KQ$3),"",IF(ISBLANK(Tipy!IJ55),"-",SUM(JX61:KB61)))</f>
        <v/>
      </c>
      <c r="KD61" s="64"/>
      <c r="KE61" s="61" t="str">
        <f>IF(ISBLANK($KX$3),"",IF(ISBLANK(Tipy!IP55),0,IF(AND(Tipy!IP55=Výsledky!$KV$3,Tipy!IR55=Výsledky!$KX$3),60,0)))</f>
        <v/>
      </c>
      <c r="KF61" s="61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1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1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2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65" t="str">
        <f>IF(ISBLANK($KX$3),"",IF(ISBLANK(Tipy!IP55),"-",SUM(KE61:KI61)))</f>
        <v/>
      </c>
      <c r="KK61" s="64"/>
      <c r="KL61" s="61" t="str">
        <f>IF(ISBLANK($KJ$3),"",IF(ISBLANK(Tipy!IV55),0,IF(AND(Tipy!IV55=Výsledky!$KH$3,Tipy!IX55=Výsledky!$KJ$3),60,0)))</f>
        <v/>
      </c>
      <c r="KM61" s="61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1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1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2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65" t="str">
        <f>IF(ISBLANK($KJ$3),"",IF(ISBLANK(Tipy!IV55),"-",SUM(KL61:KP61)))</f>
        <v/>
      </c>
      <c r="KR61" s="64"/>
      <c r="KS61" s="61" t="str">
        <f>IF(ISBLANK($KC$3),"",IF(ISBLANK(Tipy!JB55),0,IF(AND(Tipy!JB55=Výsledky!$KA$3,Tipy!JD55=Výsledky!$KC$3),60,0)))</f>
        <v/>
      </c>
      <c r="KT61" s="61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1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1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2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5" t="str">
        <f>IF(ISBLANK($KC$3),"",IF(ISBLANK(Tipy!JB55),"-",SUM(KS61:KW61)))</f>
        <v/>
      </c>
      <c r="KY61" s="64"/>
      <c r="KZ61" s="61" t="str">
        <f>IF(ISBLANK($LE$3),"",IF(ISBLANK(Tipy!JH55),0,IF(AND(Tipy!JH55=Výsledky!$LC$3,Tipy!JJ55=Výsledky!$LE$3),60,0)))</f>
        <v/>
      </c>
      <c r="LA61" s="61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1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1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2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5" t="str">
        <f>IF(ISBLANK($LE$3),"",IF(ISBLANK(Tipy!JH55),"-",SUM(KZ61:LD61)))</f>
        <v/>
      </c>
      <c r="LF61" s="64"/>
      <c r="LG61" s="61" t="str">
        <f>IF(ISBLANK($JH$3),"",IF(ISBLANK(Tipy!JU55),0,IF(AND(Tipy!JU55=Výsledky!$JF$3,Tipy!JW55=Výsledky!$JH$3),60,0)))</f>
        <v/>
      </c>
      <c r="LH61" s="61" t="str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/>
      </c>
      <c r="LI61" s="61" t="str">
        <f>IF(ISBLANK($JH$3),"",IF(OR(Tipy!JX55=Výsledky!#REF!,Tipy!JX55=Výsledky!#REF!,Tipy!JX55=Výsledky!#REF!,Tipy!JX55=Výsledky!$JJ$9),IF(VLOOKUP(Tipy!JX55,'Kategórie hráčov'!$A$2:$B$46,2,FALSE)=30,30,20),0))</f>
        <v/>
      </c>
      <c r="LJ61" s="61" t="str">
        <f>IF(ISBLANK($JH$3),"",IF(OR(Tipy!JY55=Výsledky!#REF!,Tipy!JY55=Výsledky!#REF!,Tipy!JY55=Výsledky!#REF!,Tipy!JY55=Výsledky!$JM$9),IF(VLOOKUP(Tipy!JY55,'Kategórie hráčov'!$A$2:$B$46,2,FALSE)=30,30,20),0))</f>
        <v/>
      </c>
      <c r="LK61" s="62" t="str">
        <f>IF(ISBLANK($JH$3),"",IF(ISBLANK(Tipy!JU55),0,IF(OR(AND(Tipy!JU55=Výsledky!$JF$3,OR(Tipy!JW55=Výsledky!$JH$3+1,Tipy!JW55=Výsledky!$JH$3-1)),AND(Tipy!JW55=Výsledky!$JH$3,OR(Tipy!JU55=Výsledky!$JF$3+1,Tipy!JU55=Výsledky!$JF$3-1))),10,0)))</f>
        <v/>
      </c>
      <c r="LL61" s="65" t="str">
        <f>IF(ISBLANK($JH$3),"",IF(ISBLANK(Tipy!JU55),"-",SUM(LG61:LK61)))</f>
        <v/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 t="str">
        <f>IF(ISBLANK($JH$3),"",IF(ISBLANK(Tipy!KI55),0,IF(AND(Tipy!KI55=Výsledky!$JF$3,Tipy!KK55=Výsledky!$JH$3),60,0)))</f>
        <v/>
      </c>
      <c r="LV61" s="61" t="str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/>
      </c>
      <c r="LW61" s="61" t="str">
        <f>IF(ISBLANK($JH$3),"",IF(OR(Tipy!KL55=Výsledky!#REF!,Tipy!KL55=Výsledky!#REF!,Tipy!KL55=Výsledky!#REF!,Tipy!KL55=Výsledky!$JJ$9),IF(VLOOKUP(Tipy!KL55,'Kategórie hráčov'!$A$2:$B$46,2,FALSE)=30,30,20),0))</f>
        <v/>
      </c>
      <c r="LX61" s="61" t="str">
        <f>IF(ISBLANK($JH$3),"",IF(OR(Tipy!KM55=Výsledky!#REF!,Tipy!KM55=Výsledky!#REF!,Tipy!KM55=Výsledky!#REF!,Tipy!KM55=Výsledky!$JM$9),IF(VLOOKUP(Tipy!KM55,'Kategórie hráčov'!$A$2:$B$46,2,FALSE)=30,30,20),0))</f>
        <v/>
      </c>
      <c r="LY61" s="62" t="str">
        <f>IF(ISBLANK($JH$3),"",IF(ISBLANK(Tipy!KI55),0,IF(OR(AND(Tipy!KI55=Výsledky!$JF$3,OR(Tipy!KK55=Výsledky!$JH$3+1,Tipy!KK55=Výsledky!$JH$3-1)),AND(Tipy!KK55=Výsledky!$JH$3,OR(Tipy!KI55=Výsledky!$JF$3+1,Tipy!KI55=Výsledky!$JF$3-1))),10,0)))</f>
        <v/>
      </c>
      <c r="LZ61" s="65" t="str">
        <f>IF(ISBLANK($JH$3),"",IF(ISBLANK(Tipy!KI55),"-",SUM(LU61:LY61)))</f>
        <v/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324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324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5" customFormat="1" ht="18" customHeight="1" x14ac:dyDescent="0.2">
      <c r="A62" s="287">
        <f>Tipy!A56</f>
        <v>27</v>
      </c>
      <c r="B62" s="302" t="s">
        <v>6</v>
      </c>
      <c r="C62" s="303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4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299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299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102">
        <f>IF(ISBLANK($AR$3),"",IF(ISBLANK(Tipy!AH56),0,IF(AND(Tipy!AH56=Výsledky!$AP$3,Tipy!AJ56=Výsledky!$AR$3),60,0)))</f>
        <v>60</v>
      </c>
      <c r="AN62" s="101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01">
        <f>IF(ISBLANK($AR$3),"",IF(OR(Tipy!AK56=Výsledky!$AM$6,Tipy!AK56=Výsledky!$AM$7,Tipy!AK56=Výsledky!$AM$8,Tipy!AK56=Výsledky!$AM$9),VLOOKUP(Tipy!AK56,'Kategórie hráčov'!$A$2:$B$51,2,FALSE),0))</f>
        <v>0</v>
      </c>
      <c r="AP62" s="101">
        <f>IF(ISBLANK($AR$3),"",IF(OR(Tipy!AL56=Výsledky!$AP$6,Tipy!AL56=Výsledky!$AP$7,Tipy!AL56=Výsledky!$AP$8,Tipy!AL56=Výsledky!$AP$9),VLOOKUP(Tipy!AL56,'Kategórie hráčov'!$A$27:$B$76,2,FALSE),0))</f>
        <v>0</v>
      </c>
      <c r="AQ62" s="62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5">
        <f>IF(ISBLANK($AR$3),"",IF(ISBLANK(Tipy!AH56),"-",SUM(AM62:AQ62)))</f>
        <v>60</v>
      </c>
      <c r="AS62" s="64"/>
      <c r="AT62" s="61">
        <f>IF(ISBLANK($AY$3),"",IF(ISBLANK(Tipy!AN56),0,IF(AND(Tipy!AN56=Výsledky!$AW$3,Tipy!AP56=Výsledky!$AY$3),60,0)))</f>
        <v>0</v>
      </c>
      <c r="AU62" s="61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61">
        <f>IF(ISBLANK($AY$3),"",IF(OR(Tipy!AQ56=Výsledky!$AT$6,Tipy!AQ56=Výsledky!$AT$7,Tipy!AQ56=Výsledky!$AT$8,Tipy!AQ56=Výsledky!$AT$9),VLOOKUP(Tipy!AQ56,'Kategórie hráčov'!$A$2:$B$51,2,FALSE),0))</f>
        <v>20</v>
      </c>
      <c r="AW62" s="61">
        <f>IF(ISBLANK($AY$3),"",IF(OR(Tipy!AR56=Výsledky!$AW$6,Tipy!AR56=Výsledky!$AW$7,Tipy!AR56=Výsledky!$AW$8,Tipy!AR56=Výsledky!$AW$9),VLOOKUP(Tipy!AR56,'Kategórie hráčov'!$A$27:$B$76,2,FALSE),0))</f>
        <v>0</v>
      </c>
      <c r="AX62" s="62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5">
        <f>IF(ISBLANK($AY$3),"",IF(ISBLANK(Tipy!AN56),"-",SUM(AT62:AX62)))</f>
        <v>50</v>
      </c>
      <c r="AZ62" s="64"/>
      <c r="BA62" s="61">
        <f>IF(ISBLANK($BF$3),"",IF(ISBLANK(Tipy!AT56),0,IF(AND(Tipy!AT56=Výsledky!$BD$3,Tipy!AV56=Výsledky!$BF$3),60,0)))</f>
        <v>0</v>
      </c>
      <c r="BB62" s="61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61">
        <f>IF(ISBLANK($BF$3),"",IF(OR(Tipy!AW56=Výsledky!$BA$6,Tipy!AW56=Výsledky!$BA$7,Tipy!AW56=Výsledky!$BA$8,Tipy!AW56=Výsledky!$BA$9),VLOOKUP(Tipy!AW56,'Kategórie hráčov'!$A$2:$B$51,2,FALSE),0))</f>
        <v>20</v>
      </c>
      <c r="BD62" s="61">
        <f>IF(ISBLANK($BF$3),"",IF(OR(Tipy!AX56=Výsledky!$BD$6,Tipy!AX56=Výsledky!$BD$7,Tipy!AX56=Výsledky!$BD$8,Tipy!AX56=Výsledky!$BD$9),VLOOKUP(Tipy!AX56,'Kategórie hráčov'!$A$27:$B$76,2,FALSE),0))</f>
        <v>0</v>
      </c>
      <c r="BE62" s="62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5">
        <f>IF(ISBLANK($BF$3),"",IF(ISBLANK(Tipy!AT56),"-",SUM(BA62:BE62)))</f>
        <v>50</v>
      </c>
      <c r="BG62" s="64"/>
      <c r="BH62" s="61">
        <f>IF(ISBLANK($BM$3),"",IF(ISBLANK(Tipy!AZ56),0,IF(AND(Tipy!AZ56=Výsledky!$BK$3,Tipy!BB56=Výsledky!$BM$3),60,0)))</f>
        <v>0</v>
      </c>
      <c r="BI62" s="61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61">
        <f>IF(ISBLANK($BM$3),"",IF(OR(Tipy!BC56=Výsledky!$BH$6,Tipy!BC56=Výsledky!$BH$7,Tipy!BC56=Výsledky!$BH$8,Tipy!BC56=Výsledky!$BH$9),VLOOKUP(Tipy!BC56,'Kategórie hráčov'!$A$2:$B$51,2,FALSE),0))</f>
        <v>20</v>
      </c>
      <c r="BK62" s="61">
        <f>IF(ISBLANK($BM$3),"",IF(OR(Tipy!BD56=Výsledky!$BK$6,Tipy!BD56=Výsledky!$BK$7,Tipy!BD56=Výsledky!$BK$8,Tipy!BD56=Výsledky!$BK$9),VLOOKUP(Tipy!BD56,'Kategórie hráčov'!$A$27:$B$76,2,FALSE),0))</f>
        <v>0</v>
      </c>
      <c r="BL62" s="62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5">
        <f>IF(ISBLANK($BM$3),"",IF(ISBLANK(Tipy!AZ56),"-",SUM(BH62:BL62)))</f>
        <v>50</v>
      </c>
      <c r="BN62" s="64"/>
      <c r="BO62" s="61">
        <f>IF(ISBLANK($BT$3),"",IF(ISBLANK(Tipy!BF56),0,IF(AND(Tipy!BF56=Výsledky!$BR$3,Tipy!BH56=Výsledky!$BT$3),60,0)))</f>
        <v>0</v>
      </c>
      <c r="BP62" s="61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61">
        <f>IF(ISBLANK($BT$3),"",IF(OR(Tipy!BI56=Výsledky!$BO$6,Tipy!BI56=Výsledky!$BO$7,Tipy!BI56=Výsledky!$BO$8,Tipy!BI56=Výsledky!$BO$9),VLOOKUP(Tipy!BI56,'Kategórie hráčov'!$A$2:$B$51,2,FALSE),0))</f>
        <v>0</v>
      </c>
      <c r="BR62" s="61">
        <f>IF(ISBLANK($BT$3),"",IF(OR(Tipy!BJ56=Výsledky!$BR$6,Tipy!BJ56=Výsledky!$BR$7,Tipy!BJ56=Výsledky!$BR$8,Tipy!BJ56=Výsledky!$BR$9),VLOOKUP(Tipy!BJ56,'Kategórie hráčov'!$A$27:$B$76,2,FALSE),0))</f>
        <v>0</v>
      </c>
      <c r="BS62" s="62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5">
        <f>IF(ISBLANK($BT$3),"",IF(ISBLANK(Tipy!BF56),"-",SUM(BO62:BS62)))</f>
        <v>0</v>
      </c>
      <c r="BU62" s="64"/>
      <c r="BV62" s="61">
        <f>IF(ISBLANK($CA$3),"",IF(ISBLANK(Tipy!BL56),0,IF(AND(Tipy!BL56=Výsledky!$BY$3,Tipy!BN56=Výsledky!$CA$3),60,0)))</f>
        <v>0</v>
      </c>
      <c r="BW62" s="61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61">
        <f>IF(ISBLANK($CA$3),"",IF(OR(Tipy!BO56=Výsledky!$BV$6,Tipy!BO56=Výsledky!$BV$7,Tipy!BO56=Výsledky!$BV$8,Tipy!BO56=Výsledky!$BV$9),VLOOKUP(Tipy!BO56,'Kategórie hráčov'!$A$2:$B$51,2,FALSE),0))</f>
        <v>0</v>
      </c>
      <c r="BY62" s="61">
        <f>IF(ISBLANK($CA$3),"",IF(OR(Tipy!BP56=Výsledky!$BY$6,Tipy!BP56=Výsledky!$BY$7,Tipy!BP56=Výsledky!$BY$8,Tipy!BP56=Výsledky!$BY$9),VLOOKUP(Tipy!BP56,'Kategórie hráčov'!$A$27:$B$76,2,FALSE),0))</f>
        <v>0</v>
      </c>
      <c r="BZ62" s="62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5">
        <f>IF(ISBLANK($CA$3),"",IF(ISBLANK(Tipy!BL56),"-",SUM(BV62:BZ62)))</f>
        <v>20</v>
      </c>
      <c r="CB62" s="64"/>
      <c r="CC62" s="61">
        <f>IF(ISBLANK($CH$3),"",IF(ISBLANK(Tipy!BR56),0,IF(AND(Tipy!BR56=Výsledky!$CF$3,Tipy!BT56=Výsledky!$CH$3),60,0)))</f>
        <v>0</v>
      </c>
      <c r="CD62" s="61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61">
        <f>IF(ISBLANK($CH$3),"",IF(OR(Tipy!BU56=Výsledky!$CC$6,Tipy!BU56=Výsledky!$CC$7,Tipy!BU56=Výsledky!$CC$8,Tipy!BU56=Výsledky!$CC$9),VLOOKUP(Tipy!BU56,'Kategórie hráčov'!$A$2:$B$51,2,FALSE),0))</f>
        <v>20</v>
      </c>
      <c r="CF62" s="61">
        <f>IF(ISBLANK($CH$3),"",IF(OR(Tipy!BV56=Výsledky!$CF$6,Tipy!BV56=Výsledky!$CF$7,Tipy!BV56=Výsledky!$CF$8,Tipy!BV56=Výsledky!$CF$9),VLOOKUP(Tipy!BV56,'Kategórie hráčov'!$A$27:$B$76,2,FALSE),0))</f>
        <v>0</v>
      </c>
      <c r="CG62" s="62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5">
        <f>IF(ISBLANK($CH$3),"",IF(ISBLANK(Tipy!BR56),"-",SUM(CC62:CG62)))</f>
        <v>30</v>
      </c>
      <c r="CI62" s="64"/>
      <c r="CJ62" s="61">
        <f>IF(ISBLANK($CO$3),"",IF(ISBLANK(Tipy!BX56),0,IF(AND(Tipy!BX56=Výsledky!$CM$3,Tipy!BZ56=Výsledky!$CO$3),60,0)))</f>
        <v>60</v>
      </c>
      <c r="CK62" s="61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61">
        <f>IF(ISBLANK($CO$3),"",IF(OR(Tipy!CA56=Výsledky!$CJ$6,Tipy!CA56=Výsledky!$CJ$7,Tipy!CA56=Výsledky!$CJ$8,Tipy!CA56=Výsledky!$CJ$9),VLOOKUP(Tipy!CA56,'Kategórie hráčov'!$A$2:$B$51,2,FALSE),0))</f>
        <v>0</v>
      </c>
      <c r="CM62" s="61">
        <f>IF(ISBLANK($CO$3),"",IF(OR(Tipy!CB56=Výsledky!$CM$6,Tipy!CB56=Výsledky!$CM$7,Tipy!CB56=Výsledky!$CM$8,Tipy!CB56=Výsledky!$CM$9),VLOOKUP(Tipy!CB56,'Kategórie hráčov'!$A$27:$B$76,2,FALSE),0))</f>
        <v>0</v>
      </c>
      <c r="CN62" s="62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65">
        <f>IF(ISBLANK($CO$3),"",IF(ISBLANK(Tipy!BX56),"-",SUM(CJ62:CN62)))</f>
        <v>60</v>
      </c>
      <c r="CP62" s="64"/>
      <c r="CQ62" s="61">
        <f>IF(ISBLANK($CV$3),"",IF(ISBLANK(Tipy!CD56),0,IF(AND(Tipy!CD56=Výsledky!$CT$3,Tipy!CF56=Výsledky!$CV$3),60,0)))</f>
        <v>0</v>
      </c>
      <c r="CR62" s="61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61">
        <f>IF(ISBLANK($CV$3),"",IF(OR(Tipy!CG56=Výsledky!$CQ$6,Tipy!CG56=Výsledky!$CQ$7,Tipy!CG56=Výsledky!$CQ$8,Tipy!CG56=Výsledky!$CQ$9),VLOOKUP(Tipy!CG56,'Kategórie hráčov'!$A$2:$B$51,2,FALSE),0))</f>
        <v>20</v>
      </c>
      <c r="CT62" s="61">
        <f>IF(ISBLANK($CV$3),"",IF(OR(Tipy!CH56=Výsledky!$CT$6,Tipy!CH56=Výsledky!$CT$7,Tipy!CH56=Výsledky!$CT$8,Tipy!CH56=Výsledky!$CT$9),VLOOKUP(Tipy!CH56,'Kategórie hráčov'!$A$27:$B$76,2,FALSE),0))</f>
        <v>0</v>
      </c>
      <c r="CU62" s="62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65">
        <f>IF(ISBLANK($CV$3),"",IF(ISBLANK(Tipy!CD56),"-",SUM(CQ62:CU62)))</f>
        <v>40</v>
      </c>
      <c r="CW62" s="64"/>
      <c r="CX62" s="61">
        <f>IF(ISBLANK($DC$3),"",IF(ISBLANK(Tipy!CJ56),0,IF(AND(Tipy!CJ56=Výsledky!$DA$3,Tipy!CL56=Výsledky!$DC$3),60,0)))</f>
        <v>0</v>
      </c>
      <c r="CY62" s="61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61">
        <f>IF(ISBLANK($DC$3),"",IF(OR(Tipy!CM56=Výsledky!$CX$6,Tipy!CM56=Výsledky!$CX$7,Tipy!CM56=Výsledky!$CX$8,Tipy!CM56=Výsledky!$CX$9),VLOOKUP(Tipy!CM56,'Kategórie hráčov'!$A$2:$B$51,2,FALSE),0))</f>
        <v>20</v>
      </c>
      <c r="DA62" s="61">
        <f>IF(ISBLANK($DC$3),"",IF(OR(Tipy!CN56=Výsledky!$DA$6,Tipy!CN56=Výsledky!$DA$7,Tipy!CN56=Výsledky!$DA$8,Tipy!CN56=Výsledky!$DA$9),VLOOKUP(Tipy!CN56,'Kategórie hráčov'!$A$27:$B$76,2,FALSE),0))</f>
        <v>0</v>
      </c>
      <c r="DB62" s="62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65">
        <f>IF(ISBLANK($DC$3),"",IF(ISBLANK(Tipy!CJ56),"-",SUM(CX62:DB62)))</f>
        <v>50</v>
      </c>
      <c r="DD62" s="64"/>
      <c r="DE62" s="61">
        <f>IF(ISBLANK($DJ$3),"",IF(ISBLANK(Tipy!CP56),0,IF(AND(Tipy!CP56=Výsledky!$DH$3,Tipy!CR56=Výsledky!$DJ$3),60,0)))</f>
        <v>0</v>
      </c>
      <c r="DF62" s="61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61">
        <f>IF(ISBLANK($DJ$3),"",IF(OR(Tipy!CS56=Výsledky!$DE$6,Tipy!CS56=Výsledky!$DE$7,Tipy!CS56=Výsledky!$DE$8,Tipy!CS56=Výsledky!$DE$9),VLOOKUP(Tipy!CS56,'Kategórie hráčov'!$A$2:$B$51,2,FALSE),0))</f>
        <v>20</v>
      </c>
      <c r="DH62" s="61">
        <f>IF(ISBLANK($DJ$3),"",IF(OR(Tipy!CT56=Výsledky!$DH$6,Tipy!CT56=Výsledky!$DH$7,Tipy!CT56=Výsledky!$DH$8,Tipy!CT56=Výsledky!$DH$9),VLOOKUP(Tipy!CT56,'Kategórie hráčov'!$A$27:$B$76,2,FALSE),0))</f>
        <v>0</v>
      </c>
      <c r="DI62" s="62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65">
        <f>IF(ISBLANK($DJ$3),"",IF(ISBLANK(Tipy!CP56),"-",SUM(DE62:DI62)))</f>
        <v>40</v>
      </c>
      <c r="DK62" s="64"/>
      <c r="DL62" s="61">
        <f>IF(ISBLANK($DQ$3),"",IF(ISBLANK(Tipy!CV56),0,IF(AND(Tipy!CV56=Výsledky!$DO$3,Tipy!CX56=Výsledky!$DQ$3),60,0)))</f>
        <v>0</v>
      </c>
      <c r="DM62" s="61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61">
        <f>IF(ISBLANK($DQ$3),"",IF(OR(Tipy!CY56=Výsledky!$DL$6,Tipy!CY56=Výsledky!$DL$7,Tipy!CY56=Výsledky!$DL$8,Tipy!CY56=Výsledky!$DL$9),VLOOKUP(Tipy!CY56,'Kategórie hráčov'!$A$2:$B$51,2,FALSE),0))</f>
        <v>0</v>
      </c>
      <c r="DO62" s="61">
        <f>IF(ISBLANK($DQ$3),"",IF(OR(Tipy!CZ56=Výsledky!$DO$6,Tipy!CZ56=Výsledky!$DO$7,Tipy!CZ56=Výsledky!$DO$8,Tipy!CZ56=Výsledky!$DO$9),VLOOKUP(Tipy!CZ56,'Kategórie hráčov'!$A$27:$B$76,2,FALSE),0))</f>
        <v>0</v>
      </c>
      <c r="DP62" s="62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65">
        <f>IF(ISBLANK($DQ$3),"",IF(ISBLANK(Tipy!CV56),"-",SUM(DL62:DP62)))</f>
        <v>0</v>
      </c>
      <c r="DR62" s="64"/>
      <c r="DS62" s="61">
        <f>IF(ISBLANK($DX$3),"",IF(ISBLANK(Tipy!DB56),0,IF(AND(Tipy!DB56=Výsledky!$DV$3,Tipy!DD56=Výsledky!$DX$3),60,0)))</f>
        <v>0</v>
      </c>
      <c r="DT62" s="61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61">
        <f>IF(ISBLANK($DX$3),"",IF(OR(Tipy!DE56=Výsledky!$DS$6,Tipy!DE56=Výsledky!$DS$7,Tipy!DE56=Výsledky!$DS$8,Tipy!DE56=Výsledky!$DS$9),VLOOKUP(Tipy!DE56,'Kategórie hráčov'!$A$2:$B$51,2,FALSE),0))</f>
        <v>0</v>
      </c>
      <c r="DV62" s="61">
        <f>IF(ISBLANK($DX$3),"",IF(OR(Tipy!DF56=Výsledky!$DV$6,Tipy!DF56=Výsledky!$DV$7,Tipy!DF56=Výsledky!$DV$8,Tipy!DF56=Výsledky!$DV$9),VLOOKUP(Tipy!DF56,'Kategórie hráčov'!$A$27:$B$76,2,FALSE),0))</f>
        <v>0</v>
      </c>
      <c r="DW62" s="62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65">
        <f>IF(ISBLANK($DX$3),"",IF(ISBLANK(Tipy!DB56),"-",SUM(DS62:DW62)))</f>
        <v>0</v>
      </c>
      <c r="DY62" s="64"/>
      <c r="DZ62" s="61">
        <f>IF(ISBLANK($EE$3),"",IF(ISBLANK(Tipy!DH56),0,IF(AND(Tipy!DH56=Výsledky!$EC$3,Tipy!DJ56=Výsledky!$EE$3),60,0)))</f>
        <v>0</v>
      </c>
      <c r="EA62" s="61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20</v>
      </c>
      <c r="EB62" s="61">
        <f>IF(ISBLANK($EE$3),"",IF(OR(Tipy!DK56=Výsledky!$DZ$6,Tipy!DK56=Výsledky!$DZ$7,Tipy!DK56=Výsledky!$DZ$8,Tipy!DK56=Výsledky!$DZ$9),VLOOKUP(Tipy!DK56,'Kategórie hráčov'!$A$2:$B$51,2,FALSE),0))</f>
        <v>20</v>
      </c>
      <c r="EC62" s="61">
        <f>IF(ISBLANK($EE$3),"",IF(OR(Tipy!DL56=Výsledky!$EC$6,Tipy!DL56=Výsledky!$EC$7,Tipy!DL56=Výsledky!$EC$8,Tipy!DL56=Výsledky!$EC$9),VLOOKUP(Tipy!DL56,'Kategórie hráčov'!$A$27:$B$76,2,FALSE),0))</f>
        <v>0</v>
      </c>
      <c r="ED62" s="62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65">
        <f>IF(ISBLANK($EE$3),"",IF(ISBLANK(Tipy!DH56),"-",SUM(DZ62:ED62)))</f>
        <v>40</v>
      </c>
      <c r="EF62" s="64"/>
      <c r="EG62" s="61">
        <f>IF(ISBLANK($EL$3),"",IF(ISBLANK(Tipy!DN56),0,IF(AND(Tipy!DN56=Výsledky!$EJ$3,Tipy!DP56=Výsledky!$EL$3),60,0)))</f>
        <v>0</v>
      </c>
      <c r="EH62" s="61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20</v>
      </c>
      <c r="EI62" s="61">
        <f>IF(ISBLANK($EL$3),"",IF(OR(Tipy!DQ56=Výsledky!$EG$6,Tipy!DQ56=Výsledky!$EG$7,Tipy!DQ56=Výsledky!$EG$8,Tipy!DQ56=Výsledky!$EG$9),VLOOKUP(Tipy!DQ56,'Kategórie hráčov'!$A$77:$B$77,2,FALSE),0))</f>
        <v>0</v>
      </c>
      <c r="EJ62" s="61">
        <f>IF(ISBLANK($EL$3),"",IF(OR(Tipy!DR56=Výsledky!$EJ$6,Tipy!DR56=Výsledky!$EJ$7,Tipy!DR56=Výsledky!$EJ$8,Tipy!DR56=Výsledky!$EJ$9),VLOOKUP(Tipy!DR56,'Kategórie hráčov'!$A$27:$B$76,2,FALSE),0))</f>
        <v>20</v>
      </c>
      <c r="EK62" s="62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65">
        <f>IF(ISBLANK($EL$3),"",IF(ISBLANK(Tipy!DN56),"-",SUM(EG62:EK62)))</f>
        <v>40</v>
      </c>
      <c r="EM62" s="64"/>
      <c r="EN62" s="61">
        <f>IF(ISBLANK($ES$3),"",IF(ISBLANK(Tipy!DT56),0,IF(AND(Tipy!DT56=Výsledky!$EQ$3,Tipy!DV56=Výsledky!$ES$3),60,0)))</f>
        <v>0</v>
      </c>
      <c r="EO62" s="61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20</v>
      </c>
      <c r="EP62" s="61">
        <f>IF(ISBLANK($ES$3),"",IF(OR(Tipy!DW56=Výsledky!$EN$6,Tipy!DW56=Výsledky!$EN$7,Tipy!DW56=Výsledky!$EN$8,Tipy!DW56=Výsledky!$EN$9),VLOOKUP(Tipy!DW56,'Kategórie hráčov'!$A$2:$B$51,2,FALSE),0))</f>
        <v>20</v>
      </c>
      <c r="EQ62" s="61">
        <f>IF(ISBLANK($ES$3),"",IF(OR(Tipy!DX56=Výsledky!$EQ$6,Tipy!DX56=Výsledky!$EQ$7,Tipy!DX56=Výsledky!$EQ$8,Tipy!DX56=Výsledky!$EQ$9),VLOOKUP(Tipy!DX56,'Kategórie hráčov'!$A$27:$B$76,2,FALSE),0))</f>
        <v>0</v>
      </c>
      <c r="ER62" s="62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65">
        <f>IF(ISBLANK($ES$3),"",IF(ISBLANK(Tipy!DT56),"-",SUM(EN62:ER62)))</f>
        <v>40</v>
      </c>
      <c r="ET62" s="64"/>
      <c r="EU62" s="61">
        <f>IF(ISBLANK($EZ$3),"",IF(ISBLANK(Tipy!DZ56),0,IF(AND(Tipy!DZ56=Výsledky!$EX$3,Tipy!EB56=Výsledky!$EZ$3),60,0)))</f>
        <v>0</v>
      </c>
      <c r="EV62" s="61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20</v>
      </c>
      <c r="EW62" s="61">
        <f>IF(ISBLANK($EZ$3),"",IF(OR(Tipy!EC56=Výsledky!$EU$6,Tipy!EC56=Výsledky!$EU$7,Tipy!EC56=Výsledky!$EU$8,Tipy!EC56=Výsledky!$EU$9),VLOOKUP(Tipy!EC56,'Kategórie hráčov'!$A$2:$B$51,2,FALSE),0))</f>
        <v>0</v>
      </c>
      <c r="EX62" s="61">
        <f>IF(ISBLANK($EZ$3),"",IF(OR(Tipy!ED56=Výsledky!$EX$6,Tipy!ED56=Výsledky!$EX$7,Tipy!ED56=Výsledky!$EX$8,Tipy!ED56=Výsledky!$EX$9),VLOOKUP(Tipy!ED56,'Kategórie hráčov'!$A$27:$B$76,2,FALSE),0))</f>
        <v>0</v>
      </c>
      <c r="EY62" s="62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65">
        <f>IF(ISBLANK($EZ$3),"",IF(ISBLANK(Tipy!DZ56),"-",SUM(EU62:EY62)))</f>
        <v>20</v>
      </c>
      <c r="FA62" s="64"/>
      <c r="FB62" s="61">
        <f>IF(ISBLANK($BM$3),"",IF(ISBLANK(Tipy!EF56),0,IF(AND(Tipy!EF56=Výsledky!$BK$3,Tipy!EH56=Výsledky!$BM$3),60,0)))</f>
        <v>0</v>
      </c>
      <c r="FC62" s="61">
        <f>IF(ISBLANK($BM$3),"",IF(ISBLANK(Tipy!EF56),0,IF(AND(Tipy!EF56=Výsledky!$BK$3,Tipy!EH56=Výsledky!$BM$3),0,IF(AND(Tipy!EF56-Tipy!EH56&gt;0,Výsledky!$BK$3-Výsledky!$BM$3&gt;0),20,IF(AND(Tipy!EF56-Tipy!EH56=0,Výsledky!$BK$3-Výsledky!$BM$3=0),20,IF(AND(Tipy!EF56-Tipy!EH56&lt;0,Výsledky!$BK$3-Výsledky!$BM$3&lt;0),20,0))))))</f>
        <v>0</v>
      </c>
      <c r="FD62" s="61">
        <f>IF(ISBLANK($BM$3),"",IF(OR(Tipy!EI56=Výsledky!$FB$6,Tipy!EI56=Výsledky!$FB$7,Tipy!EI56=Výsledky!$FB$8,Tipy!EI56=Výsledky!$FB$9),IF(VLOOKUP(Tipy!EI56,'Kategórie hráčov'!$A$2:$B$46,2,FALSE)=30,30,20),0))</f>
        <v>0</v>
      </c>
      <c r="FE62" s="61">
        <f>IF(ISBLANK($BM$3),"",IF(OR(Tipy!EJ56=Výsledky!$FE$6,Tipy!EJ56=Výsledky!$FE$7,Tipy!EJ56=Výsledky!$FE$8,Tipy!EJ56=Výsledky!$FE$9),IF(VLOOKUP(Tipy!EJ56,'Kategórie hráčov'!$A$2:$B$46,2,FALSE)=30,30,20),0))</f>
        <v>0</v>
      </c>
      <c r="FF62" s="62">
        <f>IF(ISBLANK($BM$3),"",IF(ISBLANK(Tipy!EF56),0,IF(OR(AND(Tipy!EF56=Výsledky!$BK$3,OR(Tipy!EH56=Výsledky!$BM$3+1,Tipy!EH56=Výsledky!$BM$3-1)),AND(Tipy!EH56=Výsledky!$BM$3,OR(Tipy!EF56=Výsledky!$BK$3+1,Tipy!EF56=Výsledky!$BK$3-1))),10,0)))</f>
        <v>0</v>
      </c>
      <c r="FG62" s="65" t="str">
        <f>IF(ISBLANK($BM$3),"",IF(ISBLANK(Tipy!EF56),"-",SUM(FB62:FF62)))</f>
        <v>-</v>
      </c>
      <c r="FH62" s="64"/>
      <c r="FI62" s="61" t="str">
        <f>IF(ISBLANK($FN$3),"",IF(ISBLANK(Tipy!EL56),0,IF(AND(Tipy!EL56=Výsledky!$FL$3,Tipy!EN56=Výsledky!$FN$3),60,0)))</f>
        <v/>
      </c>
      <c r="FJ62" s="61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61" t="str">
        <f>IF(ISBLANK($FN$3),"",IF(OR(Tipy!EO56=Výsledky!$FI$6,Tipy!EO56=Výsledky!$FI$7,Tipy!EO56=Výsledky!$FI$8,Tipy!EO56=Výsledky!$FI$9),IF(VLOOKUP(Tipy!EO56,'Kategórie hráčov'!$A$2:$B$46,2,FALSE)=30,30,20),0))</f>
        <v/>
      </c>
      <c r="FL62" s="61" t="str">
        <f>IF(ISBLANK($FN$3),"",IF(OR(Tipy!EP56=Výsledky!$FL$6,Tipy!EP56=Výsledky!$FL$7,Tipy!EP56=Výsledky!$FL$8,Tipy!EP56=Výsledky!$FL$9),IF(VLOOKUP(Tipy!EP56,'Kategórie hráčov'!$A$2:$B$46,2,FALSE)=30,30,20),0))</f>
        <v/>
      </c>
      <c r="FM62" s="62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65" t="str">
        <f>IF(ISBLANK($FN$3),"",IF(ISBLANK(Tipy!EL56),"-",SUM(FI62:FM62)))</f>
        <v/>
      </c>
      <c r="FO62" s="64"/>
      <c r="FP62" s="61">
        <f>IF(ISBLANK($DJ$3),"",IF(ISBLANK(Tipy!ER56),0,IF(AND(Tipy!ER56=Výsledky!$DH$3,Tipy!ET56=Výsledky!$DJ$3),60,0)))</f>
        <v>0</v>
      </c>
      <c r="FQ62" s="61">
        <f>IF(ISBLANK($DJ$3),"",IF(ISBLANK(Tipy!ER56),0,IF(AND(Tipy!ER56=Výsledky!$DH$3,Tipy!ET56=Výsledky!$DJ$3),0,IF(AND(Tipy!ER56-Tipy!ET56&gt;0,Výsledky!$DH$3-Výsledky!$DJ$3&gt;0),20,IF(AND(Tipy!ER56-Tipy!ET56=0,Výsledky!$DH$3-Výsledky!$DJ$3=0),20,IF(AND(Tipy!ER56-Tipy!ET56&lt;0,Výsledky!$DH$3-Výsledky!$DJ$3&lt;0),20,0))))))</f>
        <v>0</v>
      </c>
      <c r="FR62" s="61">
        <f>IF(ISBLANK($DJ$3),"",IF(OR(Tipy!EU56=Výsledky!$FP$6,Tipy!EU56=Výsledky!$FP$7,Tipy!EU56=Výsledky!$FP$8,Tipy!EU56=Výsledky!$FP$9),IF(VLOOKUP(Tipy!EU56,'Kategórie hráčov'!$A$2:$B$46,2,FALSE)=30,30,20),0))</f>
        <v>0</v>
      </c>
      <c r="FS62" s="61">
        <f>IF(ISBLANK($DJ$3),"",IF(OR(Tipy!EV56=Výsledky!$FS$6,Tipy!EV56=Výsledky!$FS$7,Tipy!EV56=Výsledky!$FS$8,Tipy!EV56=Výsledky!$FS$9),IF(VLOOKUP(Tipy!EV56,'Kategórie hráčov'!$A$2:$B$46,2,FALSE)=30,30,20),0))</f>
        <v>0</v>
      </c>
      <c r="FT62" s="62">
        <f>IF(ISBLANK($DJ$3),"",IF(ISBLANK(Tipy!ER56),0,IF(OR(AND(Tipy!ER56=Výsledky!$DH$3,OR(Tipy!ET56=Výsledky!$DJ$3+1,Tipy!ET56=Výsledky!$DJ$3-1)),AND(Tipy!ET56=Výsledky!$DJ$3,OR(Tipy!ER56=Výsledky!$DH$3+1,Tipy!ER56=Výsledky!$DH$3-1))),10,0)))</f>
        <v>0</v>
      </c>
      <c r="FU62" s="65" t="str">
        <f>IF(ISBLANK($DJ$3),"",IF(ISBLANK(Tipy!ER56),"-",SUM(FP62:FT62)))</f>
        <v>-</v>
      </c>
      <c r="FV62" s="64"/>
      <c r="FW62" s="61" t="str">
        <f>IF(ISBLANK($GB$3),"",IF(ISBLANK(Tipy!EX56),0,IF(AND(Tipy!EX56=Výsledky!$FZ$3,Tipy!EZ56=Výsledky!$GB$3),60,0)))</f>
        <v/>
      </c>
      <c r="FX62" s="61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61" t="str">
        <f>IF(ISBLANK($GB$3),"",IF(OR(Tipy!FA56=Výsledky!$FW$6,Tipy!FA56=Výsledky!$FW$7,Tipy!FA56=Výsledky!$FW$8,Tipy!FA56=Výsledky!$FW$9),IF(VLOOKUP(Tipy!FA56,'Kategórie hráčov'!$A$2:$B$46,2,FALSE)=30,30,20),0))</f>
        <v/>
      </c>
      <c r="FZ62" s="61" t="str">
        <f>IF(ISBLANK($GB$3),"",IF(OR(Tipy!FB56=Výsledky!$FZ$6,Tipy!FB56=Výsledky!$FZ$7,Tipy!FB56=Výsledky!$FZ$8,Tipy!FB56=Výsledky!$FZ$9),IF(VLOOKUP(Tipy!FB56,'Kategórie hráčov'!$A$2:$B$46,2,FALSE)=30,30,20),0))</f>
        <v/>
      </c>
      <c r="GA62" s="62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65" t="str">
        <f>IF(ISBLANK($GB$3),"",IF(ISBLANK(Tipy!EX56),"-",SUM(FW62:GA62)))</f>
        <v/>
      </c>
      <c r="GC62" s="64"/>
      <c r="GD62" s="61" t="str">
        <f>IF(ISBLANK($GP$3),"",IF(ISBLANK(Tipy!FD56),0,IF(AND(Tipy!FD56=Výsledky!$GN$3,Tipy!FF56=Výsledky!$GP$3),60,0)))</f>
        <v/>
      </c>
      <c r="GE62" s="61" t="str">
        <f>IF(ISBLANK($GP$3),"",IF(ISBLANK(Tipy!FD56),0,IF(AND(Tipy!FD56=Výsledky!$GN$3,Tipy!FF56=Výsledky!$GP$3),0,IF(AND(Tipy!FD56-Tipy!FF56&gt;0,Výsledky!$GN$3-Výsledky!$GP$3&gt;0),20,IF(AND(Tipy!FD56-Tipy!FF56=0,Výsledky!$GN$3-Výsledky!$GP$3=0),20,IF(AND(Tipy!FD56-Tipy!FF56&lt;0,Výsledky!$GN$3-Výsledky!$GP$3&lt;0),20,0))))))</f>
        <v/>
      </c>
      <c r="GF62" s="61" t="str">
        <f>IF(ISBLANK($GP$3),"",IF(OR(Tipy!FG56=Výsledky!$GD$6,Tipy!FG56=Výsledky!$GD$7,Tipy!FG56=Výsledky!$GD$8,Tipy!FG56=Výsledky!$GD$9),IF(VLOOKUP(Tipy!FG56,'Kategórie hráčov'!$A$2:$B$46,2,FALSE)=30,30,20),0))</f>
        <v/>
      </c>
      <c r="GG62" s="61" t="str">
        <f>IF(ISBLANK($GP$3),"",IF(OR(Tipy!FH56=Výsledky!$GG$6,Tipy!FH56=Výsledky!$GG$7,Tipy!FH56=Výsledky!$GG$8,Tipy!FH56=Výsledky!$GG$9),IF(VLOOKUP(Tipy!FH56,'Kategórie hráčov'!$A$2:$B$46,2,FALSE)=30,30,20),0))</f>
        <v/>
      </c>
      <c r="GH62" s="62" t="str">
        <f>IF(ISBLANK($GP$3),"",IF(ISBLANK(Tipy!FD56),0,IF(OR(AND(Tipy!FD56=Výsledky!$GN$3,OR(Tipy!FF56=Výsledky!$GP$3+1,Tipy!FF56=Výsledky!$GP$3-1)),AND(Tipy!FF56=Výsledky!$GP$3,OR(Tipy!FD56=Výsledky!$GN$3+1,Tipy!FD56=Výsledky!$GN$3-1))),10,0)))</f>
        <v/>
      </c>
      <c r="GI62" s="65" t="str">
        <f>IF(ISBLANK($GP$3),"",IF(ISBLANK(Tipy!FD56),"-",SUM(GD62:GH62)))</f>
        <v/>
      </c>
      <c r="GJ62" s="64"/>
      <c r="GK62" s="61" t="str">
        <f>IF(ISBLANK($GW$3),"",IF(ISBLANK(Tipy!FJ56),0,IF(AND(Tipy!FJ56=Výsledky!$GU$3,Tipy!FL56=Výsledky!$GW$3),60,0)))</f>
        <v/>
      </c>
      <c r="GL62" s="61" t="str">
        <f>IF(ISBLANK($GW$3),"",IF(ISBLANK(Tipy!FJ56),0,IF(AND(Tipy!FJ56=Výsledky!$GU$3,Tipy!FL56=Výsledky!$GW$3),0,IF(AND(Tipy!FJ56-Tipy!FL56&gt;0,Výsledky!$GU$3-Výsledky!$GW$3&gt;0),20,IF(AND(Tipy!FJ56-Tipy!FL56=0,Výsledky!$GU$3-Výsledky!$GW$3=0),20,IF(AND(Tipy!FJ56-Tipy!FL56&lt;0,Výsledky!$GU$3-Výsledky!$GW$3&lt;0),20,0))))))</f>
        <v/>
      </c>
      <c r="GM62" s="61" t="str">
        <f>IF(ISBLANK($GW$3),"",IF(OR(Tipy!FM56=Výsledky!$GK$6,Tipy!FM56=Výsledky!$GK$7,Tipy!FM56=Výsledky!$GK$8,Tipy!FM56=Výsledky!$GK$9),IF(VLOOKUP(Tipy!FM56,'Kategórie hráčov'!$A$2:$B$46,2,FALSE)=30,30,20),0))</f>
        <v/>
      </c>
      <c r="GN62" s="61" t="str">
        <f>IF(ISBLANK($GW$3),"",IF(OR(Tipy!FN56=Výsledky!$GN$6,Tipy!FN56=Výsledky!$GN$7,Tipy!FN56=Výsledky!$GN$8,Tipy!FN56=Výsledky!$GN$9),IF(VLOOKUP(Tipy!FN56,'Kategórie hráčov'!$A$2:$B$46,2,FALSE)=30,30,20),0))</f>
        <v/>
      </c>
      <c r="GO62" s="62" t="str">
        <f>IF(ISBLANK($GW$3),"",IF(ISBLANK(Tipy!FJ56),0,IF(OR(AND(Tipy!FJ56=Výsledky!$GU$3,OR(Tipy!FL56=Výsledky!$GW$3+1,Tipy!FL56=Výsledky!$GW$3-1)),AND(Tipy!FL56=Výsledky!$GW$3,OR(Tipy!FJ56=Výsledky!$GU$3+1,Tipy!FJ56=Výsledky!$GU$3-1))),10,0)))</f>
        <v/>
      </c>
      <c r="GP62" s="65" t="str">
        <f>IF(ISBLANK($GW$3),"",IF(ISBLANK(Tipy!FJ56),"-",SUM(GK62:GO62)))</f>
        <v/>
      </c>
      <c r="GQ62" s="64"/>
      <c r="GR62" s="61" t="str">
        <f>IF(ISBLANK($GI$3),"",IF(ISBLANK(Tipy!FP56),0,IF(AND(Tipy!FP56=Výsledky!$GG$3,Tipy!FR56=Výsledky!$GI$3),60,0)))</f>
        <v/>
      </c>
      <c r="GS62" s="61" t="str">
        <f>IF(ISBLANK($GI$3),"",IF(ISBLANK(Tipy!FP56),0,IF(AND(Tipy!FP56=Výsledky!$GG$3,Tipy!FR56=Výsledky!$GI$3),0,IF(AND(Tipy!FP56-Tipy!FR56&gt;0,Výsledky!$GG$3-Výsledky!$GI$3&gt;0),20,IF(AND(Tipy!FP56-Tipy!FR56=0,Výsledky!$GG$3-Výsledky!$GI$3=0),20,IF(AND(Tipy!FP56-Tipy!FR56&lt;0,Výsledky!$GG$3-Výsledky!$GI$3&lt;0),20,0))))))</f>
        <v/>
      </c>
      <c r="GT62" s="61" t="str">
        <f>IF(ISBLANK($GI$3),"",IF(OR(Tipy!FS56=Výsledky!#REF!,Tipy!FS56=Výsledky!#REF!,Tipy!FS56=Výsledky!#REF!,Tipy!FS56=Výsledky!$GR$9),IF(VLOOKUP(Tipy!FS56,'Kategórie hráčov'!$A$2:$B$46,2,FALSE)=30,30,20),0))</f>
        <v/>
      </c>
      <c r="GU62" s="61" t="str">
        <f>IF(ISBLANK($GI$3),"",IF(OR(Tipy!FT56=Výsledky!#REF!,Tipy!FT56=Výsledky!#REF!,Tipy!FT56=Výsledky!#REF!,Tipy!FT56=Výsledky!$GU$9),IF(VLOOKUP(Tipy!FT56,'Kategórie hráčov'!$A$2:$B$46,2,FALSE)=30,30,20),0))</f>
        <v/>
      </c>
      <c r="GV62" s="62" t="str">
        <f>IF(ISBLANK($GI$3),"",IF(ISBLANK(Tipy!FP56),0,IF(OR(AND(Tipy!FP56=Výsledky!$GG$3,OR(Tipy!FR56=Výsledky!$GI$3+1,Tipy!FR56=Výsledky!$GI$3-1)),AND(Tipy!FR56=Výsledky!$GI$3,OR(Tipy!FP56=Výsledky!$GG$3+1,Tipy!FP56=Výsledky!$GG$3-1))),10,0)))</f>
        <v/>
      </c>
      <c r="GW62" s="65" t="str">
        <f>IF(ISBLANK($GI$3),"",IF(ISBLANK(Tipy!FP56),"-",SUM(GR62:GV62)))</f>
        <v/>
      </c>
      <c r="GX62" s="64"/>
      <c r="GY62" s="61" t="str">
        <f>IF(ISBLANK($HK$3),"",IF(ISBLANK(Tipy!FV56),0,IF(AND(Tipy!FV56=Výsledky!$HI$3,Tipy!FX56=Výsledky!$HK$3),60,0)))</f>
        <v/>
      </c>
      <c r="GZ62" s="61" t="str">
        <f>IF(ISBLANK($HK$3),"",IF(ISBLANK(Tipy!FV56),0,IF(AND(Tipy!FV56=Výsledky!$HI$3,Tipy!FX56=Výsledky!$HK$3),0,IF(AND(Tipy!FV56-Tipy!FX56&gt;0,Výsledky!$HI$3-Výsledky!$HK$3&gt;0),20,IF(AND(Tipy!FV56-Tipy!FX56=0,Výsledky!$HI$3-Výsledky!$HK$3=0),20,IF(AND(Tipy!FV56-Tipy!FX56&lt;0,Výsledky!$HI$3-Výsledky!$HK$3&lt;0),20,0))))))</f>
        <v/>
      </c>
      <c r="HA62" s="61" t="str">
        <f>IF(ISBLANK($HK$3),"",IF(OR(Tipy!FY56=Výsledky!$GY$6,Tipy!FY56=Výsledky!$GY$7,Tipy!FY56=Výsledky!$GY$8,Tipy!FY56=Výsledky!$GY$9),IF(VLOOKUP(Tipy!FY56,'Kategórie hráčov'!$A$2:$B$46,2,FALSE)=30,30,20),0))</f>
        <v/>
      </c>
      <c r="HB62" s="61" t="str">
        <f>IF(ISBLANK($HK$3),"",IF(OR(Tipy!FZ56=Výsledky!$HB$6,Tipy!FZ56=Výsledky!$HB$7,Tipy!FZ56=Výsledky!$HB$8,Tipy!FZ56=Výsledky!$HB$9),IF(VLOOKUP(Tipy!FZ56,'Kategórie hráčov'!$A$2:$B$46,2,FALSE)=30,30,20),0))</f>
        <v/>
      </c>
      <c r="HC62" s="62" t="str">
        <f>IF(ISBLANK($HK$3),"",IF(ISBLANK(Tipy!FV56),0,IF(OR(AND(Tipy!FV56=Výsledky!$HI$3,OR(Tipy!FX56=Výsledky!$HK$3+1,Tipy!FX56=Výsledky!$HK$3-1)),AND(Tipy!FX56=Výsledky!$HK$3,OR(Tipy!FV56=Výsledky!$HI$3+1,Tipy!FV56=Výsledky!$HI$3-1))),10,0)))</f>
        <v/>
      </c>
      <c r="HD62" s="65" t="str">
        <f>IF(ISBLANK($HK$3),"",IF(ISBLANK(Tipy!FV56),"-",SUM(GY62:HC62)))</f>
        <v/>
      </c>
      <c r="HE62" s="64"/>
      <c r="HF62" s="61" t="str">
        <f>IF(ISBLANK($HD$3),"",IF(ISBLANK(Tipy!GB56),0,IF(AND(Tipy!GB56=Výsledky!$HB$3,Tipy!GD56=Výsledky!$HD$3),60,0)))</f>
        <v/>
      </c>
      <c r="HG62" s="61" t="str">
        <f>IF(ISBLANK($HD$3),"",IF(ISBLANK(Tipy!GB56),0,IF(AND(Tipy!GB56=Výsledky!$HB$3,Tipy!GD56=Výsledky!$HD$3),0,IF(AND(Tipy!GB56-Tipy!GD56&gt;0,Výsledky!$HB$3-Výsledky!$HD$3&gt;0),20,IF(AND(Tipy!GB56-Tipy!GD56=0,Výsledky!$HB$3-Výsledky!$HD$3=0),20,IF(AND(Tipy!GB56-Tipy!GD56&lt;0,Výsledky!$HB$3-Výsledky!$HD$3&lt;0),20,0))))))</f>
        <v/>
      </c>
      <c r="HH62" s="61" t="str">
        <f>IF(ISBLANK($HD$3),"",IF(OR(Tipy!GE56=Výsledky!#REF!,Tipy!GE56=Výsledky!#REF!,Tipy!GE56=Výsledky!#REF!,Tipy!GE56=Výsledky!$HF$9),IF(VLOOKUP(Tipy!GE56,'Kategórie hráčov'!$A$2:$B$46,2,FALSE)=30,30,20),0))</f>
        <v/>
      </c>
      <c r="HI62" s="61" t="str">
        <f>IF(ISBLANK($HD$3),"",IF(OR(Tipy!GF56=Výsledky!#REF!,Tipy!GF56=Výsledky!#REF!,Tipy!GF56=Výsledky!#REF!,Tipy!GF56=Výsledky!$HI$9),IF(VLOOKUP(Tipy!GF56,'Kategórie hráčov'!$A$2:$B$46,2,FALSE)=30,30,20),0))</f>
        <v/>
      </c>
      <c r="HJ62" s="62" t="str">
        <f>IF(ISBLANK($HD$3),"",IF(ISBLANK(Tipy!GB56),0,IF(OR(AND(Tipy!GB56=Výsledky!$HB$3,OR(Tipy!GD56=Výsledky!$HD$3+1,Tipy!GD56=Výsledky!$HD$3-1)),AND(Tipy!GD56=Výsledky!$HD$3,OR(Tipy!GB56=Výsledky!$HB$3+1,Tipy!GB56=Výsledky!$HB$3-1))),10,0)))</f>
        <v/>
      </c>
      <c r="HK62" s="65" t="str">
        <f>IF(ISBLANK($HD$3),"",IF(ISBLANK(Tipy!GB56),"-",SUM(HF62:HJ62)))</f>
        <v/>
      </c>
      <c r="HL62" s="64"/>
      <c r="HM62" s="61" t="str">
        <f>IF(ISBLANK($HY$3),"",IF(ISBLANK(Tipy!GH56),0,IF(AND(Tipy!GH56=Výsledky!$HW$3,Tipy!GJ56=Výsledky!$HY$3),60,0)))</f>
        <v/>
      </c>
      <c r="HN62" s="61" t="str">
        <f>IF(ISBLANK($HY$3),"",IF(ISBLANK(Tipy!GH56),0,IF(AND(Tipy!GH56=Výsledky!$HW$3,Tipy!GJ56=Výsledky!$HY$3),0,IF(AND(Tipy!GH56-Tipy!GJ56&gt;0,Výsledky!$HW$3-Výsledky!$HY$3&gt;0),20,IF(AND(Tipy!GH56-Tipy!GJ56=0,Výsledky!$HW$3-Výsledky!$HY$3=0),20,IF(AND(Tipy!GH56-Tipy!GJ56&lt;0,Výsledky!$HW$3-Výsledky!$HY$3&lt;0),20,0))))))</f>
        <v/>
      </c>
      <c r="HO62" s="61" t="str">
        <f>IF(ISBLANK($HY$3),"",IF(OR(Tipy!GK56=Výsledky!$HM$6,Tipy!GK56=Výsledky!$HM$7,Tipy!GK56=Výsledky!$HM$8,Tipy!GK56=Výsledky!$HM$9),IF(VLOOKUP(Tipy!GK56,'Kategórie hráčov'!$A$2:$B$46,2,FALSE)=30,30,20),0))</f>
        <v/>
      </c>
      <c r="HP62" s="61" t="str">
        <f>IF(ISBLANK($HY$3),"",IF(OR(Tipy!GL56=Výsledky!$HP$6,Tipy!GL56=Výsledky!$HP$7,Tipy!GL56=Výsledky!$HP$8,Tipy!GL56=Výsledky!$HP$9),IF(VLOOKUP(Tipy!GL56,'Kategórie hráčov'!$A$2:$B$46,2,FALSE)=30,30,20),0))</f>
        <v/>
      </c>
      <c r="HQ62" s="62" t="str">
        <f>IF(ISBLANK($HY$3),"",IF(ISBLANK(Tipy!GH56),0,IF(OR(AND(Tipy!GH56=Výsledky!$HW$3,OR(Tipy!GJ56=Výsledky!$HY$3+1,Tipy!GJ56=Výsledky!$HY$3-1)),AND(Tipy!GJ56=Výsledky!$HY$3,OR(Tipy!GH56=Výsledky!$HW$3+1,Tipy!GH56=Výsledky!$HW$3-1))),10,0)))</f>
        <v/>
      </c>
      <c r="HR62" s="65" t="str">
        <f>IF(ISBLANK($HY$3),"",IF(ISBLANK(Tipy!GH56),"-",SUM(HM62:HQ62)))</f>
        <v/>
      </c>
      <c r="HS62" s="64"/>
      <c r="HT62" s="61" t="str">
        <f>IF(ISBLANK($HR$3),"",IF(ISBLANK(Tipy!GN56),0,IF(AND(Tipy!GN56=Výsledky!$HP$3,Tipy!GP56=Výsledky!$HR$3),60,0)))</f>
        <v/>
      </c>
      <c r="HU62" s="61" t="str">
        <f>IF(ISBLANK($HR$3),"",IF(ISBLANK(Tipy!GN56),0,IF(AND(Tipy!GN56=Výsledky!$HP$3,Tipy!GP56=Výsledky!$HR$3),0,IF(AND(Tipy!GN56-Tipy!GP56&gt;0,Výsledky!$HP$3-Výsledky!$HR$3&gt;0),20,IF(AND(Tipy!GN56-Tipy!GP56=0,Výsledky!$HP$3-Výsledky!$HR$3=0),20,IF(AND(Tipy!GN56-Tipy!GP56&lt;0,Výsledky!$HP$3-Výsledky!$HR$3&lt;0),20,0))))))</f>
        <v/>
      </c>
      <c r="HV62" s="61" t="str">
        <f>IF(ISBLANK($HR$3),"",IF(OR(Tipy!GQ56=Výsledky!$HT$6,Tipy!GQ56=Výsledky!#REF!,Tipy!GQ56=Výsledky!#REF!,Tipy!GQ56=Výsledky!#REF!),IF(VLOOKUP(Tipy!GQ56,'Kategórie hráčov'!$A$2:$B$46,2,FALSE)=30,30,20),0))</f>
        <v/>
      </c>
      <c r="HW62" s="61" t="str">
        <f>IF(ISBLANK($HR$3),"",IF(OR(Tipy!GR56=Výsledky!$HW$6,Tipy!GR56=Výsledky!#REF!,Tipy!GR56=Výsledky!#REF!,Tipy!GR56=Výsledky!#REF!),IF(VLOOKUP(Tipy!GR56,'Kategórie hráčov'!$A$2:$B$46,2,FALSE)=30,30,20),0))</f>
        <v/>
      </c>
      <c r="HX62" s="62" t="str">
        <f>IF(ISBLANK($HR$3),"",IF(ISBLANK(Tipy!GN56),0,IF(OR(AND(Tipy!GN56=Výsledky!$HP$3,OR(Tipy!GP56=Výsledky!$HR$3+1,Tipy!GP56=Výsledky!$HR$3-1)),AND(Tipy!GP56=Výsledky!$HR$3,OR(Tipy!GN56=Výsledky!$HP$3+1,Tipy!GN56=Výsledky!$HP$3-1))),10,0)))</f>
        <v/>
      </c>
      <c r="HY62" s="65" t="str">
        <f>IF(ISBLANK($HR$3),"",IF(ISBLANK(Tipy!GN56),"-",SUM(HT62:HX62)))</f>
        <v/>
      </c>
      <c r="HZ62" s="64"/>
      <c r="IA62" s="61" t="str">
        <f>IF(ISBLANK($IM$3),"",IF(ISBLANK(Tipy!GT56),0,IF(AND(Tipy!GT56=Výsledky!$IK$3,Tipy!GV56=Výsledky!$IM$3),60,0)))</f>
        <v/>
      </c>
      <c r="IB62" s="61" t="str">
        <f>IF(ISBLANK($IM$3),"",IF(ISBLANK(Tipy!GT56),0,IF(AND(Tipy!GT56=Výsledky!$IK$3,Tipy!GV56=Výsledky!$IM$3),0,IF(AND(Tipy!GT56-Tipy!GV56&gt;0,Výsledky!$IK$3-Výsledky!$IM$3&gt;0),20,IF(AND(Tipy!GT56-Tipy!GV56=0,Výsledky!$IK$3-Výsledky!$IM$3=0),20,IF(AND(Tipy!GT56-Tipy!GV56&lt;0,Výsledky!$IK$3-Výsledky!$IM$3&lt;0),20,0))))))</f>
        <v/>
      </c>
      <c r="IC62" s="61" t="str">
        <f>IF(ISBLANK($IM$3),"",IF(OR(Tipy!GW56=Výsledky!$IA$6,Tipy!GW56=Výsledky!$IA$7,Tipy!GW56=Výsledky!$IA$8,Tipy!GW56=Výsledky!$IA$9),IF(VLOOKUP(Tipy!GW56,'Kategórie hráčov'!$A$2:$B$46,2,FALSE)=30,30,20),0))</f>
        <v/>
      </c>
      <c r="ID62" s="61" t="str">
        <f>IF(ISBLANK($IM$3),"",IF(OR(Tipy!GX56=Výsledky!$ID$6,Tipy!GX56=Výsledky!$ID$7,Tipy!GX56=Výsledky!$ID$8,Tipy!GX56=Výsledky!$ID$9),IF(VLOOKUP(Tipy!GX56,'Kategórie hráčov'!$A$2:$B$46,2,FALSE)=30,30,20),0))</f>
        <v/>
      </c>
      <c r="IE62" s="62" t="str">
        <f>IF(ISBLANK($IM$3),"",IF(ISBLANK(Tipy!GT56),0,IF(OR(AND(Tipy!GT56=Výsledky!$IK$3,OR(Tipy!GV56=Výsledky!$IM$3+1,Tipy!GV56=Výsledky!$IM$3-1)),AND(Tipy!GV56=Výsledky!$IM$3,OR(Tipy!GT56=Výsledky!$IK$3+1,Tipy!GT56=Výsledky!$IK$3-1))),10,0)))</f>
        <v/>
      </c>
      <c r="IF62" s="65" t="str">
        <f>IF(ISBLANK($IM$3),"",IF(ISBLANK(Tipy!GT56),"-",SUM(IA62:IE62)))</f>
        <v/>
      </c>
      <c r="IG62" s="64"/>
      <c r="IH62" s="61" t="str">
        <f>IF(ISBLANK($IF$3),"",IF(ISBLANK(Tipy!GZ56),0,IF(AND(Tipy!GZ56=Výsledky!$ID$3,Tipy!HB56=Výsledky!$IF$3),60,0)))</f>
        <v/>
      </c>
      <c r="II62" s="61" t="str">
        <f>IF(ISBLANK($IF$3),"",IF(ISBLANK(Tipy!GZ56),0,IF(AND(Tipy!GZ56=Výsledky!$ID$3,Tipy!HB56=Výsledky!$IF$3),0,IF(AND(Tipy!GZ56-Tipy!HB56&gt;0,Výsledky!$ID$3-Výsledky!$IF$3&gt;0),20,IF(AND(Tipy!GZ56-Tipy!HB56=0,Výsledky!$ID$3-Výsledky!$IF$3=0),20,IF(AND(Tipy!GZ56-Tipy!HB56&lt;0,Výsledky!$ID$3-Výsledky!$IF$3&lt;0),20,0))))))</f>
        <v/>
      </c>
      <c r="IJ62" s="61" t="str">
        <f>IF(ISBLANK($IF$3),"",IF(OR(Tipy!HC56=Výsledky!#REF!,Tipy!HC56=Výsledky!#REF!,Tipy!HC56=Výsledky!#REF!,Tipy!HC56=Výsledky!$IH$9),IF(VLOOKUP(Tipy!HC56,'Kategórie hráčov'!$A$2:$B$46,2,FALSE)=30,30,20),0))</f>
        <v/>
      </c>
      <c r="IK62" s="61" t="str">
        <f>IF(ISBLANK($IF$3),"",IF(OR(Tipy!HD56=Výsledky!#REF!,Tipy!HD56=Výsledky!#REF!,Tipy!HD56=Výsledky!#REF!,Tipy!HD56=Výsledky!$IK$9),IF(VLOOKUP(Tipy!HD56,'Kategórie hráčov'!$A$2:$B$46,2,FALSE)=30,30,20),0))</f>
        <v/>
      </c>
      <c r="IL62" s="62" t="str">
        <f>IF(ISBLANK($IF$3),"",IF(ISBLANK(Tipy!GZ56),0,IF(OR(AND(Tipy!GZ56=Výsledky!$ID$3,OR(Tipy!HB56=Výsledky!$IF$3+1,Tipy!HB56=Výsledky!$IF$3-1)),AND(Tipy!HB56=Výsledky!$IF$3,OR(Tipy!GZ56=Výsledky!$ID$3+1,Tipy!GZ56=Výsledky!$ID$3-1))),10,0)))</f>
        <v/>
      </c>
      <c r="IM62" s="65" t="str">
        <f>IF(ISBLANK($IF$3),"",IF(ISBLANK(Tipy!GZ56),"-",SUM(IH62:IL62)))</f>
        <v/>
      </c>
      <c r="IN62" s="64"/>
      <c r="IO62" s="61" t="str">
        <f>IF(ISBLANK($IT$3),"",IF(ISBLANK(Tipy!HF56),0,IF(AND(Tipy!HF56=Výsledky!$IR$3,Tipy!HH56=Výsledky!$IT$3),60,0)))</f>
        <v/>
      </c>
      <c r="IP62" s="61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61" t="str">
        <f>IF(ISBLANK($IT$3),"",IF(OR(Tipy!HI56=Výsledky!$IO$6,Tipy!HI56=Výsledky!$IO$7,Tipy!HI56=Výsledky!$IO$8,Tipy!HI56=Výsledky!$IO$9),IF(VLOOKUP(Tipy!HI56,'Kategórie hráčov'!$A$2:$B$46,2,FALSE)=30,30,20),0))</f>
        <v/>
      </c>
      <c r="IR62" s="61" t="str">
        <f>IF(ISBLANK($IT$3),"",IF(OR(Tipy!HJ56=Výsledky!$IR$6,Tipy!HJ56=Výsledky!$IR$7,Tipy!HJ56=Výsledky!$IR$8,Tipy!HJ56=Výsledky!$IR$9),IF(VLOOKUP(Tipy!HJ56,'Kategórie hráčov'!$A$2:$B$46,2,FALSE)=30,30,20),0))</f>
        <v/>
      </c>
      <c r="IS62" s="62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65" t="str">
        <f>IF(ISBLANK($IT$3),"",IF(ISBLANK(Tipy!HF56),"-",SUM(IO62:IS62)))</f>
        <v/>
      </c>
      <c r="IU62" s="64"/>
      <c r="IV62" s="61" t="str">
        <f>IF(ISBLANK($JA$3),"",IF(ISBLANK(Tipy!HL56),0,IF(AND(Tipy!HL56=Výsledky!$IY$3,Tipy!HN56=Výsledky!$JA$3),60,0)))</f>
        <v/>
      </c>
      <c r="IW62" s="61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61" t="str">
        <f>IF(ISBLANK($JA$3),"",IF(OR(Tipy!HO56=Výsledky!$IV$6,Tipy!HO56=Výsledky!$IV$7,Tipy!HO56=Výsledky!$IV$8,Tipy!HO56=Výsledky!$IV$9),IF(VLOOKUP(Tipy!HO56,'Kategórie hráčov'!$A$2:$B$46,2,FALSE)=30,30,20),0))</f>
        <v/>
      </c>
      <c r="IY62" s="61" t="str">
        <f>IF(ISBLANK($JA$3),"",IF(OR(Tipy!HP56=Výsledky!$IY$6,Tipy!HP56=Výsledky!$IY$7,Tipy!HP56=Výsledky!$IY$8,Tipy!HP56=Výsledky!$IY$9),IF(VLOOKUP(Tipy!HP56,'Kategórie hráčov'!$A$2:$B$46,2,FALSE)=30,30,20),0))</f>
        <v/>
      </c>
      <c r="IZ62" s="62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65" t="str">
        <f>IF(ISBLANK($JA$3),"",IF(ISBLANK(Tipy!HL56),"-",SUM(IV62:IZ62)))</f>
        <v/>
      </c>
      <c r="JB62" s="64"/>
      <c r="JC62" s="61" t="str">
        <f>IF(ISBLANK($JO$3),"",IF(ISBLANK(Tipy!HR56),0,IF(AND(Tipy!HR56=Výsledky!$JM$3,Tipy!HT56=Výsledky!$JO$3),60,0)))</f>
        <v/>
      </c>
      <c r="JD62" s="61" t="str">
        <f>IF(ISBLANK($JO$3),"",IF(ISBLANK(Tipy!HR56),0,IF(AND(Tipy!HR56=Výsledky!$JM$3,Tipy!HT56=Výsledky!$JO$3),0,IF(AND(Tipy!HR56-Tipy!HT56&gt;0,Výsledky!$JM$3-Výsledky!$JO$3&gt;0),20,IF(AND(Tipy!HR56-Tipy!HT56=0,Výsledky!$JM$3-Výsledky!$JO$3=0),20,IF(AND(Tipy!HR56-Tipy!HT56&lt;0,Výsledky!$JM$3-Výsledky!$JO$3&lt;0),20,0))))))</f>
        <v/>
      </c>
      <c r="JE62" s="61" t="str">
        <f>IF(ISBLANK($JO$3),"",IF(OR(Tipy!HU56=Výsledky!$JC$6,Tipy!HU56=Výsledky!$JC$7,Tipy!HU56=Výsledky!$JC$8,Tipy!HU56=Výsledky!$JC$9),IF(VLOOKUP(Tipy!HU56,'Kategórie hráčov'!$A$2:$B$70,2,FALSE)=30,30,20),0))</f>
        <v/>
      </c>
      <c r="JF62" s="61" t="str">
        <f>IF(ISBLANK($JO$3),"",IF(OR(Tipy!HV56=Výsledky!$JF$6,Tipy!HV56=Výsledky!$JF$7,Tipy!HV56=Výsledky!$JF$8,Tipy!HV56=Výsledky!$JF$9),IF(VLOOKUP(Tipy!HV56,'Kategórie hráčov'!$A$2:$B$70,2,FALSE)=30,30,20),0))</f>
        <v/>
      </c>
      <c r="JG62" s="62" t="str">
        <f>IF(ISBLANK($JO$3),"",IF(ISBLANK(Tipy!HR56),0,IF(OR(AND(Tipy!HR56=Výsledky!$JM$3,OR(Tipy!HT56=Výsledky!$JO$3+1,Tipy!HT56=Výsledky!$JO$3-1)),AND(Tipy!HT56=Výsledky!$JO$3,OR(Tipy!HR56=Výsledky!$JM$3+1,Tipy!HR56=Výsledky!$JM$3-1))),10,0)))</f>
        <v/>
      </c>
      <c r="JH62" s="65" t="str">
        <f>IF(ISBLANK($JO$3),"",IF(ISBLANK(Tipy!HR56),"-",SUM(JC62:JG62)))</f>
        <v/>
      </c>
      <c r="JI62" s="64"/>
      <c r="JJ62" s="61" t="str">
        <f>IF(ISBLANK($JH$3),"",IF(ISBLANK(Tipy!HX56),0,IF(AND(Tipy!HX56=Výsledky!$JF$3,Tipy!HZ56=Výsledky!$JH$3),60,0)))</f>
        <v/>
      </c>
      <c r="JK62" s="61" t="str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/>
      </c>
      <c r="JL62" s="61" t="str">
        <f>IF(ISBLANK($JH$3),"",IF(OR(Tipy!IA56=Výsledky!#REF!,Tipy!IA56=Výsledky!#REF!,Tipy!IA56=Výsledky!#REF!,Tipy!IA56=Výsledky!$JJ$9),IF(VLOOKUP(Tipy!IA56,'Kategórie hráčov'!$A$2:$B$46,2,FALSE)=30,30,20),0))</f>
        <v/>
      </c>
      <c r="JM62" s="61" t="str">
        <f>IF(ISBLANK($JH$3),"",IF(OR(Tipy!IB56=Výsledky!#REF!,Tipy!IB56=Výsledky!#REF!,Tipy!IB56=Výsledky!#REF!,Tipy!IB56=Výsledky!$JM$9),IF(VLOOKUP(Tipy!IB56,'Kategórie hráčov'!$A$2:$B$46,2,FALSE)=30,30,20),0))</f>
        <v/>
      </c>
      <c r="JN62" s="62" t="str">
        <f>IF(ISBLANK($JH$3),"",IF(ISBLANK(Tipy!HX56),0,IF(OR(AND(Tipy!HX56=Výsledky!$JF$3,OR(Tipy!HZ56=Výsledky!$JH$3+1,Tipy!HZ56=Výsledky!$JH$3-1)),AND(Tipy!HZ56=Výsledky!$JH$3,OR(Tipy!HX56=Výsledky!$JF$3+1,Tipy!HX56=Výsledky!$JF$3-1))),10,0)))</f>
        <v/>
      </c>
      <c r="JO62" s="65" t="str">
        <f>IF(ISBLANK($JH$3),"",IF(ISBLANK(Tipy!HX56),"-",SUM(JJ62:JN62)))</f>
        <v/>
      </c>
      <c r="JP62" s="64"/>
      <c r="JQ62" s="61" t="str">
        <f>IF(ISBLANK($JV$3),"",IF(ISBLANK(Tipy!ID56),0,IF(AND(Tipy!ID56=Výsledky!$JT$3,Tipy!IF56=Výsledky!$JV$3),60,0)))</f>
        <v/>
      </c>
      <c r="JR62" s="61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61" t="str">
        <f>IF(ISBLANK($JV$3),"",IF(OR(Tipy!IG56=Výsledky!$JQ$6,Tipy!IG56=Výsledky!$JQ$7,Tipy!IG56=Výsledky!$JQ$8,Tipy!IG56=Výsledky!$JQ$9),IF(VLOOKUP(Tipy!IG56,'Kategórie hráčov'!$A$2:$B$46,2,FALSE)=30,30,20),0))</f>
        <v/>
      </c>
      <c r="JT62" s="61" t="str">
        <f>IF(ISBLANK($JV$3),"",IF(OR(Tipy!IH56=Výsledky!$JT$6,Tipy!IH56=Výsledky!$JT$7,Tipy!IH56=Výsledky!$JT$8,Tipy!IH56=Výsledky!$JT$9),IF(VLOOKUP(Tipy!IH56,'Kategórie hráčov'!$A$2:$B$46,2,FALSE)=30,30,20),0))</f>
        <v/>
      </c>
      <c r="JU62" s="62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65" t="str">
        <f>IF(ISBLANK($JV$3),"",IF(ISBLANK(Tipy!ID56),"-",SUM(JQ62:JU62)))</f>
        <v/>
      </c>
      <c r="JW62" s="64"/>
      <c r="JX62" s="61" t="str">
        <f>IF(ISBLANK($KQ$3),"",IF(ISBLANK(Tipy!IJ56),0,IF(AND(Tipy!IJ56=Výsledky!$KO$3,Tipy!IL56=Výsledky!$KQ$3),60,0)))</f>
        <v/>
      </c>
      <c r="JY62" s="61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1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1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2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65" t="str">
        <f>IF(ISBLANK($KQ$3),"",IF(ISBLANK(Tipy!IJ56),"-",SUM(JX62:KB62)))</f>
        <v/>
      </c>
      <c r="KD62" s="64"/>
      <c r="KE62" s="61" t="str">
        <f>IF(ISBLANK($KX$3),"",IF(ISBLANK(Tipy!IP56),0,IF(AND(Tipy!IP56=Výsledky!$KV$3,Tipy!IR56=Výsledky!$KX$3),60,0)))</f>
        <v/>
      </c>
      <c r="KF62" s="61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1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1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2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65" t="str">
        <f>IF(ISBLANK($KX$3),"",IF(ISBLANK(Tipy!IP56),"-",SUM(KE62:KI62)))</f>
        <v/>
      </c>
      <c r="KK62" s="64"/>
      <c r="KL62" s="61" t="str">
        <f>IF(ISBLANK($KJ$3),"",IF(ISBLANK(Tipy!IV56),0,IF(AND(Tipy!IV56=Výsledky!$KH$3,Tipy!IX56=Výsledky!$KJ$3),60,0)))</f>
        <v/>
      </c>
      <c r="KM62" s="61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1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1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2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65" t="str">
        <f>IF(ISBLANK($KJ$3),"",IF(ISBLANK(Tipy!IV56),"-",SUM(KL62:KP62)))</f>
        <v/>
      </c>
      <c r="KR62" s="64"/>
      <c r="KS62" s="61" t="str">
        <f>IF(ISBLANK($KC$3),"",IF(ISBLANK(Tipy!JB56),0,IF(AND(Tipy!JB56=Výsledky!$KA$3,Tipy!JD56=Výsledky!$KC$3),60,0)))</f>
        <v/>
      </c>
      <c r="KT62" s="61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1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1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2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5" t="str">
        <f>IF(ISBLANK($KC$3),"",IF(ISBLANK(Tipy!JB56),"-",SUM(KS62:KW62)))</f>
        <v/>
      </c>
      <c r="KY62" s="64"/>
      <c r="KZ62" s="61" t="str">
        <f>IF(ISBLANK($LE$3),"",IF(ISBLANK(Tipy!JH56),0,IF(AND(Tipy!JH56=Výsledky!$LC$3,Tipy!JJ56=Výsledky!$LE$3),60,0)))</f>
        <v/>
      </c>
      <c r="LA62" s="61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1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1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2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5" t="str">
        <f>IF(ISBLANK($LE$3),"",IF(ISBLANK(Tipy!JH56),"-",SUM(KZ62:LD62)))</f>
        <v/>
      </c>
      <c r="LF62" s="64"/>
      <c r="LG62" s="61" t="str">
        <f>IF(ISBLANK($JH$3),"",IF(ISBLANK(Tipy!JU56),0,IF(AND(Tipy!JU56=Výsledky!$JF$3,Tipy!JW56=Výsledky!$JH$3),60,0)))</f>
        <v/>
      </c>
      <c r="LH62" s="61" t="str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/>
      </c>
      <c r="LI62" s="61" t="str">
        <f>IF(ISBLANK($JH$3),"",IF(OR(Tipy!JX56=Výsledky!#REF!,Tipy!JX56=Výsledky!#REF!,Tipy!JX56=Výsledky!#REF!,Tipy!JX56=Výsledky!$JJ$9),IF(VLOOKUP(Tipy!JX56,'Kategórie hráčov'!$A$2:$B$46,2,FALSE)=30,30,20),0))</f>
        <v/>
      </c>
      <c r="LJ62" s="61" t="str">
        <f>IF(ISBLANK($JH$3),"",IF(OR(Tipy!JY56=Výsledky!#REF!,Tipy!JY56=Výsledky!#REF!,Tipy!JY56=Výsledky!#REF!,Tipy!JY56=Výsledky!$JM$9),IF(VLOOKUP(Tipy!JY56,'Kategórie hráčov'!$A$2:$B$46,2,FALSE)=30,30,20),0))</f>
        <v/>
      </c>
      <c r="LK62" s="62" t="str">
        <f>IF(ISBLANK($JH$3),"",IF(ISBLANK(Tipy!JU56),0,IF(OR(AND(Tipy!JU56=Výsledky!$JF$3,OR(Tipy!JW56=Výsledky!$JH$3+1,Tipy!JW56=Výsledky!$JH$3-1)),AND(Tipy!JW56=Výsledky!$JH$3,OR(Tipy!JU56=Výsledky!$JF$3+1,Tipy!JU56=Výsledky!$JF$3-1))),10,0)))</f>
        <v/>
      </c>
      <c r="LL62" s="65" t="str">
        <f>IF(ISBLANK($JH$3),"",IF(ISBLANK(Tipy!JU56),"-",SUM(LG62:LK62)))</f>
        <v/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 t="str">
        <f>IF(ISBLANK($JH$3),"",IF(ISBLANK(Tipy!KI56),0,IF(AND(Tipy!KI56=Výsledky!$JF$3,Tipy!KK56=Výsledky!$JH$3),60,0)))</f>
        <v/>
      </c>
      <c r="LV62" s="61" t="str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/>
      </c>
      <c r="LW62" s="61" t="str">
        <f>IF(ISBLANK($JH$3),"",IF(OR(Tipy!KL56=Výsledky!#REF!,Tipy!KL56=Výsledky!#REF!,Tipy!KL56=Výsledky!#REF!,Tipy!KL56=Výsledky!$JJ$9),IF(VLOOKUP(Tipy!KL56,'Kategórie hráčov'!$A$2:$B$46,2,FALSE)=30,30,20),0))</f>
        <v/>
      </c>
      <c r="LX62" s="61" t="str">
        <f>IF(ISBLANK($JH$3),"",IF(OR(Tipy!KM56=Výsledky!#REF!,Tipy!KM56=Výsledky!#REF!,Tipy!KM56=Výsledky!#REF!,Tipy!KM56=Výsledky!$JM$9),IF(VLOOKUP(Tipy!KM56,'Kategórie hráčov'!$A$2:$B$46,2,FALSE)=30,30,20),0))</f>
        <v/>
      </c>
      <c r="LY62" s="62" t="str">
        <f>IF(ISBLANK($JH$3),"",IF(ISBLANK(Tipy!KI56),0,IF(OR(AND(Tipy!KI56=Výsledky!$JF$3,OR(Tipy!KK56=Výsledky!$JH$3+1,Tipy!KK56=Výsledky!$JH$3-1)),AND(Tipy!KK56=Výsledky!$JH$3,OR(Tipy!KI56=Výsledky!$JF$3+1,Tipy!KI56=Výsledky!$JF$3-1))),10,0)))</f>
        <v/>
      </c>
      <c r="LZ62" s="65" t="str">
        <f>IF(ISBLANK($JH$3),"",IF(ISBLANK(Tipy!KI56),"-",SUM(LU62:LY62)))</f>
        <v/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324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324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5" customFormat="1" ht="18" hidden="1" customHeight="1" x14ac:dyDescent="0.2">
      <c r="A63" s="287">
        <f>Tipy!A58</f>
        <v>72</v>
      </c>
      <c r="B63" s="302" t="s">
        <v>359</v>
      </c>
      <c r="C63" s="306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6"/>
      <c r="G63" s="306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6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7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102">
        <f>IF(ISBLANK($AR$3),"",IF(ISBLANK(Tipy!AH57),0,IF(AND(Tipy!AH57=Výsledky!$AP$3,Tipy!AJ57=Výsledky!$AR$3),60,0)))</f>
        <v>60</v>
      </c>
      <c r="AN63" s="101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01">
        <f>IF(ISBLANK($AR$3),"",IF(OR(Tipy!AK57=Výsledky!$AM$6,Tipy!AK57=Výsledky!$AM$7,Tipy!AK57=Výsledky!$AM$8,Tipy!AK57=Výsledky!$AM$9),VLOOKUP(Tipy!AK57,'Kategórie hráčov'!$A$2:$B$51,2,FALSE),0))</f>
        <v>0</v>
      </c>
      <c r="AP63" s="101">
        <f>IF(ISBLANK($AR$3),"",IF(OR(Tipy!AL57=Výsledky!$AP$6,Tipy!AL57=Výsledky!$AP$7,Tipy!AL57=Výsledky!$AP$8,Tipy!AL57=Výsledky!$AP$9),VLOOKUP(Tipy!AL57,'Kategórie hráčov'!$A$27:$B$76,2,FALSE),0))</f>
        <v>20</v>
      </c>
      <c r="AQ63" s="62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5">
        <f>IF(ISBLANK($AR$3),"",IF(ISBLANK(Tipy!AH57),"-",SUM(AM63:AQ63)))</f>
        <v>80</v>
      </c>
      <c r="AS63" s="64"/>
      <c r="AT63" s="61">
        <f>IF(ISBLANK($AY$3),"",IF(ISBLANK(Tipy!AN57),0,IF(AND(Tipy!AN57=Výsledky!$AW$3,Tipy!AP57=Výsledky!$AY$3),60,0)))</f>
        <v>0</v>
      </c>
      <c r="AU63" s="61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61">
        <f>IF(ISBLANK($AY$3),"",IF(OR(Tipy!AQ57=Výsledky!$AT$6,Tipy!AQ57=Výsledky!$AT$7,Tipy!AQ57=Výsledky!$AT$8,Tipy!AQ57=Výsledky!$AT$9),VLOOKUP(Tipy!AQ57,'Kategórie hráčov'!$A$2:$B$51,2,FALSE),0))</f>
        <v>20</v>
      </c>
      <c r="AW63" s="61">
        <f>IF(ISBLANK($AY$3),"",IF(OR(Tipy!AR57=Výsledky!$AW$6,Tipy!AR57=Výsledky!$AW$7,Tipy!AR57=Výsledky!$AW$8,Tipy!AR57=Výsledky!$AW$9),VLOOKUP(Tipy!AR57,'Kategórie hráčov'!$A$27:$B$76,2,FALSE),0))</f>
        <v>0</v>
      </c>
      <c r="AX63" s="62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5">
        <f>IF(ISBLANK($AY$3),"",IF(ISBLANK(Tipy!AN57),"-",SUM(AT63:AX63)))</f>
        <v>40</v>
      </c>
      <c r="AZ63" s="64"/>
      <c r="BA63" s="61">
        <f>IF(ISBLANK($BF$3),"",IF(ISBLANK(Tipy!AT57),0,IF(AND(Tipy!AT57=Výsledky!$BD$3,Tipy!AV57=Výsledky!$BF$3),60,0)))</f>
        <v>0</v>
      </c>
      <c r="BB63" s="61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61">
        <f>IF(ISBLANK($BF$3),"",IF(OR(Tipy!AW57=Výsledky!$BA$6,Tipy!AW57=Výsledky!$BA$7,Tipy!AW57=Výsledky!$BA$8,Tipy!AW57=Výsledky!$BA$9),VLOOKUP(Tipy!AW57,'Kategórie hráčov'!$A$2:$B$51,2,FALSE),0))</f>
        <v>0</v>
      </c>
      <c r="BD63" s="61">
        <f>IF(ISBLANK($BF$3),"",IF(OR(Tipy!AX57=Výsledky!$BD$6,Tipy!AX57=Výsledky!$BD$7,Tipy!AX57=Výsledky!$BD$8,Tipy!AX57=Výsledky!$BD$9),VLOOKUP(Tipy!AX57,'Kategórie hráčov'!$A$27:$B$76,2,FALSE),0))</f>
        <v>0</v>
      </c>
      <c r="BE63" s="62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5">
        <f>IF(ISBLANK($BF$3),"",IF(ISBLANK(Tipy!AT57),"-",SUM(BA63:BE63)))</f>
        <v>20</v>
      </c>
      <c r="BG63" s="64"/>
      <c r="BH63" s="61">
        <f>IF(ISBLANK($BM$3),"",IF(ISBLANK(Tipy!AZ57),0,IF(AND(Tipy!AZ57=Výsledky!$BK$3,Tipy!BB57=Výsledky!$BM$3),60,0)))</f>
        <v>0</v>
      </c>
      <c r="BI63" s="61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61">
        <f>IF(ISBLANK($BM$3),"",IF(OR(Tipy!BC57=Výsledky!$BH$6,Tipy!BC57=Výsledky!$BH$7,Tipy!BC57=Výsledky!$BH$8,Tipy!BC57=Výsledky!$BH$9),VLOOKUP(Tipy!BC57,'Kategórie hráčov'!$A$2:$B$51,2,FALSE),0))</f>
        <v>0</v>
      </c>
      <c r="BK63" s="61">
        <f>IF(ISBLANK($BM$3),"",IF(OR(Tipy!BD57=Výsledky!$BK$6,Tipy!BD57=Výsledky!$BK$7,Tipy!BD57=Výsledky!$BK$8,Tipy!BD57=Výsledky!$BK$9),VLOOKUP(Tipy!BD57,'Kategórie hráčov'!$A$27:$B$76,2,FALSE),0))</f>
        <v>0</v>
      </c>
      <c r="BL63" s="62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5" t="str">
        <f>IF(ISBLANK($BM$3),"",IF(ISBLANK(Tipy!AZ57),"-",SUM(BH63:BL63)))</f>
        <v>-</v>
      </c>
      <c r="BN63" s="64"/>
      <c r="BO63" s="61">
        <f>IF(ISBLANK($BT$3),"",IF(ISBLANK(Tipy!BF57),0,IF(AND(Tipy!BF57=Výsledky!$BR$3,Tipy!BH57=Výsledky!$BT$3),60,0)))</f>
        <v>0</v>
      </c>
      <c r="BP63" s="61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61">
        <f>IF(ISBLANK($BT$3),"",IF(OR(Tipy!BI57=Výsledky!$BO$6,Tipy!BI57=Výsledky!$BO$7,Tipy!BI57=Výsledky!$BO$8,Tipy!BI57=Výsledky!$BO$9),VLOOKUP(Tipy!BI57,'Kategórie hráčov'!$A$2:$B$51,2,FALSE),0))</f>
        <v>0</v>
      </c>
      <c r="BR63" s="61">
        <f>IF(ISBLANK($BT$3),"",IF(OR(Tipy!BJ57=Výsledky!$BR$6,Tipy!BJ57=Výsledky!$BR$7,Tipy!BJ57=Výsledky!$BR$8,Tipy!BJ57=Výsledky!$BR$9),VLOOKUP(Tipy!BJ57,'Kategórie hráčov'!$A$27:$B$76,2,FALSE),0))</f>
        <v>0</v>
      </c>
      <c r="BS63" s="62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5">
        <f>IF(ISBLANK($BT$3),"",IF(ISBLANK(Tipy!BF57),"-",SUM(BO63:BS63)))</f>
        <v>0</v>
      </c>
      <c r="BU63" s="64"/>
      <c r="BV63" s="61">
        <f>IF(ISBLANK($CA$3),"",IF(ISBLANK(Tipy!BL57),0,IF(AND(Tipy!BL57=Výsledky!$BY$3,Tipy!BN57=Výsledky!$CA$3),60,0)))</f>
        <v>0</v>
      </c>
      <c r="BW63" s="61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61">
        <f>IF(ISBLANK($CA$3),"",IF(OR(Tipy!BO57=Výsledky!$BV$6,Tipy!BO57=Výsledky!$BV$7,Tipy!BO57=Výsledky!$BV$8,Tipy!BO57=Výsledky!$BV$9),VLOOKUP(Tipy!BO57,'Kategórie hráčov'!$A$2:$B$51,2,FALSE),0))</f>
        <v>20</v>
      </c>
      <c r="BY63" s="61">
        <f>IF(ISBLANK($CA$3),"",IF(OR(Tipy!BP57=Výsledky!$BY$6,Tipy!BP57=Výsledky!$BY$7,Tipy!BP57=Výsledky!$BY$8,Tipy!BP57=Výsledky!$BY$9),VLOOKUP(Tipy!BP57,'Kategórie hráčov'!$A$27:$B$76,2,FALSE),0))</f>
        <v>0</v>
      </c>
      <c r="BZ63" s="62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5">
        <f>IF(ISBLANK($CA$3),"",IF(ISBLANK(Tipy!BL57),"-",SUM(BV63:BZ63)))</f>
        <v>40</v>
      </c>
      <c r="CB63" s="64"/>
      <c r="CC63" s="61">
        <f>IF(ISBLANK($CH$3),"",IF(ISBLANK(Tipy!BR57),0,IF(AND(Tipy!BR57=Výsledky!$CF$3,Tipy!BT57=Výsledky!$CH$3),60,0)))</f>
        <v>0</v>
      </c>
      <c r="CD63" s="61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61">
        <f>IF(ISBLANK($CH$3),"",IF(OR(Tipy!BU57=Výsledky!$CC$6,Tipy!BU57=Výsledky!$CC$7,Tipy!BU57=Výsledky!$CC$8,Tipy!BU57=Výsledky!$CC$9),VLOOKUP(Tipy!BU57,'Kategórie hráčov'!$A$2:$B$51,2,FALSE),0))</f>
        <v>0</v>
      </c>
      <c r="CF63" s="61">
        <f>IF(ISBLANK($CH$3),"",IF(OR(Tipy!BV57=Výsledky!$CF$6,Tipy!BV57=Výsledky!$CF$7,Tipy!BV57=Výsledky!$CF$8,Tipy!BV57=Výsledky!$CF$9),VLOOKUP(Tipy!BV57,'Kategórie hráčov'!$A$27:$B$76,2,FALSE),0))</f>
        <v>0</v>
      </c>
      <c r="CG63" s="62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5">
        <f>IF(ISBLANK($CH$3),"",IF(ISBLANK(Tipy!BR57),"-",SUM(CC63:CG63)))</f>
        <v>0</v>
      </c>
      <c r="CI63" s="64"/>
      <c r="CJ63" s="61">
        <f>IF(ISBLANK($CO$3),"",IF(ISBLANK(Tipy!BX57),0,IF(AND(Tipy!BX57=Výsledky!$CM$3,Tipy!BZ57=Výsledky!$CO$3),60,0)))</f>
        <v>0</v>
      </c>
      <c r="CK63" s="61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61">
        <f>IF(ISBLANK($CO$3),"",IF(OR(Tipy!CA57=Výsledky!$CJ$6,Tipy!CA57=Výsledky!$CJ$7,Tipy!CA57=Výsledky!$CJ$8,Tipy!CA57=Výsledky!$CJ$9),VLOOKUP(Tipy!CA57,'Kategórie hráčov'!$A$2:$B$51,2,FALSE),0))</f>
        <v>0</v>
      </c>
      <c r="CM63" s="61">
        <f>IF(ISBLANK($CO$3),"",IF(OR(Tipy!CB57=Výsledky!$CM$6,Tipy!CB57=Výsledky!$CM$7,Tipy!CB57=Výsledky!$CM$8,Tipy!CB57=Výsledky!$CM$9),VLOOKUP(Tipy!CB57,'Kategórie hráčov'!$A$27:$B$76,2,FALSE),0))</f>
        <v>0</v>
      </c>
      <c r="CN63" s="62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65">
        <f>IF(ISBLANK($CO$3),"",IF(ISBLANK(Tipy!BX57),"-",SUM(CJ63:CN63)))</f>
        <v>20</v>
      </c>
      <c r="CP63" s="64"/>
      <c r="CQ63" s="61">
        <f>IF(ISBLANK($CV$3),"",IF(ISBLANK(Tipy!CD57),0,IF(AND(Tipy!CD57=Výsledky!$CT$3,Tipy!CF57=Výsledky!$CV$3),60,0)))</f>
        <v>0</v>
      </c>
      <c r="CR63" s="61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61">
        <f>IF(ISBLANK($CV$3),"",IF(OR(Tipy!CG57=Výsledky!$CQ$6,Tipy!CG57=Výsledky!$CQ$7,Tipy!CG57=Výsledky!$CQ$8,Tipy!CG57=Výsledky!$CQ$9),VLOOKUP(Tipy!CG57,'Kategórie hráčov'!$A$2:$B$51,2,FALSE),0))</f>
        <v>20</v>
      </c>
      <c r="CT63" s="61">
        <f>IF(ISBLANK($CV$3),"",IF(OR(Tipy!CH57=Výsledky!$CT$6,Tipy!CH57=Výsledky!$CT$7,Tipy!CH57=Výsledky!$CT$8,Tipy!CH57=Výsledky!$CT$9),VLOOKUP(Tipy!CH57,'Kategórie hráčov'!$A$27:$B$76,2,FALSE),0))</f>
        <v>0</v>
      </c>
      <c r="CU63" s="62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65">
        <f>IF(ISBLANK($CV$3),"",IF(ISBLANK(Tipy!CD57),"-",SUM(CQ63:CU63)))</f>
        <v>40</v>
      </c>
      <c r="CW63" s="64"/>
      <c r="CX63" s="61">
        <f>IF(ISBLANK($DC$3),"",IF(ISBLANK(Tipy!CJ57),0,IF(AND(Tipy!CJ57=Výsledky!$DA$3,Tipy!CL57=Výsledky!$DC$3),60,0)))</f>
        <v>0</v>
      </c>
      <c r="CY63" s="61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61">
        <f>IF(ISBLANK($DC$3),"",IF(OR(Tipy!CM57=Výsledky!$CX$6,Tipy!CM57=Výsledky!$CX$7,Tipy!CM57=Výsledky!$CX$8,Tipy!CM57=Výsledky!$CX$9),VLOOKUP(Tipy!CM57,'Kategórie hráčov'!$A$2:$B$51,2,FALSE),0))</f>
        <v>20</v>
      </c>
      <c r="DA63" s="61">
        <f>IF(ISBLANK($DC$3),"",IF(OR(Tipy!CN57=Výsledky!$DA$6,Tipy!CN57=Výsledky!$DA$7,Tipy!CN57=Výsledky!$DA$8,Tipy!CN57=Výsledky!$DA$9),VLOOKUP(Tipy!CN57,'Kategórie hráčov'!$A$27:$B$76,2,FALSE),0))</f>
        <v>0</v>
      </c>
      <c r="DB63" s="62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65">
        <f>IF(ISBLANK($DC$3),"",IF(ISBLANK(Tipy!CJ57),"-",SUM(CX63:DB63)))</f>
        <v>50</v>
      </c>
      <c r="DD63" s="64"/>
      <c r="DE63" s="61">
        <f>IF(ISBLANK($DJ$3),"",IF(ISBLANK(Tipy!CP57),0,IF(AND(Tipy!CP57=Výsledky!$DH$3,Tipy!CR57=Výsledky!$DJ$3),60,0)))</f>
        <v>0</v>
      </c>
      <c r="DF63" s="61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61">
        <f>IF(ISBLANK($DJ$3),"",IF(OR(Tipy!CS57=Výsledky!$DE$6,Tipy!CS57=Výsledky!$DE$7,Tipy!CS57=Výsledky!$DE$8,Tipy!CS57=Výsledky!$DE$9),VLOOKUP(Tipy!CS57,'Kategórie hráčov'!$A$2:$B$51,2,FALSE),0))</f>
        <v>20</v>
      </c>
      <c r="DH63" s="61">
        <f>IF(ISBLANK($DJ$3),"",IF(OR(Tipy!CT57=Výsledky!$DH$6,Tipy!CT57=Výsledky!$DH$7,Tipy!CT57=Výsledky!$DH$8,Tipy!CT57=Výsledky!$DH$9),VLOOKUP(Tipy!CT57,'Kategórie hráčov'!$A$27:$B$76,2,FALSE),0))</f>
        <v>0</v>
      </c>
      <c r="DI63" s="62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65">
        <f>IF(ISBLANK($DJ$3),"",IF(ISBLANK(Tipy!CP57),"-",SUM(DE63:DI63)))</f>
        <v>50</v>
      </c>
      <c r="DK63" s="64"/>
      <c r="DL63" s="61">
        <f>IF(ISBLANK($DQ$3),"",IF(ISBLANK(Tipy!CV57),0,IF(AND(Tipy!CV57=Výsledky!$DO$3,Tipy!CX57=Výsledky!$DQ$3),60,0)))</f>
        <v>0</v>
      </c>
      <c r="DM63" s="61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61">
        <f>IF(ISBLANK($DQ$3),"",IF(OR(Tipy!CY57=Výsledky!$DL$6,Tipy!CY57=Výsledky!$DL$7,Tipy!CY57=Výsledky!$DL$8,Tipy!CY57=Výsledky!$DL$9),VLOOKUP(Tipy!CY57,'Kategórie hráčov'!$A$2:$B$51,2,FALSE),0))</f>
        <v>0</v>
      </c>
      <c r="DO63" s="61">
        <f>IF(ISBLANK($DQ$3),"",IF(OR(Tipy!CZ57=Výsledky!$DO$6,Tipy!CZ57=Výsledky!$DO$7,Tipy!CZ57=Výsledky!$DO$8,Tipy!CZ57=Výsledky!$DO$9),VLOOKUP(Tipy!CZ57,'Kategórie hráčov'!$A$27:$B$76,2,FALSE),0))</f>
        <v>0</v>
      </c>
      <c r="DP63" s="62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65">
        <f>IF(ISBLANK($DQ$3),"",IF(ISBLANK(Tipy!CV57),"-",SUM(DL63:DP63)))</f>
        <v>0</v>
      </c>
      <c r="DR63" s="64"/>
      <c r="DS63" s="61">
        <f>IF(ISBLANK($DX$3),"",IF(ISBLANK(Tipy!DB57),0,IF(AND(Tipy!DB57=Výsledky!$DV$3,Tipy!DD57=Výsledky!$DX$3),60,0)))</f>
        <v>0</v>
      </c>
      <c r="DT63" s="61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61">
        <f>IF(ISBLANK($DX$3),"",IF(OR(Tipy!DE57=Výsledky!$DS$6,Tipy!DE57=Výsledky!$DS$7,Tipy!DE57=Výsledky!$DS$8,Tipy!DE57=Výsledky!$DS$9),VLOOKUP(Tipy!DE57,'Kategórie hráčov'!$A$2:$B$51,2,FALSE),0))</f>
        <v>0</v>
      </c>
      <c r="DV63" s="61">
        <f>IF(ISBLANK($DX$3),"",IF(OR(Tipy!DF57=Výsledky!$DV$6,Tipy!DF57=Výsledky!$DV$7,Tipy!DF57=Výsledky!$DV$8,Tipy!DF57=Výsledky!$DV$9),VLOOKUP(Tipy!DF57,'Kategórie hráčov'!$A$27:$B$76,2,FALSE),0))</f>
        <v>0</v>
      </c>
      <c r="DW63" s="62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65" t="str">
        <f>IF(ISBLANK($DX$3),"",IF(ISBLANK(Tipy!DB57),"-",SUM(DS63:DW63)))</f>
        <v>-</v>
      </c>
      <c r="DY63" s="64"/>
      <c r="DZ63" s="61">
        <f>IF(ISBLANK($EE$3),"",IF(ISBLANK(Tipy!DH57),0,IF(AND(Tipy!DH57=Výsledky!$EC$3,Tipy!DJ57=Výsledky!$EE$3),60,0)))</f>
        <v>0</v>
      </c>
      <c r="EA63" s="61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61">
        <f>IF(ISBLANK($EE$3),"",IF(OR(Tipy!DK57=Výsledky!$DZ$6,Tipy!DK57=Výsledky!$DZ$7,Tipy!DK57=Výsledky!$DZ$8,Tipy!DK57=Výsledky!$DZ$9),VLOOKUP(Tipy!DK57,'Kategórie hráčov'!$A$2:$B$51,2,FALSE),0))</f>
        <v>0</v>
      </c>
      <c r="EC63" s="61">
        <f>IF(ISBLANK($EE$3),"",IF(OR(Tipy!DL57=Výsledky!$EC$6,Tipy!DL57=Výsledky!$EC$7,Tipy!DL57=Výsledky!$EC$8,Tipy!DL57=Výsledky!$EC$9),VLOOKUP(Tipy!DL57,'Kategórie hráčov'!$A$27:$B$76,2,FALSE),0))</f>
        <v>0</v>
      </c>
      <c r="ED63" s="62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65" t="str">
        <f>IF(ISBLANK($EE$3),"",IF(ISBLANK(Tipy!DH57),"-",SUM(DZ63:ED63)))</f>
        <v>-</v>
      </c>
      <c r="EF63" s="64"/>
      <c r="EG63" s="61">
        <f>IF(ISBLANK($EL$3),"",IF(ISBLANK(Tipy!DN57),0,IF(AND(Tipy!DN57=Výsledky!$EJ$3,Tipy!DP57=Výsledky!$EL$3),60,0)))</f>
        <v>0</v>
      </c>
      <c r="EH63" s="61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61">
        <f>IF(ISBLANK($EL$3),"",IF(OR(Tipy!DQ57=Výsledky!$EG$6,Tipy!DQ57=Výsledky!$EG$7,Tipy!DQ57=Výsledky!$EG$8,Tipy!DQ57=Výsledky!$EG$9),VLOOKUP(Tipy!DQ57,'Kategórie hráčov'!$A$77:$B$77,2,FALSE),0))</f>
        <v>0</v>
      </c>
      <c r="EJ63" s="61">
        <f>IF(ISBLANK($EL$3),"",IF(OR(Tipy!DR57=Výsledky!$EJ$6,Tipy!DR57=Výsledky!$EJ$7,Tipy!DR57=Výsledky!$EJ$8,Tipy!DR57=Výsledky!$EJ$9),VLOOKUP(Tipy!DR57,'Kategórie hráčov'!$A$27:$B$76,2,FALSE),0))</f>
        <v>0</v>
      </c>
      <c r="EK63" s="62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65" t="str">
        <f>IF(ISBLANK($EL$3),"",IF(ISBLANK(Tipy!DN57),"-",SUM(EG63:EK63)))</f>
        <v>-</v>
      </c>
      <c r="EM63" s="64"/>
      <c r="EN63" s="61">
        <f>IF(ISBLANK($ES$3),"",IF(ISBLANK(Tipy!DT57),0,IF(AND(Tipy!DT57=Výsledky!$EQ$3,Tipy!DV57=Výsledky!$ES$3),60,0)))</f>
        <v>0</v>
      </c>
      <c r="EO63" s="61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61">
        <f>IF(ISBLANK($ES$3),"",IF(OR(Tipy!DW57=Výsledky!$EN$6,Tipy!DW57=Výsledky!$EN$7,Tipy!DW57=Výsledky!$EN$8,Tipy!DW57=Výsledky!$EN$9),VLOOKUP(Tipy!DW57,'Kategórie hráčov'!$A$2:$B$51,2,FALSE),0))</f>
        <v>0</v>
      </c>
      <c r="EQ63" s="61">
        <f>IF(ISBLANK($ES$3),"",IF(OR(Tipy!DX57=Výsledky!$EQ$6,Tipy!DX57=Výsledky!$EQ$7,Tipy!DX57=Výsledky!$EQ$8,Tipy!DX57=Výsledky!$EQ$9),VLOOKUP(Tipy!DX57,'Kategórie hráčov'!$A$27:$B$76,2,FALSE),0))</f>
        <v>0</v>
      </c>
      <c r="ER63" s="62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65" t="str">
        <f>IF(ISBLANK($ES$3),"",IF(ISBLANK(Tipy!DT57),"-",SUM(EN63:ER63)))</f>
        <v>-</v>
      </c>
      <c r="ET63" s="64"/>
      <c r="EU63" s="61">
        <f>IF(ISBLANK($EZ$3),"",IF(ISBLANK(Tipy!DZ57),0,IF(AND(Tipy!DZ57=Výsledky!$EX$3,Tipy!EB57=Výsledky!$EZ$3),60,0)))</f>
        <v>0</v>
      </c>
      <c r="EV63" s="61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61">
        <f>IF(ISBLANK($EZ$3),"",IF(OR(Tipy!EC57=Výsledky!$EU$6,Tipy!EC57=Výsledky!$EU$7,Tipy!EC57=Výsledky!$EU$8,Tipy!EC57=Výsledky!$EU$9),VLOOKUP(Tipy!EC57,'Kategórie hráčov'!$A$2:$B$51,2,FALSE),0))</f>
        <v>0</v>
      </c>
      <c r="EX63" s="61">
        <f>IF(ISBLANK($EZ$3),"",IF(OR(Tipy!ED57=Výsledky!$EX$6,Tipy!ED57=Výsledky!$EX$7,Tipy!ED57=Výsledky!$EX$8,Tipy!ED57=Výsledky!$EX$9),VLOOKUP(Tipy!ED57,'Kategórie hráčov'!$A$27:$B$76,2,FALSE),0))</f>
        <v>0</v>
      </c>
      <c r="EY63" s="62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65" t="str">
        <f>IF(ISBLANK($EZ$3),"",IF(ISBLANK(Tipy!DZ57),"-",SUM(EU63:EY63)))</f>
        <v>-</v>
      </c>
      <c r="FA63" s="64"/>
      <c r="FB63" s="61">
        <f>IF(ISBLANK($BM$3),"",IF(ISBLANK(Tipy!EF57),0,IF(AND(Tipy!EF57=Výsledky!$BK$3,Tipy!EH57=Výsledky!$BM$3),60,0)))</f>
        <v>0</v>
      </c>
      <c r="FC63" s="61">
        <f>IF(ISBLANK($BM$3),"",IF(ISBLANK(Tipy!EF57),0,IF(AND(Tipy!EF57=Výsledky!$BK$3,Tipy!EH57=Výsledky!$BM$3),0,IF(AND(Tipy!EF57-Tipy!EH57&gt;0,Výsledky!$BK$3-Výsledky!$BM$3&gt;0),20,IF(AND(Tipy!EF57-Tipy!EH57=0,Výsledky!$BK$3-Výsledky!$BM$3=0),20,IF(AND(Tipy!EF57-Tipy!EH57&lt;0,Výsledky!$BK$3-Výsledky!$BM$3&lt;0),20,0))))))</f>
        <v>0</v>
      </c>
      <c r="FD63" s="61">
        <f>IF(ISBLANK($BM$3),"",IF(OR(Tipy!EI57=Výsledky!$FB$6,Tipy!EI57=Výsledky!$FB$7,Tipy!EI57=Výsledky!$FB$8,Tipy!EI57=Výsledky!$FB$9),IF(VLOOKUP(Tipy!EI57,'Kategórie hráčov'!$A$2:$B$46,2,FALSE)=30,30,20),0))</f>
        <v>0</v>
      </c>
      <c r="FE63" s="61">
        <f>IF(ISBLANK($BM$3),"",IF(OR(Tipy!EJ57=Výsledky!$FE$6,Tipy!EJ57=Výsledky!$FE$7,Tipy!EJ57=Výsledky!$FE$8,Tipy!EJ57=Výsledky!$FE$9),IF(VLOOKUP(Tipy!EJ57,'Kategórie hráčov'!$A$2:$B$46,2,FALSE)=30,30,20),0))</f>
        <v>0</v>
      </c>
      <c r="FF63" s="62">
        <f>IF(ISBLANK($BM$3),"",IF(ISBLANK(Tipy!EF57),0,IF(OR(AND(Tipy!EF57=Výsledky!$BK$3,OR(Tipy!EH57=Výsledky!$BM$3+1,Tipy!EH57=Výsledky!$BM$3-1)),AND(Tipy!EH57=Výsledky!$BM$3,OR(Tipy!EF57=Výsledky!$BK$3+1,Tipy!EF57=Výsledky!$BK$3-1))),10,0)))</f>
        <v>0</v>
      </c>
      <c r="FG63" s="65" t="str">
        <f>IF(ISBLANK($BM$3),"",IF(ISBLANK(Tipy!EF57),"-",SUM(FB63:FF63)))</f>
        <v>-</v>
      </c>
      <c r="FH63" s="64"/>
      <c r="FI63" s="61" t="str">
        <f>IF(ISBLANK($FN$3),"",IF(ISBLANK(Tipy!EL57),0,IF(AND(Tipy!EL57=Výsledky!$FL$3,Tipy!EN57=Výsledky!$FN$3),60,0)))</f>
        <v/>
      </c>
      <c r="FJ63" s="61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61" t="str">
        <f>IF(ISBLANK($FN$3),"",IF(OR(Tipy!EO57=Výsledky!$FI$6,Tipy!EO57=Výsledky!$FI$7,Tipy!EO57=Výsledky!$FI$8,Tipy!EO57=Výsledky!$FI$9),IF(VLOOKUP(Tipy!EO57,'Kategórie hráčov'!$A$2:$B$46,2,FALSE)=30,30,20),0))</f>
        <v/>
      </c>
      <c r="FL63" s="61" t="str">
        <f>IF(ISBLANK($FN$3),"",IF(OR(Tipy!EP57=Výsledky!$FL$6,Tipy!EP57=Výsledky!$FL$7,Tipy!EP57=Výsledky!$FL$8,Tipy!EP57=Výsledky!$FL$9),IF(VLOOKUP(Tipy!EP57,'Kategórie hráčov'!$A$2:$B$46,2,FALSE)=30,30,20),0))</f>
        <v/>
      </c>
      <c r="FM63" s="62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65" t="str">
        <f>IF(ISBLANK($FN$3),"",IF(ISBLANK(Tipy!EL57),"-",SUM(FI63:FM63)))</f>
        <v/>
      </c>
      <c r="FO63" s="64"/>
      <c r="FP63" s="61">
        <f>IF(ISBLANK($DJ$3),"",IF(ISBLANK(Tipy!ER57),0,IF(AND(Tipy!ER57=Výsledky!$DH$3,Tipy!ET57=Výsledky!$DJ$3),60,0)))</f>
        <v>0</v>
      </c>
      <c r="FQ63" s="61">
        <f>IF(ISBLANK($DJ$3),"",IF(ISBLANK(Tipy!ER57),0,IF(AND(Tipy!ER57=Výsledky!$DH$3,Tipy!ET57=Výsledky!$DJ$3),0,IF(AND(Tipy!ER57-Tipy!ET57&gt;0,Výsledky!$DH$3-Výsledky!$DJ$3&gt;0),20,IF(AND(Tipy!ER57-Tipy!ET57=0,Výsledky!$DH$3-Výsledky!$DJ$3=0),20,IF(AND(Tipy!ER57-Tipy!ET57&lt;0,Výsledky!$DH$3-Výsledky!$DJ$3&lt;0),20,0))))))</f>
        <v>0</v>
      </c>
      <c r="FR63" s="61">
        <f>IF(ISBLANK($DJ$3),"",IF(OR(Tipy!EU57=Výsledky!$FP$6,Tipy!EU57=Výsledky!$FP$7,Tipy!EU57=Výsledky!$FP$8,Tipy!EU57=Výsledky!$FP$9),IF(VLOOKUP(Tipy!EU57,'Kategórie hráčov'!$A$2:$B$46,2,FALSE)=30,30,20),0))</f>
        <v>0</v>
      </c>
      <c r="FS63" s="61">
        <f>IF(ISBLANK($DJ$3),"",IF(OR(Tipy!EV57=Výsledky!$FS$6,Tipy!EV57=Výsledky!$FS$7,Tipy!EV57=Výsledky!$FS$8,Tipy!EV57=Výsledky!$FS$9),IF(VLOOKUP(Tipy!EV57,'Kategórie hráčov'!$A$2:$B$46,2,FALSE)=30,30,20),0))</f>
        <v>0</v>
      </c>
      <c r="FT63" s="62">
        <f>IF(ISBLANK($DJ$3),"",IF(ISBLANK(Tipy!ER57),0,IF(OR(AND(Tipy!ER57=Výsledky!$DH$3,OR(Tipy!ET57=Výsledky!$DJ$3+1,Tipy!ET57=Výsledky!$DJ$3-1)),AND(Tipy!ET57=Výsledky!$DJ$3,OR(Tipy!ER57=Výsledky!$DH$3+1,Tipy!ER57=Výsledky!$DH$3-1))),10,0)))</f>
        <v>0</v>
      </c>
      <c r="FU63" s="65" t="str">
        <f>IF(ISBLANK($DJ$3),"",IF(ISBLANK(Tipy!ER57),"-",SUM(FP63:FT63)))</f>
        <v>-</v>
      </c>
      <c r="FV63" s="64"/>
      <c r="FW63" s="61" t="str">
        <f>IF(ISBLANK($GB$3),"",IF(ISBLANK(Tipy!EX57),0,IF(AND(Tipy!EX57=Výsledky!$FZ$3,Tipy!EZ57=Výsledky!$GB$3),60,0)))</f>
        <v/>
      </c>
      <c r="FX63" s="61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61" t="str">
        <f>IF(ISBLANK($GB$3),"",IF(OR(Tipy!FA57=Výsledky!$FW$6,Tipy!FA57=Výsledky!$FW$7,Tipy!FA57=Výsledky!$FW$8,Tipy!FA57=Výsledky!$FW$9),IF(VLOOKUP(Tipy!FA57,'Kategórie hráčov'!$A$2:$B$46,2,FALSE)=30,30,20),0))</f>
        <v/>
      </c>
      <c r="FZ63" s="61" t="str">
        <f>IF(ISBLANK($GB$3),"",IF(OR(Tipy!FB57=Výsledky!$FZ$6,Tipy!FB57=Výsledky!$FZ$7,Tipy!FB57=Výsledky!$FZ$8,Tipy!FB57=Výsledky!$FZ$9),IF(VLOOKUP(Tipy!FB57,'Kategórie hráčov'!$A$2:$B$46,2,FALSE)=30,30,20),0))</f>
        <v/>
      </c>
      <c r="GA63" s="62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65" t="str">
        <f>IF(ISBLANK($GB$3),"",IF(ISBLANK(Tipy!EX57),"-",SUM(FW63:GA63)))</f>
        <v/>
      </c>
      <c r="GC63" s="64"/>
      <c r="GD63" s="61" t="str">
        <f>IF(ISBLANK($GP$3),"",IF(ISBLANK(Tipy!FD57),0,IF(AND(Tipy!FD57=Výsledky!$GN$3,Tipy!FF57=Výsledky!$GP$3),60,0)))</f>
        <v/>
      </c>
      <c r="GE63" s="61" t="str">
        <f>IF(ISBLANK($GP$3),"",IF(ISBLANK(Tipy!FD57),0,IF(AND(Tipy!FD57=Výsledky!$GN$3,Tipy!FF57=Výsledky!$GP$3),0,IF(AND(Tipy!FD57-Tipy!FF57&gt;0,Výsledky!$GN$3-Výsledky!$GP$3&gt;0),20,IF(AND(Tipy!FD57-Tipy!FF57=0,Výsledky!$GN$3-Výsledky!$GP$3=0),20,IF(AND(Tipy!FD57-Tipy!FF57&lt;0,Výsledky!$GN$3-Výsledky!$GP$3&lt;0),20,0))))))</f>
        <v/>
      </c>
      <c r="GF63" s="61" t="str">
        <f>IF(ISBLANK($GP$3),"",IF(OR(Tipy!FG57=Výsledky!$GD$6,Tipy!FG57=Výsledky!$GD$7,Tipy!FG57=Výsledky!$GD$8,Tipy!FG57=Výsledky!$GD$9),IF(VLOOKUP(Tipy!FG57,'Kategórie hráčov'!$A$2:$B$46,2,FALSE)=30,30,20),0))</f>
        <v/>
      </c>
      <c r="GG63" s="61" t="str">
        <f>IF(ISBLANK($GP$3),"",IF(OR(Tipy!FH57=Výsledky!$GG$6,Tipy!FH57=Výsledky!$GG$7,Tipy!FH57=Výsledky!$GG$8,Tipy!FH57=Výsledky!$GG$9),IF(VLOOKUP(Tipy!FH57,'Kategórie hráčov'!$A$2:$B$46,2,FALSE)=30,30,20),0))</f>
        <v/>
      </c>
      <c r="GH63" s="62" t="str">
        <f>IF(ISBLANK($GP$3),"",IF(ISBLANK(Tipy!FD57),0,IF(OR(AND(Tipy!FD57=Výsledky!$GN$3,OR(Tipy!FF57=Výsledky!$GP$3+1,Tipy!FF57=Výsledky!$GP$3-1)),AND(Tipy!FF57=Výsledky!$GP$3,OR(Tipy!FD57=Výsledky!$GN$3+1,Tipy!FD57=Výsledky!$GN$3-1))),10,0)))</f>
        <v/>
      </c>
      <c r="GI63" s="65" t="str">
        <f>IF(ISBLANK($GP$3),"",IF(ISBLANK(Tipy!FD57),"-",SUM(GD63:GH63)))</f>
        <v/>
      </c>
      <c r="GJ63" s="64"/>
      <c r="GK63" s="61" t="str">
        <f>IF(ISBLANK($GW$3),"",IF(ISBLANK(Tipy!FJ57),0,IF(AND(Tipy!FJ57=Výsledky!$GU$3,Tipy!FL57=Výsledky!$GW$3),60,0)))</f>
        <v/>
      </c>
      <c r="GL63" s="61" t="str">
        <f>IF(ISBLANK($GW$3),"",IF(ISBLANK(Tipy!FJ57),0,IF(AND(Tipy!FJ57=Výsledky!$GU$3,Tipy!FL57=Výsledky!$GW$3),0,IF(AND(Tipy!FJ57-Tipy!FL57&gt;0,Výsledky!$GU$3-Výsledky!$GW$3&gt;0),20,IF(AND(Tipy!FJ57-Tipy!FL57=0,Výsledky!$GU$3-Výsledky!$GW$3=0),20,IF(AND(Tipy!FJ57-Tipy!FL57&lt;0,Výsledky!$GU$3-Výsledky!$GW$3&lt;0),20,0))))))</f>
        <v/>
      </c>
      <c r="GM63" s="61" t="str">
        <f>IF(ISBLANK($GW$3),"",IF(OR(Tipy!FM57=Výsledky!$GK$6,Tipy!FM57=Výsledky!$GK$7,Tipy!FM57=Výsledky!$GK$8,Tipy!FM57=Výsledky!$GK$9),IF(VLOOKUP(Tipy!FM57,'Kategórie hráčov'!$A$2:$B$46,2,FALSE)=30,30,20),0))</f>
        <v/>
      </c>
      <c r="GN63" s="61" t="str">
        <f>IF(ISBLANK($GW$3),"",IF(OR(Tipy!FN57=Výsledky!$GN$6,Tipy!FN57=Výsledky!$GN$7,Tipy!FN57=Výsledky!$GN$8,Tipy!FN57=Výsledky!$GN$9),IF(VLOOKUP(Tipy!FN57,'Kategórie hráčov'!$A$2:$B$46,2,FALSE)=30,30,20),0))</f>
        <v/>
      </c>
      <c r="GO63" s="62" t="str">
        <f>IF(ISBLANK($GW$3),"",IF(ISBLANK(Tipy!FJ57),0,IF(OR(AND(Tipy!FJ57=Výsledky!$GU$3,OR(Tipy!FL57=Výsledky!$GW$3+1,Tipy!FL57=Výsledky!$GW$3-1)),AND(Tipy!FL57=Výsledky!$GW$3,OR(Tipy!FJ57=Výsledky!$GU$3+1,Tipy!FJ57=Výsledky!$GU$3-1))),10,0)))</f>
        <v/>
      </c>
      <c r="GP63" s="65" t="str">
        <f>IF(ISBLANK($GW$3),"",IF(ISBLANK(Tipy!FJ57),"-",SUM(GK63:GO63)))</f>
        <v/>
      </c>
      <c r="GQ63" s="64"/>
      <c r="GR63" s="61" t="str">
        <f>IF(ISBLANK($GI$3),"",IF(ISBLANK(Tipy!FP57),0,IF(AND(Tipy!FP57=Výsledky!$GG$3,Tipy!FR57=Výsledky!$GI$3),60,0)))</f>
        <v/>
      </c>
      <c r="GS63" s="61" t="str">
        <f>IF(ISBLANK($GI$3),"",IF(ISBLANK(Tipy!FP57),0,IF(AND(Tipy!FP57=Výsledky!$GG$3,Tipy!FR57=Výsledky!$GI$3),0,IF(AND(Tipy!FP57-Tipy!FR57&gt;0,Výsledky!$GG$3-Výsledky!$GI$3&gt;0),20,IF(AND(Tipy!FP57-Tipy!FR57=0,Výsledky!$GG$3-Výsledky!$GI$3=0),20,IF(AND(Tipy!FP57-Tipy!FR57&lt;0,Výsledky!$GG$3-Výsledky!$GI$3&lt;0),20,0))))))</f>
        <v/>
      </c>
      <c r="GT63" s="61" t="str">
        <f>IF(ISBLANK($GI$3),"",IF(OR(Tipy!FS57=Výsledky!#REF!,Tipy!FS57=Výsledky!#REF!,Tipy!FS57=Výsledky!#REF!,Tipy!FS57=Výsledky!$GR$9),IF(VLOOKUP(Tipy!FS57,'Kategórie hráčov'!$A$2:$B$46,2,FALSE)=30,30,20),0))</f>
        <v/>
      </c>
      <c r="GU63" s="61" t="str">
        <f>IF(ISBLANK($GI$3),"",IF(OR(Tipy!FT57=Výsledky!#REF!,Tipy!FT57=Výsledky!#REF!,Tipy!FT57=Výsledky!#REF!,Tipy!FT57=Výsledky!$GU$9),IF(VLOOKUP(Tipy!FT57,'Kategórie hráčov'!$A$2:$B$46,2,FALSE)=30,30,20),0))</f>
        <v/>
      </c>
      <c r="GV63" s="62" t="str">
        <f>IF(ISBLANK($GI$3),"",IF(ISBLANK(Tipy!FP57),0,IF(OR(AND(Tipy!FP57=Výsledky!$GG$3,OR(Tipy!FR57=Výsledky!$GI$3+1,Tipy!FR57=Výsledky!$GI$3-1)),AND(Tipy!FR57=Výsledky!$GI$3,OR(Tipy!FP57=Výsledky!$GG$3+1,Tipy!FP57=Výsledky!$GG$3-1))),10,0)))</f>
        <v/>
      </c>
      <c r="GW63" s="65" t="str">
        <f>IF(ISBLANK($GI$3),"",IF(ISBLANK(Tipy!FP57),"-",SUM(GR63:GV63)))</f>
        <v/>
      </c>
      <c r="GX63" s="64"/>
      <c r="GY63" s="61" t="str">
        <f>IF(ISBLANK($HK$3),"",IF(ISBLANK(Tipy!FV57),0,IF(AND(Tipy!FV57=Výsledky!$HI$3,Tipy!FX57=Výsledky!$HK$3),60,0)))</f>
        <v/>
      </c>
      <c r="GZ63" s="61" t="str">
        <f>IF(ISBLANK($HK$3),"",IF(ISBLANK(Tipy!FV57),0,IF(AND(Tipy!FV57=Výsledky!$HI$3,Tipy!FX57=Výsledky!$HK$3),0,IF(AND(Tipy!FV57-Tipy!FX57&gt;0,Výsledky!$HI$3-Výsledky!$HK$3&gt;0),20,IF(AND(Tipy!FV57-Tipy!FX57=0,Výsledky!$HI$3-Výsledky!$HK$3=0),20,IF(AND(Tipy!FV57-Tipy!FX57&lt;0,Výsledky!$HI$3-Výsledky!$HK$3&lt;0),20,0))))))</f>
        <v/>
      </c>
      <c r="HA63" s="61" t="str">
        <f>IF(ISBLANK($HK$3),"",IF(OR(Tipy!FY57=Výsledky!$GY$6,Tipy!FY57=Výsledky!$GY$7,Tipy!FY57=Výsledky!$GY$8,Tipy!FY57=Výsledky!$GY$9),IF(VLOOKUP(Tipy!FY57,'Kategórie hráčov'!$A$2:$B$46,2,FALSE)=30,30,20),0))</f>
        <v/>
      </c>
      <c r="HB63" s="61" t="str">
        <f>IF(ISBLANK($HK$3),"",IF(OR(Tipy!FZ57=Výsledky!$HB$6,Tipy!FZ57=Výsledky!$HB$7,Tipy!FZ57=Výsledky!$HB$8,Tipy!FZ57=Výsledky!$HB$9),IF(VLOOKUP(Tipy!FZ57,'Kategórie hráčov'!$A$2:$B$46,2,FALSE)=30,30,20),0))</f>
        <v/>
      </c>
      <c r="HC63" s="62" t="str">
        <f>IF(ISBLANK($HK$3),"",IF(ISBLANK(Tipy!FV57),0,IF(OR(AND(Tipy!FV57=Výsledky!$HI$3,OR(Tipy!FX57=Výsledky!$HK$3+1,Tipy!FX57=Výsledky!$HK$3-1)),AND(Tipy!FX57=Výsledky!$HK$3,OR(Tipy!FV57=Výsledky!$HI$3+1,Tipy!FV57=Výsledky!$HI$3-1))),10,0)))</f>
        <v/>
      </c>
      <c r="HD63" s="65" t="str">
        <f>IF(ISBLANK($HK$3),"",IF(ISBLANK(Tipy!FV57),"-",SUM(GY63:HC63)))</f>
        <v/>
      </c>
      <c r="HE63" s="64"/>
      <c r="HF63" s="61" t="str">
        <f>IF(ISBLANK($HD$3),"",IF(ISBLANK(Tipy!GB57),0,IF(AND(Tipy!GB57=Výsledky!$HB$3,Tipy!GD57=Výsledky!$HD$3),60,0)))</f>
        <v/>
      </c>
      <c r="HG63" s="61" t="str">
        <f>IF(ISBLANK($HD$3),"",IF(ISBLANK(Tipy!GB57),0,IF(AND(Tipy!GB57=Výsledky!$HB$3,Tipy!GD57=Výsledky!$HD$3),0,IF(AND(Tipy!GB57-Tipy!GD57&gt;0,Výsledky!$HB$3-Výsledky!$HD$3&gt;0),20,IF(AND(Tipy!GB57-Tipy!GD57=0,Výsledky!$HB$3-Výsledky!$HD$3=0),20,IF(AND(Tipy!GB57-Tipy!GD57&lt;0,Výsledky!$HB$3-Výsledky!$HD$3&lt;0),20,0))))))</f>
        <v/>
      </c>
      <c r="HH63" s="61" t="str">
        <f>IF(ISBLANK($HD$3),"",IF(OR(Tipy!GE57=Výsledky!#REF!,Tipy!GE57=Výsledky!#REF!,Tipy!GE57=Výsledky!#REF!,Tipy!GE57=Výsledky!$HF$9),IF(VLOOKUP(Tipy!GE57,'Kategórie hráčov'!$A$2:$B$46,2,FALSE)=30,30,20),0))</f>
        <v/>
      </c>
      <c r="HI63" s="61" t="str">
        <f>IF(ISBLANK($HD$3),"",IF(OR(Tipy!GF57=Výsledky!#REF!,Tipy!GF57=Výsledky!#REF!,Tipy!GF57=Výsledky!#REF!,Tipy!GF57=Výsledky!$HI$9),IF(VLOOKUP(Tipy!GF57,'Kategórie hráčov'!$A$2:$B$46,2,FALSE)=30,30,20),0))</f>
        <v/>
      </c>
      <c r="HJ63" s="62" t="str">
        <f>IF(ISBLANK($HD$3),"",IF(ISBLANK(Tipy!GB57),0,IF(OR(AND(Tipy!GB57=Výsledky!$HB$3,OR(Tipy!GD57=Výsledky!$HD$3+1,Tipy!GD57=Výsledky!$HD$3-1)),AND(Tipy!GD57=Výsledky!$HD$3,OR(Tipy!GB57=Výsledky!$HB$3+1,Tipy!GB57=Výsledky!$HB$3-1))),10,0)))</f>
        <v/>
      </c>
      <c r="HK63" s="65" t="str">
        <f>IF(ISBLANK($HD$3),"",IF(ISBLANK(Tipy!GB57),"-",SUM(HF63:HJ63)))</f>
        <v/>
      </c>
      <c r="HL63" s="64"/>
      <c r="HM63" s="61" t="str">
        <f>IF(ISBLANK($HY$3),"",IF(ISBLANK(Tipy!GH57),0,IF(AND(Tipy!GH57=Výsledky!$HW$3,Tipy!GJ57=Výsledky!$HY$3),60,0)))</f>
        <v/>
      </c>
      <c r="HN63" s="61" t="str">
        <f>IF(ISBLANK($HY$3),"",IF(ISBLANK(Tipy!GH57),0,IF(AND(Tipy!GH57=Výsledky!$HW$3,Tipy!GJ57=Výsledky!$HY$3),0,IF(AND(Tipy!GH57-Tipy!GJ57&gt;0,Výsledky!$HW$3-Výsledky!$HY$3&gt;0),20,IF(AND(Tipy!GH57-Tipy!GJ57=0,Výsledky!$HW$3-Výsledky!$HY$3=0),20,IF(AND(Tipy!GH57-Tipy!GJ57&lt;0,Výsledky!$HW$3-Výsledky!$HY$3&lt;0),20,0))))))</f>
        <v/>
      </c>
      <c r="HO63" s="61" t="str">
        <f>IF(ISBLANK($HY$3),"",IF(OR(Tipy!GK57=Výsledky!$HM$6,Tipy!GK57=Výsledky!$HM$7,Tipy!GK57=Výsledky!$HM$8,Tipy!GK57=Výsledky!$HM$9),IF(VLOOKUP(Tipy!GK57,'Kategórie hráčov'!$A$2:$B$46,2,FALSE)=30,30,20),0))</f>
        <v/>
      </c>
      <c r="HP63" s="61" t="str">
        <f>IF(ISBLANK($HY$3),"",IF(OR(Tipy!GL57=Výsledky!$HP$6,Tipy!GL57=Výsledky!$HP$7,Tipy!GL57=Výsledky!$HP$8,Tipy!GL57=Výsledky!$HP$9),IF(VLOOKUP(Tipy!GL57,'Kategórie hráčov'!$A$2:$B$46,2,FALSE)=30,30,20),0))</f>
        <v/>
      </c>
      <c r="HQ63" s="62" t="str">
        <f>IF(ISBLANK($HY$3),"",IF(ISBLANK(Tipy!GH57),0,IF(OR(AND(Tipy!GH57=Výsledky!$HW$3,OR(Tipy!GJ57=Výsledky!$HY$3+1,Tipy!GJ57=Výsledky!$HY$3-1)),AND(Tipy!GJ57=Výsledky!$HY$3,OR(Tipy!GH57=Výsledky!$HW$3+1,Tipy!GH57=Výsledky!$HW$3-1))),10,0)))</f>
        <v/>
      </c>
      <c r="HR63" s="65" t="str">
        <f>IF(ISBLANK($HY$3),"",IF(ISBLANK(Tipy!GH57),"-",SUM(HM63:HQ63)))</f>
        <v/>
      </c>
      <c r="HS63" s="64"/>
      <c r="HT63" s="61" t="str">
        <f>IF(ISBLANK($HR$3),"",IF(ISBLANK(Tipy!GN57),0,IF(AND(Tipy!GN57=Výsledky!$HP$3,Tipy!GP57=Výsledky!$HR$3),60,0)))</f>
        <v/>
      </c>
      <c r="HU63" s="61" t="str">
        <f>IF(ISBLANK($HR$3),"",IF(ISBLANK(Tipy!GN57),0,IF(AND(Tipy!GN57=Výsledky!$HP$3,Tipy!GP57=Výsledky!$HR$3),0,IF(AND(Tipy!GN57-Tipy!GP57&gt;0,Výsledky!$HP$3-Výsledky!$HR$3&gt;0),20,IF(AND(Tipy!GN57-Tipy!GP57=0,Výsledky!$HP$3-Výsledky!$HR$3=0),20,IF(AND(Tipy!GN57-Tipy!GP57&lt;0,Výsledky!$HP$3-Výsledky!$HR$3&lt;0),20,0))))))</f>
        <v/>
      </c>
      <c r="HV63" s="61" t="str">
        <f>IF(ISBLANK($HR$3),"",IF(OR(Tipy!GQ57=Výsledky!$HT$6,Tipy!GQ57=Výsledky!#REF!,Tipy!GQ57=Výsledky!#REF!,Tipy!GQ57=Výsledky!#REF!),IF(VLOOKUP(Tipy!GQ57,'Kategórie hráčov'!$A$2:$B$46,2,FALSE)=30,30,20),0))</f>
        <v/>
      </c>
      <c r="HW63" s="61" t="str">
        <f>IF(ISBLANK($HR$3),"",IF(OR(Tipy!GR57=Výsledky!$HW$6,Tipy!GR57=Výsledky!#REF!,Tipy!GR57=Výsledky!#REF!,Tipy!GR57=Výsledky!#REF!),IF(VLOOKUP(Tipy!GR57,'Kategórie hráčov'!$A$2:$B$46,2,FALSE)=30,30,20),0))</f>
        <v/>
      </c>
      <c r="HX63" s="62" t="str">
        <f>IF(ISBLANK($HR$3),"",IF(ISBLANK(Tipy!GN57),0,IF(OR(AND(Tipy!GN57=Výsledky!$HP$3,OR(Tipy!GP57=Výsledky!$HR$3+1,Tipy!GP57=Výsledky!$HR$3-1)),AND(Tipy!GP57=Výsledky!$HR$3,OR(Tipy!GN57=Výsledky!$HP$3+1,Tipy!GN57=Výsledky!$HP$3-1))),10,0)))</f>
        <v/>
      </c>
      <c r="HY63" s="65" t="str">
        <f>IF(ISBLANK($HR$3),"",IF(ISBLANK(Tipy!GN57),"-",SUM(HT63:HX63)))</f>
        <v/>
      </c>
      <c r="HZ63" s="64"/>
      <c r="IA63" s="61" t="str">
        <f>IF(ISBLANK($IM$3),"",IF(ISBLANK(Tipy!GT57),0,IF(AND(Tipy!GT57=Výsledky!$IK$3,Tipy!GV57=Výsledky!$IM$3),60,0)))</f>
        <v/>
      </c>
      <c r="IB63" s="61" t="str">
        <f>IF(ISBLANK($IM$3),"",IF(ISBLANK(Tipy!GT57),0,IF(AND(Tipy!GT57=Výsledky!$IK$3,Tipy!GV57=Výsledky!$IM$3),0,IF(AND(Tipy!GT57-Tipy!GV57&gt;0,Výsledky!$IK$3-Výsledky!$IM$3&gt;0),20,IF(AND(Tipy!GT57-Tipy!GV57=0,Výsledky!$IK$3-Výsledky!$IM$3=0),20,IF(AND(Tipy!GT57-Tipy!GV57&lt;0,Výsledky!$IK$3-Výsledky!$IM$3&lt;0),20,0))))))</f>
        <v/>
      </c>
      <c r="IC63" s="61" t="str">
        <f>IF(ISBLANK($IM$3),"",IF(OR(Tipy!GW57=Výsledky!$IA$6,Tipy!GW57=Výsledky!$IA$7,Tipy!GW57=Výsledky!$IA$8,Tipy!GW57=Výsledky!$IA$9),IF(VLOOKUP(Tipy!GW57,'Kategórie hráčov'!$A$2:$B$46,2,FALSE)=30,30,20),0))</f>
        <v/>
      </c>
      <c r="ID63" s="61" t="str">
        <f>IF(ISBLANK($IM$3),"",IF(OR(Tipy!GX57=Výsledky!$ID$6,Tipy!GX57=Výsledky!$ID$7,Tipy!GX57=Výsledky!$ID$8,Tipy!GX57=Výsledky!$ID$9),IF(VLOOKUP(Tipy!GX57,'Kategórie hráčov'!$A$2:$B$46,2,FALSE)=30,30,20),0))</f>
        <v/>
      </c>
      <c r="IE63" s="62" t="str">
        <f>IF(ISBLANK($IM$3),"",IF(ISBLANK(Tipy!GT57),0,IF(OR(AND(Tipy!GT57=Výsledky!$IK$3,OR(Tipy!GV57=Výsledky!$IM$3+1,Tipy!GV57=Výsledky!$IM$3-1)),AND(Tipy!GV57=Výsledky!$IM$3,OR(Tipy!GT57=Výsledky!$IK$3+1,Tipy!GT57=Výsledky!$IK$3-1))),10,0)))</f>
        <v/>
      </c>
      <c r="IF63" s="65" t="str">
        <f>IF(ISBLANK($IM$3),"",IF(ISBLANK(Tipy!GT57),"-",SUM(IA63:IE63)))</f>
        <v/>
      </c>
      <c r="IG63" s="64"/>
      <c r="IH63" s="61" t="str">
        <f>IF(ISBLANK($IF$3),"",IF(ISBLANK(Tipy!GZ57),0,IF(AND(Tipy!GZ57=Výsledky!$ID$3,Tipy!HB57=Výsledky!$IF$3),60,0)))</f>
        <v/>
      </c>
      <c r="II63" s="61" t="str">
        <f>IF(ISBLANK($IF$3),"",IF(ISBLANK(Tipy!GZ57),0,IF(AND(Tipy!GZ57=Výsledky!$ID$3,Tipy!HB57=Výsledky!$IF$3),0,IF(AND(Tipy!GZ57-Tipy!HB57&gt;0,Výsledky!$ID$3-Výsledky!$IF$3&gt;0),20,IF(AND(Tipy!GZ57-Tipy!HB57=0,Výsledky!$ID$3-Výsledky!$IF$3=0),20,IF(AND(Tipy!GZ57-Tipy!HB57&lt;0,Výsledky!$ID$3-Výsledky!$IF$3&lt;0),20,0))))))</f>
        <v/>
      </c>
      <c r="IJ63" s="61" t="str">
        <f>IF(ISBLANK($IF$3),"",IF(OR(Tipy!HC57=Výsledky!#REF!,Tipy!HC57=Výsledky!#REF!,Tipy!HC57=Výsledky!#REF!,Tipy!HC57=Výsledky!$IH$9),IF(VLOOKUP(Tipy!HC57,'Kategórie hráčov'!$A$2:$B$46,2,FALSE)=30,30,20),0))</f>
        <v/>
      </c>
      <c r="IK63" s="61" t="str">
        <f>IF(ISBLANK($IF$3),"",IF(OR(Tipy!HD57=Výsledky!#REF!,Tipy!HD57=Výsledky!#REF!,Tipy!HD57=Výsledky!#REF!,Tipy!HD57=Výsledky!$IK$9),IF(VLOOKUP(Tipy!HD57,'Kategórie hráčov'!$A$2:$B$46,2,FALSE)=30,30,20),0))</f>
        <v/>
      </c>
      <c r="IL63" s="62" t="str">
        <f>IF(ISBLANK($IF$3),"",IF(ISBLANK(Tipy!GZ57),0,IF(OR(AND(Tipy!GZ57=Výsledky!$ID$3,OR(Tipy!HB57=Výsledky!$IF$3+1,Tipy!HB57=Výsledky!$IF$3-1)),AND(Tipy!HB57=Výsledky!$IF$3,OR(Tipy!GZ57=Výsledky!$ID$3+1,Tipy!GZ57=Výsledky!$ID$3-1))),10,0)))</f>
        <v/>
      </c>
      <c r="IM63" s="65" t="str">
        <f>IF(ISBLANK($IF$3),"",IF(ISBLANK(Tipy!GZ57),"-",SUM(IH63:IL63)))</f>
        <v/>
      </c>
      <c r="IN63" s="64"/>
      <c r="IO63" s="61" t="str">
        <f>IF(ISBLANK($IT$3),"",IF(ISBLANK(Tipy!HF57),0,IF(AND(Tipy!HF57=Výsledky!$IR$3,Tipy!HH57=Výsledky!$IT$3),60,0)))</f>
        <v/>
      </c>
      <c r="IP63" s="61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61" t="str">
        <f>IF(ISBLANK($IT$3),"",IF(OR(Tipy!HI57=Výsledky!$IO$6,Tipy!HI57=Výsledky!$IO$7,Tipy!HI57=Výsledky!$IO$8,Tipy!HI57=Výsledky!$IO$9),IF(VLOOKUP(Tipy!HI57,'Kategórie hráčov'!$A$2:$B$46,2,FALSE)=30,30,20),0))</f>
        <v/>
      </c>
      <c r="IR63" s="61" t="str">
        <f>IF(ISBLANK($IT$3),"",IF(OR(Tipy!HJ57=Výsledky!$IR$6,Tipy!HJ57=Výsledky!$IR$7,Tipy!HJ57=Výsledky!$IR$8,Tipy!HJ57=Výsledky!$IR$9),IF(VLOOKUP(Tipy!HJ57,'Kategórie hráčov'!$A$2:$B$46,2,FALSE)=30,30,20),0))</f>
        <v/>
      </c>
      <c r="IS63" s="62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65" t="str">
        <f>IF(ISBLANK($IT$3),"",IF(ISBLANK(Tipy!HF57),"-",SUM(IO63:IS63)))</f>
        <v/>
      </c>
      <c r="IU63" s="64"/>
      <c r="IV63" s="61" t="str">
        <f>IF(ISBLANK($JA$3),"",IF(ISBLANK(Tipy!HL57),0,IF(AND(Tipy!HL57=Výsledky!$IY$3,Tipy!HN57=Výsledky!$JA$3),60,0)))</f>
        <v/>
      </c>
      <c r="IW63" s="61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61" t="str">
        <f>IF(ISBLANK($JA$3),"",IF(OR(Tipy!HO57=Výsledky!$IV$6,Tipy!HO57=Výsledky!$IV$7,Tipy!HO57=Výsledky!$IV$8,Tipy!HO57=Výsledky!$IV$9),IF(VLOOKUP(Tipy!HO57,'Kategórie hráčov'!$A$2:$B$46,2,FALSE)=30,30,20),0))</f>
        <v/>
      </c>
      <c r="IY63" s="61" t="str">
        <f>IF(ISBLANK($JA$3),"",IF(OR(Tipy!HP57=Výsledky!$IY$6,Tipy!HP57=Výsledky!$IY$7,Tipy!HP57=Výsledky!$IY$8,Tipy!HP57=Výsledky!$IY$9),IF(VLOOKUP(Tipy!HP57,'Kategórie hráčov'!$A$2:$B$46,2,FALSE)=30,30,20),0))</f>
        <v/>
      </c>
      <c r="IZ63" s="62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65" t="str">
        <f>IF(ISBLANK($JA$3),"",IF(ISBLANK(Tipy!HL57),"-",SUM(IV63:IZ63)))</f>
        <v/>
      </c>
      <c r="JB63" s="64"/>
      <c r="JC63" s="61" t="str">
        <f>IF(ISBLANK($JO$3),"",IF(ISBLANK(Tipy!HR57),0,IF(AND(Tipy!HR57=Výsledky!$JM$3,Tipy!HT57=Výsledky!$JO$3),60,0)))</f>
        <v/>
      </c>
      <c r="JD63" s="61" t="str">
        <f>IF(ISBLANK($JO$3),"",IF(ISBLANK(Tipy!HR57),0,IF(AND(Tipy!HR57=Výsledky!$JM$3,Tipy!HT57=Výsledky!$JO$3),0,IF(AND(Tipy!HR57-Tipy!HT57&gt;0,Výsledky!$JM$3-Výsledky!$JO$3&gt;0),20,IF(AND(Tipy!HR57-Tipy!HT57=0,Výsledky!$JM$3-Výsledky!$JO$3=0),20,IF(AND(Tipy!HR57-Tipy!HT57&lt;0,Výsledky!$JM$3-Výsledky!$JO$3&lt;0),20,0))))))</f>
        <v/>
      </c>
      <c r="JE63" s="61" t="str">
        <f>IF(ISBLANK($JO$3),"",IF(OR(Tipy!HU57=Výsledky!$JC$6,Tipy!HU57=Výsledky!$JC$7,Tipy!HU57=Výsledky!$JC$8,Tipy!HU57=Výsledky!$JC$9),IF(VLOOKUP(Tipy!HU57,'Kategórie hráčov'!$A$2:$B$70,2,FALSE)=30,30,20),0))</f>
        <v/>
      </c>
      <c r="JF63" s="61" t="str">
        <f>IF(ISBLANK($JO$3),"",IF(OR(Tipy!HV57=Výsledky!$JF$6,Tipy!HV57=Výsledky!$JF$7,Tipy!HV57=Výsledky!$JF$8,Tipy!HV57=Výsledky!$JF$9),IF(VLOOKUP(Tipy!HV57,'Kategórie hráčov'!$A$2:$B$70,2,FALSE)=30,30,20),0))</f>
        <v/>
      </c>
      <c r="JG63" s="62" t="str">
        <f>IF(ISBLANK($JO$3),"",IF(ISBLANK(Tipy!HR57),0,IF(OR(AND(Tipy!HR57=Výsledky!$JM$3,OR(Tipy!HT57=Výsledky!$JO$3+1,Tipy!HT57=Výsledky!$JO$3-1)),AND(Tipy!HT57=Výsledky!$JO$3,OR(Tipy!HR57=Výsledky!$JM$3+1,Tipy!HR57=Výsledky!$JM$3-1))),10,0)))</f>
        <v/>
      </c>
      <c r="JH63" s="65" t="str">
        <f>IF(ISBLANK($JO$3),"",IF(ISBLANK(Tipy!HR57),"-",SUM(JC63:JG63)))</f>
        <v/>
      </c>
      <c r="JI63" s="64"/>
      <c r="JJ63" s="61" t="str">
        <f>IF(ISBLANK($JH$3),"",IF(ISBLANK(Tipy!HX57),0,IF(AND(Tipy!HX57=Výsledky!$JF$3,Tipy!HZ57=Výsledky!$JH$3),60,0)))</f>
        <v/>
      </c>
      <c r="JK63" s="61" t="str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/>
      </c>
      <c r="JL63" s="61" t="str">
        <f>IF(ISBLANK($JH$3),"",IF(OR(Tipy!IA57=Výsledky!#REF!,Tipy!IA57=Výsledky!#REF!,Tipy!IA57=Výsledky!#REF!,Tipy!IA57=Výsledky!$JJ$9),IF(VLOOKUP(Tipy!IA57,'Kategórie hráčov'!$A$2:$B$46,2,FALSE)=30,30,20),0))</f>
        <v/>
      </c>
      <c r="JM63" s="61" t="str">
        <f>IF(ISBLANK($JH$3),"",IF(OR(Tipy!IB57=Výsledky!#REF!,Tipy!IB57=Výsledky!#REF!,Tipy!IB57=Výsledky!#REF!,Tipy!IB57=Výsledky!$JM$9),IF(VLOOKUP(Tipy!IB57,'Kategórie hráčov'!$A$2:$B$46,2,FALSE)=30,30,20),0))</f>
        <v/>
      </c>
      <c r="JN63" s="62" t="str">
        <f>IF(ISBLANK($JH$3),"",IF(ISBLANK(Tipy!HX57),0,IF(OR(AND(Tipy!HX57=Výsledky!$JF$3,OR(Tipy!HZ57=Výsledky!$JH$3+1,Tipy!HZ57=Výsledky!$JH$3-1)),AND(Tipy!HZ57=Výsledky!$JH$3,OR(Tipy!HX57=Výsledky!$JF$3+1,Tipy!HX57=Výsledky!$JF$3-1))),10,0)))</f>
        <v/>
      </c>
      <c r="JO63" s="65" t="str">
        <f>IF(ISBLANK($JH$3),"",IF(ISBLANK(Tipy!HX57),"-",SUM(JJ63:JN63)))</f>
        <v/>
      </c>
      <c r="JP63" s="64"/>
      <c r="JQ63" s="61" t="str">
        <f>IF(ISBLANK($JV$3),"",IF(ISBLANK(Tipy!ID57),0,IF(AND(Tipy!ID57=Výsledky!$JT$3,Tipy!IF57=Výsledky!$JV$3),60,0)))</f>
        <v/>
      </c>
      <c r="JR63" s="61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61" t="str">
        <f>IF(ISBLANK($JV$3),"",IF(OR(Tipy!IG57=Výsledky!$JQ$6,Tipy!IG57=Výsledky!$JQ$7,Tipy!IG57=Výsledky!$JQ$8,Tipy!IG57=Výsledky!$JQ$9),IF(VLOOKUP(Tipy!IG57,'Kategórie hráčov'!$A$2:$B$46,2,FALSE)=30,30,20),0))</f>
        <v/>
      </c>
      <c r="JT63" s="61" t="str">
        <f>IF(ISBLANK($JV$3),"",IF(OR(Tipy!IH57=Výsledky!$JT$6,Tipy!IH57=Výsledky!$JT$7,Tipy!IH57=Výsledky!$JT$8,Tipy!IH57=Výsledky!$JT$9),IF(VLOOKUP(Tipy!IH57,'Kategórie hráčov'!$A$2:$B$46,2,FALSE)=30,30,20),0))</f>
        <v/>
      </c>
      <c r="JU63" s="62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65" t="str">
        <f>IF(ISBLANK($JV$3),"",IF(ISBLANK(Tipy!ID57),"-",SUM(JQ63:JU63)))</f>
        <v/>
      </c>
      <c r="JW63" s="64"/>
      <c r="JX63" s="61" t="str">
        <f>IF(ISBLANK($KQ$3),"",IF(ISBLANK(Tipy!IJ57),0,IF(AND(Tipy!IJ57=Výsledky!$KO$3,Tipy!IL57=Výsledky!$KQ$3),60,0)))</f>
        <v/>
      </c>
      <c r="JY63" s="61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1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1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2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65" t="str">
        <f>IF(ISBLANK($KQ$3),"",IF(ISBLANK(Tipy!IJ57),"-",SUM(JX63:KB63)))</f>
        <v/>
      </c>
      <c r="KD63" s="64"/>
      <c r="KE63" s="61" t="str">
        <f>IF(ISBLANK($KX$3),"",IF(ISBLANK(Tipy!IP57),0,IF(AND(Tipy!IP57=Výsledky!$KV$3,Tipy!IR57=Výsledky!$KX$3),60,0)))</f>
        <v/>
      </c>
      <c r="KF63" s="61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1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1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2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65" t="str">
        <f>IF(ISBLANK($KX$3),"",IF(ISBLANK(Tipy!IP57),"-",SUM(KE63:KI63)))</f>
        <v/>
      </c>
      <c r="KK63" s="64"/>
      <c r="KL63" s="61" t="str">
        <f>IF(ISBLANK($KJ$3),"",IF(ISBLANK(Tipy!IV57),0,IF(AND(Tipy!IV57=Výsledky!$KH$3,Tipy!IX57=Výsledky!$KJ$3),60,0)))</f>
        <v/>
      </c>
      <c r="KM63" s="61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1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1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2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65" t="str">
        <f>IF(ISBLANK($KJ$3),"",IF(ISBLANK(Tipy!IV57),"-",SUM(KL63:KP63)))</f>
        <v/>
      </c>
      <c r="KR63" s="64"/>
      <c r="KS63" s="61" t="str">
        <f>IF(ISBLANK($KC$3),"",IF(ISBLANK(Tipy!JB57),0,IF(AND(Tipy!JB57=Výsledky!$KA$3,Tipy!JD57=Výsledky!$KC$3),60,0)))</f>
        <v/>
      </c>
      <c r="KT63" s="61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1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1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2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5" t="str">
        <f>IF(ISBLANK($KC$3),"",IF(ISBLANK(Tipy!JB57),"-",SUM(KS63:KW63)))</f>
        <v/>
      </c>
      <c r="KY63" s="64"/>
      <c r="KZ63" s="61" t="str">
        <f>IF(ISBLANK($LE$3),"",IF(ISBLANK(Tipy!JH57),0,IF(AND(Tipy!JH57=Výsledky!$LC$3,Tipy!JJ57=Výsledky!$LE$3),60,0)))</f>
        <v/>
      </c>
      <c r="LA63" s="61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1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1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2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5" t="str">
        <f>IF(ISBLANK($LE$3),"",IF(ISBLANK(Tipy!JH57),"-",SUM(KZ63:LD63)))</f>
        <v/>
      </c>
      <c r="LF63" s="64"/>
      <c r="LG63" s="61" t="str">
        <f>IF(ISBLANK($JH$3),"",IF(ISBLANK(Tipy!JU57),0,IF(AND(Tipy!JU57=Výsledky!$JF$3,Tipy!JW57=Výsledky!$JH$3),60,0)))</f>
        <v/>
      </c>
      <c r="LH63" s="61" t="str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/>
      </c>
      <c r="LI63" s="61" t="str">
        <f>IF(ISBLANK($JH$3),"",IF(OR(Tipy!JX57=Výsledky!#REF!,Tipy!JX57=Výsledky!#REF!,Tipy!JX57=Výsledky!#REF!,Tipy!JX57=Výsledky!$JJ$9),IF(VLOOKUP(Tipy!JX57,'Kategórie hráčov'!$A$2:$B$46,2,FALSE)=30,30,20),0))</f>
        <v/>
      </c>
      <c r="LJ63" s="61" t="str">
        <f>IF(ISBLANK($JH$3),"",IF(OR(Tipy!JY57=Výsledky!#REF!,Tipy!JY57=Výsledky!#REF!,Tipy!JY57=Výsledky!#REF!,Tipy!JY57=Výsledky!$JM$9),IF(VLOOKUP(Tipy!JY57,'Kategórie hráčov'!$A$2:$B$46,2,FALSE)=30,30,20),0))</f>
        <v/>
      </c>
      <c r="LK63" s="62" t="str">
        <f>IF(ISBLANK($JH$3),"",IF(ISBLANK(Tipy!JU57),0,IF(OR(AND(Tipy!JU57=Výsledky!$JF$3,OR(Tipy!JW57=Výsledky!$JH$3+1,Tipy!JW57=Výsledky!$JH$3-1)),AND(Tipy!JW57=Výsledky!$JH$3,OR(Tipy!JU57=Výsledky!$JF$3+1,Tipy!JU57=Výsledky!$JF$3-1))),10,0)))</f>
        <v/>
      </c>
      <c r="LL63" s="65" t="str">
        <f>IF(ISBLANK($JH$3),"",IF(ISBLANK(Tipy!JU57),"-",SUM(LG63:LK63)))</f>
        <v/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 t="str">
        <f>IF(ISBLANK($JH$3),"",IF(ISBLANK(Tipy!KI57),0,IF(AND(Tipy!KI57=Výsledky!$JF$3,Tipy!KK57=Výsledky!$JH$3),60,0)))</f>
        <v/>
      </c>
      <c r="LV63" s="61" t="str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/>
      </c>
      <c r="LW63" s="61" t="str">
        <f>IF(ISBLANK($JH$3),"",IF(OR(Tipy!KL57=Výsledky!#REF!,Tipy!KL57=Výsledky!#REF!,Tipy!KL57=Výsledky!#REF!,Tipy!KL57=Výsledky!$JJ$9),IF(VLOOKUP(Tipy!KL57,'Kategórie hráčov'!$A$2:$B$46,2,FALSE)=30,30,20),0))</f>
        <v/>
      </c>
      <c r="LX63" s="61" t="str">
        <f>IF(ISBLANK($JH$3),"",IF(OR(Tipy!KM57=Výsledky!#REF!,Tipy!KM57=Výsledky!#REF!,Tipy!KM57=Výsledky!#REF!,Tipy!KM57=Výsledky!$JM$9),IF(VLOOKUP(Tipy!KM57,'Kategórie hráčov'!$A$2:$B$46,2,FALSE)=30,30,20),0))</f>
        <v/>
      </c>
      <c r="LY63" s="62" t="str">
        <f>IF(ISBLANK($JH$3),"",IF(ISBLANK(Tipy!KI57),0,IF(OR(AND(Tipy!KI57=Výsledky!$JF$3,OR(Tipy!KK57=Výsledky!$JH$3+1,Tipy!KK57=Výsledky!$JH$3-1)),AND(Tipy!KK57=Výsledky!$JH$3,OR(Tipy!KI57=Výsledky!$JF$3+1,Tipy!KI57=Výsledky!$JF$3-1))),10,0)))</f>
        <v/>
      </c>
      <c r="LZ63" s="65" t="str">
        <f>IF(ISBLANK($JH$3),"",IF(ISBLANK(Tipy!KI57),"-",SUM(LU63:LY63)))</f>
        <v/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324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324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5" customFormat="1" ht="18" customHeight="1" x14ac:dyDescent="0.2">
      <c r="A64" s="287">
        <f>Tipy!A57</f>
        <v>18</v>
      </c>
      <c r="B64" s="302" t="s">
        <v>24</v>
      </c>
      <c r="C64" s="303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4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299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299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102">
        <f>IF(ISBLANK($AR$3),"",IF(ISBLANK(Tipy!AH58),0,IF(AND(Tipy!AH58=Výsledky!$AP$3,Tipy!AJ58=Výsledky!$AR$3),60,0)))</f>
        <v>60</v>
      </c>
      <c r="AN64" s="101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01">
        <f>IF(ISBLANK($AR$3),"",IF(OR(Tipy!AK58=Výsledky!$AM$6,Tipy!AK58=Výsledky!$AM$7,Tipy!AK58=Výsledky!$AM$8,Tipy!AK58=Výsledky!$AM$9),VLOOKUP(Tipy!AK58,'Kategórie hráčov'!$A$2:$B$51,2,FALSE),0))</f>
        <v>20</v>
      </c>
      <c r="AP64" s="101">
        <f>IF(ISBLANK($AR$3),"",IF(OR(Tipy!AL58=Výsledky!$AP$6,Tipy!AL58=Výsledky!$AP$7,Tipy!AL58=Výsledky!$AP$8,Tipy!AL58=Výsledky!$AP$9),VLOOKUP(Tipy!AL58,'Kategórie hráčov'!$A$27:$B$76,2,FALSE),0))</f>
        <v>0</v>
      </c>
      <c r="AQ64" s="62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5">
        <f>IF(ISBLANK($AR$3),"",IF(ISBLANK(Tipy!AH58),"-",SUM(AM64:AQ64)))</f>
        <v>80</v>
      </c>
      <c r="AS64" s="64"/>
      <c r="AT64" s="61">
        <f>IF(ISBLANK($AY$3),"",IF(ISBLANK(Tipy!AN58),0,IF(AND(Tipy!AN58=Výsledky!$AW$3,Tipy!AP58=Výsledky!$AY$3),60,0)))</f>
        <v>0</v>
      </c>
      <c r="AU64" s="61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61">
        <f>IF(ISBLANK($AY$3),"",IF(OR(Tipy!AQ58=Výsledky!$AT$6,Tipy!AQ58=Výsledky!$AT$7,Tipy!AQ58=Výsledky!$AT$8,Tipy!AQ58=Výsledky!$AT$9),VLOOKUP(Tipy!AQ58,'Kategórie hráčov'!$A$2:$B$51,2,FALSE),0))</f>
        <v>20</v>
      </c>
      <c r="AW64" s="61">
        <f>IF(ISBLANK($AY$3),"",IF(OR(Tipy!AR58=Výsledky!$AW$6,Tipy!AR58=Výsledky!$AW$7,Tipy!AR58=Výsledky!$AW$8,Tipy!AR58=Výsledky!$AW$9),VLOOKUP(Tipy!AR58,'Kategórie hráčov'!$A$27:$B$76,2,FALSE),0))</f>
        <v>0</v>
      </c>
      <c r="AX64" s="62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5">
        <f>IF(ISBLANK($AY$3),"",IF(ISBLANK(Tipy!AN58),"-",SUM(AT64:AX64)))</f>
        <v>50</v>
      </c>
      <c r="AZ64" s="64"/>
      <c r="BA64" s="61">
        <f>IF(ISBLANK($BF$3),"",IF(ISBLANK(Tipy!AT58),0,IF(AND(Tipy!AT58=Výsledky!$BD$3,Tipy!AV58=Výsledky!$BF$3),60,0)))</f>
        <v>0</v>
      </c>
      <c r="BB64" s="61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61">
        <f>IF(ISBLANK($BF$3),"",IF(OR(Tipy!AW58=Výsledky!$BA$6,Tipy!AW58=Výsledky!$BA$7,Tipy!AW58=Výsledky!$BA$8,Tipy!AW58=Výsledky!$BA$9),VLOOKUP(Tipy!AW58,'Kategórie hráčov'!$A$2:$B$51,2,FALSE),0))</f>
        <v>0</v>
      </c>
      <c r="BD64" s="61">
        <f>IF(ISBLANK($BF$3),"",IF(OR(Tipy!AX58=Výsledky!$BD$6,Tipy!AX58=Výsledky!$BD$7,Tipy!AX58=Výsledky!$BD$8,Tipy!AX58=Výsledky!$BD$9),VLOOKUP(Tipy!AX58,'Kategórie hráčov'!$A$27:$B$76,2,FALSE),0))</f>
        <v>0</v>
      </c>
      <c r="BE64" s="62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5" t="str">
        <f>IF(ISBLANK($BF$3),"",IF(ISBLANK(Tipy!AT58),"-",SUM(BA64:BE64)))</f>
        <v>-</v>
      </c>
      <c r="BG64" s="64"/>
      <c r="BH64" s="61">
        <f>IF(ISBLANK($BM$3),"",IF(ISBLANK(Tipy!AZ58),0,IF(AND(Tipy!AZ58=Výsledky!$BK$3,Tipy!BB58=Výsledky!$BM$3),60,0)))</f>
        <v>0</v>
      </c>
      <c r="BI64" s="61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61">
        <f>IF(ISBLANK($BM$3),"",IF(OR(Tipy!BC58=Výsledky!$BH$6,Tipy!BC58=Výsledky!$BH$7,Tipy!BC58=Výsledky!$BH$8,Tipy!BC58=Výsledky!$BH$9),VLOOKUP(Tipy!BC58,'Kategórie hráčov'!$A$2:$B$51,2,FALSE),0))</f>
        <v>20</v>
      </c>
      <c r="BK64" s="61">
        <f>IF(ISBLANK($BM$3),"",IF(OR(Tipy!BD58=Výsledky!$BK$6,Tipy!BD58=Výsledky!$BK$7,Tipy!BD58=Výsledky!$BK$8,Tipy!BD58=Výsledky!$BK$9),VLOOKUP(Tipy!BD58,'Kategórie hráčov'!$A$27:$B$76,2,FALSE),0))</f>
        <v>20</v>
      </c>
      <c r="BL64" s="62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5">
        <f>IF(ISBLANK($BM$3),"",IF(ISBLANK(Tipy!AZ58),"-",SUM(BH64:BL64)))</f>
        <v>70</v>
      </c>
      <c r="BN64" s="64"/>
      <c r="BO64" s="61">
        <f>IF(ISBLANK($BT$3),"",IF(ISBLANK(Tipy!BF58),0,IF(AND(Tipy!BF58=Výsledky!$BR$3,Tipy!BH58=Výsledky!$BT$3),60,0)))</f>
        <v>0</v>
      </c>
      <c r="BP64" s="61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61">
        <f>IF(ISBLANK($BT$3),"",IF(OR(Tipy!BI58=Výsledky!$BO$6,Tipy!BI58=Výsledky!$BO$7,Tipy!BI58=Výsledky!$BO$8,Tipy!BI58=Výsledky!$BO$9),VLOOKUP(Tipy!BI58,'Kategórie hráčov'!$A$2:$B$51,2,FALSE),0))</f>
        <v>0</v>
      </c>
      <c r="BR64" s="61">
        <f>IF(ISBLANK($BT$3),"",IF(OR(Tipy!BJ58=Výsledky!$BR$6,Tipy!BJ58=Výsledky!$BR$7,Tipy!BJ58=Výsledky!$BR$8,Tipy!BJ58=Výsledky!$BR$9),VLOOKUP(Tipy!BJ58,'Kategórie hráčov'!$A$27:$B$76,2,FALSE),0))</f>
        <v>0</v>
      </c>
      <c r="BS64" s="62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5">
        <f>IF(ISBLANK($BT$3),"",IF(ISBLANK(Tipy!BF58),"-",SUM(BO64:BS64)))</f>
        <v>0</v>
      </c>
      <c r="BU64" s="64"/>
      <c r="BV64" s="61">
        <f>IF(ISBLANK($CA$3),"",IF(ISBLANK(Tipy!BL58),0,IF(AND(Tipy!BL58=Výsledky!$BY$3,Tipy!BN58=Výsledky!$CA$3),60,0)))</f>
        <v>0</v>
      </c>
      <c r="BW64" s="61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61">
        <f>IF(ISBLANK($CA$3),"",IF(OR(Tipy!BO58=Výsledky!$BV$6,Tipy!BO58=Výsledky!$BV$7,Tipy!BO58=Výsledky!$BV$8,Tipy!BO58=Výsledky!$BV$9),VLOOKUP(Tipy!BO58,'Kategórie hráčov'!$A$2:$B$51,2,FALSE),0))</f>
        <v>20</v>
      </c>
      <c r="BY64" s="61">
        <f>IF(ISBLANK($CA$3),"",IF(OR(Tipy!BP58=Výsledky!$BY$6,Tipy!BP58=Výsledky!$BY$7,Tipy!BP58=Výsledky!$BY$8,Tipy!BP58=Výsledky!$BY$9),VLOOKUP(Tipy!BP58,'Kategórie hráčov'!$A$27:$B$76,2,FALSE),0))</f>
        <v>0</v>
      </c>
      <c r="BZ64" s="62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5">
        <f>IF(ISBLANK($CA$3),"",IF(ISBLANK(Tipy!BL58),"-",SUM(BV64:BZ64)))</f>
        <v>40</v>
      </c>
      <c r="CB64" s="64"/>
      <c r="CC64" s="61">
        <f>IF(ISBLANK($CH$3),"",IF(ISBLANK(Tipy!BR58),0,IF(AND(Tipy!BR58=Výsledky!$CF$3,Tipy!BT58=Výsledky!$CH$3),60,0)))</f>
        <v>0</v>
      </c>
      <c r="CD64" s="61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61">
        <f>IF(ISBLANK($CH$3),"",IF(OR(Tipy!BU58=Výsledky!$CC$6,Tipy!BU58=Výsledky!$CC$7,Tipy!BU58=Výsledky!$CC$8,Tipy!BU58=Výsledky!$CC$9),VLOOKUP(Tipy!BU58,'Kategórie hráčov'!$A$2:$B$51,2,FALSE),0))</f>
        <v>0</v>
      </c>
      <c r="CF64" s="61">
        <f>IF(ISBLANK($CH$3),"",IF(OR(Tipy!BV58=Výsledky!$CF$6,Tipy!BV58=Výsledky!$CF$7,Tipy!BV58=Výsledky!$CF$8,Tipy!BV58=Výsledky!$CF$9),VLOOKUP(Tipy!BV58,'Kategórie hráčov'!$A$27:$B$76,2,FALSE),0))</f>
        <v>0</v>
      </c>
      <c r="CG64" s="62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5" t="str">
        <f>IF(ISBLANK($CH$3),"",IF(ISBLANK(Tipy!BR58),"-",SUM(CC64:CG64)))</f>
        <v>-</v>
      </c>
      <c r="CI64" s="64"/>
      <c r="CJ64" s="61">
        <f>IF(ISBLANK($CO$3),"",IF(ISBLANK(Tipy!BX58),0,IF(AND(Tipy!BX58=Výsledky!$CM$3,Tipy!BZ58=Výsledky!$CO$3),60,0)))</f>
        <v>0</v>
      </c>
      <c r="CK64" s="61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61">
        <f>IF(ISBLANK($CO$3),"",IF(OR(Tipy!CA58=Výsledky!$CJ$6,Tipy!CA58=Výsledky!$CJ$7,Tipy!CA58=Výsledky!$CJ$8,Tipy!CA58=Výsledky!$CJ$9),VLOOKUP(Tipy!CA58,'Kategórie hráčov'!$A$2:$B$51,2,FALSE),0))</f>
        <v>0</v>
      </c>
      <c r="CM64" s="61">
        <f>IF(ISBLANK($CO$3),"",IF(OR(Tipy!CB58=Výsledky!$CM$6,Tipy!CB58=Výsledky!$CM$7,Tipy!CB58=Výsledky!$CM$8,Tipy!CB58=Výsledky!$CM$9),VLOOKUP(Tipy!CB58,'Kategórie hráčov'!$A$27:$B$76,2,FALSE),0))</f>
        <v>0</v>
      </c>
      <c r="CN64" s="62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65" t="str">
        <f>IF(ISBLANK($CO$3),"",IF(ISBLANK(Tipy!BX58),"-",SUM(CJ64:CN64)))</f>
        <v>-</v>
      </c>
      <c r="CP64" s="64"/>
      <c r="CQ64" s="61">
        <f>IF(ISBLANK($CV$3),"",IF(ISBLANK(Tipy!CD58),0,IF(AND(Tipy!CD58=Výsledky!$CT$3,Tipy!CF58=Výsledky!$CV$3),60,0)))</f>
        <v>0</v>
      </c>
      <c r="CR64" s="61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61">
        <f>IF(ISBLANK($CV$3),"",IF(OR(Tipy!CG58=Výsledky!$CQ$6,Tipy!CG58=Výsledky!$CQ$7,Tipy!CG58=Výsledky!$CQ$8,Tipy!CG58=Výsledky!$CQ$9),VLOOKUP(Tipy!CG58,'Kategórie hráčov'!$A$2:$B$51,2,FALSE),0))</f>
        <v>0</v>
      </c>
      <c r="CT64" s="61">
        <f>IF(ISBLANK($CV$3),"",IF(OR(Tipy!CH58=Výsledky!$CT$6,Tipy!CH58=Výsledky!$CT$7,Tipy!CH58=Výsledky!$CT$8,Tipy!CH58=Výsledky!$CT$9),VLOOKUP(Tipy!CH58,'Kategórie hráčov'!$A$27:$B$76,2,FALSE),0))</f>
        <v>0</v>
      </c>
      <c r="CU64" s="62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65" t="str">
        <f>IF(ISBLANK($CV$3),"",IF(ISBLANK(Tipy!CD58),"-",SUM(CQ64:CU64)))</f>
        <v>-</v>
      </c>
      <c r="CW64" s="64"/>
      <c r="CX64" s="61">
        <f>IF(ISBLANK($DC$3),"",IF(ISBLANK(Tipy!CJ58),0,IF(AND(Tipy!CJ58=Výsledky!$DA$3,Tipy!CL58=Výsledky!$DC$3),60,0)))</f>
        <v>0</v>
      </c>
      <c r="CY64" s="61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61">
        <f>IF(ISBLANK($DC$3),"",IF(OR(Tipy!CM58=Výsledky!$CX$6,Tipy!CM58=Výsledky!$CX$7,Tipy!CM58=Výsledky!$CX$8,Tipy!CM58=Výsledky!$CX$9),VLOOKUP(Tipy!CM58,'Kategórie hráčov'!$A$2:$B$51,2,FALSE),0))</f>
        <v>0</v>
      </c>
      <c r="DA64" s="61">
        <f>IF(ISBLANK($DC$3),"",IF(OR(Tipy!CN58=Výsledky!$DA$6,Tipy!CN58=Výsledky!$DA$7,Tipy!CN58=Výsledky!$DA$8,Tipy!CN58=Výsledky!$DA$9),VLOOKUP(Tipy!CN58,'Kategórie hráčov'!$A$27:$B$76,2,FALSE),0))</f>
        <v>0</v>
      </c>
      <c r="DB64" s="62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65" t="str">
        <f>IF(ISBLANK($DC$3),"",IF(ISBLANK(Tipy!CJ58),"-",SUM(CX64:DB64)))</f>
        <v>-</v>
      </c>
      <c r="DD64" s="64"/>
      <c r="DE64" s="61">
        <f>IF(ISBLANK($DJ$3),"",IF(ISBLANK(Tipy!CP58),0,IF(AND(Tipy!CP58=Výsledky!$DH$3,Tipy!CR58=Výsledky!$DJ$3),60,0)))</f>
        <v>0</v>
      </c>
      <c r="DF64" s="61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61">
        <f>IF(ISBLANK($DJ$3),"",IF(OR(Tipy!CS58=Výsledky!$DE$6,Tipy!CS58=Výsledky!$DE$7,Tipy!CS58=Výsledky!$DE$8,Tipy!CS58=Výsledky!$DE$9),VLOOKUP(Tipy!CS58,'Kategórie hráčov'!$A$2:$B$51,2,FALSE),0))</f>
        <v>0</v>
      </c>
      <c r="DH64" s="61">
        <f>IF(ISBLANK($DJ$3),"",IF(OR(Tipy!CT58=Výsledky!$DH$6,Tipy!CT58=Výsledky!$DH$7,Tipy!CT58=Výsledky!$DH$8,Tipy!CT58=Výsledky!$DH$9),VLOOKUP(Tipy!CT58,'Kategórie hráčov'!$A$27:$B$76,2,FALSE),0))</f>
        <v>0</v>
      </c>
      <c r="DI64" s="62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65" t="str">
        <f>IF(ISBLANK($DJ$3),"",IF(ISBLANK(Tipy!CP58),"-",SUM(DE64:DI64)))</f>
        <v>-</v>
      </c>
      <c r="DK64" s="64"/>
      <c r="DL64" s="61">
        <f>IF(ISBLANK($DQ$3),"",IF(ISBLANK(Tipy!CV58),0,IF(AND(Tipy!CV58=Výsledky!$DO$3,Tipy!CX58=Výsledky!$DQ$3),60,0)))</f>
        <v>0</v>
      </c>
      <c r="DM64" s="61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61">
        <f>IF(ISBLANK($DQ$3),"",IF(OR(Tipy!CY58=Výsledky!$DL$6,Tipy!CY58=Výsledky!$DL$7,Tipy!CY58=Výsledky!$DL$8,Tipy!CY58=Výsledky!$DL$9),VLOOKUP(Tipy!CY58,'Kategórie hráčov'!$A$2:$B$51,2,FALSE),0))</f>
        <v>0</v>
      </c>
      <c r="DO64" s="61">
        <f>IF(ISBLANK($DQ$3),"",IF(OR(Tipy!CZ58=Výsledky!$DO$6,Tipy!CZ58=Výsledky!$DO$7,Tipy!CZ58=Výsledky!$DO$8,Tipy!CZ58=Výsledky!$DO$9),VLOOKUP(Tipy!CZ58,'Kategórie hráčov'!$A$27:$B$76,2,FALSE),0))</f>
        <v>0</v>
      </c>
      <c r="DP64" s="62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65" t="str">
        <f>IF(ISBLANK($DQ$3),"",IF(ISBLANK(Tipy!CV58),"-",SUM(DL64:DP64)))</f>
        <v>-</v>
      </c>
      <c r="DR64" s="64"/>
      <c r="DS64" s="61">
        <f>IF(ISBLANK($DX$3),"",IF(ISBLANK(Tipy!DB58),0,IF(AND(Tipy!DB58=Výsledky!$DV$3,Tipy!DD58=Výsledky!$DX$3),60,0)))</f>
        <v>0</v>
      </c>
      <c r="DT64" s="61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61">
        <f>IF(ISBLANK($DX$3),"",IF(OR(Tipy!DE58=Výsledky!$DS$6,Tipy!DE58=Výsledky!$DS$7,Tipy!DE58=Výsledky!$DS$8,Tipy!DE58=Výsledky!$DS$9),VLOOKUP(Tipy!DE58,'Kategórie hráčov'!$A$2:$B$51,2,FALSE),0))</f>
        <v>0</v>
      </c>
      <c r="DV64" s="61">
        <f>IF(ISBLANK($DX$3),"",IF(OR(Tipy!DF58=Výsledky!$DV$6,Tipy!DF58=Výsledky!$DV$7,Tipy!DF58=Výsledky!$DV$8,Tipy!DF58=Výsledky!$DV$9),VLOOKUP(Tipy!DF58,'Kategórie hráčov'!$A$27:$B$76,2,FALSE),0))</f>
        <v>0</v>
      </c>
      <c r="DW64" s="62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65" t="str">
        <f>IF(ISBLANK($DX$3),"",IF(ISBLANK(Tipy!DB58),"-",SUM(DS64:DW64)))</f>
        <v>-</v>
      </c>
      <c r="DY64" s="64"/>
      <c r="DZ64" s="61">
        <f>IF(ISBLANK($EE$3),"",IF(ISBLANK(Tipy!DH58),0,IF(AND(Tipy!DH58=Výsledky!$EC$3,Tipy!DJ58=Výsledky!$EE$3),60,0)))</f>
        <v>0</v>
      </c>
      <c r="EA64" s="61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61">
        <f>IF(ISBLANK($EE$3),"",IF(OR(Tipy!DK58=Výsledky!$DZ$6,Tipy!DK58=Výsledky!$DZ$7,Tipy!DK58=Výsledky!$DZ$8,Tipy!DK58=Výsledky!$DZ$9),VLOOKUP(Tipy!DK58,'Kategórie hráčov'!$A$2:$B$51,2,FALSE),0))</f>
        <v>0</v>
      </c>
      <c r="EC64" s="61">
        <f>IF(ISBLANK($EE$3),"",IF(OR(Tipy!DL58=Výsledky!$EC$6,Tipy!DL58=Výsledky!$EC$7,Tipy!DL58=Výsledky!$EC$8,Tipy!DL58=Výsledky!$EC$9),VLOOKUP(Tipy!DL58,'Kategórie hráčov'!$A$27:$B$76,2,FALSE),0))</f>
        <v>0</v>
      </c>
      <c r="ED64" s="62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65" t="str">
        <f>IF(ISBLANK($EE$3),"",IF(ISBLANK(Tipy!DH58),"-",SUM(DZ64:ED64)))</f>
        <v>-</v>
      </c>
      <c r="EF64" s="64"/>
      <c r="EG64" s="61">
        <f>IF(ISBLANK($EL$3),"",IF(ISBLANK(Tipy!DN58),0,IF(AND(Tipy!DN58=Výsledky!$EJ$3,Tipy!DP58=Výsledky!$EL$3),60,0)))</f>
        <v>0</v>
      </c>
      <c r="EH64" s="61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61">
        <f>IF(ISBLANK($EL$3),"",IF(OR(Tipy!DQ58=Výsledky!$EG$6,Tipy!DQ58=Výsledky!$EG$7,Tipy!DQ58=Výsledky!$EG$8,Tipy!DQ58=Výsledky!$EG$9),VLOOKUP(Tipy!DQ58,'Kategórie hráčov'!$A$77:$B$77,2,FALSE),0))</f>
        <v>0</v>
      </c>
      <c r="EJ64" s="61">
        <f>IF(ISBLANK($EL$3),"",IF(OR(Tipy!DR58=Výsledky!$EJ$6,Tipy!DR58=Výsledky!$EJ$7,Tipy!DR58=Výsledky!$EJ$8,Tipy!DR58=Výsledky!$EJ$9),VLOOKUP(Tipy!DR58,'Kategórie hráčov'!$A$27:$B$76,2,FALSE),0))</f>
        <v>0</v>
      </c>
      <c r="EK64" s="62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65" t="str">
        <f>IF(ISBLANK($EL$3),"",IF(ISBLANK(Tipy!DN58),"-",SUM(EG64:EK64)))</f>
        <v>-</v>
      </c>
      <c r="EM64" s="64"/>
      <c r="EN64" s="61">
        <f>IF(ISBLANK($ES$3),"",IF(ISBLANK(Tipy!DT58),0,IF(AND(Tipy!DT58=Výsledky!$EQ$3,Tipy!DV58=Výsledky!$ES$3),60,0)))</f>
        <v>0</v>
      </c>
      <c r="EO64" s="61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61">
        <f>IF(ISBLANK($ES$3),"",IF(OR(Tipy!DW58=Výsledky!$EN$6,Tipy!DW58=Výsledky!$EN$7,Tipy!DW58=Výsledky!$EN$8,Tipy!DW58=Výsledky!$EN$9),VLOOKUP(Tipy!DW58,'Kategórie hráčov'!$A$2:$B$51,2,FALSE),0))</f>
        <v>0</v>
      </c>
      <c r="EQ64" s="61">
        <f>IF(ISBLANK($ES$3),"",IF(OR(Tipy!DX58=Výsledky!$EQ$6,Tipy!DX58=Výsledky!$EQ$7,Tipy!DX58=Výsledky!$EQ$8,Tipy!DX58=Výsledky!$EQ$9),VLOOKUP(Tipy!DX58,'Kategórie hráčov'!$A$27:$B$76,2,FALSE),0))</f>
        <v>0</v>
      </c>
      <c r="ER64" s="62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65" t="str">
        <f>IF(ISBLANK($ES$3),"",IF(ISBLANK(Tipy!DT58),"-",SUM(EN64:ER64)))</f>
        <v>-</v>
      </c>
      <c r="ET64" s="64"/>
      <c r="EU64" s="61">
        <f>IF(ISBLANK($EZ$3),"",IF(ISBLANK(Tipy!DZ58),0,IF(AND(Tipy!DZ58=Výsledky!$EX$3,Tipy!EB58=Výsledky!$EZ$3),60,0)))</f>
        <v>0</v>
      </c>
      <c r="EV64" s="61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61">
        <f>IF(ISBLANK($EZ$3),"",IF(OR(Tipy!EC58=Výsledky!$EU$6,Tipy!EC58=Výsledky!$EU$7,Tipy!EC58=Výsledky!$EU$8,Tipy!EC58=Výsledky!$EU$9),VLOOKUP(Tipy!EC58,'Kategórie hráčov'!$A$2:$B$51,2,FALSE),0))</f>
        <v>0</v>
      </c>
      <c r="EX64" s="61">
        <f>IF(ISBLANK($EZ$3),"",IF(OR(Tipy!ED58=Výsledky!$EX$6,Tipy!ED58=Výsledky!$EX$7,Tipy!ED58=Výsledky!$EX$8,Tipy!ED58=Výsledky!$EX$9),VLOOKUP(Tipy!ED58,'Kategórie hráčov'!$A$27:$B$76,2,FALSE),0))</f>
        <v>0</v>
      </c>
      <c r="EY64" s="62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65" t="str">
        <f>IF(ISBLANK($EZ$3),"",IF(ISBLANK(Tipy!DZ58),"-",SUM(EU64:EY64)))</f>
        <v>-</v>
      </c>
      <c r="FA64" s="64"/>
      <c r="FB64" s="61">
        <f>IF(ISBLANK($BM$3),"",IF(ISBLANK(Tipy!EF58),0,IF(AND(Tipy!EF58=Výsledky!$BK$3,Tipy!EH58=Výsledky!$BM$3),60,0)))</f>
        <v>0</v>
      </c>
      <c r="FC64" s="61">
        <f>IF(ISBLANK($BM$3),"",IF(ISBLANK(Tipy!EF58),0,IF(AND(Tipy!EF58=Výsledky!$BK$3,Tipy!EH58=Výsledky!$BM$3),0,IF(AND(Tipy!EF58-Tipy!EH58&gt;0,Výsledky!$BK$3-Výsledky!$BM$3&gt;0),20,IF(AND(Tipy!EF58-Tipy!EH58=0,Výsledky!$BK$3-Výsledky!$BM$3=0),20,IF(AND(Tipy!EF58-Tipy!EH58&lt;0,Výsledky!$BK$3-Výsledky!$BM$3&lt;0),20,0))))))</f>
        <v>0</v>
      </c>
      <c r="FD64" s="61">
        <f>IF(ISBLANK($BM$3),"",IF(OR(Tipy!EI58=Výsledky!$FB$6,Tipy!EI58=Výsledky!$FB$7,Tipy!EI58=Výsledky!$FB$8,Tipy!EI58=Výsledky!$FB$9),IF(VLOOKUP(Tipy!EI58,'Kategórie hráčov'!$A$2:$B$46,2,FALSE)=30,30,20),0))</f>
        <v>0</v>
      </c>
      <c r="FE64" s="61">
        <f>IF(ISBLANK($BM$3),"",IF(OR(Tipy!EJ58=Výsledky!$FE$6,Tipy!EJ58=Výsledky!$FE$7,Tipy!EJ58=Výsledky!$FE$8,Tipy!EJ58=Výsledky!$FE$9),IF(VLOOKUP(Tipy!EJ58,'Kategórie hráčov'!$A$2:$B$46,2,FALSE)=30,30,20),0))</f>
        <v>0</v>
      </c>
      <c r="FF64" s="62">
        <f>IF(ISBLANK($BM$3),"",IF(ISBLANK(Tipy!EF58),0,IF(OR(AND(Tipy!EF58=Výsledky!$BK$3,OR(Tipy!EH58=Výsledky!$BM$3+1,Tipy!EH58=Výsledky!$BM$3-1)),AND(Tipy!EH58=Výsledky!$BM$3,OR(Tipy!EF58=Výsledky!$BK$3+1,Tipy!EF58=Výsledky!$BK$3-1))),10,0)))</f>
        <v>0</v>
      </c>
      <c r="FG64" s="65" t="str">
        <f>IF(ISBLANK($BM$3),"",IF(ISBLANK(Tipy!EF58),"-",SUM(FB64:FF64)))</f>
        <v>-</v>
      </c>
      <c r="FH64" s="64"/>
      <c r="FI64" s="61" t="str">
        <f>IF(ISBLANK($FN$3),"",IF(ISBLANK(Tipy!EL58),0,IF(AND(Tipy!EL58=Výsledky!$FL$3,Tipy!EN58=Výsledky!$FN$3),60,0)))</f>
        <v/>
      </c>
      <c r="FJ64" s="61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61" t="str">
        <f>IF(ISBLANK($FN$3),"",IF(OR(Tipy!EO58=Výsledky!$FI$6,Tipy!EO58=Výsledky!$FI$7,Tipy!EO58=Výsledky!$FI$8,Tipy!EO58=Výsledky!$FI$9),IF(VLOOKUP(Tipy!EO58,'Kategórie hráčov'!$A$2:$B$46,2,FALSE)=30,30,20),0))</f>
        <v/>
      </c>
      <c r="FL64" s="61" t="str">
        <f>IF(ISBLANK($FN$3),"",IF(OR(Tipy!EP58=Výsledky!$FL$6,Tipy!EP58=Výsledky!$FL$7,Tipy!EP58=Výsledky!$FL$8,Tipy!EP58=Výsledky!$FL$9),IF(VLOOKUP(Tipy!EP58,'Kategórie hráčov'!$A$2:$B$46,2,FALSE)=30,30,20),0))</f>
        <v/>
      </c>
      <c r="FM64" s="62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65" t="str">
        <f>IF(ISBLANK($FN$3),"",IF(ISBLANK(Tipy!EL58),"-",SUM(FI64:FM64)))</f>
        <v/>
      </c>
      <c r="FO64" s="64"/>
      <c r="FP64" s="61">
        <f>IF(ISBLANK($DJ$3),"",IF(ISBLANK(Tipy!ER58),0,IF(AND(Tipy!ER58=Výsledky!$DH$3,Tipy!ET58=Výsledky!$DJ$3),60,0)))</f>
        <v>0</v>
      </c>
      <c r="FQ64" s="61">
        <f>IF(ISBLANK($DJ$3),"",IF(ISBLANK(Tipy!ER58),0,IF(AND(Tipy!ER58=Výsledky!$DH$3,Tipy!ET58=Výsledky!$DJ$3),0,IF(AND(Tipy!ER58-Tipy!ET58&gt;0,Výsledky!$DH$3-Výsledky!$DJ$3&gt;0),20,IF(AND(Tipy!ER58-Tipy!ET58=0,Výsledky!$DH$3-Výsledky!$DJ$3=0),20,IF(AND(Tipy!ER58-Tipy!ET58&lt;0,Výsledky!$DH$3-Výsledky!$DJ$3&lt;0),20,0))))))</f>
        <v>0</v>
      </c>
      <c r="FR64" s="61">
        <f>IF(ISBLANK($DJ$3),"",IF(OR(Tipy!EU58=Výsledky!$FP$6,Tipy!EU58=Výsledky!$FP$7,Tipy!EU58=Výsledky!$FP$8,Tipy!EU58=Výsledky!$FP$9),IF(VLOOKUP(Tipy!EU58,'Kategórie hráčov'!$A$2:$B$46,2,FALSE)=30,30,20),0))</f>
        <v>0</v>
      </c>
      <c r="FS64" s="61">
        <f>IF(ISBLANK($DJ$3),"",IF(OR(Tipy!EV58=Výsledky!$FS$6,Tipy!EV58=Výsledky!$FS$7,Tipy!EV58=Výsledky!$FS$8,Tipy!EV58=Výsledky!$FS$9),IF(VLOOKUP(Tipy!EV58,'Kategórie hráčov'!$A$2:$B$46,2,FALSE)=30,30,20),0))</f>
        <v>0</v>
      </c>
      <c r="FT64" s="62">
        <f>IF(ISBLANK($DJ$3),"",IF(ISBLANK(Tipy!ER58),0,IF(OR(AND(Tipy!ER58=Výsledky!$DH$3,OR(Tipy!ET58=Výsledky!$DJ$3+1,Tipy!ET58=Výsledky!$DJ$3-1)),AND(Tipy!ET58=Výsledky!$DJ$3,OR(Tipy!ER58=Výsledky!$DH$3+1,Tipy!ER58=Výsledky!$DH$3-1))),10,0)))</f>
        <v>0</v>
      </c>
      <c r="FU64" s="65" t="str">
        <f>IF(ISBLANK($DJ$3),"",IF(ISBLANK(Tipy!ER58),"-",SUM(FP64:FT64)))</f>
        <v>-</v>
      </c>
      <c r="FV64" s="64"/>
      <c r="FW64" s="61" t="str">
        <f>IF(ISBLANK($GB$3),"",IF(ISBLANK(Tipy!EX58),0,IF(AND(Tipy!EX58=Výsledky!$FZ$3,Tipy!EZ58=Výsledky!$GB$3),60,0)))</f>
        <v/>
      </c>
      <c r="FX64" s="61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61" t="str">
        <f>IF(ISBLANK($GB$3),"",IF(OR(Tipy!FA58=Výsledky!$FW$6,Tipy!FA58=Výsledky!$FW$7,Tipy!FA58=Výsledky!$FW$8,Tipy!FA58=Výsledky!$FW$9),IF(VLOOKUP(Tipy!FA58,'Kategórie hráčov'!$A$2:$B$46,2,FALSE)=30,30,20),0))</f>
        <v/>
      </c>
      <c r="FZ64" s="61" t="str">
        <f>IF(ISBLANK($GB$3),"",IF(OR(Tipy!FB58=Výsledky!$FZ$6,Tipy!FB58=Výsledky!$FZ$7,Tipy!FB58=Výsledky!$FZ$8,Tipy!FB58=Výsledky!$FZ$9),IF(VLOOKUP(Tipy!FB58,'Kategórie hráčov'!$A$2:$B$46,2,FALSE)=30,30,20),0))</f>
        <v/>
      </c>
      <c r="GA64" s="62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65" t="str">
        <f>IF(ISBLANK($GB$3),"",IF(ISBLANK(Tipy!EX58),"-",SUM(FW64:GA64)))</f>
        <v/>
      </c>
      <c r="GC64" s="64"/>
      <c r="GD64" s="61" t="str">
        <f>IF(ISBLANK($GP$3),"",IF(ISBLANK(Tipy!FD58),0,IF(AND(Tipy!FD58=Výsledky!$GN$3,Tipy!FF58=Výsledky!$GP$3),60,0)))</f>
        <v/>
      </c>
      <c r="GE64" s="61" t="str">
        <f>IF(ISBLANK($GP$3),"",IF(ISBLANK(Tipy!FD58),0,IF(AND(Tipy!FD58=Výsledky!$GN$3,Tipy!FF58=Výsledky!$GP$3),0,IF(AND(Tipy!FD58-Tipy!FF58&gt;0,Výsledky!$GN$3-Výsledky!$GP$3&gt;0),20,IF(AND(Tipy!FD58-Tipy!FF58=0,Výsledky!$GN$3-Výsledky!$GP$3=0),20,IF(AND(Tipy!FD58-Tipy!FF58&lt;0,Výsledky!$GN$3-Výsledky!$GP$3&lt;0),20,0))))))</f>
        <v/>
      </c>
      <c r="GF64" s="61" t="str">
        <f>IF(ISBLANK($GP$3),"",IF(OR(Tipy!FG58=Výsledky!$GD$6,Tipy!FG58=Výsledky!$GD$7,Tipy!FG58=Výsledky!$GD$8,Tipy!FG58=Výsledky!$GD$9),IF(VLOOKUP(Tipy!FG58,'Kategórie hráčov'!$A$2:$B$46,2,FALSE)=30,30,20),0))</f>
        <v/>
      </c>
      <c r="GG64" s="61" t="str">
        <f>IF(ISBLANK($GP$3),"",IF(OR(Tipy!FH58=Výsledky!$GG$6,Tipy!FH58=Výsledky!$GG$7,Tipy!FH58=Výsledky!$GG$8,Tipy!FH58=Výsledky!$GG$9),IF(VLOOKUP(Tipy!FH58,'Kategórie hráčov'!$A$2:$B$46,2,FALSE)=30,30,20),0))</f>
        <v/>
      </c>
      <c r="GH64" s="62" t="str">
        <f>IF(ISBLANK($GP$3),"",IF(ISBLANK(Tipy!FD58),0,IF(OR(AND(Tipy!FD58=Výsledky!$GN$3,OR(Tipy!FF58=Výsledky!$GP$3+1,Tipy!FF58=Výsledky!$GP$3-1)),AND(Tipy!FF58=Výsledky!$GP$3,OR(Tipy!FD58=Výsledky!$GN$3+1,Tipy!FD58=Výsledky!$GN$3-1))),10,0)))</f>
        <v/>
      </c>
      <c r="GI64" s="65" t="str">
        <f>IF(ISBLANK($GP$3),"",IF(ISBLANK(Tipy!FD58),"-",SUM(GD64:GH64)))</f>
        <v/>
      </c>
      <c r="GJ64" s="64"/>
      <c r="GK64" s="61" t="str">
        <f>IF(ISBLANK($GW$3),"",IF(ISBLANK(Tipy!FJ58),0,IF(AND(Tipy!FJ58=Výsledky!$GU$3,Tipy!FL58=Výsledky!$GW$3),60,0)))</f>
        <v/>
      </c>
      <c r="GL64" s="61" t="str">
        <f>IF(ISBLANK($GW$3),"",IF(ISBLANK(Tipy!FJ58),0,IF(AND(Tipy!FJ58=Výsledky!$GU$3,Tipy!FL58=Výsledky!$GW$3),0,IF(AND(Tipy!FJ58-Tipy!FL58&gt;0,Výsledky!$GU$3-Výsledky!$GW$3&gt;0),20,IF(AND(Tipy!FJ58-Tipy!FL58=0,Výsledky!$GU$3-Výsledky!$GW$3=0),20,IF(AND(Tipy!FJ58-Tipy!FL58&lt;0,Výsledky!$GU$3-Výsledky!$GW$3&lt;0),20,0))))))</f>
        <v/>
      </c>
      <c r="GM64" s="61" t="str">
        <f>IF(ISBLANK($GW$3),"",IF(OR(Tipy!FM58=Výsledky!$GK$6,Tipy!FM58=Výsledky!$GK$7,Tipy!FM58=Výsledky!$GK$8,Tipy!FM58=Výsledky!$GK$9),IF(VLOOKUP(Tipy!FM58,'Kategórie hráčov'!$A$2:$B$46,2,FALSE)=30,30,20),0))</f>
        <v/>
      </c>
      <c r="GN64" s="61" t="str">
        <f>IF(ISBLANK($GW$3),"",IF(OR(Tipy!FN58=Výsledky!$GN$6,Tipy!FN58=Výsledky!$GN$7,Tipy!FN58=Výsledky!$GN$8,Tipy!FN58=Výsledky!$GN$9),IF(VLOOKUP(Tipy!FN58,'Kategórie hráčov'!$A$2:$B$46,2,FALSE)=30,30,20),0))</f>
        <v/>
      </c>
      <c r="GO64" s="62" t="str">
        <f>IF(ISBLANK($GW$3),"",IF(ISBLANK(Tipy!FJ58),0,IF(OR(AND(Tipy!FJ58=Výsledky!$GU$3,OR(Tipy!FL58=Výsledky!$GW$3+1,Tipy!FL58=Výsledky!$GW$3-1)),AND(Tipy!FL58=Výsledky!$GW$3,OR(Tipy!FJ58=Výsledky!$GU$3+1,Tipy!FJ58=Výsledky!$GU$3-1))),10,0)))</f>
        <v/>
      </c>
      <c r="GP64" s="65" t="str">
        <f>IF(ISBLANK($GW$3),"",IF(ISBLANK(Tipy!FJ58),"-",SUM(GK64:GO64)))</f>
        <v/>
      </c>
      <c r="GQ64" s="64"/>
      <c r="GR64" s="61" t="str">
        <f>IF(ISBLANK($GI$3),"",IF(ISBLANK(Tipy!FP58),0,IF(AND(Tipy!FP58=Výsledky!$GG$3,Tipy!FR58=Výsledky!$GI$3),60,0)))</f>
        <v/>
      </c>
      <c r="GS64" s="61" t="str">
        <f>IF(ISBLANK($GI$3),"",IF(ISBLANK(Tipy!FP58),0,IF(AND(Tipy!FP58=Výsledky!$GG$3,Tipy!FR58=Výsledky!$GI$3),0,IF(AND(Tipy!FP58-Tipy!FR58&gt;0,Výsledky!$GG$3-Výsledky!$GI$3&gt;0),20,IF(AND(Tipy!FP58-Tipy!FR58=0,Výsledky!$GG$3-Výsledky!$GI$3=0),20,IF(AND(Tipy!FP58-Tipy!FR58&lt;0,Výsledky!$GG$3-Výsledky!$GI$3&lt;0),20,0))))))</f>
        <v/>
      </c>
      <c r="GT64" s="61" t="str">
        <f>IF(ISBLANK($GI$3),"",IF(OR(Tipy!FS58=Výsledky!#REF!,Tipy!FS58=Výsledky!#REF!,Tipy!FS58=Výsledky!#REF!,Tipy!FS58=Výsledky!$GR$9),IF(VLOOKUP(Tipy!FS58,'Kategórie hráčov'!$A$2:$B$46,2,FALSE)=30,30,20),0))</f>
        <v/>
      </c>
      <c r="GU64" s="61" t="str">
        <f>IF(ISBLANK($GI$3),"",IF(OR(Tipy!FT58=Výsledky!#REF!,Tipy!FT58=Výsledky!#REF!,Tipy!FT58=Výsledky!#REF!,Tipy!FT58=Výsledky!$GU$9),IF(VLOOKUP(Tipy!FT58,'Kategórie hráčov'!$A$2:$B$46,2,FALSE)=30,30,20),0))</f>
        <v/>
      </c>
      <c r="GV64" s="62" t="str">
        <f>IF(ISBLANK($GI$3),"",IF(ISBLANK(Tipy!FP58),0,IF(OR(AND(Tipy!FP58=Výsledky!$GG$3,OR(Tipy!FR58=Výsledky!$GI$3+1,Tipy!FR58=Výsledky!$GI$3-1)),AND(Tipy!FR58=Výsledky!$GI$3,OR(Tipy!FP58=Výsledky!$GG$3+1,Tipy!FP58=Výsledky!$GG$3-1))),10,0)))</f>
        <v/>
      </c>
      <c r="GW64" s="65" t="str">
        <f>IF(ISBLANK($GI$3),"",IF(ISBLANK(Tipy!FP58),"-",SUM(GR64:GV64)))</f>
        <v/>
      </c>
      <c r="GX64" s="64"/>
      <c r="GY64" s="61" t="str">
        <f>IF(ISBLANK($HK$3),"",IF(ISBLANK(Tipy!FV58),0,IF(AND(Tipy!FV58=Výsledky!$HI$3,Tipy!FX58=Výsledky!$HK$3),60,0)))</f>
        <v/>
      </c>
      <c r="GZ64" s="61" t="str">
        <f>IF(ISBLANK($HK$3),"",IF(ISBLANK(Tipy!FV58),0,IF(AND(Tipy!FV58=Výsledky!$HI$3,Tipy!FX58=Výsledky!$HK$3),0,IF(AND(Tipy!FV58-Tipy!FX58&gt;0,Výsledky!$HI$3-Výsledky!$HK$3&gt;0),20,IF(AND(Tipy!FV58-Tipy!FX58=0,Výsledky!$HI$3-Výsledky!$HK$3=0),20,IF(AND(Tipy!FV58-Tipy!FX58&lt;0,Výsledky!$HI$3-Výsledky!$HK$3&lt;0),20,0))))))</f>
        <v/>
      </c>
      <c r="HA64" s="61" t="str">
        <f>IF(ISBLANK($HK$3),"",IF(OR(Tipy!FY58=Výsledky!$GY$6,Tipy!FY58=Výsledky!$GY$7,Tipy!FY58=Výsledky!$GY$8,Tipy!FY58=Výsledky!$GY$9),IF(VLOOKUP(Tipy!FY58,'Kategórie hráčov'!$A$2:$B$46,2,FALSE)=30,30,20),0))</f>
        <v/>
      </c>
      <c r="HB64" s="61" t="str">
        <f>IF(ISBLANK($HK$3),"",IF(OR(Tipy!FZ58=Výsledky!$HB$6,Tipy!FZ58=Výsledky!$HB$7,Tipy!FZ58=Výsledky!$HB$8,Tipy!FZ58=Výsledky!$HB$9),IF(VLOOKUP(Tipy!FZ58,'Kategórie hráčov'!$A$2:$B$46,2,FALSE)=30,30,20),0))</f>
        <v/>
      </c>
      <c r="HC64" s="62" t="str">
        <f>IF(ISBLANK($HK$3),"",IF(ISBLANK(Tipy!FV58),0,IF(OR(AND(Tipy!FV58=Výsledky!$HI$3,OR(Tipy!FX58=Výsledky!$HK$3+1,Tipy!FX58=Výsledky!$HK$3-1)),AND(Tipy!FX58=Výsledky!$HK$3,OR(Tipy!FV58=Výsledky!$HI$3+1,Tipy!FV58=Výsledky!$HI$3-1))),10,0)))</f>
        <v/>
      </c>
      <c r="HD64" s="65" t="str">
        <f>IF(ISBLANK($HK$3),"",IF(ISBLANK(Tipy!FV58),"-",SUM(GY64:HC64)))</f>
        <v/>
      </c>
      <c r="HE64" s="64"/>
      <c r="HF64" s="61" t="str">
        <f>IF(ISBLANK($HD$3),"",IF(ISBLANK(Tipy!GB58),0,IF(AND(Tipy!GB58=Výsledky!$HB$3,Tipy!GD58=Výsledky!$HD$3),60,0)))</f>
        <v/>
      </c>
      <c r="HG64" s="61" t="str">
        <f>IF(ISBLANK($HD$3),"",IF(ISBLANK(Tipy!GB58),0,IF(AND(Tipy!GB58=Výsledky!$HB$3,Tipy!GD58=Výsledky!$HD$3),0,IF(AND(Tipy!GB58-Tipy!GD58&gt;0,Výsledky!$HB$3-Výsledky!$HD$3&gt;0),20,IF(AND(Tipy!GB58-Tipy!GD58=0,Výsledky!$HB$3-Výsledky!$HD$3=0),20,IF(AND(Tipy!GB58-Tipy!GD58&lt;0,Výsledky!$HB$3-Výsledky!$HD$3&lt;0),20,0))))))</f>
        <v/>
      </c>
      <c r="HH64" s="61" t="str">
        <f>IF(ISBLANK($HD$3),"",IF(OR(Tipy!GE58=Výsledky!#REF!,Tipy!GE58=Výsledky!#REF!,Tipy!GE58=Výsledky!#REF!,Tipy!GE58=Výsledky!$HF$9),IF(VLOOKUP(Tipy!GE58,'Kategórie hráčov'!$A$2:$B$46,2,FALSE)=30,30,20),0))</f>
        <v/>
      </c>
      <c r="HI64" s="61" t="str">
        <f>IF(ISBLANK($HD$3),"",IF(OR(Tipy!GF58=Výsledky!#REF!,Tipy!GF58=Výsledky!#REF!,Tipy!GF58=Výsledky!#REF!,Tipy!GF58=Výsledky!$HI$9),IF(VLOOKUP(Tipy!GF58,'Kategórie hráčov'!$A$2:$B$46,2,FALSE)=30,30,20),0))</f>
        <v/>
      </c>
      <c r="HJ64" s="62" t="str">
        <f>IF(ISBLANK($HD$3),"",IF(ISBLANK(Tipy!GB58),0,IF(OR(AND(Tipy!GB58=Výsledky!$HB$3,OR(Tipy!GD58=Výsledky!$HD$3+1,Tipy!GD58=Výsledky!$HD$3-1)),AND(Tipy!GD58=Výsledky!$HD$3,OR(Tipy!GB58=Výsledky!$HB$3+1,Tipy!GB58=Výsledky!$HB$3-1))),10,0)))</f>
        <v/>
      </c>
      <c r="HK64" s="65" t="str">
        <f>IF(ISBLANK($HD$3),"",IF(ISBLANK(Tipy!GB58),"-",SUM(HF64:HJ64)))</f>
        <v/>
      </c>
      <c r="HL64" s="64"/>
      <c r="HM64" s="61" t="str">
        <f>IF(ISBLANK($HY$3),"",IF(ISBLANK(Tipy!GH58),0,IF(AND(Tipy!GH58=Výsledky!$HW$3,Tipy!GJ58=Výsledky!$HY$3),60,0)))</f>
        <v/>
      </c>
      <c r="HN64" s="61" t="str">
        <f>IF(ISBLANK($HY$3),"",IF(ISBLANK(Tipy!GH58),0,IF(AND(Tipy!GH58=Výsledky!$HW$3,Tipy!GJ58=Výsledky!$HY$3),0,IF(AND(Tipy!GH58-Tipy!GJ58&gt;0,Výsledky!$HW$3-Výsledky!$HY$3&gt;0),20,IF(AND(Tipy!GH58-Tipy!GJ58=0,Výsledky!$HW$3-Výsledky!$HY$3=0),20,IF(AND(Tipy!GH58-Tipy!GJ58&lt;0,Výsledky!$HW$3-Výsledky!$HY$3&lt;0),20,0))))))</f>
        <v/>
      </c>
      <c r="HO64" s="61" t="str">
        <f>IF(ISBLANK($HY$3),"",IF(OR(Tipy!GK58=Výsledky!$HM$6,Tipy!GK58=Výsledky!$HM$7,Tipy!GK58=Výsledky!$HM$8,Tipy!GK58=Výsledky!$HM$9),IF(VLOOKUP(Tipy!GK58,'Kategórie hráčov'!$A$2:$B$46,2,FALSE)=30,30,20),0))</f>
        <v/>
      </c>
      <c r="HP64" s="61" t="str">
        <f>IF(ISBLANK($HY$3),"",IF(OR(Tipy!GL58=Výsledky!$HP$6,Tipy!GL58=Výsledky!$HP$7,Tipy!GL58=Výsledky!$HP$8,Tipy!GL58=Výsledky!$HP$9),IF(VLOOKUP(Tipy!GL58,'Kategórie hráčov'!$A$2:$B$46,2,FALSE)=30,30,20),0))</f>
        <v/>
      </c>
      <c r="HQ64" s="62" t="str">
        <f>IF(ISBLANK($HY$3),"",IF(ISBLANK(Tipy!GH58),0,IF(OR(AND(Tipy!GH58=Výsledky!$HW$3,OR(Tipy!GJ58=Výsledky!$HY$3+1,Tipy!GJ58=Výsledky!$HY$3-1)),AND(Tipy!GJ58=Výsledky!$HY$3,OR(Tipy!GH58=Výsledky!$HW$3+1,Tipy!GH58=Výsledky!$HW$3-1))),10,0)))</f>
        <v/>
      </c>
      <c r="HR64" s="65" t="str">
        <f>IF(ISBLANK($HY$3),"",IF(ISBLANK(Tipy!GH58),"-",SUM(HM64:HQ64)))</f>
        <v/>
      </c>
      <c r="HS64" s="64"/>
      <c r="HT64" s="61" t="str">
        <f>IF(ISBLANK($HR$3),"",IF(ISBLANK(Tipy!GN58),0,IF(AND(Tipy!GN58=Výsledky!$HP$3,Tipy!GP58=Výsledky!$HR$3),60,0)))</f>
        <v/>
      </c>
      <c r="HU64" s="61" t="str">
        <f>IF(ISBLANK($HR$3),"",IF(ISBLANK(Tipy!GN58),0,IF(AND(Tipy!GN58=Výsledky!$HP$3,Tipy!GP58=Výsledky!$HR$3),0,IF(AND(Tipy!GN58-Tipy!GP58&gt;0,Výsledky!$HP$3-Výsledky!$HR$3&gt;0),20,IF(AND(Tipy!GN58-Tipy!GP58=0,Výsledky!$HP$3-Výsledky!$HR$3=0),20,IF(AND(Tipy!GN58-Tipy!GP58&lt;0,Výsledky!$HP$3-Výsledky!$HR$3&lt;0),20,0))))))</f>
        <v/>
      </c>
      <c r="HV64" s="61" t="str">
        <f>IF(ISBLANK($HR$3),"",IF(OR(Tipy!GQ58=Výsledky!$HT$6,Tipy!GQ58=Výsledky!#REF!,Tipy!GQ58=Výsledky!#REF!,Tipy!GQ58=Výsledky!#REF!),IF(VLOOKUP(Tipy!GQ58,'Kategórie hráčov'!$A$2:$B$46,2,FALSE)=30,30,20),0))</f>
        <v/>
      </c>
      <c r="HW64" s="61" t="str">
        <f>IF(ISBLANK($HR$3),"",IF(OR(Tipy!GR58=Výsledky!$HW$6,Tipy!GR58=Výsledky!#REF!,Tipy!GR58=Výsledky!#REF!,Tipy!GR58=Výsledky!#REF!),IF(VLOOKUP(Tipy!GR58,'Kategórie hráčov'!$A$2:$B$46,2,FALSE)=30,30,20),0))</f>
        <v/>
      </c>
      <c r="HX64" s="62" t="str">
        <f>IF(ISBLANK($HR$3),"",IF(ISBLANK(Tipy!GN58),0,IF(OR(AND(Tipy!GN58=Výsledky!$HP$3,OR(Tipy!GP58=Výsledky!$HR$3+1,Tipy!GP58=Výsledky!$HR$3-1)),AND(Tipy!GP58=Výsledky!$HR$3,OR(Tipy!GN58=Výsledky!$HP$3+1,Tipy!GN58=Výsledky!$HP$3-1))),10,0)))</f>
        <v/>
      </c>
      <c r="HY64" s="65" t="str">
        <f>IF(ISBLANK($HR$3),"",IF(ISBLANK(Tipy!GN58),"-",SUM(HT64:HX64)))</f>
        <v/>
      </c>
      <c r="HZ64" s="64"/>
      <c r="IA64" s="61" t="str">
        <f>IF(ISBLANK($IM$3),"",IF(ISBLANK(Tipy!GT58),0,IF(AND(Tipy!GT58=Výsledky!$IK$3,Tipy!GV58=Výsledky!$IM$3),60,0)))</f>
        <v/>
      </c>
      <c r="IB64" s="61" t="str">
        <f>IF(ISBLANK($IM$3),"",IF(ISBLANK(Tipy!GT58),0,IF(AND(Tipy!GT58=Výsledky!$IK$3,Tipy!GV58=Výsledky!$IM$3),0,IF(AND(Tipy!GT58-Tipy!GV58&gt;0,Výsledky!$IK$3-Výsledky!$IM$3&gt;0),20,IF(AND(Tipy!GT58-Tipy!GV58=0,Výsledky!$IK$3-Výsledky!$IM$3=0),20,IF(AND(Tipy!GT58-Tipy!GV58&lt;0,Výsledky!$IK$3-Výsledky!$IM$3&lt;0),20,0))))))</f>
        <v/>
      </c>
      <c r="IC64" s="61" t="str">
        <f>IF(ISBLANK($IM$3),"",IF(OR(Tipy!GW58=Výsledky!$IA$6,Tipy!GW58=Výsledky!$IA$7,Tipy!GW58=Výsledky!$IA$8,Tipy!GW58=Výsledky!$IA$9),IF(VLOOKUP(Tipy!GW58,'Kategórie hráčov'!$A$2:$B$46,2,FALSE)=30,30,20),0))</f>
        <v/>
      </c>
      <c r="ID64" s="61" t="str">
        <f>IF(ISBLANK($IM$3),"",IF(OR(Tipy!GX58=Výsledky!$ID$6,Tipy!GX58=Výsledky!$ID$7,Tipy!GX58=Výsledky!$ID$8,Tipy!GX58=Výsledky!$ID$9),IF(VLOOKUP(Tipy!GX58,'Kategórie hráčov'!$A$2:$B$46,2,FALSE)=30,30,20),0))</f>
        <v/>
      </c>
      <c r="IE64" s="62" t="str">
        <f>IF(ISBLANK($IM$3),"",IF(ISBLANK(Tipy!GT58),0,IF(OR(AND(Tipy!GT58=Výsledky!$IK$3,OR(Tipy!GV58=Výsledky!$IM$3+1,Tipy!GV58=Výsledky!$IM$3-1)),AND(Tipy!GV58=Výsledky!$IM$3,OR(Tipy!GT58=Výsledky!$IK$3+1,Tipy!GT58=Výsledky!$IK$3-1))),10,0)))</f>
        <v/>
      </c>
      <c r="IF64" s="65" t="str">
        <f>IF(ISBLANK($IM$3),"",IF(ISBLANK(Tipy!GT58),"-",SUM(IA64:IE64)))</f>
        <v/>
      </c>
      <c r="IG64" s="64"/>
      <c r="IH64" s="61" t="str">
        <f>IF(ISBLANK($IF$3),"",IF(ISBLANK(Tipy!GZ58),0,IF(AND(Tipy!GZ58=Výsledky!$ID$3,Tipy!HB58=Výsledky!$IF$3),60,0)))</f>
        <v/>
      </c>
      <c r="II64" s="61" t="str">
        <f>IF(ISBLANK($IF$3),"",IF(ISBLANK(Tipy!GZ58),0,IF(AND(Tipy!GZ58=Výsledky!$ID$3,Tipy!HB58=Výsledky!$IF$3),0,IF(AND(Tipy!GZ58-Tipy!HB58&gt;0,Výsledky!$ID$3-Výsledky!$IF$3&gt;0),20,IF(AND(Tipy!GZ58-Tipy!HB58=0,Výsledky!$ID$3-Výsledky!$IF$3=0),20,IF(AND(Tipy!GZ58-Tipy!HB58&lt;0,Výsledky!$ID$3-Výsledky!$IF$3&lt;0),20,0))))))</f>
        <v/>
      </c>
      <c r="IJ64" s="61" t="str">
        <f>IF(ISBLANK($IF$3),"",IF(OR(Tipy!HC58=Výsledky!#REF!,Tipy!HC58=Výsledky!#REF!,Tipy!HC58=Výsledky!#REF!,Tipy!HC58=Výsledky!$IH$9),IF(VLOOKUP(Tipy!HC58,'Kategórie hráčov'!$A$2:$B$46,2,FALSE)=30,30,20),0))</f>
        <v/>
      </c>
      <c r="IK64" s="61" t="str">
        <f>IF(ISBLANK($IF$3),"",IF(OR(Tipy!HD58=Výsledky!#REF!,Tipy!HD58=Výsledky!#REF!,Tipy!HD58=Výsledky!#REF!,Tipy!HD58=Výsledky!$IK$9),IF(VLOOKUP(Tipy!HD58,'Kategórie hráčov'!$A$2:$B$46,2,FALSE)=30,30,20),0))</f>
        <v/>
      </c>
      <c r="IL64" s="62" t="str">
        <f>IF(ISBLANK($IF$3),"",IF(ISBLANK(Tipy!GZ58),0,IF(OR(AND(Tipy!GZ58=Výsledky!$ID$3,OR(Tipy!HB58=Výsledky!$IF$3+1,Tipy!HB58=Výsledky!$IF$3-1)),AND(Tipy!HB58=Výsledky!$IF$3,OR(Tipy!GZ58=Výsledky!$ID$3+1,Tipy!GZ58=Výsledky!$ID$3-1))),10,0)))</f>
        <v/>
      </c>
      <c r="IM64" s="65" t="str">
        <f>IF(ISBLANK($IF$3),"",IF(ISBLANK(Tipy!GZ58),"-",SUM(IH64:IL64)))</f>
        <v/>
      </c>
      <c r="IN64" s="64"/>
      <c r="IO64" s="61" t="str">
        <f>IF(ISBLANK($IT$3),"",IF(ISBLANK(Tipy!HF58),0,IF(AND(Tipy!HF58=Výsledky!$IR$3,Tipy!HH58=Výsledky!$IT$3),60,0)))</f>
        <v/>
      </c>
      <c r="IP64" s="61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61" t="str">
        <f>IF(ISBLANK($IT$3),"",IF(OR(Tipy!HI58=Výsledky!$IO$6,Tipy!HI58=Výsledky!$IO$7,Tipy!HI58=Výsledky!$IO$8,Tipy!HI58=Výsledky!$IO$9),IF(VLOOKUP(Tipy!HI58,'Kategórie hráčov'!$A$2:$B$46,2,FALSE)=30,30,20),0))</f>
        <v/>
      </c>
      <c r="IR64" s="61" t="str">
        <f>IF(ISBLANK($IT$3),"",IF(OR(Tipy!HJ58=Výsledky!$IR$6,Tipy!HJ58=Výsledky!$IR$7,Tipy!HJ58=Výsledky!$IR$8,Tipy!HJ58=Výsledky!$IR$9),IF(VLOOKUP(Tipy!HJ58,'Kategórie hráčov'!$A$2:$B$46,2,FALSE)=30,30,20),0))</f>
        <v/>
      </c>
      <c r="IS64" s="62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65" t="str">
        <f>IF(ISBLANK($IT$3),"",IF(ISBLANK(Tipy!HF58),"-",SUM(IO64:IS64)))</f>
        <v/>
      </c>
      <c r="IU64" s="64"/>
      <c r="IV64" s="61" t="str">
        <f>IF(ISBLANK($JA$3),"",IF(ISBLANK(Tipy!HL58),0,IF(AND(Tipy!HL58=Výsledky!$IY$3,Tipy!HN58=Výsledky!$JA$3),60,0)))</f>
        <v/>
      </c>
      <c r="IW64" s="61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61" t="str">
        <f>IF(ISBLANK($JA$3),"",IF(OR(Tipy!HO58=Výsledky!$IV$6,Tipy!HO58=Výsledky!$IV$7,Tipy!HO58=Výsledky!$IV$8,Tipy!HO58=Výsledky!$IV$9),IF(VLOOKUP(Tipy!HO58,'Kategórie hráčov'!$A$2:$B$46,2,FALSE)=30,30,20),0))</f>
        <v/>
      </c>
      <c r="IY64" s="61" t="str">
        <f>IF(ISBLANK($JA$3),"",IF(OR(Tipy!HP58=Výsledky!$IY$6,Tipy!HP58=Výsledky!$IY$7,Tipy!HP58=Výsledky!$IY$8,Tipy!HP58=Výsledky!$IY$9),IF(VLOOKUP(Tipy!HP58,'Kategórie hráčov'!$A$2:$B$46,2,FALSE)=30,30,20),0))</f>
        <v/>
      </c>
      <c r="IZ64" s="62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65" t="str">
        <f>IF(ISBLANK($JA$3),"",IF(ISBLANK(Tipy!HL58),"-",SUM(IV64:IZ64)))</f>
        <v/>
      </c>
      <c r="JB64" s="64"/>
      <c r="JC64" s="61" t="str">
        <f>IF(ISBLANK($JO$3),"",IF(ISBLANK(Tipy!HR58),0,IF(AND(Tipy!HR58=Výsledky!$JM$3,Tipy!HT58=Výsledky!$JO$3),60,0)))</f>
        <v/>
      </c>
      <c r="JD64" s="61" t="str">
        <f>IF(ISBLANK($JO$3),"",IF(ISBLANK(Tipy!HR58),0,IF(AND(Tipy!HR58=Výsledky!$JM$3,Tipy!HT58=Výsledky!$JO$3),0,IF(AND(Tipy!HR58-Tipy!HT58&gt;0,Výsledky!$JM$3-Výsledky!$JO$3&gt;0),20,IF(AND(Tipy!HR58-Tipy!HT58=0,Výsledky!$JM$3-Výsledky!$JO$3=0),20,IF(AND(Tipy!HR58-Tipy!HT58&lt;0,Výsledky!$JM$3-Výsledky!$JO$3&lt;0),20,0))))))</f>
        <v/>
      </c>
      <c r="JE64" s="61" t="str">
        <f>IF(ISBLANK($JO$3),"",IF(OR(Tipy!HU58=Výsledky!$JC$6,Tipy!HU58=Výsledky!$JC$7,Tipy!HU58=Výsledky!$JC$8,Tipy!HU58=Výsledky!$JC$9),IF(VLOOKUP(Tipy!HU58,'Kategórie hráčov'!$A$2:$B$70,2,FALSE)=30,30,20),0))</f>
        <v/>
      </c>
      <c r="JF64" s="61" t="str">
        <f>IF(ISBLANK($JO$3),"",IF(OR(Tipy!HV58=Výsledky!$JF$6,Tipy!HV58=Výsledky!$JF$7,Tipy!HV58=Výsledky!$JF$8,Tipy!HV58=Výsledky!$JF$9),IF(VLOOKUP(Tipy!HV58,'Kategórie hráčov'!$A$2:$B$70,2,FALSE)=30,30,20),0))</f>
        <v/>
      </c>
      <c r="JG64" s="62" t="str">
        <f>IF(ISBLANK($JO$3),"",IF(ISBLANK(Tipy!HR58),0,IF(OR(AND(Tipy!HR58=Výsledky!$JM$3,OR(Tipy!HT58=Výsledky!$JO$3+1,Tipy!HT58=Výsledky!$JO$3-1)),AND(Tipy!HT58=Výsledky!$JO$3,OR(Tipy!HR58=Výsledky!$JM$3+1,Tipy!HR58=Výsledky!$JM$3-1))),10,0)))</f>
        <v/>
      </c>
      <c r="JH64" s="65" t="str">
        <f>IF(ISBLANK($JO$3),"",IF(ISBLANK(Tipy!HR58),"-",SUM(JC64:JG64)))</f>
        <v/>
      </c>
      <c r="JI64" s="64"/>
      <c r="JJ64" s="61" t="str">
        <f>IF(ISBLANK($JH$3),"",IF(ISBLANK(Tipy!HX58),0,IF(AND(Tipy!HX58=Výsledky!$JF$3,Tipy!HZ58=Výsledky!$JH$3),60,0)))</f>
        <v/>
      </c>
      <c r="JK64" s="61" t="str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/>
      </c>
      <c r="JL64" s="61" t="str">
        <f>IF(ISBLANK($JH$3),"",IF(OR(Tipy!IA58=Výsledky!#REF!,Tipy!IA58=Výsledky!#REF!,Tipy!IA58=Výsledky!#REF!,Tipy!IA58=Výsledky!$JJ$9),IF(VLOOKUP(Tipy!IA58,'Kategórie hráčov'!$A$2:$B$46,2,FALSE)=30,30,20),0))</f>
        <v/>
      </c>
      <c r="JM64" s="61" t="str">
        <f>IF(ISBLANK($JH$3),"",IF(OR(Tipy!IB58=Výsledky!#REF!,Tipy!IB58=Výsledky!#REF!,Tipy!IB58=Výsledky!#REF!,Tipy!IB58=Výsledky!$JM$9),IF(VLOOKUP(Tipy!IB58,'Kategórie hráčov'!$A$2:$B$46,2,FALSE)=30,30,20),0))</f>
        <v/>
      </c>
      <c r="JN64" s="62" t="str">
        <f>IF(ISBLANK($JH$3),"",IF(ISBLANK(Tipy!HX58),0,IF(OR(AND(Tipy!HX58=Výsledky!$JF$3,OR(Tipy!HZ58=Výsledky!$JH$3+1,Tipy!HZ58=Výsledky!$JH$3-1)),AND(Tipy!HZ58=Výsledky!$JH$3,OR(Tipy!HX58=Výsledky!$JF$3+1,Tipy!HX58=Výsledky!$JF$3-1))),10,0)))</f>
        <v/>
      </c>
      <c r="JO64" s="65" t="str">
        <f>IF(ISBLANK($JH$3),"",IF(ISBLANK(Tipy!HX58),"-",SUM(JJ64:JN64)))</f>
        <v/>
      </c>
      <c r="JP64" s="64"/>
      <c r="JQ64" s="61" t="str">
        <f>IF(ISBLANK($JV$3),"",IF(ISBLANK(Tipy!ID58),0,IF(AND(Tipy!ID58=Výsledky!$JT$3,Tipy!IF58=Výsledky!$JV$3),60,0)))</f>
        <v/>
      </c>
      <c r="JR64" s="61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61" t="str">
        <f>IF(ISBLANK($JV$3),"",IF(OR(Tipy!IG58=Výsledky!$JQ$6,Tipy!IG58=Výsledky!$JQ$7,Tipy!IG58=Výsledky!$JQ$8,Tipy!IG58=Výsledky!$JQ$9),IF(VLOOKUP(Tipy!IG58,'Kategórie hráčov'!$A$2:$B$46,2,FALSE)=30,30,20),0))</f>
        <v/>
      </c>
      <c r="JT64" s="61" t="str">
        <f>IF(ISBLANK($JV$3),"",IF(OR(Tipy!IH58=Výsledky!$JT$6,Tipy!IH58=Výsledky!$JT$7,Tipy!IH58=Výsledky!$JT$8,Tipy!IH58=Výsledky!$JT$9),IF(VLOOKUP(Tipy!IH58,'Kategórie hráčov'!$A$2:$B$46,2,FALSE)=30,30,20),0))</f>
        <v/>
      </c>
      <c r="JU64" s="62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65" t="str">
        <f>IF(ISBLANK($JV$3),"",IF(ISBLANK(Tipy!ID58),"-",SUM(JQ64:JU64)))</f>
        <v/>
      </c>
      <c r="JW64" s="64"/>
      <c r="JX64" s="61" t="str">
        <f>IF(ISBLANK($KQ$3),"",IF(ISBLANK(Tipy!IJ58),0,IF(AND(Tipy!IJ58=Výsledky!$KO$3,Tipy!IL58=Výsledky!$KQ$3),60,0)))</f>
        <v/>
      </c>
      <c r="JY64" s="61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1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1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2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65" t="str">
        <f>IF(ISBLANK($KQ$3),"",IF(ISBLANK(Tipy!IJ58),"-",SUM(JX64:KB64)))</f>
        <v/>
      </c>
      <c r="KD64" s="64"/>
      <c r="KE64" s="61" t="str">
        <f>IF(ISBLANK($KX$3),"",IF(ISBLANK(Tipy!IP58),0,IF(AND(Tipy!IP58=Výsledky!$KV$3,Tipy!IR58=Výsledky!$KX$3),60,0)))</f>
        <v/>
      </c>
      <c r="KF64" s="61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1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1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2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65" t="str">
        <f>IF(ISBLANK($KX$3),"",IF(ISBLANK(Tipy!IP58),"-",SUM(KE64:KI64)))</f>
        <v/>
      </c>
      <c r="KK64" s="64"/>
      <c r="KL64" s="61" t="str">
        <f>IF(ISBLANK($KJ$3),"",IF(ISBLANK(Tipy!IV58),0,IF(AND(Tipy!IV58=Výsledky!$KH$3,Tipy!IX58=Výsledky!$KJ$3),60,0)))</f>
        <v/>
      </c>
      <c r="KM64" s="61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1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1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2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65" t="str">
        <f>IF(ISBLANK($KJ$3),"",IF(ISBLANK(Tipy!IV58),"-",SUM(KL64:KP64)))</f>
        <v/>
      </c>
      <c r="KR64" s="64"/>
      <c r="KS64" s="61" t="str">
        <f>IF(ISBLANK($KC$3),"",IF(ISBLANK(Tipy!JB58),0,IF(AND(Tipy!JB58=Výsledky!$KA$3,Tipy!JD58=Výsledky!$KC$3),60,0)))</f>
        <v/>
      </c>
      <c r="KT64" s="61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1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1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2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5" t="str">
        <f>IF(ISBLANK($KC$3),"",IF(ISBLANK(Tipy!JB58),"-",SUM(KS64:KW64)))</f>
        <v/>
      </c>
      <c r="KY64" s="64"/>
      <c r="KZ64" s="61" t="str">
        <f>IF(ISBLANK($LE$3),"",IF(ISBLANK(Tipy!JH58),0,IF(AND(Tipy!JH58=Výsledky!$LC$3,Tipy!JJ58=Výsledky!$LE$3),60,0)))</f>
        <v/>
      </c>
      <c r="LA64" s="61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1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1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2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5" t="str">
        <f>IF(ISBLANK($LE$3),"",IF(ISBLANK(Tipy!JH58),"-",SUM(KZ64:LD64)))</f>
        <v/>
      </c>
      <c r="LF64" s="64"/>
      <c r="LG64" s="61" t="str">
        <f>IF(ISBLANK($JH$3),"",IF(ISBLANK(Tipy!JU58),0,IF(AND(Tipy!JU58=Výsledky!$JF$3,Tipy!JW58=Výsledky!$JH$3),60,0)))</f>
        <v/>
      </c>
      <c r="LH64" s="61" t="str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/>
      </c>
      <c r="LI64" s="61" t="str">
        <f>IF(ISBLANK($JH$3),"",IF(OR(Tipy!JX58=Výsledky!#REF!,Tipy!JX58=Výsledky!#REF!,Tipy!JX58=Výsledky!#REF!,Tipy!JX58=Výsledky!$JJ$9),IF(VLOOKUP(Tipy!JX58,'Kategórie hráčov'!$A$2:$B$46,2,FALSE)=30,30,20),0))</f>
        <v/>
      </c>
      <c r="LJ64" s="61" t="str">
        <f>IF(ISBLANK($JH$3),"",IF(OR(Tipy!JY58=Výsledky!#REF!,Tipy!JY58=Výsledky!#REF!,Tipy!JY58=Výsledky!#REF!,Tipy!JY58=Výsledky!$JM$9),IF(VLOOKUP(Tipy!JY58,'Kategórie hráčov'!$A$2:$B$46,2,FALSE)=30,30,20),0))</f>
        <v/>
      </c>
      <c r="LK64" s="62" t="str">
        <f>IF(ISBLANK($JH$3),"",IF(ISBLANK(Tipy!JU58),0,IF(OR(AND(Tipy!JU58=Výsledky!$JF$3,OR(Tipy!JW58=Výsledky!$JH$3+1,Tipy!JW58=Výsledky!$JH$3-1)),AND(Tipy!JW58=Výsledky!$JH$3,OR(Tipy!JU58=Výsledky!$JF$3+1,Tipy!JU58=Výsledky!$JF$3-1))),10,0)))</f>
        <v/>
      </c>
      <c r="LL64" s="65" t="str">
        <f>IF(ISBLANK($JH$3),"",IF(ISBLANK(Tipy!JU58),"-",SUM(LG64:LK64)))</f>
        <v/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 t="str">
        <f>IF(ISBLANK($JH$3),"",IF(ISBLANK(Tipy!KI58),0,IF(AND(Tipy!KI58=Výsledky!$JF$3,Tipy!KK58=Výsledky!$JH$3),60,0)))</f>
        <v/>
      </c>
      <c r="LV64" s="61" t="str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/>
      </c>
      <c r="LW64" s="61" t="str">
        <f>IF(ISBLANK($JH$3),"",IF(OR(Tipy!KL58=Výsledky!#REF!,Tipy!KL58=Výsledky!#REF!,Tipy!KL58=Výsledky!#REF!,Tipy!KL58=Výsledky!$JJ$9),IF(VLOOKUP(Tipy!KL58,'Kategórie hráčov'!$A$2:$B$46,2,FALSE)=30,30,20),0))</f>
        <v/>
      </c>
      <c r="LX64" s="61" t="str">
        <f>IF(ISBLANK($JH$3),"",IF(OR(Tipy!KM58=Výsledky!#REF!,Tipy!KM58=Výsledky!#REF!,Tipy!KM58=Výsledky!#REF!,Tipy!KM58=Výsledky!$JM$9),IF(VLOOKUP(Tipy!KM58,'Kategórie hráčov'!$A$2:$B$46,2,FALSE)=30,30,20),0))</f>
        <v/>
      </c>
      <c r="LY64" s="62" t="str">
        <f>IF(ISBLANK($JH$3),"",IF(ISBLANK(Tipy!KI58),0,IF(OR(AND(Tipy!KI58=Výsledky!$JF$3,OR(Tipy!KK58=Výsledky!$JH$3+1,Tipy!KK58=Výsledky!$JH$3-1)),AND(Tipy!KK58=Výsledky!$JH$3,OR(Tipy!KI58=Výsledky!$JF$3+1,Tipy!KI58=Výsledky!$JF$3-1))),10,0)))</f>
        <v/>
      </c>
      <c r="LZ64" s="65" t="str">
        <f>IF(ISBLANK($JH$3),"",IF(ISBLANK(Tipy!KI58),"-",SUM(LU64:LY64)))</f>
        <v/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324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324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5" customFormat="1" ht="18" customHeight="1" x14ac:dyDescent="0.2">
      <c r="A65" s="287">
        <f>Tipy!A59</f>
        <v>45</v>
      </c>
      <c r="B65" s="302" t="s">
        <v>34</v>
      </c>
      <c r="C65" s="303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4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299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299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102">
        <f>IF(ISBLANK($AR$3),"",IF(ISBLANK(Tipy!AH59),0,IF(AND(Tipy!AH59=Výsledky!$AP$3,Tipy!AJ59=Výsledky!$AR$3),60,0)))</f>
        <v>0</v>
      </c>
      <c r="AN65" s="101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01">
        <f>IF(ISBLANK($AR$3),"",IF(OR(Tipy!AK59=Výsledky!$AM$6,Tipy!AK59=Výsledky!$AM$7,Tipy!AK59=Výsledky!$AM$8,Tipy!AK59=Výsledky!$AM$9),VLOOKUP(Tipy!AK59,'Kategórie hráčov'!$A$2:$B$51,2,FALSE),0))</f>
        <v>0</v>
      </c>
      <c r="AP65" s="101">
        <f>IF(ISBLANK($AR$3),"",IF(OR(Tipy!AL59=Výsledky!$AP$6,Tipy!AL59=Výsledky!$AP$7,Tipy!AL59=Výsledky!$AP$8,Tipy!AL59=Výsledky!$AP$9),VLOOKUP(Tipy!AL59,'Kategórie hráčov'!$A$27:$B$76,2,FALSE),0))</f>
        <v>0</v>
      </c>
      <c r="AQ65" s="62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5">
        <f>IF(ISBLANK($AR$3),"",IF(ISBLANK(Tipy!AH59),"-",SUM(AM65:AQ65)))</f>
        <v>30</v>
      </c>
      <c r="AS65" s="64"/>
      <c r="AT65" s="61">
        <f>IF(ISBLANK($AY$3),"",IF(ISBLANK(Tipy!AN59),0,IF(AND(Tipy!AN59=Výsledky!$AW$3,Tipy!AP59=Výsledky!$AY$3),60,0)))</f>
        <v>0</v>
      </c>
      <c r="AU65" s="61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61">
        <f>IF(ISBLANK($AY$3),"",IF(OR(Tipy!AQ59=Výsledky!$AT$6,Tipy!AQ59=Výsledky!$AT$7,Tipy!AQ59=Výsledky!$AT$8,Tipy!AQ59=Výsledky!$AT$9),VLOOKUP(Tipy!AQ59,'Kategórie hráčov'!$A$2:$B$51,2,FALSE),0))</f>
        <v>20</v>
      </c>
      <c r="AW65" s="61">
        <f>IF(ISBLANK($AY$3),"",IF(OR(Tipy!AR59=Výsledky!$AW$6,Tipy!AR59=Výsledky!$AW$7,Tipy!AR59=Výsledky!$AW$8,Tipy!AR59=Výsledky!$AW$9),VLOOKUP(Tipy!AR59,'Kategórie hráčov'!$A$27:$B$76,2,FALSE),0))</f>
        <v>0</v>
      </c>
      <c r="AX65" s="62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5">
        <f>IF(ISBLANK($AY$3),"",IF(ISBLANK(Tipy!AN59),"-",SUM(AT65:AX65)))</f>
        <v>50</v>
      </c>
      <c r="AZ65" s="64"/>
      <c r="BA65" s="61">
        <f>IF(ISBLANK($BF$3),"",IF(ISBLANK(Tipy!AT59),0,IF(AND(Tipy!AT59=Výsledky!$BD$3,Tipy!AV59=Výsledky!$BF$3),60,0)))</f>
        <v>0</v>
      </c>
      <c r="BB65" s="61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61">
        <f>IF(ISBLANK($BF$3),"",IF(OR(Tipy!AW59=Výsledky!$BA$6,Tipy!AW59=Výsledky!$BA$7,Tipy!AW59=Výsledky!$BA$8,Tipy!AW59=Výsledky!$BA$9),VLOOKUP(Tipy!AW59,'Kategórie hráčov'!$A$2:$B$51,2,FALSE),0))</f>
        <v>20</v>
      </c>
      <c r="BD65" s="61">
        <f>IF(ISBLANK($BF$3),"",IF(OR(Tipy!AX59=Výsledky!$BD$6,Tipy!AX59=Výsledky!$BD$7,Tipy!AX59=Výsledky!$BD$8,Tipy!AX59=Výsledky!$BD$9),VLOOKUP(Tipy!AX59,'Kategórie hráčov'!$A$27:$B$76,2,FALSE),0))</f>
        <v>0</v>
      </c>
      <c r="BE65" s="62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5">
        <f>IF(ISBLANK($BF$3),"",IF(ISBLANK(Tipy!AT59),"-",SUM(BA65:BE65)))</f>
        <v>40</v>
      </c>
      <c r="BG65" s="64"/>
      <c r="BH65" s="61">
        <f>IF(ISBLANK($BM$3),"",IF(ISBLANK(Tipy!AZ59),0,IF(AND(Tipy!AZ59=Výsledky!$BK$3,Tipy!BB59=Výsledky!$BM$3),60,0)))</f>
        <v>0</v>
      </c>
      <c r="BI65" s="61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61">
        <f>IF(ISBLANK($BM$3),"",IF(OR(Tipy!BC59=Výsledky!$BH$6,Tipy!BC59=Výsledky!$BH$7,Tipy!BC59=Výsledky!$BH$8,Tipy!BC59=Výsledky!$BH$9),VLOOKUP(Tipy!BC59,'Kategórie hráčov'!$A$2:$B$51,2,FALSE),0))</f>
        <v>20</v>
      </c>
      <c r="BK65" s="61">
        <f>IF(ISBLANK($BM$3),"",IF(OR(Tipy!BD59=Výsledky!$BK$6,Tipy!BD59=Výsledky!$BK$7,Tipy!BD59=Výsledky!$BK$8,Tipy!BD59=Výsledky!$BK$9),VLOOKUP(Tipy!BD59,'Kategórie hráčov'!$A$27:$B$76,2,FALSE),0))</f>
        <v>0</v>
      </c>
      <c r="BL65" s="62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5">
        <f>IF(ISBLANK($BM$3),"",IF(ISBLANK(Tipy!AZ59),"-",SUM(BH65:BL65)))</f>
        <v>40</v>
      </c>
      <c r="BN65" s="64"/>
      <c r="BO65" s="61">
        <f>IF(ISBLANK($BT$3),"",IF(ISBLANK(Tipy!BF59),0,IF(AND(Tipy!BF59=Výsledky!$BR$3,Tipy!BH59=Výsledky!$BT$3),60,0)))</f>
        <v>0</v>
      </c>
      <c r="BP65" s="61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61">
        <f>IF(ISBLANK($BT$3),"",IF(OR(Tipy!BI59=Výsledky!$BO$6,Tipy!BI59=Výsledky!$BO$7,Tipy!BI59=Výsledky!$BO$8,Tipy!BI59=Výsledky!$BO$9),VLOOKUP(Tipy!BI59,'Kategórie hráčov'!$A$2:$B$51,2,FALSE),0))</f>
        <v>0</v>
      </c>
      <c r="BR65" s="61">
        <f>IF(ISBLANK($BT$3),"",IF(OR(Tipy!BJ59=Výsledky!$BR$6,Tipy!BJ59=Výsledky!$BR$7,Tipy!BJ59=Výsledky!$BR$8,Tipy!BJ59=Výsledky!$BR$9),VLOOKUP(Tipy!BJ59,'Kategórie hráčov'!$A$27:$B$76,2,FALSE),0))</f>
        <v>0</v>
      </c>
      <c r="BS65" s="62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5">
        <f>IF(ISBLANK($BT$3),"",IF(ISBLANK(Tipy!BF59),"-",SUM(BO65:BS65)))</f>
        <v>0</v>
      </c>
      <c r="BU65" s="64"/>
      <c r="BV65" s="61">
        <f>IF(ISBLANK($CA$3),"",IF(ISBLANK(Tipy!BL59),0,IF(AND(Tipy!BL59=Výsledky!$BY$3,Tipy!BN59=Výsledky!$CA$3),60,0)))</f>
        <v>0</v>
      </c>
      <c r="BW65" s="61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61">
        <f>IF(ISBLANK($CA$3),"",IF(OR(Tipy!BO59=Výsledky!$BV$6,Tipy!BO59=Výsledky!$BV$7,Tipy!BO59=Výsledky!$BV$8,Tipy!BO59=Výsledky!$BV$9),VLOOKUP(Tipy!BO59,'Kategórie hráčov'!$A$2:$B$51,2,FALSE),0))</f>
        <v>20</v>
      </c>
      <c r="BY65" s="61">
        <f>IF(ISBLANK($CA$3),"",IF(OR(Tipy!BP59=Výsledky!$BY$6,Tipy!BP59=Výsledky!$BY$7,Tipy!BP59=Výsledky!$BY$8,Tipy!BP59=Výsledky!$BY$9),VLOOKUP(Tipy!BP59,'Kategórie hráčov'!$A$27:$B$76,2,FALSE),0))</f>
        <v>0</v>
      </c>
      <c r="BZ65" s="62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5">
        <f>IF(ISBLANK($CA$3),"",IF(ISBLANK(Tipy!BL59),"-",SUM(BV65:BZ65)))</f>
        <v>50</v>
      </c>
      <c r="CB65" s="64"/>
      <c r="CC65" s="61">
        <f>IF(ISBLANK($CH$3),"",IF(ISBLANK(Tipy!BR59),0,IF(AND(Tipy!BR59=Výsledky!$CF$3,Tipy!BT59=Výsledky!$CH$3),60,0)))</f>
        <v>0</v>
      </c>
      <c r="CD65" s="61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61">
        <f>IF(ISBLANK($CH$3),"",IF(OR(Tipy!BU59=Výsledky!$CC$6,Tipy!BU59=Výsledky!$CC$7,Tipy!BU59=Výsledky!$CC$8,Tipy!BU59=Výsledky!$CC$9),VLOOKUP(Tipy!BU59,'Kategórie hráčov'!$A$2:$B$51,2,FALSE),0))</f>
        <v>20</v>
      </c>
      <c r="CF65" s="61">
        <f>IF(ISBLANK($CH$3),"",IF(OR(Tipy!BV59=Výsledky!$CF$6,Tipy!BV59=Výsledky!$CF$7,Tipy!BV59=Výsledky!$CF$8,Tipy!BV59=Výsledky!$CF$9),VLOOKUP(Tipy!BV59,'Kategórie hráčov'!$A$27:$B$76,2,FALSE),0))</f>
        <v>0</v>
      </c>
      <c r="CG65" s="62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5">
        <f>IF(ISBLANK($CH$3),"",IF(ISBLANK(Tipy!BR59),"-",SUM(CC65:CG65)))</f>
        <v>20</v>
      </c>
      <c r="CI65" s="64"/>
      <c r="CJ65" s="61">
        <f>IF(ISBLANK($CO$3),"",IF(ISBLANK(Tipy!BX59),0,IF(AND(Tipy!BX59=Výsledky!$CM$3,Tipy!BZ59=Výsledky!$CO$3),60,0)))</f>
        <v>0</v>
      </c>
      <c r="CK65" s="61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61">
        <f>IF(ISBLANK($CO$3),"",IF(OR(Tipy!CA59=Výsledky!$CJ$6,Tipy!CA59=Výsledky!$CJ$7,Tipy!CA59=Výsledky!$CJ$8,Tipy!CA59=Výsledky!$CJ$9),VLOOKUP(Tipy!CA59,'Kategórie hráčov'!$A$2:$B$51,2,FALSE),0))</f>
        <v>20</v>
      </c>
      <c r="CM65" s="61">
        <f>IF(ISBLANK($CO$3),"",IF(OR(Tipy!CB59=Výsledky!$CM$6,Tipy!CB59=Výsledky!$CM$7,Tipy!CB59=Výsledky!$CM$8,Tipy!CB59=Výsledky!$CM$9),VLOOKUP(Tipy!CB59,'Kategórie hráčov'!$A$27:$B$76,2,FALSE),0))</f>
        <v>0</v>
      </c>
      <c r="CN65" s="62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65">
        <f>IF(ISBLANK($CO$3),"",IF(ISBLANK(Tipy!BX59),"-",SUM(CJ65:CN65)))</f>
        <v>50</v>
      </c>
      <c r="CP65" s="64"/>
      <c r="CQ65" s="61">
        <f>IF(ISBLANK($CV$3),"",IF(ISBLANK(Tipy!CD59),0,IF(AND(Tipy!CD59=Výsledky!$CT$3,Tipy!CF59=Výsledky!$CV$3),60,0)))</f>
        <v>0</v>
      </c>
      <c r="CR65" s="61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61">
        <f>IF(ISBLANK($CV$3),"",IF(OR(Tipy!CG59=Výsledky!$CQ$6,Tipy!CG59=Výsledky!$CQ$7,Tipy!CG59=Výsledky!$CQ$8,Tipy!CG59=Výsledky!$CQ$9),VLOOKUP(Tipy!CG59,'Kategórie hráčov'!$A$2:$B$51,2,FALSE),0))</f>
        <v>20</v>
      </c>
      <c r="CT65" s="61">
        <f>IF(ISBLANK($CV$3),"",IF(OR(Tipy!CH59=Výsledky!$CT$6,Tipy!CH59=Výsledky!$CT$7,Tipy!CH59=Výsledky!$CT$8,Tipy!CH59=Výsledky!$CT$9),VLOOKUP(Tipy!CH59,'Kategórie hráčov'!$A$27:$B$76,2,FALSE),0))</f>
        <v>0</v>
      </c>
      <c r="CU65" s="62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65">
        <f>IF(ISBLANK($CV$3),"",IF(ISBLANK(Tipy!CD59),"-",SUM(CQ65:CU65)))</f>
        <v>40</v>
      </c>
      <c r="CW65" s="64"/>
      <c r="CX65" s="61">
        <f>IF(ISBLANK($DC$3),"",IF(ISBLANK(Tipy!CJ59),0,IF(AND(Tipy!CJ59=Výsledky!$DA$3,Tipy!CL59=Výsledky!$DC$3),60,0)))</f>
        <v>60</v>
      </c>
      <c r="CY65" s="61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61">
        <f>IF(ISBLANK($DC$3),"",IF(OR(Tipy!CM59=Výsledky!$CX$6,Tipy!CM59=Výsledky!$CX$7,Tipy!CM59=Výsledky!$CX$8,Tipy!CM59=Výsledky!$CX$9),VLOOKUP(Tipy!CM59,'Kategórie hráčov'!$A$2:$B$51,2,FALSE),0))</f>
        <v>20</v>
      </c>
      <c r="DA65" s="61">
        <f>IF(ISBLANK($DC$3),"",IF(OR(Tipy!CN59=Výsledky!$DA$6,Tipy!CN59=Výsledky!$DA$7,Tipy!CN59=Výsledky!$DA$8,Tipy!CN59=Výsledky!$DA$9),VLOOKUP(Tipy!CN59,'Kategórie hráčov'!$A$27:$B$76,2,FALSE),0))</f>
        <v>0</v>
      </c>
      <c r="DB65" s="62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65">
        <f>IF(ISBLANK($DC$3),"",IF(ISBLANK(Tipy!CJ59),"-",SUM(CX65:DB65)))</f>
        <v>80</v>
      </c>
      <c r="DD65" s="64"/>
      <c r="DE65" s="61">
        <f>IF(ISBLANK($DJ$3),"",IF(ISBLANK(Tipy!CP59),0,IF(AND(Tipy!CP59=Výsledky!$DH$3,Tipy!CR59=Výsledky!$DJ$3),60,0)))</f>
        <v>60</v>
      </c>
      <c r="DF65" s="61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61">
        <f>IF(ISBLANK($DJ$3),"",IF(OR(Tipy!CS59=Výsledky!$DE$6,Tipy!CS59=Výsledky!$DE$7,Tipy!CS59=Výsledky!$DE$8,Tipy!CS59=Výsledky!$DE$9),VLOOKUP(Tipy!CS59,'Kategórie hráčov'!$A$2:$B$51,2,FALSE),0))</f>
        <v>0</v>
      </c>
      <c r="DH65" s="61">
        <f>IF(ISBLANK($DJ$3),"",IF(OR(Tipy!CT59=Výsledky!$DH$6,Tipy!CT59=Výsledky!$DH$7,Tipy!CT59=Výsledky!$DH$8,Tipy!CT59=Výsledky!$DH$9),VLOOKUP(Tipy!CT59,'Kategórie hráčov'!$A$27:$B$76,2,FALSE),0))</f>
        <v>0</v>
      </c>
      <c r="DI65" s="62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65">
        <f>IF(ISBLANK($DJ$3),"",IF(ISBLANK(Tipy!CP59),"-",SUM(DE65:DI65)))</f>
        <v>60</v>
      </c>
      <c r="DK65" s="64"/>
      <c r="DL65" s="61">
        <f>IF(ISBLANK($DQ$3),"",IF(ISBLANK(Tipy!CV59),0,IF(AND(Tipy!CV59=Výsledky!$DO$3,Tipy!CX59=Výsledky!$DQ$3),60,0)))</f>
        <v>0</v>
      </c>
      <c r="DM65" s="61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61">
        <f>IF(ISBLANK($DQ$3),"",IF(OR(Tipy!CY59=Výsledky!$DL$6,Tipy!CY59=Výsledky!$DL$7,Tipy!CY59=Výsledky!$DL$8,Tipy!CY59=Výsledky!$DL$9),VLOOKUP(Tipy!CY59,'Kategórie hráčov'!$A$2:$B$51,2,FALSE),0))</f>
        <v>0</v>
      </c>
      <c r="DO65" s="61">
        <f>IF(ISBLANK($DQ$3),"",IF(OR(Tipy!CZ59=Výsledky!$DO$6,Tipy!CZ59=Výsledky!$DO$7,Tipy!CZ59=Výsledky!$DO$8,Tipy!CZ59=Výsledky!$DO$9),VLOOKUP(Tipy!CZ59,'Kategórie hráčov'!$A$27:$B$76,2,FALSE),0))</f>
        <v>0</v>
      </c>
      <c r="DP65" s="62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65">
        <f>IF(ISBLANK($DQ$3),"",IF(ISBLANK(Tipy!CV59),"-",SUM(DL65:DP65)))</f>
        <v>0</v>
      </c>
      <c r="DR65" s="64"/>
      <c r="DS65" s="61">
        <f>IF(ISBLANK($DX$3),"",IF(ISBLANK(Tipy!DB59),0,IF(AND(Tipy!DB59=Výsledky!$DV$3,Tipy!DD59=Výsledky!$DX$3),60,0)))</f>
        <v>0</v>
      </c>
      <c r="DT65" s="61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61">
        <f>IF(ISBLANK($DX$3),"",IF(OR(Tipy!DE59=Výsledky!$DS$6,Tipy!DE59=Výsledky!$DS$7,Tipy!DE59=Výsledky!$DS$8,Tipy!DE59=Výsledky!$DS$9),VLOOKUP(Tipy!DE59,'Kategórie hráčov'!$A$2:$B$51,2,FALSE),0))</f>
        <v>20</v>
      </c>
      <c r="DV65" s="61">
        <f>IF(ISBLANK($DX$3),"",IF(OR(Tipy!DF59=Výsledky!$DV$6,Tipy!DF59=Výsledky!$DV$7,Tipy!DF59=Výsledky!$DV$8,Tipy!DF59=Výsledky!$DV$9),VLOOKUP(Tipy!DF59,'Kategórie hráčov'!$A$27:$B$76,2,FALSE),0))</f>
        <v>0</v>
      </c>
      <c r="DW65" s="62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65">
        <f>IF(ISBLANK($DX$3),"",IF(ISBLANK(Tipy!DB59),"-",SUM(DS65:DW65)))</f>
        <v>20</v>
      </c>
      <c r="DY65" s="64"/>
      <c r="DZ65" s="61">
        <f>IF(ISBLANK($EE$3),"",IF(ISBLANK(Tipy!DH59),0,IF(AND(Tipy!DH59=Výsledky!$EC$3,Tipy!DJ59=Výsledky!$EE$3),60,0)))</f>
        <v>60</v>
      </c>
      <c r="EA65" s="61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61">
        <f>IF(ISBLANK($EE$3),"",IF(OR(Tipy!DK59=Výsledky!$DZ$6,Tipy!DK59=Výsledky!$DZ$7,Tipy!DK59=Výsledky!$DZ$8,Tipy!DK59=Výsledky!$DZ$9),VLOOKUP(Tipy!DK59,'Kategórie hráčov'!$A$2:$B$51,2,FALSE),0))</f>
        <v>20</v>
      </c>
      <c r="EC65" s="61">
        <f>IF(ISBLANK($EE$3),"",IF(OR(Tipy!DL59=Výsledky!$EC$6,Tipy!DL59=Výsledky!$EC$7,Tipy!DL59=Výsledky!$EC$8,Tipy!DL59=Výsledky!$EC$9),VLOOKUP(Tipy!DL59,'Kategórie hráčov'!$A$27:$B$76,2,FALSE),0))</f>
        <v>0</v>
      </c>
      <c r="ED65" s="62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65">
        <f>IF(ISBLANK($EE$3),"",IF(ISBLANK(Tipy!DH59),"-",SUM(DZ65:ED65)))</f>
        <v>80</v>
      </c>
      <c r="EF65" s="64"/>
      <c r="EG65" s="61">
        <f>IF(ISBLANK($EL$3),"",IF(ISBLANK(Tipy!DN59),0,IF(AND(Tipy!DN59=Výsledky!$EJ$3,Tipy!DP59=Výsledky!$EL$3),60,0)))</f>
        <v>0</v>
      </c>
      <c r="EH65" s="61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61">
        <f>IF(ISBLANK($EL$3),"",IF(OR(Tipy!DQ59=Výsledky!$EG$6,Tipy!DQ59=Výsledky!$EG$7,Tipy!DQ59=Výsledky!$EG$8,Tipy!DQ59=Výsledky!$EG$9),VLOOKUP(Tipy!DQ59,'Kategórie hráčov'!$A$77:$B$77,2,FALSE),0))</f>
        <v>0</v>
      </c>
      <c r="EJ65" s="61">
        <f>IF(ISBLANK($EL$3),"",IF(OR(Tipy!DR59=Výsledky!$EJ$6,Tipy!DR59=Výsledky!$EJ$7,Tipy!DR59=Výsledky!$EJ$8,Tipy!DR59=Výsledky!$EJ$9),VLOOKUP(Tipy!DR59,'Kategórie hráčov'!$A$27:$B$76,2,FALSE),0))</f>
        <v>0</v>
      </c>
      <c r="EK65" s="62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65">
        <f>IF(ISBLANK($EL$3),"",IF(ISBLANK(Tipy!DN59),"-",SUM(EG65:EK65)))</f>
        <v>10</v>
      </c>
      <c r="EM65" s="64"/>
      <c r="EN65" s="61">
        <f>IF(ISBLANK($ES$3),"",IF(ISBLANK(Tipy!DT59),0,IF(AND(Tipy!DT59=Výsledky!$EQ$3,Tipy!DV59=Výsledky!$ES$3),60,0)))</f>
        <v>0</v>
      </c>
      <c r="EO65" s="61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61">
        <f>IF(ISBLANK($ES$3),"",IF(OR(Tipy!DW59=Výsledky!$EN$6,Tipy!DW59=Výsledky!$EN$7,Tipy!DW59=Výsledky!$EN$8,Tipy!DW59=Výsledky!$EN$9),VLOOKUP(Tipy!DW59,'Kategórie hráčov'!$A$2:$B$51,2,FALSE),0))</f>
        <v>0</v>
      </c>
      <c r="EQ65" s="61">
        <f>IF(ISBLANK($ES$3),"",IF(OR(Tipy!DX59=Výsledky!$EQ$6,Tipy!DX59=Výsledky!$EQ$7,Tipy!DX59=Výsledky!$EQ$8,Tipy!DX59=Výsledky!$EQ$9),VLOOKUP(Tipy!DX59,'Kategórie hráčov'!$A$27:$B$76,2,FALSE),0))</f>
        <v>20</v>
      </c>
      <c r="ER65" s="62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65">
        <f>IF(ISBLANK($ES$3),"",IF(ISBLANK(Tipy!DT59),"-",SUM(EN65:ER65)))</f>
        <v>40</v>
      </c>
      <c r="ET65" s="64"/>
      <c r="EU65" s="61">
        <f>IF(ISBLANK($EZ$3),"",IF(ISBLANK(Tipy!DZ59),0,IF(AND(Tipy!DZ59=Výsledky!$EX$3,Tipy!EB59=Výsledky!$EZ$3),60,0)))</f>
        <v>0</v>
      </c>
      <c r="EV65" s="61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20</v>
      </c>
      <c r="EW65" s="61">
        <f>IF(ISBLANK($EZ$3),"",IF(OR(Tipy!EC59=Výsledky!$EU$6,Tipy!EC59=Výsledky!$EU$7,Tipy!EC59=Výsledky!$EU$8,Tipy!EC59=Výsledky!$EU$9),VLOOKUP(Tipy!EC59,'Kategórie hráčov'!$A$2:$B$51,2,FALSE),0))</f>
        <v>0</v>
      </c>
      <c r="EX65" s="61">
        <f>IF(ISBLANK($EZ$3),"",IF(OR(Tipy!ED59=Výsledky!$EX$6,Tipy!ED59=Výsledky!$EX$7,Tipy!ED59=Výsledky!$EX$8,Tipy!ED59=Výsledky!$EX$9),VLOOKUP(Tipy!ED59,'Kategórie hráčov'!$A$27:$B$76,2,FALSE),0))</f>
        <v>0</v>
      </c>
      <c r="EY65" s="62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65">
        <f>IF(ISBLANK($EZ$3),"",IF(ISBLANK(Tipy!DZ59),"-",SUM(EU65:EY65)))</f>
        <v>20</v>
      </c>
      <c r="FA65" s="64"/>
      <c r="FB65" s="61">
        <f>IF(ISBLANK($BM$3),"",IF(ISBLANK(Tipy!EF59),0,IF(AND(Tipy!EF59=Výsledky!$BK$3,Tipy!EH59=Výsledky!$BM$3),60,0)))</f>
        <v>0</v>
      </c>
      <c r="FC65" s="61">
        <f>IF(ISBLANK($BM$3),"",IF(ISBLANK(Tipy!EF59),0,IF(AND(Tipy!EF59=Výsledky!$BK$3,Tipy!EH59=Výsledky!$BM$3),0,IF(AND(Tipy!EF59-Tipy!EH59&gt;0,Výsledky!$BK$3-Výsledky!$BM$3&gt;0),20,IF(AND(Tipy!EF59-Tipy!EH59=0,Výsledky!$BK$3-Výsledky!$BM$3=0),20,IF(AND(Tipy!EF59-Tipy!EH59&lt;0,Výsledky!$BK$3-Výsledky!$BM$3&lt;0),20,0))))))</f>
        <v>0</v>
      </c>
      <c r="FD65" s="61">
        <f>IF(ISBLANK($BM$3),"",IF(OR(Tipy!EI59=Výsledky!$FB$6,Tipy!EI59=Výsledky!$FB$7,Tipy!EI59=Výsledky!$FB$8,Tipy!EI59=Výsledky!$FB$9),IF(VLOOKUP(Tipy!EI59,'Kategórie hráčov'!$A$2:$B$46,2,FALSE)=30,30,20),0))</f>
        <v>0</v>
      </c>
      <c r="FE65" s="61">
        <f>IF(ISBLANK($BM$3),"",IF(OR(Tipy!EJ59=Výsledky!$FE$6,Tipy!EJ59=Výsledky!$FE$7,Tipy!EJ59=Výsledky!$FE$8,Tipy!EJ59=Výsledky!$FE$9),IF(VLOOKUP(Tipy!EJ59,'Kategórie hráčov'!$A$2:$B$46,2,FALSE)=30,30,20),0))</f>
        <v>0</v>
      </c>
      <c r="FF65" s="62">
        <f>IF(ISBLANK($BM$3),"",IF(ISBLANK(Tipy!EF59),0,IF(OR(AND(Tipy!EF59=Výsledky!$BK$3,OR(Tipy!EH59=Výsledky!$BM$3+1,Tipy!EH59=Výsledky!$BM$3-1)),AND(Tipy!EH59=Výsledky!$BM$3,OR(Tipy!EF59=Výsledky!$BK$3+1,Tipy!EF59=Výsledky!$BK$3-1))),10,0)))</f>
        <v>0</v>
      </c>
      <c r="FG65" s="65" t="str">
        <f>IF(ISBLANK($BM$3),"",IF(ISBLANK(Tipy!EF59),"-",SUM(FB65:FF65)))</f>
        <v>-</v>
      </c>
      <c r="FH65" s="64"/>
      <c r="FI65" s="61" t="str">
        <f>IF(ISBLANK($FN$3),"",IF(ISBLANK(Tipy!EL59),0,IF(AND(Tipy!EL59=Výsledky!$FL$3,Tipy!EN59=Výsledky!$FN$3),60,0)))</f>
        <v/>
      </c>
      <c r="FJ65" s="61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61" t="str">
        <f>IF(ISBLANK($FN$3),"",IF(OR(Tipy!EO59=Výsledky!$FI$6,Tipy!EO59=Výsledky!$FI$7,Tipy!EO59=Výsledky!$FI$8,Tipy!EO59=Výsledky!$FI$9),IF(VLOOKUP(Tipy!EO59,'Kategórie hráčov'!$A$2:$B$46,2,FALSE)=30,30,20),0))</f>
        <v/>
      </c>
      <c r="FL65" s="61" t="str">
        <f>IF(ISBLANK($FN$3),"",IF(OR(Tipy!EP59=Výsledky!$FL$6,Tipy!EP59=Výsledky!$FL$7,Tipy!EP59=Výsledky!$FL$8,Tipy!EP59=Výsledky!$FL$9),IF(VLOOKUP(Tipy!EP59,'Kategórie hráčov'!$A$2:$B$46,2,FALSE)=30,30,20),0))</f>
        <v/>
      </c>
      <c r="FM65" s="62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65" t="str">
        <f>IF(ISBLANK($FN$3),"",IF(ISBLANK(Tipy!EL59),"-",SUM(FI65:FM65)))</f>
        <v/>
      </c>
      <c r="FO65" s="64"/>
      <c r="FP65" s="61">
        <f>IF(ISBLANK($DJ$3),"",IF(ISBLANK(Tipy!ER59),0,IF(AND(Tipy!ER59=Výsledky!$DH$3,Tipy!ET59=Výsledky!$DJ$3),60,0)))</f>
        <v>0</v>
      </c>
      <c r="FQ65" s="61">
        <f>IF(ISBLANK($DJ$3),"",IF(ISBLANK(Tipy!ER59),0,IF(AND(Tipy!ER59=Výsledky!$DH$3,Tipy!ET59=Výsledky!$DJ$3),0,IF(AND(Tipy!ER59-Tipy!ET59&gt;0,Výsledky!$DH$3-Výsledky!$DJ$3&gt;0),20,IF(AND(Tipy!ER59-Tipy!ET59=0,Výsledky!$DH$3-Výsledky!$DJ$3=0),20,IF(AND(Tipy!ER59-Tipy!ET59&lt;0,Výsledky!$DH$3-Výsledky!$DJ$3&lt;0),20,0))))))</f>
        <v>0</v>
      </c>
      <c r="FR65" s="61">
        <f>IF(ISBLANK($DJ$3),"",IF(OR(Tipy!EU59=Výsledky!$FP$6,Tipy!EU59=Výsledky!$FP$7,Tipy!EU59=Výsledky!$FP$8,Tipy!EU59=Výsledky!$FP$9),IF(VLOOKUP(Tipy!EU59,'Kategórie hráčov'!$A$2:$B$46,2,FALSE)=30,30,20),0))</f>
        <v>0</v>
      </c>
      <c r="FS65" s="61">
        <f>IF(ISBLANK($DJ$3),"",IF(OR(Tipy!EV59=Výsledky!$FS$6,Tipy!EV59=Výsledky!$FS$7,Tipy!EV59=Výsledky!$FS$8,Tipy!EV59=Výsledky!$FS$9),IF(VLOOKUP(Tipy!EV59,'Kategórie hráčov'!$A$2:$B$46,2,FALSE)=30,30,20),0))</f>
        <v>0</v>
      </c>
      <c r="FT65" s="62">
        <f>IF(ISBLANK($DJ$3),"",IF(ISBLANK(Tipy!ER59),0,IF(OR(AND(Tipy!ER59=Výsledky!$DH$3,OR(Tipy!ET59=Výsledky!$DJ$3+1,Tipy!ET59=Výsledky!$DJ$3-1)),AND(Tipy!ET59=Výsledky!$DJ$3,OR(Tipy!ER59=Výsledky!$DH$3+1,Tipy!ER59=Výsledky!$DH$3-1))),10,0)))</f>
        <v>0</v>
      </c>
      <c r="FU65" s="65" t="str">
        <f>IF(ISBLANK($DJ$3),"",IF(ISBLANK(Tipy!ER59),"-",SUM(FP65:FT65)))</f>
        <v>-</v>
      </c>
      <c r="FV65" s="64"/>
      <c r="FW65" s="61" t="str">
        <f>IF(ISBLANK($GB$3),"",IF(ISBLANK(Tipy!EX59),0,IF(AND(Tipy!EX59=Výsledky!$FZ$3,Tipy!EZ59=Výsledky!$GB$3),60,0)))</f>
        <v/>
      </c>
      <c r="FX65" s="61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61" t="str">
        <f>IF(ISBLANK($GB$3),"",IF(OR(Tipy!FA59=Výsledky!$FW$6,Tipy!FA59=Výsledky!$FW$7,Tipy!FA59=Výsledky!$FW$8,Tipy!FA59=Výsledky!$FW$9),IF(VLOOKUP(Tipy!FA59,'Kategórie hráčov'!$A$2:$B$46,2,FALSE)=30,30,20),0))</f>
        <v/>
      </c>
      <c r="FZ65" s="61" t="str">
        <f>IF(ISBLANK($GB$3),"",IF(OR(Tipy!FB59=Výsledky!$FZ$6,Tipy!FB59=Výsledky!$FZ$7,Tipy!FB59=Výsledky!$FZ$8,Tipy!FB59=Výsledky!$FZ$9),IF(VLOOKUP(Tipy!FB59,'Kategórie hráčov'!$A$2:$B$46,2,FALSE)=30,30,20),0))</f>
        <v/>
      </c>
      <c r="GA65" s="62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65" t="str">
        <f>IF(ISBLANK($GB$3),"",IF(ISBLANK(Tipy!EX59),"-",SUM(FW65:GA65)))</f>
        <v/>
      </c>
      <c r="GC65" s="64"/>
      <c r="GD65" s="61" t="str">
        <f>IF(ISBLANK($GP$3),"",IF(ISBLANK(Tipy!FD59),0,IF(AND(Tipy!FD59=Výsledky!$GN$3,Tipy!FF59=Výsledky!$GP$3),60,0)))</f>
        <v/>
      </c>
      <c r="GE65" s="61" t="str">
        <f>IF(ISBLANK($GP$3),"",IF(ISBLANK(Tipy!FD59),0,IF(AND(Tipy!FD59=Výsledky!$GN$3,Tipy!FF59=Výsledky!$GP$3),0,IF(AND(Tipy!FD59-Tipy!FF59&gt;0,Výsledky!$GN$3-Výsledky!$GP$3&gt;0),20,IF(AND(Tipy!FD59-Tipy!FF59=0,Výsledky!$GN$3-Výsledky!$GP$3=0),20,IF(AND(Tipy!FD59-Tipy!FF59&lt;0,Výsledky!$GN$3-Výsledky!$GP$3&lt;0),20,0))))))</f>
        <v/>
      </c>
      <c r="GF65" s="61" t="str">
        <f>IF(ISBLANK($GP$3),"",IF(OR(Tipy!FG59=Výsledky!$GD$6,Tipy!FG59=Výsledky!$GD$7,Tipy!FG59=Výsledky!$GD$8,Tipy!FG59=Výsledky!$GD$9),IF(VLOOKUP(Tipy!FG59,'Kategórie hráčov'!$A$2:$B$46,2,FALSE)=30,30,20),0))</f>
        <v/>
      </c>
      <c r="GG65" s="61" t="str">
        <f>IF(ISBLANK($GP$3),"",IF(OR(Tipy!FH59=Výsledky!$GG$6,Tipy!FH59=Výsledky!$GG$7,Tipy!FH59=Výsledky!$GG$8,Tipy!FH59=Výsledky!$GG$9),IF(VLOOKUP(Tipy!FH59,'Kategórie hráčov'!$A$2:$B$46,2,FALSE)=30,30,20),0))</f>
        <v/>
      </c>
      <c r="GH65" s="62" t="str">
        <f>IF(ISBLANK($GP$3),"",IF(ISBLANK(Tipy!FD59),0,IF(OR(AND(Tipy!FD59=Výsledky!$GN$3,OR(Tipy!FF59=Výsledky!$GP$3+1,Tipy!FF59=Výsledky!$GP$3-1)),AND(Tipy!FF59=Výsledky!$GP$3,OR(Tipy!FD59=Výsledky!$GN$3+1,Tipy!FD59=Výsledky!$GN$3-1))),10,0)))</f>
        <v/>
      </c>
      <c r="GI65" s="65" t="str">
        <f>IF(ISBLANK($GP$3),"",IF(ISBLANK(Tipy!FD59),"-",SUM(GD65:GH65)))</f>
        <v/>
      </c>
      <c r="GJ65" s="64"/>
      <c r="GK65" s="61" t="str">
        <f>IF(ISBLANK($GW$3),"",IF(ISBLANK(Tipy!FJ59),0,IF(AND(Tipy!FJ59=Výsledky!$GU$3,Tipy!FL59=Výsledky!$GW$3),60,0)))</f>
        <v/>
      </c>
      <c r="GL65" s="61" t="str">
        <f>IF(ISBLANK($GW$3),"",IF(ISBLANK(Tipy!FJ59),0,IF(AND(Tipy!FJ59=Výsledky!$GU$3,Tipy!FL59=Výsledky!$GW$3),0,IF(AND(Tipy!FJ59-Tipy!FL59&gt;0,Výsledky!$GU$3-Výsledky!$GW$3&gt;0),20,IF(AND(Tipy!FJ59-Tipy!FL59=0,Výsledky!$GU$3-Výsledky!$GW$3=0),20,IF(AND(Tipy!FJ59-Tipy!FL59&lt;0,Výsledky!$GU$3-Výsledky!$GW$3&lt;0),20,0))))))</f>
        <v/>
      </c>
      <c r="GM65" s="61" t="str">
        <f>IF(ISBLANK($GW$3),"",IF(OR(Tipy!FM59=Výsledky!$GK$6,Tipy!FM59=Výsledky!$GK$7,Tipy!FM59=Výsledky!$GK$8,Tipy!FM59=Výsledky!$GK$9),IF(VLOOKUP(Tipy!FM59,'Kategórie hráčov'!$A$2:$B$46,2,FALSE)=30,30,20),0))</f>
        <v/>
      </c>
      <c r="GN65" s="61" t="str">
        <f>IF(ISBLANK($GW$3),"",IF(OR(Tipy!FN59=Výsledky!$GN$6,Tipy!FN59=Výsledky!$GN$7,Tipy!FN59=Výsledky!$GN$8,Tipy!FN59=Výsledky!$GN$9),IF(VLOOKUP(Tipy!FN59,'Kategórie hráčov'!$A$2:$B$46,2,FALSE)=30,30,20),0))</f>
        <v/>
      </c>
      <c r="GO65" s="62" t="str">
        <f>IF(ISBLANK($GW$3),"",IF(ISBLANK(Tipy!FJ59),0,IF(OR(AND(Tipy!FJ59=Výsledky!$GU$3,OR(Tipy!FL59=Výsledky!$GW$3+1,Tipy!FL59=Výsledky!$GW$3-1)),AND(Tipy!FL59=Výsledky!$GW$3,OR(Tipy!FJ59=Výsledky!$GU$3+1,Tipy!FJ59=Výsledky!$GU$3-1))),10,0)))</f>
        <v/>
      </c>
      <c r="GP65" s="65" t="str">
        <f>IF(ISBLANK($GW$3),"",IF(ISBLANK(Tipy!FJ59),"-",SUM(GK65:GO65)))</f>
        <v/>
      </c>
      <c r="GQ65" s="64"/>
      <c r="GR65" s="61" t="str">
        <f>IF(ISBLANK($GI$3),"",IF(ISBLANK(Tipy!FP59),0,IF(AND(Tipy!FP59=Výsledky!$GG$3,Tipy!FR59=Výsledky!$GI$3),60,0)))</f>
        <v/>
      </c>
      <c r="GS65" s="61" t="str">
        <f>IF(ISBLANK($GI$3),"",IF(ISBLANK(Tipy!FP59),0,IF(AND(Tipy!FP59=Výsledky!$GG$3,Tipy!FR59=Výsledky!$GI$3),0,IF(AND(Tipy!FP59-Tipy!FR59&gt;0,Výsledky!$GG$3-Výsledky!$GI$3&gt;0),20,IF(AND(Tipy!FP59-Tipy!FR59=0,Výsledky!$GG$3-Výsledky!$GI$3=0),20,IF(AND(Tipy!FP59-Tipy!FR59&lt;0,Výsledky!$GG$3-Výsledky!$GI$3&lt;0),20,0))))))</f>
        <v/>
      </c>
      <c r="GT65" s="61" t="str">
        <f>IF(ISBLANK($GI$3),"",IF(OR(Tipy!FS59=Výsledky!#REF!,Tipy!FS59=Výsledky!#REF!,Tipy!FS59=Výsledky!#REF!,Tipy!FS59=Výsledky!$GR$9),IF(VLOOKUP(Tipy!FS59,'Kategórie hráčov'!$A$2:$B$46,2,FALSE)=30,30,20),0))</f>
        <v/>
      </c>
      <c r="GU65" s="61" t="str">
        <f>IF(ISBLANK($GI$3),"",IF(OR(Tipy!FT59=Výsledky!#REF!,Tipy!FT59=Výsledky!#REF!,Tipy!FT59=Výsledky!#REF!,Tipy!FT59=Výsledky!$GU$9),IF(VLOOKUP(Tipy!FT59,'Kategórie hráčov'!$A$2:$B$46,2,FALSE)=30,30,20),0))</f>
        <v/>
      </c>
      <c r="GV65" s="62" t="str">
        <f>IF(ISBLANK($GI$3),"",IF(ISBLANK(Tipy!FP59),0,IF(OR(AND(Tipy!FP59=Výsledky!$GG$3,OR(Tipy!FR59=Výsledky!$GI$3+1,Tipy!FR59=Výsledky!$GI$3-1)),AND(Tipy!FR59=Výsledky!$GI$3,OR(Tipy!FP59=Výsledky!$GG$3+1,Tipy!FP59=Výsledky!$GG$3-1))),10,0)))</f>
        <v/>
      </c>
      <c r="GW65" s="65" t="str">
        <f>IF(ISBLANK($GI$3),"",IF(ISBLANK(Tipy!FP59),"-",SUM(GR65:GV65)))</f>
        <v/>
      </c>
      <c r="GX65" s="64"/>
      <c r="GY65" s="61" t="str">
        <f>IF(ISBLANK($HK$3),"",IF(ISBLANK(Tipy!FV59),0,IF(AND(Tipy!FV59=Výsledky!$HI$3,Tipy!FX59=Výsledky!$HK$3),60,0)))</f>
        <v/>
      </c>
      <c r="GZ65" s="61" t="str">
        <f>IF(ISBLANK($HK$3),"",IF(ISBLANK(Tipy!FV59),0,IF(AND(Tipy!FV59=Výsledky!$HI$3,Tipy!FX59=Výsledky!$HK$3),0,IF(AND(Tipy!FV59-Tipy!FX59&gt;0,Výsledky!$HI$3-Výsledky!$HK$3&gt;0),20,IF(AND(Tipy!FV59-Tipy!FX59=0,Výsledky!$HI$3-Výsledky!$HK$3=0),20,IF(AND(Tipy!FV59-Tipy!FX59&lt;0,Výsledky!$HI$3-Výsledky!$HK$3&lt;0),20,0))))))</f>
        <v/>
      </c>
      <c r="HA65" s="61" t="str">
        <f>IF(ISBLANK($HK$3),"",IF(OR(Tipy!FY59=Výsledky!$GY$6,Tipy!FY59=Výsledky!$GY$7,Tipy!FY59=Výsledky!$GY$8,Tipy!FY59=Výsledky!$GY$9),IF(VLOOKUP(Tipy!FY59,'Kategórie hráčov'!$A$2:$B$46,2,FALSE)=30,30,20),0))</f>
        <v/>
      </c>
      <c r="HB65" s="61" t="str">
        <f>IF(ISBLANK($HK$3),"",IF(OR(Tipy!FZ59=Výsledky!$HB$6,Tipy!FZ59=Výsledky!$HB$7,Tipy!FZ59=Výsledky!$HB$8,Tipy!FZ59=Výsledky!$HB$9),IF(VLOOKUP(Tipy!FZ59,'Kategórie hráčov'!$A$2:$B$46,2,FALSE)=30,30,20),0))</f>
        <v/>
      </c>
      <c r="HC65" s="62" t="str">
        <f>IF(ISBLANK($HK$3),"",IF(ISBLANK(Tipy!FV59),0,IF(OR(AND(Tipy!FV59=Výsledky!$HI$3,OR(Tipy!FX59=Výsledky!$HK$3+1,Tipy!FX59=Výsledky!$HK$3-1)),AND(Tipy!FX59=Výsledky!$HK$3,OR(Tipy!FV59=Výsledky!$HI$3+1,Tipy!FV59=Výsledky!$HI$3-1))),10,0)))</f>
        <v/>
      </c>
      <c r="HD65" s="65" t="str">
        <f>IF(ISBLANK($HK$3),"",IF(ISBLANK(Tipy!FV59),"-",SUM(GY65:HC65)))</f>
        <v/>
      </c>
      <c r="HE65" s="64"/>
      <c r="HF65" s="61" t="str">
        <f>IF(ISBLANK($HD$3),"",IF(ISBLANK(Tipy!GB59),0,IF(AND(Tipy!GB59=Výsledky!$HB$3,Tipy!GD59=Výsledky!$HD$3),60,0)))</f>
        <v/>
      </c>
      <c r="HG65" s="61" t="str">
        <f>IF(ISBLANK($HD$3),"",IF(ISBLANK(Tipy!GB59),0,IF(AND(Tipy!GB59=Výsledky!$HB$3,Tipy!GD59=Výsledky!$HD$3),0,IF(AND(Tipy!GB59-Tipy!GD59&gt;0,Výsledky!$HB$3-Výsledky!$HD$3&gt;0),20,IF(AND(Tipy!GB59-Tipy!GD59=0,Výsledky!$HB$3-Výsledky!$HD$3=0),20,IF(AND(Tipy!GB59-Tipy!GD59&lt;0,Výsledky!$HB$3-Výsledky!$HD$3&lt;0),20,0))))))</f>
        <v/>
      </c>
      <c r="HH65" s="61" t="str">
        <f>IF(ISBLANK($HD$3),"",IF(OR(Tipy!GE59=Výsledky!#REF!,Tipy!GE59=Výsledky!#REF!,Tipy!GE59=Výsledky!#REF!,Tipy!GE59=Výsledky!$HF$9),IF(VLOOKUP(Tipy!GE59,'Kategórie hráčov'!$A$2:$B$46,2,FALSE)=30,30,20),0))</f>
        <v/>
      </c>
      <c r="HI65" s="61" t="str">
        <f>IF(ISBLANK($HD$3),"",IF(OR(Tipy!GF59=Výsledky!#REF!,Tipy!GF59=Výsledky!#REF!,Tipy!GF59=Výsledky!#REF!,Tipy!GF59=Výsledky!$HI$9),IF(VLOOKUP(Tipy!GF59,'Kategórie hráčov'!$A$2:$B$46,2,FALSE)=30,30,20),0))</f>
        <v/>
      </c>
      <c r="HJ65" s="62" t="str">
        <f>IF(ISBLANK($HD$3),"",IF(ISBLANK(Tipy!GB59),0,IF(OR(AND(Tipy!GB59=Výsledky!$HB$3,OR(Tipy!GD59=Výsledky!$HD$3+1,Tipy!GD59=Výsledky!$HD$3-1)),AND(Tipy!GD59=Výsledky!$HD$3,OR(Tipy!GB59=Výsledky!$HB$3+1,Tipy!GB59=Výsledky!$HB$3-1))),10,0)))</f>
        <v/>
      </c>
      <c r="HK65" s="65" t="str">
        <f>IF(ISBLANK($HD$3),"",IF(ISBLANK(Tipy!GB59),"-",SUM(HF65:HJ65)))</f>
        <v/>
      </c>
      <c r="HL65" s="64"/>
      <c r="HM65" s="61" t="str">
        <f>IF(ISBLANK($HY$3),"",IF(ISBLANK(Tipy!GH59),0,IF(AND(Tipy!GH59=Výsledky!$HW$3,Tipy!GJ59=Výsledky!$HY$3),60,0)))</f>
        <v/>
      </c>
      <c r="HN65" s="61" t="str">
        <f>IF(ISBLANK($HY$3),"",IF(ISBLANK(Tipy!GH59),0,IF(AND(Tipy!GH59=Výsledky!$HW$3,Tipy!GJ59=Výsledky!$HY$3),0,IF(AND(Tipy!GH59-Tipy!GJ59&gt;0,Výsledky!$HW$3-Výsledky!$HY$3&gt;0),20,IF(AND(Tipy!GH59-Tipy!GJ59=0,Výsledky!$HW$3-Výsledky!$HY$3=0),20,IF(AND(Tipy!GH59-Tipy!GJ59&lt;0,Výsledky!$HW$3-Výsledky!$HY$3&lt;0),20,0))))))</f>
        <v/>
      </c>
      <c r="HO65" s="61" t="str">
        <f>IF(ISBLANK($HY$3),"",IF(OR(Tipy!GK59=Výsledky!$HM$6,Tipy!GK59=Výsledky!$HM$7,Tipy!GK59=Výsledky!$HM$8,Tipy!GK59=Výsledky!$HM$9),IF(VLOOKUP(Tipy!GK59,'Kategórie hráčov'!$A$2:$B$46,2,FALSE)=30,30,20),0))</f>
        <v/>
      </c>
      <c r="HP65" s="61" t="str">
        <f>IF(ISBLANK($HY$3),"",IF(OR(Tipy!GL59=Výsledky!$HP$6,Tipy!GL59=Výsledky!$HP$7,Tipy!GL59=Výsledky!$HP$8,Tipy!GL59=Výsledky!$HP$9),IF(VLOOKUP(Tipy!GL59,'Kategórie hráčov'!$A$2:$B$46,2,FALSE)=30,30,20),0))</f>
        <v/>
      </c>
      <c r="HQ65" s="62" t="str">
        <f>IF(ISBLANK($HY$3),"",IF(ISBLANK(Tipy!GH59),0,IF(OR(AND(Tipy!GH59=Výsledky!$HW$3,OR(Tipy!GJ59=Výsledky!$HY$3+1,Tipy!GJ59=Výsledky!$HY$3-1)),AND(Tipy!GJ59=Výsledky!$HY$3,OR(Tipy!GH59=Výsledky!$HW$3+1,Tipy!GH59=Výsledky!$HW$3-1))),10,0)))</f>
        <v/>
      </c>
      <c r="HR65" s="65" t="str">
        <f>IF(ISBLANK($HY$3),"",IF(ISBLANK(Tipy!GH59),"-",SUM(HM65:HQ65)))</f>
        <v/>
      </c>
      <c r="HS65" s="64"/>
      <c r="HT65" s="61" t="str">
        <f>IF(ISBLANK($HR$3),"",IF(ISBLANK(Tipy!GN59),0,IF(AND(Tipy!GN59=Výsledky!$HP$3,Tipy!GP59=Výsledky!$HR$3),60,0)))</f>
        <v/>
      </c>
      <c r="HU65" s="61" t="str">
        <f>IF(ISBLANK($HR$3),"",IF(ISBLANK(Tipy!GN59),0,IF(AND(Tipy!GN59=Výsledky!$HP$3,Tipy!GP59=Výsledky!$HR$3),0,IF(AND(Tipy!GN59-Tipy!GP59&gt;0,Výsledky!$HP$3-Výsledky!$HR$3&gt;0),20,IF(AND(Tipy!GN59-Tipy!GP59=0,Výsledky!$HP$3-Výsledky!$HR$3=0),20,IF(AND(Tipy!GN59-Tipy!GP59&lt;0,Výsledky!$HP$3-Výsledky!$HR$3&lt;0),20,0))))))</f>
        <v/>
      </c>
      <c r="HV65" s="61" t="str">
        <f>IF(ISBLANK($HR$3),"",IF(OR(Tipy!GQ59=Výsledky!$HT$6,Tipy!GQ59=Výsledky!#REF!,Tipy!GQ59=Výsledky!#REF!,Tipy!GQ59=Výsledky!#REF!),IF(VLOOKUP(Tipy!GQ59,'Kategórie hráčov'!$A$2:$B$46,2,FALSE)=30,30,20),0))</f>
        <v/>
      </c>
      <c r="HW65" s="61" t="str">
        <f>IF(ISBLANK($HR$3),"",IF(OR(Tipy!GR59=Výsledky!$HW$6,Tipy!GR59=Výsledky!#REF!,Tipy!GR59=Výsledky!#REF!,Tipy!GR59=Výsledky!#REF!),IF(VLOOKUP(Tipy!GR59,'Kategórie hráčov'!$A$2:$B$46,2,FALSE)=30,30,20),0))</f>
        <v/>
      </c>
      <c r="HX65" s="62" t="str">
        <f>IF(ISBLANK($HR$3),"",IF(ISBLANK(Tipy!GN59),0,IF(OR(AND(Tipy!GN59=Výsledky!$HP$3,OR(Tipy!GP59=Výsledky!$HR$3+1,Tipy!GP59=Výsledky!$HR$3-1)),AND(Tipy!GP59=Výsledky!$HR$3,OR(Tipy!GN59=Výsledky!$HP$3+1,Tipy!GN59=Výsledky!$HP$3-1))),10,0)))</f>
        <v/>
      </c>
      <c r="HY65" s="65" t="str">
        <f>IF(ISBLANK($HR$3),"",IF(ISBLANK(Tipy!GN59),"-",SUM(HT65:HX65)))</f>
        <v/>
      </c>
      <c r="HZ65" s="64"/>
      <c r="IA65" s="61" t="str">
        <f>IF(ISBLANK($IM$3),"",IF(ISBLANK(Tipy!GT59),0,IF(AND(Tipy!GT59=Výsledky!$IK$3,Tipy!GV59=Výsledky!$IM$3),60,0)))</f>
        <v/>
      </c>
      <c r="IB65" s="61" t="str">
        <f>IF(ISBLANK($IM$3),"",IF(ISBLANK(Tipy!GT59),0,IF(AND(Tipy!GT59=Výsledky!$IK$3,Tipy!GV59=Výsledky!$IM$3),0,IF(AND(Tipy!GT59-Tipy!GV59&gt;0,Výsledky!$IK$3-Výsledky!$IM$3&gt;0),20,IF(AND(Tipy!GT59-Tipy!GV59=0,Výsledky!$IK$3-Výsledky!$IM$3=0),20,IF(AND(Tipy!GT59-Tipy!GV59&lt;0,Výsledky!$IK$3-Výsledky!$IM$3&lt;0),20,0))))))</f>
        <v/>
      </c>
      <c r="IC65" s="61" t="str">
        <f>IF(ISBLANK($IM$3),"",IF(OR(Tipy!GW59=Výsledky!$IA$6,Tipy!GW59=Výsledky!$IA$7,Tipy!GW59=Výsledky!$IA$8,Tipy!GW59=Výsledky!$IA$9),IF(VLOOKUP(Tipy!GW59,'Kategórie hráčov'!$A$2:$B$46,2,FALSE)=30,30,20),0))</f>
        <v/>
      </c>
      <c r="ID65" s="61" t="str">
        <f>IF(ISBLANK($IM$3),"",IF(OR(Tipy!GX59=Výsledky!$ID$6,Tipy!GX59=Výsledky!$ID$7,Tipy!GX59=Výsledky!$ID$8,Tipy!GX59=Výsledky!$ID$9),IF(VLOOKUP(Tipy!GX59,'Kategórie hráčov'!$A$2:$B$46,2,FALSE)=30,30,20),0))</f>
        <v/>
      </c>
      <c r="IE65" s="62" t="str">
        <f>IF(ISBLANK($IM$3),"",IF(ISBLANK(Tipy!GT59),0,IF(OR(AND(Tipy!GT59=Výsledky!$IK$3,OR(Tipy!GV59=Výsledky!$IM$3+1,Tipy!GV59=Výsledky!$IM$3-1)),AND(Tipy!GV59=Výsledky!$IM$3,OR(Tipy!GT59=Výsledky!$IK$3+1,Tipy!GT59=Výsledky!$IK$3-1))),10,0)))</f>
        <v/>
      </c>
      <c r="IF65" s="65" t="str">
        <f>IF(ISBLANK($IM$3),"",IF(ISBLANK(Tipy!GT59),"-",SUM(IA65:IE65)))</f>
        <v/>
      </c>
      <c r="IG65" s="64"/>
      <c r="IH65" s="61" t="str">
        <f>IF(ISBLANK($IF$3),"",IF(ISBLANK(Tipy!GZ59),0,IF(AND(Tipy!GZ59=Výsledky!$ID$3,Tipy!HB59=Výsledky!$IF$3),60,0)))</f>
        <v/>
      </c>
      <c r="II65" s="61" t="str">
        <f>IF(ISBLANK($IF$3),"",IF(ISBLANK(Tipy!GZ59),0,IF(AND(Tipy!GZ59=Výsledky!$ID$3,Tipy!HB59=Výsledky!$IF$3),0,IF(AND(Tipy!GZ59-Tipy!HB59&gt;0,Výsledky!$ID$3-Výsledky!$IF$3&gt;0),20,IF(AND(Tipy!GZ59-Tipy!HB59=0,Výsledky!$ID$3-Výsledky!$IF$3=0),20,IF(AND(Tipy!GZ59-Tipy!HB59&lt;0,Výsledky!$ID$3-Výsledky!$IF$3&lt;0),20,0))))))</f>
        <v/>
      </c>
      <c r="IJ65" s="61" t="str">
        <f>IF(ISBLANK($IF$3),"",IF(OR(Tipy!HC59=Výsledky!#REF!,Tipy!HC59=Výsledky!#REF!,Tipy!HC59=Výsledky!#REF!,Tipy!HC59=Výsledky!$IH$9),IF(VLOOKUP(Tipy!HC59,'Kategórie hráčov'!$A$2:$B$46,2,FALSE)=30,30,20),0))</f>
        <v/>
      </c>
      <c r="IK65" s="61" t="str">
        <f>IF(ISBLANK($IF$3),"",IF(OR(Tipy!HD59=Výsledky!#REF!,Tipy!HD59=Výsledky!#REF!,Tipy!HD59=Výsledky!#REF!,Tipy!HD59=Výsledky!$IK$9),IF(VLOOKUP(Tipy!HD59,'Kategórie hráčov'!$A$2:$B$46,2,FALSE)=30,30,20),0))</f>
        <v/>
      </c>
      <c r="IL65" s="62" t="str">
        <f>IF(ISBLANK($IF$3),"",IF(ISBLANK(Tipy!GZ59),0,IF(OR(AND(Tipy!GZ59=Výsledky!$ID$3,OR(Tipy!HB59=Výsledky!$IF$3+1,Tipy!HB59=Výsledky!$IF$3-1)),AND(Tipy!HB59=Výsledky!$IF$3,OR(Tipy!GZ59=Výsledky!$ID$3+1,Tipy!GZ59=Výsledky!$ID$3-1))),10,0)))</f>
        <v/>
      </c>
      <c r="IM65" s="65" t="str">
        <f>IF(ISBLANK($IF$3),"",IF(ISBLANK(Tipy!GZ59),"-",SUM(IH65:IL65)))</f>
        <v/>
      </c>
      <c r="IN65" s="64"/>
      <c r="IO65" s="61" t="str">
        <f>IF(ISBLANK($IT$3),"",IF(ISBLANK(Tipy!HF59),0,IF(AND(Tipy!HF59=Výsledky!$IR$3,Tipy!HH59=Výsledky!$IT$3),60,0)))</f>
        <v/>
      </c>
      <c r="IP65" s="61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61" t="str">
        <f>IF(ISBLANK($IT$3),"",IF(OR(Tipy!HI59=Výsledky!$IO$6,Tipy!HI59=Výsledky!$IO$7,Tipy!HI59=Výsledky!$IO$8,Tipy!HI59=Výsledky!$IO$9),IF(VLOOKUP(Tipy!HI59,'Kategórie hráčov'!$A$2:$B$46,2,FALSE)=30,30,20),0))</f>
        <v/>
      </c>
      <c r="IR65" s="61" t="str">
        <f>IF(ISBLANK($IT$3),"",IF(OR(Tipy!HJ59=Výsledky!$IR$6,Tipy!HJ59=Výsledky!$IR$7,Tipy!HJ59=Výsledky!$IR$8,Tipy!HJ59=Výsledky!$IR$9),IF(VLOOKUP(Tipy!HJ59,'Kategórie hráčov'!$A$2:$B$46,2,FALSE)=30,30,20),0))</f>
        <v/>
      </c>
      <c r="IS65" s="62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65" t="str">
        <f>IF(ISBLANK($IT$3),"",IF(ISBLANK(Tipy!HF59),"-",SUM(IO65:IS65)))</f>
        <v/>
      </c>
      <c r="IU65" s="64"/>
      <c r="IV65" s="61" t="str">
        <f>IF(ISBLANK($JA$3),"",IF(ISBLANK(Tipy!HL59),0,IF(AND(Tipy!HL59=Výsledky!$IY$3,Tipy!HN59=Výsledky!$JA$3),60,0)))</f>
        <v/>
      </c>
      <c r="IW65" s="61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61" t="str">
        <f>IF(ISBLANK($JA$3),"",IF(OR(Tipy!HO59=Výsledky!$IV$6,Tipy!HO59=Výsledky!$IV$7,Tipy!HO59=Výsledky!$IV$8,Tipy!HO59=Výsledky!$IV$9),IF(VLOOKUP(Tipy!HO59,'Kategórie hráčov'!$A$2:$B$46,2,FALSE)=30,30,20),0))</f>
        <v/>
      </c>
      <c r="IY65" s="61" t="str">
        <f>IF(ISBLANK($JA$3),"",IF(OR(Tipy!HP59=Výsledky!$IY$6,Tipy!HP59=Výsledky!$IY$7,Tipy!HP59=Výsledky!$IY$8,Tipy!HP59=Výsledky!$IY$9),IF(VLOOKUP(Tipy!HP59,'Kategórie hráčov'!$A$2:$B$46,2,FALSE)=30,30,20),0))</f>
        <v/>
      </c>
      <c r="IZ65" s="62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65" t="str">
        <f>IF(ISBLANK($JA$3),"",IF(ISBLANK(Tipy!HL59),"-",SUM(IV65:IZ65)))</f>
        <v/>
      </c>
      <c r="JB65" s="64"/>
      <c r="JC65" s="61" t="str">
        <f>IF(ISBLANK($JO$3),"",IF(ISBLANK(Tipy!HR59),0,IF(AND(Tipy!HR59=Výsledky!$JM$3,Tipy!HT59=Výsledky!$JO$3),60,0)))</f>
        <v/>
      </c>
      <c r="JD65" s="61" t="str">
        <f>IF(ISBLANK($JO$3),"",IF(ISBLANK(Tipy!HR59),0,IF(AND(Tipy!HR59=Výsledky!$JM$3,Tipy!HT59=Výsledky!$JO$3),0,IF(AND(Tipy!HR59-Tipy!HT59&gt;0,Výsledky!$JM$3-Výsledky!$JO$3&gt;0),20,IF(AND(Tipy!HR59-Tipy!HT59=0,Výsledky!$JM$3-Výsledky!$JO$3=0),20,IF(AND(Tipy!HR59-Tipy!HT59&lt;0,Výsledky!$JM$3-Výsledky!$JO$3&lt;0),20,0))))))</f>
        <v/>
      </c>
      <c r="JE65" s="61" t="str">
        <f>IF(ISBLANK($JO$3),"",IF(OR(Tipy!HU59=Výsledky!$JC$6,Tipy!HU59=Výsledky!$JC$7,Tipy!HU59=Výsledky!$JC$8,Tipy!HU59=Výsledky!$JC$9),IF(VLOOKUP(Tipy!HU59,'Kategórie hráčov'!$A$2:$B$70,2,FALSE)=30,30,20),0))</f>
        <v/>
      </c>
      <c r="JF65" s="61" t="str">
        <f>IF(ISBLANK($JO$3),"",IF(OR(Tipy!HV59=Výsledky!$JF$6,Tipy!HV59=Výsledky!$JF$7,Tipy!HV59=Výsledky!$JF$8,Tipy!HV59=Výsledky!$JF$9),IF(VLOOKUP(Tipy!HV59,'Kategórie hráčov'!$A$2:$B$70,2,FALSE)=30,30,20),0))</f>
        <v/>
      </c>
      <c r="JG65" s="62" t="str">
        <f>IF(ISBLANK($JO$3),"",IF(ISBLANK(Tipy!HR59),0,IF(OR(AND(Tipy!HR59=Výsledky!$JM$3,OR(Tipy!HT59=Výsledky!$JO$3+1,Tipy!HT59=Výsledky!$JO$3-1)),AND(Tipy!HT59=Výsledky!$JO$3,OR(Tipy!HR59=Výsledky!$JM$3+1,Tipy!HR59=Výsledky!$JM$3-1))),10,0)))</f>
        <v/>
      </c>
      <c r="JH65" s="65" t="str">
        <f>IF(ISBLANK($JO$3),"",IF(ISBLANK(Tipy!HR59),"-",SUM(JC65:JG65)))</f>
        <v/>
      </c>
      <c r="JI65" s="64"/>
      <c r="JJ65" s="61" t="str">
        <f>IF(ISBLANK($JH$3),"",IF(ISBLANK(Tipy!HX59),0,IF(AND(Tipy!HX59=Výsledky!$JF$3,Tipy!HZ59=Výsledky!$JH$3),60,0)))</f>
        <v/>
      </c>
      <c r="JK65" s="61" t="str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/>
      </c>
      <c r="JL65" s="61" t="str">
        <f>IF(ISBLANK($JH$3),"",IF(OR(Tipy!IA59=Výsledky!#REF!,Tipy!IA59=Výsledky!#REF!,Tipy!IA59=Výsledky!#REF!,Tipy!IA59=Výsledky!$JJ$9),IF(VLOOKUP(Tipy!IA59,'Kategórie hráčov'!$A$2:$B$46,2,FALSE)=30,30,20),0))</f>
        <v/>
      </c>
      <c r="JM65" s="61" t="str">
        <f>IF(ISBLANK($JH$3),"",IF(OR(Tipy!IB59=Výsledky!#REF!,Tipy!IB59=Výsledky!#REF!,Tipy!IB59=Výsledky!#REF!,Tipy!IB59=Výsledky!$JM$9),IF(VLOOKUP(Tipy!IB59,'Kategórie hráčov'!$A$2:$B$46,2,FALSE)=30,30,20),0))</f>
        <v/>
      </c>
      <c r="JN65" s="62" t="str">
        <f>IF(ISBLANK($JH$3),"",IF(ISBLANK(Tipy!HX59),0,IF(OR(AND(Tipy!HX59=Výsledky!$JF$3,OR(Tipy!HZ59=Výsledky!$JH$3+1,Tipy!HZ59=Výsledky!$JH$3-1)),AND(Tipy!HZ59=Výsledky!$JH$3,OR(Tipy!HX59=Výsledky!$JF$3+1,Tipy!HX59=Výsledky!$JF$3-1))),10,0)))</f>
        <v/>
      </c>
      <c r="JO65" s="65" t="str">
        <f>IF(ISBLANK($JH$3),"",IF(ISBLANK(Tipy!HX59),"-",SUM(JJ65:JN65)))</f>
        <v/>
      </c>
      <c r="JP65" s="64"/>
      <c r="JQ65" s="61" t="str">
        <f>IF(ISBLANK($JV$3),"",IF(ISBLANK(Tipy!ID59),0,IF(AND(Tipy!ID59=Výsledky!$JT$3,Tipy!IF59=Výsledky!$JV$3),60,0)))</f>
        <v/>
      </c>
      <c r="JR65" s="61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61" t="str">
        <f>IF(ISBLANK($JV$3),"",IF(OR(Tipy!IG59=Výsledky!$JQ$6,Tipy!IG59=Výsledky!$JQ$7,Tipy!IG59=Výsledky!$JQ$8,Tipy!IG59=Výsledky!$JQ$9),IF(VLOOKUP(Tipy!IG59,'Kategórie hráčov'!$A$2:$B$46,2,FALSE)=30,30,20),0))</f>
        <v/>
      </c>
      <c r="JT65" s="61" t="str">
        <f>IF(ISBLANK($JV$3),"",IF(OR(Tipy!IH59=Výsledky!$JT$6,Tipy!IH59=Výsledky!$JT$7,Tipy!IH59=Výsledky!$JT$8,Tipy!IH59=Výsledky!$JT$9),IF(VLOOKUP(Tipy!IH59,'Kategórie hráčov'!$A$2:$B$46,2,FALSE)=30,30,20),0))</f>
        <v/>
      </c>
      <c r="JU65" s="62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65" t="str">
        <f>IF(ISBLANK($JV$3),"",IF(ISBLANK(Tipy!ID59),"-",SUM(JQ65:JU65)))</f>
        <v/>
      </c>
      <c r="JW65" s="64"/>
      <c r="JX65" s="61" t="str">
        <f>IF(ISBLANK($KQ$3),"",IF(ISBLANK(Tipy!IJ59),0,IF(AND(Tipy!IJ59=Výsledky!$KO$3,Tipy!IL59=Výsledky!$KQ$3),60,0)))</f>
        <v/>
      </c>
      <c r="JY65" s="61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1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1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2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65" t="str">
        <f>IF(ISBLANK($KQ$3),"",IF(ISBLANK(Tipy!IJ59),"-",SUM(JX65:KB65)))</f>
        <v/>
      </c>
      <c r="KD65" s="64"/>
      <c r="KE65" s="61" t="str">
        <f>IF(ISBLANK($KX$3),"",IF(ISBLANK(Tipy!IP59),0,IF(AND(Tipy!IP59=Výsledky!$KV$3,Tipy!IR59=Výsledky!$KX$3),60,0)))</f>
        <v/>
      </c>
      <c r="KF65" s="61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1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1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2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65" t="str">
        <f>IF(ISBLANK($KX$3),"",IF(ISBLANK(Tipy!IP59),"-",SUM(KE65:KI65)))</f>
        <v/>
      </c>
      <c r="KK65" s="64"/>
      <c r="KL65" s="61" t="str">
        <f>IF(ISBLANK($KJ$3),"",IF(ISBLANK(Tipy!IV59),0,IF(AND(Tipy!IV59=Výsledky!$KH$3,Tipy!IX59=Výsledky!$KJ$3),60,0)))</f>
        <v/>
      </c>
      <c r="KM65" s="61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1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1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2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65" t="str">
        <f>IF(ISBLANK($KJ$3),"",IF(ISBLANK(Tipy!IV59),"-",SUM(KL65:KP65)))</f>
        <v/>
      </c>
      <c r="KR65" s="64"/>
      <c r="KS65" s="61" t="str">
        <f>IF(ISBLANK($KC$3),"",IF(ISBLANK(Tipy!JB59),0,IF(AND(Tipy!JB59=Výsledky!$KA$3,Tipy!JD59=Výsledky!$KC$3),60,0)))</f>
        <v/>
      </c>
      <c r="KT65" s="61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1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1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2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5" t="str">
        <f>IF(ISBLANK($KC$3),"",IF(ISBLANK(Tipy!JB59),"-",SUM(KS65:KW65)))</f>
        <v/>
      </c>
      <c r="KY65" s="64"/>
      <c r="KZ65" s="61" t="str">
        <f>IF(ISBLANK($LE$3),"",IF(ISBLANK(Tipy!JH59),0,IF(AND(Tipy!JH59=Výsledky!$LC$3,Tipy!JJ59=Výsledky!$LE$3),60,0)))</f>
        <v/>
      </c>
      <c r="LA65" s="61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1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1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2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5" t="str">
        <f>IF(ISBLANK($LE$3),"",IF(ISBLANK(Tipy!JH59),"-",SUM(KZ65:LD65)))</f>
        <v/>
      </c>
      <c r="LF65" s="64"/>
      <c r="LG65" s="61" t="str">
        <f>IF(ISBLANK($JH$3),"",IF(ISBLANK(Tipy!JU59),0,IF(AND(Tipy!JU59=Výsledky!$JF$3,Tipy!JW59=Výsledky!$JH$3),60,0)))</f>
        <v/>
      </c>
      <c r="LH65" s="61" t="str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/>
      </c>
      <c r="LI65" s="61" t="str">
        <f>IF(ISBLANK($JH$3),"",IF(OR(Tipy!JX59=Výsledky!#REF!,Tipy!JX59=Výsledky!#REF!,Tipy!JX59=Výsledky!#REF!,Tipy!JX59=Výsledky!$JJ$9),IF(VLOOKUP(Tipy!JX59,'Kategórie hráčov'!$A$2:$B$46,2,FALSE)=30,30,20),0))</f>
        <v/>
      </c>
      <c r="LJ65" s="61" t="str">
        <f>IF(ISBLANK($JH$3),"",IF(OR(Tipy!JY59=Výsledky!#REF!,Tipy!JY59=Výsledky!#REF!,Tipy!JY59=Výsledky!#REF!,Tipy!JY59=Výsledky!$JM$9),IF(VLOOKUP(Tipy!JY59,'Kategórie hráčov'!$A$2:$B$46,2,FALSE)=30,30,20),0))</f>
        <v/>
      </c>
      <c r="LK65" s="62" t="str">
        <f>IF(ISBLANK($JH$3),"",IF(ISBLANK(Tipy!JU59),0,IF(OR(AND(Tipy!JU59=Výsledky!$JF$3,OR(Tipy!JW59=Výsledky!$JH$3+1,Tipy!JW59=Výsledky!$JH$3-1)),AND(Tipy!JW59=Výsledky!$JH$3,OR(Tipy!JU59=Výsledky!$JF$3+1,Tipy!JU59=Výsledky!$JF$3-1))),10,0)))</f>
        <v/>
      </c>
      <c r="LL65" s="65" t="str">
        <f>IF(ISBLANK($JH$3),"",IF(ISBLANK(Tipy!JU59),"-",SUM(LG65:LK65)))</f>
        <v/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 t="str">
        <f>IF(ISBLANK($JH$3),"",IF(ISBLANK(Tipy!KI59),0,IF(AND(Tipy!KI59=Výsledky!$JF$3,Tipy!KK59=Výsledky!$JH$3),60,0)))</f>
        <v/>
      </c>
      <c r="LV65" s="61" t="str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/>
      </c>
      <c r="LW65" s="61" t="str">
        <f>IF(ISBLANK($JH$3),"",IF(OR(Tipy!KL59=Výsledky!#REF!,Tipy!KL59=Výsledky!#REF!,Tipy!KL59=Výsledky!#REF!,Tipy!KL59=Výsledky!$JJ$9),IF(VLOOKUP(Tipy!KL59,'Kategórie hráčov'!$A$2:$B$46,2,FALSE)=30,30,20),0))</f>
        <v/>
      </c>
      <c r="LX65" s="61" t="str">
        <f>IF(ISBLANK($JH$3),"",IF(OR(Tipy!KM59=Výsledky!#REF!,Tipy!KM59=Výsledky!#REF!,Tipy!KM59=Výsledky!#REF!,Tipy!KM59=Výsledky!$JM$9),IF(VLOOKUP(Tipy!KM59,'Kategórie hráčov'!$A$2:$B$46,2,FALSE)=30,30,20),0))</f>
        <v/>
      </c>
      <c r="LY65" s="62" t="str">
        <f>IF(ISBLANK($JH$3),"",IF(ISBLANK(Tipy!KI59),0,IF(OR(AND(Tipy!KI59=Výsledky!$JF$3,OR(Tipy!KK59=Výsledky!$JH$3+1,Tipy!KK59=Výsledky!$JH$3-1)),AND(Tipy!KK59=Výsledky!$JH$3,OR(Tipy!KI59=Výsledky!$JF$3+1,Tipy!KI59=Výsledky!$JF$3-1))),10,0)))</f>
        <v/>
      </c>
      <c r="LZ65" s="65" t="str">
        <f>IF(ISBLANK($JH$3),"",IF(ISBLANK(Tipy!KI59),"-",SUM(LU65:LY65)))</f>
        <v/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324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324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5" customFormat="1" ht="18" customHeight="1" x14ac:dyDescent="0.2">
      <c r="A66" s="287">
        <f>Tipy!A60</f>
        <v>22</v>
      </c>
      <c r="B66" s="302" t="s">
        <v>31</v>
      </c>
      <c r="C66" s="303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4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299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299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102">
        <f>IF(ISBLANK($AR$3),"",IF(ISBLANK(Tipy!AH60),0,IF(AND(Tipy!AH60=Výsledky!$AP$3,Tipy!AJ60=Výsledky!$AR$3),60,0)))</f>
        <v>0</v>
      </c>
      <c r="AN66" s="101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01">
        <f>IF(ISBLANK($AR$3),"",IF(OR(Tipy!AK60=Výsledky!$AM$6,Tipy!AK60=Výsledky!$AM$7,Tipy!AK60=Výsledky!$AM$8,Tipy!AK60=Výsledky!$AM$9),VLOOKUP(Tipy!AK60,'Kategórie hráčov'!$A$2:$B$51,2,FALSE),0))</f>
        <v>0</v>
      </c>
      <c r="AP66" s="101">
        <f>IF(ISBLANK($AR$3),"",IF(OR(Tipy!AL60=Výsledky!$AP$6,Tipy!AL60=Výsledky!$AP$7,Tipy!AL60=Výsledky!$AP$8,Tipy!AL60=Výsledky!$AP$9),VLOOKUP(Tipy!AL60,'Kategórie hráčov'!$A$27:$B$76,2,FALSE),0))</f>
        <v>20</v>
      </c>
      <c r="AQ66" s="62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5">
        <f>IF(ISBLANK($AR$3),"",IF(ISBLANK(Tipy!AH60),"-",SUM(AM66:AQ66)))</f>
        <v>50</v>
      </c>
      <c r="AS66" s="64"/>
      <c r="AT66" s="61">
        <f>IF(ISBLANK($AY$3),"",IF(ISBLANK(Tipy!AN60),0,IF(AND(Tipy!AN60=Výsledky!$AW$3,Tipy!AP60=Výsledky!$AY$3),60,0)))</f>
        <v>0</v>
      </c>
      <c r="AU66" s="61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61">
        <f>IF(ISBLANK($AY$3),"",IF(OR(Tipy!AQ60=Výsledky!$AT$6,Tipy!AQ60=Výsledky!$AT$7,Tipy!AQ60=Výsledky!$AT$8,Tipy!AQ60=Výsledky!$AT$9),VLOOKUP(Tipy!AQ60,'Kategórie hráčov'!$A$2:$B$51,2,FALSE),0))</f>
        <v>20</v>
      </c>
      <c r="AW66" s="61">
        <f>IF(ISBLANK($AY$3),"",IF(OR(Tipy!AR60=Výsledky!$AW$6,Tipy!AR60=Výsledky!$AW$7,Tipy!AR60=Výsledky!$AW$8,Tipy!AR60=Výsledky!$AW$9),VLOOKUP(Tipy!AR60,'Kategórie hráčov'!$A$27:$B$76,2,FALSE),0))</f>
        <v>0</v>
      </c>
      <c r="AX66" s="62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5">
        <f>IF(ISBLANK($AY$3),"",IF(ISBLANK(Tipy!AN60),"-",SUM(AT66:AX66)))</f>
        <v>50</v>
      </c>
      <c r="AZ66" s="64"/>
      <c r="BA66" s="61">
        <f>IF(ISBLANK($BF$3),"",IF(ISBLANK(Tipy!AT60),0,IF(AND(Tipy!AT60=Výsledky!$BD$3,Tipy!AV60=Výsledky!$BF$3),60,0)))</f>
        <v>0</v>
      </c>
      <c r="BB66" s="61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61">
        <f>IF(ISBLANK($BF$3),"",IF(OR(Tipy!AW60=Výsledky!$BA$6,Tipy!AW60=Výsledky!$BA$7,Tipy!AW60=Výsledky!$BA$8,Tipy!AW60=Výsledky!$BA$9),VLOOKUP(Tipy!AW60,'Kategórie hráčov'!$A$2:$B$51,2,FALSE),0))</f>
        <v>0</v>
      </c>
      <c r="BD66" s="61">
        <f>IF(ISBLANK($BF$3),"",IF(OR(Tipy!AX60=Výsledky!$BD$6,Tipy!AX60=Výsledky!$BD$7,Tipy!AX60=Výsledky!$BD$8,Tipy!AX60=Výsledky!$BD$9),VLOOKUP(Tipy!AX60,'Kategórie hráčov'!$A$27:$B$76,2,FALSE),0))</f>
        <v>20</v>
      </c>
      <c r="BE66" s="62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5">
        <f>IF(ISBLANK($BF$3),"",IF(ISBLANK(Tipy!AT60),"-",SUM(BA66:BE66)))</f>
        <v>40</v>
      </c>
      <c r="BG66" s="64"/>
      <c r="BH66" s="61">
        <f>IF(ISBLANK($BM$3),"",IF(ISBLANK(Tipy!AZ60),0,IF(AND(Tipy!AZ60=Výsledky!$BK$3,Tipy!BB60=Výsledky!$BM$3),60,0)))</f>
        <v>0</v>
      </c>
      <c r="BI66" s="61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61">
        <f>IF(ISBLANK($BM$3),"",IF(OR(Tipy!BC60=Výsledky!$BH$6,Tipy!BC60=Výsledky!$BH$7,Tipy!BC60=Výsledky!$BH$8,Tipy!BC60=Výsledky!$BH$9),VLOOKUP(Tipy!BC60,'Kategórie hráčov'!$A$2:$B$51,2,FALSE),0))</f>
        <v>0</v>
      </c>
      <c r="BK66" s="61">
        <f>IF(ISBLANK($BM$3),"",IF(OR(Tipy!BD60=Výsledky!$BK$6,Tipy!BD60=Výsledky!$BK$7,Tipy!BD60=Výsledky!$BK$8,Tipy!BD60=Výsledky!$BK$9),VLOOKUP(Tipy!BD60,'Kategórie hráčov'!$A$27:$B$76,2,FALSE),0))</f>
        <v>0</v>
      </c>
      <c r="BL66" s="62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5">
        <f>IF(ISBLANK($BM$3),"",IF(ISBLANK(Tipy!AZ60),"-",SUM(BH66:BL66)))</f>
        <v>30</v>
      </c>
      <c r="BN66" s="64"/>
      <c r="BO66" s="61">
        <f>IF(ISBLANK($BT$3),"",IF(ISBLANK(Tipy!BF60),0,IF(AND(Tipy!BF60=Výsledky!$BR$3,Tipy!BH60=Výsledky!$BT$3),60,0)))</f>
        <v>0</v>
      </c>
      <c r="BP66" s="61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61">
        <f>IF(ISBLANK($BT$3),"",IF(OR(Tipy!BI60=Výsledky!$BO$6,Tipy!BI60=Výsledky!$BO$7,Tipy!BI60=Výsledky!$BO$8,Tipy!BI60=Výsledky!$BO$9),VLOOKUP(Tipy!BI60,'Kategórie hráčov'!$A$2:$B$51,2,FALSE),0))</f>
        <v>0</v>
      </c>
      <c r="BR66" s="61">
        <f>IF(ISBLANK($BT$3),"",IF(OR(Tipy!BJ60=Výsledky!$BR$6,Tipy!BJ60=Výsledky!$BR$7,Tipy!BJ60=Výsledky!$BR$8,Tipy!BJ60=Výsledky!$BR$9),VLOOKUP(Tipy!BJ60,'Kategórie hráčov'!$A$27:$B$76,2,FALSE),0))</f>
        <v>0</v>
      </c>
      <c r="BS66" s="62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5">
        <f>IF(ISBLANK($BT$3),"",IF(ISBLANK(Tipy!BF60),"-",SUM(BO66:BS66)))</f>
        <v>10</v>
      </c>
      <c r="BU66" s="64"/>
      <c r="BV66" s="61">
        <f>IF(ISBLANK($CA$3),"",IF(ISBLANK(Tipy!BL60),0,IF(AND(Tipy!BL60=Výsledky!$BY$3,Tipy!BN60=Výsledky!$CA$3),60,0)))</f>
        <v>0</v>
      </c>
      <c r="BW66" s="61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61">
        <f>IF(ISBLANK($CA$3),"",IF(OR(Tipy!BO60=Výsledky!$BV$6,Tipy!BO60=Výsledky!$BV$7,Tipy!BO60=Výsledky!$BV$8,Tipy!BO60=Výsledky!$BV$9),VLOOKUP(Tipy!BO60,'Kategórie hráčov'!$A$2:$B$51,2,FALSE),0))</f>
        <v>0</v>
      </c>
      <c r="BY66" s="61">
        <f>IF(ISBLANK($CA$3),"",IF(OR(Tipy!BP60=Výsledky!$BY$6,Tipy!BP60=Výsledky!$BY$7,Tipy!BP60=Výsledky!$BY$8,Tipy!BP60=Výsledky!$BY$9),VLOOKUP(Tipy!BP60,'Kategórie hráčov'!$A$27:$B$76,2,FALSE),0))</f>
        <v>0</v>
      </c>
      <c r="BZ66" s="62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5">
        <f>IF(ISBLANK($CA$3),"",IF(ISBLANK(Tipy!BL60),"-",SUM(BV66:BZ66)))</f>
        <v>20</v>
      </c>
      <c r="CB66" s="64"/>
      <c r="CC66" s="61">
        <f>IF(ISBLANK($CH$3),"",IF(ISBLANK(Tipy!BR60),0,IF(AND(Tipy!BR60=Výsledky!$CF$3,Tipy!BT60=Výsledky!$CH$3),60,0)))</f>
        <v>0</v>
      </c>
      <c r="CD66" s="61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61">
        <f>IF(ISBLANK($CH$3),"",IF(OR(Tipy!BU60=Výsledky!$CC$6,Tipy!BU60=Výsledky!$CC$7,Tipy!BU60=Výsledky!$CC$8,Tipy!BU60=Výsledky!$CC$9),VLOOKUP(Tipy!BU60,'Kategórie hráčov'!$A$2:$B$51,2,FALSE),0))</f>
        <v>0</v>
      </c>
      <c r="CF66" s="61">
        <f>IF(ISBLANK($CH$3),"",IF(OR(Tipy!BV60=Výsledky!$CF$6,Tipy!BV60=Výsledky!$CF$7,Tipy!BV60=Výsledky!$CF$8,Tipy!BV60=Výsledky!$CF$9),VLOOKUP(Tipy!BV60,'Kategórie hráčov'!$A$27:$B$76,2,FALSE),0))</f>
        <v>0</v>
      </c>
      <c r="CG66" s="62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5">
        <f>IF(ISBLANK($CH$3),"",IF(ISBLANK(Tipy!BR60),"-",SUM(CC66:CG66)))</f>
        <v>0</v>
      </c>
      <c r="CI66" s="64"/>
      <c r="CJ66" s="61">
        <f>IF(ISBLANK($CO$3),"",IF(ISBLANK(Tipy!BX60),0,IF(AND(Tipy!BX60=Výsledky!$CM$3,Tipy!BZ60=Výsledky!$CO$3),60,0)))</f>
        <v>60</v>
      </c>
      <c r="CK66" s="61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61">
        <f>IF(ISBLANK($CO$3),"",IF(OR(Tipy!CA60=Výsledky!$CJ$6,Tipy!CA60=Výsledky!$CJ$7,Tipy!CA60=Výsledky!$CJ$8,Tipy!CA60=Výsledky!$CJ$9),VLOOKUP(Tipy!CA60,'Kategórie hráčov'!$A$2:$B$51,2,FALSE),0))</f>
        <v>20</v>
      </c>
      <c r="CM66" s="61">
        <f>IF(ISBLANK($CO$3),"",IF(OR(Tipy!CB60=Výsledky!$CM$6,Tipy!CB60=Výsledky!$CM$7,Tipy!CB60=Výsledky!$CM$8,Tipy!CB60=Výsledky!$CM$9),VLOOKUP(Tipy!CB60,'Kategórie hráčov'!$A$27:$B$76,2,FALSE),0))</f>
        <v>0</v>
      </c>
      <c r="CN66" s="62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65">
        <f>IF(ISBLANK($CO$3),"",IF(ISBLANK(Tipy!BX60),"-",SUM(CJ66:CN66)))</f>
        <v>80</v>
      </c>
      <c r="CP66" s="64"/>
      <c r="CQ66" s="61">
        <f>IF(ISBLANK($CV$3),"",IF(ISBLANK(Tipy!CD60),0,IF(AND(Tipy!CD60=Výsledky!$CT$3,Tipy!CF60=Výsledky!$CV$3),60,0)))</f>
        <v>0</v>
      </c>
      <c r="CR66" s="61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61">
        <f>IF(ISBLANK($CV$3),"",IF(OR(Tipy!CG60=Výsledky!$CQ$6,Tipy!CG60=Výsledky!$CQ$7,Tipy!CG60=Výsledky!$CQ$8,Tipy!CG60=Výsledky!$CQ$9),VLOOKUP(Tipy!CG60,'Kategórie hráčov'!$A$2:$B$51,2,FALSE),0))</f>
        <v>20</v>
      </c>
      <c r="CT66" s="61">
        <f>IF(ISBLANK($CV$3),"",IF(OR(Tipy!CH60=Výsledky!$CT$6,Tipy!CH60=Výsledky!$CT$7,Tipy!CH60=Výsledky!$CT$8,Tipy!CH60=Výsledky!$CT$9),VLOOKUP(Tipy!CH60,'Kategórie hráčov'!$A$27:$B$76,2,FALSE),0))</f>
        <v>0</v>
      </c>
      <c r="CU66" s="62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65">
        <f>IF(ISBLANK($CV$3),"",IF(ISBLANK(Tipy!CD60),"-",SUM(CQ66:CU66)))</f>
        <v>40</v>
      </c>
      <c r="CW66" s="64"/>
      <c r="CX66" s="61">
        <f>IF(ISBLANK($DC$3),"",IF(ISBLANK(Tipy!CJ60),0,IF(AND(Tipy!CJ60=Výsledky!$DA$3,Tipy!CL60=Výsledky!$DC$3),60,0)))</f>
        <v>0</v>
      </c>
      <c r="CY66" s="61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61">
        <f>IF(ISBLANK($DC$3),"",IF(OR(Tipy!CM60=Výsledky!$CX$6,Tipy!CM60=Výsledky!$CX$7,Tipy!CM60=Výsledky!$CX$8,Tipy!CM60=Výsledky!$CX$9),VLOOKUP(Tipy!CM60,'Kategórie hráčov'!$A$2:$B$51,2,FALSE),0))</f>
        <v>20</v>
      </c>
      <c r="DA66" s="61">
        <f>IF(ISBLANK($DC$3),"",IF(OR(Tipy!CN60=Výsledky!$DA$6,Tipy!CN60=Výsledky!$DA$7,Tipy!CN60=Výsledky!$DA$8,Tipy!CN60=Výsledky!$DA$9),VLOOKUP(Tipy!CN60,'Kategórie hráčov'!$A$27:$B$76,2,FALSE),0))</f>
        <v>0</v>
      </c>
      <c r="DB66" s="62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65">
        <f>IF(ISBLANK($DC$3),"",IF(ISBLANK(Tipy!CJ60),"-",SUM(CX66:DB66)))</f>
        <v>50</v>
      </c>
      <c r="DD66" s="64"/>
      <c r="DE66" s="61">
        <f>IF(ISBLANK($DJ$3),"",IF(ISBLANK(Tipy!CP60),0,IF(AND(Tipy!CP60=Výsledky!$DH$3,Tipy!CR60=Výsledky!$DJ$3),60,0)))</f>
        <v>0</v>
      </c>
      <c r="DF66" s="61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61">
        <f>IF(ISBLANK($DJ$3),"",IF(OR(Tipy!CS60=Výsledky!$DE$6,Tipy!CS60=Výsledky!$DE$7,Tipy!CS60=Výsledky!$DE$8,Tipy!CS60=Výsledky!$DE$9),VLOOKUP(Tipy!CS60,'Kategórie hráčov'!$A$2:$B$51,2,FALSE),0))</f>
        <v>0</v>
      </c>
      <c r="DH66" s="61">
        <f>IF(ISBLANK($DJ$3),"",IF(OR(Tipy!CT60=Výsledky!$DH$6,Tipy!CT60=Výsledky!$DH$7,Tipy!CT60=Výsledky!$DH$8,Tipy!CT60=Výsledky!$DH$9),VLOOKUP(Tipy!CT60,'Kategórie hráčov'!$A$27:$B$76,2,FALSE),0))</f>
        <v>0</v>
      </c>
      <c r="DI66" s="62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65">
        <f>IF(ISBLANK($DJ$3),"",IF(ISBLANK(Tipy!CP60),"-",SUM(DE66:DI66)))</f>
        <v>20</v>
      </c>
      <c r="DK66" s="64"/>
      <c r="DL66" s="61">
        <f>IF(ISBLANK($DQ$3),"",IF(ISBLANK(Tipy!CV60),0,IF(AND(Tipy!CV60=Výsledky!$DO$3,Tipy!CX60=Výsledky!$DQ$3),60,0)))</f>
        <v>0</v>
      </c>
      <c r="DM66" s="61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61">
        <f>IF(ISBLANK($DQ$3),"",IF(OR(Tipy!CY60=Výsledky!$DL$6,Tipy!CY60=Výsledky!$DL$7,Tipy!CY60=Výsledky!$DL$8,Tipy!CY60=Výsledky!$DL$9),VLOOKUP(Tipy!CY60,'Kategórie hráčov'!$A$2:$B$51,2,FALSE),0))</f>
        <v>0</v>
      </c>
      <c r="DO66" s="61">
        <f>IF(ISBLANK($DQ$3),"",IF(OR(Tipy!CZ60=Výsledky!$DO$6,Tipy!CZ60=Výsledky!$DO$7,Tipy!CZ60=Výsledky!$DO$8,Tipy!CZ60=Výsledky!$DO$9),VLOOKUP(Tipy!CZ60,'Kategórie hráčov'!$A$27:$B$76,2,FALSE),0))</f>
        <v>0</v>
      </c>
      <c r="DP66" s="62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65">
        <f>IF(ISBLANK($DQ$3),"",IF(ISBLANK(Tipy!CV60),"-",SUM(DL66:DP66)))</f>
        <v>0</v>
      </c>
      <c r="DR66" s="64"/>
      <c r="DS66" s="61">
        <f>IF(ISBLANK($DX$3),"",IF(ISBLANK(Tipy!DB60),0,IF(AND(Tipy!DB60=Výsledky!$DV$3,Tipy!DD60=Výsledky!$DX$3),60,0)))</f>
        <v>0</v>
      </c>
      <c r="DT66" s="61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61">
        <f>IF(ISBLANK($DX$3),"",IF(OR(Tipy!DE60=Výsledky!$DS$6,Tipy!DE60=Výsledky!$DS$7,Tipy!DE60=Výsledky!$DS$8,Tipy!DE60=Výsledky!$DS$9),VLOOKUP(Tipy!DE60,'Kategórie hráčov'!$A$2:$B$51,2,FALSE),0))</f>
        <v>20</v>
      </c>
      <c r="DV66" s="61">
        <f>IF(ISBLANK($DX$3),"",IF(OR(Tipy!DF60=Výsledky!$DV$6,Tipy!DF60=Výsledky!$DV$7,Tipy!DF60=Výsledky!$DV$8,Tipy!DF60=Výsledky!$DV$9),VLOOKUP(Tipy!DF60,'Kategórie hráčov'!$A$27:$B$76,2,FALSE),0))</f>
        <v>0</v>
      </c>
      <c r="DW66" s="62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65">
        <f>IF(ISBLANK($DX$3),"",IF(ISBLANK(Tipy!DB60),"-",SUM(DS66:DW66)))</f>
        <v>20</v>
      </c>
      <c r="DY66" s="64"/>
      <c r="DZ66" s="61">
        <f>IF(ISBLANK($EE$3),"",IF(ISBLANK(Tipy!DH60),0,IF(AND(Tipy!DH60=Výsledky!$EC$3,Tipy!DJ60=Výsledky!$EE$3),60,0)))</f>
        <v>0</v>
      </c>
      <c r="EA66" s="61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20</v>
      </c>
      <c r="EB66" s="61">
        <f>IF(ISBLANK($EE$3),"",IF(OR(Tipy!DK60=Výsledky!$DZ$6,Tipy!DK60=Výsledky!$DZ$7,Tipy!DK60=Výsledky!$DZ$8,Tipy!DK60=Výsledky!$DZ$9),VLOOKUP(Tipy!DK60,'Kategórie hráčov'!$A$2:$B$51,2,FALSE),0))</f>
        <v>20</v>
      </c>
      <c r="EC66" s="61">
        <f>IF(ISBLANK($EE$3),"",IF(OR(Tipy!DL60=Výsledky!$EC$6,Tipy!DL60=Výsledky!$EC$7,Tipy!DL60=Výsledky!$EC$8,Tipy!DL60=Výsledky!$EC$9),VLOOKUP(Tipy!DL60,'Kategórie hráčov'!$A$27:$B$76,2,FALSE),0))</f>
        <v>0</v>
      </c>
      <c r="ED66" s="62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65">
        <f>IF(ISBLANK($EE$3),"",IF(ISBLANK(Tipy!DH60),"-",SUM(DZ66:ED66)))</f>
        <v>40</v>
      </c>
      <c r="EF66" s="64"/>
      <c r="EG66" s="61">
        <f>IF(ISBLANK($EL$3),"",IF(ISBLANK(Tipy!DN60),0,IF(AND(Tipy!DN60=Výsledky!$EJ$3,Tipy!DP60=Výsledky!$EL$3),60,0)))</f>
        <v>0</v>
      </c>
      <c r="EH66" s="61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61">
        <f>IF(ISBLANK($EL$3),"",IF(OR(Tipy!DQ60=Výsledky!$EG$6,Tipy!DQ60=Výsledky!$EG$7,Tipy!DQ60=Výsledky!$EG$8,Tipy!DQ60=Výsledky!$EG$9),VLOOKUP(Tipy!DQ60,'Kategórie hráčov'!$A$77:$B$77,2,FALSE),0))</f>
        <v>0</v>
      </c>
      <c r="EJ66" s="61">
        <f>IF(ISBLANK($EL$3),"",IF(OR(Tipy!DR60=Výsledky!$EJ$6,Tipy!DR60=Výsledky!$EJ$7,Tipy!DR60=Výsledky!$EJ$8,Tipy!DR60=Výsledky!$EJ$9),VLOOKUP(Tipy!DR60,'Kategórie hráčov'!$A$27:$B$76,2,FALSE),0))</f>
        <v>20</v>
      </c>
      <c r="EK66" s="62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65">
        <f>IF(ISBLANK($EL$3),"",IF(ISBLANK(Tipy!DN60),"-",SUM(EG66:EK66)))</f>
        <v>20</v>
      </c>
      <c r="EM66" s="64"/>
      <c r="EN66" s="61">
        <f>IF(ISBLANK($ES$3),"",IF(ISBLANK(Tipy!DT60),0,IF(AND(Tipy!DT60=Výsledky!$EQ$3,Tipy!DV60=Výsledky!$ES$3),60,0)))</f>
        <v>0</v>
      </c>
      <c r="EO66" s="61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20</v>
      </c>
      <c r="EP66" s="61">
        <f>IF(ISBLANK($ES$3),"",IF(OR(Tipy!DW60=Výsledky!$EN$6,Tipy!DW60=Výsledky!$EN$7,Tipy!DW60=Výsledky!$EN$8,Tipy!DW60=Výsledky!$EN$9),VLOOKUP(Tipy!DW60,'Kategórie hráčov'!$A$2:$B$51,2,FALSE),0))</f>
        <v>20</v>
      </c>
      <c r="EQ66" s="61">
        <f>IF(ISBLANK($ES$3),"",IF(OR(Tipy!DX60=Výsledky!$EQ$6,Tipy!DX60=Výsledky!$EQ$7,Tipy!DX60=Výsledky!$EQ$8,Tipy!DX60=Výsledky!$EQ$9),VLOOKUP(Tipy!DX60,'Kategórie hráčov'!$A$27:$B$76,2,FALSE),0))</f>
        <v>0</v>
      </c>
      <c r="ER66" s="62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65">
        <f>IF(ISBLANK($ES$3),"",IF(ISBLANK(Tipy!DT60),"-",SUM(EN66:ER66)))</f>
        <v>40</v>
      </c>
      <c r="ET66" s="64"/>
      <c r="EU66" s="61">
        <f>IF(ISBLANK($EZ$3),"",IF(ISBLANK(Tipy!DZ60),0,IF(AND(Tipy!DZ60=Výsledky!$EX$3,Tipy!EB60=Výsledky!$EZ$3),60,0)))</f>
        <v>0</v>
      </c>
      <c r="EV66" s="61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61">
        <f>IF(ISBLANK($EZ$3),"",IF(OR(Tipy!EC60=Výsledky!$EU$6,Tipy!EC60=Výsledky!$EU$7,Tipy!EC60=Výsledky!$EU$8,Tipy!EC60=Výsledky!$EU$9),VLOOKUP(Tipy!EC60,'Kategórie hráčov'!$A$2:$B$51,2,FALSE),0))</f>
        <v>0</v>
      </c>
      <c r="EX66" s="61">
        <f>IF(ISBLANK($EZ$3),"",IF(OR(Tipy!ED60=Výsledky!$EX$6,Tipy!ED60=Výsledky!$EX$7,Tipy!ED60=Výsledky!$EX$8,Tipy!ED60=Výsledky!$EX$9),VLOOKUP(Tipy!ED60,'Kategórie hráčov'!$A$27:$B$76,2,FALSE),0))</f>
        <v>0</v>
      </c>
      <c r="EY66" s="62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65">
        <f>IF(ISBLANK($EZ$3),"",IF(ISBLANK(Tipy!DZ60),"-",SUM(EU66:EY66)))</f>
        <v>20</v>
      </c>
      <c r="FA66" s="64"/>
      <c r="FB66" s="61">
        <f>IF(ISBLANK($BM$3),"",IF(ISBLANK(Tipy!EF60),0,IF(AND(Tipy!EF60=Výsledky!$BK$3,Tipy!EH60=Výsledky!$BM$3),60,0)))</f>
        <v>0</v>
      </c>
      <c r="FC66" s="61">
        <f>IF(ISBLANK($BM$3),"",IF(ISBLANK(Tipy!EF60),0,IF(AND(Tipy!EF60=Výsledky!$BK$3,Tipy!EH60=Výsledky!$BM$3),0,IF(AND(Tipy!EF60-Tipy!EH60&gt;0,Výsledky!$BK$3-Výsledky!$BM$3&gt;0),20,IF(AND(Tipy!EF60-Tipy!EH60=0,Výsledky!$BK$3-Výsledky!$BM$3=0),20,IF(AND(Tipy!EF60-Tipy!EH60&lt;0,Výsledky!$BK$3-Výsledky!$BM$3&lt;0),20,0))))))</f>
        <v>0</v>
      </c>
      <c r="FD66" s="61">
        <f>IF(ISBLANK($BM$3),"",IF(OR(Tipy!EI60=Výsledky!$FB$6,Tipy!EI60=Výsledky!$FB$7,Tipy!EI60=Výsledky!$FB$8,Tipy!EI60=Výsledky!$FB$9),IF(VLOOKUP(Tipy!EI60,'Kategórie hráčov'!$A$2:$B$46,2,FALSE)=30,30,20),0))</f>
        <v>0</v>
      </c>
      <c r="FE66" s="61">
        <f>IF(ISBLANK($BM$3),"",IF(OR(Tipy!EJ60=Výsledky!$FE$6,Tipy!EJ60=Výsledky!$FE$7,Tipy!EJ60=Výsledky!$FE$8,Tipy!EJ60=Výsledky!$FE$9),IF(VLOOKUP(Tipy!EJ60,'Kategórie hráčov'!$A$2:$B$46,2,FALSE)=30,30,20),0))</f>
        <v>0</v>
      </c>
      <c r="FF66" s="62">
        <f>IF(ISBLANK($BM$3),"",IF(ISBLANK(Tipy!EF60),0,IF(OR(AND(Tipy!EF60=Výsledky!$BK$3,OR(Tipy!EH60=Výsledky!$BM$3+1,Tipy!EH60=Výsledky!$BM$3-1)),AND(Tipy!EH60=Výsledky!$BM$3,OR(Tipy!EF60=Výsledky!$BK$3+1,Tipy!EF60=Výsledky!$BK$3-1))),10,0)))</f>
        <v>0</v>
      </c>
      <c r="FG66" s="65" t="str">
        <f>IF(ISBLANK($BM$3),"",IF(ISBLANK(Tipy!EF60),"-",SUM(FB66:FF66)))</f>
        <v>-</v>
      </c>
      <c r="FH66" s="64"/>
      <c r="FI66" s="61" t="str">
        <f>IF(ISBLANK($FN$3),"",IF(ISBLANK(Tipy!EL60),0,IF(AND(Tipy!EL60=Výsledky!$FL$3,Tipy!EN60=Výsledky!$FN$3),60,0)))</f>
        <v/>
      </c>
      <c r="FJ66" s="61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61" t="str">
        <f>IF(ISBLANK($FN$3),"",IF(OR(Tipy!EO60=Výsledky!$FI$6,Tipy!EO60=Výsledky!$FI$7,Tipy!EO60=Výsledky!$FI$8,Tipy!EO60=Výsledky!$FI$9),IF(VLOOKUP(Tipy!EO60,'Kategórie hráčov'!$A$2:$B$46,2,FALSE)=30,30,20),0))</f>
        <v/>
      </c>
      <c r="FL66" s="61" t="str">
        <f>IF(ISBLANK($FN$3),"",IF(OR(Tipy!EP60=Výsledky!$FL$6,Tipy!EP60=Výsledky!$FL$7,Tipy!EP60=Výsledky!$FL$8,Tipy!EP60=Výsledky!$FL$9),IF(VLOOKUP(Tipy!EP60,'Kategórie hráčov'!$A$2:$B$46,2,FALSE)=30,30,20),0))</f>
        <v/>
      </c>
      <c r="FM66" s="62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65" t="str">
        <f>IF(ISBLANK($FN$3),"",IF(ISBLANK(Tipy!EL60),"-",SUM(FI66:FM66)))</f>
        <v/>
      </c>
      <c r="FO66" s="64"/>
      <c r="FP66" s="61">
        <f>IF(ISBLANK($DJ$3),"",IF(ISBLANK(Tipy!ER60),0,IF(AND(Tipy!ER60=Výsledky!$DH$3,Tipy!ET60=Výsledky!$DJ$3),60,0)))</f>
        <v>0</v>
      </c>
      <c r="FQ66" s="61">
        <f>IF(ISBLANK($DJ$3),"",IF(ISBLANK(Tipy!ER60),0,IF(AND(Tipy!ER60=Výsledky!$DH$3,Tipy!ET60=Výsledky!$DJ$3),0,IF(AND(Tipy!ER60-Tipy!ET60&gt;0,Výsledky!$DH$3-Výsledky!$DJ$3&gt;0),20,IF(AND(Tipy!ER60-Tipy!ET60=0,Výsledky!$DH$3-Výsledky!$DJ$3=0),20,IF(AND(Tipy!ER60-Tipy!ET60&lt;0,Výsledky!$DH$3-Výsledky!$DJ$3&lt;0),20,0))))))</f>
        <v>0</v>
      </c>
      <c r="FR66" s="61">
        <f>IF(ISBLANK($DJ$3),"",IF(OR(Tipy!EU60=Výsledky!$FP$6,Tipy!EU60=Výsledky!$FP$7,Tipy!EU60=Výsledky!$FP$8,Tipy!EU60=Výsledky!$FP$9),IF(VLOOKUP(Tipy!EU60,'Kategórie hráčov'!$A$2:$B$46,2,FALSE)=30,30,20),0))</f>
        <v>0</v>
      </c>
      <c r="FS66" s="61">
        <f>IF(ISBLANK($DJ$3),"",IF(OR(Tipy!EV60=Výsledky!$FS$6,Tipy!EV60=Výsledky!$FS$7,Tipy!EV60=Výsledky!$FS$8,Tipy!EV60=Výsledky!$FS$9),IF(VLOOKUP(Tipy!EV60,'Kategórie hráčov'!$A$2:$B$46,2,FALSE)=30,30,20),0))</f>
        <v>0</v>
      </c>
      <c r="FT66" s="62">
        <f>IF(ISBLANK($DJ$3),"",IF(ISBLANK(Tipy!ER60),0,IF(OR(AND(Tipy!ER60=Výsledky!$DH$3,OR(Tipy!ET60=Výsledky!$DJ$3+1,Tipy!ET60=Výsledky!$DJ$3-1)),AND(Tipy!ET60=Výsledky!$DJ$3,OR(Tipy!ER60=Výsledky!$DH$3+1,Tipy!ER60=Výsledky!$DH$3-1))),10,0)))</f>
        <v>0</v>
      </c>
      <c r="FU66" s="65" t="str">
        <f>IF(ISBLANK($DJ$3),"",IF(ISBLANK(Tipy!ER60),"-",SUM(FP66:FT66)))</f>
        <v>-</v>
      </c>
      <c r="FV66" s="64"/>
      <c r="FW66" s="61" t="str">
        <f>IF(ISBLANK($GB$3),"",IF(ISBLANK(Tipy!EX60),0,IF(AND(Tipy!EX60=Výsledky!$FZ$3,Tipy!EZ60=Výsledky!$GB$3),60,0)))</f>
        <v/>
      </c>
      <c r="FX66" s="61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61" t="str">
        <f>IF(ISBLANK($GB$3),"",IF(OR(Tipy!FA60=Výsledky!$FW$6,Tipy!FA60=Výsledky!$FW$7,Tipy!FA60=Výsledky!$FW$8,Tipy!FA60=Výsledky!$FW$9),IF(VLOOKUP(Tipy!FA60,'Kategórie hráčov'!$A$2:$B$46,2,FALSE)=30,30,20),0))</f>
        <v/>
      </c>
      <c r="FZ66" s="61" t="str">
        <f>IF(ISBLANK($GB$3),"",IF(OR(Tipy!FB60=Výsledky!$FZ$6,Tipy!FB60=Výsledky!$FZ$7,Tipy!FB60=Výsledky!$FZ$8,Tipy!FB60=Výsledky!$FZ$9),IF(VLOOKUP(Tipy!FB60,'Kategórie hráčov'!$A$2:$B$46,2,FALSE)=30,30,20),0))</f>
        <v/>
      </c>
      <c r="GA66" s="62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65" t="str">
        <f>IF(ISBLANK($GB$3),"",IF(ISBLANK(Tipy!EX60),"-",SUM(FW66:GA66)))</f>
        <v/>
      </c>
      <c r="GC66" s="64"/>
      <c r="GD66" s="61" t="str">
        <f>IF(ISBLANK($GP$3),"",IF(ISBLANK(Tipy!FD60),0,IF(AND(Tipy!FD60=Výsledky!$GN$3,Tipy!FF60=Výsledky!$GP$3),60,0)))</f>
        <v/>
      </c>
      <c r="GE66" s="61" t="str">
        <f>IF(ISBLANK($GP$3),"",IF(ISBLANK(Tipy!FD60),0,IF(AND(Tipy!FD60=Výsledky!$GN$3,Tipy!FF60=Výsledky!$GP$3),0,IF(AND(Tipy!FD60-Tipy!FF60&gt;0,Výsledky!$GN$3-Výsledky!$GP$3&gt;0),20,IF(AND(Tipy!FD60-Tipy!FF60=0,Výsledky!$GN$3-Výsledky!$GP$3=0),20,IF(AND(Tipy!FD60-Tipy!FF60&lt;0,Výsledky!$GN$3-Výsledky!$GP$3&lt;0),20,0))))))</f>
        <v/>
      </c>
      <c r="GF66" s="61" t="str">
        <f>IF(ISBLANK($GP$3),"",IF(OR(Tipy!FG60=Výsledky!$GD$6,Tipy!FG60=Výsledky!$GD$7,Tipy!FG60=Výsledky!$GD$8,Tipy!FG60=Výsledky!$GD$9),IF(VLOOKUP(Tipy!FG60,'Kategórie hráčov'!$A$2:$B$46,2,FALSE)=30,30,20),0))</f>
        <v/>
      </c>
      <c r="GG66" s="61" t="str">
        <f>IF(ISBLANK($GP$3),"",IF(OR(Tipy!FH60=Výsledky!$GG$6,Tipy!FH60=Výsledky!$GG$7,Tipy!FH60=Výsledky!$GG$8,Tipy!FH60=Výsledky!$GG$9),IF(VLOOKUP(Tipy!FH60,'Kategórie hráčov'!$A$2:$B$46,2,FALSE)=30,30,20),0))</f>
        <v/>
      </c>
      <c r="GH66" s="62" t="str">
        <f>IF(ISBLANK($GP$3),"",IF(ISBLANK(Tipy!FD60),0,IF(OR(AND(Tipy!FD60=Výsledky!$GN$3,OR(Tipy!FF60=Výsledky!$GP$3+1,Tipy!FF60=Výsledky!$GP$3-1)),AND(Tipy!FF60=Výsledky!$GP$3,OR(Tipy!FD60=Výsledky!$GN$3+1,Tipy!FD60=Výsledky!$GN$3-1))),10,0)))</f>
        <v/>
      </c>
      <c r="GI66" s="65" t="str">
        <f>IF(ISBLANK($GP$3),"",IF(ISBLANK(Tipy!FD60),"-",SUM(GD66:GH66)))</f>
        <v/>
      </c>
      <c r="GJ66" s="64"/>
      <c r="GK66" s="61" t="str">
        <f>IF(ISBLANK($GW$3),"",IF(ISBLANK(Tipy!FJ60),0,IF(AND(Tipy!FJ60=Výsledky!$GU$3,Tipy!FL60=Výsledky!$GW$3),60,0)))</f>
        <v/>
      </c>
      <c r="GL66" s="61" t="str">
        <f>IF(ISBLANK($GW$3),"",IF(ISBLANK(Tipy!FJ60),0,IF(AND(Tipy!FJ60=Výsledky!$GU$3,Tipy!FL60=Výsledky!$GW$3),0,IF(AND(Tipy!FJ60-Tipy!FL60&gt;0,Výsledky!$GU$3-Výsledky!$GW$3&gt;0),20,IF(AND(Tipy!FJ60-Tipy!FL60=0,Výsledky!$GU$3-Výsledky!$GW$3=0),20,IF(AND(Tipy!FJ60-Tipy!FL60&lt;0,Výsledky!$GU$3-Výsledky!$GW$3&lt;0),20,0))))))</f>
        <v/>
      </c>
      <c r="GM66" s="61" t="str">
        <f>IF(ISBLANK($GW$3),"",IF(OR(Tipy!FM60=Výsledky!$GK$6,Tipy!FM60=Výsledky!$GK$7,Tipy!FM60=Výsledky!$GK$8,Tipy!FM60=Výsledky!$GK$9),IF(VLOOKUP(Tipy!FM60,'Kategórie hráčov'!$A$2:$B$46,2,FALSE)=30,30,20),0))</f>
        <v/>
      </c>
      <c r="GN66" s="61" t="str">
        <f>IF(ISBLANK($GW$3),"",IF(OR(Tipy!FN60=Výsledky!$GN$6,Tipy!FN60=Výsledky!$GN$7,Tipy!FN60=Výsledky!$GN$8,Tipy!FN60=Výsledky!$GN$9),IF(VLOOKUP(Tipy!FN60,'Kategórie hráčov'!$A$2:$B$46,2,FALSE)=30,30,20),0))</f>
        <v/>
      </c>
      <c r="GO66" s="62" t="str">
        <f>IF(ISBLANK($GW$3),"",IF(ISBLANK(Tipy!FJ60),0,IF(OR(AND(Tipy!FJ60=Výsledky!$GU$3,OR(Tipy!FL60=Výsledky!$GW$3+1,Tipy!FL60=Výsledky!$GW$3-1)),AND(Tipy!FL60=Výsledky!$GW$3,OR(Tipy!FJ60=Výsledky!$GU$3+1,Tipy!FJ60=Výsledky!$GU$3-1))),10,0)))</f>
        <v/>
      </c>
      <c r="GP66" s="65" t="str">
        <f>IF(ISBLANK($GW$3),"",IF(ISBLANK(Tipy!FJ60),"-",SUM(GK66:GO66)))</f>
        <v/>
      </c>
      <c r="GQ66" s="64"/>
      <c r="GR66" s="61" t="str">
        <f>IF(ISBLANK($GI$3),"",IF(ISBLANK(Tipy!FP60),0,IF(AND(Tipy!FP60=Výsledky!$GG$3,Tipy!FR60=Výsledky!$GI$3),60,0)))</f>
        <v/>
      </c>
      <c r="GS66" s="61" t="str">
        <f>IF(ISBLANK($GI$3),"",IF(ISBLANK(Tipy!FP60),0,IF(AND(Tipy!FP60=Výsledky!$GG$3,Tipy!FR60=Výsledky!$GI$3),0,IF(AND(Tipy!FP60-Tipy!FR60&gt;0,Výsledky!$GG$3-Výsledky!$GI$3&gt;0),20,IF(AND(Tipy!FP60-Tipy!FR60=0,Výsledky!$GG$3-Výsledky!$GI$3=0),20,IF(AND(Tipy!FP60-Tipy!FR60&lt;0,Výsledky!$GG$3-Výsledky!$GI$3&lt;0),20,0))))))</f>
        <v/>
      </c>
      <c r="GT66" s="61" t="str">
        <f>IF(ISBLANK($GI$3),"",IF(OR(Tipy!FS60=Výsledky!#REF!,Tipy!FS60=Výsledky!#REF!,Tipy!FS60=Výsledky!#REF!,Tipy!FS60=Výsledky!$GR$9),IF(VLOOKUP(Tipy!FS60,'Kategórie hráčov'!$A$2:$B$46,2,FALSE)=30,30,20),0))</f>
        <v/>
      </c>
      <c r="GU66" s="61" t="str">
        <f>IF(ISBLANK($GI$3),"",IF(OR(Tipy!FT60=Výsledky!#REF!,Tipy!FT60=Výsledky!#REF!,Tipy!FT60=Výsledky!#REF!,Tipy!FT60=Výsledky!$GU$9),IF(VLOOKUP(Tipy!FT60,'Kategórie hráčov'!$A$2:$B$46,2,FALSE)=30,30,20),0))</f>
        <v/>
      </c>
      <c r="GV66" s="62" t="str">
        <f>IF(ISBLANK($GI$3),"",IF(ISBLANK(Tipy!FP60),0,IF(OR(AND(Tipy!FP60=Výsledky!$GG$3,OR(Tipy!FR60=Výsledky!$GI$3+1,Tipy!FR60=Výsledky!$GI$3-1)),AND(Tipy!FR60=Výsledky!$GI$3,OR(Tipy!FP60=Výsledky!$GG$3+1,Tipy!FP60=Výsledky!$GG$3-1))),10,0)))</f>
        <v/>
      </c>
      <c r="GW66" s="65" t="str">
        <f>IF(ISBLANK($GI$3),"",IF(ISBLANK(Tipy!FP60),"-",SUM(GR66:GV66)))</f>
        <v/>
      </c>
      <c r="GX66" s="64"/>
      <c r="GY66" s="61" t="str">
        <f>IF(ISBLANK($HK$3),"",IF(ISBLANK(Tipy!FV60),0,IF(AND(Tipy!FV60=Výsledky!$HI$3,Tipy!FX60=Výsledky!$HK$3),60,0)))</f>
        <v/>
      </c>
      <c r="GZ66" s="61" t="str">
        <f>IF(ISBLANK($HK$3),"",IF(ISBLANK(Tipy!FV60),0,IF(AND(Tipy!FV60=Výsledky!$HI$3,Tipy!FX60=Výsledky!$HK$3),0,IF(AND(Tipy!FV60-Tipy!FX60&gt;0,Výsledky!$HI$3-Výsledky!$HK$3&gt;0),20,IF(AND(Tipy!FV60-Tipy!FX60=0,Výsledky!$HI$3-Výsledky!$HK$3=0),20,IF(AND(Tipy!FV60-Tipy!FX60&lt;0,Výsledky!$HI$3-Výsledky!$HK$3&lt;0),20,0))))))</f>
        <v/>
      </c>
      <c r="HA66" s="61" t="str">
        <f>IF(ISBLANK($HK$3),"",IF(OR(Tipy!FY60=Výsledky!$GY$6,Tipy!FY60=Výsledky!$GY$7,Tipy!FY60=Výsledky!$GY$8,Tipy!FY60=Výsledky!$GY$9),IF(VLOOKUP(Tipy!FY60,'Kategórie hráčov'!$A$2:$B$46,2,FALSE)=30,30,20),0))</f>
        <v/>
      </c>
      <c r="HB66" s="61" t="str">
        <f>IF(ISBLANK($HK$3),"",IF(OR(Tipy!FZ60=Výsledky!$HB$6,Tipy!FZ60=Výsledky!$HB$7,Tipy!FZ60=Výsledky!$HB$8,Tipy!FZ60=Výsledky!$HB$9),IF(VLOOKUP(Tipy!FZ60,'Kategórie hráčov'!$A$2:$B$46,2,FALSE)=30,30,20),0))</f>
        <v/>
      </c>
      <c r="HC66" s="62" t="str">
        <f>IF(ISBLANK($HK$3),"",IF(ISBLANK(Tipy!FV60),0,IF(OR(AND(Tipy!FV60=Výsledky!$HI$3,OR(Tipy!FX60=Výsledky!$HK$3+1,Tipy!FX60=Výsledky!$HK$3-1)),AND(Tipy!FX60=Výsledky!$HK$3,OR(Tipy!FV60=Výsledky!$HI$3+1,Tipy!FV60=Výsledky!$HI$3-1))),10,0)))</f>
        <v/>
      </c>
      <c r="HD66" s="65" t="str">
        <f>IF(ISBLANK($HK$3),"",IF(ISBLANK(Tipy!FV60),"-",SUM(GY66:HC66)))</f>
        <v/>
      </c>
      <c r="HE66" s="64"/>
      <c r="HF66" s="61" t="str">
        <f>IF(ISBLANK($HD$3),"",IF(ISBLANK(Tipy!GB60),0,IF(AND(Tipy!GB60=Výsledky!$HB$3,Tipy!GD60=Výsledky!$HD$3),60,0)))</f>
        <v/>
      </c>
      <c r="HG66" s="61" t="str">
        <f>IF(ISBLANK($HD$3),"",IF(ISBLANK(Tipy!GB60),0,IF(AND(Tipy!GB60=Výsledky!$HB$3,Tipy!GD60=Výsledky!$HD$3),0,IF(AND(Tipy!GB60-Tipy!GD60&gt;0,Výsledky!$HB$3-Výsledky!$HD$3&gt;0),20,IF(AND(Tipy!GB60-Tipy!GD60=0,Výsledky!$HB$3-Výsledky!$HD$3=0),20,IF(AND(Tipy!GB60-Tipy!GD60&lt;0,Výsledky!$HB$3-Výsledky!$HD$3&lt;0),20,0))))))</f>
        <v/>
      </c>
      <c r="HH66" s="61" t="str">
        <f>IF(ISBLANK($HD$3),"",IF(OR(Tipy!GE60=Výsledky!#REF!,Tipy!GE60=Výsledky!#REF!,Tipy!GE60=Výsledky!#REF!,Tipy!GE60=Výsledky!$HF$9),IF(VLOOKUP(Tipy!GE60,'Kategórie hráčov'!$A$2:$B$46,2,FALSE)=30,30,20),0))</f>
        <v/>
      </c>
      <c r="HI66" s="61" t="str">
        <f>IF(ISBLANK($HD$3),"",IF(OR(Tipy!GF60=Výsledky!#REF!,Tipy!GF60=Výsledky!#REF!,Tipy!GF60=Výsledky!#REF!,Tipy!GF60=Výsledky!$HI$9),IF(VLOOKUP(Tipy!GF60,'Kategórie hráčov'!$A$2:$B$46,2,FALSE)=30,30,20),0))</f>
        <v/>
      </c>
      <c r="HJ66" s="62" t="str">
        <f>IF(ISBLANK($HD$3),"",IF(ISBLANK(Tipy!GB60),0,IF(OR(AND(Tipy!GB60=Výsledky!$HB$3,OR(Tipy!GD60=Výsledky!$HD$3+1,Tipy!GD60=Výsledky!$HD$3-1)),AND(Tipy!GD60=Výsledky!$HD$3,OR(Tipy!GB60=Výsledky!$HB$3+1,Tipy!GB60=Výsledky!$HB$3-1))),10,0)))</f>
        <v/>
      </c>
      <c r="HK66" s="65" t="str">
        <f>IF(ISBLANK($HD$3),"",IF(ISBLANK(Tipy!GB60),"-",SUM(HF66:HJ66)))</f>
        <v/>
      </c>
      <c r="HL66" s="64"/>
      <c r="HM66" s="61" t="str">
        <f>IF(ISBLANK($HY$3),"",IF(ISBLANK(Tipy!GH60),0,IF(AND(Tipy!GH60=Výsledky!$HW$3,Tipy!GJ60=Výsledky!$HY$3),60,0)))</f>
        <v/>
      </c>
      <c r="HN66" s="61" t="str">
        <f>IF(ISBLANK($HY$3),"",IF(ISBLANK(Tipy!GH60),0,IF(AND(Tipy!GH60=Výsledky!$HW$3,Tipy!GJ60=Výsledky!$HY$3),0,IF(AND(Tipy!GH60-Tipy!GJ60&gt;0,Výsledky!$HW$3-Výsledky!$HY$3&gt;0),20,IF(AND(Tipy!GH60-Tipy!GJ60=0,Výsledky!$HW$3-Výsledky!$HY$3=0),20,IF(AND(Tipy!GH60-Tipy!GJ60&lt;0,Výsledky!$HW$3-Výsledky!$HY$3&lt;0),20,0))))))</f>
        <v/>
      </c>
      <c r="HO66" s="61" t="str">
        <f>IF(ISBLANK($HY$3),"",IF(OR(Tipy!GK60=Výsledky!$HM$6,Tipy!GK60=Výsledky!$HM$7,Tipy!GK60=Výsledky!$HM$8,Tipy!GK60=Výsledky!$HM$9),IF(VLOOKUP(Tipy!GK60,'Kategórie hráčov'!$A$2:$B$46,2,FALSE)=30,30,20),0))</f>
        <v/>
      </c>
      <c r="HP66" s="61" t="str">
        <f>IF(ISBLANK($HY$3),"",IF(OR(Tipy!GL60=Výsledky!$HP$6,Tipy!GL60=Výsledky!$HP$7,Tipy!GL60=Výsledky!$HP$8,Tipy!GL60=Výsledky!$HP$9),IF(VLOOKUP(Tipy!GL60,'Kategórie hráčov'!$A$2:$B$46,2,FALSE)=30,30,20),0))</f>
        <v/>
      </c>
      <c r="HQ66" s="62" t="str">
        <f>IF(ISBLANK($HY$3),"",IF(ISBLANK(Tipy!GH60),0,IF(OR(AND(Tipy!GH60=Výsledky!$HW$3,OR(Tipy!GJ60=Výsledky!$HY$3+1,Tipy!GJ60=Výsledky!$HY$3-1)),AND(Tipy!GJ60=Výsledky!$HY$3,OR(Tipy!GH60=Výsledky!$HW$3+1,Tipy!GH60=Výsledky!$HW$3-1))),10,0)))</f>
        <v/>
      </c>
      <c r="HR66" s="65" t="str">
        <f>IF(ISBLANK($HY$3),"",IF(ISBLANK(Tipy!GH60),"-",SUM(HM66:HQ66)))</f>
        <v/>
      </c>
      <c r="HS66" s="64"/>
      <c r="HT66" s="61" t="str">
        <f>IF(ISBLANK($HR$3),"",IF(ISBLANK(Tipy!GN60),0,IF(AND(Tipy!GN60=Výsledky!$HP$3,Tipy!GP60=Výsledky!$HR$3),60,0)))</f>
        <v/>
      </c>
      <c r="HU66" s="61" t="str">
        <f>IF(ISBLANK($HR$3),"",IF(ISBLANK(Tipy!GN60),0,IF(AND(Tipy!GN60=Výsledky!$HP$3,Tipy!GP60=Výsledky!$HR$3),0,IF(AND(Tipy!GN60-Tipy!GP60&gt;0,Výsledky!$HP$3-Výsledky!$HR$3&gt;0),20,IF(AND(Tipy!GN60-Tipy!GP60=0,Výsledky!$HP$3-Výsledky!$HR$3=0),20,IF(AND(Tipy!GN60-Tipy!GP60&lt;0,Výsledky!$HP$3-Výsledky!$HR$3&lt;0),20,0))))))</f>
        <v/>
      </c>
      <c r="HV66" s="61" t="str">
        <f>IF(ISBLANK($HR$3),"",IF(OR(Tipy!GQ60=Výsledky!$HT$6,Tipy!GQ60=Výsledky!#REF!,Tipy!GQ60=Výsledky!#REF!,Tipy!GQ60=Výsledky!#REF!),IF(VLOOKUP(Tipy!GQ60,'Kategórie hráčov'!$A$2:$B$46,2,FALSE)=30,30,20),0))</f>
        <v/>
      </c>
      <c r="HW66" s="61" t="str">
        <f>IF(ISBLANK($HR$3),"",IF(OR(Tipy!GR60=Výsledky!$HW$6,Tipy!GR60=Výsledky!#REF!,Tipy!GR60=Výsledky!#REF!,Tipy!GR60=Výsledky!#REF!),IF(VLOOKUP(Tipy!GR60,'Kategórie hráčov'!$A$2:$B$46,2,FALSE)=30,30,20),0))</f>
        <v/>
      </c>
      <c r="HX66" s="62" t="str">
        <f>IF(ISBLANK($HR$3),"",IF(ISBLANK(Tipy!GN60),0,IF(OR(AND(Tipy!GN60=Výsledky!$HP$3,OR(Tipy!GP60=Výsledky!$HR$3+1,Tipy!GP60=Výsledky!$HR$3-1)),AND(Tipy!GP60=Výsledky!$HR$3,OR(Tipy!GN60=Výsledky!$HP$3+1,Tipy!GN60=Výsledky!$HP$3-1))),10,0)))</f>
        <v/>
      </c>
      <c r="HY66" s="65" t="str">
        <f>IF(ISBLANK($HR$3),"",IF(ISBLANK(Tipy!GN60),"-",SUM(HT66:HX66)))</f>
        <v/>
      </c>
      <c r="HZ66" s="64"/>
      <c r="IA66" s="61" t="str">
        <f>IF(ISBLANK($IM$3),"",IF(ISBLANK(Tipy!GT60),0,IF(AND(Tipy!GT60=Výsledky!$IK$3,Tipy!GV60=Výsledky!$IM$3),60,0)))</f>
        <v/>
      </c>
      <c r="IB66" s="61" t="str">
        <f>IF(ISBLANK($IM$3),"",IF(ISBLANK(Tipy!GT60),0,IF(AND(Tipy!GT60=Výsledky!$IK$3,Tipy!GV60=Výsledky!$IM$3),0,IF(AND(Tipy!GT60-Tipy!GV60&gt;0,Výsledky!$IK$3-Výsledky!$IM$3&gt;0),20,IF(AND(Tipy!GT60-Tipy!GV60=0,Výsledky!$IK$3-Výsledky!$IM$3=0),20,IF(AND(Tipy!GT60-Tipy!GV60&lt;0,Výsledky!$IK$3-Výsledky!$IM$3&lt;0),20,0))))))</f>
        <v/>
      </c>
      <c r="IC66" s="61" t="str">
        <f>IF(ISBLANK($IM$3),"",IF(OR(Tipy!GW60=Výsledky!$IA$6,Tipy!GW60=Výsledky!$IA$7,Tipy!GW60=Výsledky!$IA$8,Tipy!GW60=Výsledky!$IA$9),IF(VLOOKUP(Tipy!GW60,'Kategórie hráčov'!$A$2:$B$46,2,FALSE)=30,30,20),0))</f>
        <v/>
      </c>
      <c r="ID66" s="61" t="str">
        <f>IF(ISBLANK($IM$3),"",IF(OR(Tipy!GX60=Výsledky!$ID$6,Tipy!GX60=Výsledky!$ID$7,Tipy!GX60=Výsledky!$ID$8,Tipy!GX60=Výsledky!$ID$9),IF(VLOOKUP(Tipy!GX60,'Kategórie hráčov'!$A$2:$B$46,2,FALSE)=30,30,20),0))</f>
        <v/>
      </c>
      <c r="IE66" s="62" t="str">
        <f>IF(ISBLANK($IM$3),"",IF(ISBLANK(Tipy!GT60),0,IF(OR(AND(Tipy!GT60=Výsledky!$IK$3,OR(Tipy!GV60=Výsledky!$IM$3+1,Tipy!GV60=Výsledky!$IM$3-1)),AND(Tipy!GV60=Výsledky!$IM$3,OR(Tipy!GT60=Výsledky!$IK$3+1,Tipy!GT60=Výsledky!$IK$3-1))),10,0)))</f>
        <v/>
      </c>
      <c r="IF66" s="65" t="str">
        <f>IF(ISBLANK($IM$3),"",IF(ISBLANK(Tipy!GT60),"-",SUM(IA66:IE66)))</f>
        <v/>
      </c>
      <c r="IG66" s="64"/>
      <c r="IH66" s="61" t="str">
        <f>IF(ISBLANK($IF$3),"",IF(ISBLANK(Tipy!GZ60),0,IF(AND(Tipy!GZ60=Výsledky!$ID$3,Tipy!HB60=Výsledky!$IF$3),60,0)))</f>
        <v/>
      </c>
      <c r="II66" s="61" t="str">
        <f>IF(ISBLANK($IF$3),"",IF(ISBLANK(Tipy!GZ60),0,IF(AND(Tipy!GZ60=Výsledky!$ID$3,Tipy!HB60=Výsledky!$IF$3),0,IF(AND(Tipy!GZ60-Tipy!HB60&gt;0,Výsledky!$ID$3-Výsledky!$IF$3&gt;0),20,IF(AND(Tipy!GZ60-Tipy!HB60=0,Výsledky!$ID$3-Výsledky!$IF$3=0),20,IF(AND(Tipy!GZ60-Tipy!HB60&lt;0,Výsledky!$ID$3-Výsledky!$IF$3&lt;0),20,0))))))</f>
        <v/>
      </c>
      <c r="IJ66" s="61" t="str">
        <f>IF(ISBLANK($IF$3),"",IF(OR(Tipy!HC60=Výsledky!#REF!,Tipy!HC60=Výsledky!#REF!,Tipy!HC60=Výsledky!#REF!,Tipy!HC60=Výsledky!$IH$9),IF(VLOOKUP(Tipy!HC60,'Kategórie hráčov'!$A$2:$B$46,2,FALSE)=30,30,20),0))</f>
        <v/>
      </c>
      <c r="IK66" s="61" t="str">
        <f>IF(ISBLANK($IF$3),"",IF(OR(Tipy!HD60=Výsledky!#REF!,Tipy!HD60=Výsledky!#REF!,Tipy!HD60=Výsledky!#REF!,Tipy!HD60=Výsledky!$IK$9),IF(VLOOKUP(Tipy!HD60,'Kategórie hráčov'!$A$2:$B$46,2,FALSE)=30,30,20),0))</f>
        <v/>
      </c>
      <c r="IL66" s="62" t="str">
        <f>IF(ISBLANK($IF$3),"",IF(ISBLANK(Tipy!GZ60),0,IF(OR(AND(Tipy!GZ60=Výsledky!$ID$3,OR(Tipy!HB60=Výsledky!$IF$3+1,Tipy!HB60=Výsledky!$IF$3-1)),AND(Tipy!HB60=Výsledky!$IF$3,OR(Tipy!GZ60=Výsledky!$ID$3+1,Tipy!GZ60=Výsledky!$ID$3-1))),10,0)))</f>
        <v/>
      </c>
      <c r="IM66" s="65" t="str">
        <f>IF(ISBLANK($IF$3),"",IF(ISBLANK(Tipy!GZ60),"-",SUM(IH66:IL66)))</f>
        <v/>
      </c>
      <c r="IN66" s="64"/>
      <c r="IO66" s="61" t="str">
        <f>IF(ISBLANK($IT$3),"",IF(ISBLANK(Tipy!HF60),0,IF(AND(Tipy!HF60=Výsledky!$IR$3,Tipy!HH60=Výsledky!$IT$3),60,0)))</f>
        <v/>
      </c>
      <c r="IP66" s="61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61" t="str">
        <f>IF(ISBLANK($IT$3),"",IF(OR(Tipy!HI60=Výsledky!$IO$6,Tipy!HI60=Výsledky!$IO$7,Tipy!HI60=Výsledky!$IO$8,Tipy!HI60=Výsledky!$IO$9),IF(VLOOKUP(Tipy!HI60,'Kategórie hráčov'!$A$2:$B$46,2,FALSE)=30,30,20),0))</f>
        <v/>
      </c>
      <c r="IR66" s="61" t="str">
        <f>IF(ISBLANK($IT$3),"",IF(OR(Tipy!HJ60=Výsledky!$IR$6,Tipy!HJ60=Výsledky!$IR$7,Tipy!HJ60=Výsledky!$IR$8,Tipy!HJ60=Výsledky!$IR$9),IF(VLOOKUP(Tipy!HJ60,'Kategórie hráčov'!$A$2:$B$46,2,FALSE)=30,30,20),0))</f>
        <v/>
      </c>
      <c r="IS66" s="62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65" t="str">
        <f>IF(ISBLANK($IT$3),"",IF(ISBLANK(Tipy!HF60),"-",SUM(IO66:IS66)))</f>
        <v/>
      </c>
      <c r="IU66" s="64"/>
      <c r="IV66" s="61" t="str">
        <f>IF(ISBLANK($JA$3),"",IF(ISBLANK(Tipy!HL60),0,IF(AND(Tipy!HL60=Výsledky!$IY$3,Tipy!HN60=Výsledky!$JA$3),60,0)))</f>
        <v/>
      </c>
      <c r="IW66" s="61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61" t="str">
        <f>IF(ISBLANK($JA$3),"",IF(OR(Tipy!HO60=Výsledky!$IV$6,Tipy!HO60=Výsledky!$IV$7,Tipy!HO60=Výsledky!$IV$8,Tipy!HO60=Výsledky!$IV$9),IF(VLOOKUP(Tipy!HO60,'Kategórie hráčov'!$A$2:$B$46,2,FALSE)=30,30,20),0))</f>
        <v/>
      </c>
      <c r="IY66" s="61" t="str">
        <f>IF(ISBLANK($JA$3),"",IF(OR(Tipy!HP60=Výsledky!$IY$6,Tipy!HP60=Výsledky!$IY$7,Tipy!HP60=Výsledky!$IY$8,Tipy!HP60=Výsledky!$IY$9),IF(VLOOKUP(Tipy!HP60,'Kategórie hráčov'!$A$2:$B$46,2,FALSE)=30,30,20),0))</f>
        <v/>
      </c>
      <c r="IZ66" s="62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65" t="str">
        <f>IF(ISBLANK($JA$3),"",IF(ISBLANK(Tipy!HL60),"-",SUM(IV66:IZ66)))</f>
        <v/>
      </c>
      <c r="JB66" s="64"/>
      <c r="JC66" s="61" t="str">
        <f>IF(ISBLANK($JO$3),"",IF(ISBLANK(Tipy!HR60),0,IF(AND(Tipy!HR60=Výsledky!$JM$3,Tipy!HT60=Výsledky!$JO$3),60,0)))</f>
        <v/>
      </c>
      <c r="JD66" s="61" t="str">
        <f>IF(ISBLANK($JO$3),"",IF(ISBLANK(Tipy!HR60),0,IF(AND(Tipy!HR60=Výsledky!$JM$3,Tipy!HT60=Výsledky!$JO$3),0,IF(AND(Tipy!HR60-Tipy!HT60&gt;0,Výsledky!$JM$3-Výsledky!$JO$3&gt;0),20,IF(AND(Tipy!HR60-Tipy!HT60=0,Výsledky!$JM$3-Výsledky!$JO$3=0),20,IF(AND(Tipy!HR60-Tipy!HT60&lt;0,Výsledky!$JM$3-Výsledky!$JO$3&lt;0),20,0))))))</f>
        <v/>
      </c>
      <c r="JE66" s="61" t="str">
        <f>IF(ISBLANK($JO$3),"",IF(OR(Tipy!HU60=Výsledky!$JC$6,Tipy!HU60=Výsledky!$JC$7,Tipy!HU60=Výsledky!$JC$8,Tipy!HU60=Výsledky!$JC$9),IF(VLOOKUP(Tipy!HU60,'Kategórie hráčov'!$A$2:$B$70,2,FALSE)=30,30,20),0))</f>
        <v/>
      </c>
      <c r="JF66" s="61" t="str">
        <f>IF(ISBLANK($JO$3),"",IF(OR(Tipy!HV60=Výsledky!$JF$6,Tipy!HV60=Výsledky!$JF$7,Tipy!HV60=Výsledky!$JF$8,Tipy!HV60=Výsledky!$JF$9),IF(VLOOKUP(Tipy!HV60,'Kategórie hráčov'!$A$2:$B$70,2,FALSE)=30,30,20),0))</f>
        <v/>
      </c>
      <c r="JG66" s="62" t="str">
        <f>IF(ISBLANK($JO$3),"",IF(ISBLANK(Tipy!HR60),0,IF(OR(AND(Tipy!HR60=Výsledky!$JM$3,OR(Tipy!HT60=Výsledky!$JO$3+1,Tipy!HT60=Výsledky!$JO$3-1)),AND(Tipy!HT60=Výsledky!$JO$3,OR(Tipy!HR60=Výsledky!$JM$3+1,Tipy!HR60=Výsledky!$JM$3-1))),10,0)))</f>
        <v/>
      </c>
      <c r="JH66" s="65" t="str">
        <f>IF(ISBLANK($JO$3),"",IF(ISBLANK(Tipy!HR60),"-",SUM(JC66:JG66)))</f>
        <v/>
      </c>
      <c r="JI66" s="64"/>
      <c r="JJ66" s="61" t="str">
        <f>IF(ISBLANK($JH$3),"",IF(ISBLANK(Tipy!HX60),0,IF(AND(Tipy!HX60=Výsledky!$JF$3,Tipy!HZ60=Výsledky!$JH$3),60,0)))</f>
        <v/>
      </c>
      <c r="JK66" s="61" t="str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/>
      </c>
      <c r="JL66" s="61" t="str">
        <f>IF(ISBLANK($JH$3),"",IF(OR(Tipy!IA60=Výsledky!#REF!,Tipy!IA60=Výsledky!#REF!,Tipy!IA60=Výsledky!#REF!,Tipy!IA60=Výsledky!$JJ$9),IF(VLOOKUP(Tipy!IA60,'Kategórie hráčov'!$A$2:$B$46,2,FALSE)=30,30,20),0))</f>
        <v/>
      </c>
      <c r="JM66" s="61" t="str">
        <f>IF(ISBLANK($JH$3),"",IF(OR(Tipy!IB60=Výsledky!#REF!,Tipy!IB60=Výsledky!#REF!,Tipy!IB60=Výsledky!#REF!,Tipy!IB60=Výsledky!$JM$9),IF(VLOOKUP(Tipy!IB60,'Kategórie hráčov'!$A$2:$B$46,2,FALSE)=30,30,20),0))</f>
        <v/>
      </c>
      <c r="JN66" s="62" t="str">
        <f>IF(ISBLANK($JH$3),"",IF(ISBLANK(Tipy!HX60),0,IF(OR(AND(Tipy!HX60=Výsledky!$JF$3,OR(Tipy!HZ60=Výsledky!$JH$3+1,Tipy!HZ60=Výsledky!$JH$3-1)),AND(Tipy!HZ60=Výsledky!$JH$3,OR(Tipy!HX60=Výsledky!$JF$3+1,Tipy!HX60=Výsledky!$JF$3-1))),10,0)))</f>
        <v/>
      </c>
      <c r="JO66" s="65" t="str">
        <f>IF(ISBLANK($JH$3),"",IF(ISBLANK(Tipy!HX60),"-",SUM(JJ66:JN66)))</f>
        <v/>
      </c>
      <c r="JP66" s="64"/>
      <c r="JQ66" s="61" t="str">
        <f>IF(ISBLANK($JV$3),"",IF(ISBLANK(Tipy!ID60),0,IF(AND(Tipy!ID60=Výsledky!$JT$3,Tipy!IF60=Výsledky!$JV$3),60,0)))</f>
        <v/>
      </c>
      <c r="JR66" s="61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61" t="str">
        <f>IF(ISBLANK($JV$3),"",IF(OR(Tipy!IG60=Výsledky!$JQ$6,Tipy!IG60=Výsledky!$JQ$7,Tipy!IG60=Výsledky!$JQ$8,Tipy!IG60=Výsledky!$JQ$9),IF(VLOOKUP(Tipy!IG60,'Kategórie hráčov'!$A$2:$B$46,2,FALSE)=30,30,20),0))</f>
        <v/>
      </c>
      <c r="JT66" s="61" t="str">
        <f>IF(ISBLANK($JV$3),"",IF(OR(Tipy!IH60=Výsledky!$JT$6,Tipy!IH60=Výsledky!$JT$7,Tipy!IH60=Výsledky!$JT$8,Tipy!IH60=Výsledky!$JT$9),IF(VLOOKUP(Tipy!IH60,'Kategórie hráčov'!$A$2:$B$46,2,FALSE)=30,30,20),0))</f>
        <v/>
      </c>
      <c r="JU66" s="62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65" t="str">
        <f>IF(ISBLANK($JV$3),"",IF(ISBLANK(Tipy!ID60),"-",SUM(JQ66:JU66)))</f>
        <v/>
      </c>
      <c r="JW66" s="64"/>
      <c r="JX66" s="61" t="str">
        <f>IF(ISBLANK($KQ$3),"",IF(ISBLANK(Tipy!IJ60),0,IF(AND(Tipy!IJ60=Výsledky!$KO$3,Tipy!IL60=Výsledky!$KQ$3),60,0)))</f>
        <v/>
      </c>
      <c r="JY66" s="61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1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1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2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65" t="str">
        <f>IF(ISBLANK($KQ$3),"",IF(ISBLANK(Tipy!IJ60),"-",SUM(JX66:KB66)))</f>
        <v/>
      </c>
      <c r="KD66" s="64"/>
      <c r="KE66" s="61" t="str">
        <f>IF(ISBLANK($KX$3),"",IF(ISBLANK(Tipy!IP60),0,IF(AND(Tipy!IP60=Výsledky!$KV$3,Tipy!IR60=Výsledky!$KX$3),60,0)))</f>
        <v/>
      </c>
      <c r="KF66" s="61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1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1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2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65" t="str">
        <f>IF(ISBLANK($KX$3),"",IF(ISBLANK(Tipy!IP60),"-",SUM(KE66:KI66)))</f>
        <v/>
      </c>
      <c r="KK66" s="64"/>
      <c r="KL66" s="61" t="str">
        <f>IF(ISBLANK($KJ$3),"",IF(ISBLANK(Tipy!IV60),0,IF(AND(Tipy!IV60=Výsledky!$KH$3,Tipy!IX60=Výsledky!$KJ$3),60,0)))</f>
        <v/>
      </c>
      <c r="KM66" s="61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1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1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2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65" t="str">
        <f>IF(ISBLANK($KJ$3),"",IF(ISBLANK(Tipy!IV60),"-",SUM(KL66:KP66)))</f>
        <v/>
      </c>
      <c r="KR66" s="64"/>
      <c r="KS66" s="61" t="str">
        <f>IF(ISBLANK($KC$3),"",IF(ISBLANK(Tipy!JB60),0,IF(AND(Tipy!JB60=Výsledky!$KA$3,Tipy!JD60=Výsledky!$KC$3),60,0)))</f>
        <v/>
      </c>
      <c r="KT66" s="61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1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1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2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5" t="str">
        <f>IF(ISBLANK($KC$3),"",IF(ISBLANK(Tipy!JB60),"-",SUM(KS66:KW66)))</f>
        <v/>
      </c>
      <c r="KY66" s="64"/>
      <c r="KZ66" s="61" t="str">
        <f>IF(ISBLANK($LE$3),"",IF(ISBLANK(Tipy!JH60),0,IF(AND(Tipy!JH60=Výsledky!$LC$3,Tipy!JJ60=Výsledky!$LE$3),60,0)))</f>
        <v/>
      </c>
      <c r="LA66" s="61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1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1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2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5" t="str">
        <f>IF(ISBLANK($LE$3),"",IF(ISBLANK(Tipy!JH60),"-",SUM(KZ66:LD66)))</f>
        <v/>
      </c>
      <c r="LF66" s="64"/>
      <c r="LG66" s="61" t="str">
        <f>IF(ISBLANK($JH$3),"",IF(ISBLANK(Tipy!JU60),0,IF(AND(Tipy!JU60=Výsledky!$JF$3,Tipy!JW60=Výsledky!$JH$3),60,0)))</f>
        <v/>
      </c>
      <c r="LH66" s="61" t="str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/>
      </c>
      <c r="LI66" s="61" t="str">
        <f>IF(ISBLANK($JH$3),"",IF(OR(Tipy!JX60=Výsledky!#REF!,Tipy!JX60=Výsledky!#REF!,Tipy!JX60=Výsledky!#REF!,Tipy!JX60=Výsledky!$JJ$9),IF(VLOOKUP(Tipy!JX60,'Kategórie hráčov'!$A$2:$B$46,2,FALSE)=30,30,20),0))</f>
        <v/>
      </c>
      <c r="LJ66" s="61" t="str">
        <f>IF(ISBLANK($JH$3),"",IF(OR(Tipy!JY60=Výsledky!#REF!,Tipy!JY60=Výsledky!#REF!,Tipy!JY60=Výsledky!#REF!,Tipy!JY60=Výsledky!$JM$9),IF(VLOOKUP(Tipy!JY60,'Kategórie hráčov'!$A$2:$B$46,2,FALSE)=30,30,20),0))</f>
        <v/>
      </c>
      <c r="LK66" s="62" t="str">
        <f>IF(ISBLANK($JH$3),"",IF(ISBLANK(Tipy!JU60),0,IF(OR(AND(Tipy!JU60=Výsledky!$JF$3,OR(Tipy!JW60=Výsledky!$JH$3+1,Tipy!JW60=Výsledky!$JH$3-1)),AND(Tipy!JW60=Výsledky!$JH$3,OR(Tipy!JU60=Výsledky!$JF$3+1,Tipy!JU60=Výsledky!$JF$3-1))),10,0)))</f>
        <v/>
      </c>
      <c r="LL66" s="65" t="str">
        <f>IF(ISBLANK($JH$3),"",IF(ISBLANK(Tipy!JU60),"-",SUM(LG66:LK66)))</f>
        <v/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 t="str">
        <f>IF(ISBLANK($JH$3),"",IF(ISBLANK(Tipy!KI60),0,IF(AND(Tipy!KI60=Výsledky!$JF$3,Tipy!KK60=Výsledky!$JH$3),60,0)))</f>
        <v/>
      </c>
      <c r="LV66" s="61" t="str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/>
      </c>
      <c r="LW66" s="61" t="str">
        <f>IF(ISBLANK($JH$3),"",IF(OR(Tipy!KL60=Výsledky!#REF!,Tipy!KL60=Výsledky!#REF!,Tipy!KL60=Výsledky!#REF!,Tipy!KL60=Výsledky!$JJ$9),IF(VLOOKUP(Tipy!KL60,'Kategórie hráčov'!$A$2:$B$46,2,FALSE)=30,30,20),0))</f>
        <v/>
      </c>
      <c r="LX66" s="61" t="str">
        <f>IF(ISBLANK($JH$3),"",IF(OR(Tipy!KM60=Výsledky!#REF!,Tipy!KM60=Výsledky!#REF!,Tipy!KM60=Výsledky!#REF!,Tipy!KM60=Výsledky!$JM$9),IF(VLOOKUP(Tipy!KM60,'Kategórie hráčov'!$A$2:$B$46,2,FALSE)=30,30,20),0))</f>
        <v/>
      </c>
      <c r="LY66" s="62" t="str">
        <f>IF(ISBLANK($JH$3),"",IF(ISBLANK(Tipy!KI60),0,IF(OR(AND(Tipy!KI60=Výsledky!$JF$3,OR(Tipy!KK60=Výsledky!$JH$3+1,Tipy!KK60=Výsledky!$JH$3-1)),AND(Tipy!KK60=Výsledky!$JH$3,OR(Tipy!KI60=Výsledky!$JF$3+1,Tipy!KI60=Výsledky!$JF$3-1))),10,0)))</f>
        <v/>
      </c>
      <c r="LZ66" s="65" t="str">
        <f>IF(ISBLANK($JH$3),"",IF(ISBLANK(Tipy!KI60),"-",SUM(LU66:LY66)))</f>
        <v/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324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324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5" customFormat="1" ht="18" customHeight="1" x14ac:dyDescent="0.2">
      <c r="A67" s="287">
        <f>Tipy!A61</f>
        <v>50</v>
      </c>
      <c r="B67" s="302" t="s">
        <v>18</v>
      </c>
      <c r="C67" s="303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4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299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299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102">
        <f>IF(ISBLANK($AR$3),"",IF(ISBLANK(Tipy!AH61),0,IF(AND(Tipy!AH61=Výsledky!$AP$3,Tipy!AJ61=Výsledky!$AR$3),60,0)))</f>
        <v>0</v>
      </c>
      <c r="AN67" s="101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01">
        <f>IF(ISBLANK($AR$3),"",IF(OR(Tipy!AK61=Výsledky!$AM$6,Tipy!AK61=Výsledky!$AM$7,Tipy!AK61=Výsledky!$AM$8,Tipy!AK61=Výsledky!$AM$9),VLOOKUP(Tipy!AK61,'Kategórie hráčov'!$A$2:$B$51,2,FALSE),0))</f>
        <v>0</v>
      </c>
      <c r="AP67" s="101">
        <f>IF(ISBLANK($AR$3),"",IF(OR(Tipy!AL61=Výsledky!$AP$6,Tipy!AL61=Výsledky!$AP$7,Tipy!AL61=Výsledky!$AP$8,Tipy!AL61=Výsledky!$AP$9),VLOOKUP(Tipy!AL61,'Kategórie hráčov'!$A$27:$B$76,2,FALSE),0))</f>
        <v>0</v>
      </c>
      <c r="AQ67" s="62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5">
        <f>IF(ISBLANK($AR$3),"",IF(ISBLANK(Tipy!AH61),"-",SUM(AM67:AQ67)))</f>
        <v>30</v>
      </c>
      <c r="AS67" s="64"/>
      <c r="AT67" s="61">
        <f>IF(ISBLANK($AY$3),"",IF(ISBLANK(Tipy!AN61),0,IF(AND(Tipy!AN61=Výsledky!$AW$3,Tipy!AP61=Výsledky!$AY$3),60,0)))</f>
        <v>0</v>
      </c>
      <c r="AU67" s="61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61">
        <f>IF(ISBLANK($AY$3),"",IF(OR(Tipy!AQ61=Výsledky!$AT$6,Tipy!AQ61=Výsledky!$AT$7,Tipy!AQ61=Výsledky!$AT$8,Tipy!AQ61=Výsledky!$AT$9),VLOOKUP(Tipy!AQ61,'Kategórie hráčov'!$A$2:$B$51,2,FALSE),0))</f>
        <v>20</v>
      </c>
      <c r="AW67" s="61">
        <f>IF(ISBLANK($AY$3),"",IF(OR(Tipy!AR61=Výsledky!$AW$6,Tipy!AR61=Výsledky!$AW$7,Tipy!AR61=Výsledky!$AW$8,Tipy!AR61=Výsledky!$AW$9),VLOOKUP(Tipy!AR61,'Kategórie hráčov'!$A$27:$B$76,2,FALSE),0))</f>
        <v>0</v>
      </c>
      <c r="AX67" s="62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5">
        <f>IF(ISBLANK($AY$3),"",IF(ISBLANK(Tipy!AN61),"-",SUM(AT67:AX67)))</f>
        <v>40</v>
      </c>
      <c r="AZ67" s="64"/>
      <c r="BA67" s="61">
        <f>IF(ISBLANK($BF$3),"",IF(ISBLANK(Tipy!AT61),0,IF(AND(Tipy!AT61=Výsledky!$BD$3,Tipy!AV61=Výsledky!$BF$3),60,0)))</f>
        <v>0</v>
      </c>
      <c r="BB67" s="61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61">
        <f>IF(ISBLANK($BF$3),"",IF(OR(Tipy!AW61=Výsledky!$BA$6,Tipy!AW61=Výsledky!$BA$7,Tipy!AW61=Výsledky!$BA$8,Tipy!AW61=Výsledky!$BA$9),VLOOKUP(Tipy!AW61,'Kategórie hráčov'!$A$2:$B$51,2,FALSE),0))</f>
        <v>20</v>
      </c>
      <c r="BD67" s="61">
        <f>IF(ISBLANK($BF$3),"",IF(OR(Tipy!AX61=Výsledky!$BD$6,Tipy!AX61=Výsledky!$BD$7,Tipy!AX61=Výsledky!$BD$8,Tipy!AX61=Výsledky!$BD$9),VLOOKUP(Tipy!AX61,'Kategórie hráčov'!$A$27:$B$76,2,FALSE),0))</f>
        <v>0</v>
      </c>
      <c r="BE67" s="62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5">
        <f>IF(ISBLANK($BF$3),"",IF(ISBLANK(Tipy!AT61),"-",SUM(BA67:BE67)))</f>
        <v>50</v>
      </c>
      <c r="BG67" s="64"/>
      <c r="BH67" s="61">
        <f>IF(ISBLANK($BM$3),"",IF(ISBLANK(Tipy!AZ61),0,IF(AND(Tipy!AZ61=Výsledky!$BK$3,Tipy!BB61=Výsledky!$BM$3),60,0)))</f>
        <v>0</v>
      </c>
      <c r="BI67" s="61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61">
        <f>IF(ISBLANK($BM$3),"",IF(OR(Tipy!BC61=Výsledky!$BH$6,Tipy!BC61=Výsledky!$BH$7,Tipy!BC61=Výsledky!$BH$8,Tipy!BC61=Výsledky!$BH$9),VLOOKUP(Tipy!BC61,'Kategórie hráčov'!$A$2:$B$51,2,FALSE),0))</f>
        <v>20</v>
      </c>
      <c r="BK67" s="61">
        <f>IF(ISBLANK($BM$3),"",IF(OR(Tipy!BD61=Výsledky!$BK$6,Tipy!BD61=Výsledky!$BK$7,Tipy!BD61=Výsledky!$BK$8,Tipy!BD61=Výsledky!$BK$9),VLOOKUP(Tipy!BD61,'Kategórie hráčov'!$A$27:$B$76,2,FALSE),0))</f>
        <v>0</v>
      </c>
      <c r="BL67" s="62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5">
        <f>IF(ISBLANK($BM$3),"",IF(ISBLANK(Tipy!AZ61),"-",SUM(BH67:BL67)))</f>
        <v>50</v>
      </c>
      <c r="BN67" s="64"/>
      <c r="BO67" s="61">
        <f>IF(ISBLANK($BT$3),"",IF(ISBLANK(Tipy!BF61),0,IF(AND(Tipy!BF61=Výsledky!$BR$3,Tipy!BH61=Výsledky!$BT$3),60,0)))</f>
        <v>0</v>
      </c>
      <c r="BP67" s="61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61">
        <f>IF(ISBLANK($BT$3),"",IF(OR(Tipy!BI61=Výsledky!$BO$6,Tipy!BI61=Výsledky!$BO$7,Tipy!BI61=Výsledky!$BO$8,Tipy!BI61=Výsledky!$BO$9),VLOOKUP(Tipy!BI61,'Kategórie hráčov'!$A$2:$B$51,2,FALSE),0))</f>
        <v>0</v>
      </c>
      <c r="BR67" s="61">
        <f>IF(ISBLANK($BT$3),"",IF(OR(Tipy!BJ61=Výsledky!$BR$6,Tipy!BJ61=Výsledky!$BR$7,Tipy!BJ61=Výsledky!$BR$8,Tipy!BJ61=Výsledky!$BR$9),VLOOKUP(Tipy!BJ61,'Kategórie hráčov'!$A$27:$B$76,2,FALSE),0))</f>
        <v>0</v>
      </c>
      <c r="BS67" s="62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5">
        <f>IF(ISBLANK($BT$3),"",IF(ISBLANK(Tipy!BF61),"-",SUM(BO67:BS67)))</f>
        <v>0</v>
      </c>
      <c r="BU67" s="64"/>
      <c r="BV67" s="61">
        <f>IF(ISBLANK($CA$3),"",IF(ISBLANK(Tipy!BL61),0,IF(AND(Tipy!BL61=Výsledky!$BY$3,Tipy!BN61=Výsledky!$CA$3),60,0)))</f>
        <v>0</v>
      </c>
      <c r="BW67" s="61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61">
        <f>IF(ISBLANK($CA$3),"",IF(OR(Tipy!BO61=Výsledky!$BV$6,Tipy!BO61=Výsledky!$BV$7,Tipy!BO61=Výsledky!$BV$8,Tipy!BO61=Výsledky!$BV$9),VLOOKUP(Tipy!BO61,'Kategórie hráčov'!$A$2:$B$51,2,FALSE),0))</f>
        <v>0</v>
      </c>
      <c r="BY67" s="61">
        <f>IF(ISBLANK($CA$3),"",IF(OR(Tipy!BP61=Výsledky!$BY$6,Tipy!BP61=Výsledky!$BY$7,Tipy!BP61=Výsledky!$BY$8,Tipy!BP61=Výsledky!$BY$9),VLOOKUP(Tipy!BP61,'Kategórie hráčov'!$A$27:$B$76,2,FALSE),0))</f>
        <v>0</v>
      </c>
      <c r="BZ67" s="62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5">
        <f>IF(ISBLANK($CA$3),"",IF(ISBLANK(Tipy!BL61),"-",SUM(BV67:BZ67)))</f>
        <v>20</v>
      </c>
      <c r="CB67" s="64"/>
      <c r="CC67" s="61">
        <f>IF(ISBLANK($CH$3),"",IF(ISBLANK(Tipy!BR61),0,IF(AND(Tipy!BR61=Výsledky!$CF$3,Tipy!BT61=Výsledky!$CH$3),60,0)))</f>
        <v>0</v>
      </c>
      <c r="CD67" s="61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61">
        <f>IF(ISBLANK($CH$3),"",IF(OR(Tipy!BU61=Výsledky!$CC$6,Tipy!BU61=Výsledky!$CC$7,Tipy!BU61=Výsledky!$CC$8,Tipy!BU61=Výsledky!$CC$9),VLOOKUP(Tipy!BU61,'Kategórie hráčov'!$A$2:$B$51,2,FALSE),0))</f>
        <v>0</v>
      </c>
      <c r="CF67" s="61">
        <f>IF(ISBLANK($CH$3),"",IF(OR(Tipy!BV61=Výsledky!$CF$6,Tipy!BV61=Výsledky!$CF$7,Tipy!BV61=Výsledky!$CF$8,Tipy!BV61=Výsledky!$CF$9),VLOOKUP(Tipy!BV61,'Kategórie hráčov'!$A$27:$B$76,2,FALSE),0))</f>
        <v>0</v>
      </c>
      <c r="CG67" s="62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5">
        <f>IF(ISBLANK($CH$3),"",IF(ISBLANK(Tipy!BR61),"-",SUM(CC67:CG67)))</f>
        <v>0</v>
      </c>
      <c r="CI67" s="64"/>
      <c r="CJ67" s="61">
        <f>IF(ISBLANK($CO$3),"",IF(ISBLANK(Tipy!BX61),0,IF(AND(Tipy!BX61=Výsledky!$CM$3,Tipy!BZ61=Výsledky!$CO$3),60,0)))</f>
        <v>0</v>
      </c>
      <c r="CK67" s="61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61">
        <f>IF(ISBLANK($CO$3),"",IF(OR(Tipy!CA61=Výsledky!$CJ$6,Tipy!CA61=Výsledky!$CJ$7,Tipy!CA61=Výsledky!$CJ$8,Tipy!CA61=Výsledky!$CJ$9),VLOOKUP(Tipy!CA61,'Kategórie hráčov'!$A$2:$B$51,2,FALSE),0))</f>
        <v>0</v>
      </c>
      <c r="CM67" s="61">
        <f>IF(ISBLANK($CO$3),"",IF(OR(Tipy!CB61=Výsledky!$CM$6,Tipy!CB61=Výsledky!$CM$7,Tipy!CB61=Výsledky!$CM$8,Tipy!CB61=Výsledky!$CM$9),VLOOKUP(Tipy!CB61,'Kategórie hráčov'!$A$27:$B$76,2,FALSE),0))</f>
        <v>0</v>
      </c>
      <c r="CN67" s="62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65">
        <f>IF(ISBLANK($CO$3),"",IF(ISBLANK(Tipy!BX61),"-",SUM(CJ67:CN67)))</f>
        <v>20</v>
      </c>
      <c r="CP67" s="64"/>
      <c r="CQ67" s="61">
        <f>IF(ISBLANK($CV$3),"",IF(ISBLANK(Tipy!CD61),0,IF(AND(Tipy!CD61=Výsledky!$CT$3,Tipy!CF61=Výsledky!$CV$3),60,0)))</f>
        <v>0</v>
      </c>
      <c r="CR67" s="61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61">
        <f>IF(ISBLANK($CV$3),"",IF(OR(Tipy!CG61=Výsledky!$CQ$6,Tipy!CG61=Výsledky!$CQ$7,Tipy!CG61=Výsledky!$CQ$8,Tipy!CG61=Výsledky!$CQ$9),VLOOKUP(Tipy!CG61,'Kategórie hráčov'!$A$2:$B$51,2,FALSE),0))</f>
        <v>20</v>
      </c>
      <c r="CT67" s="61">
        <f>IF(ISBLANK($CV$3),"",IF(OR(Tipy!CH61=Výsledky!$CT$6,Tipy!CH61=Výsledky!$CT$7,Tipy!CH61=Výsledky!$CT$8,Tipy!CH61=Výsledky!$CT$9),VLOOKUP(Tipy!CH61,'Kategórie hráčov'!$A$27:$B$76,2,FALSE),0))</f>
        <v>0</v>
      </c>
      <c r="CU67" s="62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65">
        <f>IF(ISBLANK($CV$3),"",IF(ISBLANK(Tipy!CD61),"-",SUM(CQ67:CU67)))</f>
        <v>40</v>
      </c>
      <c r="CW67" s="64"/>
      <c r="CX67" s="61">
        <f>IF(ISBLANK($DC$3),"",IF(ISBLANK(Tipy!CJ61),0,IF(AND(Tipy!CJ61=Výsledky!$DA$3,Tipy!CL61=Výsledky!$DC$3),60,0)))</f>
        <v>0</v>
      </c>
      <c r="CY67" s="61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61">
        <f>IF(ISBLANK($DC$3),"",IF(OR(Tipy!CM61=Výsledky!$CX$6,Tipy!CM61=Výsledky!$CX$7,Tipy!CM61=Výsledky!$CX$8,Tipy!CM61=Výsledky!$CX$9),VLOOKUP(Tipy!CM61,'Kategórie hráčov'!$A$2:$B$51,2,FALSE),0))</f>
        <v>20</v>
      </c>
      <c r="DA67" s="61">
        <f>IF(ISBLANK($DC$3),"",IF(OR(Tipy!CN61=Výsledky!$DA$6,Tipy!CN61=Výsledky!$DA$7,Tipy!CN61=Výsledky!$DA$8,Tipy!CN61=Výsledky!$DA$9),VLOOKUP(Tipy!CN61,'Kategórie hráčov'!$A$27:$B$76,2,FALSE),0))</f>
        <v>0</v>
      </c>
      <c r="DB67" s="62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65">
        <f>IF(ISBLANK($DC$3),"",IF(ISBLANK(Tipy!CJ61),"-",SUM(CX67:DB67)))</f>
        <v>50</v>
      </c>
      <c r="DD67" s="64"/>
      <c r="DE67" s="61">
        <f>IF(ISBLANK($DJ$3),"",IF(ISBLANK(Tipy!CP61),0,IF(AND(Tipy!CP61=Výsledky!$DH$3,Tipy!CR61=Výsledky!$DJ$3),60,0)))</f>
        <v>60</v>
      </c>
      <c r="DF67" s="61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61">
        <f>IF(ISBLANK($DJ$3),"",IF(OR(Tipy!CS61=Výsledky!$DE$6,Tipy!CS61=Výsledky!$DE$7,Tipy!CS61=Výsledky!$DE$8,Tipy!CS61=Výsledky!$DE$9),VLOOKUP(Tipy!CS61,'Kategórie hráčov'!$A$2:$B$51,2,FALSE),0))</f>
        <v>20</v>
      </c>
      <c r="DH67" s="61">
        <f>IF(ISBLANK($DJ$3),"",IF(OR(Tipy!CT61=Výsledky!$DH$6,Tipy!CT61=Výsledky!$DH$7,Tipy!CT61=Výsledky!$DH$8,Tipy!CT61=Výsledky!$DH$9),VLOOKUP(Tipy!CT61,'Kategórie hráčov'!$A$27:$B$76,2,FALSE),0))</f>
        <v>20</v>
      </c>
      <c r="DI67" s="62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65">
        <f>IF(ISBLANK($DJ$3),"",IF(ISBLANK(Tipy!CP61),"-",SUM(DE67:DI67)))</f>
        <v>100</v>
      </c>
      <c r="DK67" s="64"/>
      <c r="DL67" s="61">
        <f>IF(ISBLANK($DQ$3),"",IF(ISBLANK(Tipy!CV61),0,IF(AND(Tipy!CV61=Výsledky!$DO$3,Tipy!CX61=Výsledky!$DQ$3),60,0)))</f>
        <v>0</v>
      </c>
      <c r="DM67" s="61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61">
        <f>IF(ISBLANK($DQ$3),"",IF(OR(Tipy!CY61=Výsledky!$DL$6,Tipy!CY61=Výsledky!$DL$7,Tipy!CY61=Výsledky!$DL$8,Tipy!CY61=Výsledky!$DL$9),VLOOKUP(Tipy!CY61,'Kategórie hráčov'!$A$2:$B$51,2,FALSE),0))</f>
        <v>0</v>
      </c>
      <c r="DO67" s="61">
        <f>IF(ISBLANK($DQ$3),"",IF(OR(Tipy!CZ61=Výsledky!$DO$6,Tipy!CZ61=Výsledky!$DO$7,Tipy!CZ61=Výsledky!$DO$8,Tipy!CZ61=Výsledky!$DO$9),VLOOKUP(Tipy!CZ61,'Kategórie hráčov'!$A$27:$B$76,2,FALSE),0))</f>
        <v>0</v>
      </c>
      <c r="DP67" s="62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65">
        <f>IF(ISBLANK($DQ$3),"",IF(ISBLANK(Tipy!CV61),"-",SUM(DL67:DP67)))</f>
        <v>0</v>
      </c>
      <c r="DR67" s="64"/>
      <c r="DS67" s="61">
        <f>IF(ISBLANK($DX$3),"",IF(ISBLANK(Tipy!DB61),0,IF(AND(Tipy!DB61=Výsledky!$DV$3,Tipy!DD61=Výsledky!$DX$3),60,0)))</f>
        <v>0</v>
      </c>
      <c r="DT67" s="61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61">
        <f>IF(ISBLANK($DX$3),"",IF(OR(Tipy!DE61=Výsledky!$DS$6,Tipy!DE61=Výsledky!$DS$7,Tipy!DE61=Výsledky!$DS$8,Tipy!DE61=Výsledky!$DS$9),VLOOKUP(Tipy!DE61,'Kategórie hráčov'!$A$2:$B$51,2,FALSE),0))</f>
        <v>20</v>
      </c>
      <c r="DV67" s="61">
        <f>IF(ISBLANK($DX$3),"",IF(OR(Tipy!DF61=Výsledky!$DV$6,Tipy!DF61=Výsledky!$DV$7,Tipy!DF61=Výsledky!$DV$8,Tipy!DF61=Výsledky!$DV$9),VLOOKUP(Tipy!DF61,'Kategórie hráčov'!$A$27:$B$76,2,FALSE),0))</f>
        <v>0</v>
      </c>
      <c r="DW67" s="62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65">
        <f>IF(ISBLANK($DX$3),"",IF(ISBLANK(Tipy!DB61),"-",SUM(DS67:DW67)))</f>
        <v>30</v>
      </c>
      <c r="DY67" s="64"/>
      <c r="DZ67" s="61">
        <f>IF(ISBLANK($EE$3),"",IF(ISBLANK(Tipy!DH61),0,IF(AND(Tipy!DH61=Výsledky!$EC$3,Tipy!DJ61=Výsledky!$EE$3),60,0)))</f>
        <v>0</v>
      </c>
      <c r="EA67" s="61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61">
        <f>IF(ISBLANK($EE$3),"",IF(OR(Tipy!DK61=Výsledky!$DZ$6,Tipy!DK61=Výsledky!$DZ$7,Tipy!DK61=Výsledky!$DZ$8,Tipy!DK61=Výsledky!$DZ$9),VLOOKUP(Tipy!DK61,'Kategórie hráčov'!$A$2:$B$51,2,FALSE),0))</f>
        <v>20</v>
      </c>
      <c r="EC67" s="61">
        <f>IF(ISBLANK($EE$3),"",IF(OR(Tipy!DL61=Výsledky!$EC$6,Tipy!DL61=Výsledky!$EC$7,Tipy!DL61=Výsledky!$EC$8,Tipy!DL61=Výsledky!$EC$9),VLOOKUP(Tipy!DL61,'Kategórie hráčov'!$A$27:$B$76,2,FALSE),0))</f>
        <v>0</v>
      </c>
      <c r="ED67" s="62">
        <f>IF(ISBLANK($EE$3),"",IF(ISBLANK(Tipy!DH61),0,IF(OR(AND(Tipy!DH61=Výsledky!$EC$3,OR(Tipy!DJ61=Výsledky!$EE$3+1,Tipy!DJ61=Výsledky!$EE$3-1)),AND(Tipy!DJ61=Výsledky!$EE$3,OR(Tipy!DH61=Výsledky!$EC$3+1,Tipy!DH61=Výsledky!$EC$3-1))),10,0)))</f>
        <v>10</v>
      </c>
      <c r="EE67" s="65">
        <f>IF(ISBLANK($EE$3),"",IF(ISBLANK(Tipy!DH61),"-",SUM(DZ67:ED67)))</f>
        <v>50</v>
      </c>
      <c r="EF67" s="64"/>
      <c r="EG67" s="61">
        <f>IF(ISBLANK($EL$3),"",IF(ISBLANK(Tipy!DN61),0,IF(AND(Tipy!DN61=Výsledky!$EJ$3,Tipy!DP61=Výsledky!$EL$3),60,0)))</f>
        <v>0</v>
      </c>
      <c r="EH67" s="61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61">
        <f>IF(ISBLANK($EL$3),"",IF(OR(Tipy!DQ61=Výsledky!$EG$6,Tipy!DQ61=Výsledky!$EG$7,Tipy!DQ61=Výsledky!$EG$8,Tipy!DQ61=Výsledky!$EG$9),VLOOKUP(Tipy!DQ61,'Kategórie hráčov'!$A$77:$B$77,2,FALSE),0))</f>
        <v>0</v>
      </c>
      <c r="EJ67" s="61">
        <f>IF(ISBLANK($EL$3),"",IF(OR(Tipy!DR61=Výsledky!$EJ$6,Tipy!DR61=Výsledky!$EJ$7,Tipy!DR61=Výsledky!$EJ$8,Tipy!DR61=Výsledky!$EJ$9),VLOOKUP(Tipy!DR61,'Kategórie hráčov'!$A$27:$B$76,2,FALSE),0))</f>
        <v>0</v>
      </c>
      <c r="EK67" s="62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65">
        <f>IF(ISBLANK($EL$3),"",IF(ISBLANK(Tipy!DN61),"-",SUM(EG67:EK67)))</f>
        <v>0</v>
      </c>
      <c r="EM67" s="64"/>
      <c r="EN67" s="61">
        <f>IF(ISBLANK($ES$3),"",IF(ISBLANK(Tipy!DT61),0,IF(AND(Tipy!DT61=Výsledky!$EQ$3,Tipy!DV61=Výsledky!$ES$3),60,0)))</f>
        <v>0</v>
      </c>
      <c r="EO67" s="61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61">
        <f>IF(ISBLANK($ES$3),"",IF(OR(Tipy!DW61=Výsledky!$EN$6,Tipy!DW61=Výsledky!$EN$7,Tipy!DW61=Výsledky!$EN$8,Tipy!DW61=Výsledky!$EN$9),VLOOKUP(Tipy!DW61,'Kategórie hráčov'!$A$2:$B$51,2,FALSE),0))</f>
        <v>0</v>
      </c>
      <c r="EQ67" s="61">
        <f>IF(ISBLANK($ES$3),"",IF(OR(Tipy!DX61=Výsledky!$EQ$6,Tipy!DX61=Výsledky!$EQ$7,Tipy!DX61=Výsledky!$EQ$8,Tipy!DX61=Výsledky!$EQ$9),VLOOKUP(Tipy!DX61,'Kategórie hráčov'!$A$27:$B$76,2,FALSE),0))</f>
        <v>0</v>
      </c>
      <c r="ER67" s="62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65">
        <f>IF(ISBLANK($ES$3),"",IF(ISBLANK(Tipy!DT61),"-",SUM(EN67:ER67)))</f>
        <v>30</v>
      </c>
      <c r="ET67" s="64"/>
      <c r="EU67" s="61">
        <f>IF(ISBLANK($EZ$3),"",IF(ISBLANK(Tipy!DZ61),0,IF(AND(Tipy!DZ61=Výsledky!$EX$3,Tipy!EB61=Výsledky!$EZ$3),60,0)))</f>
        <v>0</v>
      </c>
      <c r="EV67" s="61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20</v>
      </c>
      <c r="EW67" s="61">
        <f>IF(ISBLANK($EZ$3),"",IF(OR(Tipy!EC61=Výsledky!$EU$6,Tipy!EC61=Výsledky!$EU$7,Tipy!EC61=Výsledky!$EU$8,Tipy!EC61=Výsledky!$EU$9),VLOOKUP(Tipy!EC61,'Kategórie hráčov'!$A$2:$B$51,2,FALSE),0))</f>
        <v>0</v>
      </c>
      <c r="EX67" s="61">
        <f>IF(ISBLANK($EZ$3),"",IF(OR(Tipy!ED61=Výsledky!$EX$6,Tipy!ED61=Výsledky!$EX$7,Tipy!ED61=Výsledky!$EX$8,Tipy!ED61=Výsledky!$EX$9),VLOOKUP(Tipy!ED61,'Kategórie hráčov'!$A$27:$B$76,2,FALSE),0))</f>
        <v>0</v>
      </c>
      <c r="EY67" s="62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65">
        <f>IF(ISBLANK($EZ$3),"",IF(ISBLANK(Tipy!DZ61),"-",SUM(EU67:EY67)))</f>
        <v>20</v>
      </c>
      <c r="FA67" s="64"/>
      <c r="FB67" s="61">
        <f>IF(ISBLANK($BM$3),"",IF(ISBLANK(Tipy!EF61),0,IF(AND(Tipy!EF61=Výsledky!$BK$3,Tipy!EH61=Výsledky!$BM$3),60,0)))</f>
        <v>0</v>
      </c>
      <c r="FC67" s="61">
        <f>IF(ISBLANK($BM$3),"",IF(ISBLANK(Tipy!EF61),0,IF(AND(Tipy!EF61=Výsledky!$BK$3,Tipy!EH61=Výsledky!$BM$3),0,IF(AND(Tipy!EF61-Tipy!EH61&gt;0,Výsledky!$BK$3-Výsledky!$BM$3&gt;0),20,IF(AND(Tipy!EF61-Tipy!EH61=0,Výsledky!$BK$3-Výsledky!$BM$3=0),20,IF(AND(Tipy!EF61-Tipy!EH61&lt;0,Výsledky!$BK$3-Výsledky!$BM$3&lt;0),20,0))))))</f>
        <v>0</v>
      </c>
      <c r="FD67" s="61">
        <f>IF(ISBLANK($BM$3),"",IF(OR(Tipy!EI61=Výsledky!$FB$6,Tipy!EI61=Výsledky!$FB$7,Tipy!EI61=Výsledky!$FB$8,Tipy!EI61=Výsledky!$FB$9),IF(VLOOKUP(Tipy!EI61,'Kategórie hráčov'!$A$2:$B$46,2,FALSE)=30,30,20),0))</f>
        <v>0</v>
      </c>
      <c r="FE67" s="61">
        <f>IF(ISBLANK($BM$3),"",IF(OR(Tipy!EJ61=Výsledky!$FE$6,Tipy!EJ61=Výsledky!$FE$7,Tipy!EJ61=Výsledky!$FE$8,Tipy!EJ61=Výsledky!$FE$9),IF(VLOOKUP(Tipy!EJ61,'Kategórie hráčov'!$A$2:$B$46,2,FALSE)=30,30,20),0))</f>
        <v>0</v>
      </c>
      <c r="FF67" s="62">
        <f>IF(ISBLANK($BM$3),"",IF(ISBLANK(Tipy!EF61),0,IF(OR(AND(Tipy!EF61=Výsledky!$BK$3,OR(Tipy!EH61=Výsledky!$BM$3+1,Tipy!EH61=Výsledky!$BM$3-1)),AND(Tipy!EH61=Výsledky!$BM$3,OR(Tipy!EF61=Výsledky!$BK$3+1,Tipy!EF61=Výsledky!$BK$3-1))),10,0)))</f>
        <v>0</v>
      </c>
      <c r="FG67" s="65" t="str">
        <f>IF(ISBLANK($BM$3),"",IF(ISBLANK(Tipy!EF61),"-",SUM(FB67:FF67)))</f>
        <v>-</v>
      </c>
      <c r="FH67" s="64"/>
      <c r="FI67" s="61" t="str">
        <f>IF(ISBLANK($FN$3),"",IF(ISBLANK(Tipy!EL61),0,IF(AND(Tipy!EL61=Výsledky!$FL$3,Tipy!EN61=Výsledky!$FN$3),60,0)))</f>
        <v/>
      </c>
      <c r="FJ67" s="61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61" t="str">
        <f>IF(ISBLANK($FN$3),"",IF(OR(Tipy!EO61=Výsledky!$FI$6,Tipy!EO61=Výsledky!$FI$7,Tipy!EO61=Výsledky!$FI$8,Tipy!EO61=Výsledky!$FI$9),IF(VLOOKUP(Tipy!EO61,'Kategórie hráčov'!$A$2:$B$46,2,FALSE)=30,30,20),0))</f>
        <v/>
      </c>
      <c r="FL67" s="61" t="str">
        <f>IF(ISBLANK($FN$3),"",IF(OR(Tipy!EP61=Výsledky!$FL$6,Tipy!EP61=Výsledky!$FL$7,Tipy!EP61=Výsledky!$FL$8,Tipy!EP61=Výsledky!$FL$9),IF(VLOOKUP(Tipy!EP61,'Kategórie hráčov'!$A$2:$B$46,2,FALSE)=30,30,20),0))</f>
        <v/>
      </c>
      <c r="FM67" s="62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65" t="str">
        <f>IF(ISBLANK($FN$3),"",IF(ISBLANK(Tipy!EL61),"-",SUM(FI67:FM67)))</f>
        <v/>
      </c>
      <c r="FO67" s="64"/>
      <c r="FP67" s="61">
        <f>IF(ISBLANK($DJ$3),"",IF(ISBLANK(Tipy!ER61),0,IF(AND(Tipy!ER61=Výsledky!$DH$3,Tipy!ET61=Výsledky!$DJ$3),60,0)))</f>
        <v>0</v>
      </c>
      <c r="FQ67" s="61">
        <f>IF(ISBLANK($DJ$3),"",IF(ISBLANK(Tipy!ER61),0,IF(AND(Tipy!ER61=Výsledky!$DH$3,Tipy!ET61=Výsledky!$DJ$3),0,IF(AND(Tipy!ER61-Tipy!ET61&gt;0,Výsledky!$DH$3-Výsledky!$DJ$3&gt;0),20,IF(AND(Tipy!ER61-Tipy!ET61=0,Výsledky!$DH$3-Výsledky!$DJ$3=0),20,IF(AND(Tipy!ER61-Tipy!ET61&lt;0,Výsledky!$DH$3-Výsledky!$DJ$3&lt;0),20,0))))))</f>
        <v>0</v>
      </c>
      <c r="FR67" s="61">
        <f>IF(ISBLANK($DJ$3),"",IF(OR(Tipy!EU61=Výsledky!$FP$6,Tipy!EU61=Výsledky!$FP$7,Tipy!EU61=Výsledky!$FP$8,Tipy!EU61=Výsledky!$FP$9),IF(VLOOKUP(Tipy!EU61,'Kategórie hráčov'!$A$2:$B$46,2,FALSE)=30,30,20),0))</f>
        <v>0</v>
      </c>
      <c r="FS67" s="61">
        <f>IF(ISBLANK($DJ$3),"",IF(OR(Tipy!EV61=Výsledky!$FS$6,Tipy!EV61=Výsledky!$FS$7,Tipy!EV61=Výsledky!$FS$8,Tipy!EV61=Výsledky!$FS$9),IF(VLOOKUP(Tipy!EV61,'Kategórie hráčov'!$A$2:$B$46,2,FALSE)=30,30,20),0))</f>
        <v>0</v>
      </c>
      <c r="FT67" s="62">
        <f>IF(ISBLANK($DJ$3),"",IF(ISBLANK(Tipy!ER61),0,IF(OR(AND(Tipy!ER61=Výsledky!$DH$3,OR(Tipy!ET61=Výsledky!$DJ$3+1,Tipy!ET61=Výsledky!$DJ$3-1)),AND(Tipy!ET61=Výsledky!$DJ$3,OR(Tipy!ER61=Výsledky!$DH$3+1,Tipy!ER61=Výsledky!$DH$3-1))),10,0)))</f>
        <v>0</v>
      </c>
      <c r="FU67" s="65" t="str">
        <f>IF(ISBLANK($DJ$3),"",IF(ISBLANK(Tipy!ER61),"-",SUM(FP67:FT67)))</f>
        <v>-</v>
      </c>
      <c r="FV67" s="64"/>
      <c r="FW67" s="61" t="str">
        <f>IF(ISBLANK($GB$3),"",IF(ISBLANK(Tipy!EX61),0,IF(AND(Tipy!EX61=Výsledky!$FZ$3,Tipy!EZ61=Výsledky!$GB$3),60,0)))</f>
        <v/>
      </c>
      <c r="FX67" s="61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61" t="str">
        <f>IF(ISBLANK($GB$3),"",IF(OR(Tipy!FA61=Výsledky!$FW$6,Tipy!FA61=Výsledky!$FW$7,Tipy!FA61=Výsledky!$FW$8,Tipy!FA61=Výsledky!$FW$9),IF(VLOOKUP(Tipy!FA61,'Kategórie hráčov'!$A$2:$B$46,2,FALSE)=30,30,20),0))</f>
        <v/>
      </c>
      <c r="FZ67" s="61" t="str">
        <f>IF(ISBLANK($GB$3),"",IF(OR(Tipy!FB61=Výsledky!$FZ$6,Tipy!FB61=Výsledky!$FZ$7,Tipy!FB61=Výsledky!$FZ$8,Tipy!FB61=Výsledky!$FZ$9),IF(VLOOKUP(Tipy!FB61,'Kategórie hráčov'!$A$2:$B$46,2,FALSE)=30,30,20),0))</f>
        <v/>
      </c>
      <c r="GA67" s="62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65" t="str">
        <f>IF(ISBLANK($GB$3),"",IF(ISBLANK(Tipy!EX61),"-",SUM(FW67:GA67)))</f>
        <v/>
      </c>
      <c r="GC67" s="64"/>
      <c r="GD67" s="61" t="str">
        <f>IF(ISBLANK($GP$3),"",IF(ISBLANK(Tipy!FD61),0,IF(AND(Tipy!FD61=Výsledky!$GN$3,Tipy!FF61=Výsledky!$GP$3),60,0)))</f>
        <v/>
      </c>
      <c r="GE67" s="61" t="str">
        <f>IF(ISBLANK($GP$3),"",IF(ISBLANK(Tipy!FD61),0,IF(AND(Tipy!FD61=Výsledky!$GN$3,Tipy!FF61=Výsledky!$GP$3),0,IF(AND(Tipy!FD61-Tipy!FF61&gt;0,Výsledky!$GN$3-Výsledky!$GP$3&gt;0),20,IF(AND(Tipy!FD61-Tipy!FF61=0,Výsledky!$GN$3-Výsledky!$GP$3=0),20,IF(AND(Tipy!FD61-Tipy!FF61&lt;0,Výsledky!$GN$3-Výsledky!$GP$3&lt;0),20,0))))))</f>
        <v/>
      </c>
      <c r="GF67" s="61" t="str">
        <f>IF(ISBLANK($GP$3),"",IF(OR(Tipy!FG61=Výsledky!$GD$6,Tipy!FG61=Výsledky!$GD$7,Tipy!FG61=Výsledky!$GD$8,Tipy!FG61=Výsledky!$GD$9),IF(VLOOKUP(Tipy!FG61,'Kategórie hráčov'!$A$2:$B$46,2,FALSE)=30,30,20),0))</f>
        <v/>
      </c>
      <c r="GG67" s="61" t="str">
        <f>IF(ISBLANK($GP$3),"",IF(OR(Tipy!FH61=Výsledky!$GG$6,Tipy!FH61=Výsledky!$GG$7,Tipy!FH61=Výsledky!$GG$8,Tipy!FH61=Výsledky!$GG$9),IF(VLOOKUP(Tipy!FH61,'Kategórie hráčov'!$A$2:$B$46,2,FALSE)=30,30,20),0))</f>
        <v/>
      </c>
      <c r="GH67" s="62" t="str">
        <f>IF(ISBLANK($GP$3),"",IF(ISBLANK(Tipy!FD61),0,IF(OR(AND(Tipy!FD61=Výsledky!$GN$3,OR(Tipy!FF61=Výsledky!$GP$3+1,Tipy!FF61=Výsledky!$GP$3-1)),AND(Tipy!FF61=Výsledky!$GP$3,OR(Tipy!FD61=Výsledky!$GN$3+1,Tipy!FD61=Výsledky!$GN$3-1))),10,0)))</f>
        <v/>
      </c>
      <c r="GI67" s="65" t="str">
        <f>IF(ISBLANK($GP$3),"",IF(ISBLANK(Tipy!FD61),"-",SUM(GD67:GH67)))</f>
        <v/>
      </c>
      <c r="GJ67" s="64"/>
      <c r="GK67" s="61" t="str">
        <f>IF(ISBLANK($GW$3),"",IF(ISBLANK(Tipy!FJ61),0,IF(AND(Tipy!FJ61=Výsledky!$GU$3,Tipy!FL61=Výsledky!$GW$3),60,0)))</f>
        <v/>
      </c>
      <c r="GL67" s="61" t="str">
        <f>IF(ISBLANK($GW$3),"",IF(ISBLANK(Tipy!FJ61),0,IF(AND(Tipy!FJ61=Výsledky!$GU$3,Tipy!FL61=Výsledky!$GW$3),0,IF(AND(Tipy!FJ61-Tipy!FL61&gt;0,Výsledky!$GU$3-Výsledky!$GW$3&gt;0),20,IF(AND(Tipy!FJ61-Tipy!FL61=0,Výsledky!$GU$3-Výsledky!$GW$3=0),20,IF(AND(Tipy!FJ61-Tipy!FL61&lt;0,Výsledky!$GU$3-Výsledky!$GW$3&lt;0),20,0))))))</f>
        <v/>
      </c>
      <c r="GM67" s="61" t="str">
        <f>IF(ISBLANK($GW$3),"",IF(OR(Tipy!FM61=Výsledky!$GK$6,Tipy!FM61=Výsledky!$GK$7,Tipy!FM61=Výsledky!$GK$8,Tipy!FM61=Výsledky!$GK$9),IF(VLOOKUP(Tipy!FM61,'Kategórie hráčov'!$A$2:$B$46,2,FALSE)=30,30,20),0))</f>
        <v/>
      </c>
      <c r="GN67" s="61" t="str">
        <f>IF(ISBLANK($GW$3),"",IF(OR(Tipy!FN61=Výsledky!$GN$6,Tipy!FN61=Výsledky!$GN$7,Tipy!FN61=Výsledky!$GN$8,Tipy!FN61=Výsledky!$GN$9),IF(VLOOKUP(Tipy!FN61,'Kategórie hráčov'!$A$2:$B$46,2,FALSE)=30,30,20),0))</f>
        <v/>
      </c>
      <c r="GO67" s="62" t="str">
        <f>IF(ISBLANK($GW$3),"",IF(ISBLANK(Tipy!FJ61),0,IF(OR(AND(Tipy!FJ61=Výsledky!$GU$3,OR(Tipy!FL61=Výsledky!$GW$3+1,Tipy!FL61=Výsledky!$GW$3-1)),AND(Tipy!FL61=Výsledky!$GW$3,OR(Tipy!FJ61=Výsledky!$GU$3+1,Tipy!FJ61=Výsledky!$GU$3-1))),10,0)))</f>
        <v/>
      </c>
      <c r="GP67" s="65" t="str">
        <f>IF(ISBLANK($GW$3),"",IF(ISBLANK(Tipy!FJ61),"-",SUM(GK67:GO67)))</f>
        <v/>
      </c>
      <c r="GQ67" s="64"/>
      <c r="GR67" s="61" t="str">
        <f>IF(ISBLANK($GI$3),"",IF(ISBLANK(Tipy!FP61),0,IF(AND(Tipy!FP61=Výsledky!$GG$3,Tipy!FR61=Výsledky!$GI$3),60,0)))</f>
        <v/>
      </c>
      <c r="GS67" s="61" t="str">
        <f>IF(ISBLANK($GI$3),"",IF(ISBLANK(Tipy!FP61),0,IF(AND(Tipy!FP61=Výsledky!$GG$3,Tipy!FR61=Výsledky!$GI$3),0,IF(AND(Tipy!FP61-Tipy!FR61&gt;0,Výsledky!$GG$3-Výsledky!$GI$3&gt;0),20,IF(AND(Tipy!FP61-Tipy!FR61=0,Výsledky!$GG$3-Výsledky!$GI$3=0),20,IF(AND(Tipy!FP61-Tipy!FR61&lt;0,Výsledky!$GG$3-Výsledky!$GI$3&lt;0),20,0))))))</f>
        <v/>
      </c>
      <c r="GT67" s="61" t="str">
        <f>IF(ISBLANK($GI$3),"",IF(OR(Tipy!FS61=Výsledky!#REF!,Tipy!FS61=Výsledky!#REF!,Tipy!FS61=Výsledky!#REF!,Tipy!FS61=Výsledky!$GR$9),IF(VLOOKUP(Tipy!FS61,'Kategórie hráčov'!$A$2:$B$46,2,FALSE)=30,30,20),0))</f>
        <v/>
      </c>
      <c r="GU67" s="61" t="str">
        <f>IF(ISBLANK($GI$3),"",IF(OR(Tipy!FT61=Výsledky!#REF!,Tipy!FT61=Výsledky!#REF!,Tipy!FT61=Výsledky!#REF!,Tipy!FT61=Výsledky!$GU$9),IF(VLOOKUP(Tipy!FT61,'Kategórie hráčov'!$A$2:$B$46,2,FALSE)=30,30,20),0))</f>
        <v/>
      </c>
      <c r="GV67" s="62" t="str">
        <f>IF(ISBLANK($GI$3),"",IF(ISBLANK(Tipy!FP61),0,IF(OR(AND(Tipy!FP61=Výsledky!$GG$3,OR(Tipy!FR61=Výsledky!$GI$3+1,Tipy!FR61=Výsledky!$GI$3-1)),AND(Tipy!FR61=Výsledky!$GI$3,OR(Tipy!FP61=Výsledky!$GG$3+1,Tipy!FP61=Výsledky!$GG$3-1))),10,0)))</f>
        <v/>
      </c>
      <c r="GW67" s="65" t="str">
        <f>IF(ISBLANK($GI$3),"",IF(ISBLANK(Tipy!FP61),"-",SUM(GR67:GV67)))</f>
        <v/>
      </c>
      <c r="GX67" s="64"/>
      <c r="GY67" s="61" t="str">
        <f>IF(ISBLANK($HK$3),"",IF(ISBLANK(Tipy!FV61),0,IF(AND(Tipy!FV61=Výsledky!$HI$3,Tipy!FX61=Výsledky!$HK$3),60,0)))</f>
        <v/>
      </c>
      <c r="GZ67" s="61" t="str">
        <f>IF(ISBLANK($HK$3),"",IF(ISBLANK(Tipy!FV61),0,IF(AND(Tipy!FV61=Výsledky!$HI$3,Tipy!FX61=Výsledky!$HK$3),0,IF(AND(Tipy!FV61-Tipy!FX61&gt;0,Výsledky!$HI$3-Výsledky!$HK$3&gt;0),20,IF(AND(Tipy!FV61-Tipy!FX61=0,Výsledky!$HI$3-Výsledky!$HK$3=0),20,IF(AND(Tipy!FV61-Tipy!FX61&lt;0,Výsledky!$HI$3-Výsledky!$HK$3&lt;0),20,0))))))</f>
        <v/>
      </c>
      <c r="HA67" s="61" t="str">
        <f>IF(ISBLANK($HK$3),"",IF(OR(Tipy!FY61=Výsledky!$GY$6,Tipy!FY61=Výsledky!$GY$7,Tipy!FY61=Výsledky!$GY$8,Tipy!FY61=Výsledky!$GY$9),IF(VLOOKUP(Tipy!FY61,'Kategórie hráčov'!$A$2:$B$46,2,FALSE)=30,30,20),0))</f>
        <v/>
      </c>
      <c r="HB67" s="61" t="str">
        <f>IF(ISBLANK($HK$3),"",IF(OR(Tipy!FZ61=Výsledky!$HB$6,Tipy!FZ61=Výsledky!$HB$7,Tipy!FZ61=Výsledky!$HB$8,Tipy!FZ61=Výsledky!$HB$9),IF(VLOOKUP(Tipy!FZ61,'Kategórie hráčov'!$A$2:$B$46,2,FALSE)=30,30,20),0))</f>
        <v/>
      </c>
      <c r="HC67" s="62" t="str">
        <f>IF(ISBLANK($HK$3),"",IF(ISBLANK(Tipy!FV61),0,IF(OR(AND(Tipy!FV61=Výsledky!$HI$3,OR(Tipy!FX61=Výsledky!$HK$3+1,Tipy!FX61=Výsledky!$HK$3-1)),AND(Tipy!FX61=Výsledky!$HK$3,OR(Tipy!FV61=Výsledky!$HI$3+1,Tipy!FV61=Výsledky!$HI$3-1))),10,0)))</f>
        <v/>
      </c>
      <c r="HD67" s="65" t="str">
        <f>IF(ISBLANK($HK$3),"",IF(ISBLANK(Tipy!FV61),"-",SUM(GY67:HC67)))</f>
        <v/>
      </c>
      <c r="HE67" s="64"/>
      <c r="HF67" s="61" t="str">
        <f>IF(ISBLANK($HD$3),"",IF(ISBLANK(Tipy!GB61),0,IF(AND(Tipy!GB61=Výsledky!$HB$3,Tipy!GD61=Výsledky!$HD$3),60,0)))</f>
        <v/>
      </c>
      <c r="HG67" s="61" t="str">
        <f>IF(ISBLANK($HD$3),"",IF(ISBLANK(Tipy!GB61),0,IF(AND(Tipy!GB61=Výsledky!$HB$3,Tipy!GD61=Výsledky!$HD$3),0,IF(AND(Tipy!GB61-Tipy!GD61&gt;0,Výsledky!$HB$3-Výsledky!$HD$3&gt;0),20,IF(AND(Tipy!GB61-Tipy!GD61=0,Výsledky!$HB$3-Výsledky!$HD$3=0),20,IF(AND(Tipy!GB61-Tipy!GD61&lt;0,Výsledky!$HB$3-Výsledky!$HD$3&lt;0),20,0))))))</f>
        <v/>
      </c>
      <c r="HH67" s="61" t="str">
        <f>IF(ISBLANK($HD$3),"",IF(OR(Tipy!GE61=Výsledky!#REF!,Tipy!GE61=Výsledky!#REF!,Tipy!GE61=Výsledky!#REF!,Tipy!GE61=Výsledky!$HF$9),IF(VLOOKUP(Tipy!GE61,'Kategórie hráčov'!$A$2:$B$46,2,FALSE)=30,30,20),0))</f>
        <v/>
      </c>
      <c r="HI67" s="61" t="str">
        <f>IF(ISBLANK($HD$3),"",IF(OR(Tipy!GF61=Výsledky!#REF!,Tipy!GF61=Výsledky!#REF!,Tipy!GF61=Výsledky!#REF!,Tipy!GF61=Výsledky!$HI$9),IF(VLOOKUP(Tipy!GF61,'Kategórie hráčov'!$A$2:$B$46,2,FALSE)=30,30,20),0))</f>
        <v/>
      </c>
      <c r="HJ67" s="62" t="str">
        <f>IF(ISBLANK($HD$3),"",IF(ISBLANK(Tipy!GB61),0,IF(OR(AND(Tipy!GB61=Výsledky!$HB$3,OR(Tipy!GD61=Výsledky!$HD$3+1,Tipy!GD61=Výsledky!$HD$3-1)),AND(Tipy!GD61=Výsledky!$HD$3,OR(Tipy!GB61=Výsledky!$HB$3+1,Tipy!GB61=Výsledky!$HB$3-1))),10,0)))</f>
        <v/>
      </c>
      <c r="HK67" s="65" t="str">
        <f>IF(ISBLANK($HD$3),"",IF(ISBLANK(Tipy!GB61),"-",SUM(HF67:HJ67)))</f>
        <v/>
      </c>
      <c r="HL67" s="64"/>
      <c r="HM67" s="61" t="str">
        <f>IF(ISBLANK($HY$3),"",IF(ISBLANK(Tipy!GH61),0,IF(AND(Tipy!GH61=Výsledky!$HW$3,Tipy!GJ61=Výsledky!$HY$3),60,0)))</f>
        <v/>
      </c>
      <c r="HN67" s="61" t="str">
        <f>IF(ISBLANK($HY$3),"",IF(ISBLANK(Tipy!GH61),0,IF(AND(Tipy!GH61=Výsledky!$HW$3,Tipy!GJ61=Výsledky!$HY$3),0,IF(AND(Tipy!GH61-Tipy!GJ61&gt;0,Výsledky!$HW$3-Výsledky!$HY$3&gt;0),20,IF(AND(Tipy!GH61-Tipy!GJ61=0,Výsledky!$HW$3-Výsledky!$HY$3=0),20,IF(AND(Tipy!GH61-Tipy!GJ61&lt;0,Výsledky!$HW$3-Výsledky!$HY$3&lt;0),20,0))))))</f>
        <v/>
      </c>
      <c r="HO67" s="61" t="str">
        <f>IF(ISBLANK($HY$3),"",IF(OR(Tipy!GK61=Výsledky!$HM$6,Tipy!GK61=Výsledky!$HM$7,Tipy!GK61=Výsledky!$HM$8,Tipy!GK61=Výsledky!$HM$9),IF(VLOOKUP(Tipy!GK61,'Kategórie hráčov'!$A$2:$B$46,2,FALSE)=30,30,20),0))</f>
        <v/>
      </c>
      <c r="HP67" s="61" t="str">
        <f>IF(ISBLANK($HY$3),"",IF(OR(Tipy!GL61=Výsledky!$HP$6,Tipy!GL61=Výsledky!$HP$7,Tipy!GL61=Výsledky!$HP$8,Tipy!GL61=Výsledky!$HP$9),IF(VLOOKUP(Tipy!GL61,'Kategórie hráčov'!$A$2:$B$46,2,FALSE)=30,30,20),0))</f>
        <v/>
      </c>
      <c r="HQ67" s="62" t="str">
        <f>IF(ISBLANK($HY$3),"",IF(ISBLANK(Tipy!GH61),0,IF(OR(AND(Tipy!GH61=Výsledky!$HW$3,OR(Tipy!GJ61=Výsledky!$HY$3+1,Tipy!GJ61=Výsledky!$HY$3-1)),AND(Tipy!GJ61=Výsledky!$HY$3,OR(Tipy!GH61=Výsledky!$HW$3+1,Tipy!GH61=Výsledky!$HW$3-1))),10,0)))</f>
        <v/>
      </c>
      <c r="HR67" s="65" t="str">
        <f>IF(ISBLANK($HY$3),"",IF(ISBLANK(Tipy!GH61),"-",SUM(HM67:HQ67)))</f>
        <v/>
      </c>
      <c r="HS67" s="64"/>
      <c r="HT67" s="61" t="str">
        <f>IF(ISBLANK($HR$3),"",IF(ISBLANK(Tipy!GN61),0,IF(AND(Tipy!GN61=Výsledky!$HP$3,Tipy!GP61=Výsledky!$HR$3),60,0)))</f>
        <v/>
      </c>
      <c r="HU67" s="61" t="str">
        <f>IF(ISBLANK($HR$3),"",IF(ISBLANK(Tipy!GN61),0,IF(AND(Tipy!GN61=Výsledky!$HP$3,Tipy!GP61=Výsledky!$HR$3),0,IF(AND(Tipy!GN61-Tipy!GP61&gt;0,Výsledky!$HP$3-Výsledky!$HR$3&gt;0),20,IF(AND(Tipy!GN61-Tipy!GP61=0,Výsledky!$HP$3-Výsledky!$HR$3=0),20,IF(AND(Tipy!GN61-Tipy!GP61&lt;0,Výsledky!$HP$3-Výsledky!$HR$3&lt;0),20,0))))))</f>
        <v/>
      </c>
      <c r="HV67" s="61" t="str">
        <f>IF(ISBLANK($HR$3),"",IF(OR(Tipy!GQ61=Výsledky!$HT$6,Tipy!GQ61=Výsledky!#REF!,Tipy!GQ61=Výsledky!#REF!,Tipy!GQ61=Výsledky!#REF!),IF(VLOOKUP(Tipy!GQ61,'Kategórie hráčov'!$A$2:$B$46,2,FALSE)=30,30,20),0))</f>
        <v/>
      </c>
      <c r="HW67" s="61" t="str">
        <f>IF(ISBLANK($HR$3),"",IF(OR(Tipy!GR61=Výsledky!$HW$6,Tipy!GR61=Výsledky!#REF!,Tipy!GR61=Výsledky!#REF!,Tipy!GR61=Výsledky!#REF!),IF(VLOOKUP(Tipy!GR61,'Kategórie hráčov'!$A$2:$B$46,2,FALSE)=30,30,20),0))</f>
        <v/>
      </c>
      <c r="HX67" s="62" t="str">
        <f>IF(ISBLANK($HR$3),"",IF(ISBLANK(Tipy!GN61),0,IF(OR(AND(Tipy!GN61=Výsledky!$HP$3,OR(Tipy!GP61=Výsledky!$HR$3+1,Tipy!GP61=Výsledky!$HR$3-1)),AND(Tipy!GP61=Výsledky!$HR$3,OR(Tipy!GN61=Výsledky!$HP$3+1,Tipy!GN61=Výsledky!$HP$3-1))),10,0)))</f>
        <v/>
      </c>
      <c r="HY67" s="65" t="str">
        <f>IF(ISBLANK($HR$3),"",IF(ISBLANK(Tipy!GN61),"-",SUM(HT67:HX67)))</f>
        <v/>
      </c>
      <c r="HZ67" s="64"/>
      <c r="IA67" s="61" t="str">
        <f>IF(ISBLANK($IM$3),"",IF(ISBLANK(Tipy!GT61),0,IF(AND(Tipy!GT61=Výsledky!$IK$3,Tipy!GV61=Výsledky!$IM$3),60,0)))</f>
        <v/>
      </c>
      <c r="IB67" s="61" t="str">
        <f>IF(ISBLANK($IM$3),"",IF(ISBLANK(Tipy!GT61),0,IF(AND(Tipy!GT61=Výsledky!$IK$3,Tipy!GV61=Výsledky!$IM$3),0,IF(AND(Tipy!GT61-Tipy!GV61&gt;0,Výsledky!$IK$3-Výsledky!$IM$3&gt;0),20,IF(AND(Tipy!GT61-Tipy!GV61=0,Výsledky!$IK$3-Výsledky!$IM$3=0),20,IF(AND(Tipy!GT61-Tipy!GV61&lt;0,Výsledky!$IK$3-Výsledky!$IM$3&lt;0),20,0))))))</f>
        <v/>
      </c>
      <c r="IC67" s="61" t="str">
        <f>IF(ISBLANK($IM$3),"",IF(OR(Tipy!GW61=Výsledky!$IA$6,Tipy!GW61=Výsledky!$IA$7,Tipy!GW61=Výsledky!$IA$8,Tipy!GW61=Výsledky!$IA$9),IF(VLOOKUP(Tipy!GW61,'Kategórie hráčov'!$A$2:$B$46,2,FALSE)=30,30,20),0))</f>
        <v/>
      </c>
      <c r="ID67" s="61" t="str">
        <f>IF(ISBLANK($IM$3),"",IF(OR(Tipy!GX61=Výsledky!$ID$6,Tipy!GX61=Výsledky!$ID$7,Tipy!GX61=Výsledky!$ID$8,Tipy!GX61=Výsledky!$ID$9),IF(VLOOKUP(Tipy!GX61,'Kategórie hráčov'!$A$2:$B$46,2,FALSE)=30,30,20),0))</f>
        <v/>
      </c>
      <c r="IE67" s="62" t="str">
        <f>IF(ISBLANK($IM$3),"",IF(ISBLANK(Tipy!GT61),0,IF(OR(AND(Tipy!GT61=Výsledky!$IK$3,OR(Tipy!GV61=Výsledky!$IM$3+1,Tipy!GV61=Výsledky!$IM$3-1)),AND(Tipy!GV61=Výsledky!$IM$3,OR(Tipy!GT61=Výsledky!$IK$3+1,Tipy!GT61=Výsledky!$IK$3-1))),10,0)))</f>
        <v/>
      </c>
      <c r="IF67" s="65" t="str">
        <f>IF(ISBLANK($IM$3),"",IF(ISBLANK(Tipy!GT61),"-",SUM(IA67:IE67)))</f>
        <v/>
      </c>
      <c r="IG67" s="64"/>
      <c r="IH67" s="61" t="str">
        <f>IF(ISBLANK($IF$3),"",IF(ISBLANK(Tipy!GZ61),0,IF(AND(Tipy!GZ61=Výsledky!$ID$3,Tipy!HB61=Výsledky!$IF$3),60,0)))</f>
        <v/>
      </c>
      <c r="II67" s="61" t="str">
        <f>IF(ISBLANK($IF$3),"",IF(ISBLANK(Tipy!GZ61),0,IF(AND(Tipy!GZ61=Výsledky!$ID$3,Tipy!HB61=Výsledky!$IF$3),0,IF(AND(Tipy!GZ61-Tipy!HB61&gt;0,Výsledky!$ID$3-Výsledky!$IF$3&gt;0),20,IF(AND(Tipy!GZ61-Tipy!HB61=0,Výsledky!$ID$3-Výsledky!$IF$3=0),20,IF(AND(Tipy!GZ61-Tipy!HB61&lt;0,Výsledky!$ID$3-Výsledky!$IF$3&lt;0),20,0))))))</f>
        <v/>
      </c>
      <c r="IJ67" s="61" t="str">
        <f>IF(ISBLANK($IF$3),"",IF(OR(Tipy!HC61=Výsledky!#REF!,Tipy!HC61=Výsledky!#REF!,Tipy!HC61=Výsledky!#REF!,Tipy!HC61=Výsledky!$IH$9),IF(VLOOKUP(Tipy!HC61,'Kategórie hráčov'!$A$2:$B$46,2,FALSE)=30,30,20),0))</f>
        <v/>
      </c>
      <c r="IK67" s="61" t="str">
        <f>IF(ISBLANK($IF$3),"",IF(OR(Tipy!HD61=Výsledky!#REF!,Tipy!HD61=Výsledky!#REF!,Tipy!HD61=Výsledky!#REF!,Tipy!HD61=Výsledky!$IK$9),IF(VLOOKUP(Tipy!HD61,'Kategórie hráčov'!$A$2:$B$46,2,FALSE)=30,30,20),0))</f>
        <v/>
      </c>
      <c r="IL67" s="62" t="str">
        <f>IF(ISBLANK($IF$3),"",IF(ISBLANK(Tipy!GZ61),0,IF(OR(AND(Tipy!GZ61=Výsledky!$ID$3,OR(Tipy!HB61=Výsledky!$IF$3+1,Tipy!HB61=Výsledky!$IF$3-1)),AND(Tipy!HB61=Výsledky!$IF$3,OR(Tipy!GZ61=Výsledky!$ID$3+1,Tipy!GZ61=Výsledky!$ID$3-1))),10,0)))</f>
        <v/>
      </c>
      <c r="IM67" s="65" t="str">
        <f>IF(ISBLANK($IF$3),"",IF(ISBLANK(Tipy!GZ61),"-",SUM(IH67:IL67)))</f>
        <v/>
      </c>
      <c r="IN67" s="64"/>
      <c r="IO67" s="61" t="str">
        <f>IF(ISBLANK($IT$3),"",IF(ISBLANK(Tipy!HF61),0,IF(AND(Tipy!HF61=Výsledky!$IR$3,Tipy!HH61=Výsledky!$IT$3),60,0)))</f>
        <v/>
      </c>
      <c r="IP67" s="61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61" t="str">
        <f>IF(ISBLANK($IT$3),"",IF(OR(Tipy!HI61=Výsledky!$IO$6,Tipy!HI61=Výsledky!$IO$7,Tipy!HI61=Výsledky!$IO$8,Tipy!HI61=Výsledky!$IO$9),IF(VLOOKUP(Tipy!HI61,'Kategórie hráčov'!$A$2:$B$46,2,FALSE)=30,30,20),0))</f>
        <v/>
      </c>
      <c r="IR67" s="61" t="str">
        <f>IF(ISBLANK($IT$3),"",IF(OR(Tipy!HJ61=Výsledky!$IR$6,Tipy!HJ61=Výsledky!$IR$7,Tipy!HJ61=Výsledky!$IR$8,Tipy!HJ61=Výsledky!$IR$9),IF(VLOOKUP(Tipy!HJ61,'Kategórie hráčov'!$A$2:$B$46,2,FALSE)=30,30,20),0))</f>
        <v/>
      </c>
      <c r="IS67" s="62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65" t="str">
        <f>IF(ISBLANK($IT$3),"",IF(ISBLANK(Tipy!HF61),"-",SUM(IO67:IS67)))</f>
        <v/>
      </c>
      <c r="IU67" s="64"/>
      <c r="IV67" s="61" t="str">
        <f>IF(ISBLANK($JA$3),"",IF(ISBLANK(Tipy!HL61),0,IF(AND(Tipy!HL61=Výsledky!$IY$3,Tipy!HN61=Výsledky!$JA$3),60,0)))</f>
        <v/>
      </c>
      <c r="IW67" s="61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61" t="str">
        <f>IF(ISBLANK($JA$3),"",IF(OR(Tipy!HO61=Výsledky!$IV$6,Tipy!HO61=Výsledky!$IV$7,Tipy!HO61=Výsledky!$IV$8,Tipy!HO61=Výsledky!$IV$9),IF(VLOOKUP(Tipy!HO61,'Kategórie hráčov'!$A$2:$B$46,2,FALSE)=30,30,20),0))</f>
        <v/>
      </c>
      <c r="IY67" s="61" t="str">
        <f>IF(ISBLANK($JA$3),"",IF(OR(Tipy!HP61=Výsledky!$IY$6,Tipy!HP61=Výsledky!$IY$7,Tipy!HP61=Výsledky!$IY$8,Tipy!HP61=Výsledky!$IY$9),IF(VLOOKUP(Tipy!HP61,'Kategórie hráčov'!$A$2:$B$46,2,FALSE)=30,30,20),0))</f>
        <v/>
      </c>
      <c r="IZ67" s="62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65" t="str">
        <f>IF(ISBLANK($JA$3),"",IF(ISBLANK(Tipy!HL61),"-",SUM(IV67:IZ67)))</f>
        <v/>
      </c>
      <c r="JB67" s="64"/>
      <c r="JC67" s="61" t="str">
        <f>IF(ISBLANK($JO$3),"",IF(ISBLANK(Tipy!HR61),0,IF(AND(Tipy!HR61=Výsledky!$JM$3,Tipy!HT61=Výsledky!$JO$3),60,0)))</f>
        <v/>
      </c>
      <c r="JD67" s="61" t="str">
        <f>IF(ISBLANK($JO$3),"",IF(ISBLANK(Tipy!HR61),0,IF(AND(Tipy!HR61=Výsledky!$JM$3,Tipy!HT61=Výsledky!$JO$3),0,IF(AND(Tipy!HR61-Tipy!HT61&gt;0,Výsledky!$JM$3-Výsledky!$JO$3&gt;0),20,IF(AND(Tipy!HR61-Tipy!HT61=0,Výsledky!$JM$3-Výsledky!$JO$3=0),20,IF(AND(Tipy!HR61-Tipy!HT61&lt;0,Výsledky!$JM$3-Výsledky!$JO$3&lt;0),20,0))))))</f>
        <v/>
      </c>
      <c r="JE67" s="61" t="str">
        <f>IF(ISBLANK($JO$3),"",IF(OR(Tipy!HU61=Výsledky!$JC$6,Tipy!HU61=Výsledky!$JC$7,Tipy!HU61=Výsledky!$JC$8,Tipy!HU61=Výsledky!$JC$9),IF(VLOOKUP(Tipy!HU61,'Kategórie hráčov'!$A$2:$B$70,2,FALSE)=30,30,20),0))</f>
        <v/>
      </c>
      <c r="JF67" s="61" t="str">
        <f>IF(ISBLANK($JO$3),"",IF(OR(Tipy!HV61=Výsledky!$JF$6,Tipy!HV61=Výsledky!$JF$7,Tipy!HV61=Výsledky!$JF$8,Tipy!HV61=Výsledky!$JF$9),IF(VLOOKUP(Tipy!HV61,'Kategórie hráčov'!$A$2:$B$70,2,FALSE)=30,30,20),0))</f>
        <v/>
      </c>
      <c r="JG67" s="62" t="str">
        <f>IF(ISBLANK($JO$3),"",IF(ISBLANK(Tipy!HR61),0,IF(OR(AND(Tipy!HR61=Výsledky!$JM$3,OR(Tipy!HT61=Výsledky!$JO$3+1,Tipy!HT61=Výsledky!$JO$3-1)),AND(Tipy!HT61=Výsledky!$JO$3,OR(Tipy!HR61=Výsledky!$JM$3+1,Tipy!HR61=Výsledky!$JM$3-1))),10,0)))</f>
        <v/>
      </c>
      <c r="JH67" s="65" t="str">
        <f>IF(ISBLANK($JO$3),"",IF(ISBLANK(Tipy!HR61),"-",SUM(JC67:JG67)))</f>
        <v/>
      </c>
      <c r="JI67" s="64"/>
      <c r="JJ67" s="61" t="str">
        <f>IF(ISBLANK($JH$3),"",IF(ISBLANK(Tipy!HX61),0,IF(AND(Tipy!HX61=Výsledky!$JF$3,Tipy!HZ61=Výsledky!$JH$3),60,0)))</f>
        <v/>
      </c>
      <c r="JK67" s="61" t="str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/>
      </c>
      <c r="JL67" s="61" t="str">
        <f>IF(ISBLANK($JH$3),"",IF(OR(Tipy!IA61=Výsledky!#REF!,Tipy!IA61=Výsledky!#REF!,Tipy!IA61=Výsledky!#REF!,Tipy!IA61=Výsledky!$JJ$9),IF(VLOOKUP(Tipy!IA61,'Kategórie hráčov'!$A$2:$B$46,2,FALSE)=30,30,20),0))</f>
        <v/>
      </c>
      <c r="JM67" s="61" t="str">
        <f>IF(ISBLANK($JH$3),"",IF(OR(Tipy!IB61=Výsledky!#REF!,Tipy!IB61=Výsledky!#REF!,Tipy!IB61=Výsledky!#REF!,Tipy!IB61=Výsledky!$JM$9),IF(VLOOKUP(Tipy!IB61,'Kategórie hráčov'!$A$2:$B$46,2,FALSE)=30,30,20),0))</f>
        <v/>
      </c>
      <c r="JN67" s="62" t="str">
        <f>IF(ISBLANK($JH$3),"",IF(ISBLANK(Tipy!HX61),0,IF(OR(AND(Tipy!HX61=Výsledky!$JF$3,OR(Tipy!HZ61=Výsledky!$JH$3+1,Tipy!HZ61=Výsledky!$JH$3-1)),AND(Tipy!HZ61=Výsledky!$JH$3,OR(Tipy!HX61=Výsledky!$JF$3+1,Tipy!HX61=Výsledky!$JF$3-1))),10,0)))</f>
        <v/>
      </c>
      <c r="JO67" s="65" t="str">
        <f>IF(ISBLANK($JH$3),"",IF(ISBLANK(Tipy!HX61),"-",SUM(JJ67:JN67)))</f>
        <v/>
      </c>
      <c r="JP67" s="64"/>
      <c r="JQ67" s="61" t="str">
        <f>IF(ISBLANK($JV$3),"",IF(ISBLANK(Tipy!ID61),0,IF(AND(Tipy!ID61=Výsledky!$JT$3,Tipy!IF61=Výsledky!$JV$3),60,0)))</f>
        <v/>
      </c>
      <c r="JR67" s="61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61" t="str">
        <f>IF(ISBLANK($JV$3),"",IF(OR(Tipy!IG61=Výsledky!$JQ$6,Tipy!IG61=Výsledky!$JQ$7,Tipy!IG61=Výsledky!$JQ$8,Tipy!IG61=Výsledky!$JQ$9),IF(VLOOKUP(Tipy!IG61,'Kategórie hráčov'!$A$2:$B$46,2,FALSE)=30,30,20),0))</f>
        <v/>
      </c>
      <c r="JT67" s="61" t="str">
        <f>IF(ISBLANK($JV$3),"",IF(OR(Tipy!IH61=Výsledky!$JT$6,Tipy!IH61=Výsledky!$JT$7,Tipy!IH61=Výsledky!$JT$8,Tipy!IH61=Výsledky!$JT$9),IF(VLOOKUP(Tipy!IH61,'Kategórie hráčov'!$A$2:$B$46,2,FALSE)=30,30,20),0))</f>
        <v/>
      </c>
      <c r="JU67" s="62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65" t="str">
        <f>IF(ISBLANK($JV$3),"",IF(ISBLANK(Tipy!ID61),"-",SUM(JQ67:JU67)))</f>
        <v/>
      </c>
      <c r="JW67" s="64"/>
      <c r="JX67" s="61" t="str">
        <f>IF(ISBLANK($KQ$3),"",IF(ISBLANK(Tipy!IJ61),0,IF(AND(Tipy!IJ61=Výsledky!$KO$3,Tipy!IL61=Výsledky!$KQ$3),60,0)))</f>
        <v/>
      </c>
      <c r="JY67" s="61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1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1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2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65" t="str">
        <f>IF(ISBLANK($KQ$3),"",IF(ISBLANK(Tipy!IJ61),"-",SUM(JX67:KB67)))</f>
        <v/>
      </c>
      <c r="KD67" s="64"/>
      <c r="KE67" s="61" t="str">
        <f>IF(ISBLANK($KX$3),"",IF(ISBLANK(Tipy!IP61),0,IF(AND(Tipy!IP61=Výsledky!$KV$3,Tipy!IR61=Výsledky!$KX$3),60,0)))</f>
        <v/>
      </c>
      <c r="KF67" s="61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1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1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2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65" t="str">
        <f>IF(ISBLANK($KX$3),"",IF(ISBLANK(Tipy!IP61),"-",SUM(KE67:KI67)))</f>
        <v/>
      </c>
      <c r="KK67" s="64"/>
      <c r="KL67" s="61" t="str">
        <f>IF(ISBLANK($KJ$3),"",IF(ISBLANK(Tipy!IV61),0,IF(AND(Tipy!IV61=Výsledky!$KH$3,Tipy!IX61=Výsledky!$KJ$3),60,0)))</f>
        <v/>
      </c>
      <c r="KM67" s="61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1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1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2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65" t="str">
        <f>IF(ISBLANK($KJ$3),"",IF(ISBLANK(Tipy!IV61),"-",SUM(KL67:KP67)))</f>
        <v/>
      </c>
      <c r="KR67" s="64"/>
      <c r="KS67" s="61" t="str">
        <f>IF(ISBLANK($KC$3),"",IF(ISBLANK(Tipy!JB61),0,IF(AND(Tipy!JB61=Výsledky!$KA$3,Tipy!JD61=Výsledky!$KC$3),60,0)))</f>
        <v/>
      </c>
      <c r="KT67" s="61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1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1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2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5" t="str">
        <f>IF(ISBLANK($KC$3),"",IF(ISBLANK(Tipy!JB61),"-",SUM(KS67:KW67)))</f>
        <v/>
      </c>
      <c r="KY67" s="64"/>
      <c r="KZ67" s="61" t="str">
        <f>IF(ISBLANK($LE$3),"",IF(ISBLANK(Tipy!JH61),0,IF(AND(Tipy!JH61=Výsledky!$LC$3,Tipy!JJ61=Výsledky!$LE$3),60,0)))</f>
        <v/>
      </c>
      <c r="LA67" s="61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1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1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2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5" t="str">
        <f>IF(ISBLANK($LE$3),"",IF(ISBLANK(Tipy!JH61),"-",SUM(KZ67:LD67)))</f>
        <v/>
      </c>
      <c r="LF67" s="64"/>
      <c r="LG67" s="61" t="str">
        <f>IF(ISBLANK($JH$3),"",IF(ISBLANK(Tipy!JU61),0,IF(AND(Tipy!JU61=Výsledky!$JF$3,Tipy!JW61=Výsledky!$JH$3),60,0)))</f>
        <v/>
      </c>
      <c r="LH67" s="61" t="str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/>
      </c>
      <c r="LI67" s="61" t="str">
        <f>IF(ISBLANK($JH$3),"",IF(OR(Tipy!JX61=Výsledky!#REF!,Tipy!JX61=Výsledky!#REF!,Tipy!JX61=Výsledky!#REF!,Tipy!JX61=Výsledky!$JJ$9),IF(VLOOKUP(Tipy!JX61,'Kategórie hráčov'!$A$2:$B$46,2,FALSE)=30,30,20),0))</f>
        <v/>
      </c>
      <c r="LJ67" s="61" t="str">
        <f>IF(ISBLANK($JH$3),"",IF(OR(Tipy!JY61=Výsledky!#REF!,Tipy!JY61=Výsledky!#REF!,Tipy!JY61=Výsledky!#REF!,Tipy!JY61=Výsledky!$JM$9),IF(VLOOKUP(Tipy!JY61,'Kategórie hráčov'!$A$2:$B$46,2,FALSE)=30,30,20),0))</f>
        <v/>
      </c>
      <c r="LK67" s="62" t="str">
        <f>IF(ISBLANK($JH$3),"",IF(ISBLANK(Tipy!JU61),0,IF(OR(AND(Tipy!JU61=Výsledky!$JF$3,OR(Tipy!JW61=Výsledky!$JH$3+1,Tipy!JW61=Výsledky!$JH$3-1)),AND(Tipy!JW61=Výsledky!$JH$3,OR(Tipy!JU61=Výsledky!$JF$3+1,Tipy!JU61=Výsledky!$JF$3-1))),10,0)))</f>
        <v/>
      </c>
      <c r="LL67" s="65" t="str">
        <f>IF(ISBLANK($JH$3),"",IF(ISBLANK(Tipy!JU61),"-",SUM(LG67:LK67)))</f>
        <v/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 t="str">
        <f>IF(ISBLANK($JH$3),"",IF(ISBLANK(Tipy!KI61),0,IF(AND(Tipy!KI61=Výsledky!$JF$3,Tipy!KK61=Výsledky!$JH$3),60,0)))</f>
        <v/>
      </c>
      <c r="LV67" s="61" t="str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/>
      </c>
      <c r="LW67" s="61" t="str">
        <f>IF(ISBLANK($JH$3),"",IF(OR(Tipy!KL61=Výsledky!#REF!,Tipy!KL61=Výsledky!#REF!,Tipy!KL61=Výsledky!#REF!,Tipy!KL61=Výsledky!$JJ$9),IF(VLOOKUP(Tipy!KL61,'Kategórie hráčov'!$A$2:$B$46,2,FALSE)=30,30,20),0))</f>
        <v/>
      </c>
      <c r="LX67" s="61" t="str">
        <f>IF(ISBLANK($JH$3),"",IF(OR(Tipy!KM61=Výsledky!#REF!,Tipy!KM61=Výsledky!#REF!,Tipy!KM61=Výsledky!#REF!,Tipy!KM61=Výsledky!$JM$9),IF(VLOOKUP(Tipy!KM61,'Kategórie hráčov'!$A$2:$B$46,2,FALSE)=30,30,20),0))</f>
        <v/>
      </c>
      <c r="LY67" s="62" t="str">
        <f>IF(ISBLANK($JH$3),"",IF(ISBLANK(Tipy!KI61),0,IF(OR(AND(Tipy!KI61=Výsledky!$JF$3,OR(Tipy!KK61=Výsledky!$JH$3+1,Tipy!KK61=Výsledky!$JH$3-1)),AND(Tipy!KK61=Výsledky!$JH$3,OR(Tipy!KI61=Výsledky!$JF$3+1,Tipy!KI61=Výsledky!$JF$3-1))),10,0)))</f>
        <v/>
      </c>
      <c r="LZ67" s="65" t="str">
        <f>IF(ISBLANK($JH$3),"",IF(ISBLANK(Tipy!KI61),"-",SUM(LU67:LY67)))</f>
        <v/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324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324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5" customFormat="1" ht="18" customHeight="1" x14ac:dyDescent="0.2">
      <c r="A68" s="287">
        <f>Tipy!A62</f>
        <v>25</v>
      </c>
      <c r="B68" s="302" t="s">
        <v>191</v>
      </c>
      <c r="C68" s="303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4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299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299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102">
        <f>IF(ISBLANK($AR$3),"",IF(ISBLANK(Tipy!AH62),0,IF(AND(Tipy!AH62=Výsledky!$AP$3,Tipy!AJ62=Výsledky!$AR$3),60,0)))</f>
        <v>0</v>
      </c>
      <c r="AN68" s="101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01">
        <f>IF(ISBLANK($AR$3),"",IF(OR(Tipy!AK62=Výsledky!$AM$6,Tipy!AK62=Výsledky!$AM$7,Tipy!AK62=Výsledky!$AM$8,Tipy!AK62=Výsledky!$AM$9),VLOOKUP(Tipy!AK62,'Kategórie hráčov'!$A$2:$B$51,2,FALSE),0))</f>
        <v>0</v>
      </c>
      <c r="AP68" s="101">
        <f>IF(ISBLANK($AR$3),"",IF(OR(Tipy!AL62=Výsledky!$AP$6,Tipy!AL62=Výsledky!$AP$7,Tipy!AL62=Výsledky!$AP$8,Tipy!AL62=Výsledky!$AP$9),VLOOKUP(Tipy!AL62,'Kategórie hráčov'!$A$27:$B$76,2,FALSE),0))</f>
        <v>20</v>
      </c>
      <c r="AQ68" s="62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5">
        <f>IF(ISBLANK($AR$3),"",IF(ISBLANK(Tipy!AH62),"-",SUM(AM68:AQ68)))</f>
        <v>50</v>
      </c>
      <c r="AS68" s="64"/>
      <c r="AT68" s="61">
        <f>IF(ISBLANK($AY$3),"",IF(ISBLANK(Tipy!AN62),0,IF(AND(Tipy!AN62=Výsledky!$AW$3,Tipy!AP62=Výsledky!$AY$3),60,0)))</f>
        <v>60</v>
      </c>
      <c r="AU68" s="61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61">
        <f>IF(ISBLANK($AY$3),"",IF(OR(Tipy!AQ62=Výsledky!$AT$6,Tipy!AQ62=Výsledky!$AT$7,Tipy!AQ62=Výsledky!$AT$8,Tipy!AQ62=Výsledky!$AT$9),VLOOKUP(Tipy!AQ62,'Kategórie hráčov'!$A$2:$B$51,2,FALSE),0))</f>
        <v>20</v>
      </c>
      <c r="AW68" s="61">
        <f>IF(ISBLANK($AY$3),"",IF(OR(Tipy!AR62=Výsledky!$AW$6,Tipy!AR62=Výsledky!$AW$7,Tipy!AR62=Výsledky!$AW$8,Tipy!AR62=Výsledky!$AW$9),VLOOKUP(Tipy!AR62,'Kategórie hráčov'!$A$27:$B$76,2,FALSE),0))</f>
        <v>0</v>
      </c>
      <c r="AX68" s="62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5">
        <f>IF(ISBLANK($AY$3),"",IF(ISBLANK(Tipy!AN62),"-",SUM(AT68:AX68)))</f>
        <v>80</v>
      </c>
      <c r="AZ68" s="64"/>
      <c r="BA68" s="61">
        <f>IF(ISBLANK($BF$3),"",IF(ISBLANK(Tipy!AT62),0,IF(AND(Tipy!AT62=Výsledky!$BD$3,Tipy!AV62=Výsledky!$BF$3),60,0)))</f>
        <v>0</v>
      </c>
      <c r="BB68" s="61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61">
        <f>IF(ISBLANK($BF$3),"",IF(OR(Tipy!AW62=Výsledky!$BA$6,Tipy!AW62=Výsledky!$BA$7,Tipy!AW62=Výsledky!$BA$8,Tipy!AW62=Výsledky!$BA$9),VLOOKUP(Tipy!AW62,'Kategórie hráčov'!$A$2:$B$51,2,FALSE),0))</f>
        <v>20</v>
      </c>
      <c r="BD68" s="61">
        <f>IF(ISBLANK($BF$3),"",IF(OR(Tipy!AX62=Výsledky!$BD$6,Tipy!AX62=Výsledky!$BD$7,Tipy!AX62=Výsledky!$BD$8,Tipy!AX62=Výsledky!$BD$9),VLOOKUP(Tipy!AX62,'Kategórie hráčov'!$A$27:$B$76,2,FALSE),0))</f>
        <v>0</v>
      </c>
      <c r="BE68" s="62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5">
        <f>IF(ISBLANK($BF$3),"",IF(ISBLANK(Tipy!AT62),"-",SUM(BA68:BE68)))</f>
        <v>40</v>
      </c>
      <c r="BG68" s="64"/>
      <c r="BH68" s="61">
        <f>IF(ISBLANK($BM$3),"",IF(ISBLANK(Tipy!AZ62),0,IF(AND(Tipy!AZ62=Výsledky!$BK$3,Tipy!BB62=Výsledky!$BM$3),60,0)))</f>
        <v>60</v>
      </c>
      <c r="BI68" s="61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61">
        <f>IF(ISBLANK($BM$3),"",IF(OR(Tipy!BC62=Výsledky!$BH$6,Tipy!BC62=Výsledky!$BH$7,Tipy!BC62=Výsledky!$BH$8,Tipy!BC62=Výsledky!$BH$9),VLOOKUP(Tipy!BC62,'Kategórie hráčov'!$A$2:$B$51,2,FALSE),0))</f>
        <v>20</v>
      </c>
      <c r="BK68" s="61">
        <f>IF(ISBLANK($BM$3),"",IF(OR(Tipy!BD62=Výsledky!$BK$6,Tipy!BD62=Výsledky!$BK$7,Tipy!BD62=Výsledky!$BK$8,Tipy!BD62=Výsledky!$BK$9),VLOOKUP(Tipy!BD62,'Kategórie hráčov'!$A$27:$B$76,2,FALSE),0))</f>
        <v>0</v>
      </c>
      <c r="BL68" s="62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5">
        <f>IF(ISBLANK($BM$3),"",IF(ISBLANK(Tipy!AZ62),"-",SUM(BH68:BL68)))</f>
        <v>80</v>
      </c>
      <c r="BN68" s="64"/>
      <c r="BO68" s="61">
        <f>IF(ISBLANK($BT$3),"",IF(ISBLANK(Tipy!BF62),0,IF(AND(Tipy!BF62=Výsledky!$BR$3,Tipy!BH62=Výsledky!$BT$3),60,0)))</f>
        <v>0</v>
      </c>
      <c r="BP68" s="61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61">
        <f>IF(ISBLANK($BT$3),"",IF(OR(Tipy!BI62=Výsledky!$BO$6,Tipy!BI62=Výsledky!$BO$7,Tipy!BI62=Výsledky!$BO$8,Tipy!BI62=Výsledky!$BO$9),VLOOKUP(Tipy!BI62,'Kategórie hráčov'!$A$2:$B$51,2,FALSE),0))</f>
        <v>0</v>
      </c>
      <c r="BR68" s="61">
        <f>IF(ISBLANK($BT$3),"",IF(OR(Tipy!BJ62=Výsledky!$BR$6,Tipy!BJ62=Výsledky!$BR$7,Tipy!BJ62=Výsledky!$BR$8,Tipy!BJ62=Výsledky!$BR$9),VLOOKUP(Tipy!BJ62,'Kategórie hráčov'!$A$27:$B$76,2,FALSE),0))</f>
        <v>0</v>
      </c>
      <c r="BS68" s="62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5">
        <f>IF(ISBLANK($BT$3),"",IF(ISBLANK(Tipy!BF62),"-",SUM(BO68:BS68)))</f>
        <v>0</v>
      </c>
      <c r="BU68" s="64"/>
      <c r="BV68" s="61">
        <f>IF(ISBLANK($CA$3),"",IF(ISBLANK(Tipy!BL62),0,IF(AND(Tipy!BL62=Výsledky!$BY$3,Tipy!BN62=Výsledky!$CA$3),60,0)))</f>
        <v>0</v>
      </c>
      <c r="BW68" s="61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61">
        <f>IF(ISBLANK($CA$3),"",IF(OR(Tipy!BO62=Výsledky!$BV$6,Tipy!BO62=Výsledky!$BV$7,Tipy!BO62=Výsledky!$BV$8,Tipy!BO62=Výsledky!$BV$9),VLOOKUP(Tipy!BO62,'Kategórie hráčov'!$A$2:$B$51,2,FALSE),0))</f>
        <v>20</v>
      </c>
      <c r="BY68" s="61">
        <f>IF(ISBLANK($CA$3),"",IF(OR(Tipy!BP62=Výsledky!$BY$6,Tipy!BP62=Výsledky!$BY$7,Tipy!BP62=Výsledky!$BY$8,Tipy!BP62=Výsledky!$BY$9),VLOOKUP(Tipy!BP62,'Kategórie hráčov'!$A$27:$B$76,2,FALSE),0))</f>
        <v>30</v>
      </c>
      <c r="BZ68" s="62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5">
        <f>IF(ISBLANK($CA$3),"",IF(ISBLANK(Tipy!BL62),"-",SUM(BV68:BZ68)))</f>
        <v>70</v>
      </c>
      <c r="CB68" s="64"/>
      <c r="CC68" s="61">
        <f>IF(ISBLANK($CH$3),"",IF(ISBLANK(Tipy!BR62),0,IF(AND(Tipy!BR62=Výsledky!$CF$3,Tipy!BT62=Výsledky!$CH$3),60,0)))</f>
        <v>0</v>
      </c>
      <c r="CD68" s="61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61">
        <f>IF(ISBLANK($CH$3),"",IF(OR(Tipy!BU62=Výsledky!$CC$6,Tipy!BU62=Výsledky!$CC$7,Tipy!BU62=Výsledky!$CC$8,Tipy!BU62=Výsledky!$CC$9),VLOOKUP(Tipy!BU62,'Kategórie hráčov'!$A$2:$B$51,2,FALSE),0))</f>
        <v>0</v>
      </c>
      <c r="CF68" s="61">
        <f>IF(ISBLANK($CH$3),"",IF(OR(Tipy!BV62=Výsledky!$CF$6,Tipy!BV62=Výsledky!$CF$7,Tipy!BV62=Výsledky!$CF$8,Tipy!BV62=Výsledky!$CF$9),VLOOKUP(Tipy!BV62,'Kategórie hráčov'!$A$27:$B$76,2,FALSE),0))</f>
        <v>0</v>
      </c>
      <c r="CG68" s="62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5">
        <f>IF(ISBLANK($CH$3),"",IF(ISBLANK(Tipy!BR62),"-",SUM(CC68:CG68)))</f>
        <v>0</v>
      </c>
      <c r="CI68" s="64"/>
      <c r="CJ68" s="61">
        <f>IF(ISBLANK($CO$3),"",IF(ISBLANK(Tipy!BX62),0,IF(AND(Tipy!BX62=Výsledky!$CM$3,Tipy!BZ62=Výsledky!$CO$3),60,0)))</f>
        <v>0</v>
      </c>
      <c r="CK68" s="61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61">
        <f>IF(ISBLANK($CO$3),"",IF(OR(Tipy!CA62=Výsledky!$CJ$6,Tipy!CA62=Výsledky!$CJ$7,Tipy!CA62=Výsledky!$CJ$8,Tipy!CA62=Výsledky!$CJ$9),VLOOKUP(Tipy!CA62,'Kategórie hráčov'!$A$2:$B$51,2,FALSE),0))</f>
        <v>20</v>
      </c>
      <c r="CM68" s="61">
        <f>IF(ISBLANK($CO$3),"",IF(OR(Tipy!CB62=Výsledky!$CM$6,Tipy!CB62=Výsledky!$CM$7,Tipy!CB62=Výsledky!$CM$8,Tipy!CB62=Výsledky!$CM$9),VLOOKUP(Tipy!CB62,'Kategórie hráčov'!$A$27:$B$76,2,FALSE),0))</f>
        <v>0</v>
      </c>
      <c r="CN68" s="62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65">
        <f>IF(ISBLANK($CO$3),"",IF(ISBLANK(Tipy!BX62),"-",SUM(CJ68:CN68)))</f>
        <v>40</v>
      </c>
      <c r="CP68" s="64"/>
      <c r="CQ68" s="61">
        <f>IF(ISBLANK($CV$3),"",IF(ISBLANK(Tipy!CD62),0,IF(AND(Tipy!CD62=Výsledky!$CT$3,Tipy!CF62=Výsledky!$CV$3),60,0)))</f>
        <v>0</v>
      </c>
      <c r="CR68" s="61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61">
        <f>IF(ISBLANK($CV$3),"",IF(OR(Tipy!CG62=Výsledky!$CQ$6,Tipy!CG62=Výsledky!$CQ$7,Tipy!CG62=Výsledky!$CQ$8,Tipy!CG62=Výsledky!$CQ$9),VLOOKUP(Tipy!CG62,'Kategórie hráčov'!$A$2:$B$51,2,FALSE),0))</f>
        <v>0</v>
      </c>
      <c r="CT68" s="61">
        <f>IF(ISBLANK($CV$3),"",IF(OR(Tipy!CH62=Výsledky!$CT$6,Tipy!CH62=Výsledky!$CT$7,Tipy!CH62=Výsledky!$CT$8,Tipy!CH62=Výsledky!$CT$9),VLOOKUP(Tipy!CH62,'Kategórie hráčov'!$A$27:$B$76,2,FALSE),0))</f>
        <v>0</v>
      </c>
      <c r="CU68" s="62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65" t="str">
        <f>IF(ISBLANK($CV$3),"",IF(ISBLANK(Tipy!CD62),"-",SUM(CQ68:CU68)))</f>
        <v>-</v>
      </c>
      <c r="CW68" s="64"/>
      <c r="CX68" s="61">
        <f>IF(ISBLANK($DC$3),"",IF(ISBLANK(Tipy!CJ62),0,IF(AND(Tipy!CJ62=Výsledky!$DA$3,Tipy!CL62=Výsledky!$DC$3),60,0)))</f>
        <v>60</v>
      </c>
      <c r="CY68" s="61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61">
        <f>IF(ISBLANK($DC$3),"",IF(OR(Tipy!CM62=Výsledky!$CX$6,Tipy!CM62=Výsledky!$CX$7,Tipy!CM62=Výsledky!$CX$8,Tipy!CM62=Výsledky!$CX$9),VLOOKUP(Tipy!CM62,'Kategórie hráčov'!$A$2:$B$51,2,FALSE),0))</f>
        <v>20</v>
      </c>
      <c r="DA68" s="61">
        <f>IF(ISBLANK($DC$3),"",IF(OR(Tipy!CN62=Výsledky!$DA$6,Tipy!CN62=Výsledky!$DA$7,Tipy!CN62=Výsledky!$DA$8,Tipy!CN62=Výsledky!$DA$9),VLOOKUP(Tipy!CN62,'Kategórie hráčov'!$A$27:$B$76,2,FALSE),0))</f>
        <v>0</v>
      </c>
      <c r="DB68" s="62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65">
        <f>IF(ISBLANK($DC$3),"",IF(ISBLANK(Tipy!CJ62),"-",SUM(CX68:DB68)))</f>
        <v>80</v>
      </c>
      <c r="DD68" s="64"/>
      <c r="DE68" s="61">
        <f>IF(ISBLANK($DJ$3),"",IF(ISBLANK(Tipy!CP62),0,IF(AND(Tipy!CP62=Výsledky!$DH$3,Tipy!CR62=Výsledky!$DJ$3),60,0)))</f>
        <v>0</v>
      </c>
      <c r="DF68" s="61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61">
        <f>IF(ISBLANK($DJ$3),"",IF(OR(Tipy!CS62=Výsledky!$DE$6,Tipy!CS62=Výsledky!$DE$7,Tipy!CS62=Výsledky!$DE$8,Tipy!CS62=Výsledky!$DE$9),VLOOKUP(Tipy!CS62,'Kategórie hráčov'!$A$2:$B$51,2,FALSE),0))</f>
        <v>0</v>
      </c>
      <c r="DH68" s="61">
        <f>IF(ISBLANK($DJ$3),"",IF(OR(Tipy!CT62=Výsledky!$DH$6,Tipy!CT62=Výsledky!$DH$7,Tipy!CT62=Výsledky!$DH$8,Tipy!CT62=Výsledky!$DH$9),VLOOKUP(Tipy!CT62,'Kategórie hráčov'!$A$27:$B$76,2,FALSE),0))</f>
        <v>0</v>
      </c>
      <c r="DI68" s="62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65">
        <f>IF(ISBLANK($DJ$3),"",IF(ISBLANK(Tipy!CP62),"-",SUM(DE68:DI68)))</f>
        <v>30</v>
      </c>
      <c r="DK68" s="64"/>
      <c r="DL68" s="61">
        <f>IF(ISBLANK($DQ$3),"",IF(ISBLANK(Tipy!CV62),0,IF(AND(Tipy!CV62=Výsledky!$DO$3,Tipy!CX62=Výsledky!$DQ$3),60,0)))</f>
        <v>0</v>
      </c>
      <c r="DM68" s="61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61">
        <f>IF(ISBLANK($DQ$3),"",IF(OR(Tipy!CY62=Výsledky!$DL$6,Tipy!CY62=Výsledky!$DL$7,Tipy!CY62=Výsledky!$DL$8,Tipy!CY62=Výsledky!$DL$9),VLOOKUP(Tipy!CY62,'Kategórie hráčov'!$A$2:$B$51,2,FALSE),0))</f>
        <v>0</v>
      </c>
      <c r="DO68" s="61">
        <f>IF(ISBLANK($DQ$3),"",IF(OR(Tipy!CZ62=Výsledky!$DO$6,Tipy!CZ62=Výsledky!$DO$7,Tipy!CZ62=Výsledky!$DO$8,Tipy!CZ62=Výsledky!$DO$9),VLOOKUP(Tipy!CZ62,'Kategórie hráčov'!$A$27:$B$76,2,FALSE),0))</f>
        <v>0</v>
      </c>
      <c r="DP68" s="62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65">
        <f>IF(ISBLANK($DQ$3),"",IF(ISBLANK(Tipy!CV62),"-",SUM(DL68:DP68)))</f>
        <v>0</v>
      </c>
      <c r="DR68" s="64"/>
      <c r="DS68" s="61">
        <f>IF(ISBLANK($DX$3),"",IF(ISBLANK(Tipy!DB62),0,IF(AND(Tipy!DB62=Výsledky!$DV$3,Tipy!DD62=Výsledky!$DX$3),60,0)))</f>
        <v>0</v>
      </c>
      <c r="DT68" s="61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61">
        <f>IF(ISBLANK($DX$3),"",IF(OR(Tipy!DE62=Výsledky!$DS$6,Tipy!DE62=Výsledky!$DS$7,Tipy!DE62=Výsledky!$DS$8,Tipy!DE62=Výsledky!$DS$9),VLOOKUP(Tipy!DE62,'Kategórie hráčov'!$A$2:$B$51,2,FALSE),0))</f>
        <v>0</v>
      </c>
      <c r="DV68" s="61">
        <f>IF(ISBLANK($DX$3),"",IF(OR(Tipy!DF62=Výsledky!$DV$6,Tipy!DF62=Výsledky!$DV$7,Tipy!DF62=Výsledky!$DV$8,Tipy!DF62=Výsledky!$DV$9),VLOOKUP(Tipy!DF62,'Kategórie hráčov'!$A$27:$B$76,2,FALSE),0))</f>
        <v>0</v>
      </c>
      <c r="DW68" s="62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65">
        <f>IF(ISBLANK($DX$3),"",IF(ISBLANK(Tipy!DB62),"-",SUM(DS68:DW68)))</f>
        <v>0</v>
      </c>
      <c r="DY68" s="64"/>
      <c r="DZ68" s="61">
        <f>IF(ISBLANK($EE$3),"",IF(ISBLANK(Tipy!DH62),0,IF(AND(Tipy!DH62=Výsledky!$EC$3,Tipy!DJ62=Výsledky!$EE$3),60,0)))</f>
        <v>0</v>
      </c>
      <c r="EA68" s="61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61">
        <f>IF(ISBLANK($EE$3),"",IF(OR(Tipy!DK62=Výsledky!$DZ$6,Tipy!DK62=Výsledky!$DZ$7,Tipy!DK62=Výsledky!$DZ$8,Tipy!DK62=Výsledky!$DZ$9),VLOOKUP(Tipy!DK62,'Kategórie hráčov'!$A$2:$B$51,2,FALSE),0))</f>
        <v>20</v>
      </c>
      <c r="EC68" s="61">
        <f>IF(ISBLANK($EE$3),"",IF(OR(Tipy!DL62=Výsledky!$EC$6,Tipy!DL62=Výsledky!$EC$7,Tipy!DL62=Výsledky!$EC$8,Tipy!DL62=Výsledky!$EC$9),VLOOKUP(Tipy!DL62,'Kategórie hráčov'!$A$27:$B$76,2,FALSE),0))</f>
        <v>0</v>
      </c>
      <c r="ED68" s="62">
        <f>IF(ISBLANK($EE$3),"",IF(ISBLANK(Tipy!DH62),0,IF(OR(AND(Tipy!DH62=Výsledky!$EC$3,OR(Tipy!DJ62=Výsledky!$EE$3+1,Tipy!DJ62=Výsledky!$EE$3-1)),AND(Tipy!DJ62=Výsledky!$EE$3,OR(Tipy!DH62=Výsledky!$EC$3+1,Tipy!DH62=Výsledky!$EC$3-1))),10,0)))</f>
        <v>10</v>
      </c>
      <c r="EE68" s="65">
        <f>IF(ISBLANK($EE$3),"",IF(ISBLANK(Tipy!DH62),"-",SUM(DZ68:ED68)))</f>
        <v>50</v>
      </c>
      <c r="EF68" s="64"/>
      <c r="EG68" s="61">
        <f>IF(ISBLANK($EL$3),"",IF(ISBLANK(Tipy!DN62),0,IF(AND(Tipy!DN62=Výsledky!$EJ$3,Tipy!DP62=Výsledky!$EL$3),60,0)))</f>
        <v>0</v>
      </c>
      <c r="EH68" s="61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61">
        <f>IF(ISBLANK($EL$3),"",IF(OR(Tipy!DQ62=Výsledky!$EG$6,Tipy!DQ62=Výsledky!$EG$7,Tipy!DQ62=Výsledky!$EG$8,Tipy!DQ62=Výsledky!$EG$9),VLOOKUP(Tipy!DQ62,'Kategórie hráčov'!$A$77:$B$77,2,FALSE),0))</f>
        <v>0</v>
      </c>
      <c r="EJ68" s="61">
        <f>IF(ISBLANK($EL$3),"",IF(OR(Tipy!DR62=Výsledky!$EJ$6,Tipy!DR62=Výsledky!$EJ$7,Tipy!DR62=Výsledky!$EJ$8,Tipy!DR62=Výsledky!$EJ$9),VLOOKUP(Tipy!DR62,'Kategórie hráčov'!$A$27:$B$76,2,FALSE),0))</f>
        <v>20</v>
      </c>
      <c r="EK68" s="62">
        <f>IF(ISBLANK($EL$3),"",IF(ISBLANK(Tipy!DN62),0,IF(OR(AND(Tipy!DN62=Výsledky!$EJ$3,OR(Tipy!DP62=Výsledky!$EL$3+1,Tipy!DP62=Výsledky!$EL$3-1)),AND(Tipy!DP62=Výsledky!$EL$3,OR(Tipy!DN62=Výsledky!$EJ$3+1,Tipy!DN62=Výsledky!$EJ$3-1))),10,0)))</f>
        <v>10</v>
      </c>
      <c r="EL68" s="65">
        <f>IF(ISBLANK($EL$3),"",IF(ISBLANK(Tipy!DN62),"-",SUM(EG68:EK68)))</f>
        <v>30</v>
      </c>
      <c r="EM68" s="64"/>
      <c r="EN68" s="61">
        <f>IF(ISBLANK($ES$3),"",IF(ISBLANK(Tipy!DT62),0,IF(AND(Tipy!DT62=Výsledky!$EQ$3,Tipy!DV62=Výsledky!$ES$3),60,0)))</f>
        <v>0</v>
      </c>
      <c r="EO68" s="61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61">
        <f>IF(ISBLANK($ES$3),"",IF(OR(Tipy!DW62=Výsledky!$EN$6,Tipy!DW62=Výsledky!$EN$7,Tipy!DW62=Výsledky!$EN$8,Tipy!DW62=Výsledky!$EN$9),VLOOKUP(Tipy!DW62,'Kategórie hráčov'!$A$2:$B$51,2,FALSE),0))</f>
        <v>20</v>
      </c>
      <c r="EQ68" s="61">
        <f>IF(ISBLANK($ES$3),"",IF(OR(Tipy!DX62=Výsledky!$EQ$6,Tipy!DX62=Výsledky!$EQ$7,Tipy!DX62=Výsledky!$EQ$8,Tipy!DX62=Výsledky!$EQ$9),VLOOKUP(Tipy!DX62,'Kategórie hráčov'!$A$27:$B$76,2,FALSE),0))</f>
        <v>0</v>
      </c>
      <c r="ER68" s="62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65">
        <f>IF(ISBLANK($ES$3),"",IF(ISBLANK(Tipy!DT62),"-",SUM(EN68:ER68)))</f>
        <v>40</v>
      </c>
      <c r="ET68" s="64"/>
      <c r="EU68" s="61">
        <f>IF(ISBLANK($EZ$3),"",IF(ISBLANK(Tipy!DZ62),0,IF(AND(Tipy!DZ62=Výsledky!$EX$3,Tipy!EB62=Výsledky!$EZ$3),60,0)))</f>
        <v>0</v>
      </c>
      <c r="EV68" s="61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61">
        <f>IF(ISBLANK($EZ$3),"",IF(OR(Tipy!EC62=Výsledky!$EU$6,Tipy!EC62=Výsledky!$EU$7,Tipy!EC62=Výsledky!$EU$8,Tipy!EC62=Výsledky!$EU$9),VLOOKUP(Tipy!EC62,'Kategórie hráčov'!$A$2:$B$51,2,FALSE),0))</f>
        <v>0</v>
      </c>
      <c r="EX68" s="61">
        <f>IF(ISBLANK($EZ$3),"",IF(OR(Tipy!ED62=Výsledky!$EX$6,Tipy!ED62=Výsledky!$EX$7,Tipy!ED62=Výsledky!$EX$8,Tipy!ED62=Výsledky!$EX$9),VLOOKUP(Tipy!ED62,'Kategórie hráčov'!$A$27:$B$76,2,FALSE),0))</f>
        <v>0</v>
      </c>
      <c r="EY68" s="62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65" t="str">
        <f>IF(ISBLANK($EZ$3),"",IF(ISBLANK(Tipy!DZ62),"-",SUM(EU68:EY68)))</f>
        <v>-</v>
      </c>
      <c r="FA68" s="64"/>
      <c r="FB68" s="61">
        <f>IF(ISBLANK($BM$3),"",IF(ISBLANK(Tipy!EF62),0,IF(AND(Tipy!EF62=Výsledky!$BK$3,Tipy!EH62=Výsledky!$BM$3),60,0)))</f>
        <v>0</v>
      </c>
      <c r="FC68" s="61">
        <f>IF(ISBLANK($BM$3),"",IF(ISBLANK(Tipy!EF62),0,IF(AND(Tipy!EF62=Výsledky!$BK$3,Tipy!EH62=Výsledky!$BM$3),0,IF(AND(Tipy!EF62-Tipy!EH62&gt;0,Výsledky!$BK$3-Výsledky!$BM$3&gt;0),20,IF(AND(Tipy!EF62-Tipy!EH62=0,Výsledky!$BK$3-Výsledky!$BM$3=0),20,IF(AND(Tipy!EF62-Tipy!EH62&lt;0,Výsledky!$BK$3-Výsledky!$BM$3&lt;0),20,0))))))</f>
        <v>0</v>
      </c>
      <c r="FD68" s="61">
        <f>IF(ISBLANK($BM$3),"",IF(OR(Tipy!EI62=Výsledky!$FB$6,Tipy!EI62=Výsledky!$FB$7,Tipy!EI62=Výsledky!$FB$8,Tipy!EI62=Výsledky!$FB$9),IF(VLOOKUP(Tipy!EI62,'Kategórie hráčov'!$A$2:$B$46,2,FALSE)=30,30,20),0))</f>
        <v>0</v>
      </c>
      <c r="FE68" s="61">
        <f>IF(ISBLANK($BM$3),"",IF(OR(Tipy!EJ62=Výsledky!$FE$6,Tipy!EJ62=Výsledky!$FE$7,Tipy!EJ62=Výsledky!$FE$8,Tipy!EJ62=Výsledky!$FE$9),IF(VLOOKUP(Tipy!EJ62,'Kategórie hráčov'!$A$2:$B$46,2,FALSE)=30,30,20),0))</f>
        <v>0</v>
      </c>
      <c r="FF68" s="62">
        <f>IF(ISBLANK($BM$3),"",IF(ISBLANK(Tipy!EF62),0,IF(OR(AND(Tipy!EF62=Výsledky!$BK$3,OR(Tipy!EH62=Výsledky!$BM$3+1,Tipy!EH62=Výsledky!$BM$3-1)),AND(Tipy!EH62=Výsledky!$BM$3,OR(Tipy!EF62=Výsledky!$BK$3+1,Tipy!EF62=Výsledky!$BK$3-1))),10,0)))</f>
        <v>0</v>
      </c>
      <c r="FG68" s="65" t="str">
        <f>IF(ISBLANK($BM$3),"",IF(ISBLANK(Tipy!EF62),"-",SUM(FB68:FF68)))</f>
        <v>-</v>
      </c>
      <c r="FH68" s="64"/>
      <c r="FI68" s="61" t="str">
        <f>IF(ISBLANK($FN$3),"",IF(ISBLANK(Tipy!EL62),0,IF(AND(Tipy!EL62=Výsledky!$FL$3,Tipy!EN62=Výsledky!$FN$3),60,0)))</f>
        <v/>
      </c>
      <c r="FJ68" s="61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61" t="str">
        <f>IF(ISBLANK($FN$3),"",IF(OR(Tipy!EO62=Výsledky!$FI$6,Tipy!EO62=Výsledky!$FI$7,Tipy!EO62=Výsledky!$FI$8,Tipy!EO62=Výsledky!$FI$9),IF(VLOOKUP(Tipy!EO62,'Kategórie hráčov'!$A$2:$B$46,2,FALSE)=30,30,20),0))</f>
        <v/>
      </c>
      <c r="FL68" s="61" t="str">
        <f>IF(ISBLANK($FN$3),"",IF(OR(Tipy!EP62=Výsledky!$FL$6,Tipy!EP62=Výsledky!$FL$7,Tipy!EP62=Výsledky!$FL$8,Tipy!EP62=Výsledky!$FL$9),IF(VLOOKUP(Tipy!EP62,'Kategórie hráčov'!$A$2:$B$46,2,FALSE)=30,30,20),0))</f>
        <v/>
      </c>
      <c r="FM68" s="62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65" t="str">
        <f>IF(ISBLANK($FN$3),"",IF(ISBLANK(Tipy!EL62),"-",SUM(FI68:FM68)))</f>
        <v/>
      </c>
      <c r="FO68" s="64"/>
      <c r="FP68" s="61">
        <f>IF(ISBLANK($DJ$3),"",IF(ISBLANK(Tipy!ER62),0,IF(AND(Tipy!ER62=Výsledky!$DH$3,Tipy!ET62=Výsledky!$DJ$3),60,0)))</f>
        <v>0</v>
      </c>
      <c r="FQ68" s="61">
        <f>IF(ISBLANK($DJ$3),"",IF(ISBLANK(Tipy!ER62),0,IF(AND(Tipy!ER62=Výsledky!$DH$3,Tipy!ET62=Výsledky!$DJ$3),0,IF(AND(Tipy!ER62-Tipy!ET62&gt;0,Výsledky!$DH$3-Výsledky!$DJ$3&gt;0),20,IF(AND(Tipy!ER62-Tipy!ET62=0,Výsledky!$DH$3-Výsledky!$DJ$3=0),20,IF(AND(Tipy!ER62-Tipy!ET62&lt;0,Výsledky!$DH$3-Výsledky!$DJ$3&lt;0),20,0))))))</f>
        <v>0</v>
      </c>
      <c r="FR68" s="61">
        <f>IF(ISBLANK($DJ$3),"",IF(OR(Tipy!EU62=Výsledky!$FP$6,Tipy!EU62=Výsledky!$FP$7,Tipy!EU62=Výsledky!$FP$8,Tipy!EU62=Výsledky!$FP$9),IF(VLOOKUP(Tipy!EU62,'Kategórie hráčov'!$A$2:$B$66,2,FALSE)=30,30,20),0))</f>
        <v>0</v>
      </c>
      <c r="FS68" s="61">
        <f>IF(ISBLANK($DJ$3),"",IF(OR(Tipy!EV62=Výsledky!$FS$6,Tipy!EV62=Výsledky!$FS$7,Tipy!EV62=Výsledky!$FS$8,Tipy!EV62=Výsledky!$FS$9),IF(VLOOKUP(Tipy!EV62,'Kategórie hráčov'!$A$2:$B$46,2,FALSE)=30,30,20),0))</f>
        <v>0</v>
      </c>
      <c r="FT68" s="62">
        <f>IF(ISBLANK($DJ$3),"",IF(ISBLANK(Tipy!ER62),0,IF(OR(AND(Tipy!ER62=Výsledky!$DH$3,OR(Tipy!ET62=Výsledky!$DJ$3+1,Tipy!ET62=Výsledky!$DJ$3-1)),AND(Tipy!ET62=Výsledky!$DJ$3,OR(Tipy!ER62=Výsledky!$DH$3+1,Tipy!ER62=Výsledky!$DH$3-1))),10,0)))</f>
        <v>0</v>
      </c>
      <c r="FU68" s="65" t="str">
        <f>IF(ISBLANK($DJ$3),"",IF(ISBLANK(Tipy!ER62),"-",SUM(FP68:FT68)))</f>
        <v>-</v>
      </c>
      <c r="FV68" s="64"/>
      <c r="FW68" s="61" t="str">
        <f>IF(ISBLANK($GB$3),"",IF(ISBLANK(Tipy!EX62),0,IF(AND(Tipy!EX62=Výsledky!$FZ$3,Tipy!EZ62=Výsledky!$GB$3),60,0)))</f>
        <v/>
      </c>
      <c r="FX68" s="61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61" t="str">
        <f>IF(ISBLANK($GB$3),"",IF(OR(Tipy!FA62=Výsledky!$FW$6,Tipy!FA62=Výsledky!$FW$7,Tipy!FA62=Výsledky!$FW$8,Tipy!FA62=Výsledky!$FW$9),IF(VLOOKUP(Tipy!FA62,'Kategórie hráčov'!$A$2:$B$46,2,FALSE)=30,30,20),0))</f>
        <v/>
      </c>
      <c r="FZ68" s="61" t="str">
        <f>IF(ISBLANK($GB$3),"",IF(OR(Tipy!FB62=Výsledky!$FZ$6,Tipy!FB62=Výsledky!$FZ$7,Tipy!FB62=Výsledky!$FZ$8,Tipy!FB62=Výsledky!$FZ$9),IF(VLOOKUP(Tipy!FB62,'Kategórie hráčov'!$A$2:$B$46,2,FALSE)=30,30,20),0))</f>
        <v/>
      </c>
      <c r="GA68" s="62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65" t="str">
        <f>IF(ISBLANK($GB$3),"",IF(ISBLANK(Tipy!EX62),"-",SUM(FW68:GA68)))</f>
        <v/>
      </c>
      <c r="GC68" s="64"/>
      <c r="GD68" s="61" t="str">
        <f>IF(ISBLANK($GP$3),"",IF(ISBLANK(Tipy!FD62),0,IF(AND(Tipy!FD62=Výsledky!$GN$3,Tipy!FF62=Výsledky!$GP$3),60,0)))</f>
        <v/>
      </c>
      <c r="GE68" s="61" t="str">
        <f>IF(ISBLANK($GP$3),"",IF(ISBLANK(Tipy!FD62),0,IF(AND(Tipy!FD62=Výsledky!$GN$3,Tipy!FF62=Výsledky!$GP$3),0,IF(AND(Tipy!FD62-Tipy!FF62&gt;0,Výsledky!$GN$3-Výsledky!$GP$3&gt;0),20,IF(AND(Tipy!FD62-Tipy!FF62=0,Výsledky!$GN$3-Výsledky!$GP$3=0),20,IF(AND(Tipy!FD62-Tipy!FF62&lt;0,Výsledky!$GN$3-Výsledky!$GP$3&lt;0),20,0))))))</f>
        <v/>
      </c>
      <c r="GF68" s="61" t="str">
        <f>IF(ISBLANK($GP$3),"",IF(OR(Tipy!FG62=Výsledky!$GD$6,Tipy!FG62=Výsledky!$GD$7,Tipy!FG62=Výsledky!$GD$8,Tipy!FG62=Výsledky!$GD$9),IF(VLOOKUP(Tipy!FG62,'Kategórie hráčov'!$A$2:$B$46,2,FALSE)=30,30,20),0))</f>
        <v/>
      </c>
      <c r="GG68" s="61" t="str">
        <f>IF(ISBLANK($GP$3),"",IF(OR(Tipy!FH62=Výsledky!$GG$6,Tipy!FH62=Výsledky!$GG$7,Tipy!FH62=Výsledky!$GG$8,Tipy!FH62=Výsledky!$GG$9),IF(VLOOKUP(Tipy!FH62,'Kategórie hráčov'!$A$2:$B$46,2,FALSE)=30,30,20),0))</f>
        <v/>
      </c>
      <c r="GH68" s="62" t="str">
        <f>IF(ISBLANK($GP$3),"",IF(ISBLANK(Tipy!FD62),0,IF(OR(AND(Tipy!FD62=Výsledky!$GN$3,OR(Tipy!FF62=Výsledky!$GP$3+1,Tipy!FF62=Výsledky!$GP$3-1)),AND(Tipy!FF62=Výsledky!$GP$3,OR(Tipy!FD62=Výsledky!$GN$3+1,Tipy!FD62=Výsledky!$GN$3-1))),10,0)))</f>
        <v/>
      </c>
      <c r="GI68" s="65" t="str">
        <f>IF(ISBLANK($GP$3),"",IF(ISBLANK(Tipy!FD62),"-",SUM(GD68:GH68)))</f>
        <v/>
      </c>
      <c r="GJ68" s="64"/>
      <c r="GK68" s="61" t="str">
        <f>IF(ISBLANK($GW$3),"",IF(ISBLANK(Tipy!FJ62),0,IF(AND(Tipy!FJ62=Výsledky!$GU$3,Tipy!FL62=Výsledky!$GW$3),60,0)))</f>
        <v/>
      </c>
      <c r="GL68" s="61" t="str">
        <f>IF(ISBLANK($GW$3),"",IF(ISBLANK(Tipy!FJ62),0,IF(AND(Tipy!FJ62=Výsledky!$GU$3,Tipy!FL62=Výsledky!$GW$3),0,IF(AND(Tipy!FJ62-Tipy!FL62&gt;0,Výsledky!$GU$3-Výsledky!$GW$3&gt;0),20,IF(AND(Tipy!FJ62-Tipy!FL62=0,Výsledky!$GU$3-Výsledky!$GW$3=0),20,IF(AND(Tipy!FJ62-Tipy!FL62&lt;0,Výsledky!$GU$3-Výsledky!$GW$3&lt;0),20,0))))))</f>
        <v/>
      </c>
      <c r="GM68" s="61" t="str">
        <f>IF(ISBLANK($GW$3),"",IF(OR(Tipy!FM62=Výsledky!$GK$6,Tipy!FM62=Výsledky!$GK$7,Tipy!FM62=Výsledky!$GK$8,Tipy!FM62=Výsledky!$GK$9),IF(VLOOKUP(Tipy!FM62,'Kategórie hráčov'!$A$2:$B$46,2,FALSE)=30,30,20),0))</f>
        <v/>
      </c>
      <c r="GN68" s="61" t="str">
        <f>IF(ISBLANK($GW$3),"",IF(OR(Tipy!FN62=Výsledky!$GN$6,Tipy!FN62=Výsledky!$GN$7,Tipy!FN62=Výsledky!$GN$8,Tipy!FN62=Výsledky!$GN$9),IF(VLOOKUP(Tipy!FN62,'Kategórie hráčov'!$A$2:$B$46,2,FALSE)=30,30,20),0))</f>
        <v/>
      </c>
      <c r="GO68" s="62" t="str">
        <f>IF(ISBLANK($GW$3),"",IF(ISBLANK(Tipy!FJ62),0,IF(OR(AND(Tipy!FJ62=Výsledky!$GU$3,OR(Tipy!FL62=Výsledky!$GW$3+1,Tipy!FL62=Výsledky!$GW$3-1)),AND(Tipy!FL62=Výsledky!$GW$3,OR(Tipy!FJ62=Výsledky!$GU$3+1,Tipy!FJ62=Výsledky!$GU$3-1))),10,0)))</f>
        <v/>
      </c>
      <c r="GP68" s="65" t="str">
        <f>IF(ISBLANK($GW$3),"",IF(ISBLANK(Tipy!FJ62),"-",SUM(GK68:GO68)))</f>
        <v/>
      </c>
      <c r="GQ68" s="64"/>
      <c r="GR68" s="61" t="str">
        <f>IF(ISBLANK($GI$3),"",IF(ISBLANK(Tipy!FP62),0,IF(AND(Tipy!FP62=Výsledky!$GG$3,Tipy!FR62=Výsledky!$GI$3),60,0)))</f>
        <v/>
      </c>
      <c r="GS68" s="61" t="str">
        <f>IF(ISBLANK($GI$3),"",IF(ISBLANK(Tipy!FP62),0,IF(AND(Tipy!FP62=Výsledky!$GG$3,Tipy!FR62=Výsledky!$GI$3),0,IF(AND(Tipy!FP62-Tipy!FR62&gt;0,Výsledky!$GG$3-Výsledky!$GI$3&gt;0),20,IF(AND(Tipy!FP62-Tipy!FR62=0,Výsledky!$GG$3-Výsledky!$GI$3=0),20,IF(AND(Tipy!FP62-Tipy!FR62&lt;0,Výsledky!$GG$3-Výsledky!$GI$3&lt;0),20,0))))))</f>
        <v/>
      </c>
      <c r="GT68" s="61" t="str">
        <f>IF(ISBLANK($GI$3),"",IF(OR(Tipy!FS62=Výsledky!#REF!,Tipy!FS62=Výsledky!#REF!,Tipy!FS62=Výsledky!#REF!,Tipy!FS62=Výsledky!$GR$9),IF(VLOOKUP(Tipy!FS62,'Kategórie hráčov'!$A$2:$B$46,2,FALSE)=30,30,20),0))</f>
        <v/>
      </c>
      <c r="GU68" s="61" t="str">
        <f>IF(ISBLANK($GI$3),"",IF(OR(Tipy!FT62=Výsledky!#REF!,Tipy!FT62=Výsledky!#REF!,Tipy!FT62=Výsledky!#REF!,Tipy!FT62=Výsledky!$GU$9),IF(VLOOKUP(Tipy!FT62,'Kategórie hráčov'!$A$2:$B$46,2,FALSE)=30,30,20),0))</f>
        <v/>
      </c>
      <c r="GV68" s="62" t="str">
        <f>IF(ISBLANK($GI$3),"",IF(ISBLANK(Tipy!FP62),0,IF(OR(AND(Tipy!FP62=Výsledky!$GG$3,OR(Tipy!FR62=Výsledky!$GI$3+1,Tipy!FR62=Výsledky!$GI$3-1)),AND(Tipy!FR62=Výsledky!$GI$3,OR(Tipy!FP62=Výsledky!$GG$3+1,Tipy!FP62=Výsledky!$GG$3-1))),10,0)))</f>
        <v/>
      </c>
      <c r="GW68" s="65" t="str">
        <f>IF(ISBLANK($GI$3),"",IF(ISBLANK(Tipy!FP62),"-",SUM(GR68:GV68)))</f>
        <v/>
      </c>
      <c r="GX68" s="64"/>
      <c r="GY68" s="61" t="str">
        <f>IF(ISBLANK($HK$3),"",IF(ISBLANK(Tipy!FV62),0,IF(AND(Tipy!FV62=Výsledky!$HI$3,Tipy!FX62=Výsledky!$HK$3),60,0)))</f>
        <v/>
      </c>
      <c r="GZ68" s="61" t="str">
        <f>IF(ISBLANK($HK$3),"",IF(ISBLANK(Tipy!FV62),0,IF(AND(Tipy!FV62=Výsledky!$HI$3,Tipy!FX62=Výsledky!$HK$3),0,IF(AND(Tipy!FV62-Tipy!FX62&gt;0,Výsledky!$HI$3-Výsledky!$HK$3&gt;0),20,IF(AND(Tipy!FV62-Tipy!FX62=0,Výsledky!$HI$3-Výsledky!$HK$3=0),20,IF(AND(Tipy!FV62-Tipy!FX62&lt;0,Výsledky!$HI$3-Výsledky!$HK$3&lt;0),20,0))))))</f>
        <v/>
      </c>
      <c r="HA68" s="61" t="str">
        <f>IF(ISBLANK($HK$3),"",IF(OR(Tipy!FY62=Výsledky!$GY$6,Tipy!FY62=Výsledky!$GY$7,Tipy!FY62=Výsledky!$GY$8,Tipy!FY62=Výsledky!$GY$9),IF(VLOOKUP(Tipy!FY62,'Kategórie hráčov'!$A$2:$B$46,2,FALSE)=30,30,20),0))</f>
        <v/>
      </c>
      <c r="HB68" s="61" t="str">
        <f>IF(ISBLANK($HK$3),"",IF(OR(Tipy!FZ62=Výsledky!$HB$6,Tipy!FZ62=Výsledky!$HB$7,Tipy!FZ62=Výsledky!$HB$8,Tipy!FZ62=Výsledky!$HB$9),IF(VLOOKUP(Tipy!FZ62,'Kategórie hráčov'!$A$2:$B$46,2,FALSE)=30,30,20),0))</f>
        <v/>
      </c>
      <c r="HC68" s="62" t="str">
        <f>IF(ISBLANK($HK$3),"",IF(ISBLANK(Tipy!FV62),0,IF(OR(AND(Tipy!FV62=Výsledky!$HI$3,OR(Tipy!FX62=Výsledky!$HK$3+1,Tipy!FX62=Výsledky!$HK$3-1)),AND(Tipy!FX62=Výsledky!$HK$3,OR(Tipy!FV62=Výsledky!$HI$3+1,Tipy!FV62=Výsledky!$HI$3-1))),10,0)))</f>
        <v/>
      </c>
      <c r="HD68" s="65" t="str">
        <f>IF(ISBLANK($HK$3),"",IF(ISBLANK(Tipy!FV62),"-",SUM(GY68:HC68)))</f>
        <v/>
      </c>
      <c r="HE68" s="64"/>
      <c r="HF68" s="61" t="str">
        <f>IF(ISBLANK($HD$3),"",IF(ISBLANK(Tipy!GB62),0,IF(AND(Tipy!GB62=Výsledky!$HB$3,Tipy!GD62=Výsledky!$HD$3),60,0)))</f>
        <v/>
      </c>
      <c r="HG68" s="61" t="str">
        <f>IF(ISBLANK($HD$3),"",IF(ISBLANK(Tipy!GB62),0,IF(AND(Tipy!GB62=Výsledky!$HB$3,Tipy!GD62=Výsledky!$HD$3),0,IF(AND(Tipy!GB62-Tipy!GD62&gt;0,Výsledky!$HB$3-Výsledky!$HD$3&gt;0),20,IF(AND(Tipy!GB62-Tipy!GD62=0,Výsledky!$HB$3-Výsledky!$HD$3=0),20,IF(AND(Tipy!GB62-Tipy!GD62&lt;0,Výsledky!$HB$3-Výsledky!$HD$3&lt;0),20,0))))))</f>
        <v/>
      </c>
      <c r="HH68" s="61" t="str">
        <f>IF(ISBLANK($HD$3),"",IF(OR(Tipy!GE62=Výsledky!#REF!,Tipy!GE62=Výsledky!#REF!,Tipy!GE62=Výsledky!#REF!,Tipy!GE62=Výsledky!$HF$9),IF(VLOOKUP(Tipy!GE62,'Kategórie hráčov'!$A$2:$B$46,2,FALSE)=30,30,20),0))</f>
        <v/>
      </c>
      <c r="HI68" s="61" t="str">
        <f>IF(ISBLANK($HD$3),"",IF(OR(Tipy!GF62=Výsledky!#REF!,Tipy!GF62=Výsledky!#REF!,Tipy!GF62=Výsledky!#REF!,Tipy!GF62=Výsledky!$HI$9),IF(VLOOKUP(Tipy!GF62,'Kategórie hráčov'!$A$2:$B$46,2,FALSE)=30,30,20),0))</f>
        <v/>
      </c>
      <c r="HJ68" s="62" t="str">
        <f>IF(ISBLANK($HD$3),"",IF(ISBLANK(Tipy!GB62),0,IF(OR(AND(Tipy!GB62=Výsledky!$HB$3,OR(Tipy!GD62=Výsledky!$HD$3+1,Tipy!GD62=Výsledky!$HD$3-1)),AND(Tipy!GD62=Výsledky!$HD$3,OR(Tipy!GB62=Výsledky!$HB$3+1,Tipy!GB62=Výsledky!$HB$3-1))),10,0)))</f>
        <v/>
      </c>
      <c r="HK68" s="65" t="str">
        <f>IF(ISBLANK($HD$3),"",IF(ISBLANK(Tipy!GB62),"-",SUM(HF68:HJ68)))</f>
        <v/>
      </c>
      <c r="HL68" s="64"/>
      <c r="HM68" s="61" t="str">
        <f>IF(ISBLANK($HY$3),"",IF(ISBLANK(Tipy!GH62),0,IF(AND(Tipy!GH62=Výsledky!$HW$3,Tipy!GJ62=Výsledky!$HY$3),60,0)))</f>
        <v/>
      </c>
      <c r="HN68" s="61" t="str">
        <f>IF(ISBLANK($HY$3),"",IF(ISBLANK(Tipy!GH62),0,IF(AND(Tipy!GH62=Výsledky!$HW$3,Tipy!GJ62=Výsledky!$HY$3),0,IF(AND(Tipy!GH62-Tipy!GJ62&gt;0,Výsledky!$HW$3-Výsledky!$HY$3&gt;0),20,IF(AND(Tipy!GH62-Tipy!GJ62=0,Výsledky!$HW$3-Výsledky!$HY$3=0),20,IF(AND(Tipy!GH62-Tipy!GJ62&lt;0,Výsledky!$HW$3-Výsledky!$HY$3&lt;0),20,0))))))</f>
        <v/>
      </c>
      <c r="HO68" s="61" t="str">
        <f>IF(ISBLANK($HY$3),"",IF(OR(Tipy!GK62=Výsledky!$HM$6,Tipy!GK62=Výsledky!$HM$7,Tipy!GK62=Výsledky!$HM$8,Tipy!GK62=Výsledky!$HM$9),IF(VLOOKUP(Tipy!GK62,'Kategórie hráčov'!$A$2:$B$46,2,FALSE)=30,30,20),0))</f>
        <v/>
      </c>
      <c r="HP68" s="61" t="str">
        <f>IF(ISBLANK($HY$3),"",IF(OR(Tipy!GL62=Výsledky!$HP$6,Tipy!GL62=Výsledky!$HP$7,Tipy!GL62=Výsledky!$HP$8,Tipy!GL62=Výsledky!$HP$9),IF(VLOOKUP(Tipy!GL62,'Kategórie hráčov'!$A$2:$B$46,2,FALSE)=30,30,20),0))</f>
        <v/>
      </c>
      <c r="HQ68" s="62" t="str">
        <f>IF(ISBLANK($HY$3),"",IF(ISBLANK(Tipy!GH62),0,IF(OR(AND(Tipy!GH62=Výsledky!$HW$3,OR(Tipy!GJ62=Výsledky!$HY$3+1,Tipy!GJ62=Výsledky!$HY$3-1)),AND(Tipy!GJ62=Výsledky!$HY$3,OR(Tipy!GH62=Výsledky!$HW$3+1,Tipy!GH62=Výsledky!$HW$3-1))),10,0)))</f>
        <v/>
      </c>
      <c r="HR68" s="65" t="str">
        <f>IF(ISBLANK($HY$3),"",IF(ISBLANK(Tipy!GH62),"-",SUM(HM68:HQ68)))</f>
        <v/>
      </c>
      <c r="HS68" s="64"/>
      <c r="HT68" s="61" t="str">
        <f>IF(ISBLANK($HR$3),"",IF(ISBLANK(Tipy!GN62),0,IF(AND(Tipy!GN62=Výsledky!$HP$3,Tipy!GP62=Výsledky!$HR$3),60,0)))</f>
        <v/>
      </c>
      <c r="HU68" s="61" t="str">
        <f>IF(ISBLANK($HR$3),"",IF(ISBLANK(Tipy!GN62),0,IF(AND(Tipy!GN62=Výsledky!$HP$3,Tipy!GP62=Výsledky!$HR$3),0,IF(AND(Tipy!GN62-Tipy!GP62&gt;0,Výsledky!$HP$3-Výsledky!$HR$3&gt;0),20,IF(AND(Tipy!GN62-Tipy!GP62=0,Výsledky!$HP$3-Výsledky!$HR$3=0),20,IF(AND(Tipy!GN62-Tipy!GP62&lt;0,Výsledky!$HP$3-Výsledky!$HR$3&lt;0),20,0))))))</f>
        <v/>
      </c>
      <c r="HV68" s="61" t="str">
        <f>IF(ISBLANK($HR$3),"",IF(OR(Tipy!GQ62=Výsledky!$HT$6,Tipy!GQ62=Výsledky!#REF!,Tipy!GQ62=Výsledky!#REF!,Tipy!GQ62=Výsledky!#REF!),IF(VLOOKUP(Tipy!GQ62,'Kategórie hráčov'!$A$2:$B$46,2,FALSE)=30,30,20),0))</f>
        <v/>
      </c>
      <c r="HW68" s="61" t="str">
        <f>IF(ISBLANK($HR$3),"",IF(OR(Tipy!GR62=Výsledky!$HW$6,Tipy!GR62=Výsledky!#REF!,Tipy!GR62=Výsledky!#REF!,Tipy!GR62=Výsledky!#REF!),IF(VLOOKUP(Tipy!GR62,'Kategórie hráčov'!$A$2:$B$46,2,FALSE)=30,30,20),0))</f>
        <v/>
      </c>
      <c r="HX68" s="62" t="str">
        <f>IF(ISBLANK($HR$3),"",IF(ISBLANK(Tipy!GN62),0,IF(OR(AND(Tipy!GN62=Výsledky!$HP$3,OR(Tipy!GP62=Výsledky!$HR$3+1,Tipy!GP62=Výsledky!$HR$3-1)),AND(Tipy!GP62=Výsledky!$HR$3,OR(Tipy!GN62=Výsledky!$HP$3+1,Tipy!GN62=Výsledky!$HP$3-1))),10,0)))</f>
        <v/>
      </c>
      <c r="HY68" s="65" t="str">
        <f>IF(ISBLANK($HR$3),"",IF(ISBLANK(Tipy!GN62),"-",SUM(HT68:HX68)))</f>
        <v/>
      </c>
      <c r="HZ68" s="64"/>
      <c r="IA68" s="61" t="str">
        <f>IF(ISBLANK($IM$3),"",IF(ISBLANK(Tipy!GT62),0,IF(AND(Tipy!GT62=Výsledky!$IK$3,Tipy!GV62=Výsledky!$IM$3),60,0)))</f>
        <v/>
      </c>
      <c r="IB68" s="61" t="str">
        <f>IF(ISBLANK($IM$3),"",IF(ISBLANK(Tipy!GT62),0,IF(AND(Tipy!GT62=Výsledky!$IK$3,Tipy!GV62=Výsledky!$IM$3),0,IF(AND(Tipy!GT62-Tipy!GV62&gt;0,Výsledky!$IK$3-Výsledky!$IM$3&gt;0),20,IF(AND(Tipy!GT62-Tipy!GV62=0,Výsledky!$IK$3-Výsledky!$IM$3=0),20,IF(AND(Tipy!GT62-Tipy!GV62&lt;0,Výsledky!$IK$3-Výsledky!$IM$3&lt;0),20,0))))))</f>
        <v/>
      </c>
      <c r="IC68" s="61" t="str">
        <f>IF(ISBLANK($IM$3),"",IF(OR(Tipy!GW62=Výsledky!$IA$6,Tipy!GW62=Výsledky!$IA$7,Tipy!GW62=Výsledky!$IA$8,Tipy!GW62=Výsledky!$IA$9),IF(VLOOKUP(Tipy!GW62,'Kategórie hráčov'!$A$2:$B$46,2,FALSE)=30,30,20),0))</f>
        <v/>
      </c>
      <c r="ID68" s="61" t="str">
        <f>IF(ISBLANK($IM$3),"",IF(OR(Tipy!GX62=Výsledky!$ID$6,Tipy!GX62=Výsledky!$ID$7,Tipy!GX62=Výsledky!$ID$8,Tipy!GX62=Výsledky!$ID$9),IF(VLOOKUP(Tipy!GX62,'Kategórie hráčov'!$A$2:$B$46,2,FALSE)=30,30,20),0))</f>
        <v/>
      </c>
      <c r="IE68" s="62" t="str">
        <f>IF(ISBLANK($IM$3),"",IF(ISBLANK(Tipy!GT62),0,IF(OR(AND(Tipy!GT62=Výsledky!$IK$3,OR(Tipy!GV62=Výsledky!$IM$3+1,Tipy!GV62=Výsledky!$IM$3-1)),AND(Tipy!GV62=Výsledky!$IM$3,OR(Tipy!GT62=Výsledky!$IK$3+1,Tipy!GT62=Výsledky!$IK$3-1))),10,0)))</f>
        <v/>
      </c>
      <c r="IF68" s="65" t="str">
        <f>IF(ISBLANK($IM$3),"",IF(ISBLANK(Tipy!GT62),"-",SUM(IA68:IE68)))</f>
        <v/>
      </c>
      <c r="IG68" s="64"/>
      <c r="IH68" s="61" t="str">
        <f>IF(ISBLANK($IF$3),"",IF(ISBLANK(Tipy!GZ62),0,IF(AND(Tipy!GZ62=Výsledky!$ID$3,Tipy!HB62=Výsledky!$IF$3),60,0)))</f>
        <v/>
      </c>
      <c r="II68" s="61" t="str">
        <f>IF(ISBLANK($IF$3),"",IF(ISBLANK(Tipy!GZ62),0,IF(AND(Tipy!GZ62=Výsledky!$ID$3,Tipy!HB62=Výsledky!$IF$3),0,IF(AND(Tipy!GZ62-Tipy!HB62&gt;0,Výsledky!$ID$3-Výsledky!$IF$3&gt;0),20,IF(AND(Tipy!GZ62-Tipy!HB62=0,Výsledky!$ID$3-Výsledky!$IF$3=0),20,IF(AND(Tipy!GZ62-Tipy!HB62&lt;0,Výsledky!$ID$3-Výsledky!$IF$3&lt;0),20,0))))))</f>
        <v/>
      </c>
      <c r="IJ68" s="61" t="str">
        <f>IF(ISBLANK($IF$3),"",IF(OR(Tipy!HC62=Výsledky!#REF!,Tipy!HC62=Výsledky!#REF!,Tipy!HC62=Výsledky!#REF!,Tipy!HC62=Výsledky!$IH$9),IF(VLOOKUP(Tipy!HC62,'Kategórie hráčov'!$A$2:$B$46,2,FALSE)=30,30,20),0))</f>
        <v/>
      </c>
      <c r="IK68" s="61" t="str">
        <f>IF(ISBLANK($IF$3),"",IF(OR(Tipy!HD62=Výsledky!#REF!,Tipy!HD62=Výsledky!#REF!,Tipy!HD62=Výsledky!#REF!,Tipy!HD62=Výsledky!$IK$9),IF(VLOOKUP(Tipy!HD62,'Kategórie hráčov'!$A$2:$B$46,2,FALSE)=30,30,20),0))</f>
        <v/>
      </c>
      <c r="IL68" s="62" t="str">
        <f>IF(ISBLANK($IF$3),"",IF(ISBLANK(Tipy!GZ62),0,IF(OR(AND(Tipy!GZ62=Výsledky!$ID$3,OR(Tipy!HB62=Výsledky!$IF$3+1,Tipy!HB62=Výsledky!$IF$3-1)),AND(Tipy!HB62=Výsledky!$IF$3,OR(Tipy!GZ62=Výsledky!$ID$3+1,Tipy!GZ62=Výsledky!$ID$3-1))),10,0)))</f>
        <v/>
      </c>
      <c r="IM68" s="65" t="str">
        <f>IF(ISBLANK($IF$3),"",IF(ISBLANK(Tipy!GZ62),"-",SUM(IH68:IL68)))</f>
        <v/>
      </c>
      <c r="IN68" s="64"/>
      <c r="IO68" s="61" t="str">
        <f>IF(ISBLANK($IT$3),"",IF(ISBLANK(Tipy!HF62),0,IF(AND(Tipy!HF62=Výsledky!$IR$3,Tipy!HH62=Výsledky!$IT$3),60,0)))</f>
        <v/>
      </c>
      <c r="IP68" s="61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61" t="str">
        <f>IF(ISBLANK($IT$3),"",IF(OR(Tipy!HI62=Výsledky!$IO$6,Tipy!HI62=Výsledky!$IO$7,Tipy!HI62=Výsledky!$IO$8,Tipy!HI62=Výsledky!$IO$9),IF(VLOOKUP(Tipy!HI62,'Kategórie hráčov'!$A$2:$B$46,2,FALSE)=30,30,20),0))</f>
        <v/>
      </c>
      <c r="IR68" s="61" t="str">
        <f>IF(ISBLANK($IT$3),"",IF(OR(Tipy!HJ62=Výsledky!$IR$6,Tipy!HJ62=Výsledky!$IR$7,Tipy!HJ62=Výsledky!$IR$8,Tipy!HJ62=Výsledky!$IR$9),IF(VLOOKUP(Tipy!HJ62,'Kategórie hráčov'!$A$2:$B$46,2,FALSE)=30,30,20),0))</f>
        <v/>
      </c>
      <c r="IS68" s="62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65" t="str">
        <f>IF(ISBLANK($IT$3),"",IF(ISBLANK(Tipy!HF62),"-",SUM(IO68:IS68)))</f>
        <v/>
      </c>
      <c r="IU68" s="64"/>
      <c r="IV68" s="61" t="str">
        <f>IF(ISBLANK($JA$3),"",IF(ISBLANK(Tipy!HL62),0,IF(AND(Tipy!HL62=Výsledky!$IY$3,Tipy!HN62=Výsledky!$JA$3),60,0)))</f>
        <v/>
      </c>
      <c r="IW68" s="61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61" t="str">
        <f>IF(ISBLANK($JA$3),"",IF(OR(Tipy!HO62=Výsledky!$IV$6,Tipy!HO62=Výsledky!$IV$7,Tipy!HO62=Výsledky!$IV$8,Tipy!HO62=Výsledky!$IV$9),IF(VLOOKUP(Tipy!HO62,'Kategórie hráčov'!$A$2:$B$46,2,FALSE)=30,30,20),0))</f>
        <v/>
      </c>
      <c r="IY68" s="61" t="str">
        <f>IF(ISBLANK($JA$3),"",IF(OR(Tipy!HP62=Výsledky!$IY$6,Tipy!HP62=Výsledky!$IY$7,Tipy!HP62=Výsledky!$IY$8,Tipy!HP62=Výsledky!$IY$9),IF(VLOOKUP(Tipy!HP62,'Kategórie hráčov'!$A$2:$B$46,2,FALSE)=30,30,20),0))</f>
        <v/>
      </c>
      <c r="IZ68" s="62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65" t="str">
        <f>IF(ISBLANK($JA$3),"",IF(ISBLANK(Tipy!HL62),"-",SUM(IV68:IZ68)))</f>
        <v/>
      </c>
      <c r="JB68" s="64"/>
      <c r="JC68" s="61" t="str">
        <f>IF(ISBLANK($JO$3),"",IF(ISBLANK(Tipy!HR62),0,IF(AND(Tipy!HR62=Výsledky!$JM$3,Tipy!HT62=Výsledky!$JO$3),60,0)))</f>
        <v/>
      </c>
      <c r="JD68" s="61" t="str">
        <f>IF(ISBLANK($JO$3),"",IF(ISBLANK(Tipy!HR62),0,IF(AND(Tipy!HR62=Výsledky!$JM$3,Tipy!HT62=Výsledky!$JO$3),0,IF(AND(Tipy!HR62-Tipy!HT62&gt;0,Výsledky!$JM$3-Výsledky!$JO$3&gt;0),20,IF(AND(Tipy!HR62-Tipy!HT62=0,Výsledky!$JM$3-Výsledky!$JO$3=0),20,IF(AND(Tipy!HR62-Tipy!HT62&lt;0,Výsledky!$JM$3-Výsledky!$JO$3&lt;0),20,0))))))</f>
        <v/>
      </c>
      <c r="JE68" s="61" t="str">
        <f>IF(ISBLANK($JO$3),"",IF(OR(Tipy!HU62=Výsledky!$JC$6,Tipy!HU62=Výsledky!$JC$7,Tipy!HU62=Výsledky!$JC$8,Tipy!HU62=Výsledky!$JC$9),IF(VLOOKUP(Tipy!HU62,'Kategórie hráčov'!$A$2:$B$70,2,FALSE)=30,30,20),0))</f>
        <v/>
      </c>
      <c r="JF68" s="61" t="str">
        <f>IF(ISBLANK($JO$3),"",IF(OR(Tipy!HV62=Výsledky!$JF$6,Tipy!HV62=Výsledky!$JF$7,Tipy!HV62=Výsledky!$JF$8,Tipy!HV62=Výsledky!$JF$9),IF(VLOOKUP(Tipy!HV62,'Kategórie hráčov'!$A$2:$B$70,2,FALSE)=30,30,20),0))</f>
        <v/>
      </c>
      <c r="JG68" s="62" t="str">
        <f>IF(ISBLANK($JO$3),"",IF(ISBLANK(Tipy!HR62),0,IF(OR(AND(Tipy!HR62=Výsledky!$JM$3,OR(Tipy!HT62=Výsledky!$JO$3+1,Tipy!HT62=Výsledky!$JO$3-1)),AND(Tipy!HT62=Výsledky!$JO$3,OR(Tipy!HR62=Výsledky!$JM$3+1,Tipy!HR62=Výsledky!$JM$3-1))),10,0)))</f>
        <v/>
      </c>
      <c r="JH68" s="65" t="str">
        <f>IF(ISBLANK($JO$3),"",IF(ISBLANK(Tipy!HR62),"-",SUM(JC68:JG68)))</f>
        <v/>
      </c>
      <c r="JI68" s="64"/>
      <c r="JJ68" s="61" t="str">
        <f>IF(ISBLANK($JH$3),"",IF(ISBLANK(Tipy!HX62),0,IF(AND(Tipy!HX62=Výsledky!$JF$3,Tipy!HZ62=Výsledky!$JH$3),60,0)))</f>
        <v/>
      </c>
      <c r="JK68" s="61" t="str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/>
      </c>
      <c r="JL68" s="61" t="str">
        <f>IF(ISBLANK($JH$3),"",IF(OR(Tipy!IA62=Výsledky!#REF!,Tipy!IA62=Výsledky!#REF!,Tipy!IA62=Výsledky!#REF!,Tipy!IA62=Výsledky!$JJ$9),IF(VLOOKUP(Tipy!IA62,'Kategórie hráčov'!$A$2:$B$46,2,FALSE)=30,30,20),0))</f>
        <v/>
      </c>
      <c r="JM68" s="61" t="str">
        <f>IF(ISBLANK($JH$3),"",IF(OR(Tipy!IB62=Výsledky!#REF!,Tipy!IB62=Výsledky!#REF!,Tipy!IB62=Výsledky!#REF!,Tipy!IB62=Výsledky!$JM$9),IF(VLOOKUP(Tipy!IB62,'Kategórie hráčov'!$A$2:$B$46,2,FALSE)=30,30,20),0))</f>
        <v/>
      </c>
      <c r="JN68" s="62" t="str">
        <f>IF(ISBLANK($JH$3),"",IF(ISBLANK(Tipy!HX62),0,IF(OR(AND(Tipy!HX62=Výsledky!$JF$3,OR(Tipy!HZ62=Výsledky!$JH$3+1,Tipy!HZ62=Výsledky!$JH$3-1)),AND(Tipy!HZ62=Výsledky!$JH$3,OR(Tipy!HX62=Výsledky!$JF$3+1,Tipy!HX62=Výsledky!$JF$3-1))),10,0)))</f>
        <v/>
      </c>
      <c r="JO68" s="65" t="str">
        <f>IF(ISBLANK($JH$3),"",IF(ISBLANK(Tipy!HX62),"-",SUM(JJ68:JN68)))</f>
        <v/>
      </c>
      <c r="JP68" s="64"/>
      <c r="JQ68" s="61" t="str">
        <f>IF(ISBLANK($JV$3),"",IF(ISBLANK(Tipy!ID62),0,IF(AND(Tipy!ID62=Výsledky!$JT$3,Tipy!IF62=Výsledky!$JV$3),60,0)))</f>
        <v/>
      </c>
      <c r="JR68" s="61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61" t="str">
        <f>IF(ISBLANK($JV$3),"",IF(OR(Tipy!IG62=Výsledky!$JQ$6,Tipy!IG62=Výsledky!$JQ$7,Tipy!IG62=Výsledky!$JQ$8,Tipy!IG62=Výsledky!$JQ$9),IF(VLOOKUP(Tipy!IG62,'Kategórie hráčov'!$A$2:$B$46,2,FALSE)=30,30,20),0))</f>
        <v/>
      </c>
      <c r="JT68" s="61" t="str">
        <f>IF(ISBLANK($JV$3),"",IF(OR(Tipy!IH62=Výsledky!$JT$6,Tipy!IH62=Výsledky!$JT$7,Tipy!IH62=Výsledky!$JT$8,Tipy!IH62=Výsledky!$JT$9),IF(VLOOKUP(Tipy!IH62,'Kategórie hráčov'!$A$2:$B$46,2,FALSE)=30,30,20),0))</f>
        <v/>
      </c>
      <c r="JU68" s="62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65" t="str">
        <f>IF(ISBLANK($JV$3),"",IF(ISBLANK(Tipy!ID62),"-",SUM(JQ68:JU68)))</f>
        <v/>
      </c>
      <c r="JW68" s="64"/>
      <c r="JX68" s="61" t="str">
        <f>IF(ISBLANK($KQ$3),"",IF(ISBLANK(Tipy!IJ62),0,IF(AND(Tipy!IJ62=Výsledky!$KO$3,Tipy!IL62=Výsledky!$KQ$3),60,0)))</f>
        <v/>
      </c>
      <c r="JY68" s="61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1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1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2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65" t="str">
        <f>IF(ISBLANK($KQ$3),"",IF(ISBLANK(Tipy!IJ62),"-",SUM(JX68:KB68)))</f>
        <v/>
      </c>
      <c r="KD68" s="64"/>
      <c r="KE68" s="61" t="str">
        <f>IF(ISBLANK($KX$3),"",IF(ISBLANK(Tipy!IP62),0,IF(AND(Tipy!IP62=Výsledky!$KV$3,Tipy!IR62=Výsledky!$KX$3),60,0)))</f>
        <v/>
      </c>
      <c r="KF68" s="61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1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1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2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65" t="str">
        <f>IF(ISBLANK($KX$3),"",IF(ISBLANK(Tipy!IP62),"-",SUM(KE68:KI68)))</f>
        <v/>
      </c>
      <c r="KK68" s="64"/>
      <c r="KL68" s="61" t="str">
        <f>IF(ISBLANK($KJ$3),"",IF(ISBLANK(Tipy!IV62),0,IF(AND(Tipy!IV62=Výsledky!$KH$3,Tipy!IX62=Výsledky!$KJ$3),60,0)))</f>
        <v/>
      </c>
      <c r="KM68" s="61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1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1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2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65" t="str">
        <f>IF(ISBLANK($KJ$3),"",IF(ISBLANK(Tipy!IV62),"-",SUM(KL68:KP68)))</f>
        <v/>
      </c>
      <c r="KR68" s="64"/>
      <c r="KS68" s="61" t="str">
        <f>IF(ISBLANK($KC$3),"",IF(ISBLANK(Tipy!JB62),0,IF(AND(Tipy!JB62=Výsledky!$KA$3,Tipy!JD62=Výsledky!$KC$3),60,0)))</f>
        <v/>
      </c>
      <c r="KT68" s="61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1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1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2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5" t="str">
        <f>IF(ISBLANK($KC$3),"",IF(ISBLANK(Tipy!JB62),"-",SUM(KS68:KW68)))</f>
        <v/>
      </c>
      <c r="KY68" s="64"/>
      <c r="KZ68" s="61" t="str">
        <f>IF(ISBLANK($LE$3),"",IF(ISBLANK(Tipy!JH62),0,IF(AND(Tipy!JH62=Výsledky!$LC$3,Tipy!JJ62=Výsledky!$LE$3),60,0)))</f>
        <v/>
      </c>
      <c r="LA68" s="61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1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1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2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5" t="str">
        <f>IF(ISBLANK($LE$3),"",IF(ISBLANK(Tipy!JH62),"-",SUM(KZ68:LD68)))</f>
        <v/>
      </c>
      <c r="LF68" s="64"/>
      <c r="LG68" s="61" t="str">
        <f>IF(ISBLANK($JH$3),"",IF(ISBLANK(Tipy!JU62),0,IF(AND(Tipy!JU62=Výsledky!$JF$3,Tipy!JW62=Výsledky!$JH$3),60,0)))</f>
        <v/>
      </c>
      <c r="LH68" s="61" t="str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/>
      </c>
      <c r="LI68" s="61" t="str">
        <f>IF(ISBLANK($JH$3),"",IF(OR(Tipy!JX62=Výsledky!#REF!,Tipy!JX62=Výsledky!#REF!,Tipy!JX62=Výsledky!#REF!,Tipy!JX62=Výsledky!$JJ$9),IF(VLOOKUP(Tipy!JX62,'Kategórie hráčov'!$A$2:$B$46,2,FALSE)=30,30,20),0))</f>
        <v/>
      </c>
      <c r="LJ68" s="61" t="str">
        <f>IF(ISBLANK($JH$3),"",IF(OR(Tipy!JY62=Výsledky!#REF!,Tipy!JY62=Výsledky!#REF!,Tipy!JY62=Výsledky!#REF!,Tipy!JY62=Výsledky!$JM$9),IF(VLOOKUP(Tipy!JY62,'Kategórie hráčov'!$A$2:$B$46,2,FALSE)=30,30,20),0))</f>
        <v/>
      </c>
      <c r="LK68" s="62" t="str">
        <f>IF(ISBLANK($JH$3),"",IF(ISBLANK(Tipy!JU62),0,IF(OR(AND(Tipy!JU62=Výsledky!$JF$3,OR(Tipy!JW62=Výsledky!$JH$3+1,Tipy!JW62=Výsledky!$JH$3-1)),AND(Tipy!JW62=Výsledky!$JH$3,OR(Tipy!JU62=Výsledky!$JF$3+1,Tipy!JU62=Výsledky!$JF$3-1))),10,0)))</f>
        <v/>
      </c>
      <c r="LL68" s="65" t="str">
        <f>IF(ISBLANK($JH$3),"",IF(ISBLANK(Tipy!JU62),"-",SUM(LG68:LK68)))</f>
        <v/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 t="str">
        <f>IF(ISBLANK($JH$3),"",IF(ISBLANK(Tipy!KI62),0,IF(AND(Tipy!KI62=Výsledky!$JF$3,Tipy!KK62=Výsledky!$JH$3),60,0)))</f>
        <v/>
      </c>
      <c r="LV68" s="61" t="str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/>
      </c>
      <c r="LW68" s="61" t="str">
        <f>IF(ISBLANK($JH$3),"",IF(OR(Tipy!KL62=Výsledky!#REF!,Tipy!KL62=Výsledky!#REF!,Tipy!KL62=Výsledky!#REF!,Tipy!KL62=Výsledky!$JJ$9),IF(VLOOKUP(Tipy!KL62,'Kategórie hráčov'!$A$2:$B$46,2,FALSE)=30,30,20),0))</f>
        <v/>
      </c>
      <c r="LX68" s="61" t="str">
        <f>IF(ISBLANK($JH$3),"",IF(OR(Tipy!KM62=Výsledky!#REF!,Tipy!KM62=Výsledky!#REF!,Tipy!KM62=Výsledky!#REF!,Tipy!KM62=Výsledky!$JM$9),IF(VLOOKUP(Tipy!KM62,'Kategórie hráčov'!$A$2:$B$46,2,FALSE)=30,30,20),0))</f>
        <v/>
      </c>
      <c r="LY68" s="62" t="str">
        <f>IF(ISBLANK($JH$3),"",IF(ISBLANK(Tipy!KI62),0,IF(OR(AND(Tipy!KI62=Výsledky!$JF$3,OR(Tipy!KK62=Výsledky!$JH$3+1,Tipy!KK62=Výsledky!$JH$3-1)),AND(Tipy!KK62=Výsledky!$JH$3,OR(Tipy!KI62=Výsledky!$JF$3+1,Tipy!KI62=Výsledky!$JF$3-1))),10,0)))</f>
        <v/>
      </c>
      <c r="LZ68" s="65" t="str">
        <f>IF(ISBLANK($JH$3),"",IF(ISBLANK(Tipy!KI62),"-",SUM(LU68:LY68)))</f>
        <v/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324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324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5" customFormat="1" ht="18" customHeight="1" x14ac:dyDescent="0.2">
      <c r="A69" s="287">
        <f>Tipy!A63</f>
        <v>26</v>
      </c>
      <c r="B69" s="302" t="s">
        <v>37</v>
      </c>
      <c r="C69" s="303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4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299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299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102">
        <f>IF(ISBLANK($AR$3),"",IF(ISBLANK(Tipy!AH63),0,IF(AND(Tipy!AH63=Výsledky!$AP$3,Tipy!AJ63=Výsledky!$AR$3),60,0)))</f>
        <v>0</v>
      </c>
      <c r="AN69" s="101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101">
        <f>IF(ISBLANK($AR$3),"",IF(OR(Tipy!AK63=Výsledky!$AM$6,Tipy!AK63=Výsledky!$AM$7,Tipy!AK63=Výsledky!$AM$8,Tipy!AK63=Výsledky!$AM$9),VLOOKUP(Tipy!AK63,'Kategórie hráčov'!$A$2:$B$51,2,FALSE),0))</f>
        <v>0</v>
      </c>
      <c r="AP69" s="101">
        <f>IF(ISBLANK($AR$3),"",IF(OR(Tipy!AL63=Výsledky!$AP$6,Tipy!AL63=Výsledky!$AP$7,Tipy!AL63=Výsledky!$AP$8,Tipy!AL63=Výsledky!$AP$9),VLOOKUP(Tipy!AL63,'Kategórie hráčov'!$A$27:$B$76,2,FALSE),0))</f>
        <v>20</v>
      </c>
      <c r="AQ69" s="62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5">
        <f>IF(ISBLANK($AR$3),"",IF(ISBLANK(Tipy!AH63),"-",SUM(AM69:AQ69)))</f>
        <v>50</v>
      </c>
      <c r="AS69" s="64"/>
      <c r="AT69" s="61">
        <f>IF(ISBLANK($AY$3),"",IF(ISBLANK(Tipy!AN63),0,IF(AND(Tipy!AN63=Výsledky!$AW$3,Tipy!AP63=Výsledky!$AY$3),60,0)))</f>
        <v>60</v>
      </c>
      <c r="AU69" s="61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61">
        <f>IF(ISBLANK($AY$3),"",IF(OR(Tipy!AQ63=Výsledky!$AT$6,Tipy!AQ63=Výsledky!$AT$7,Tipy!AQ63=Výsledky!$AT$8,Tipy!AQ63=Výsledky!$AT$9),VLOOKUP(Tipy!AQ63,'Kategórie hráčov'!$A$2:$B$51,2,FALSE),0))</f>
        <v>20</v>
      </c>
      <c r="AW69" s="61">
        <f>IF(ISBLANK($AY$3),"",IF(OR(Tipy!AR63=Výsledky!$AW$6,Tipy!AR63=Výsledky!$AW$7,Tipy!AR63=Výsledky!$AW$8,Tipy!AR63=Výsledky!$AW$9),VLOOKUP(Tipy!AR63,'Kategórie hráčov'!$A$27:$B$76,2,FALSE),0))</f>
        <v>0</v>
      </c>
      <c r="AX69" s="62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5">
        <f>IF(ISBLANK($AY$3),"",IF(ISBLANK(Tipy!AN63),"-",SUM(AT69:AX69)))</f>
        <v>80</v>
      </c>
      <c r="AZ69" s="64"/>
      <c r="BA69" s="61">
        <f>IF(ISBLANK($BF$3),"",IF(ISBLANK(Tipy!AT63),0,IF(AND(Tipy!AT63=Výsledky!$BD$3,Tipy!AV63=Výsledky!$BF$3),60,0)))</f>
        <v>60</v>
      </c>
      <c r="BB69" s="61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61">
        <f>IF(ISBLANK($BF$3),"",IF(OR(Tipy!AW63=Výsledky!$BA$6,Tipy!AW63=Výsledky!$BA$7,Tipy!AW63=Výsledky!$BA$8,Tipy!AW63=Výsledky!$BA$9),VLOOKUP(Tipy!AW63,'Kategórie hráčov'!$A$2:$B$51,2,FALSE),0))</f>
        <v>20</v>
      </c>
      <c r="BD69" s="61">
        <f>IF(ISBLANK($BF$3),"",IF(OR(Tipy!AX63=Výsledky!$BD$6,Tipy!AX63=Výsledky!$BD$7,Tipy!AX63=Výsledky!$BD$8,Tipy!AX63=Výsledky!$BD$9),VLOOKUP(Tipy!AX63,'Kategórie hráčov'!$A$27:$B$76,2,FALSE),0))</f>
        <v>0</v>
      </c>
      <c r="BE69" s="62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5">
        <f>IF(ISBLANK($BF$3),"",IF(ISBLANK(Tipy!AT63),"-",SUM(BA69:BE69)))</f>
        <v>80</v>
      </c>
      <c r="BG69" s="64"/>
      <c r="BH69" s="61">
        <f>IF(ISBLANK($BM$3),"",IF(ISBLANK(Tipy!AZ63),0,IF(AND(Tipy!AZ63=Výsledky!$BK$3,Tipy!BB63=Výsledky!$BM$3),60,0)))</f>
        <v>0</v>
      </c>
      <c r="BI69" s="61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61">
        <f>IF(ISBLANK($BM$3),"",IF(OR(Tipy!BC63=Výsledky!$BH$6,Tipy!BC63=Výsledky!$BH$7,Tipy!BC63=Výsledky!$BH$8,Tipy!BC63=Výsledky!$BH$9),VLOOKUP(Tipy!BC63,'Kategórie hráčov'!$A$2:$B$51,2,FALSE),0))</f>
        <v>0</v>
      </c>
      <c r="BK69" s="61">
        <f>IF(ISBLANK($BM$3),"",IF(OR(Tipy!BD63=Výsledky!$BK$6,Tipy!BD63=Výsledky!$BK$7,Tipy!BD63=Výsledky!$BK$8,Tipy!BD63=Výsledky!$BK$9),VLOOKUP(Tipy!BD63,'Kategórie hráčov'!$A$27:$B$76,2,FALSE),0))</f>
        <v>0</v>
      </c>
      <c r="BL69" s="62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5">
        <f>IF(ISBLANK($BM$3),"",IF(ISBLANK(Tipy!AZ63),"-",SUM(BH69:BL69)))</f>
        <v>30</v>
      </c>
      <c r="BN69" s="64"/>
      <c r="BO69" s="61">
        <f>IF(ISBLANK($BT$3),"",IF(ISBLANK(Tipy!BF63),0,IF(AND(Tipy!BF63=Výsledky!$BR$3,Tipy!BH63=Výsledky!$BT$3),60,0)))</f>
        <v>0</v>
      </c>
      <c r="BP69" s="61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61">
        <f>IF(ISBLANK($BT$3),"",IF(OR(Tipy!BI63=Výsledky!$BO$6,Tipy!BI63=Výsledky!$BO$7,Tipy!BI63=Výsledky!$BO$8,Tipy!BI63=Výsledky!$BO$9),VLOOKUP(Tipy!BI63,'Kategórie hráčov'!$A$2:$B$51,2,FALSE),0))</f>
        <v>0</v>
      </c>
      <c r="BR69" s="61">
        <f>IF(ISBLANK($BT$3),"",IF(OR(Tipy!BJ63=Výsledky!$BR$6,Tipy!BJ63=Výsledky!$BR$7,Tipy!BJ63=Výsledky!$BR$8,Tipy!BJ63=Výsledky!$BR$9),VLOOKUP(Tipy!BJ63,'Kategórie hráčov'!$A$27:$B$76,2,FALSE),0))</f>
        <v>0</v>
      </c>
      <c r="BS69" s="62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5">
        <f>IF(ISBLANK($BT$3),"",IF(ISBLANK(Tipy!BF63),"-",SUM(BO69:BS69)))</f>
        <v>0</v>
      </c>
      <c r="BU69" s="64"/>
      <c r="BV69" s="61">
        <f>IF(ISBLANK($CA$3),"",IF(ISBLANK(Tipy!BL63),0,IF(AND(Tipy!BL63=Výsledky!$BY$3,Tipy!BN63=Výsledky!$CA$3),60,0)))</f>
        <v>0</v>
      </c>
      <c r="BW69" s="61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61">
        <f>IF(ISBLANK($CA$3),"",IF(OR(Tipy!BO63=Výsledky!$BV$6,Tipy!BO63=Výsledky!$BV$7,Tipy!BO63=Výsledky!$BV$8,Tipy!BO63=Výsledky!$BV$9),VLOOKUP(Tipy!BO63,'Kategórie hráčov'!$A$2:$B$51,2,FALSE),0))</f>
        <v>0</v>
      </c>
      <c r="BY69" s="61">
        <f>IF(ISBLANK($CA$3),"",IF(OR(Tipy!BP63=Výsledky!$BY$6,Tipy!BP63=Výsledky!$BY$7,Tipy!BP63=Výsledky!$BY$8,Tipy!BP63=Výsledky!$BY$9),VLOOKUP(Tipy!BP63,'Kategórie hráčov'!$A$27:$B$76,2,FALSE),0))</f>
        <v>0</v>
      </c>
      <c r="BZ69" s="62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5">
        <f>IF(ISBLANK($CA$3),"",IF(ISBLANK(Tipy!BL63),"-",SUM(BV69:BZ69)))</f>
        <v>20</v>
      </c>
      <c r="CB69" s="64"/>
      <c r="CC69" s="61">
        <f>IF(ISBLANK($CH$3),"",IF(ISBLANK(Tipy!BR63),0,IF(AND(Tipy!BR63=Výsledky!$CF$3,Tipy!BT63=Výsledky!$CH$3),60,0)))</f>
        <v>0</v>
      </c>
      <c r="CD69" s="61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61">
        <f>IF(ISBLANK($CH$3),"",IF(OR(Tipy!BU63=Výsledky!$CC$6,Tipy!BU63=Výsledky!$CC$7,Tipy!BU63=Výsledky!$CC$8,Tipy!BU63=Výsledky!$CC$9),VLOOKUP(Tipy!BU63,'Kategórie hráčov'!$A$2:$B$51,2,FALSE),0))</f>
        <v>20</v>
      </c>
      <c r="CF69" s="61">
        <f>IF(ISBLANK($CH$3),"",IF(OR(Tipy!BV63=Výsledky!$CF$6,Tipy!BV63=Výsledky!$CF$7,Tipy!BV63=Výsledky!$CF$8,Tipy!BV63=Výsledky!$CF$9),VLOOKUP(Tipy!BV63,'Kategórie hráčov'!$A$27:$B$76,2,FALSE),0))</f>
        <v>0</v>
      </c>
      <c r="CG69" s="62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5">
        <f>IF(ISBLANK($CH$3),"",IF(ISBLANK(Tipy!BR63),"-",SUM(CC69:CG69)))</f>
        <v>20</v>
      </c>
      <c r="CI69" s="64"/>
      <c r="CJ69" s="61">
        <f>IF(ISBLANK($CO$3),"",IF(ISBLANK(Tipy!BX63),0,IF(AND(Tipy!BX63=Výsledky!$CM$3,Tipy!BZ63=Výsledky!$CO$3),60,0)))</f>
        <v>60</v>
      </c>
      <c r="CK69" s="61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61">
        <f>IF(ISBLANK($CO$3),"",IF(OR(Tipy!CA63=Výsledky!$CJ$6,Tipy!CA63=Výsledky!$CJ$7,Tipy!CA63=Výsledky!$CJ$8,Tipy!CA63=Výsledky!$CJ$9),VLOOKUP(Tipy!CA63,'Kategórie hráčov'!$A$2:$B$51,2,FALSE),0))</f>
        <v>20</v>
      </c>
      <c r="CM69" s="61">
        <f>IF(ISBLANK($CO$3),"",IF(OR(Tipy!CB63=Výsledky!$CM$6,Tipy!CB63=Výsledky!$CM$7,Tipy!CB63=Výsledky!$CM$8,Tipy!CB63=Výsledky!$CM$9),VLOOKUP(Tipy!CB63,'Kategórie hráčov'!$A$27:$B$76,2,FALSE),0))</f>
        <v>0</v>
      </c>
      <c r="CN69" s="62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65">
        <f>IF(ISBLANK($CO$3),"",IF(ISBLANK(Tipy!BX63),"-",SUM(CJ69:CN69)))</f>
        <v>80</v>
      </c>
      <c r="CP69" s="64"/>
      <c r="CQ69" s="61">
        <f>IF(ISBLANK($CV$3),"",IF(ISBLANK(Tipy!CD63),0,IF(AND(Tipy!CD63=Výsledky!$CT$3,Tipy!CF63=Výsledky!$CV$3),60,0)))</f>
        <v>60</v>
      </c>
      <c r="CR69" s="61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61">
        <f>IF(ISBLANK($CV$3),"",IF(OR(Tipy!CG63=Výsledky!$CQ$6,Tipy!CG63=Výsledky!$CQ$7,Tipy!CG63=Výsledky!$CQ$8,Tipy!CG63=Výsledky!$CQ$9),VLOOKUP(Tipy!CG63,'Kategórie hráčov'!$A$2:$B$51,2,FALSE),0))</f>
        <v>20</v>
      </c>
      <c r="CT69" s="61">
        <f>IF(ISBLANK($CV$3),"",IF(OR(Tipy!CH63=Výsledky!$CT$6,Tipy!CH63=Výsledky!$CT$7,Tipy!CH63=Výsledky!$CT$8,Tipy!CH63=Výsledky!$CT$9),VLOOKUP(Tipy!CH63,'Kategórie hráčov'!$A$27:$B$76,2,FALSE),0))</f>
        <v>0</v>
      </c>
      <c r="CU69" s="62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65">
        <f>IF(ISBLANK($CV$3),"",IF(ISBLANK(Tipy!CD63),"-",SUM(CQ69:CU69)))</f>
        <v>80</v>
      </c>
      <c r="CW69" s="64"/>
      <c r="CX69" s="61">
        <f>IF(ISBLANK($DC$3),"",IF(ISBLANK(Tipy!CJ63),0,IF(AND(Tipy!CJ63=Výsledky!$DA$3,Tipy!CL63=Výsledky!$DC$3),60,0)))</f>
        <v>0</v>
      </c>
      <c r="CY69" s="61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61">
        <f>IF(ISBLANK($DC$3),"",IF(OR(Tipy!CM63=Výsledky!$CX$6,Tipy!CM63=Výsledky!$CX$7,Tipy!CM63=Výsledky!$CX$8,Tipy!CM63=Výsledky!$CX$9),VLOOKUP(Tipy!CM63,'Kategórie hráčov'!$A$2:$B$51,2,FALSE),0))</f>
        <v>20</v>
      </c>
      <c r="DA69" s="61">
        <f>IF(ISBLANK($DC$3),"",IF(OR(Tipy!CN63=Výsledky!$DA$6,Tipy!CN63=Výsledky!$DA$7,Tipy!CN63=Výsledky!$DA$8,Tipy!CN63=Výsledky!$DA$9),VLOOKUP(Tipy!CN63,'Kategórie hráčov'!$A$27:$B$76,2,FALSE),0))</f>
        <v>0</v>
      </c>
      <c r="DB69" s="62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65">
        <f>IF(ISBLANK($DC$3),"",IF(ISBLANK(Tipy!CJ63),"-",SUM(CX69:DB69)))</f>
        <v>50</v>
      </c>
      <c r="DD69" s="64"/>
      <c r="DE69" s="61">
        <f>IF(ISBLANK($DJ$3),"",IF(ISBLANK(Tipy!CP63),0,IF(AND(Tipy!CP63=Výsledky!$DH$3,Tipy!CR63=Výsledky!$DJ$3),60,0)))</f>
        <v>0</v>
      </c>
      <c r="DF69" s="61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61">
        <f>IF(ISBLANK($DJ$3),"",IF(OR(Tipy!CS63=Výsledky!$DE$6,Tipy!CS63=Výsledky!$DE$7,Tipy!CS63=Výsledky!$DE$8,Tipy!CS63=Výsledky!$DE$9),VLOOKUP(Tipy!CS63,'Kategórie hráčov'!$A$2:$B$51,2,FALSE),0))</f>
        <v>20</v>
      </c>
      <c r="DH69" s="61">
        <f>IF(ISBLANK($DJ$3),"",IF(OR(Tipy!CT63=Výsledky!$DH$6,Tipy!CT63=Výsledky!$DH$7,Tipy!CT63=Výsledky!$DH$8,Tipy!CT63=Výsledky!$DH$9),VLOOKUP(Tipy!CT63,'Kategórie hráčov'!$A$27:$B$76,2,FALSE),0))</f>
        <v>0</v>
      </c>
      <c r="DI69" s="62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65">
        <f>IF(ISBLANK($DJ$3),"",IF(ISBLANK(Tipy!CP63),"-",SUM(DE69:DI69)))</f>
        <v>50</v>
      </c>
      <c r="DK69" s="64"/>
      <c r="DL69" s="61">
        <f>IF(ISBLANK($DQ$3),"",IF(ISBLANK(Tipy!CV63),0,IF(AND(Tipy!CV63=Výsledky!$DO$3,Tipy!CX63=Výsledky!$DQ$3),60,0)))</f>
        <v>0</v>
      </c>
      <c r="DM69" s="61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61">
        <f>IF(ISBLANK($DQ$3),"",IF(OR(Tipy!CY63=Výsledky!$DL$6,Tipy!CY63=Výsledky!$DL$7,Tipy!CY63=Výsledky!$DL$8,Tipy!CY63=Výsledky!$DL$9),VLOOKUP(Tipy!CY63,'Kategórie hráčov'!$A$2:$B$51,2,FALSE),0))</f>
        <v>0</v>
      </c>
      <c r="DO69" s="61">
        <f>IF(ISBLANK($DQ$3),"",IF(OR(Tipy!CZ63=Výsledky!$DO$6,Tipy!CZ63=Výsledky!$DO$7,Tipy!CZ63=Výsledky!$DO$8,Tipy!CZ63=Výsledky!$DO$9),VLOOKUP(Tipy!CZ63,'Kategórie hráčov'!$A$27:$B$76,2,FALSE),0))</f>
        <v>0</v>
      </c>
      <c r="DP69" s="62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65">
        <f>IF(ISBLANK($DQ$3),"",IF(ISBLANK(Tipy!CV63),"-",SUM(DL69:DP69)))</f>
        <v>0</v>
      </c>
      <c r="DR69" s="64"/>
      <c r="DS69" s="61">
        <f>IF(ISBLANK($DX$3),"",IF(ISBLANK(Tipy!DB63),0,IF(AND(Tipy!DB63=Výsledky!$DV$3,Tipy!DD63=Výsledky!$DX$3),60,0)))</f>
        <v>0</v>
      </c>
      <c r="DT69" s="61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61">
        <f>IF(ISBLANK($DX$3),"",IF(OR(Tipy!DE63=Výsledky!$DS$6,Tipy!DE63=Výsledky!$DS$7,Tipy!DE63=Výsledky!$DS$8,Tipy!DE63=Výsledky!$DS$9),VLOOKUP(Tipy!DE63,'Kategórie hráčov'!$A$2:$B$51,2,FALSE),0))</f>
        <v>0</v>
      </c>
      <c r="DV69" s="61">
        <f>IF(ISBLANK($DX$3),"",IF(OR(Tipy!DF63=Výsledky!$DV$6,Tipy!DF63=Výsledky!$DV$7,Tipy!DF63=Výsledky!$DV$8,Tipy!DF63=Výsledky!$DV$9),VLOOKUP(Tipy!DF63,'Kategórie hráčov'!$A$27:$B$76,2,FALSE),0))</f>
        <v>0</v>
      </c>
      <c r="DW69" s="62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65">
        <f>IF(ISBLANK($DX$3),"",IF(ISBLANK(Tipy!DB63),"-",SUM(DS69:DW69)))</f>
        <v>0</v>
      </c>
      <c r="DY69" s="64"/>
      <c r="DZ69" s="61">
        <f>IF(ISBLANK($EE$3),"",IF(ISBLANK(Tipy!DH63),0,IF(AND(Tipy!DH63=Výsledky!$EC$3,Tipy!DJ63=Výsledky!$EE$3),60,0)))</f>
        <v>0</v>
      </c>
      <c r="EA69" s="61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20</v>
      </c>
      <c r="EB69" s="61">
        <f>IF(ISBLANK($EE$3),"",IF(OR(Tipy!DK63=Výsledky!$DZ$6,Tipy!DK63=Výsledky!$DZ$7,Tipy!DK63=Výsledky!$DZ$8,Tipy!DK63=Výsledky!$DZ$9),VLOOKUP(Tipy!DK63,'Kategórie hráčov'!$A$2:$B$51,2,FALSE),0))</f>
        <v>20</v>
      </c>
      <c r="EC69" s="61">
        <f>IF(ISBLANK($EE$3),"",IF(OR(Tipy!DL63=Výsledky!$EC$6,Tipy!DL63=Výsledky!$EC$7,Tipy!DL63=Výsledky!$EC$8,Tipy!DL63=Výsledky!$EC$9),VLOOKUP(Tipy!DL63,'Kategórie hráčov'!$A$27:$B$76,2,FALSE),0))</f>
        <v>20</v>
      </c>
      <c r="ED69" s="62">
        <f>IF(ISBLANK($EE$3),"",IF(ISBLANK(Tipy!DH63),0,IF(OR(AND(Tipy!DH63=Výsledky!$EC$3,OR(Tipy!DJ63=Výsledky!$EE$3+1,Tipy!DJ63=Výsledky!$EE$3-1)),AND(Tipy!DJ63=Výsledky!$EE$3,OR(Tipy!DH63=Výsledky!$EC$3+1,Tipy!DH63=Výsledky!$EC$3-1))),10,0)))</f>
        <v>10</v>
      </c>
      <c r="EE69" s="65">
        <f>IF(ISBLANK($EE$3),"",IF(ISBLANK(Tipy!DH63),"-",SUM(DZ69:ED69)))</f>
        <v>70</v>
      </c>
      <c r="EF69" s="64"/>
      <c r="EG69" s="61">
        <f>IF(ISBLANK($EL$3),"",IF(ISBLANK(Tipy!DN63),0,IF(AND(Tipy!DN63=Výsledky!$EJ$3,Tipy!DP63=Výsledky!$EL$3),60,0)))</f>
        <v>0</v>
      </c>
      <c r="EH69" s="61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61">
        <f>IF(ISBLANK($EL$3),"",IF(OR(Tipy!DQ63=Výsledky!$EG$6,Tipy!DQ63=Výsledky!$EG$7,Tipy!DQ63=Výsledky!$EG$8,Tipy!DQ63=Výsledky!$EG$9),VLOOKUP(Tipy!DQ63,'Kategórie hráčov'!$A$77:$B$77,2,FALSE),0))</f>
        <v>0</v>
      </c>
      <c r="EJ69" s="61">
        <f>IF(ISBLANK($EL$3),"",IF(OR(Tipy!DR63=Výsledky!$EJ$6,Tipy!DR63=Výsledky!$EJ$7,Tipy!DR63=Výsledky!$EJ$8,Tipy!DR63=Výsledky!$EJ$9),VLOOKUP(Tipy!DR63,'Kategórie hráčov'!$A$27:$B$76,2,FALSE),0))</f>
        <v>0</v>
      </c>
      <c r="EK69" s="62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65">
        <f>IF(ISBLANK($EL$3),"",IF(ISBLANK(Tipy!DN63),"-",SUM(EG69:EK69)))</f>
        <v>0</v>
      </c>
      <c r="EM69" s="64"/>
      <c r="EN69" s="61">
        <f>IF(ISBLANK($ES$3),"",IF(ISBLANK(Tipy!DT63),0,IF(AND(Tipy!DT63=Výsledky!$EQ$3,Tipy!DV63=Výsledky!$ES$3),60,0)))</f>
        <v>0</v>
      </c>
      <c r="EO69" s="61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20</v>
      </c>
      <c r="EP69" s="61">
        <f>IF(ISBLANK($ES$3),"",IF(OR(Tipy!DW63=Výsledky!$EN$6,Tipy!DW63=Výsledky!$EN$7,Tipy!DW63=Výsledky!$EN$8,Tipy!DW63=Výsledky!$EN$9),VLOOKUP(Tipy!DW63,'Kategórie hráčov'!$A$2:$B$51,2,FALSE),0))</f>
        <v>0</v>
      </c>
      <c r="EQ69" s="61">
        <f>IF(ISBLANK($ES$3),"",IF(OR(Tipy!DX63=Výsledky!$EQ$6,Tipy!DX63=Výsledky!$EQ$7,Tipy!DX63=Výsledky!$EQ$8,Tipy!DX63=Výsledky!$EQ$9),VLOOKUP(Tipy!DX63,'Kategórie hráčov'!$A$27:$B$76,2,FALSE),0))</f>
        <v>20</v>
      </c>
      <c r="ER69" s="62">
        <f>IF(ISBLANK($ES$3),"",IF(ISBLANK(Tipy!DT63),0,IF(OR(AND(Tipy!DT63=Výsledky!$EQ$3,OR(Tipy!DV63=Výsledky!$ES$3+1,Tipy!DV63=Výsledky!$ES$3-1)),AND(Tipy!DV63=Výsledky!$ES$3,OR(Tipy!DT63=Výsledky!$EQ$3+1,Tipy!DT63=Výsledky!$EQ$3-1))),10,0)))</f>
        <v>10</v>
      </c>
      <c r="ES69" s="65">
        <f>IF(ISBLANK($ES$3),"",IF(ISBLANK(Tipy!DT63),"-",SUM(EN69:ER69)))</f>
        <v>50</v>
      </c>
      <c r="ET69" s="64"/>
      <c r="EU69" s="61">
        <f>IF(ISBLANK($EZ$3),"",IF(ISBLANK(Tipy!DZ63),0,IF(AND(Tipy!DZ63=Výsledky!$EX$3,Tipy!EB63=Výsledky!$EZ$3),60,0)))</f>
        <v>0</v>
      </c>
      <c r="EV69" s="61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20</v>
      </c>
      <c r="EW69" s="61">
        <f>IF(ISBLANK($EZ$3),"",IF(OR(Tipy!EC63=Výsledky!$EU$6,Tipy!EC63=Výsledky!$EU$7,Tipy!EC63=Výsledky!$EU$8,Tipy!EC63=Výsledky!$EU$9),VLOOKUP(Tipy!EC63,'Kategórie hráčov'!$A$2:$B$51,2,FALSE),0))</f>
        <v>0</v>
      </c>
      <c r="EX69" s="61">
        <f>IF(ISBLANK($EZ$3),"",IF(OR(Tipy!ED63=Výsledky!$EX$6,Tipy!ED63=Výsledky!$EX$7,Tipy!ED63=Výsledky!$EX$8,Tipy!ED63=Výsledky!$EX$9),VLOOKUP(Tipy!ED63,'Kategórie hráčov'!$A$27:$B$76,2,FALSE),0))</f>
        <v>20</v>
      </c>
      <c r="EY69" s="62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65">
        <f>IF(ISBLANK($EZ$3),"",IF(ISBLANK(Tipy!DZ63),"-",SUM(EU69:EY69)))</f>
        <v>40</v>
      </c>
      <c r="FA69" s="64"/>
      <c r="FB69" s="61">
        <f>IF(ISBLANK($BM$3),"",IF(ISBLANK(Tipy!EF63),0,IF(AND(Tipy!EF63=Výsledky!$BK$3,Tipy!EH63=Výsledky!$BM$3),60,0)))</f>
        <v>0</v>
      </c>
      <c r="FC69" s="61">
        <f>IF(ISBLANK($BM$3),"",IF(ISBLANK(Tipy!EF63),0,IF(AND(Tipy!EF63=Výsledky!$BK$3,Tipy!EH63=Výsledky!$BM$3),0,IF(AND(Tipy!EF63-Tipy!EH63&gt;0,Výsledky!$BK$3-Výsledky!$BM$3&gt;0),20,IF(AND(Tipy!EF63-Tipy!EH63=0,Výsledky!$BK$3-Výsledky!$BM$3=0),20,IF(AND(Tipy!EF63-Tipy!EH63&lt;0,Výsledky!$BK$3-Výsledky!$BM$3&lt;0),20,0))))))</f>
        <v>0</v>
      </c>
      <c r="FD69" s="61">
        <f>IF(ISBLANK($BM$3),"",IF(OR(Tipy!EI63=Výsledky!$FB$6,Tipy!EI63=Výsledky!$FB$7,Tipy!EI63=Výsledky!$FB$8,Tipy!EI63=Výsledky!$FB$9),IF(VLOOKUP(Tipy!EI63,'Kategórie hráčov'!$A$2:$B$46,2,FALSE)=30,30,20),0))</f>
        <v>0</v>
      </c>
      <c r="FE69" s="61">
        <f>IF(ISBLANK($BM$3),"",IF(OR(Tipy!EJ63=Výsledky!$FE$6,Tipy!EJ63=Výsledky!$FE$7,Tipy!EJ63=Výsledky!$FE$8,Tipy!EJ63=Výsledky!$FE$9),IF(VLOOKUP(Tipy!EJ63,'Kategórie hráčov'!$A$2:$B$46,2,FALSE)=30,30,20),0))</f>
        <v>0</v>
      </c>
      <c r="FF69" s="62">
        <f>IF(ISBLANK($BM$3),"",IF(ISBLANK(Tipy!EF63),0,IF(OR(AND(Tipy!EF63=Výsledky!$BK$3,OR(Tipy!EH63=Výsledky!$BM$3+1,Tipy!EH63=Výsledky!$BM$3-1)),AND(Tipy!EH63=Výsledky!$BM$3,OR(Tipy!EF63=Výsledky!$BK$3+1,Tipy!EF63=Výsledky!$BK$3-1))),10,0)))</f>
        <v>0</v>
      </c>
      <c r="FG69" s="65" t="str">
        <f>IF(ISBLANK($BM$3),"",IF(ISBLANK(Tipy!EF63),"-",SUM(FB69:FF69)))</f>
        <v>-</v>
      </c>
      <c r="FH69" s="64"/>
      <c r="FI69" s="61" t="str">
        <f>IF(ISBLANK($FN$3),"",IF(ISBLANK(Tipy!EL63),0,IF(AND(Tipy!EL63=Výsledky!$FL$3,Tipy!EN63=Výsledky!$FN$3),60,0)))</f>
        <v/>
      </c>
      <c r="FJ69" s="61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61" t="str">
        <f>IF(ISBLANK($FN$3),"",IF(OR(Tipy!EO63=Výsledky!$FI$6,Tipy!EO63=Výsledky!$FI$7,Tipy!EO63=Výsledky!$FI$8,Tipy!EO63=Výsledky!$FI$9),IF(VLOOKUP(Tipy!EO63,'Kategórie hráčov'!$A$2:$B$46,2,FALSE)=30,30,20),0))</f>
        <v/>
      </c>
      <c r="FL69" s="61" t="str">
        <f>IF(ISBLANK($FN$3),"",IF(OR(Tipy!EP63=Výsledky!$FL$6,Tipy!EP63=Výsledky!$FL$7,Tipy!EP63=Výsledky!$FL$8,Tipy!EP63=Výsledky!$FL$9),IF(VLOOKUP(Tipy!EP63,'Kategórie hráčov'!$A$2:$B$46,2,FALSE)=30,30,20),0))</f>
        <v/>
      </c>
      <c r="FM69" s="62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65" t="str">
        <f>IF(ISBLANK($FN$3),"",IF(ISBLANK(Tipy!EL63),"-",SUM(FI69:FM69)))</f>
        <v/>
      </c>
      <c r="FO69" s="64"/>
      <c r="FP69" s="61">
        <f>IF(ISBLANK($DJ$3),"",IF(ISBLANK(Tipy!ER63),0,IF(AND(Tipy!ER63=Výsledky!$DH$3,Tipy!ET63=Výsledky!$DJ$3),60,0)))</f>
        <v>0</v>
      </c>
      <c r="FQ69" s="61">
        <f>IF(ISBLANK($DJ$3),"",IF(ISBLANK(Tipy!ER63),0,IF(AND(Tipy!ER63=Výsledky!$DH$3,Tipy!ET63=Výsledky!$DJ$3),0,IF(AND(Tipy!ER63-Tipy!ET63&gt;0,Výsledky!$DH$3-Výsledky!$DJ$3&gt;0),20,IF(AND(Tipy!ER63-Tipy!ET63=0,Výsledky!$DH$3-Výsledky!$DJ$3=0),20,IF(AND(Tipy!ER63-Tipy!ET63&lt;0,Výsledky!$DH$3-Výsledky!$DJ$3&lt;0),20,0))))))</f>
        <v>0</v>
      </c>
      <c r="FR69" s="61">
        <f>IF(ISBLANK($DJ$3),"",IF(OR(Tipy!EU63=Výsledky!$FP$6,Tipy!EU63=Výsledky!$FP$7,Tipy!EU63=Výsledky!$FP$8,Tipy!EU63=Výsledky!$FP$9),IF(VLOOKUP(Tipy!EU63,'Kategórie hráčov'!$A$2:$B$46,2,FALSE)=30,30,20),0))</f>
        <v>0</v>
      </c>
      <c r="FS69" s="61">
        <f>IF(ISBLANK($DJ$3),"",IF(OR(Tipy!EV63=Výsledky!$FS$6,Tipy!EV63=Výsledky!$FS$7,Tipy!EV63=Výsledky!$FS$8,Tipy!EV63=Výsledky!$FS$9),IF(VLOOKUP(Tipy!EV63,'Kategórie hráčov'!$A$2:$B$46,2,FALSE)=30,30,20),0))</f>
        <v>0</v>
      </c>
      <c r="FT69" s="62">
        <f>IF(ISBLANK($DJ$3),"",IF(ISBLANK(Tipy!ER63),0,IF(OR(AND(Tipy!ER63=Výsledky!$DH$3,OR(Tipy!ET63=Výsledky!$DJ$3+1,Tipy!ET63=Výsledky!$DJ$3-1)),AND(Tipy!ET63=Výsledky!$DJ$3,OR(Tipy!ER63=Výsledky!$DH$3+1,Tipy!ER63=Výsledky!$DH$3-1))),10,0)))</f>
        <v>0</v>
      </c>
      <c r="FU69" s="65" t="str">
        <f>IF(ISBLANK($DJ$3),"",IF(ISBLANK(Tipy!ER63),"-",SUM(FP69:FT69)))</f>
        <v>-</v>
      </c>
      <c r="FV69" s="64"/>
      <c r="FW69" s="61" t="str">
        <f>IF(ISBLANK($GB$3),"",IF(ISBLANK(Tipy!EX63),0,IF(AND(Tipy!EX63=Výsledky!$FZ$3,Tipy!EZ63=Výsledky!$GB$3),60,0)))</f>
        <v/>
      </c>
      <c r="FX69" s="61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61" t="str">
        <f>IF(ISBLANK($GB$3),"",IF(OR(Tipy!FA63=Výsledky!$FW$6,Tipy!FA63=Výsledky!$FW$7,Tipy!FA63=Výsledky!$FW$8,Tipy!FA63=Výsledky!$FW$9),IF(VLOOKUP(Tipy!FA63,'Kategórie hráčov'!$A$2:$B$46,2,FALSE)=30,30,20),0))</f>
        <v/>
      </c>
      <c r="FZ69" s="61" t="str">
        <f>IF(ISBLANK($GB$3),"",IF(OR(Tipy!FB63=Výsledky!$FZ$6,Tipy!FB63=Výsledky!$FZ$7,Tipy!FB63=Výsledky!$FZ$8,Tipy!FB63=Výsledky!$FZ$9),IF(VLOOKUP(Tipy!FB63,'Kategórie hráčov'!$A$2:$B$46,2,FALSE)=30,30,20),0))</f>
        <v/>
      </c>
      <c r="GA69" s="62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65" t="str">
        <f>IF(ISBLANK($GB$3),"",IF(ISBLANK(Tipy!EX63),"-",SUM(FW69:GA69)))</f>
        <v/>
      </c>
      <c r="GC69" s="64"/>
      <c r="GD69" s="61" t="str">
        <f>IF(ISBLANK($GP$3),"",IF(ISBLANK(Tipy!FD63),0,IF(AND(Tipy!FD63=Výsledky!$GN$3,Tipy!FF63=Výsledky!$GP$3),60,0)))</f>
        <v/>
      </c>
      <c r="GE69" s="61" t="str">
        <f>IF(ISBLANK($GP$3),"",IF(ISBLANK(Tipy!FD63),0,IF(AND(Tipy!FD63=Výsledky!$GN$3,Tipy!FF63=Výsledky!$GP$3),0,IF(AND(Tipy!FD63-Tipy!FF63&gt;0,Výsledky!$GN$3-Výsledky!$GP$3&gt;0),20,IF(AND(Tipy!FD63-Tipy!FF63=0,Výsledky!$GN$3-Výsledky!$GP$3=0),20,IF(AND(Tipy!FD63-Tipy!FF63&lt;0,Výsledky!$GN$3-Výsledky!$GP$3&lt;0),20,0))))))</f>
        <v/>
      </c>
      <c r="GF69" s="61" t="str">
        <f>IF(ISBLANK($GP$3),"",IF(OR(Tipy!FG63=Výsledky!$GD$6,Tipy!FG63=Výsledky!$GD$7,Tipy!FG63=Výsledky!$GD$8,Tipy!FG63=Výsledky!$GD$9),IF(VLOOKUP(Tipy!FG63,'Kategórie hráčov'!$A$2:$B$46,2,FALSE)=30,30,20),0))</f>
        <v/>
      </c>
      <c r="GG69" s="61" t="str">
        <f>IF(ISBLANK($GP$3),"",IF(OR(Tipy!FH63=Výsledky!$GG$6,Tipy!FH63=Výsledky!$GG$7,Tipy!FH63=Výsledky!$GG$8,Tipy!FH63=Výsledky!$GG$9),IF(VLOOKUP(Tipy!FH63,'Kategórie hráčov'!$A$2:$B$46,2,FALSE)=30,30,20),0))</f>
        <v/>
      </c>
      <c r="GH69" s="62" t="str">
        <f>IF(ISBLANK($GP$3),"",IF(ISBLANK(Tipy!FD63),0,IF(OR(AND(Tipy!FD63=Výsledky!$GN$3,OR(Tipy!FF63=Výsledky!$GP$3+1,Tipy!FF63=Výsledky!$GP$3-1)),AND(Tipy!FF63=Výsledky!$GP$3,OR(Tipy!FD63=Výsledky!$GN$3+1,Tipy!FD63=Výsledky!$GN$3-1))),10,0)))</f>
        <v/>
      </c>
      <c r="GI69" s="65" t="str">
        <f>IF(ISBLANK($GP$3),"",IF(ISBLANK(Tipy!FD63),"-",SUM(GD69:GH69)))</f>
        <v/>
      </c>
      <c r="GJ69" s="64"/>
      <c r="GK69" s="61" t="str">
        <f>IF(ISBLANK($GW$3),"",IF(ISBLANK(Tipy!FJ63),0,IF(AND(Tipy!FJ63=Výsledky!$GU$3,Tipy!FL63=Výsledky!$GW$3),60,0)))</f>
        <v/>
      </c>
      <c r="GL69" s="61" t="str">
        <f>IF(ISBLANK($GW$3),"",IF(ISBLANK(Tipy!FJ63),0,IF(AND(Tipy!FJ63=Výsledky!$GU$3,Tipy!FL63=Výsledky!$GW$3),0,IF(AND(Tipy!FJ63-Tipy!FL63&gt;0,Výsledky!$GU$3-Výsledky!$GW$3&gt;0),20,IF(AND(Tipy!FJ63-Tipy!FL63=0,Výsledky!$GU$3-Výsledky!$GW$3=0),20,IF(AND(Tipy!FJ63-Tipy!FL63&lt;0,Výsledky!$GU$3-Výsledky!$GW$3&lt;0),20,0))))))</f>
        <v/>
      </c>
      <c r="GM69" s="61" t="str">
        <f>IF(ISBLANK($GW$3),"",IF(OR(Tipy!FM63=Výsledky!$GK$6,Tipy!FM63=Výsledky!$GK$7,Tipy!FM63=Výsledky!$GK$8,Tipy!FM63=Výsledky!$GK$9),IF(VLOOKUP(Tipy!FM63,'Kategórie hráčov'!$A$2:$B$46,2,FALSE)=30,30,20),0))</f>
        <v/>
      </c>
      <c r="GN69" s="61" t="str">
        <f>IF(ISBLANK($GW$3),"",IF(OR(Tipy!FN63=Výsledky!$GN$6,Tipy!FN63=Výsledky!$GN$7,Tipy!FN63=Výsledky!$GN$8,Tipy!FN63=Výsledky!$GN$9),IF(VLOOKUP(Tipy!FN63,'Kategórie hráčov'!$A$2:$B$46,2,FALSE)=30,30,20),0))</f>
        <v/>
      </c>
      <c r="GO69" s="62" t="str">
        <f>IF(ISBLANK($GW$3),"",IF(ISBLANK(Tipy!FJ63),0,IF(OR(AND(Tipy!FJ63=Výsledky!$GU$3,OR(Tipy!FL63=Výsledky!$GW$3+1,Tipy!FL63=Výsledky!$GW$3-1)),AND(Tipy!FL63=Výsledky!$GW$3,OR(Tipy!FJ63=Výsledky!$GU$3+1,Tipy!FJ63=Výsledky!$GU$3-1))),10,0)))</f>
        <v/>
      </c>
      <c r="GP69" s="65" t="str">
        <f>IF(ISBLANK($GW$3),"",IF(ISBLANK(Tipy!FJ63),"-",SUM(GK69:GO69)))</f>
        <v/>
      </c>
      <c r="GQ69" s="64"/>
      <c r="GR69" s="61" t="str">
        <f>IF(ISBLANK($GI$3),"",IF(ISBLANK(Tipy!FP63),0,IF(AND(Tipy!FP63=Výsledky!$GG$3,Tipy!FR63=Výsledky!$GI$3),60,0)))</f>
        <v/>
      </c>
      <c r="GS69" s="61" t="str">
        <f>IF(ISBLANK($GI$3),"",IF(ISBLANK(Tipy!FP63),0,IF(AND(Tipy!FP63=Výsledky!$GG$3,Tipy!FR63=Výsledky!$GI$3),0,IF(AND(Tipy!FP63-Tipy!FR63&gt;0,Výsledky!$GG$3-Výsledky!$GI$3&gt;0),20,IF(AND(Tipy!FP63-Tipy!FR63=0,Výsledky!$GG$3-Výsledky!$GI$3=0),20,IF(AND(Tipy!FP63-Tipy!FR63&lt;0,Výsledky!$GG$3-Výsledky!$GI$3&lt;0),20,0))))))</f>
        <v/>
      </c>
      <c r="GT69" s="61" t="str">
        <f>IF(ISBLANK($GI$3),"",IF(OR(Tipy!FS63=Výsledky!#REF!,Tipy!FS63=Výsledky!#REF!,Tipy!FS63=Výsledky!#REF!,Tipy!FS63=Výsledky!$GR$9),IF(VLOOKUP(Tipy!FS63,'Kategórie hráčov'!$A$2:$B$46,2,FALSE)=30,30,20),0))</f>
        <v/>
      </c>
      <c r="GU69" s="61" t="str">
        <f>IF(ISBLANK($GI$3),"",IF(OR(Tipy!FT63=Výsledky!#REF!,Tipy!FT63=Výsledky!#REF!,Tipy!FT63=Výsledky!#REF!,Tipy!FT63=Výsledky!$GU$9),IF(VLOOKUP(Tipy!FT63,'Kategórie hráčov'!$A$2:$B$46,2,FALSE)=30,30,20),0))</f>
        <v/>
      </c>
      <c r="GV69" s="62" t="str">
        <f>IF(ISBLANK($GI$3),"",IF(ISBLANK(Tipy!FP63),0,IF(OR(AND(Tipy!FP63=Výsledky!$GG$3,OR(Tipy!FR63=Výsledky!$GI$3+1,Tipy!FR63=Výsledky!$GI$3-1)),AND(Tipy!FR63=Výsledky!$GI$3,OR(Tipy!FP63=Výsledky!$GG$3+1,Tipy!FP63=Výsledky!$GG$3-1))),10,0)))</f>
        <v/>
      </c>
      <c r="GW69" s="65" t="str">
        <f>IF(ISBLANK($GI$3),"",IF(ISBLANK(Tipy!FP63),"-",SUM(GR69:GV69)))</f>
        <v/>
      </c>
      <c r="GX69" s="64"/>
      <c r="GY69" s="61" t="str">
        <f>IF(ISBLANK($HK$3),"",IF(ISBLANK(Tipy!FV63),0,IF(AND(Tipy!FV63=Výsledky!$HI$3,Tipy!FX63=Výsledky!$HK$3),60,0)))</f>
        <v/>
      </c>
      <c r="GZ69" s="61" t="str">
        <f>IF(ISBLANK($HK$3),"",IF(ISBLANK(Tipy!FV63),0,IF(AND(Tipy!FV63=Výsledky!$HI$3,Tipy!FX63=Výsledky!$HK$3),0,IF(AND(Tipy!FV63-Tipy!FX63&gt;0,Výsledky!$HI$3-Výsledky!$HK$3&gt;0),20,IF(AND(Tipy!FV63-Tipy!FX63=0,Výsledky!$HI$3-Výsledky!$HK$3=0),20,IF(AND(Tipy!FV63-Tipy!FX63&lt;0,Výsledky!$HI$3-Výsledky!$HK$3&lt;0),20,0))))))</f>
        <v/>
      </c>
      <c r="HA69" s="61" t="str">
        <f>IF(ISBLANK($HK$3),"",IF(OR(Tipy!FY63=Výsledky!$GY$6,Tipy!FY63=Výsledky!$GY$7,Tipy!FY63=Výsledky!$GY$8,Tipy!FY63=Výsledky!$GY$9),IF(VLOOKUP(Tipy!FY63,'Kategórie hráčov'!$A$2:$B$46,2,FALSE)=30,30,20),0))</f>
        <v/>
      </c>
      <c r="HB69" s="61" t="str">
        <f>IF(ISBLANK($HK$3),"",IF(OR(Tipy!FZ63=Výsledky!$HB$6,Tipy!FZ63=Výsledky!$HB$7,Tipy!FZ63=Výsledky!$HB$8,Tipy!FZ63=Výsledky!$HB$9),IF(VLOOKUP(Tipy!FZ63,'Kategórie hráčov'!$A$2:$B$46,2,FALSE)=30,30,20),0))</f>
        <v/>
      </c>
      <c r="HC69" s="62" t="str">
        <f>IF(ISBLANK($HK$3),"",IF(ISBLANK(Tipy!FV63),0,IF(OR(AND(Tipy!FV63=Výsledky!$HI$3,OR(Tipy!FX63=Výsledky!$HK$3+1,Tipy!FX63=Výsledky!$HK$3-1)),AND(Tipy!FX63=Výsledky!$HK$3,OR(Tipy!FV63=Výsledky!$HI$3+1,Tipy!FV63=Výsledky!$HI$3-1))),10,0)))</f>
        <v/>
      </c>
      <c r="HD69" s="65" t="str">
        <f>IF(ISBLANK($HK$3),"",IF(ISBLANK(Tipy!FV63),"-",SUM(GY69:HC69)))</f>
        <v/>
      </c>
      <c r="HE69" s="64"/>
      <c r="HF69" s="61" t="str">
        <f>IF(ISBLANK($HD$3),"",IF(ISBLANK(Tipy!GB63),0,IF(AND(Tipy!GB63=Výsledky!$HB$3,Tipy!GD63=Výsledky!$HD$3),60,0)))</f>
        <v/>
      </c>
      <c r="HG69" s="61" t="str">
        <f>IF(ISBLANK($HD$3),"",IF(ISBLANK(Tipy!GB63),0,IF(AND(Tipy!GB63=Výsledky!$HB$3,Tipy!GD63=Výsledky!$HD$3),0,IF(AND(Tipy!GB63-Tipy!GD63&gt;0,Výsledky!$HB$3-Výsledky!$HD$3&gt;0),20,IF(AND(Tipy!GB63-Tipy!GD63=0,Výsledky!$HB$3-Výsledky!$HD$3=0),20,IF(AND(Tipy!GB63-Tipy!GD63&lt;0,Výsledky!$HB$3-Výsledky!$HD$3&lt;0),20,0))))))</f>
        <v/>
      </c>
      <c r="HH69" s="61" t="str">
        <f>IF(ISBLANK($HD$3),"",IF(OR(Tipy!GE63=Výsledky!#REF!,Tipy!GE63=Výsledky!#REF!,Tipy!GE63=Výsledky!#REF!,Tipy!GE63=Výsledky!$HF$9),IF(VLOOKUP(Tipy!GE63,'Kategórie hráčov'!$A$2:$B$46,2,FALSE)=30,30,20),0))</f>
        <v/>
      </c>
      <c r="HI69" s="61" t="str">
        <f>IF(ISBLANK($HD$3),"",IF(OR(Tipy!GF63=Výsledky!#REF!,Tipy!GF63=Výsledky!#REF!,Tipy!GF63=Výsledky!#REF!,Tipy!GF63=Výsledky!$HI$9),IF(VLOOKUP(Tipy!GF63,'Kategórie hráčov'!$A$2:$B$46,2,FALSE)=30,30,20),0))</f>
        <v/>
      </c>
      <c r="HJ69" s="62" t="str">
        <f>IF(ISBLANK($HD$3),"",IF(ISBLANK(Tipy!GB63),0,IF(OR(AND(Tipy!GB63=Výsledky!$HB$3,OR(Tipy!GD63=Výsledky!$HD$3+1,Tipy!GD63=Výsledky!$HD$3-1)),AND(Tipy!GD63=Výsledky!$HD$3,OR(Tipy!GB63=Výsledky!$HB$3+1,Tipy!GB63=Výsledky!$HB$3-1))),10,0)))</f>
        <v/>
      </c>
      <c r="HK69" s="65" t="str">
        <f>IF(ISBLANK($HD$3),"",IF(ISBLANK(Tipy!GB63),"-",SUM(HF69:HJ69)))</f>
        <v/>
      </c>
      <c r="HL69" s="64"/>
      <c r="HM69" s="61" t="str">
        <f>IF(ISBLANK($HY$3),"",IF(ISBLANK(Tipy!GH63),0,IF(AND(Tipy!GH63=Výsledky!$HW$3,Tipy!GJ63=Výsledky!$HY$3),60,0)))</f>
        <v/>
      </c>
      <c r="HN69" s="61" t="str">
        <f>IF(ISBLANK($HY$3),"",IF(ISBLANK(Tipy!GH63),0,IF(AND(Tipy!GH63=Výsledky!$HW$3,Tipy!GJ63=Výsledky!$HY$3),0,IF(AND(Tipy!GH63-Tipy!GJ63&gt;0,Výsledky!$HW$3-Výsledky!$HY$3&gt;0),20,IF(AND(Tipy!GH63-Tipy!GJ63=0,Výsledky!$HW$3-Výsledky!$HY$3=0),20,IF(AND(Tipy!GH63-Tipy!GJ63&lt;0,Výsledky!$HW$3-Výsledky!$HY$3&lt;0),20,0))))))</f>
        <v/>
      </c>
      <c r="HO69" s="61" t="str">
        <f>IF(ISBLANK($HY$3),"",IF(OR(Tipy!GK63=Výsledky!$HM$6,Tipy!GK63=Výsledky!$HM$7,Tipy!GK63=Výsledky!$HM$8,Tipy!GK63=Výsledky!$HM$9),IF(VLOOKUP(Tipy!GK63,'Kategórie hráčov'!$A$2:$B$46,2,FALSE)=30,30,20),0))</f>
        <v/>
      </c>
      <c r="HP69" s="61" t="str">
        <f>IF(ISBLANK($HY$3),"",IF(OR(Tipy!GL63=Výsledky!$HP$6,Tipy!GL63=Výsledky!$HP$7,Tipy!GL63=Výsledky!$HP$8,Tipy!GL63=Výsledky!$HP$9),IF(VLOOKUP(Tipy!GL63,'Kategórie hráčov'!$A$2:$B$46,2,FALSE)=30,30,20),0))</f>
        <v/>
      </c>
      <c r="HQ69" s="62" t="str">
        <f>IF(ISBLANK($HY$3),"",IF(ISBLANK(Tipy!GH63),0,IF(OR(AND(Tipy!GH63=Výsledky!$HW$3,OR(Tipy!GJ63=Výsledky!$HY$3+1,Tipy!GJ63=Výsledky!$HY$3-1)),AND(Tipy!GJ63=Výsledky!$HY$3,OR(Tipy!GH63=Výsledky!$HW$3+1,Tipy!GH63=Výsledky!$HW$3-1))),10,0)))</f>
        <v/>
      </c>
      <c r="HR69" s="65" t="str">
        <f>IF(ISBLANK($HY$3),"",IF(ISBLANK(Tipy!GH63),"-",SUM(HM69:HQ69)))</f>
        <v/>
      </c>
      <c r="HS69" s="64"/>
      <c r="HT69" s="61" t="str">
        <f>IF(ISBLANK($HR$3),"",IF(ISBLANK(Tipy!GN63),0,IF(AND(Tipy!GN63=Výsledky!$HP$3,Tipy!GP63=Výsledky!$HR$3),60,0)))</f>
        <v/>
      </c>
      <c r="HU69" s="61" t="str">
        <f>IF(ISBLANK($HR$3),"",IF(ISBLANK(Tipy!GN63),0,IF(AND(Tipy!GN63=Výsledky!$HP$3,Tipy!GP63=Výsledky!$HR$3),0,IF(AND(Tipy!GN63-Tipy!GP63&gt;0,Výsledky!$HP$3-Výsledky!$HR$3&gt;0),20,IF(AND(Tipy!GN63-Tipy!GP63=0,Výsledky!$HP$3-Výsledky!$HR$3=0),20,IF(AND(Tipy!GN63-Tipy!GP63&lt;0,Výsledky!$HP$3-Výsledky!$HR$3&lt;0),20,0))))))</f>
        <v/>
      </c>
      <c r="HV69" s="61" t="str">
        <f>IF(ISBLANK($HR$3),"",IF(OR(Tipy!GQ63=Výsledky!$HT$6,Tipy!GQ63=Výsledky!#REF!,Tipy!GQ63=Výsledky!#REF!,Tipy!GQ63=Výsledky!#REF!),IF(VLOOKUP(Tipy!GQ63,'Kategórie hráčov'!$A$2:$B$46,2,FALSE)=30,30,20),0))</f>
        <v/>
      </c>
      <c r="HW69" s="61" t="str">
        <f>IF(ISBLANK($HR$3),"",IF(OR(Tipy!GR63=Výsledky!$HW$6,Tipy!GR63=Výsledky!#REF!,Tipy!GR63=Výsledky!#REF!,Tipy!GR63=Výsledky!#REF!),IF(VLOOKUP(Tipy!GR63,'Kategórie hráčov'!$A$2:$B$46,2,FALSE)=30,30,20),0))</f>
        <v/>
      </c>
      <c r="HX69" s="62" t="str">
        <f>IF(ISBLANK($HR$3),"",IF(ISBLANK(Tipy!GN63),0,IF(OR(AND(Tipy!GN63=Výsledky!$HP$3,OR(Tipy!GP63=Výsledky!$HR$3+1,Tipy!GP63=Výsledky!$HR$3-1)),AND(Tipy!GP63=Výsledky!$HR$3,OR(Tipy!GN63=Výsledky!$HP$3+1,Tipy!GN63=Výsledky!$HP$3-1))),10,0)))</f>
        <v/>
      </c>
      <c r="HY69" s="65" t="str">
        <f>IF(ISBLANK($HR$3),"",IF(ISBLANK(Tipy!GN63),"-",SUM(HT69:HX69)))</f>
        <v/>
      </c>
      <c r="HZ69" s="64"/>
      <c r="IA69" s="61" t="str">
        <f>IF(ISBLANK($IM$3),"",IF(ISBLANK(Tipy!GT63),0,IF(AND(Tipy!GT63=Výsledky!$IK$3,Tipy!GV63=Výsledky!$IM$3),60,0)))</f>
        <v/>
      </c>
      <c r="IB69" s="61" t="str">
        <f>IF(ISBLANK($IM$3),"",IF(ISBLANK(Tipy!GT63),0,IF(AND(Tipy!GT63=Výsledky!$IK$3,Tipy!GV63=Výsledky!$IM$3),0,IF(AND(Tipy!GT63-Tipy!GV63&gt;0,Výsledky!$IK$3-Výsledky!$IM$3&gt;0),20,IF(AND(Tipy!GT63-Tipy!GV63=0,Výsledky!$IK$3-Výsledky!$IM$3=0),20,IF(AND(Tipy!GT63-Tipy!GV63&lt;0,Výsledky!$IK$3-Výsledky!$IM$3&lt;0),20,0))))))</f>
        <v/>
      </c>
      <c r="IC69" s="61" t="str">
        <f>IF(ISBLANK($IM$3),"",IF(OR(Tipy!GW63=Výsledky!$IA$6,Tipy!GW63=Výsledky!$IA$7,Tipy!GW63=Výsledky!$IA$8,Tipy!GW63=Výsledky!$IA$9),IF(VLOOKUP(Tipy!GW63,'Kategórie hráčov'!$A$2:$B$46,2,FALSE)=30,30,20),0))</f>
        <v/>
      </c>
      <c r="ID69" s="61" t="str">
        <f>IF(ISBLANK($IM$3),"",IF(OR(Tipy!GX63=Výsledky!$ID$6,Tipy!GX63=Výsledky!$ID$7,Tipy!GX63=Výsledky!$ID$8,Tipy!GX63=Výsledky!$ID$9),IF(VLOOKUP(Tipy!GX63,'Kategórie hráčov'!$A$2:$B$46,2,FALSE)=30,30,20),0))</f>
        <v/>
      </c>
      <c r="IE69" s="62" t="str">
        <f>IF(ISBLANK($IM$3),"",IF(ISBLANK(Tipy!GT63),0,IF(OR(AND(Tipy!GT63=Výsledky!$IK$3,OR(Tipy!GV63=Výsledky!$IM$3+1,Tipy!GV63=Výsledky!$IM$3-1)),AND(Tipy!GV63=Výsledky!$IM$3,OR(Tipy!GT63=Výsledky!$IK$3+1,Tipy!GT63=Výsledky!$IK$3-1))),10,0)))</f>
        <v/>
      </c>
      <c r="IF69" s="65" t="str">
        <f>IF(ISBLANK($IM$3),"",IF(ISBLANK(Tipy!GT63),"-",SUM(IA69:IE69)))</f>
        <v/>
      </c>
      <c r="IG69" s="64"/>
      <c r="IH69" s="61" t="str">
        <f>IF(ISBLANK($IF$3),"",IF(ISBLANK(Tipy!GZ63),0,IF(AND(Tipy!GZ63=Výsledky!$ID$3,Tipy!HB63=Výsledky!$IF$3),60,0)))</f>
        <v/>
      </c>
      <c r="II69" s="61" t="str">
        <f>IF(ISBLANK($IF$3),"",IF(ISBLANK(Tipy!GZ63),0,IF(AND(Tipy!GZ63=Výsledky!$ID$3,Tipy!HB63=Výsledky!$IF$3),0,IF(AND(Tipy!GZ63-Tipy!HB63&gt;0,Výsledky!$ID$3-Výsledky!$IF$3&gt;0),20,IF(AND(Tipy!GZ63-Tipy!HB63=0,Výsledky!$ID$3-Výsledky!$IF$3=0),20,IF(AND(Tipy!GZ63-Tipy!HB63&lt;0,Výsledky!$ID$3-Výsledky!$IF$3&lt;0),20,0))))))</f>
        <v/>
      </c>
      <c r="IJ69" s="61" t="str">
        <f>IF(ISBLANK($IF$3),"",IF(OR(Tipy!HC63=Výsledky!#REF!,Tipy!HC63=Výsledky!#REF!,Tipy!HC63=Výsledky!#REF!,Tipy!HC63=Výsledky!$IH$9),IF(VLOOKUP(Tipy!HC63,'Kategórie hráčov'!$A$2:$B$46,2,FALSE)=30,30,20),0))</f>
        <v/>
      </c>
      <c r="IK69" s="61" t="str">
        <f>IF(ISBLANK($IF$3),"",IF(OR(Tipy!HD63=Výsledky!#REF!,Tipy!HD63=Výsledky!#REF!,Tipy!HD63=Výsledky!#REF!,Tipy!HD63=Výsledky!$IK$9),IF(VLOOKUP(Tipy!HD63,'Kategórie hráčov'!$A$2:$B$46,2,FALSE)=30,30,20),0))</f>
        <v/>
      </c>
      <c r="IL69" s="62" t="str">
        <f>IF(ISBLANK($IF$3),"",IF(ISBLANK(Tipy!GZ63),0,IF(OR(AND(Tipy!GZ63=Výsledky!$ID$3,OR(Tipy!HB63=Výsledky!$IF$3+1,Tipy!HB63=Výsledky!$IF$3-1)),AND(Tipy!HB63=Výsledky!$IF$3,OR(Tipy!GZ63=Výsledky!$ID$3+1,Tipy!GZ63=Výsledky!$ID$3-1))),10,0)))</f>
        <v/>
      </c>
      <c r="IM69" s="65" t="str">
        <f>IF(ISBLANK($IF$3),"",IF(ISBLANK(Tipy!GZ63),"-",SUM(IH69:IL69)))</f>
        <v/>
      </c>
      <c r="IN69" s="64"/>
      <c r="IO69" s="61" t="str">
        <f>IF(ISBLANK($IT$3),"",IF(ISBLANK(Tipy!HF63),0,IF(AND(Tipy!HF63=Výsledky!$IR$3,Tipy!HH63=Výsledky!$IT$3),60,0)))</f>
        <v/>
      </c>
      <c r="IP69" s="61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61" t="str">
        <f>IF(ISBLANK($IT$3),"",IF(OR(Tipy!HI63=Výsledky!$IO$6,Tipy!HI63=Výsledky!$IO$7,Tipy!HI63=Výsledky!$IO$8,Tipy!HI63=Výsledky!$IO$9),IF(VLOOKUP(Tipy!HI63,'Kategórie hráčov'!$A$2:$B$46,2,FALSE)=30,30,20),0))</f>
        <v/>
      </c>
      <c r="IR69" s="61" t="str">
        <f>IF(ISBLANK($IT$3),"",IF(OR(Tipy!HJ63=Výsledky!$IR$6,Tipy!HJ63=Výsledky!$IR$7,Tipy!HJ63=Výsledky!$IR$8,Tipy!HJ63=Výsledky!$IR$9),IF(VLOOKUP(Tipy!HJ63,'Kategórie hráčov'!$A$2:$B$46,2,FALSE)=30,30,20),0))</f>
        <v/>
      </c>
      <c r="IS69" s="62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65" t="str">
        <f>IF(ISBLANK($IT$3),"",IF(ISBLANK(Tipy!HF63),"-",SUM(IO69:IS69)))</f>
        <v/>
      </c>
      <c r="IU69" s="64"/>
      <c r="IV69" s="61" t="str">
        <f>IF(ISBLANK($JA$3),"",IF(ISBLANK(Tipy!HL63),0,IF(AND(Tipy!HL63=Výsledky!$IY$3,Tipy!HN63=Výsledky!$JA$3),60,0)))</f>
        <v/>
      </c>
      <c r="IW69" s="61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61" t="str">
        <f>IF(ISBLANK($JA$3),"",IF(OR(Tipy!HO63=Výsledky!$IV$6,Tipy!HO63=Výsledky!$IV$7,Tipy!HO63=Výsledky!$IV$8,Tipy!HO63=Výsledky!$IV$9),IF(VLOOKUP(Tipy!HO63,'Kategórie hráčov'!$A$2:$B$46,2,FALSE)=30,30,20),0))</f>
        <v/>
      </c>
      <c r="IY69" s="61" t="str">
        <f>IF(ISBLANK($JA$3),"",IF(OR(Tipy!HP63=Výsledky!$IY$6,Tipy!HP63=Výsledky!$IY$7,Tipy!HP63=Výsledky!$IY$8,Tipy!HP63=Výsledky!$IY$9),IF(VLOOKUP(Tipy!HP63,'Kategórie hráčov'!$A$2:$B$46,2,FALSE)=30,30,20),0))</f>
        <v/>
      </c>
      <c r="IZ69" s="62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65" t="str">
        <f>IF(ISBLANK($JA$3),"",IF(ISBLANK(Tipy!HL63),"-",SUM(IV69:IZ69)))</f>
        <v/>
      </c>
      <c r="JB69" s="64"/>
      <c r="JC69" s="61" t="str">
        <f>IF(ISBLANK($JO$3),"",IF(ISBLANK(Tipy!HR63),0,IF(AND(Tipy!HR63=Výsledky!$JM$3,Tipy!HT63=Výsledky!$JO$3),60,0)))</f>
        <v/>
      </c>
      <c r="JD69" s="61" t="str">
        <f>IF(ISBLANK($JO$3),"",IF(ISBLANK(Tipy!HR63),0,IF(AND(Tipy!HR63=Výsledky!$JM$3,Tipy!HT63=Výsledky!$JO$3),0,IF(AND(Tipy!HR63-Tipy!HT63&gt;0,Výsledky!$JM$3-Výsledky!$JO$3&gt;0),20,IF(AND(Tipy!HR63-Tipy!HT63=0,Výsledky!$JM$3-Výsledky!$JO$3=0),20,IF(AND(Tipy!HR63-Tipy!HT63&lt;0,Výsledky!$JM$3-Výsledky!$JO$3&lt;0),20,0))))))</f>
        <v/>
      </c>
      <c r="JE69" s="61" t="str">
        <f>IF(ISBLANK($JO$3),"",IF(OR(Tipy!HU63=Výsledky!$JC$6,Tipy!HU63=Výsledky!$JC$7,Tipy!HU63=Výsledky!$JC$8,Tipy!HU63=Výsledky!$JC$9),IF(VLOOKUP(Tipy!HU63,'Kategórie hráčov'!$A$2:$B$70,2,FALSE)=30,30,20),0))</f>
        <v/>
      </c>
      <c r="JF69" s="61" t="str">
        <f>IF(ISBLANK($JO$3),"",IF(OR(Tipy!HV63=Výsledky!$JF$6,Tipy!HV63=Výsledky!$JF$7,Tipy!HV63=Výsledky!$JF$8,Tipy!HV63=Výsledky!$JF$9),IF(VLOOKUP(Tipy!HV63,'Kategórie hráčov'!$A$2:$B$70,2,FALSE)=30,30,20),0))</f>
        <v/>
      </c>
      <c r="JG69" s="62" t="str">
        <f>IF(ISBLANK($JO$3),"",IF(ISBLANK(Tipy!HR63),0,IF(OR(AND(Tipy!HR63=Výsledky!$JM$3,OR(Tipy!HT63=Výsledky!$JO$3+1,Tipy!HT63=Výsledky!$JO$3-1)),AND(Tipy!HT63=Výsledky!$JO$3,OR(Tipy!HR63=Výsledky!$JM$3+1,Tipy!HR63=Výsledky!$JM$3-1))),10,0)))</f>
        <v/>
      </c>
      <c r="JH69" s="65" t="str">
        <f>IF(ISBLANK($JO$3),"",IF(ISBLANK(Tipy!HR63),"-",SUM(JC69:JG69)))</f>
        <v/>
      </c>
      <c r="JI69" s="64"/>
      <c r="JJ69" s="61" t="str">
        <f>IF(ISBLANK($JH$3),"",IF(ISBLANK(Tipy!HX63),0,IF(AND(Tipy!HX63=Výsledky!$JF$3,Tipy!HZ63=Výsledky!$JH$3),60,0)))</f>
        <v/>
      </c>
      <c r="JK69" s="61" t="str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/>
      </c>
      <c r="JL69" s="61" t="str">
        <f>IF(ISBLANK($JH$3),"",IF(OR(Tipy!IA63=Výsledky!#REF!,Tipy!IA63=Výsledky!#REF!,Tipy!IA63=Výsledky!#REF!,Tipy!IA63=Výsledky!$JJ$9),IF(VLOOKUP(Tipy!IA63,'Kategórie hráčov'!$A$2:$B$46,2,FALSE)=30,30,20),0))</f>
        <v/>
      </c>
      <c r="JM69" s="61" t="str">
        <f>IF(ISBLANK($JH$3),"",IF(OR(Tipy!IB63=Výsledky!#REF!,Tipy!IB63=Výsledky!#REF!,Tipy!IB63=Výsledky!#REF!,Tipy!IB63=Výsledky!$JM$9),IF(VLOOKUP(Tipy!IB63,'Kategórie hráčov'!$A$2:$B$46,2,FALSE)=30,30,20),0))</f>
        <v/>
      </c>
      <c r="JN69" s="62" t="str">
        <f>IF(ISBLANK($JH$3),"",IF(ISBLANK(Tipy!HX63),0,IF(OR(AND(Tipy!HX63=Výsledky!$JF$3,OR(Tipy!HZ63=Výsledky!$JH$3+1,Tipy!HZ63=Výsledky!$JH$3-1)),AND(Tipy!HZ63=Výsledky!$JH$3,OR(Tipy!HX63=Výsledky!$JF$3+1,Tipy!HX63=Výsledky!$JF$3-1))),10,0)))</f>
        <v/>
      </c>
      <c r="JO69" s="65" t="str">
        <f>IF(ISBLANK($JH$3),"",IF(ISBLANK(Tipy!HX63),"-",SUM(JJ69:JN69)))</f>
        <v/>
      </c>
      <c r="JP69" s="64"/>
      <c r="JQ69" s="61" t="str">
        <f>IF(ISBLANK($JV$3),"",IF(ISBLANK(Tipy!ID63),0,IF(AND(Tipy!ID63=Výsledky!$JT$3,Tipy!IF63=Výsledky!$JV$3),60,0)))</f>
        <v/>
      </c>
      <c r="JR69" s="61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61" t="str">
        <f>IF(ISBLANK($JV$3),"",IF(OR(Tipy!IG63=Výsledky!$JQ$6,Tipy!IG63=Výsledky!$JQ$7,Tipy!IG63=Výsledky!$JQ$8,Tipy!IG63=Výsledky!$JQ$9),IF(VLOOKUP(Tipy!IG63,'Kategórie hráčov'!$A$2:$B$46,2,FALSE)=30,30,20),0))</f>
        <v/>
      </c>
      <c r="JT69" s="61" t="str">
        <f>IF(ISBLANK($JV$3),"",IF(OR(Tipy!IH63=Výsledky!$JT$6,Tipy!IH63=Výsledky!$JT$7,Tipy!IH63=Výsledky!$JT$8,Tipy!IH63=Výsledky!$JT$9),IF(VLOOKUP(Tipy!IH63,'Kategórie hráčov'!$A$2:$B$46,2,FALSE)=30,30,20),0))</f>
        <v/>
      </c>
      <c r="JU69" s="62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65" t="str">
        <f>IF(ISBLANK($JV$3),"",IF(ISBLANK(Tipy!ID63),"-",SUM(JQ69:JU69)))</f>
        <v/>
      </c>
      <c r="JW69" s="64"/>
      <c r="JX69" s="61" t="str">
        <f>IF(ISBLANK($KQ$3),"",IF(ISBLANK(Tipy!IJ63),0,IF(AND(Tipy!IJ63=Výsledky!$KO$3,Tipy!IL63=Výsledky!$KQ$3),60,0)))</f>
        <v/>
      </c>
      <c r="JY69" s="61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1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1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2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65" t="str">
        <f>IF(ISBLANK($KQ$3),"",IF(ISBLANK(Tipy!IJ63),"-",SUM(JX69:KB69)))</f>
        <v/>
      </c>
      <c r="KD69" s="64"/>
      <c r="KE69" s="61" t="str">
        <f>IF(ISBLANK($KX$3),"",IF(ISBLANK(Tipy!IP63),0,IF(AND(Tipy!IP63=Výsledky!$KV$3,Tipy!IR63=Výsledky!$KX$3),60,0)))</f>
        <v/>
      </c>
      <c r="KF69" s="61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1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1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2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65" t="str">
        <f>IF(ISBLANK($KX$3),"",IF(ISBLANK(Tipy!IP63),"-",SUM(KE69:KI69)))</f>
        <v/>
      </c>
      <c r="KK69" s="64"/>
      <c r="KL69" s="61" t="str">
        <f>IF(ISBLANK($KJ$3),"",IF(ISBLANK(Tipy!IV63),0,IF(AND(Tipy!IV63=Výsledky!$KH$3,Tipy!IX63=Výsledky!$KJ$3),60,0)))</f>
        <v/>
      </c>
      <c r="KM69" s="61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1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1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2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65" t="str">
        <f>IF(ISBLANK($KJ$3),"",IF(ISBLANK(Tipy!IV63),"-",SUM(KL69:KP69)))</f>
        <v/>
      </c>
      <c r="KR69" s="64"/>
      <c r="KS69" s="61" t="str">
        <f>IF(ISBLANK($KC$3),"",IF(ISBLANK(Tipy!JB63),0,IF(AND(Tipy!JB63=Výsledky!$KA$3,Tipy!JD63=Výsledky!$KC$3),60,0)))</f>
        <v/>
      </c>
      <c r="KT69" s="61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1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1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2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5" t="str">
        <f>IF(ISBLANK($KC$3),"",IF(ISBLANK(Tipy!JB63),"-",SUM(KS69:KW69)))</f>
        <v/>
      </c>
      <c r="KY69" s="64"/>
      <c r="KZ69" s="61" t="str">
        <f>IF(ISBLANK($LE$3),"",IF(ISBLANK(Tipy!JH63),0,IF(AND(Tipy!JH63=Výsledky!$LC$3,Tipy!JJ63=Výsledky!$LE$3),60,0)))</f>
        <v/>
      </c>
      <c r="LA69" s="61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1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1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2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5" t="str">
        <f>IF(ISBLANK($LE$3),"",IF(ISBLANK(Tipy!JH63),"-",SUM(KZ69:LD69)))</f>
        <v/>
      </c>
      <c r="LF69" s="64"/>
      <c r="LG69" s="61" t="str">
        <f>IF(ISBLANK($JH$3),"",IF(ISBLANK(Tipy!JU63),0,IF(AND(Tipy!JU63=Výsledky!$JF$3,Tipy!JW63=Výsledky!$JH$3),60,0)))</f>
        <v/>
      </c>
      <c r="LH69" s="61" t="str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/>
      </c>
      <c r="LI69" s="61" t="str">
        <f>IF(ISBLANK($JH$3),"",IF(OR(Tipy!JX63=Výsledky!#REF!,Tipy!JX63=Výsledky!#REF!,Tipy!JX63=Výsledky!#REF!,Tipy!JX63=Výsledky!$JJ$9),IF(VLOOKUP(Tipy!JX63,'Kategórie hráčov'!$A$2:$B$46,2,FALSE)=30,30,20),0))</f>
        <v/>
      </c>
      <c r="LJ69" s="61" t="str">
        <f>IF(ISBLANK($JH$3),"",IF(OR(Tipy!JY63=Výsledky!#REF!,Tipy!JY63=Výsledky!#REF!,Tipy!JY63=Výsledky!#REF!,Tipy!JY63=Výsledky!$JM$9),IF(VLOOKUP(Tipy!JY63,'Kategórie hráčov'!$A$2:$B$46,2,FALSE)=30,30,20),0))</f>
        <v/>
      </c>
      <c r="LK69" s="62" t="str">
        <f>IF(ISBLANK($JH$3),"",IF(ISBLANK(Tipy!JU63),0,IF(OR(AND(Tipy!JU63=Výsledky!$JF$3,OR(Tipy!JW63=Výsledky!$JH$3+1,Tipy!JW63=Výsledky!$JH$3-1)),AND(Tipy!JW63=Výsledky!$JH$3,OR(Tipy!JU63=Výsledky!$JF$3+1,Tipy!JU63=Výsledky!$JF$3-1))),10,0)))</f>
        <v/>
      </c>
      <c r="LL69" s="65" t="str">
        <f>IF(ISBLANK($JH$3),"",IF(ISBLANK(Tipy!JU63),"-",SUM(LG69:LK69)))</f>
        <v/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 t="str">
        <f>IF(ISBLANK($JH$3),"",IF(ISBLANK(Tipy!KI63),0,IF(AND(Tipy!KI63=Výsledky!$JF$3,Tipy!KK63=Výsledky!$JH$3),60,0)))</f>
        <v/>
      </c>
      <c r="LV69" s="61" t="str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/>
      </c>
      <c r="LW69" s="61" t="str">
        <f>IF(ISBLANK($JH$3),"",IF(OR(Tipy!KL63=Výsledky!#REF!,Tipy!KL63=Výsledky!#REF!,Tipy!KL63=Výsledky!#REF!,Tipy!KL63=Výsledky!$JJ$9),IF(VLOOKUP(Tipy!KL63,'Kategórie hráčov'!$A$2:$B$46,2,FALSE)=30,30,20),0))</f>
        <v/>
      </c>
      <c r="LX69" s="61" t="str">
        <f>IF(ISBLANK($JH$3),"",IF(OR(Tipy!KM63=Výsledky!#REF!,Tipy!KM63=Výsledky!#REF!,Tipy!KM63=Výsledky!#REF!,Tipy!KM63=Výsledky!$JM$9),IF(VLOOKUP(Tipy!KM63,'Kategórie hráčov'!$A$2:$B$46,2,FALSE)=30,30,20),0))</f>
        <v/>
      </c>
      <c r="LY69" s="62" t="str">
        <f>IF(ISBLANK($JH$3),"",IF(ISBLANK(Tipy!KI63),0,IF(OR(AND(Tipy!KI63=Výsledky!$JF$3,OR(Tipy!KK63=Výsledky!$JH$3+1,Tipy!KK63=Výsledky!$JH$3-1)),AND(Tipy!KK63=Výsledky!$JH$3,OR(Tipy!KI63=Výsledky!$JF$3+1,Tipy!KI63=Výsledky!$JF$3-1))),10,0)))</f>
        <v/>
      </c>
      <c r="LZ69" s="65" t="str">
        <f>IF(ISBLANK($JH$3),"",IF(ISBLANK(Tipy!KI63),"-",SUM(LU69:LY69)))</f>
        <v/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324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324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5" customFormat="1" ht="18" customHeight="1" x14ac:dyDescent="0.2">
      <c r="A70" s="287">
        <f>Tipy!A64</f>
        <v>2</v>
      </c>
      <c r="B70" s="302" t="s">
        <v>200</v>
      </c>
      <c r="C70" s="303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4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299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299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102">
        <f>IF(ISBLANK($AR$3),"",IF(ISBLANK(Tipy!AH64),0,IF(AND(Tipy!AH64=Výsledky!$AP$3,Tipy!AJ64=Výsledky!$AR$3),60,0)))</f>
        <v>0</v>
      </c>
      <c r="AN70" s="101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101">
        <f>IF(ISBLANK($AR$3),"",IF(OR(Tipy!AK64=Výsledky!$AM$6,Tipy!AK64=Výsledky!$AM$7,Tipy!AK64=Výsledky!$AM$8,Tipy!AK64=Výsledky!$AM$9),VLOOKUP(Tipy!AK64,'Kategórie hráčov'!$A$2:$B$51,2,FALSE),0))</f>
        <v>20</v>
      </c>
      <c r="AP70" s="101">
        <f>IF(ISBLANK($AR$3),"",IF(OR(Tipy!AL64=Výsledky!$AP$6,Tipy!AL64=Výsledky!$AP$7,Tipy!AL64=Výsledky!$AP$8,Tipy!AL64=Výsledky!$AP$9),VLOOKUP(Tipy!AL64,'Kategórie hráčov'!$A$27:$B$76,2,FALSE),0))</f>
        <v>20</v>
      </c>
      <c r="AQ70" s="62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5">
        <f>IF(ISBLANK($AR$3),"",IF(ISBLANK(Tipy!AH64),"-",SUM(AM70:AQ70)))</f>
        <v>70</v>
      </c>
      <c r="AS70" s="64"/>
      <c r="AT70" s="61">
        <f>IF(ISBLANK($AY$3),"",IF(ISBLANK(Tipy!AN64),0,IF(AND(Tipy!AN64=Výsledky!$AW$3,Tipy!AP64=Výsledky!$AY$3),60,0)))</f>
        <v>0</v>
      </c>
      <c r="AU70" s="61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61">
        <f>IF(ISBLANK($AY$3),"",IF(OR(Tipy!AQ64=Výsledky!$AT$6,Tipy!AQ64=Výsledky!$AT$7,Tipy!AQ64=Výsledky!$AT$8,Tipy!AQ64=Výsledky!$AT$9),VLOOKUP(Tipy!AQ64,'Kategórie hráčov'!$A$2:$B$51,2,FALSE),0))</f>
        <v>20</v>
      </c>
      <c r="AW70" s="61">
        <f>IF(ISBLANK($AY$3),"",IF(OR(Tipy!AR64=Výsledky!$AW$6,Tipy!AR64=Výsledky!$AW$7,Tipy!AR64=Výsledky!$AW$8,Tipy!AR64=Výsledky!$AW$9),VLOOKUP(Tipy!AR64,'Kategórie hráčov'!$A$27:$B$76,2,FALSE),0))</f>
        <v>0</v>
      </c>
      <c r="AX70" s="62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5">
        <f>IF(ISBLANK($AY$3),"",IF(ISBLANK(Tipy!AN64),"-",SUM(AT70:AX70)))</f>
        <v>50</v>
      </c>
      <c r="AZ70" s="64"/>
      <c r="BA70" s="61">
        <f>IF(ISBLANK($BF$3),"",IF(ISBLANK(Tipy!AT64),0,IF(AND(Tipy!AT64=Výsledky!$BD$3,Tipy!AV64=Výsledky!$BF$3),60,0)))</f>
        <v>0</v>
      </c>
      <c r="BB70" s="61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61">
        <f>IF(ISBLANK($BF$3),"",IF(OR(Tipy!AW64=Výsledky!$BA$6,Tipy!AW64=Výsledky!$BA$7,Tipy!AW64=Výsledky!$BA$8,Tipy!AW64=Výsledky!$BA$9),VLOOKUP(Tipy!AW64,'Kategórie hráčov'!$A$2:$B$51,2,FALSE),0))</f>
        <v>0</v>
      </c>
      <c r="BD70" s="61">
        <f>IF(ISBLANK($BF$3),"",IF(OR(Tipy!AX64=Výsledky!$BD$6,Tipy!AX64=Výsledky!$BD$7,Tipy!AX64=Výsledky!$BD$8,Tipy!AX64=Výsledky!$BD$9),VLOOKUP(Tipy!AX64,'Kategórie hráčov'!$A$27:$B$76,2,FALSE),0))</f>
        <v>0</v>
      </c>
      <c r="BE70" s="62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5">
        <f>IF(ISBLANK($BF$3),"",IF(ISBLANK(Tipy!AT64),"-",SUM(BA70:BE70)))</f>
        <v>20</v>
      </c>
      <c r="BG70" s="64"/>
      <c r="BH70" s="61">
        <f>IF(ISBLANK($BM$3),"",IF(ISBLANK(Tipy!AZ64),0,IF(AND(Tipy!AZ64=Výsledky!$BK$3,Tipy!BB64=Výsledky!$BM$3),60,0)))</f>
        <v>60</v>
      </c>
      <c r="BI70" s="61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61">
        <f>IF(ISBLANK($BM$3),"",IF(OR(Tipy!BC64=Výsledky!$BH$6,Tipy!BC64=Výsledky!$BH$7,Tipy!BC64=Výsledky!$BH$8,Tipy!BC64=Výsledky!$BH$9),VLOOKUP(Tipy!BC64,'Kategórie hráčov'!$A$2:$B$51,2,FALSE),0))</f>
        <v>20</v>
      </c>
      <c r="BK70" s="61">
        <f>IF(ISBLANK($BM$3),"",IF(OR(Tipy!BD64=Výsledky!$BK$6,Tipy!BD64=Výsledky!$BK$7,Tipy!BD64=Výsledky!$BK$8,Tipy!BD64=Výsledky!$BK$9),VLOOKUP(Tipy!BD64,'Kategórie hráčov'!$A$27:$B$76,2,FALSE),0))</f>
        <v>0</v>
      </c>
      <c r="BL70" s="62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5">
        <f>IF(ISBLANK($BM$3),"",IF(ISBLANK(Tipy!AZ64),"-",SUM(BH70:BL70)))</f>
        <v>80</v>
      </c>
      <c r="BN70" s="64"/>
      <c r="BO70" s="61">
        <f>IF(ISBLANK($BT$3),"",IF(ISBLANK(Tipy!BF64),0,IF(AND(Tipy!BF64=Výsledky!$BR$3,Tipy!BH64=Výsledky!$BT$3),60,0)))</f>
        <v>0</v>
      </c>
      <c r="BP70" s="61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61">
        <f>IF(ISBLANK($BT$3),"",IF(OR(Tipy!BI64=Výsledky!$BO$6,Tipy!BI64=Výsledky!$BO$7,Tipy!BI64=Výsledky!$BO$8,Tipy!BI64=Výsledky!$BO$9),VLOOKUP(Tipy!BI64,'Kategórie hráčov'!$A$2:$B$51,2,FALSE),0))</f>
        <v>0</v>
      </c>
      <c r="BR70" s="61">
        <f>IF(ISBLANK($BT$3),"",IF(OR(Tipy!BJ64=Výsledky!$BR$6,Tipy!BJ64=Výsledky!$BR$7,Tipy!BJ64=Výsledky!$BR$8,Tipy!BJ64=Výsledky!$BR$9),VLOOKUP(Tipy!BJ64,'Kategórie hráčov'!$A$27:$B$76,2,FALSE),0))</f>
        <v>0</v>
      </c>
      <c r="BS70" s="62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5">
        <f>IF(ISBLANK($BT$3),"",IF(ISBLANK(Tipy!BF64),"-",SUM(BO70:BS70)))</f>
        <v>0</v>
      </c>
      <c r="BU70" s="64"/>
      <c r="BV70" s="61">
        <f>IF(ISBLANK($CA$3),"",IF(ISBLANK(Tipy!BL64),0,IF(AND(Tipy!BL64=Výsledky!$BY$3,Tipy!BN64=Výsledky!$CA$3),60,0)))</f>
        <v>0</v>
      </c>
      <c r="BW70" s="61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61">
        <f>IF(ISBLANK($CA$3),"",IF(OR(Tipy!BO64=Výsledky!$BV$6,Tipy!BO64=Výsledky!$BV$7,Tipy!BO64=Výsledky!$BV$8,Tipy!BO64=Výsledky!$BV$9),VLOOKUP(Tipy!BO64,'Kategórie hráčov'!$A$2:$B$51,2,FALSE),0))</f>
        <v>0</v>
      </c>
      <c r="BY70" s="61">
        <f>IF(ISBLANK($CA$3),"",IF(OR(Tipy!BP64=Výsledky!$BY$6,Tipy!BP64=Výsledky!$BY$7,Tipy!BP64=Výsledky!$BY$8,Tipy!BP64=Výsledky!$BY$9),VLOOKUP(Tipy!BP64,'Kategórie hráčov'!$A$27:$B$76,2,FALSE),0))</f>
        <v>0</v>
      </c>
      <c r="BZ70" s="62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5">
        <f>IF(ISBLANK($CA$3),"",IF(ISBLANK(Tipy!BL64),"-",SUM(BV70:BZ70)))</f>
        <v>30</v>
      </c>
      <c r="CB70" s="64"/>
      <c r="CC70" s="61">
        <f>IF(ISBLANK($CH$3),"",IF(ISBLANK(Tipy!BR64),0,IF(AND(Tipy!BR64=Výsledky!$CF$3,Tipy!BT64=Výsledky!$CH$3),60,0)))</f>
        <v>0</v>
      </c>
      <c r="CD70" s="61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61">
        <f>IF(ISBLANK($CH$3),"",IF(OR(Tipy!BU64=Výsledky!$CC$6,Tipy!BU64=Výsledky!$CC$7,Tipy!BU64=Výsledky!$CC$8,Tipy!BU64=Výsledky!$CC$9),VLOOKUP(Tipy!BU64,'Kategórie hráčov'!$A$2:$B$51,2,FALSE),0))</f>
        <v>0</v>
      </c>
      <c r="CF70" s="61">
        <f>IF(ISBLANK($CH$3),"",IF(OR(Tipy!BV64=Výsledky!$CF$6,Tipy!BV64=Výsledky!$CF$7,Tipy!BV64=Výsledky!$CF$8,Tipy!BV64=Výsledky!$CF$9),VLOOKUP(Tipy!BV64,'Kategórie hráčov'!$A$27:$B$76,2,FALSE),0))</f>
        <v>0</v>
      </c>
      <c r="CG70" s="62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5">
        <f>IF(ISBLANK($CH$3),"",IF(ISBLANK(Tipy!BR64),"-",SUM(CC70:CG70)))</f>
        <v>0</v>
      </c>
      <c r="CI70" s="64"/>
      <c r="CJ70" s="61">
        <f>IF(ISBLANK($CO$3),"",IF(ISBLANK(Tipy!BX64),0,IF(AND(Tipy!BX64=Výsledky!$CM$3,Tipy!BZ64=Výsledky!$CO$3),60,0)))</f>
        <v>60</v>
      </c>
      <c r="CK70" s="61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61">
        <f>IF(ISBLANK($CO$3),"",IF(OR(Tipy!CA64=Výsledky!$CJ$6,Tipy!CA64=Výsledky!$CJ$7,Tipy!CA64=Výsledky!$CJ$8,Tipy!CA64=Výsledky!$CJ$9),VLOOKUP(Tipy!CA64,'Kategórie hráčov'!$A$2:$B$51,2,FALSE),0))</f>
        <v>20</v>
      </c>
      <c r="CM70" s="61">
        <f>IF(ISBLANK($CO$3),"",IF(OR(Tipy!CB64=Výsledky!$CM$6,Tipy!CB64=Výsledky!$CM$7,Tipy!CB64=Výsledky!$CM$8,Tipy!CB64=Výsledky!$CM$9),VLOOKUP(Tipy!CB64,'Kategórie hráčov'!$A$27:$B$76,2,FALSE),0))</f>
        <v>0</v>
      </c>
      <c r="CN70" s="62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65">
        <f>IF(ISBLANK($CO$3),"",IF(ISBLANK(Tipy!BX64),"-",SUM(CJ70:CN70)))</f>
        <v>80</v>
      </c>
      <c r="CP70" s="64"/>
      <c r="CQ70" s="61">
        <f>IF(ISBLANK($CV$3),"",IF(ISBLANK(Tipy!CD64),0,IF(AND(Tipy!CD64=Výsledky!$CT$3,Tipy!CF64=Výsledky!$CV$3),60,0)))</f>
        <v>0</v>
      </c>
      <c r="CR70" s="61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61">
        <f>IF(ISBLANK($CV$3),"",IF(OR(Tipy!CG64=Výsledky!$CQ$6,Tipy!CG64=Výsledky!$CQ$7,Tipy!CG64=Výsledky!$CQ$8,Tipy!CG64=Výsledky!$CQ$9),VLOOKUP(Tipy!CG64,'Kategórie hráčov'!$A$2:$B$51,2,FALSE),0))</f>
        <v>0</v>
      </c>
      <c r="CT70" s="61">
        <f>IF(ISBLANK($CV$3),"",IF(OR(Tipy!CH64=Výsledky!$CT$6,Tipy!CH64=Výsledky!$CT$7,Tipy!CH64=Výsledky!$CT$8,Tipy!CH64=Výsledky!$CT$9),VLOOKUP(Tipy!CH64,'Kategórie hráčov'!$A$27:$B$76,2,FALSE),0))</f>
        <v>20</v>
      </c>
      <c r="CU70" s="62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65">
        <f>IF(ISBLANK($CV$3),"",IF(ISBLANK(Tipy!CD64),"-",SUM(CQ70:CU70)))</f>
        <v>40</v>
      </c>
      <c r="CW70" s="64"/>
      <c r="CX70" s="61">
        <f>IF(ISBLANK($DC$3),"",IF(ISBLANK(Tipy!CJ64),0,IF(AND(Tipy!CJ64=Výsledky!$DA$3,Tipy!CL64=Výsledky!$DC$3),60,0)))</f>
        <v>0</v>
      </c>
      <c r="CY70" s="61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61">
        <f>IF(ISBLANK($DC$3),"",IF(OR(Tipy!CM64=Výsledky!$CX$6,Tipy!CM64=Výsledky!$CX$7,Tipy!CM64=Výsledky!$CX$8,Tipy!CM64=Výsledky!$CX$9),VLOOKUP(Tipy!CM64,'Kategórie hráčov'!$A$2:$B$51,2,FALSE),0))</f>
        <v>0</v>
      </c>
      <c r="DA70" s="61">
        <f>IF(ISBLANK($DC$3),"",IF(OR(Tipy!CN64=Výsledky!$DA$6,Tipy!CN64=Výsledky!$DA$7,Tipy!CN64=Výsledky!$DA$8,Tipy!CN64=Výsledky!$DA$9),VLOOKUP(Tipy!CN64,'Kategórie hráčov'!$A$27:$B$76,2,FALSE),0))</f>
        <v>0</v>
      </c>
      <c r="DB70" s="62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65">
        <f>IF(ISBLANK($DC$3),"",IF(ISBLANK(Tipy!CJ64),"-",SUM(CX70:DB70)))</f>
        <v>30</v>
      </c>
      <c r="DD70" s="64"/>
      <c r="DE70" s="61">
        <f>IF(ISBLANK($DJ$3),"",IF(ISBLANK(Tipy!CP64),0,IF(AND(Tipy!CP64=Výsledky!$DH$3,Tipy!CR64=Výsledky!$DJ$3),60,0)))</f>
        <v>0</v>
      </c>
      <c r="DF70" s="61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61">
        <f>IF(ISBLANK($DJ$3),"",IF(OR(Tipy!CS64=Výsledky!$DE$6,Tipy!CS64=Výsledky!$DE$7,Tipy!CS64=Výsledky!$DE$8,Tipy!CS64=Výsledky!$DE$9),VLOOKUP(Tipy!CS64,'Kategórie hráčov'!$A$2:$B$51,2,FALSE),0))</f>
        <v>0</v>
      </c>
      <c r="DH70" s="61">
        <f>IF(ISBLANK($DJ$3),"",IF(OR(Tipy!CT64=Výsledky!$DH$6,Tipy!CT64=Výsledky!$DH$7,Tipy!CT64=Výsledky!$DH$8,Tipy!CT64=Výsledky!$DH$9),VLOOKUP(Tipy!CT64,'Kategórie hráčov'!$A$27:$B$76,2,FALSE),0))</f>
        <v>30</v>
      </c>
      <c r="DI70" s="62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65">
        <f>IF(ISBLANK($DJ$3),"",IF(ISBLANK(Tipy!CP64),"-",SUM(DE70:DI70)))</f>
        <v>50</v>
      </c>
      <c r="DK70" s="64"/>
      <c r="DL70" s="61">
        <f>IF(ISBLANK($DQ$3),"",IF(ISBLANK(Tipy!CV64),0,IF(AND(Tipy!CV64=Výsledky!$DO$3,Tipy!CX64=Výsledky!$DQ$3),60,0)))</f>
        <v>0</v>
      </c>
      <c r="DM70" s="61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61">
        <f>IF(ISBLANK($DQ$3),"",IF(OR(Tipy!CY64=Výsledky!$DL$6,Tipy!CY64=Výsledky!$DL$7,Tipy!CY64=Výsledky!$DL$8,Tipy!CY64=Výsledky!$DL$9),VLOOKUP(Tipy!CY64,'Kategórie hráčov'!$A$2:$B$51,2,FALSE),0))</f>
        <v>0</v>
      </c>
      <c r="DO70" s="61">
        <f>IF(ISBLANK($DQ$3),"",IF(OR(Tipy!CZ64=Výsledky!$DO$6,Tipy!CZ64=Výsledky!$DO$7,Tipy!CZ64=Výsledky!$DO$8,Tipy!CZ64=Výsledky!$DO$9),VLOOKUP(Tipy!CZ64,'Kategórie hráčov'!$A$27:$B$76,2,FALSE),0))</f>
        <v>0</v>
      </c>
      <c r="DP70" s="62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65">
        <f>IF(ISBLANK($DQ$3),"",IF(ISBLANK(Tipy!CV64),"-",SUM(DL70:DP70)))</f>
        <v>0</v>
      </c>
      <c r="DR70" s="64"/>
      <c r="DS70" s="61">
        <f>IF(ISBLANK($DX$3),"",IF(ISBLANK(Tipy!DB64),0,IF(AND(Tipy!DB64=Výsledky!$DV$3,Tipy!DD64=Výsledky!$DX$3),60,0)))</f>
        <v>0</v>
      </c>
      <c r="DT70" s="61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61">
        <f>IF(ISBLANK($DX$3),"",IF(OR(Tipy!DE64=Výsledky!$DS$6,Tipy!DE64=Výsledky!$DS$7,Tipy!DE64=Výsledky!$DS$8,Tipy!DE64=Výsledky!$DS$9),VLOOKUP(Tipy!DE64,'Kategórie hráčov'!$A$2:$B$51,2,FALSE),0))</f>
        <v>0</v>
      </c>
      <c r="DV70" s="61">
        <f>IF(ISBLANK($DX$3),"",IF(OR(Tipy!DF64=Výsledky!$DV$6,Tipy!DF64=Výsledky!$DV$7,Tipy!DF64=Výsledky!$DV$8,Tipy!DF64=Výsledky!$DV$9),VLOOKUP(Tipy!DF64,'Kategórie hráčov'!$A$27:$B$76,2,FALSE),0))</f>
        <v>0</v>
      </c>
      <c r="DW70" s="62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65">
        <f>IF(ISBLANK($DX$3),"",IF(ISBLANK(Tipy!DB64),"-",SUM(DS70:DW70)))</f>
        <v>0</v>
      </c>
      <c r="DY70" s="64"/>
      <c r="DZ70" s="61">
        <f>IF(ISBLANK($EE$3),"",IF(ISBLANK(Tipy!DH64),0,IF(AND(Tipy!DH64=Výsledky!$EC$3,Tipy!DJ64=Výsledky!$EE$3),60,0)))</f>
        <v>0</v>
      </c>
      <c r="EA70" s="61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61">
        <f>IF(ISBLANK($EE$3),"",IF(OR(Tipy!DK64=Výsledky!$DZ$6,Tipy!DK64=Výsledky!$DZ$7,Tipy!DK64=Výsledky!$DZ$8,Tipy!DK64=Výsledky!$DZ$9),VLOOKUP(Tipy!DK64,'Kategórie hráčov'!$A$2:$B$51,2,FALSE),0))</f>
        <v>0</v>
      </c>
      <c r="EC70" s="61">
        <f>IF(ISBLANK($EE$3),"",IF(OR(Tipy!DL64=Výsledky!$EC$6,Tipy!DL64=Výsledky!$EC$7,Tipy!DL64=Výsledky!$EC$8,Tipy!DL64=Výsledky!$EC$9),VLOOKUP(Tipy!DL64,'Kategórie hráčov'!$A$27:$B$76,2,FALSE),0))</f>
        <v>0</v>
      </c>
      <c r="ED70" s="62">
        <f>IF(ISBLANK($EE$3),"",IF(ISBLANK(Tipy!DH64),0,IF(OR(AND(Tipy!DH64=Výsledky!$EC$3,OR(Tipy!DJ64=Výsledky!$EE$3+1,Tipy!DJ64=Výsledky!$EE$3-1)),AND(Tipy!DJ64=Výsledky!$EE$3,OR(Tipy!DH64=Výsledky!$EC$3+1,Tipy!DH64=Výsledky!$EC$3-1))),10,0)))</f>
        <v>10</v>
      </c>
      <c r="EE70" s="65">
        <f>IF(ISBLANK($EE$3),"",IF(ISBLANK(Tipy!DH64),"-",SUM(DZ70:ED70)))</f>
        <v>30</v>
      </c>
      <c r="EF70" s="64"/>
      <c r="EG70" s="61">
        <f>IF(ISBLANK($EL$3),"",IF(ISBLANK(Tipy!DN64),0,IF(AND(Tipy!DN64=Výsledky!$EJ$3,Tipy!DP64=Výsledky!$EL$3),60,0)))</f>
        <v>0</v>
      </c>
      <c r="EH70" s="61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61">
        <f>IF(ISBLANK($EL$3),"",IF(OR(Tipy!DQ64=Výsledky!$EG$6,Tipy!DQ64=Výsledky!$EG$7,Tipy!DQ64=Výsledky!$EG$8,Tipy!DQ64=Výsledky!$EG$9),VLOOKUP(Tipy!DQ64,'Kategórie hráčov'!$A$77:$B$77,2,FALSE),0))</f>
        <v>0</v>
      </c>
      <c r="EJ70" s="61">
        <f>IF(ISBLANK($EL$3),"",IF(OR(Tipy!DR64=Výsledky!$EJ$6,Tipy!DR64=Výsledky!$EJ$7,Tipy!DR64=Výsledky!$EJ$8,Tipy!DR64=Výsledky!$EJ$9),VLOOKUP(Tipy!DR64,'Kategórie hráčov'!$A$27:$B$76,2,FALSE),0))</f>
        <v>0</v>
      </c>
      <c r="EK70" s="62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65" t="str">
        <f>IF(ISBLANK($EL$3),"",IF(ISBLANK(Tipy!DN64),"-",SUM(EG70:EK70)))</f>
        <v>-</v>
      </c>
      <c r="EM70" s="64"/>
      <c r="EN70" s="61">
        <f>IF(ISBLANK($ES$3),"",IF(ISBLANK(Tipy!DT64),0,IF(AND(Tipy!DT64=Výsledky!$EQ$3,Tipy!DV64=Výsledky!$ES$3),60,0)))</f>
        <v>0</v>
      </c>
      <c r="EO70" s="61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20</v>
      </c>
      <c r="EP70" s="61">
        <f>IF(ISBLANK($ES$3),"",IF(OR(Tipy!DW64=Výsledky!$EN$6,Tipy!DW64=Výsledky!$EN$7,Tipy!DW64=Výsledky!$EN$8,Tipy!DW64=Výsledky!$EN$9),VLOOKUP(Tipy!DW64,'Kategórie hráčov'!$A$2:$B$51,2,FALSE),0))</f>
        <v>0</v>
      </c>
      <c r="EQ70" s="61">
        <f>IF(ISBLANK($ES$3),"",IF(OR(Tipy!DX64=Výsledky!$EQ$6,Tipy!DX64=Výsledky!$EQ$7,Tipy!DX64=Výsledky!$EQ$8,Tipy!DX64=Výsledky!$EQ$9),VLOOKUP(Tipy!DX64,'Kategórie hráčov'!$A$27:$B$76,2,FALSE),0))</f>
        <v>20</v>
      </c>
      <c r="ER70" s="62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65">
        <f>IF(ISBLANK($ES$3),"",IF(ISBLANK(Tipy!DT64),"-",SUM(EN70:ER70)))</f>
        <v>40</v>
      </c>
      <c r="ET70" s="64"/>
      <c r="EU70" s="61">
        <f>IF(ISBLANK($EZ$3),"",IF(ISBLANK(Tipy!DZ64),0,IF(AND(Tipy!DZ64=Výsledky!$EX$3,Tipy!EB64=Výsledky!$EZ$3),60,0)))</f>
        <v>0</v>
      </c>
      <c r="EV70" s="61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61">
        <f>IF(ISBLANK($EZ$3),"",IF(OR(Tipy!EC64=Výsledky!$EU$6,Tipy!EC64=Výsledky!$EU$7,Tipy!EC64=Výsledky!$EU$8,Tipy!EC64=Výsledky!$EU$9),VLOOKUP(Tipy!EC64,'Kategórie hráčov'!$A$2:$B$51,2,FALSE),0))</f>
        <v>0</v>
      </c>
      <c r="EX70" s="61">
        <f>IF(ISBLANK($EZ$3),"",IF(OR(Tipy!ED64=Výsledky!$EX$6,Tipy!ED64=Výsledky!$EX$7,Tipy!ED64=Výsledky!$EX$8,Tipy!ED64=Výsledky!$EX$9),VLOOKUP(Tipy!ED64,'Kategórie hráčov'!$A$27:$B$76,2,FALSE),0))</f>
        <v>0</v>
      </c>
      <c r="EY70" s="62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65">
        <f>IF(ISBLANK($EZ$3),"",IF(ISBLANK(Tipy!DZ64),"-",SUM(EU70:EY70)))</f>
        <v>20</v>
      </c>
      <c r="FA70" s="64"/>
      <c r="FB70" s="61">
        <f>IF(ISBLANK($BM$3),"",IF(ISBLANK(Tipy!EF64),0,IF(AND(Tipy!EF64=Výsledky!$BK$3,Tipy!EH64=Výsledky!$BM$3),60,0)))</f>
        <v>0</v>
      </c>
      <c r="FC70" s="61">
        <f>IF(ISBLANK($BM$3),"",IF(ISBLANK(Tipy!EF64),0,IF(AND(Tipy!EF64=Výsledky!$BK$3,Tipy!EH64=Výsledky!$BM$3),0,IF(AND(Tipy!EF64-Tipy!EH64&gt;0,Výsledky!$BK$3-Výsledky!$BM$3&gt;0),20,IF(AND(Tipy!EF64-Tipy!EH64=0,Výsledky!$BK$3-Výsledky!$BM$3=0),20,IF(AND(Tipy!EF64-Tipy!EH64&lt;0,Výsledky!$BK$3-Výsledky!$BM$3&lt;0),20,0))))))</f>
        <v>0</v>
      </c>
      <c r="FD70" s="61">
        <f>IF(ISBLANK($BM$3),"",IF(OR(Tipy!EI64=Výsledky!$FB$6,Tipy!EI64=Výsledky!$FB$7,Tipy!EI64=Výsledky!$FB$8,Tipy!EI64=Výsledky!$FB$9),IF(VLOOKUP(Tipy!EI64,'Kategórie hráčov'!$A$2:$B$46,2,FALSE)=30,30,20),0))</f>
        <v>0</v>
      </c>
      <c r="FE70" s="61">
        <f>IF(ISBLANK($BM$3),"",IF(OR(Tipy!EJ64=Výsledky!$FE$6,Tipy!EJ64=Výsledky!$FE$7,Tipy!EJ64=Výsledky!$FE$8,Tipy!EJ64=Výsledky!$FE$9),IF(VLOOKUP(Tipy!EJ64,'Kategórie hráčov'!$A$2:$B$46,2,FALSE)=30,30,20),0))</f>
        <v>0</v>
      </c>
      <c r="FF70" s="62">
        <f>IF(ISBLANK($BM$3),"",IF(ISBLANK(Tipy!EF64),0,IF(OR(AND(Tipy!EF64=Výsledky!$BK$3,OR(Tipy!EH64=Výsledky!$BM$3+1,Tipy!EH64=Výsledky!$BM$3-1)),AND(Tipy!EH64=Výsledky!$BM$3,OR(Tipy!EF64=Výsledky!$BK$3+1,Tipy!EF64=Výsledky!$BK$3-1))),10,0)))</f>
        <v>0</v>
      </c>
      <c r="FG70" s="65" t="str">
        <f>IF(ISBLANK($BM$3),"",IF(ISBLANK(Tipy!EF64),"-",SUM(FB70:FF70)))</f>
        <v>-</v>
      </c>
      <c r="FH70" s="64"/>
      <c r="FI70" s="61" t="str">
        <f>IF(ISBLANK($FN$3),"",IF(ISBLANK(Tipy!EL64),0,IF(AND(Tipy!EL64=Výsledky!$FL$3,Tipy!EN64=Výsledky!$FN$3),60,0)))</f>
        <v/>
      </c>
      <c r="FJ70" s="61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61" t="str">
        <f>IF(ISBLANK($FN$3),"",IF(OR(Tipy!EO64=Výsledky!$FI$6,Tipy!EO64=Výsledky!$FI$7,Tipy!EO64=Výsledky!$FI$8,Tipy!EO64=Výsledky!$FI$9),IF(VLOOKUP(Tipy!EO64,'Kategórie hráčov'!$A$2:$B$46,2,FALSE)=30,30,20),0))</f>
        <v/>
      </c>
      <c r="FL70" s="61" t="str">
        <f>IF(ISBLANK($FN$3),"",IF(OR(Tipy!EP64=Výsledky!$FL$6,Tipy!EP64=Výsledky!$FL$7,Tipy!EP64=Výsledky!$FL$8,Tipy!EP64=Výsledky!$FL$9),IF(VLOOKUP(Tipy!EP64,'Kategórie hráčov'!$A$2:$B$46,2,FALSE)=30,30,20),0))</f>
        <v/>
      </c>
      <c r="FM70" s="62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65" t="str">
        <f>IF(ISBLANK($FN$3),"",IF(ISBLANK(Tipy!EL64),"-",SUM(FI70:FM70)))</f>
        <v/>
      </c>
      <c r="FO70" s="64"/>
      <c r="FP70" s="61">
        <f>IF(ISBLANK($DJ$3),"",IF(ISBLANK(Tipy!ER64),0,IF(AND(Tipy!ER64=Výsledky!$DH$3,Tipy!ET64=Výsledky!$DJ$3),60,0)))</f>
        <v>0</v>
      </c>
      <c r="FQ70" s="61">
        <f>IF(ISBLANK($DJ$3),"",IF(ISBLANK(Tipy!ER64),0,IF(AND(Tipy!ER64=Výsledky!$DH$3,Tipy!ET64=Výsledky!$DJ$3),0,IF(AND(Tipy!ER64-Tipy!ET64&gt;0,Výsledky!$DH$3-Výsledky!$DJ$3&gt;0),20,IF(AND(Tipy!ER64-Tipy!ET64=0,Výsledky!$DH$3-Výsledky!$DJ$3=0),20,IF(AND(Tipy!ER64-Tipy!ET64&lt;0,Výsledky!$DH$3-Výsledky!$DJ$3&lt;0),20,0))))))</f>
        <v>0</v>
      </c>
      <c r="FR70" s="61">
        <f>IF(ISBLANK($DJ$3),"",IF(OR(Tipy!EU64=Výsledky!$FP$6,Tipy!EU64=Výsledky!$FP$7,Tipy!EU64=Výsledky!$FP$8,Tipy!EU64=Výsledky!$FP$9),IF(VLOOKUP(Tipy!EU64,'Kategórie hráčov'!$A$2:$B$46,2,FALSE)=30,30,20),0))</f>
        <v>0</v>
      </c>
      <c r="FS70" s="61">
        <f>IF(ISBLANK($DJ$3),"",IF(OR(Tipy!EV64=Výsledky!$FS$6,Tipy!EV64=Výsledky!$FS$7,Tipy!EV64=Výsledky!$FS$8,Tipy!EV64=Výsledky!$FS$9),IF(VLOOKUP(Tipy!EV64,'Kategórie hráčov'!$A$2:$B$46,2,FALSE)=30,30,20),0))</f>
        <v>0</v>
      </c>
      <c r="FT70" s="62">
        <f>IF(ISBLANK($DJ$3),"",IF(ISBLANK(Tipy!ER64),0,IF(OR(AND(Tipy!ER64=Výsledky!$DH$3,OR(Tipy!ET64=Výsledky!$DJ$3+1,Tipy!ET64=Výsledky!$DJ$3-1)),AND(Tipy!ET64=Výsledky!$DJ$3,OR(Tipy!ER64=Výsledky!$DH$3+1,Tipy!ER64=Výsledky!$DH$3-1))),10,0)))</f>
        <v>0</v>
      </c>
      <c r="FU70" s="65" t="str">
        <f>IF(ISBLANK($DJ$3),"",IF(ISBLANK(Tipy!ER64),"-",SUM(FP70:FT70)))</f>
        <v>-</v>
      </c>
      <c r="FV70" s="64"/>
      <c r="FW70" s="61" t="str">
        <f>IF(ISBLANK($GB$3),"",IF(ISBLANK(Tipy!EX64),0,IF(AND(Tipy!EX64=Výsledky!$FZ$3,Tipy!EZ64=Výsledky!$GB$3),60,0)))</f>
        <v/>
      </c>
      <c r="FX70" s="61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61" t="str">
        <f>IF(ISBLANK($GB$3),"",IF(OR(Tipy!FA64=Výsledky!$FW$6,Tipy!FA64=Výsledky!$FW$7,Tipy!FA64=Výsledky!$FW$8,Tipy!FA64=Výsledky!$FW$9),IF(VLOOKUP(Tipy!FA64,'Kategórie hráčov'!$A$2:$B$46,2,FALSE)=30,30,20),0))</f>
        <v/>
      </c>
      <c r="FZ70" s="61" t="str">
        <f>IF(ISBLANK($GB$3),"",IF(OR(Tipy!FB64=Výsledky!$FZ$6,Tipy!FB64=Výsledky!$FZ$7,Tipy!FB64=Výsledky!$FZ$8,Tipy!FB64=Výsledky!$FZ$9),IF(VLOOKUP(Tipy!FB64,'Kategórie hráčov'!$A$2:$B$46,2,FALSE)=30,30,20),0))</f>
        <v/>
      </c>
      <c r="GA70" s="62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65" t="str">
        <f>IF(ISBLANK($GB$3),"",IF(ISBLANK(Tipy!EX64),"-",SUM(FW70:GA70)))</f>
        <v/>
      </c>
      <c r="GC70" s="64"/>
      <c r="GD70" s="61" t="str">
        <f>IF(ISBLANK($GP$3),"",IF(ISBLANK(Tipy!FD64),0,IF(AND(Tipy!FD64=Výsledky!$GN$3,Tipy!FF64=Výsledky!$GP$3),60,0)))</f>
        <v/>
      </c>
      <c r="GE70" s="61" t="str">
        <f>IF(ISBLANK($GP$3),"",IF(ISBLANK(Tipy!FD64),0,IF(AND(Tipy!FD64=Výsledky!$GN$3,Tipy!FF64=Výsledky!$GP$3),0,IF(AND(Tipy!FD64-Tipy!FF64&gt;0,Výsledky!$GN$3-Výsledky!$GP$3&gt;0),20,IF(AND(Tipy!FD64-Tipy!FF64=0,Výsledky!$GN$3-Výsledky!$GP$3=0),20,IF(AND(Tipy!FD64-Tipy!FF64&lt;0,Výsledky!$GN$3-Výsledky!$GP$3&lt;0),20,0))))))</f>
        <v/>
      </c>
      <c r="GF70" s="61" t="str">
        <f>IF(ISBLANK($GP$3),"",IF(OR(Tipy!FG64=Výsledky!$GD$6,Tipy!FG64=Výsledky!$GD$7,Tipy!FG64=Výsledky!$GD$8,Tipy!FG64=Výsledky!$GD$9),IF(VLOOKUP(Tipy!FG64,'Kategórie hráčov'!$A$2:$B$46,2,FALSE)=30,30,20),0))</f>
        <v/>
      </c>
      <c r="GG70" s="61" t="str">
        <f>IF(ISBLANK($GP$3),"",IF(OR(Tipy!FH64=Výsledky!$GG$6,Tipy!FH64=Výsledky!$GG$7,Tipy!FH64=Výsledky!$GG$8,Tipy!FH64=Výsledky!$GG$9),IF(VLOOKUP(Tipy!FH64,'Kategórie hráčov'!$A$2:$B$46,2,FALSE)=30,30,20),0))</f>
        <v/>
      </c>
      <c r="GH70" s="62" t="str">
        <f>IF(ISBLANK($GP$3),"",IF(ISBLANK(Tipy!FD64),0,IF(OR(AND(Tipy!FD64=Výsledky!$GN$3,OR(Tipy!FF64=Výsledky!$GP$3+1,Tipy!FF64=Výsledky!$GP$3-1)),AND(Tipy!FF64=Výsledky!$GP$3,OR(Tipy!FD64=Výsledky!$GN$3+1,Tipy!FD64=Výsledky!$GN$3-1))),10,0)))</f>
        <v/>
      </c>
      <c r="GI70" s="65" t="str">
        <f>IF(ISBLANK($GP$3),"",IF(ISBLANK(Tipy!FD64),"-",SUM(GD70:GH70)))</f>
        <v/>
      </c>
      <c r="GJ70" s="64"/>
      <c r="GK70" s="61" t="str">
        <f>IF(ISBLANK($GW$3),"",IF(ISBLANK(Tipy!FJ64),0,IF(AND(Tipy!FJ64=Výsledky!$GU$3,Tipy!FL64=Výsledky!$GW$3),60,0)))</f>
        <v/>
      </c>
      <c r="GL70" s="61" t="str">
        <f>IF(ISBLANK($GW$3),"",IF(ISBLANK(Tipy!FJ64),0,IF(AND(Tipy!FJ64=Výsledky!$GU$3,Tipy!FL64=Výsledky!$GW$3),0,IF(AND(Tipy!FJ64-Tipy!FL64&gt;0,Výsledky!$GU$3-Výsledky!$GW$3&gt;0),20,IF(AND(Tipy!FJ64-Tipy!FL64=0,Výsledky!$GU$3-Výsledky!$GW$3=0),20,IF(AND(Tipy!FJ64-Tipy!FL64&lt;0,Výsledky!$GU$3-Výsledky!$GW$3&lt;0),20,0))))))</f>
        <v/>
      </c>
      <c r="GM70" s="61" t="str">
        <f>IF(ISBLANK($GW$3),"",IF(OR(Tipy!FM64=Výsledky!$GK$6,Tipy!FM64=Výsledky!$GK$7,Tipy!FM64=Výsledky!$GK$8,Tipy!FM64=Výsledky!$GK$9),IF(VLOOKUP(Tipy!FM64,'Kategórie hráčov'!$A$2:$B$46,2,FALSE)=30,30,20),0))</f>
        <v/>
      </c>
      <c r="GN70" s="61" t="str">
        <f>IF(ISBLANK($GW$3),"",IF(OR(Tipy!FN64=Výsledky!$GN$6,Tipy!FN64=Výsledky!$GN$7,Tipy!FN64=Výsledky!$GN$8,Tipy!FN64=Výsledky!$GN$9),IF(VLOOKUP(Tipy!FN64,'Kategórie hráčov'!$A$2:$B$46,2,FALSE)=30,30,20),0))</f>
        <v/>
      </c>
      <c r="GO70" s="62" t="str">
        <f>IF(ISBLANK($GW$3),"",IF(ISBLANK(Tipy!FJ64),0,IF(OR(AND(Tipy!FJ64=Výsledky!$GU$3,OR(Tipy!FL64=Výsledky!$GW$3+1,Tipy!FL64=Výsledky!$GW$3-1)),AND(Tipy!FL64=Výsledky!$GW$3,OR(Tipy!FJ64=Výsledky!$GU$3+1,Tipy!FJ64=Výsledky!$GU$3-1))),10,0)))</f>
        <v/>
      </c>
      <c r="GP70" s="65" t="str">
        <f>IF(ISBLANK($GW$3),"",IF(ISBLANK(Tipy!FJ64),"-",SUM(GK70:GO70)))</f>
        <v/>
      </c>
      <c r="GQ70" s="64"/>
      <c r="GR70" s="61" t="str">
        <f>IF(ISBLANK($GI$3),"",IF(ISBLANK(Tipy!FP64),0,IF(AND(Tipy!FP64=Výsledky!$GG$3,Tipy!FR64=Výsledky!$GI$3),60,0)))</f>
        <v/>
      </c>
      <c r="GS70" s="61" t="str">
        <f>IF(ISBLANK($GI$3),"",IF(ISBLANK(Tipy!FP64),0,IF(AND(Tipy!FP64=Výsledky!$GG$3,Tipy!FR64=Výsledky!$GI$3),0,IF(AND(Tipy!FP64-Tipy!FR64&gt;0,Výsledky!$GG$3-Výsledky!$GI$3&gt;0),20,IF(AND(Tipy!FP64-Tipy!FR64=0,Výsledky!$GG$3-Výsledky!$GI$3=0),20,IF(AND(Tipy!FP64-Tipy!FR64&lt;0,Výsledky!$GG$3-Výsledky!$GI$3&lt;0),20,0))))))</f>
        <v/>
      </c>
      <c r="GT70" s="61" t="str">
        <f>IF(ISBLANK($GI$3),"",IF(OR(Tipy!FS64=Výsledky!#REF!,Tipy!FS64=Výsledky!#REF!,Tipy!FS64=Výsledky!#REF!,Tipy!FS64=Výsledky!$GR$9),IF(VLOOKUP(Tipy!FS64,'Kategórie hráčov'!$A$2:$B$46,2,FALSE)=30,30,20),0))</f>
        <v/>
      </c>
      <c r="GU70" s="61" t="str">
        <f>IF(ISBLANK($GI$3),"",IF(OR(Tipy!FT64=Výsledky!#REF!,Tipy!FT64=Výsledky!#REF!,Tipy!FT64=Výsledky!#REF!,Tipy!FT64=Výsledky!$GU$9),IF(VLOOKUP(Tipy!FT64,'Kategórie hráčov'!$A$2:$B$46,2,FALSE)=30,30,20),0))</f>
        <v/>
      </c>
      <c r="GV70" s="62" t="str">
        <f>IF(ISBLANK($GI$3),"",IF(ISBLANK(Tipy!FP64),0,IF(OR(AND(Tipy!FP64=Výsledky!$GG$3,OR(Tipy!FR64=Výsledky!$GI$3+1,Tipy!FR64=Výsledky!$GI$3-1)),AND(Tipy!FR64=Výsledky!$GI$3,OR(Tipy!FP64=Výsledky!$GG$3+1,Tipy!FP64=Výsledky!$GG$3-1))),10,0)))</f>
        <v/>
      </c>
      <c r="GW70" s="65" t="str">
        <f>IF(ISBLANK($GI$3),"",IF(ISBLANK(Tipy!FP64),"-",SUM(GR70:GV70)))</f>
        <v/>
      </c>
      <c r="GX70" s="64"/>
      <c r="GY70" s="61" t="str">
        <f>IF(ISBLANK($HK$3),"",IF(ISBLANK(Tipy!FV64),0,IF(AND(Tipy!FV64=Výsledky!$HI$3,Tipy!FX64=Výsledky!$HK$3),60,0)))</f>
        <v/>
      </c>
      <c r="GZ70" s="61" t="str">
        <f>IF(ISBLANK($HK$3),"",IF(ISBLANK(Tipy!FV64),0,IF(AND(Tipy!FV64=Výsledky!$HI$3,Tipy!FX64=Výsledky!$HK$3),0,IF(AND(Tipy!FV64-Tipy!FX64&gt;0,Výsledky!$HI$3-Výsledky!$HK$3&gt;0),20,IF(AND(Tipy!FV64-Tipy!FX64=0,Výsledky!$HI$3-Výsledky!$HK$3=0),20,IF(AND(Tipy!FV64-Tipy!FX64&lt;0,Výsledky!$HI$3-Výsledky!$HK$3&lt;0),20,0))))))</f>
        <v/>
      </c>
      <c r="HA70" s="61" t="str">
        <f>IF(ISBLANK($HK$3),"",IF(OR(Tipy!FY64=Výsledky!$GY$6,Tipy!FY64=Výsledky!$GY$7,Tipy!FY64=Výsledky!$GY$8,Tipy!FY64=Výsledky!$GY$9),IF(VLOOKUP(Tipy!FY64,'Kategórie hráčov'!$A$2:$B$46,2,FALSE)=30,30,20),0))</f>
        <v/>
      </c>
      <c r="HB70" s="61" t="str">
        <f>IF(ISBLANK($HK$3),"",IF(OR(Tipy!FZ64=Výsledky!$HB$6,Tipy!FZ64=Výsledky!$HB$7,Tipy!FZ64=Výsledky!$HB$8,Tipy!FZ64=Výsledky!$HB$9),IF(VLOOKUP(Tipy!FZ64,'Kategórie hráčov'!$A$2:$B$46,2,FALSE)=30,30,20),0))</f>
        <v/>
      </c>
      <c r="HC70" s="62" t="str">
        <f>IF(ISBLANK($HK$3),"",IF(ISBLANK(Tipy!FV64),0,IF(OR(AND(Tipy!FV64=Výsledky!$HI$3,OR(Tipy!FX64=Výsledky!$HK$3+1,Tipy!FX64=Výsledky!$HK$3-1)),AND(Tipy!FX64=Výsledky!$HK$3,OR(Tipy!FV64=Výsledky!$HI$3+1,Tipy!FV64=Výsledky!$HI$3-1))),10,0)))</f>
        <v/>
      </c>
      <c r="HD70" s="65" t="str">
        <f>IF(ISBLANK($HK$3),"",IF(ISBLANK(Tipy!FV64),"-",SUM(GY70:HC70)))</f>
        <v/>
      </c>
      <c r="HE70" s="64"/>
      <c r="HF70" s="61" t="str">
        <f>IF(ISBLANK($HD$3),"",IF(ISBLANK(Tipy!GB64),0,IF(AND(Tipy!GB64=Výsledky!$HB$3,Tipy!GD64=Výsledky!$HD$3),60,0)))</f>
        <v/>
      </c>
      <c r="HG70" s="61" t="str">
        <f>IF(ISBLANK($HD$3),"",IF(ISBLANK(Tipy!GB64),0,IF(AND(Tipy!GB64=Výsledky!$HB$3,Tipy!GD64=Výsledky!$HD$3),0,IF(AND(Tipy!GB64-Tipy!GD64&gt;0,Výsledky!$HB$3-Výsledky!$HD$3&gt;0),20,IF(AND(Tipy!GB64-Tipy!GD64=0,Výsledky!$HB$3-Výsledky!$HD$3=0),20,IF(AND(Tipy!GB64-Tipy!GD64&lt;0,Výsledky!$HB$3-Výsledky!$HD$3&lt;0),20,0))))))</f>
        <v/>
      </c>
      <c r="HH70" s="61" t="str">
        <f>IF(ISBLANK($HD$3),"",IF(OR(Tipy!GE64=Výsledky!#REF!,Tipy!GE64=Výsledky!#REF!,Tipy!GE64=Výsledky!#REF!,Tipy!GE64=Výsledky!$HF$9),IF(VLOOKUP(Tipy!GE64,'Kategórie hráčov'!$A$2:$B$46,2,FALSE)=30,30,20),0))</f>
        <v/>
      </c>
      <c r="HI70" s="61" t="str">
        <f>IF(ISBLANK($HD$3),"",IF(OR(Tipy!GF64=Výsledky!#REF!,Tipy!GF64=Výsledky!#REF!,Tipy!GF64=Výsledky!#REF!,Tipy!GF64=Výsledky!$HI$9),IF(VLOOKUP(Tipy!GF64,'Kategórie hráčov'!$A$2:$B$46,2,FALSE)=30,30,20),0))</f>
        <v/>
      </c>
      <c r="HJ70" s="62" t="str">
        <f>IF(ISBLANK($HD$3),"",IF(ISBLANK(Tipy!GB64),0,IF(OR(AND(Tipy!GB64=Výsledky!$HB$3,OR(Tipy!GD64=Výsledky!$HD$3+1,Tipy!GD64=Výsledky!$HD$3-1)),AND(Tipy!GD64=Výsledky!$HD$3,OR(Tipy!GB64=Výsledky!$HB$3+1,Tipy!GB64=Výsledky!$HB$3-1))),10,0)))</f>
        <v/>
      </c>
      <c r="HK70" s="65" t="str">
        <f>IF(ISBLANK($HD$3),"",IF(ISBLANK(Tipy!GB64),"-",SUM(HF70:HJ70)))</f>
        <v/>
      </c>
      <c r="HL70" s="64"/>
      <c r="HM70" s="61" t="str">
        <f>IF(ISBLANK($HY$3),"",IF(ISBLANK(Tipy!GH64),0,IF(AND(Tipy!GH64=Výsledky!$HW$3,Tipy!GJ64=Výsledky!$HY$3),60,0)))</f>
        <v/>
      </c>
      <c r="HN70" s="61" t="str">
        <f>IF(ISBLANK($HY$3),"",IF(ISBLANK(Tipy!GH64),0,IF(AND(Tipy!GH64=Výsledky!$HW$3,Tipy!GJ64=Výsledky!$HY$3),0,IF(AND(Tipy!GH64-Tipy!GJ64&gt;0,Výsledky!$HW$3-Výsledky!$HY$3&gt;0),20,IF(AND(Tipy!GH64-Tipy!GJ64=0,Výsledky!$HW$3-Výsledky!$HY$3=0),20,IF(AND(Tipy!GH64-Tipy!GJ64&lt;0,Výsledky!$HW$3-Výsledky!$HY$3&lt;0),20,0))))))</f>
        <v/>
      </c>
      <c r="HO70" s="61" t="str">
        <f>IF(ISBLANK($HY$3),"",IF(OR(Tipy!GK64=Výsledky!$HM$6,Tipy!GK64=Výsledky!$HM$7,Tipy!GK64=Výsledky!$HM$8,Tipy!GK64=Výsledky!$HM$9),IF(VLOOKUP(Tipy!GK64,'Kategórie hráčov'!$A$2:$B$46,2,FALSE)=30,30,20),0))</f>
        <v/>
      </c>
      <c r="HP70" s="61" t="str">
        <f>IF(ISBLANK($HY$3),"",IF(OR(Tipy!GL64=Výsledky!$HP$6,Tipy!GL64=Výsledky!$HP$7,Tipy!GL64=Výsledky!$HP$8,Tipy!GL64=Výsledky!$HP$9),IF(VLOOKUP(Tipy!GL64,'Kategórie hráčov'!$A$2:$B$46,2,FALSE)=30,30,20),0))</f>
        <v/>
      </c>
      <c r="HQ70" s="62" t="str">
        <f>IF(ISBLANK($HY$3),"",IF(ISBLANK(Tipy!GH64),0,IF(OR(AND(Tipy!GH64=Výsledky!$HW$3,OR(Tipy!GJ64=Výsledky!$HY$3+1,Tipy!GJ64=Výsledky!$HY$3-1)),AND(Tipy!GJ64=Výsledky!$HY$3,OR(Tipy!GH64=Výsledky!$HW$3+1,Tipy!GH64=Výsledky!$HW$3-1))),10,0)))</f>
        <v/>
      </c>
      <c r="HR70" s="65" t="str">
        <f>IF(ISBLANK($HY$3),"",IF(ISBLANK(Tipy!GH64),"-",SUM(HM70:HQ70)))</f>
        <v/>
      </c>
      <c r="HS70" s="64"/>
      <c r="HT70" s="61" t="str">
        <f>IF(ISBLANK($HR$3),"",IF(ISBLANK(Tipy!GN64),0,IF(AND(Tipy!GN64=Výsledky!$HP$3,Tipy!GP64=Výsledky!$HR$3),60,0)))</f>
        <v/>
      </c>
      <c r="HU70" s="61" t="str">
        <f>IF(ISBLANK($HR$3),"",IF(ISBLANK(Tipy!GN64),0,IF(AND(Tipy!GN64=Výsledky!$HP$3,Tipy!GP64=Výsledky!$HR$3),0,IF(AND(Tipy!GN64-Tipy!GP64&gt;0,Výsledky!$HP$3-Výsledky!$HR$3&gt;0),20,IF(AND(Tipy!GN64-Tipy!GP64=0,Výsledky!$HP$3-Výsledky!$HR$3=0),20,IF(AND(Tipy!GN64-Tipy!GP64&lt;0,Výsledky!$HP$3-Výsledky!$HR$3&lt;0),20,0))))))</f>
        <v/>
      </c>
      <c r="HV70" s="61" t="str">
        <f>IF(ISBLANK($HR$3),"",IF(OR(Tipy!GQ64=Výsledky!$HT$6,Tipy!GQ64=Výsledky!#REF!,Tipy!GQ64=Výsledky!#REF!,Tipy!GQ64=Výsledky!#REF!),IF(VLOOKUP(Tipy!GQ64,'Kategórie hráčov'!$A$2:$B$46,2,FALSE)=30,30,20),0))</f>
        <v/>
      </c>
      <c r="HW70" s="61" t="str">
        <f>IF(ISBLANK($HR$3),"",IF(OR(Tipy!GR64=Výsledky!$HW$6,Tipy!GR64=Výsledky!#REF!,Tipy!GR64=Výsledky!#REF!,Tipy!GR64=Výsledky!#REF!),IF(VLOOKUP(Tipy!GR64,'Kategórie hráčov'!$A$2:$B$46,2,FALSE)=30,30,20),0))</f>
        <v/>
      </c>
      <c r="HX70" s="62" t="str">
        <f>IF(ISBLANK($HR$3),"",IF(ISBLANK(Tipy!GN64),0,IF(OR(AND(Tipy!GN64=Výsledky!$HP$3,OR(Tipy!GP64=Výsledky!$HR$3+1,Tipy!GP64=Výsledky!$HR$3-1)),AND(Tipy!GP64=Výsledky!$HR$3,OR(Tipy!GN64=Výsledky!$HP$3+1,Tipy!GN64=Výsledky!$HP$3-1))),10,0)))</f>
        <v/>
      </c>
      <c r="HY70" s="65" t="str">
        <f>IF(ISBLANK($HR$3),"",IF(ISBLANK(Tipy!GN64),"-",SUM(HT70:HX70)))</f>
        <v/>
      </c>
      <c r="HZ70" s="64"/>
      <c r="IA70" s="61" t="str">
        <f>IF(ISBLANK($IM$3),"",IF(ISBLANK(Tipy!GT64),0,IF(AND(Tipy!GT64=Výsledky!$IK$3,Tipy!GV64=Výsledky!$IM$3),60,0)))</f>
        <v/>
      </c>
      <c r="IB70" s="61" t="str">
        <f>IF(ISBLANK($IM$3),"",IF(ISBLANK(Tipy!GT64),0,IF(AND(Tipy!GT64=Výsledky!$IK$3,Tipy!GV64=Výsledky!$IM$3),0,IF(AND(Tipy!GT64-Tipy!GV64&gt;0,Výsledky!$IK$3-Výsledky!$IM$3&gt;0),20,IF(AND(Tipy!GT64-Tipy!GV64=0,Výsledky!$IK$3-Výsledky!$IM$3=0),20,IF(AND(Tipy!GT64-Tipy!GV64&lt;0,Výsledky!$IK$3-Výsledky!$IM$3&lt;0),20,0))))))</f>
        <v/>
      </c>
      <c r="IC70" s="61" t="str">
        <f>IF(ISBLANK($IM$3),"",IF(OR(Tipy!GW64=Výsledky!$IA$6,Tipy!GW64=Výsledky!$IA$7,Tipy!GW64=Výsledky!$IA$8,Tipy!GW64=Výsledky!$IA$9),IF(VLOOKUP(Tipy!GW64,'Kategórie hráčov'!$A$2:$B$46,2,FALSE)=30,30,20),0))</f>
        <v/>
      </c>
      <c r="ID70" s="61" t="str">
        <f>IF(ISBLANK($IM$3),"",IF(OR(Tipy!GX64=Výsledky!$ID$6,Tipy!GX64=Výsledky!$ID$7,Tipy!GX64=Výsledky!$ID$8,Tipy!GX64=Výsledky!$ID$9),IF(VLOOKUP(Tipy!GX64,'Kategórie hráčov'!$A$2:$B$46,2,FALSE)=30,30,20),0))</f>
        <v/>
      </c>
      <c r="IE70" s="62" t="str">
        <f>IF(ISBLANK($IM$3),"",IF(ISBLANK(Tipy!GT64),0,IF(OR(AND(Tipy!GT64=Výsledky!$IK$3,OR(Tipy!GV64=Výsledky!$IM$3+1,Tipy!GV64=Výsledky!$IM$3-1)),AND(Tipy!GV64=Výsledky!$IM$3,OR(Tipy!GT64=Výsledky!$IK$3+1,Tipy!GT64=Výsledky!$IK$3-1))),10,0)))</f>
        <v/>
      </c>
      <c r="IF70" s="65" t="str">
        <f>IF(ISBLANK($IM$3),"",IF(ISBLANK(Tipy!GT64),"-",SUM(IA70:IE70)))</f>
        <v/>
      </c>
      <c r="IG70" s="64"/>
      <c r="IH70" s="61" t="str">
        <f>IF(ISBLANK($IF$3),"",IF(ISBLANK(Tipy!GZ64),0,IF(AND(Tipy!GZ64=Výsledky!$ID$3,Tipy!HB64=Výsledky!$IF$3),60,0)))</f>
        <v/>
      </c>
      <c r="II70" s="61" t="str">
        <f>IF(ISBLANK($IF$3),"",IF(ISBLANK(Tipy!GZ64),0,IF(AND(Tipy!GZ64=Výsledky!$ID$3,Tipy!HB64=Výsledky!$IF$3),0,IF(AND(Tipy!GZ64-Tipy!HB64&gt;0,Výsledky!$ID$3-Výsledky!$IF$3&gt;0),20,IF(AND(Tipy!GZ64-Tipy!HB64=0,Výsledky!$ID$3-Výsledky!$IF$3=0),20,IF(AND(Tipy!GZ64-Tipy!HB64&lt;0,Výsledky!$ID$3-Výsledky!$IF$3&lt;0),20,0))))))</f>
        <v/>
      </c>
      <c r="IJ70" s="61" t="str">
        <f>IF(ISBLANK($IF$3),"",IF(OR(Tipy!HC64=Výsledky!#REF!,Tipy!HC64=Výsledky!#REF!,Tipy!HC64=Výsledky!#REF!,Tipy!HC64=Výsledky!$IH$9),IF(VLOOKUP(Tipy!HC64,'Kategórie hráčov'!$A$2:$B$46,2,FALSE)=30,30,20),0))</f>
        <v/>
      </c>
      <c r="IK70" s="61" t="str">
        <f>IF(ISBLANK($IF$3),"",IF(OR(Tipy!HD64=Výsledky!#REF!,Tipy!HD64=Výsledky!#REF!,Tipy!HD64=Výsledky!#REF!,Tipy!HD64=Výsledky!$IK$9),IF(VLOOKUP(Tipy!HD64,'Kategórie hráčov'!$A$2:$B$46,2,FALSE)=30,30,20),0))</f>
        <v/>
      </c>
      <c r="IL70" s="62" t="str">
        <f>IF(ISBLANK($IF$3),"",IF(ISBLANK(Tipy!GZ64),0,IF(OR(AND(Tipy!GZ64=Výsledky!$ID$3,OR(Tipy!HB64=Výsledky!$IF$3+1,Tipy!HB64=Výsledky!$IF$3-1)),AND(Tipy!HB64=Výsledky!$IF$3,OR(Tipy!GZ64=Výsledky!$ID$3+1,Tipy!GZ64=Výsledky!$ID$3-1))),10,0)))</f>
        <v/>
      </c>
      <c r="IM70" s="65" t="str">
        <f>IF(ISBLANK($IF$3),"",IF(ISBLANK(Tipy!GZ64),"-",SUM(IH70:IL70)))</f>
        <v/>
      </c>
      <c r="IN70" s="64"/>
      <c r="IO70" s="61" t="str">
        <f>IF(ISBLANK($IT$3),"",IF(ISBLANK(Tipy!HF64),0,IF(AND(Tipy!HF64=Výsledky!$IR$3,Tipy!HH64=Výsledky!$IT$3),60,0)))</f>
        <v/>
      </c>
      <c r="IP70" s="61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61" t="str">
        <f>IF(ISBLANK($IT$3),"",IF(OR(Tipy!HI64=Výsledky!$IO$6,Tipy!HI64=Výsledky!$IO$7,Tipy!HI64=Výsledky!$IO$8,Tipy!HI64=Výsledky!$IO$9),IF(VLOOKUP(Tipy!HI64,'Kategórie hráčov'!$A$2:$B$46,2,FALSE)=30,30,20),0))</f>
        <v/>
      </c>
      <c r="IR70" s="61" t="str">
        <f>IF(ISBLANK($IT$3),"",IF(OR(Tipy!HJ64=Výsledky!$IR$6,Tipy!HJ64=Výsledky!$IR$7,Tipy!HJ64=Výsledky!$IR$8,Tipy!HJ64=Výsledky!$IR$9),IF(VLOOKUP(Tipy!HJ64,'Kategórie hráčov'!$A$2:$B$46,2,FALSE)=30,30,20),0))</f>
        <v/>
      </c>
      <c r="IS70" s="62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65" t="str">
        <f>IF(ISBLANK($IT$3),"",IF(ISBLANK(Tipy!HF64),"-",SUM(IO70:IS70)))</f>
        <v/>
      </c>
      <c r="IU70" s="64"/>
      <c r="IV70" s="61" t="str">
        <f>IF(ISBLANK($JA$3),"",IF(ISBLANK(Tipy!HL64),0,IF(AND(Tipy!HL64=Výsledky!$IY$3,Tipy!HN64=Výsledky!$JA$3),60,0)))</f>
        <v/>
      </c>
      <c r="IW70" s="61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61" t="str">
        <f>IF(ISBLANK($JA$3),"",IF(OR(Tipy!HO64=Výsledky!$IV$6,Tipy!HO64=Výsledky!$IV$7,Tipy!HO64=Výsledky!$IV$8,Tipy!HO64=Výsledky!$IV$9),IF(VLOOKUP(Tipy!HO64,'Kategórie hráčov'!$A$2:$B$46,2,FALSE)=30,30,20),0))</f>
        <v/>
      </c>
      <c r="IY70" s="61" t="str">
        <f>IF(ISBLANK($JA$3),"",IF(OR(Tipy!HP64=Výsledky!$IY$6,Tipy!HP64=Výsledky!$IY$7,Tipy!HP64=Výsledky!$IY$8,Tipy!HP64=Výsledky!$IY$9),IF(VLOOKUP(Tipy!HP64,'Kategórie hráčov'!$A$2:$B$46,2,FALSE)=30,30,20),0))</f>
        <v/>
      </c>
      <c r="IZ70" s="62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65" t="str">
        <f>IF(ISBLANK($JA$3),"",IF(ISBLANK(Tipy!HL64),"-",SUM(IV70:IZ70)))</f>
        <v/>
      </c>
      <c r="JB70" s="64"/>
      <c r="JC70" s="61" t="str">
        <f>IF(ISBLANK($JO$3),"",IF(ISBLANK(Tipy!HR64),0,IF(AND(Tipy!HR64=Výsledky!$JM$3,Tipy!HT64=Výsledky!$JO$3),60,0)))</f>
        <v/>
      </c>
      <c r="JD70" s="61" t="str">
        <f>IF(ISBLANK($JO$3),"",IF(ISBLANK(Tipy!HR64),0,IF(AND(Tipy!HR64=Výsledky!$JM$3,Tipy!HT64=Výsledky!$JO$3),0,IF(AND(Tipy!HR64-Tipy!HT64&gt;0,Výsledky!$JM$3-Výsledky!$JO$3&gt;0),20,IF(AND(Tipy!HR64-Tipy!HT64=0,Výsledky!$JM$3-Výsledky!$JO$3=0),20,IF(AND(Tipy!HR64-Tipy!HT64&lt;0,Výsledky!$JM$3-Výsledky!$JO$3&lt;0),20,0))))))</f>
        <v/>
      </c>
      <c r="JE70" s="61" t="str">
        <f>IF(ISBLANK($JO$3),"",IF(OR(Tipy!HU64=Výsledky!$JC$6,Tipy!HU64=Výsledky!$JC$7,Tipy!HU64=Výsledky!$JC$8,Tipy!HU64=Výsledky!$JC$9),IF(VLOOKUP(Tipy!HU64,'Kategórie hráčov'!$A$2:$B$70,2,FALSE)=30,30,20),0))</f>
        <v/>
      </c>
      <c r="JF70" s="61" t="str">
        <f>IF(ISBLANK($JO$3),"",IF(OR(Tipy!HV64=Výsledky!$JF$6,Tipy!HV64=Výsledky!$JF$7,Tipy!HV64=Výsledky!$JF$8,Tipy!HV64=Výsledky!$JF$9),IF(VLOOKUP(Tipy!HV64,'Kategórie hráčov'!$A$2:$B$70,2,FALSE)=30,30,20),0))</f>
        <v/>
      </c>
      <c r="JG70" s="62" t="str">
        <f>IF(ISBLANK($JO$3),"",IF(ISBLANK(Tipy!HR64),0,IF(OR(AND(Tipy!HR64=Výsledky!$JM$3,OR(Tipy!HT64=Výsledky!$JO$3+1,Tipy!HT64=Výsledky!$JO$3-1)),AND(Tipy!HT64=Výsledky!$JO$3,OR(Tipy!HR64=Výsledky!$JM$3+1,Tipy!HR64=Výsledky!$JM$3-1))),10,0)))</f>
        <v/>
      </c>
      <c r="JH70" s="65" t="str">
        <f>IF(ISBLANK($JO$3),"",IF(ISBLANK(Tipy!HR64),"-",SUM(JC70:JG70)))</f>
        <v/>
      </c>
      <c r="JI70" s="64"/>
      <c r="JJ70" s="61" t="str">
        <f>IF(ISBLANK($JH$3),"",IF(ISBLANK(Tipy!HX64),0,IF(AND(Tipy!HX64=Výsledky!$JF$3,Tipy!HZ64=Výsledky!$JH$3),60,0)))</f>
        <v/>
      </c>
      <c r="JK70" s="61" t="str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/>
      </c>
      <c r="JL70" s="61" t="str">
        <f>IF(ISBLANK($JH$3),"",IF(OR(Tipy!IA64=Výsledky!#REF!,Tipy!IA64=Výsledky!#REF!,Tipy!IA64=Výsledky!#REF!,Tipy!IA64=Výsledky!$JJ$9),IF(VLOOKUP(Tipy!IA64,'Kategórie hráčov'!$A$2:$B$46,2,FALSE)=30,30,20),0))</f>
        <v/>
      </c>
      <c r="JM70" s="61" t="str">
        <f>IF(ISBLANK($JH$3),"",IF(OR(Tipy!IB64=Výsledky!#REF!,Tipy!IB64=Výsledky!#REF!,Tipy!IB64=Výsledky!#REF!,Tipy!IB64=Výsledky!$JM$9),IF(VLOOKUP(Tipy!IB64,'Kategórie hráčov'!$A$2:$B$46,2,FALSE)=30,30,20),0))</f>
        <v/>
      </c>
      <c r="JN70" s="62" t="str">
        <f>IF(ISBLANK($JH$3),"",IF(ISBLANK(Tipy!HX64),0,IF(OR(AND(Tipy!HX64=Výsledky!$JF$3,OR(Tipy!HZ64=Výsledky!$JH$3+1,Tipy!HZ64=Výsledky!$JH$3-1)),AND(Tipy!HZ64=Výsledky!$JH$3,OR(Tipy!HX64=Výsledky!$JF$3+1,Tipy!HX64=Výsledky!$JF$3-1))),10,0)))</f>
        <v/>
      </c>
      <c r="JO70" s="65" t="str">
        <f>IF(ISBLANK($JH$3),"",IF(ISBLANK(Tipy!HX64),"-",SUM(JJ70:JN70)))</f>
        <v/>
      </c>
      <c r="JP70" s="64"/>
      <c r="JQ70" s="61" t="str">
        <f>IF(ISBLANK($JV$3),"",IF(ISBLANK(Tipy!ID64),0,IF(AND(Tipy!ID64=Výsledky!$JT$3,Tipy!IF64=Výsledky!$JV$3),60,0)))</f>
        <v/>
      </c>
      <c r="JR70" s="61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61" t="str">
        <f>IF(ISBLANK($JV$3),"",IF(OR(Tipy!IG64=Výsledky!$JQ$6,Tipy!IG64=Výsledky!$JQ$7,Tipy!IG64=Výsledky!$JQ$8,Tipy!IG64=Výsledky!$JQ$9),IF(VLOOKUP(Tipy!IG64,'Kategórie hráčov'!$A$2:$B$46,2,FALSE)=30,30,20),0))</f>
        <v/>
      </c>
      <c r="JT70" s="61" t="str">
        <f>IF(ISBLANK($JV$3),"",IF(OR(Tipy!IH64=Výsledky!$JT$6,Tipy!IH64=Výsledky!$JT$7,Tipy!IH64=Výsledky!$JT$8,Tipy!IH64=Výsledky!$JT$9),IF(VLOOKUP(Tipy!IH64,'Kategórie hráčov'!$A$2:$B$46,2,FALSE)=30,30,20),0))</f>
        <v/>
      </c>
      <c r="JU70" s="62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65" t="str">
        <f>IF(ISBLANK($JV$3),"",IF(ISBLANK(Tipy!ID64),"-",SUM(JQ70:JU70)))</f>
        <v/>
      </c>
      <c r="JW70" s="64"/>
      <c r="JX70" s="61" t="str">
        <f>IF(ISBLANK($KQ$3),"",IF(ISBLANK(Tipy!IJ64),0,IF(AND(Tipy!IJ64=Výsledky!$KO$3,Tipy!IL64=Výsledky!$KQ$3),60,0)))</f>
        <v/>
      </c>
      <c r="JY70" s="61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1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1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2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65" t="str">
        <f>IF(ISBLANK($KQ$3),"",IF(ISBLANK(Tipy!IJ64),"-",SUM(JX70:KB70)))</f>
        <v/>
      </c>
      <c r="KD70" s="64"/>
      <c r="KE70" s="61" t="str">
        <f>IF(ISBLANK($KX$3),"",IF(ISBLANK(Tipy!IP64),0,IF(AND(Tipy!IP64=Výsledky!$KV$3,Tipy!IR64=Výsledky!$KX$3),60,0)))</f>
        <v/>
      </c>
      <c r="KF70" s="61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1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1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2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65" t="str">
        <f>IF(ISBLANK($KX$3),"",IF(ISBLANK(Tipy!IP64),"-",SUM(KE70:KI70)))</f>
        <v/>
      </c>
      <c r="KK70" s="64"/>
      <c r="KL70" s="61" t="str">
        <f>IF(ISBLANK($KJ$3),"",IF(ISBLANK(Tipy!IV64),0,IF(AND(Tipy!IV64=Výsledky!$KH$3,Tipy!IX64=Výsledky!$KJ$3),60,0)))</f>
        <v/>
      </c>
      <c r="KM70" s="61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1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1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2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65" t="str">
        <f>IF(ISBLANK($KJ$3),"",IF(ISBLANK(Tipy!IV64),"-",SUM(KL70:KP70)))</f>
        <v/>
      </c>
      <c r="KR70" s="64"/>
      <c r="KS70" s="61" t="str">
        <f>IF(ISBLANK($KC$3),"",IF(ISBLANK(Tipy!JB64),0,IF(AND(Tipy!JB64=Výsledky!$KA$3,Tipy!JD64=Výsledky!$KC$3),60,0)))</f>
        <v/>
      </c>
      <c r="KT70" s="61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1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1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2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5" t="str">
        <f>IF(ISBLANK($KC$3),"",IF(ISBLANK(Tipy!JB64),"-",SUM(KS70:KW70)))</f>
        <v/>
      </c>
      <c r="KY70" s="64"/>
      <c r="KZ70" s="61" t="str">
        <f>IF(ISBLANK($LE$3),"",IF(ISBLANK(Tipy!JH64),0,IF(AND(Tipy!JH64=Výsledky!$LC$3,Tipy!JJ64=Výsledky!$LE$3),60,0)))</f>
        <v/>
      </c>
      <c r="LA70" s="61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1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1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2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5" t="str">
        <f>IF(ISBLANK($LE$3),"",IF(ISBLANK(Tipy!JH64),"-",SUM(KZ70:LD70)))</f>
        <v/>
      </c>
      <c r="LF70" s="64"/>
      <c r="LG70" s="61" t="str">
        <f>IF(ISBLANK($JH$3),"",IF(ISBLANK(Tipy!JU64),0,IF(AND(Tipy!JU64=Výsledky!$JF$3,Tipy!JW64=Výsledky!$JH$3),60,0)))</f>
        <v/>
      </c>
      <c r="LH70" s="61" t="str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/>
      </c>
      <c r="LI70" s="61" t="str">
        <f>IF(ISBLANK($JH$3),"",IF(OR(Tipy!JX64=Výsledky!#REF!,Tipy!JX64=Výsledky!#REF!,Tipy!JX64=Výsledky!#REF!,Tipy!JX64=Výsledky!$JJ$9),IF(VLOOKUP(Tipy!JX64,'Kategórie hráčov'!$A$2:$B$46,2,FALSE)=30,30,20),0))</f>
        <v/>
      </c>
      <c r="LJ70" s="61" t="str">
        <f>IF(ISBLANK($JH$3),"",IF(OR(Tipy!JY64=Výsledky!#REF!,Tipy!JY64=Výsledky!#REF!,Tipy!JY64=Výsledky!#REF!,Tipy!JY64=Výsledky!$JM$9),IF(VLOOKUP(Tipy!JY64,'Kategórie hráčov'!$A$2:$B$46,2,FALSE)=30,30,20),0))</f>
        <v/>
      </c>
      <c r="LK70" s="62" t="str">
        <f>IF(ISBLANK($JH$3),"",IF(ISBLANK(Tipy!JU64),0,IF(OR(AND(Tipy!JU64=Výsledky!$JF$3,OR(Tipy!JW64=Výsledky!$JH$3+1,Tipy!JW64=Výsledky!$JH$3-1)),AND(Tipy!JW64=Výsledky!$JH$3,OR(Tipy!JU64=Výsledky!$JF$3+1,Tipy!JU64=Výsledky!$JF$3-1))),10,0)))</f>
        <v/>
      </c>
      <c r="LL70" s="65" t="str">
        <f>IF(ISBLANK($JH$3),"",IF(ISBLANK(Tipy!JU64),"-",SUM(LG70:LK70)))</f>
        <v/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 t="str">
        <f>IF(ISBLANK($JH$3),"",IF(ISBLANK(Tipy!KI64),0,IF(AND(Tipy!KI64=Výsledky!$JF$3,Tipy!KK64=Výsledky!$JH$3),60,0)))</f>
        <v/>
      </c>
      <c r="LV70" s="61" t="str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/>
      </c>
      <c r="LW70" s="61" t="str">
        <f>IF(ISBLANK($JH$3),"",IF(OR(Tipy!KL64=Výsledky!#REF!,Tipy!KL64=Výsledky!#REF!,Tipy!KL64=Výsledky!#REF!,Tipy!KL64=Výsledky!$JJ$9),IF(VLOOKUP(Tipy!KL64,'Kategórie hráčov'!$A$2:$B$46,2,FALSE)=30,30,20),0))</f>
        <v/>
      </c>
      <c r="LX70" s="61" t="str">
        <f>IF(ISBLANK($JH$3),"",IF(OR(Tipy!KM64=Výsledky!#REF!,Tipy!KM64=Výsledky!#REF!,Tipy!KM64=Výsledky!#REF!,Tipy!KM64=Výsledky!$JM$9),IF(VLOOKUP(Tipy!KM64,'Kategórie hráčov'!$A$2:$B$46,2,FALSE)=30,30,20),0))</f>
        <v/>
      </c>
      <c r="LY70" s="62" t="str">
        <f>IF(ISBLANK($JH$3),"",IF(ISBLANK(Tipy!KI64),0,IF(OR(AND(Tipy!KI64=Výsledky!$JF$3,OR(Tipy!KK64=Výsledky!$JH$3+1,Tipy!KK64=Výsledky!$JH$3-1)),AND(Tipy!KK64=Výsledky!$JH$3,OR(Tipy!KI64=Výsledky!$JF$3+1,Tipy!KI64=Výsledky!$JF$3-1))),10,0)))</f>
        <v/>
      </c>
      <c r="LZ70" s="65" t="str">
        <f>IF(ISBLANK($JH$3),"",IF(ISBLANK(Tipy!KI64),"-",SUM(LU70:LY70)))</f>
        <v/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324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324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5" customFormat="1" ht="18" customHeight="1" x14ac:dyDescent="0.2">
      <c r="A71" s="287">
        <f>Tipy!A65</f>
        <v>8</v>
      </c>
      <c r="B71" s="302" t="s">
        <v>2</v>
      </c>
      <c r="C71" s="303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4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299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299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102">
        <f>IF(ISBLANK($AR$3),"",IF(ISBLANK(Tipy!AH65),0,IF(AND(Tipy!AH65=Výsledky!$AP$3,Tipy!AJ65=Výsledky!$AR$3),60,0)))</f>
        <v>0</v>
      </c>
      <c r="AN71" s="101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101">
        <f>IF(ISBLANK($AR$3),"",IF(OR(Tipy!AK65=Výsledky!$AM$6,Tipy!AK65=Výsledky!$AM$7,Tipy!AK65=Výsledky!$AM$8,Tipy!AK65=Výsledky!$AM$9),VLOOKUP(Tipy!AK65,'Kategórie hráčov'!$A$2:$B$51,2,FALSE),0))</f>
        <v>0</v>
      </c>
      <c r="AP71" s="101">
        <f>IF(ISBLANK($AR$3),"",IF(OR(Tipy!AL65=Výsledky!$AP$6,Tipy!AL65=Výsledky!$AP$7,Tipy!AL65=Výsledky!$AP$8,Tipy!AL65=Výsledky!$AP$9),VLOOKUP(Tipy!AL65,'Kategórie hráčov'!$A$27:$B$76,2,FALSE),0))</f>
        <v>20</v>
      </c>
      <c r="AQ71" s="62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5">
        <f>IF(ISBLANK($AR$3),"",IF(ISBLANK(Tipy!AH65),"-",SUM(AM71:AQ71)))</f>
        <v>40</v>
      </c>
      <c r="AS71" s="64"/>
      <c r="AT71" s="61">
        <f>IF(ISBLANK($AY$3),"",IF(ISBLANK(Tipy!AN65),0,IF(AND(Tipy!AN65=Výsledky!$AW$3,Tipy!AP65=Výsledky!$AY$3),60,0)))</f>
        <v>0</v>
      </c>
      <c r="AU71" s="61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61">
        <f>IF(ISBLANK($AY$3),"",IF(OR(Tipy!AQ65=Výsledky!$AT$6,Tipy!AQ65=Výsledky!$AT$7,Tipy!AQ65=Výsledky!$AT$8,Tipy!AQ65=Výsledky!$AT$9),VLOOKUP(Tipy!AQ65,'Kategórie hráčov'!$A$2:$B$51,2,FALSE),0))</f>
        <v>20</v>
      </c>
      <c r="AW71" s="61">
        <f>IF(ISBLANK($AY$3),"",IF(OR(Tipy!AR65=Výsledky!$AW$6,Tipy!AR65=Výsledky!$AW$7,Tipy!AR65=Výsledky!$AW$8,Tipy!AR65=Výsledky!$AW$9),VLOOKUP(Tipy!AR65,'Kategórie hráčov'!$A$27:$B$76,2,FALSE),0))</f>
        <v>0</v>
      </c>
      <c r="AX71" s="62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5">
        <f>IF(ISBLANK($AY$3),"",IF(ISBLANK(Tipy!AN65),"-",SUM(AT71:AX71)))</f>
        <v>50</v>
      </c>
      <c r="AZ71" s="64"/>
      <c r="BA71" s="61">
        <f>IF(ISBLANK($BF$3),"",IF(ISBLANK(Tipy!AT65),0,IF(AND(Tipy!AT65=Výsledky!$BD$3,Tipy!AV65=Výsledky!$BF$3),60,0)))</f>
        <v>60</v>
      </c>
      <c r="BB71" s="61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61">
        <f>IF(ISBLANK($BF$3),"",IF(OR(Tipy!AW65=Výsledky!$BA$6,Tipy!AW65=Výsledky!$BA$7,Tipy!AW65=Výsledky!$BA$8,Tipy!AW65=Výsledky!$BA$9),VLOOKUP(Tipy!AW65,'Kategórie hráčov'!$A$2:$B$51,2,FALSE),0))</f>
        <v>20</v>
      </c>
      <c r="BD71" s="61">
        <f>IF(ISBLANK($BF$3),"",IF(OR(Tipy!AX65=Výsledky!$BD$6,Tipy!AX65=Výsledky!$BD$7,Tipy!AX65=Výsledky!$BD$8,Tipy!AX65=Výsledky!$BD$9),VLOOKUP(Tipy!AX65,'Kategórie hráčov'!$A$27:$B$76,2,FALSE),0))</f>
        <v>0</v>
      </c>
      <c r="BE71" s="62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5">
        <f>IF(ISBLANK($BF$3),"",IF(ISBLANK(Tipy!AT65),"-",SUM(BA71:BE71)))</f>
        <v>80</v>
      </c>
      <c r="BG71" s="64"/>
      <c r="BH71" s="61">
        <f>IF(ISBLANK($BM$3),"",IF(ISBLANK(Tipy!AZ65),0,IF(AND(Tipy!AZ65=Výsledky!$BK$3,Tipy!BB65=Výsledky!$BM$3),60,0)))</f>
        <v>0</v>
      </c>
      <c r="BI71" s="61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61">
        <f>IF(ISBLANK($BM$3),"",IF(OR(Tipy!BC65=Výsledky!$BH$6,Tipy!BC65=Výsledky!$BH$7,Tipy!BC65=Výsledky!$BH$8,Tipy!BC65=Výsledky!$BH$9),VLOOKUP(Tipy!BC65,'Kategórie hráčov'!$A$2:$B$51,2,FALSE),0))</f>
        <v>20</v>
      </c>
      <c r="BK71" s="61">
        <f>IF(ISBLANK($BM$3),"",IF(OR(Tipy!BD65=Výsledky!$BK$6,Tipy!BD65=Výsledky!$BK$7,Tipy!BD65=Výsledky!$BK$8,Tipy!BD65=Výsledky!$BK$9),VLOOKUP(Tipy!BD65,'Kategórie hráčov'!$A$27:$B$76,2,FALSE),0))</f>
        <v>20</v>
      </c>
      <c r="BL71" s="62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5">
        <f>IF(ISBLANK($BM$3),"",IF(ISBLANK(Tipy!AZ65),"-",SUM(BH71:BL71)))</f>
        <v>70</v>
      </c>
      <c r="BN71" s="64"/>
      <c r="BO71" s="61">
        <f>IF(ISBLANK($BT$3),"",IF(ISBLANK(Tipy!BF65),0,IF(AND(Tipy!BF65=Výsledky!$BR$3,Tipy!BH65=Výsledky!$BT$3),60,0)))</f>
        <v>0</v>
      </c>
      <c r="BP71" s="61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61">
        <f>IF(ISBLANK($BT$3),"",IF(OR(Tipy!BI65=Výsledky!$BO$6,Tipy!BI65=Výsledky!$BO$7,Tipy!BI65=Výsledky!$BO$8,Tipy!BI65=Výsledky!$BO$9),VLOOKUP(Tipy!BI65,'Kategórie hráčov'!$A$2:$B$51,2,FALSE),0))</f>
        <v>0</v>
      </c>
      <c r="BR71" s="61">
        <f>IF(ISBLANK($BT$3),"",IF(OR(Tipy!BJ65=Výsledky!$BR$6,Tipy!BJ65=Výsledky!$BR$7,Tipy!BJ65=Výsledky!$BR$8,Tipy!BJ65=Výsledky!$BR$9),VLOOKUP(Tipy!BJ65,'Kategórie hráčov'!$A$27:$B$76,2,FALSE),0))</f>
        <v>0</v>
      </c>
      <c r="BS71" s="62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5">
        <f>IF(ISBLANK($BT$3),"",IF(ISBLANK(Tipy!BF65),"-",SUM(BO71:BS71)))</f>
        <v>0</v>
      </c>
      <c r="BU71" s="64"/>
      <c r="BV71" s="61">
        <f>IF(ISBLANK($CA$3),"",IF(ISBLANK(Tipy!BL65),0,IF(AND(Tipy!BL65=Výsledky!$BY$3,Tipy!BN65=Výsledky!$CA$3),60,0)))</f>
        <v>0</v>
      </c>
      <c r="BW71" s="61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61">
        <f>IF(ISBLANK($CA$3),"",IF(OR(Tipy!BO65=Výsledky!$BV$6,Tipy!BO65=Výsledky!$BV$7,Tipy!BO65=Výsledky!$BV$8,Tipy!BO65=Výsledky!$BV$9),VLOOKUP(Tipy!BO65,'Kategórie hráčov'!$A$2:$B$51,2,FALSE),0))</f>
        <v>0</v>
      </c>
      <c r="BY71" s="61">
        <f>IF(ISBLANK($CA$3),"",IF(OR(Tipy!BP65=Výsledky!$BY$6,Tipy!BP65=Výsledky!$BY$7,Tipy!BP65=Výsledky!$BY$8,Tipy!BP65=Výsledky!$BY$9),VLOOKUP(Tipy!BP65,'Kategórie hráčov'!$A$27:$B$76,2,FALSE),0))</f>
        <v>0</v>
      </c>
      <c r="BZ71" s="62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5">
        <f>IF(ISBLANK($CA$3),"",IF(ISBLANK(Tipy!BL65),"-",SUM(BV71:BZ71)))</f>
        <v>20</v>
      </c>
      <c r="CB71" s="64"/>
      <c r="CC71" s="61">
        <f>IF(ISBLANK($CH$3),"",IF(ISBLANK(Tipy!BR65),0,IF(AND(Tipy!BR65=Výsledky!$CF$3,Tipy!BT65=Výsledky!$CH$3),60,0)))</f>
        <v>0</v>
      </c>
      <c r="CD71" s="61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61">
        <f>IF(ISBLANK($CH$3),"",IF(OR(Tipy!BU65=Výsledky!$CC$6,Tipy!BU65=Výsledky!$CC$7,Tipy!BU65=Výsledky!$CC$8,Tipy!BU65=Výsledky!$CC$9),VLOOKUP(Tipy!BU65,'Kategórie hráčov'!$A$2:$B$51,2,FALSE),0))</f>
        <v>20</v>
      </c>
      <c r="CF71" s="61">
        <f>IF(ISBLANK($CH$3),"",IF(OR(Tipy!BV65=Výsledky!$CF$6,Tipy!BV65=Výsledky!$CF$7,Tipy!BV65=Výsledky!$CF$8,Tipy!BV65=Výsledky!$CF$9),VLOOKUP(Tipy!BV65,'Kategórie hráčov'!$A$27:$B$76,2,FALSE),0))</f>
        <v>0</v>
      </c>
      <c r="CG71" s="62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5">
        <f>IF(ISBLANK($CH$3),"",IF(ISBLANK(Tipy!BR65),"-",SUM(CC71:CG71)))</f>
        <v>20</v>
      </c>
      <c r="CI71" s="64"/>
      <c r="CJ71" s="61">
        <f>IF(ISBLANK($CO$3),"",IF(ISBLANK(Tipy!BX65),0,IF(AND(Tipy!BX65=Výsledky!$CM$3,Tipy!BZ65=Výsledky!$CO$3),60,0)))</f>
        <v>60</v>
      </c>
      <c r="CK71" s="61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61">
        <f>IF(ISBLANK($CO$3),"",IF(OR(Tipy!CA65=Výsledky!$CJ$6,Tipy!CA65=Výsledky!$CJ$7,Tipy!CA65=Výsledky!$CJ$8,Tipy!CA65=Výsledky!$CJ$9),VLOOKUP(Tipy!CA65,'Kategórie hráčov'!$A$2:$B$51,2,FALSE),0))</f>
        <v>20</v>
      </c>
      <c r="CM71" s="61">
        <f>IF(ISBLANK($CO$3),"",IF(OR(Tipy!CB65=Výsledky!$CM$6,Tipy!CB65=Výsledky!$CM$7,Tipy!CB65=Výsledky!$CM$8,Tipy!CB65=Výsledky!$CM$9),VLOOKUP(Tipy!CB65,'Kategórie hráčov'!$A$27:$B$76,2,FALSE),0))</f>
        <v>20</v>
      </c>
      <c r="CN71" s="62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65">
        <f>IF(ISBLANK($CO$3),"",IF(ISBLANK(Tipy!BX65),"-",SUM(CJ71:CN71)))</f>
        <v>100</v>
      </c>
      <c r="CP71" s="64"/>
      <c r="CQ71" s="61">
        <f>IF(ISBLANK($CV$3),"",IF(ISBLANK(Tipy!CD65),0,IF(AND(Tipy!CD65=Výsledky!$CT$3,Tipy!CF65=Výsledky!$CV$3),60,0)))</f>
        <v>0</v>
      </c>
      <c r="CR71" s="61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61">
        <f>IF(ISBLANK($CV$3),"",IF(OR(Tipy!CG65=Výsledky!$CQ$6,Tipy!CG65=Výsledky!$CQ$7,Tipy!CG65=Výsledky!$CQ$8,Tipy!CG65=Výsledky!$CQ$9),VLOOKUP(Tipy!CG65,'Kategórie hráčov'!$A$2:$B$51,2,FALSE),0))</f>
        <v>20</v>
      </c>
      <c r="CT71" s="61">
        <f>IF(ISBLANK($CV$3),"",IF(OR(Tipy!CH65=Výsledky!$CT$6,Tipy!CH65=Výsledky!$CT$7,Tipy!CH65=Výsledky!$CT$8,Tipy!CH65=Výsledky!$CT$9),VLOOKUP(Tipy!CH65,'Kategórie hráčov'!$A$27:$B$76,2,FALSE),0))</f>
        <v>20</v>
      </c>
      <c r="CU71" s="62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65">
        <f>IF(ISBLANK($CV$3),"",IF(ISBLANK(Tipy!CD65),"-",SUM(CQ71:CU71)))</f>
        <v>60</v>
      </c>
      <c r="CW71" s="64"/>
      <c r="CX71" s="61">
        <f>IF(ISBLANK($DC$3),"",IF(ISBLANK(Tipy!CJ65),0,IF(AND(Tipy!CJ65=Výsledky!$DA$3,Tipy!CL65=Výsledky!$DC$3),60,0)))</f>
        <v>60</v>
      </c>
      <c r="CY71" s="61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61">
        <f>IF(ISBLANK($DC$3),"",IF(OR(Tipy!CM65=Výsledky!$CX$6,Tipy!CM65=Výsledky!$CX$7,Tipy!CM65=Výsledky!$CX$8,Tipy!CM65=Výsledky!$CX$9),VLOOKUP(Tipy!CM65,'Kategórie hráčov'!$A$2:$B$51,2,FALSE),0))</f>
        <v>20</v>
      </c>
      <c r="DA71" s="61">
        <f>IF(ISBLANK($DC$3),"",IF(OR(Tipy!CN65=Výsledky!$DA$6,Tipy!CN65=Výsledky!$DA$7,Tipy!CN65=Výsledky!$DA$8,Tipy!CN65=Výsledky!$DA$9),VLOOKUP(Tipy!CN65,'Kategórie hráčov'!$A$27:$B$76,2,FALSE),0))</f>
        <v>20</v>
      </c>
      <c r="DB71" s="62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65">
        <f>IF(ISBLANK($DC$3),"",IF(ISBLANK(Tipy!CJ65),"-",SUM(CX71:DB71)))</f>
        <v>100</v>
      </c>
      <c r="DD71" s="64"/>
      <c r="DE71" s="61">
        <f>IF(ISBLANK($DJ$3),"",IF(ISBLANK(Tipy!CP65),0,IF(AND(Tipy!CP65=Výsledky!$DH$3,Tipy!CR65=Výsledky!$DJ$3),60,0)))</f>
        <v>0</v>
      </c>
      <c r="DF71" s="61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61">
        <f>IF(ISBLANK($DJ$3),"",IF(OR(Tipy!CS65=Výsledky!$DE$6,Tipy!CS65=Výsledky!$DE$7,Tipy!CS65=Výsledky!$DE$8,Tipy!CS65=Výsledky!$DE$9),VLOOKUP(Tipy!CS65,'Kategórie hráčov'!$A$2:$B$51,2,FALSE),0))</f>
        <v>20</v>
      </c>
      <c r="DH71" s="61">
        <f>IF(ISBLANK($DJ$3),"",IF(OR(Tipy!CT65=Výsledky!$DH$6,Tipy!CT65=Výsledky!$DH$7,Tipy!CT65=Výsledky!$DH$8,Tipy!CT65=Výsledky!$DH$9),VLOOKUP(Tipy!CT65,'Kategórie hráčov'!$A$27:$B$76,2,FALSE),0))</f>
        <v>0</v>
      </c>
      <c r="DI71" s="62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65">
        <f>IF(ISBLANK($DJ$3),"",IF(ISBLANK(Tipy!CP65),"-",SUM(DE71:DI71)))</f>
        <v>50</v>
      </c>
      <c r="DK71" s="64"/>
      <c r="DL71" s="61">
        <f>IF(ISBLANK($DQ$3),"",IF(ISBLANK(Tipy!CV65),0,IF(AND(Tipy!CV65=Výsledky!$DO$3,Tipy!CX65=Výsledky!$DQ$3),60,0)))</f>
        <v>0</v>
      </c>
      <c r="DM71" s="61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61">
        <f>IF(ISBLANK($DQ$3),"",IF(OR(Tipy!CY65=Výsledky!$DL$6,Tipy!CY65=Výsledky!$DL$7,Tipy!CY65=Výsledky!$DL$8,Tipy!CY65=Výsledky!$DL$9),VLOOKUP(Tipy!CY65,'Kategórie hráčov'!$A$2:$B$51,2,FALSE),0))</f>
        <v>0</v>
      </c>
      <c r="DO71" s="61">
        <f>IF(ISBLANK($DQ$3),"",IF(OR(Tipy!CZ65=Výsledky!$DO$6,Tipy!CZ65=Výsledky!$DO$7,Tipy!CZ65=Výsledky!$DO$8,Tipy!CZ65=Výsledky!$DO$9),VLOOKUP(Tipy!CZ65,'Kategórie hráčov'!$A$27:$B$76,2,FALSE),0))</f>
        <v>0</v>
      </c>
      <c r="DP71" s="62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65">
        <f>IF(ISBLANK($DQ$3),"",IF(ISBLANK(Tipy!CV65),"-",SUM(DL71:DP71)))</f>
        <v>0</v>
      </c>
      <c r="DR71" s="64"/>
      <c r="DS71" s="61">
        <f>IF(ISBLANK($DX$3),"",IF(ISBLANK(Tipy!DB65),0,IF(AND(Tipy!DB65=Výsledky!$DV$3,Tipy!DD65=Výsledky!$DX$3),60,0)))</f>
        <v>0</v>
      </c>
      <c r="DT71" s="61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61">
        <f>IF(ISBLANK($DX$3),"",IF(OR(Tipy!DE65=Výsledky!$DS$6,Tipy!DE65=Výsledky!$DS$7,Tipy!DE65=Výsledky!$DS$8,Tipy!DE65=Výsledky!$DS$9),VLOOKUP(Tipy!DE65,'Kategórie hráčov'!$A$2:$B$51,2,FALSE),0))</f>
        <v>20</v>
      </c>
      <c r="DV71" s="61">
        <f>IF(ISBLANK($DX$3),"",IF(OR(Tipy!DF65=Výsledky!$DV$6,Tipy!DF65=Výsledky!$DV$7,Tipy!DF65=Výsledky!$DV$8,Tipy!DF65=Výsledky!$DV$9),VLOOKUP(Tipy!DF65,'Kategórie hráčov'!$A$27:$B$76,2,FALSE),0))</f>
        <v>0</v>
      </c>
      <c r="DW71" s="62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65">
        <f>IF(ISBLANK($DX$3),"",IF(ISBLANK(Tipy!DB65),"-",SUM(DS71:DW71)))</f>
        <v>20</v>
      </c>
      <c r="DY71" s="64"/>
      <c r="DZ71" s="61">
        <f>IF(ISBLANK($EE$3),"",IF(ISBLANK(Tipy!DH65),0,IF(AND(Tipy!DH65=Výsledky!$EC$3,Tipy!DJ65=Výsledky!$EE$3),60,0)))</f>
        <v>0</v>
      </c>
      <c r="EA71" s="61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20</v>
      </c>
      <c r="EB71" s="61">
        <f>IF(ISBLANK($EE$3),"",IF(OR(Tipy!DK65=Výsledky!$DZ$6,Tipy!DK65=Výsledky!$DZ$7,Tipy!DK65=Výsledky!$DZ$8,Tipy!DK65=Výsledky!$DZ$9),VLOOKUP(Tipy!DK65,'Kategórie hráčov'!$A$2:$B$51,2,FALSE),0))</f>
        <v>20</v>
      </c>
      <c r="EC71" s="61">
        <f>IF(ISBLANK($EE$3),"",IF(OR(Tipy!DL65=Výsledky!$EC$6,Tipy!DL65=Výsledky!$EC$7,Tipy!DL65=Výsledky!$EC$8,Tipy!DL65=Výsledky!$EC$9),VLOOKUP(Tipy!DL65,'Kategórie hráčov'!$A$27:$B$76,2,FALSE),0))</f>
        <v>0</v>
      </c>
      <c r="ED71" s="62">
        <f>IF(ISBLANK($EE$3),"",IF(ISBLANK(Tipy!DH65),0,IF(OR(AND(Tipy!DH65=Výsledky!$EC$3,OR(Tipy!DJ65=Výsledky!$EE$3+1,Tipy!DJ65=Výsledky!$EE$3-1)),AND(Tipy!DJ65=Výsledky!$EE$3,OR(Tipy!DH65=Výsledky!$EC$3+1,Tipy!DH65=Výsledky!$EC$3-1))),10,0)))</f>
        <v>10</v>
      </c>
      <c r="EE71" s="65">
        <f>IF(ISBLANK($EE$3),"",IF(ISBLANK(Tipy!DH65),"-",SUM(DZ71:ED71)))</f>
        <v>50</v>
      </c>
      <c r="EF71" s="64"/>
      <c r="EG71" s="61">
        <f>IF(ISBLANK($EL$3),"",IF(ISBLANK(Tipy!DN65),0,IF(AND(Tipy!DN65=Výsledky!$EJ$3,Tipy!DP65=Výsledky!$EL$3),60,0)))</f>
        <v>0</v>
      </c>
      <c r="EH71" s="61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61">
        <f>IF(ISBLANK($EL$3),"",IF(OR(Tipy!DQ65=Výsledky!$EG$6,Tipy!DQ65=Výsledky!$EG$7,Tipy!DQ65=Výsledky!$EG$8,Tipy!DQ65=Výsledky!$EG$9),VLOOKUP(Tipy!DQ65,'Kategórie hráčov'!$A$77:$B$77,2,FALSE),0))</f>
        <v>0</v>
      </c>
      <c r="EJ71" s="61">
        <f>IF(ISBLANK($EL$3),"",IF(OR(Tipy!DR65=Výsledky!$EJ$6,Tipy!DR65=Výsledky!$EJ$7,Tipy!DR65=Výsledky!$EJ$8,Tipy!DR65=Výsledky!$EJ$9),VLOOKUP(Tipy!DR65,'Kategórie hráčov'!$A$27:$B$76,2,FALSE),0))</f>
        <v>20</v>
      </c>
      <c r="EK71" s="62">
        <f>IF(ISBLANK($EL$3),"",IF(ISBLANK(Tipy!DN65),0,IF(OR(AND(Tipy!DN65=Výsledky!$EJ$3,OR(Tipy!DP65=Výsledky!$EL$3+1,Tipy!DP65=Výsledky!$EL$3-1)),AND(Tipy!DP65=Výsledky!$EL$3,OR(Tipy!DN65=Výsledky!$EJ$3+1,Tipy!DN65=Výsledky!$EJ$3-1))),10,0)))</f>
        <v>10</v>
      </c>
      <c r="EL71" s="65">
        <f>IF(ISBLANK($EL$3),"",IF(ISBLANK(Tipy!DN65),"-",SUM(EG71:EK71)))</f>
        <v>30</v>
      </c>
      <c r="EM71" s="64"/>
      <c r="EN71" s="61">
        <f>IF(ISBLANK($ES$3),"",IF(ISBLANK(Tipy!DT65),0,IF(AND(Tipy!DT65=Výsledky!$EQ$3,Tipy!DV65=Výsledky!$ES$3),60,0)))</f>
        <v>0</v>
      </c>
      <c r="EO71" s="61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20</v>
      </c>
      <c r="EP71" s="61">
        <f>IF(ISBLANK($ES$3),"",IF(OR(Tipy!DW65=Výsledky!$EN$6,Tipy!DW65=Výsledky!$EN$7,Tipy!DW65=Výsledky!$EN$8,Tipy!DW65=Výsledky!$EN$9),VLOOKUP(Tipy!DW65,'Kategórie hráčov'!$A$2:$B$51,2,FALSE),0))</f>
        <v>20</v>
      </c>
      <c r="EQ71" s="61">
        <f>IF(ISBLANK($ES$3),"",IF(OR(Tipy!DX65=Výsledky!$EQ$6,Tipy!DX65=Výsledky!$EQ$7,Tipy!DX65=Výsledky!$EQ$8,Tipy!DX65=Výsledky!$EQ$9),VLOOKUP(Tipy!DX65,'Kategórie hráčov'!$A$27:$B$76,2,FALSE),0))</f>
        <v>0</v>
      </c>
      <c r="ER71" s="62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65">
        <f>IF(ISBLANK($ES$3),"",IF(ISBLANK(Tipy!DT65),"-",SUM(EN71:ER71)))</f>
        <v>40</v>
      </c>
      <c r="ET71" s="64"/>
      <c r="EU71" s="61">
        <f>IF(ISBLANK($EZ$3),"",IF(ISBLANK(Tipy!DZ65),0,IF(AND(Tipy!DZ65=Výsledky!$EX$3,Tipy!EB65=Výsledky!$EZ$3),60,0)))</f>
        <v>0</v>
      </c>
      <c r="EV71" s="61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20</v>
      </c>
      <c r="EW71" s="61">
        <f>IF(ISBLANK($EZ$3),"",IF(OR(Tipy!EC65=Výsledky!$EU$6,Tipy!EC65=Výsledky!$EU$7,Tipy!EC65=Výsledky!$EU$8,Tipy!EC65=Výsledky!$EU$9),VLOOKUP(Tipy!EC65,'Kategórie hráčov'!$A$2:$B$51,2,FALSE),0))</f>
        <v>0</v>
      </c>
      <c r="EX71" s="61">
        <f>IF(ISBLANK($EZ$3),"",IF(OR(Tipy!ED65=Výsledky!$EX$6,Tipy!ED65=Výsledky!$EX$7,Tipy!ED65=Výsledky!$EX$8,Tipy!ED65=Výsledky!$EX$9),VLOOKUP(Tipy!ED65,'Kategórie hráčov'!$A$27:$B$76,2,FALSE),0))</f>
        <v>0</v>
      </c>
      <c r="EY71" s="62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65">
        <f>IF(ISBLANK($EZ$3),"",IF(ISBLANK(Tipy!DZ65),"-",SUM(EU71:EY71)))</f>
        <v>20</v>
      </c>
      <c r="FA71" s="64"/>
      <c r="FB71" s="61">
        <f>IF(ISBLANK($BM$3),"",IF(ISBLANK(Tipy!EF65),0,IF(AND(Tipy!EF65=Výsledky!$BK$3,Tipy!EH65=Výsledky!$BM$3),60,0)))</f>
        <v>0</v>
      </c>
      <c r="FC71" s="61">
        <f>IF(ISBLANK($BM$3),"",IF(ISBLANK(Tipy!EF65),0,IF(AND(Tipy!EF65=Výsledky!$BK$3,Tipy!EH65=Výsledky!$BM$3),0,IF(AND(Tipy!EF65-Tipy!EH65&gt;0,Výsledky!$BK$3-Výsledky!$BM$3&gt;0),20,IF(AND(Tipy!EF65-Tipy!EH65=0,Výsledky!$BK$3-Výsledky!$BM$3=0),20,IF(AND(Tipy!EF65-Tipy!EH65&lt;0,Výsledky!$BK$3-Výsledky!$BM$3&lt;0),20,0))))))</f>
        <v>0</v>
      </c>
      <c r="FD71" s="61">
        <f>IF(ISBLANK($BM$3),"",IF(OR(Tipy!EI65=Výsledky!$FB$6,Tipy!EI65=Výsledky!$FB$7,Tipy!EI65=Výsledky!$FB$8,Tipy!EI65=Výsledky!$FB$9),IF(VLOOKUP(Tipy!EI65,'Kategórie hráčov'!$A$2:$B$46,2,FALSE)=30,30,20),0))</f>
        <v>0</v>
      </c>
      <c r="FE71" s="61">
        <f>IF(ISBLANK($BM$3),"",IF(OR(Tipy!EJ65=Výsledky!$FE$6,Tipy!EJ65=Výsledky!$FE$7,Tipy!EJ65=Výsledky!$FE$8,Tipy!EJ65=Výsledky!$FE$9),IF(VLOOKUP(Tipy!EJ65,'Kategórie hráčov'!$A$2:$B$46,2,FALSE)=30,30,20),0))</f>
        <v>0</v>
      </c>
      <c r="FF71" s="62">
        <f>IF(ISBLANK($BM$3),"",IF(ISBLANK(Tipy!EF65),0,IF(OR(AND(Tipy!EF65=Výsledky!$BK$3,OR(Tipy!EH65=Výsledky!$BM$3+1,Tipy!EH65=Výsledky!$BM$3-1)),AND(Tipy!EH65=Výsledky!$BM$3,OR(Tipy!EF65=Výsledky!$BK$3+1,Tipy!EF65=Výsledky!$BK$3-1))),10,0)))</f>
        <v>0</v>
      </c>
      <c r="FG71" s="65" t="str">
        <f>IF(ISBLANK($BM$3),"",IF(ISBLANK(Tipy!EF65),"-",SUM(FB71:FF71)))</f>
        <v>-</v>
      </c>
      <c r="FH71" s="64"/>
      <c r="FI71" s="61" t="str">
        <f>IF(ISBLANK($FN$3),"",IF(ISBLANK(Tipy!EL65),0,IF(AND(Tipy!EL65=Výsledky!$FL$3,Tipy!EN65=Výsledky!$FN$3),60,0)))</f>
        <v/>
      </c>
      <c r="FJ71" s="61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61" t="str">
        <f>IF(ISBLANK($FN$3),"",IF(OR(Tipy!EO65=Výsledky!$FI$6,Tipy!EO65=Výsledky!$FI$7,Tipy!EO65=Výsledky!$FI$8,Tipy!EO65=Výsledky!$FI$9),IF(VLOOKUP(Tipy!EO65,'Kategórie hráčov'!$A$2:$B$46,2,FALSE)=30,30,20),0))</f>
        <v/>
      </c>
      <c r="FL71" s="61" t="str">
        <f>IF(ISBLANK($FN$3),"",IF(OR(Tipy!EP65=Výsledky!$FL$6,Tipy!EP65=Výsledky!$FL$7,Tipy!EP65=Výsledky!$FL$8,Tipy!EP65=Výsledky!$FL$9),IF(VLOOKUP(Tipy!EP65,'Kategórie hráčov'!$A$2:$B$46,2,FALSE)=30,30,20),0))</f>
        <v/>
      </c>
      <c r="FM71" s="62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65" t="str">
        <f>IF(ISBLANK($FN$3),"",IF(ISBLANK(Tipy!EL65),"-",SUM(FI71:FM71)))</f>
        <v/>
      </c>
      <c r="FO71" s="64"/>
      <c r="FP71" s="61">
        <f>IF(ISBLANK($DJ$3),"",IF(ISBLANK(Tipy!ER65),0,IF(AND(Tipy!ER65=Výsledky!$DH$3,Tipy!ET65=Výsledky!$DJ$3),60,0)))</f>
        <v>0</v>
      </c>
      <c r="FQ71" s="61">
        <f>IF(ISBLANK($DJ$3),"",IF(ISBLANK(Tipy!ER65),0,IF(AND(Tipy!ER65=Výsledky!$DH$3,Tipy!ET65=Výsledky!$DJ$3),0,IF(AND(Tipy!ER65-Tipy!ET65&gt;0,Výsledky!$DH$3-Výsledky!$DJ$3&gt;0),20,IF(AND(Tipy!ER65-Tipy!ET65=0,Výsledky!$DH$3-Výsledky!$DJ$3=0),20,IF(AND(Tipy!ER65-Tipy!ET65&lt;0,Výsledky!$DH$3-Výsledky!$DJ$3&lt;0),20,0))))))</f>
        <v>0</v>
      </c>
      <c r="FR71" s="61">
        <f>IF(ISBLANK($DJ$3),"",IF(OR(Tipy!EU65=Výsledky!$FP$6,Tipy!EU65=Výsledky!$FP$7,Tipy!EU65=Výsledky!$FP$8,Tipy!EU65=Výsledky!$FP$9),IF(VLOOKUP(Tipy!EU65,'Kategórie hráčov'!$A$2:$B$46,2,FALSE)=30,30,20),0))</f>
        <v>0</v>
      </c>
      <c r="FS71" s="61">
        <f>IF(ISBLANK($DJ$3),"",IF(OR(Tipy!EV65=Výsledky!$FS$6,Tipy!EV65=Výsledky!$FS$7,Tipy!EV65=Výsledky!$FS$8,Tipy!EV65=Výsledky!$FS$9),IF(VLOOKUP(Tipy!EV65,'Kategórie hráčov'!$A$2:$B$46,2,FALSE)=30,30,20),0))</f>
        <v>0</v>
      </c>
      <c r="FT71" s="62">
        <f>IF(ISBLANK($DJ$3),"",IF(ISBLANK(Tipy!ER65),0,IF(OR(AND(Tipy!ER65=Výsledky!$DH$3,OR(Tipy!ET65=Výsledky!$DJ$3+1,Tipy!ET65=Výsledky!$DJ$3-1)),AND(Tipy!ET65=Výsledky!$DJ$3,OR(Tipy!ER65=Výsledky!$DH$3+1,Tipy!ER65=Výsledky!$DH$3-1))),10,0)))</f>
        <v>0</v>
      </c>
      <c r="FU71" s="65" t="str">
        <f>IF(ISBLANK($DJ$3),"",IF(ISBLANK(Tipy!ER65),"-",SUM(FP71:FT71)))</f>
        <v>-</v>
      </c>
      <c r="FV71" s="64"/>
      <c r="FW71" s="61" t="str">
        <f>IF(ISBLANK($GB$3),"",IF(ISBLANK(Tipy!EX65),0,IF(AND(Tipy!EX65=Výsledky!$FZ$3,Tipy!EZ65=Výsledky!$GB$3),60,0)))</f>
        <v/>
      </c>
      <c r="FX71" s="61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61" t="str">
        <f>IF(ISBLANK($GB$3),"",IF(OR(Tipy!FA65=Výsledky!$FW$6,Tipy!FA65=Výsledky!$FW$7,Tipy!FA65=Výsledky!$FW$8,Tipy!FA65=Výsledky!$FW$9),IF(VLOOKUP(Tipy!FA65,'Kategórie hráčov'!$A$2:$B$46,2,FALSE)=30,30,20),0))</f>
        <v/>
      </c>
      <c r="FZ71" s="61" t="str">
        <f>IF(ISBLANK($GB$3),"",IF(OR(Tipy!FB65=Výsledky!$FZ$6,Tipy!FB65=Výsledky!$FZ$7,Tipy!FB65=Výsledky!$FZ$8,Tipy!FB65=Výsledky!$FZ$9),IF(VLOOKUP(Tipy!FB65,'Kategórie hráčov'!$A$2:$B$46,2,FALSE)=30,30,20),0))</f>
        <v/>
      </c>
      <c r="GA71" s="62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65" t="str">
        <f>IF(ISBLANK($GB$3),"",IF(ISBLANK(Tipy!EX65),"-",SUM(FW71:GA71)))</f>
        <v/>
      </c>
      <c r="GC71" s="64"/>
      <c r="GD71" s="61" t="str">
        <f>IF(ISBLANK($GP$3),"",IF(ISBLANK(Tipy!FD65),0,IF(AND(Tipy!FD65=Výsledky!$GN$3,Tipy!FF65=Výsledky!$GP$3),60,0)))</f>
        <v/>
      </c>
      <c r="GE71" s="61" t="str">
        <f>IF(ISBLANK($GP$3),"",IF(ISBLANK(Tipy!FD65),0,IF(AND(Tipy!FD65=Výsledky!$GN$3,Tipy!FF65=Výsledky!$GP$3),0,IF(AND(Tipy!FD65-Tipy!FF65&gt;0,Výsledky!$GN$3-Výsledky!$GP$3&gt;0),20,IF(AND(Tipy!FD65-Tipy!FF65=0,Výsledky!$GN$3-Výsledky!$GP$3=0),20,IF(AND(Tipy!FD65-Tipy!FF65&lt;0,Výsledky!$GN$3-Výsledky!$GP$3&lt;0),20,0))))))</f>
        <v/>
      </c>
      <c r="GF71" s="61" t="str">
        <f>IF(ISBLANK($GP$3),"",IF(OR(Tipy!FG65=Výsledky!$GD$6,Tipy!FG65=Výsledky!$GD$7,Tipy!FG65=Výsledky!$GD$8,Tipy!FG65=Výsledky!$GD$9),IF(VLOOKUP(Tipy!FG65,'Kategórie hráčov'!$A$2:$B$46,2,FALSE)=30,30,20),0))</f>
        <v/>
      </c>
      <c r="GG71" s="61" t="str">
        <f>IF(ISBLANK($GP$3),"",IF(OR(Tipy!FH65=Výsledky!$GG$6,Tipy!FH65=Výsledky!$GG$7,Tipy!FH65=Výsledky!$GG$8,Tipy!FH65=Výsledky!$GG$9),IF(VLOOKUP(Tipy!FH65,'Kategórie hráčov'!$A$2:$B$46,2,FALSE)=30,30,20),0))</f>
        <v/>
      </c>
      <c r="GH71" s="62" t="str">
        <f>IF(ISBLANK($GP$3),"",IF(ISBLANK(Tipy!FD65),0,IF(OR(AND(Tipy!FD65=Výsledky!$GN$3,OR(Tipy!FF65=Výsledky!$GP$3+1,Tipy!FF65=Výsledky!$GP$3-1)),AND(Tipy!FF65=Výsledky!$GP$3,OR(Tipy!FD65=Výsledky!$GN$3+1,Tipy!FD65=Výsledky!$GN$3-1))),10,0)))</f>
        <v/>
      </c>
      <c r="GI71" s="65" t="str">
        <f>IF(ISBLANK($GP$3),"",IF(ISBLANK(Tipy!FD65),"-",SUM(GD71:GH71)))</f>
        <v/>
      </c>
      <c r="GJ71" s="64"/>
      <c r="GK71" s="61" t="str">
        <f>IF(ISBLANK($GW$3),"",IF(ISBLANK(Tipy!FJ65),0,IF(AND(Tipy!FJ65=Výsledky!$GU$3,Tipy!FL65=Výsledky!$GW$3),60,0)))</f>
        <v/>
      </c>
      <c r="GL71" s="61" t="str">
        <f>IF(ISBLANK($GW$3),"",IF(ISBLANK(Tipy!FJ65),0,IF(AND(Tipy!FJ65=Výsledky!$GU$3,Tipy!FL65=Výsledky!$GW$3),0,IF(AND(Tipy!FJ65-Tipy!FL65&gt;0,Výsledky!$GU$3-Výsledky!$GW$3&gt;0),20,IF(AND(Tipy!FJ65-Tipy!FL65=0,Výsledky!$GU$3-Výsledky!$GW$3=0),20,IF(AND(Tipy!FJ65-Tipy!FL65&lt;0,Výsledky!$GU$3-Výsledky!$GW$3&lt;0),20,0))))))</f>
        <v/>
      </c>
      <c r="GM71" s="61" t="str">
        <f>IF(ISBLANK($GW$3),"",IF(OR(Tipy!FM65=Výsledky!$GK$6,Tipy!FM65=Výsledky!$GK$7,Tipy!FM65=Výsledky!$GK$8,Tipy!FM65=Výsledky!$GK$9),IF(VLOOKUP(Tipy!FM65,'Kategórie hráčov'!$A$2:$B$46,2,FALSE)=30,30,20),0))</f>
        <v/>
      </c>
      <c r="GN71" s="61" t="str">
        <f>IF(ISBLANK($GW$3),"",IF(OR(Tipy!FN65=Výsledky!$GN$6,Tipy!FN65=Výsledky!$GN$7,Tipy!FN65=Výsledky!$GN$8,Tipy!FN65=Výsledky!$GN$9),IF(VLOOKUP(Tipy!FN65,'Kategórie hráčov'!$A$2:$B$46,2,FALSE)=30,30,20),0))</f>
        <v/>
      </c>
      <c r="GO71" s="62" t="str">
        <f>IF(ISBLANK($GW$3),"",IF(ISBLANK(Tipy!FJ65),0,IF(OR(AND(Tipy!FJ65=Výsledky!$GU$3,OR(Tipy!FL65=Výsledky!$GW$3+1,Tipy!FL65=Výsledky!$GW$3-1)),AND(Tipy!FL65=Výsledky!$GW$3,OR(Tipy!FJ65=Výsledky!$GU$3+1,Tipy!FJ65=Výsledky!$GU$3-1))),10,0)))</f>
        <v/>
      </c>
      <c r="GP71" s="65" t="str">
        <f>IF(ISBLANK($GW$3),"",IF(ISBLANK(Tipy!FJ65),"-",SUM(GK71:GO71)))</f>
        <v/>
      </c>
      <c r="GQ71" s="64"/>
      <c r="GR71" s="61" t="str">
        <f>IF(ISBLANK($GI$3),"",IF(ISBLANK(Tipy!FP65),0,IF(AND(Tipy!FP65=Výsledky!$GG$3,Tipy!FR65=Výsledky!$GI$3),60,0)))</f>
        <v/>
      </c>
      <c r="GS71" s="61" t="str">
        <f>IF(ISBLANK($GI$3),"",IF(ISBLANK(Tipy!FP65),0,IF(AND(Tipy!FP65=Výsledky!$GG$3,Tipy!FR65=Výsledky!$GI$3),0,IF(AND(Tipy!FP65-Tipy!FR65&gt;0,Výsledky!$GG$3-Výsledky!$GI$3&gt;0),20,IF(AND(Tipy!FP65-Tipy!FR65=0,Výsledky!$GG$3-Výsledky!$GI$3=0),20,IF(AND(Tipy!FP65-Tipy!FR65&lt;0,Výsledky!$GG$3-Výsledky!$GI$3&lt;0),20,0))))))</f>
        <v/>
      </c>
      <c r="GT71" s="61" t="str">
        <f>IF(ISBLANK($GI$3),"",IF(OR(Tipy!FS65=Výsledky!#REF!,Tipy!FS65=Výsledky!#REF!,Tipy!FS65=Výsledky!#REF!,Tipy!FS65=Výsledky!$GR$9),IF(VLOOKUP(Tipy!FS65,'Kategórie hráčov'!$A$2:$B$46,2,FALSE)=30,30,20),0))</f>
        <v/>
      </c>
      <c r="GU71" s="61" t="str">
        <f>IF(ISBLANK($GI$3),"",IF(OR(Tipy!FT65=Výsledky!#REF!,Tipy!FT65=Výsledky!#REF!,Tipy!FT65=Výsledky!#REF!,Tipy!FT65=Výsledky!$GU$9),IF(VLOOKUP(Tipy!FT65,'Kategórie hráčov'!$A$2:$B$46,2,FALSE)=30,30,20),0))</f>
        <v/>
      </c>
      <c r="GV71" s="62" t="str">
        <f>IF(ISBLANK($GI$3),"",IF(ISBLANK(Tipy!FP65),0,IF(OR(AND(Tipy!FP65=Výsledky!$GG$3,OR(Tipy!FR65=Výsledky!$GI$3+1,Tipy!FR65=Výsledky!$GI$3-1)),AND(Tipy!FR65=Výsledky!$GI$3,OR(Tipy!FP65=Výsledky!$GG$3+1,Tipy!FP65=Výsledky!$GG$3-1))),10,0)))</f>
        <v/>
      </c>
      <c r="GW71" s="65" t="str">
        <f>IF(ISBLANK($GI$3),"",IF(ISBLANK(Tipy!FP65),"-",SUM(GR71:GV71)))</f>
        <v/>
      </c>
      <c r="GX71" s="64"/>
      <c r="GY71" s="61" t="str">
        <f>IF(ISBLANK($HK$3),"",IF(ISBLANK(Tipy!FV65),0,IF(AND(Tipy!FV65=Výsledky!$HI$3,Tipy!FX65=Výsledky!$HK$3),60,0)))</f>
        <v/>
      </c>
      <c r="GZ71" s="61" t="str">
        <f>IF(ISBLANK($HK$3),"",IF(ISBLANK(Tipy!FV65),0,IF(AND(Tipy!FV65=Výsledky!$HI$3,Tipy!FX65=Výsledky!$HK$3),0,IF(AND(Tipy!FV65-Tipy!FX65&gt;0,Výsledky!$HI$3-Výsledky!$HK$3&gt;0),20,IF(AND(Tipy!FV65-Tipy!FX65=0,Výsledky!$HI$3-Výsledky!$HK$3=0),20,IF(AND(Tipy!FV65-Tipy!FX65&lt;0,Výsledky!$HI$3-Výsledky!$HK$3&lt;0),20,0))))))</f>
        <v/>
      </c>
      <c r="HA71" s="61" t="str">
        <f>IF(ISBLANK($HK$3),"",IF(OR(Tipy!FY65=Výsledky!$GY$6,Tipy!FY65=Výsledky!$GY$7,Tipy!FY65=Výsledky!$GY$8,Tipy!FY65=Výsledky!$GY$9),IF(VLOOKUP(Tipy!FY65,'Kategórie hráčov'!$A$2:$B$46,2,FALSE)=30,30,20),0))</f>
        <v/>
      </c>
      <c r="HB71" s="61" t="str">
        <f>IF(ISBLANK($HK$3),"",IF(OR(Tipy!FZ65=Výsledky!$HB$6,Tipy!FZ65=Výsledky!$HB$7,Tipy!FZ65=Výsledky!$HB$8,Tipy!FZ65=Výsledky!$HB$9),IF(VLOOKUP(Tipy!FZ65,'Kategórie hráčov'!$A$2:$B$46,2,FALSE)=30,30,20),0))</f>
        <v/>
      </c>
      <c r="HC71" s="62" t="str">
        <f>IF(ISBLANK($HK$3),"",IF(ISBLANK(Tipy!FV65),0,IF(OR(AND(Tipy!FV65=Výsledky!$HI$3,OR(Tipy!FX65=Výsledky!$HK$3+1,Tipy!FX65=Výsledky!$HK$3-1)),AND(Tipy!FX65=Výsledky!$HK$3,OR(Tipy!FV65=Výsledky!$HI$3+1,Tipy!FV65=Výsledky!$HI$3-1))),10,0)))</f>
        <v/>
      </c>
      <c r="HD71" s="65" t="str">
        <f>IF(ISBLANK($HK$3),"",IF(ISBLANK(Tipy!FV65),"-",SUM(GY71:HC71)))</f>
        <v/>
      </c>
      <c r="HE71" s="64"/>
      <c r="HF71" s="61" t="str">
        <f>IF(ISBLANK($HD$3),"",IF(ISBLANK(Tipy!GB65),0,IF(AND(Tipy!GB65=Výsledky!$HB$3,Tipy!GD65=Výsledky!$HD$3),60,0)))</f>
        <v/>
      </c>
      <c r="HG71" s="61" t="str">
        <f>IF(ISBLANK($HD$3),"",IF(ISBLANK(Tipy!GB65),0,IF(AND(Tipy!GB65=Výsledky!$HB$3,Tipy!GD65=Výsledky!$HD$3),0,IF(AND(Tipy!GB65-Tipy!GD65&gt;0,Výsledky!$HB$3-Výsledky!$HD$3&gt;0),20,IF(AND(Tipy!GB65-Tipy!GD65=0,Výsledky!$HB$3-Výsledky!$HD$3=0),20,IF(AND(Tipy!GB65-Tipy!GD65&lt;0,Výsledky!$HB$3-Výsledky!$HD$3&lt;0),20,0))))))</f>
        <v/>
      </c>
      <c r="HH71" s="61" t="str">
        <f>IF(ISBLANK($HD$3),"",IF(OR(Tipy!GE65=Výsledky!#REF!,Tipy!GE65=Výsledky!#REF!,Tipy!GE65=Výsledky!#REF!,Tipy!GE65=Výsledky!$HF$9),IF(VLOOKUP(Tipy!GE65,'Kategórie hráčov'!$A$2:$B$46,2,FALSE)=30,30,20),0))</f>
        <v/>
      </c>
      <c r="HI71" s="61" t="str">
        <f>IF(ISBLANK($HD$3),"",IF(OR(Tipy!GF65=Výsledky!#REF!,Tipy!GF65=Výsledky!#REF!,Tipy!GF65=Výsledky!#REF!,Tipy!GF65=Výsledky!$HI$9),IF(VLOOKUP(Tipy!GF65,'Kategórie hráčov'!$A$2:$B$46,2,FALSE)=30,30,20),0))</f>
        <v/>
      </c>
      <c r="HJ71" s="62" t="str">
        <f>IF(ISBLANK($HD$3),"",IF(ISBLANK(Tipy!GB65),0,IF(OR(AND(Tipy!GB65=Výsledky!$HB$3,OR(Tipy!GD65=Výsledky!$HD$3+1,Tipy!GD65=Výsledky!$HD$3-1)),AND(Tipy!GD65=Výsledky!$HD$3,OR(Tipy!GB65=Výsledky!$HB$3+1,Tipy!GB65=Výsledky!$HB$3-1))),10,0)))</f>
        <v/>
      </c>
      <c r="HK71" s="65" t="str">
        <f>IF(ISBLANK($HD$3),"",IF(ISBLANK(Tipy!GB65),"-",SUM(HF71:HJ71)))</f>
        <v/>
      </c>
      <c r="HL71" s="64"/>
      <c r="HM71" s="61" t="str">
        <f>IF(ISBLANK($HY$3),"",IF(ISBLANK(Tipy!GH65),0,IF(AND(Tipy!GH65=Výsledky!$HW$3,Tipy!GJ65=Výsledky!$HY$3),60,0)))</f>
        <v/>
      </c>
      <c r="HN71" s="61" t="str">
        <f>IF(ISBLANK($HY$3),"",IF(ISBLANK(Tipy!GH65),0,IF(AND(Tipy!GH65=Výsledky!$HW$3,Tipy!GJ65=Výsledky!$HY$3),0,IF(AND(Tipy!GH65-Tipy!GJ65&gt;0,Výsledky!$HW$3-Výsledky!$HY$3&gt;0),20,IF(AND(Tipy!GH65-Tipy!GJ65=0,Výsledky!$HW$3-Výsledky!$HY$3=0),20,IF(AND(Tipy!GH65-Tipy!GJ65&lt;0,Výsledky!$HW$3-Výsledky!$HY$3&lt;0),20,0))))))</f>
        <v/>
      </c>
      <c r="HO71" s="61" t="str">
        <f>IF(ISBLANK($HY$3),"",IF(OR(Tipy!GK65=Výsledky!$HM$6,Tipy!GK65=Výsledky!$HM$7,Tipy!GK65=Výsledky!$HM$8,Tipy!GK65=Výsledky!$HM$9),IF(VLOOKUP(Tipy!GK65,'Kategórie hráčov'!$A$2:$B$46,2,FALSE)=30,30,20),0))</f>
        <v/>
      </c>
      <c r="HP71" s="61" t="str">
        <f>IF(ISBLANK($HY$3),"",IF(OR(Tipy!GL65=Výsledky!$HP$6,Tipy!GL65=Výsledky!$HP$7,Tipy!GL65=Výsledky!$HP$8,Tipy!GL65=Výsledky!$HP$9),IF(VLOOKUP(Tipy!GL65,'Kategórie hráčov'!$A$2:$B$46,2,FALSE)=30,30,20),0))</f>
        <v/>
      </c>
      <c r="HQ71" s="62" t="str">
        <f>IF(ISBLANK($HY$3),"",IF(ISBLANK(Tipy!GH65),0,IF(OR(AND(Tipy!GH65=Výsledky!$HW$3,OR(Tipy!GJ65=Výsledky!$HY$3+1,Tipy!GJ65=Výsledky!$HY$3-1)),AND(Tipy!GJ65=Výsledky!$HY$3,OR(Tipy!GH65=Výsledky!$HW$3+1,Tipy!GH65=Výsledky!$HW$3-1))),10,0)))</f>
        <v/>
      </c>
      <c r="HR71" s="65" t="str">
        <f>IF(ISBLANK($HY$3),"",IF(ISBLANK(Tipy!GH65),"-",SUM(HM71:HQ71)))</f>
        <v/>
      </c>
      <c r="HS71" s="64"/>
      <c r="HT71" s="61" t="str">
        <f>IF(ISBLANK($HR$3),"",IF(ISBLANK(Tipy!GN65),0,IF(AND(Tipy!GN65=Výsledky!$HP$3,Tipy!GP65=Výsledky!$HR$3),60,0)))</f>
        <v/>
      </c>
      <c r="HU71" s="61" t="str">
        <f>IF(ISBLANK($HR$3),"",IF(ISBLANK(Tipy!GN65),0,IF(AND(Tipy!GN65=Výsledky!$HP$3,Tipy!GP65=Výsledky!$HR$3),0,IF(AND(Tipy!GN65-Tipy!GP65&gt;0,Výsledky!$HP$3-Výsledky!$HR$3&gt;0),20,IF(AND(Tipy!GN65-Tipy!GP65=0,Výsledky!$HP$3-Výsledky!$HR$3=0),20,IF(AND(Tipy!GN65-Tipy!GP65&lt;0,Výsledky!$HP$3-Výsledky!$HR$3&lt;0),20,0))))))</f>
        <v/>
      </c>
      <c r="HV71" s="61" t="str">
        <f>IF(ISBLANK($HR$3),"",IF(OR(Tipy!GQ65=Výsledky!$HT$6,Tipy!GQ65=Výsledky!#REF!,Tipy!GQ65=Výsledky!#REF!,Tipy!GQ65=Výsledky!#REF!),IF(VLOOKUP(Tipy!GQ65,'Kategórie hráčov'!$A$2:$B$46,2,FALSE)=30,30,20),0))</f>
        <v/>
      </c>
      <c r="HW71" s="61" t="str">
        <f>IF(ISBLANK($HR$3),"",IF(OR(Tipy!GR65=Výsledky!$HW$6,Tipy!GR65=Výsledky!#REF!,Tipy!GR65=Výsledky!#REF!,Tipy!GR65=Výsledky!#REF!),IF(VLOOKUP(Tipy!GR65,'Kategórie hráčov'!$A$2:$B$46,2,FALSE)=30,30,20),0))</f>
        <v/>
      </c>
      <c r="HX71" s="62" t="str">
        <f>IF(ISBLANK($HR$3),"",IF(ISBLANK(Tipy!GN65),0,IF(OR(AND(Tipy!GN65=Výsledky!$HP$3,OR(Tipy!GP65=Výsledky!$HR$3+1,Tipy!GP65=Výsledky!$HR$3-1)),AND(Tipy!GP65=Výsledky!$HR$3,OR(Tipy!GN65=Výsledky!$HP$3+1,Tipy!GN65=Výsledky!$HP$3-1))),10,0)))</f>
        <v/>
      </c>
      <c r="HY71" s="65" t="str">
        <f>IF(ISBLANK($HR$3),"",IF(ISBLANK(Tipy!GN65),"-",SUM(HT71:HX71)))</f>
        <v/>
      </c>
      <c r="HZ71" s="64"/>
      <c r="IA71" s="61" t="str">
        <f>IF(ISBLANK($IM$3),"",IF(ISBLANK(Tipy!GT65),0,IF(AND(Tipy!GT65=Výsledky!$IK$3,Tipy!GV65=Výsledky!$IM$3),60,0)))</f>
        <v/>
      </c>
      <c r="IB71" s="61" t="str">
        <f>IF(ISBLANK($IM$3),"",IF(ISBLANK(Tipy!GT65),0,IF(AND(Tipy!GT65=Výsledky!$IK$3,Tipy!GV65=Výsledky!$IM$3),0,IF(AND(Tipy!GT65-Tipy!GV65&gt;0,Výsledky!$IK$3-Výsledky!$IM$3&gt;0),20,IF(AND(Tipy!GT65-Tipy!GV65=0,Výsledky!$IK$3-Výsledky!$IM$3=0),20,IF(AND(Tipy!GT65-Tipy!GV65&lt;0,Výsledky!$IK$3-Výsledky!$IM$3&lt;0),20,0))))))</f>
        <v/>
      </c>
      <c r="IC71" s="61" t="str">
        <f>IF(ISBLANK($IM$3),"",IF(OR(Tipy!GW65=Výsledky!$IA$6,Tipy!GW65=Výsledky!$IA$7,Tipy!GW65=Výsledky!$IA$8,Tipy!GW65=Výsledky!$IA$9),IF(VLOOKUP(Tipy!GW65,'Kategórie hráčov'!$A$2:$B$46,2,FALSE)=30,30,20),0))</f>
        <v/>
      </c>
      <c r="ID71" s="61" t="str">
        <f>IF(ISBLANK($IM$3),"",IF(OR(Tipy!GX65=Výsledky!$ID$6,Tipy!GX65=Výsledky!$ID$7,Tipy!GX65=Výsledky!$ID$8,Tipy!GX65=Výsledky!$ID$9),IF(VLOOKUP(Tipy!GX65,'Kategórie hráčov'!$A$2:$B$46,2,FALSE)=30,30,20),0))</f>
        <v/>
      </c>
      <c r="IE71" s="62" t="str">
        <f>IF(ISBLANK($IM$3),"",IF(ISBLANK(Tipy!GT65),0,IF(OR(AND(Tipy!GT65=Výsledky!$IK$3,OR(Tipy!GV65=Výsledky!$IM$3+1,Tipy!GV65=Výsledky!$IM$3-1)),AND(Tipy!GV65=Výsledky!$IM$3,OR(Tipy!GT65=Výsledky!$IK$3+1,Tipy!GT65=Výsledky!$IK$3-1))),10,0)))</f>
        <v/>
      </c>
      <c r="IF71" s="65" t="str">
        <f>IF(ISBLANK($IM$3),"",IF(ISBLANK(Tipy!GT65),"-",SUM(IA71:IE71)))</f>
        <v/>
      </c>
      <c r="IG71" s="64"/>
      <c r="IH71" s="61" t="str">
        <f>IF(ISBLANK($IF$3),"",IF(ISBLANK(Tipy!GZ65),0,IF(AND(Tipy!GZ65=Výsledky!$ID$3,Tipy!HB65=Výsledky!$IF$3),60,0)))</f>
        <v/>
      </c>
      <c r="II71" s="61" t="str">
        <f>IF(ISBLANK($IF$3),"",IF(ISBLANK(Tipy!GZ65),0,IF(AND(Tipy!GZ65=Výsledky!$ID$3,Tipy!HB65=Výsledky!$IF$3),0,IF(AND(Tipy!GZ65-Tipy!HB65&gt;0,Výsledky!$ID$3-Výsledky!$IF$3&gt;0),20,IF(AND(Tipy!GZ65-Tipy!HB65=0,Výsledky!$ID$3-Výsledky!$IF$3=0),20,IF(AND(Tipy!GZ65-Tipy!HB65&lt;0,Výsledky!$ID$3-Výsledky!$IF$3&lt;0),20,0))))))</f>
        <v/>
      </c>
      <c r="IJ71" s="61" t="str">
        <f>IF(ISBLANK($IF$3),"",IF(OR(Tipy!HC65=Výsledky!#REF!,Tipy!HC65=Výsledky!#REF!,Tipy!HC65=Výsledky!#REF!,Tipy!HC65=Výsledky!$IH$9),IF(VLOOKUP(Tipy!HC65,'Kategórie hráčov'!$A$2:$B$46,2,FALSE)=30,30,20),0))</f>
        <v/>
      </c>
      <c r="IK71" s="61" t="str">
        <f>IF(ISBLANK($IF$3),"",IF(OR(Tipy!HD65=Výsledky!#REF!,Tipy!HD65=Výsledky!#REF!,Tipy!HD65=Výsledky!#REF!,Tipy!HD65=Výsledky!$IK$9),IF(VLOOKUP(Tipy!HD65,'Kategórie hráčov'!$A$2:$B$46,2,FALSE)=30,30,20),0))</f>
        <v/>
      </c>
      <c r="IL71" s="62" t="str">
        <f>IF(ISBLANK($IF$3),"",IF(ISBLANK(Tipy!GZ65),0,IF(OR(AND(Tipy!GZ65=Výsledky!$ID$3,OR(Tipy!HB65=Výsledky!$IF$3+1,Tipy!HB65=Výsledky!$IF$3-1)),AND(Tipy!HB65=Výsledky!$IF$3,OR(Tipy!GZ65=Výsledky!$ID$3+1,Tipy!GZ65=Výsledky!$ID$3-1))),10,0)))</f>
        <v/>
      </c>
      <c r="IM71" s="65" t="str">
        <f>IF(ISBLANK($IF$3),"",IF(ISBLANK(Tipy!GZ65),"-",SUM(IH71:IL71)))</f>
        <v/>
      </c>
      <c r="IN71" s="64"/>
      <c r="IO71" s="61" t="str">
        <f>IF(ISBLANK($IT$3),"",IF(ISBLANK(Tipy!HF65),0,IF(AND(Tipy!HF65=Výsledky!$IR$3,Tipy!HH65=Výsledky!$IT$3),60,0)))</f>
        <v/>
      </c>
      <c r="IP71" s="61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61" t="str">
        <f>IF(ISBLANK($IT$3),"",IF(OR(Tipy!HI65=Výsledky!$IO$6,Tipy!HI65=Výsledky!$IO$7,Tipy!HI65=Výsledky!$IO$8,Tipy!HI65=Výsledky!$IO$9),IF(VLOOKUP(Tipy!HI65,'Kategórie hráčov'!$A$2:$B$46,2,FALSE)=30,30,20),0))</f>
        <v/>
      </c>
      <c r="IR71" s="61" t="str">
        <f>IF(ISBLANK($IT$3),"",IF(OR(Tipy!HJ65=Výsledky!$IR$6,Tipy!HJ65=Výsledky!$IR$7,Tipy!HJ65=Výsledky!$IR$8,Tipy!HJ65=Výsledky!$IR$9),IF(VLOOKUP(Tipy!HJ65,'Kategórie hráčov'!$A$2:$B$46,2,FALSE)=30,30,20),0))</f>
        <v/>
      </c>
      <c r="IS71" s="62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65" t="str">
        <f>IF(ISBLANK($IT$3),"",IF(ISBLANK(Tipy!HF65),"-",SUM(IO71:IS71)))</f>
        <v/>
      </c>
      <c r="IU71" s="64"/>
      <c r="IV71" s="61" t="str">
        <f>IF(ISBLANK($JA$3),"",IF(ISBLANK(Tipy!HL65),0,IF(AND(Tipy!HL65=Výsledky!$IY$3,Tipy!HN65=Výsledky!$JA$3),60,0)))</f>
        <v/>
      </c>
      <c r="IW71" s="61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61" t="str">
        <f>IF(ISBLANK($JA$3),"",IF(OR(Tipy!HO65=Výsledky!$IV$6,Tipy!HO65=Výsledky!$IV$7,Tipy!HO65=Výsledky!$IV$8,Tipy!HO65=Výsledky!$IV$9),IF(VLOOKUP(Tipy!HO65,'Kategórie hráčov'!$A$2:$B$46,2,FALSE)=30,30,20),0))</f>
        <v/>
      </c>
      <c r="IY71" s="61" t="str">
        <f>IF(ISBLANK($JA$3),"",IF(OR(Tipy!HP65=Výsledky!$IY$6,Tipy!HP65=Výsledky!$IY$7,Tipy!HP65=Výsledky!$IY$8,Tipy!HP65=Výsledky!$IY$9),IF(VLOOKUP(Tipy!HP65,'Kategórie hráčov'!$A$2:$B$46,2,FALSE)=30,30,20),0))</f>
        <v/>
      </c>
      <c r="IZ71" s="62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65" t="str">
        <f>IF(ISBLANK($JA$3),"",IF(ISBLANK(Tipy!HL65),"-",SUM(IV71:IZ71)))</f>
        <v/>
      </c>
      <c r="JB71" s="64"/>
      <c r="JC71" s="61" t="str">
        <f>IF(ISBLANK($JO$3),"",IF(ISBLANK(Tipy!HR65),0,IF(AND(Tipy!HR65=Výsledky!$JM$3,Tipy!HT65=Výsledky!$JO$3),60,0)))</f>
        <v/>
      </c>
      <c r="JD71" s="61" t="str">
        <f>IF(ISBLANK($JO$3),"",IF(ISBLANK(Tipy!HR65),0,IF(AND(Tipy!HR65=Výsledky!$JM$3,Tipy!HT65=Výsledky!$JO$3),0,IF(AND(Tipy!HR65-Tipy!HT65&gt;0,Výsledky!$JM$3-Výsledky!$JO$3&gt;0),20,IF(AND(Tipy!HR65-Tipy!HT65=0,Výsledky!$JM$3-Výsledky!$JO$3=0),20,IF(AND(Tipy!HR65-Tipy!HT65&lt;0,Výsledky!$JM$3-Výsledky!$JO$3&lt;0),20,0))))))</f>
        <v/>
      </c>
      <c r="JE71" s="61" t="str">
        <f>IF(ISBLANK($JO$3),"",IF(OR(Tipy!HU65=Výsledky!$JC$6,Tipy!HU65=Výsledky!$JC$7,Tipy!HU65=Výsledky!$JC$8,Tipy!HU65=Výsledky!$JC$9),IF(VLOOKUP(Tipy!HU65,'Kategórie hráčov'!$A$2:$B$70,2,FALSE)=30,30,20),0))</f>
        <v/>
      </c>
      <c r="JF71" s="61" t="str">
        <f>IF(ISBLANK($JO$3),"",IF(OR(Tipy!HV65=Výsledky!$JF$6,Tipy!HV65=Výsledky!$JF$7,Tipy!HV65=Výsledky!$JF$8,Tipy!HV65=Výsledky!$JF$9),IF(VLOOKUP(Tipy!HV65,'Kategórie hráčov'!$A$2:$B$70,2,FALSE)=30,30,20),0))</f>
        <v/>
      </c>
      <c r="JG71" s="62" t="str">
        <f>IF(ISBLANK($JO$3),"",IF(ISBLANK(Tipy!HR65),0,IF(OR(AND(Tipy!HR65=Výsledky!$JM$3,OR(Tipy!HT65=Výsledky!$JO$3+1,Tipy!HT65=Výsledky!$JO$3-1)),AND(Tipy!HT65=Výsledky!$JO$3,OR(Tipy!HR65=Výsledky!$JM$3+1,Tipy!HR65=Výsledky!$JM$3-1))),10,0)))</f>
        <v/>
      </c>
      <c r="JH71" s="65" t="str">
        <f>IF(ISBLANK($JO$3),"",IF(ISBLANK(Tipy!HR65),"-",SUM(JC71:JG71)))</f>
        <v/>
      </c>
      <c r="JI71" s="64"/>
      <c r="JJ71" s="61" t="str">
        <f>IF(ISBLANK($JH$3),"",IF(ISBLANK(Tipy!HX65),0,IF(AND(Tipy!HX65=Výsledky!$JF$3,Tipy!HZ65=Výsledky!$JH$3),60,0)))</f>
        <v/>
      </c>
      <c r="JK71" s="61" t="str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/>
      </c>
      <c r="JL71" s="61" t="str">
        <f>IF(ISBLANK($JH$3),"",IF(OR(Tipy!IA65=Výsledky!#REF!,Tipy!IA65=Výsledky!#REF!,Tipy!IA65=Výsledky!#REF!,Tipy!IA65=Výsledky!$JJ$9),IF(VLOOKUP(Tipy!IA65,'Kategórie hráčov'!$A$2:$B$46,2,FALSE)=30,30,20),0))</f>
        <v/>
      </c>
      <c r="JM71" s="61" t="str">
        <f>IF(ISBLANK($JH$3),"",IF(OR(Tipy!IB65=Výsledky!#REF!,Tipy!IB65=Výsledky!#REF!,Tipy!IB65=Výsledky!#REF!,Tipy!IB65=Výsledky!$JM$9),IF(VLOOKUP(Tipy!IB65,'Kategórie hráčov'!$A$2:$B$46,2,FALSE)=30,30,20),0))</f>
        <v/>
      </c>
      <c r="JN71" s="62" t="str">
        <f>IF(ISBLANK($JH$3),"",IF(ISBLANK(Tipy!HX65),0,IF(OR(AND(Tipy!HX65=Výsledky!$JF$3,OR(Tipy!HZ65=Výsledky!$JH$3+1,Tipy!HZ65=Výsledky!$JH$3-1)),AND(Tipy!HZ65=Výsledky!$JH$3,OR(Tipy!HX65=Výsledky!$JF$3+1,Tipy!HX65=Výsledky!$JF$3-1))),10,0)))</f>
        <v/>
      </c>
      <c r="JO71" s="65" t="str">
        <f>IF(ISBLANK($JH$3),"",IF(ISBLANK(Tipy!HX65),"-",SUM(JJ71:JN71)))</f>
        <v/>
      </c>
      <c r="JP71" s="64"/>
      <c r="JQ71" s="61" t="str">
        <f>IF(ISBLANK($JV$3),"",IF(ISBLANK(Tipy!ID65),0,IF(AND(Tipy!ID65=Výsledky!$JT$3,Tipy!IF65=Výsledky!$JV$3),60,0)))</f>
        <v/>
      </c>
      <c r="JR71" s="61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61" t="str">
        <f>IF(ISBLANK($JV$3),"",IF(OR(Tipy!IG65=Výsledky!$JQ$6,Tipy!IG65=Výsledky!$JQ$7,Tipy!IG65=Výsledky!$JQ$8,Tipy!IG65=Výsledky!$JQ$9),IF(VLOOKUP(Tipy!IG65,'Kategórie hráčov'!$A$2:$B$46,2,FALSE)=30,30,20),0))</f>
        <v/>
      </c>
      <c r="JT71" s="61" t="str">
        <f>IF(ISBLANK($JV$3),"",IF(OR(Tipy!IH65=Výsledky!$JT$6,Tipy!IH65=Výsledky!$JT$7,Tipy!IH65=Výsledky!$JT$8,Tipy!IH65=Výsledky!$JT$9),IF(VLOOKUP(Tipy!IH65,'Kategórie hráčov'!$A$2:$B$46,2,FALSE)=30,30,20),0))</f>
        <v/>
      </c>
      <c r="JU71" s="62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65" t="str">
        <f>IF(ISBLANK($JV$3),"",IF(ISBLANK(Tipy!ID65),"-",SUM(JQ71:JU71)))</f>
        <v/>
      </c>
      <c r="JW71" s="64"/>
      <c r="JX71" s="61" t="str">
        <f>IF(ISBLANK($KQ$3),"",IF(ISBLANK(Tipy!IJ65),0,IF(AND(Tipy!IJ65=Výsledky!$KO$3,Tipy!IL65=Výsledky!$KQ$3),60,0)))</f>
        <v/>
      </c>
      <c r="JY71" s="61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1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1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2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65" t="str">
        <f>IF(ISBLANK($KQ$3),"",IF(ISBLANK(Tipy!IJ65),"-",SUM(JX71:KB71)))</f>
        <v/>
      </c>
      <c r="KD71" s="64"/>
      <c r="KE71" s="61" t="str">
        <f>IF(ISBLANK($KX$3),"",IF(ISBLANK(Tipy!IP65),0,IF(AND(Tipy!IP65=Výsledky!$KV$3,Tipy!IR65=Výsledky!$KX$3),60,0)))</f>
        <v/>
      </c>
      <c r="KF71" s="61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1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1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2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65" t="str">
        <f>IF(ISBLANK($KX$3),"",IF(ISBLANK(Tipy!IP65),"-",SUM(KE71:KI71)))</f>
        <v/>
      </c>
      <c r="KK71" s="64"/>
      <c r="KL71" s="61" t="str">
        <f>IF(ISBLANK($KJ$3),"",IF(ISBLANK(Tipy!IV65),0,IF(AND(Tipy!IV65=Výsledky!$KH$3,Tipy!IX65=Výsledky!$KJ$3),60,0)))</f>
        <v/>
      </c>
      <c r="KM71" s="61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1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1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2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65" t="str">
        <f>IF(ISBLANK($KJ$3),"",IF(ISBLANK(Tipy!IV65),"-",SUM(KL71:KP71)))</f>
        <v/>
      </c>
      <c r="KR71" s="64"/>
      <c r="KS71" s="61" t="str">
        <f>IF(ISBLANK($KC$3),"",IF(ISBLANK(Tipy!JB65),0,IF(AND(Tipy!JB65=Výsledky!$KA$3,Tipy!JD65=Výsledky!$KC$3),60,0)))</f>
        <v/>
      </c>
      <c r="KT71" s="61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1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1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2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5" t="str">
        <f>IF(ISBLANK($KC$3),"",IF(ISBLANK(Tipy!JB65),"-",SUM(KS71:KW71)))</f>
        <v/>
      </c>
      <c r="KY71" s="64"/>
      <c r="KZ71" s="61" t="str">
        <f>IF(ISBLANK($LE$3),"",IF(ISBLANK(Tipy!JH65),0,IF(AND(Tipy!JH65=Výsledky!$LC$3,Tipy!JJ65=Výsledky!$LE$3),60,0)))</f>
        <v/>
      </c>
      <c r="LA71" s="61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1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1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2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5" t="str">
        <f>IF(ISBLANK($LE$3),"",IF(ISBLANK(Tipy!JH65),"-",SUM(KZ71:LD71)))</f>
        <v/>
      </c>
      <c r="LF71" s="64"/>
      <c r="LG71" s="61" t="str">
        <f>IF(ISBLANK($JH$3),"",IF(ISBLANK(Tipy!JU65),0,IF(AND(Tipy!JU65=Výsledky!$JF$3,Tipy!JW65=Výsledky!$JH$3),60,0)))</f>
        <v/>
      </c>
      <c r="LH71" s="61" t="str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/>
      </c>
      <c r="LI71" s="61" t="str">
        <f>IF(ISBLANK($JH$3),"",IF(OR(Tipy!JX65=Výsledky!#REF!,Tipy!JX65=Výsledky!#REF!,Tipy!JX65=Výsledky!#REF!,Tipy!JX65=Výsledky!$JJ$9),IF(VLOOKUP(Tipy!JX65,'Kategórie hráčov'!$A$2:$B$46,2,FALSE)=30,30,20),0))</f>
        <v/>
      </c>
      <c r="LJ71" s="61" t="str">
        <f>IF(ISBLANK($JH$3),"",IF(OR(Tipy!JY65=Výsledky!#REF!,Tipy!JY65=Výsledky!#REF!,Tipy!JY65=Výsledky!#REF!,Tipy!JY65=Výsledky!$JM$9),IF(VLOOKUP(Tipy!JY65,'Kategórie hráčov'!$A$2:$B$46,2,FALSE)=30,30,20),0))</f>
        <v/>
      </c>
      <c r="LK71" s="62" t="str">
        <f>IF(ISBLANK($JH$3),"",IF(ISBLANK(Tipy!JU65),0,IF(OR(AND(Tipy!JU65=Výsledky!$JF$3,OR(Tipy!JW65=Výsledky!$JH$3+1,Tipy!JW65=Výsledky!$JH$3-1)),AND(Tipy!JW65=Výsledky!$JH$3,OR(Tipy!JU65=Výsledky!$JF$3+1,Tipy!JU65=Výsledky!$JF$3-1))),10,0)))</f>
        <v/>
      </c>
      <c r="LL71" s="65" t="str">
        <f>IF(ISBLANK($JH$3),"",IF(ISBLANK(Tipy!JU65),"-",SUM(LG71:LK71)))</f>
        <v/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 t="str">
        <f>IF(ISBLANK($JH$3),"",IF(ISBLANK(Tipy!KI65),0,IF(AND(Tipy!KI65=Výsledky!$JF$3,Tipy!KK65=Výsledky!$JH$3),60,0)))</f>
        <v/>
      </c>
      <c r="LV71" s="61" t="str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/>
      </c>
      <c r="LW71" s="61" t="str">
        <f>IF(ISBLANK($JH$3),"",IF(OR(Tipy!KL65=Výsledky!#REF!,Tipy!KL65=Výsledky!#REF!,Tipy!KL65=Výsledky!#REF!,Tipy!KL65=Výsledky!$JJ$9),IF(VLOOKUP(Tipy!KL65,'Kategórie hráčov'!$A$2:$B$46,2,FALSE)=30,30,20),0))</f>
        <v/>
      </c>
      <c r="LX71" s="61" t="str">
        <f>IF(ISBLANK($JH$3),"",IF(OR(Tipy!KM65=Výsledky!#REF!,Tipy!KM65=Výsledky!#REF!,Tipy!KM65=Výsledky!#REF!,Tipy!KM65=Výsledky!$JM$9),IF(VLOOKUP(Tipy!KM65,'Kategórie hráčov'!$A$2:$B$46,2,FALSE)=30,30,20),0))</f>
        <v/>
      </c>
      <c r="LY71" s="62" t="str">
        <f>IF(ISBLANK($JH$3),"",IF(ISBLANK(Tipy!KI65),0,IF(OR(AND(Tipy!KI65=Výsledky!$JF$3,OR(Tipy!KK65=Výsledky!$JH$3+1,Tipy!KK65=Výsledky!$JH$3-1)),AND(Tipy!KK65=Výsledky!$JH$3,OR(Tipy!KI65=Výsledky!$JF$3+1,Tipy!KI65=Výsledky!$JF$3-1))),10,0)))</f>
        <v/>
      </c>
      <c r="LZ71" s="65" t="str">
        <f>IF(ISBLANK($JH$3),"",IF(ISBLANK(Tipy!KI65),"-",SUM(LU71:LY71)))</f>
        <v/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324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324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5" customFormat="1" ht="18" hidden="1" customHeight="1" x14ac:dyDescent="0.2">
      <c r="A72" s="287">
        <f>Tipy!A66</f>
        <v>54</v>
      </c>
      <c r="B72" s="302" t="s">
        <v>318</v>
      </c>
      <c r="C72" s="303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4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299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299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102">
        <f>IF(ISBLANK($AR$3),"",IF(ISBLANK(Tipy!AH66),0,IF(AND(Tipy!AH66=Výsledky!$AP$3,Tipy!AJ66=Výsledky!$AR$3),60,0)))</f>
        <v>0</v>
      </c>
      <c r="AN72" s="101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01">
        <f>IF(ISBLANK($AR$3),"",IF(OR(Tipy!AK66=Výsledky!$AM$6,Tipy!AK66=Výsledky!$AM$7,Tipy!AK66=Výsledky!$AM$8,Tipy!AK66=Výsledky!$AM$9),VLOOKUP(Tipy!AK66,'Kategórie hráčov'!$A$2:$B$51,2,FALSE),0))</f>
        <v>0</v>
      </c>
      <c r="AP72" s="101">
        <f>IF(ISBLANK($AR$3),"",IF(OR(Tipy!AL66=Výsledky!$AP$6,Tipy!AL66=Výsledky!$AP$7,Tipy!AL66=Výsledky!$AP$8,Tipy!AL66=Výsledky!$AP$9),VLOOKUP(Tipy!AL66,'Kategórie hráčov'!$A$27:$B$76,2,FALSE),0))</f>
        <v>0</v>
      </c>
      <c r="AQ72" s="62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5" t="str">
        <f>IF(ISBLANK($AR$3),"",IF(ISBLANK(Tipy!AH66),"-",SUM(AM72:AQ72)))</f>
        <v>-</v>
      </c>
      <c r="AS72" s="64"/>
      <c r="AT72" s="61">
        <f>IF(ISBLANK($AY$3),"",IF(ISBLANK(Tipy!AN66),0,IF(AND(Tipy!AN66=Výsledky!$AW$3,Tipy!AP66=Výsledky!$AY$3),60,0)))</f>
        <v>0</v>
      </c>
      <c r="AU72" s="61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61">
        <f>IF(ISBLANK($AY$3),"",IF(OR(Tipy!AQ66=Výsledky!$AT$6,Tipy!AQ66=Výsledky!$AT$7,Tipy!AQ66=Výsledky!$AT$8,Tipy!AQ66=Výsledky!$AT$9),VLOOKUP(Tipy!AQ66,'Kategórie hráčov'!$A$2:$B$51,2,FALSE),0))</f>
        <v>0</v>
      </c>
      <c r="AW72" s="61">
        <f>IF(ISBLANK($AY$3),"",IF(OR(Tipy!AR66=Výsledky!$AW$6,Tipy!AR66=Výsledky!$AW$7,Tipy!AR66=Výsledky!$AW$8,Tipy!AR66=Výsledky!$AW$9),VLOOKUP(Tipy!AR66,'Kategórie hráčov'!$A$27:$B$76,2,FALSE),0))</f>
        <v>0</v>
      </c>
      <c r="AX72" s="62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5" t="str">
        <f>IF(ISBLANK($AY$3),"",IF(ISBLANK(Tipy!AN66),"-",SUM(AT72:AX72)))</f>
        <v>-</v>
      </c>
      <c r="AZ72" s="64"/>
      <c r="BA72" s="61">
        <f>IF(ISBLANK($BF$3),"",IF(ISBLANK(Tipy!AT66),0,IF(AND(Tipy!AT66=Výsledky!$BD$3,Tipy!AV66=Výsledky!$BF$3),60,0)))</f>
        <v>0</v>
      </c>
      <c r="BB72" s="61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61">
        <f>IF(ISBLANK($BF$3),"",IF(OR(Tipy!AW66=Výsledky!$BA$6,Tipy!AW66=Výsledky!$BA$7,Tipy!AW66=Výsledky!$BA$8,Tipy!AW66=Výsledky!$BA$9),VLOOKUP(Tipy!AW66,'Kategórie hráčov'!$A$2:$B$51,2,FALSE),0))</f>
        <v>0</v>
      </c>
      <c r="BD72" s="61">
        <f>IF(ISBLANK($BF$3),"",IF(OR(Tipy!AX66=Výsledky!$BD$6,Tipy!AX66=Výsledky!$BD$7,Tipy!AX66=Výsledky!$BD$8,Tipy!AX66=Výsledky!$BD$9),VLOOKUP(Tipy!AX66,'Kategórie hráčov'!$A$27:$B$76,2,FALSE),0))</f>
        <v>0</v>
      </c>
      <c r="BE72" s="62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5" t="str">
        <f>IF(ISBLANK($BF$3),"",IF(ISBLANK(Tipy!AT66),"-",SUM(BA72:BE72)))</f>
        <v>-</v>
      </c>
      <c r="BG72" s="64"/>
      <c r="BH72" s="61">
        <f>IF(ISBLANK($BM$3),"",IF(ISBLANK(Tipy!AZ66),0,IF(AND(Tipy!AZ66=Výsledky!$BK$3,Tipy!BB66=Výsledky!$BM$3),60,0)))</f>
        <v>0</v>
      </c>
      <c r="BI72" s="61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61">
        <f>IF(ISBLANK($BM$3),"",IF(OR(Tipy!BC66=Výsledky!$BH$6,Tipy!BC66=Výsledky!$BH$7,Tipy!BC66=Výsledky!$BH$8,Tipy!BC66=Výsledky!$BH$9),VLOOKUP(Tipy!BC66,'Kategórie hráčov'!$A$2:$B$51,2,FALSE),0))</f>
        <v>0</v>
      </c>
      <c r="BK72" s="61">
        <f>IF(ISBLANK($BM$3),"",IF(OR(Tipy!BD66=Výsledky!$BK$6,Tipy!BD66=Výsledky!$BK$7,Tipy!BD66=Výsledky!$BK$8,Tipy!BD66=Výsledky!$BK$9),VLOOKUP(Tipy!BD66,'Kategórie hráčov'!$A$27:$B$76,2,FALSE),0))</f>
        <v>0</v>
      </c>
      <c r="BL72" s="62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5" t="str">
        <f>IF(ISBLANK($BM$3),"",IF(ISBLANK(Tipy!AZ66),"-",SUM(BH72:BL72)))</f>
        <v>-</v>
      </c>
      <c r="BN72" s="64"/>
      <c r="BO72" s="61">
        <f>IF(ISBLANK($BT$3),"",IF(ISBLANK(Tipy!BF66),0,IF(AND(Tipy!BF66=Výsledky!$BR$3,Tipy!BH66=Výsledky!$BT$3),60,0)))</f>
        <v>0</v>
      </c>
      <c r="BP72" s="61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61">
        <f>IF(ISBLANK($BT$3),"",IF(OR(Tipy!BI66=Výsledky!$BO$6,Tipy!BI66=Výsledky!$BO$7,Tipy!BI66=Výsledky!$BO$8,Tipy!BI66=Výsledky!$BO$9),VLOOKUP(Tipy!BI66,'Kategórie hráčov'!$A$2:$B$51,2,FALSE),0))</f>
        <v>0</v>
      </c>
      <c r="BR72" s="61">
        <f>IF(ISBLANK($BT$3),"",IF(OR(Tipy!BJ66=Výsledky!$BR$6,Tipy!BJ66=Výsledky!$BR$7,Tipy!BJ66=Výsledky!$BR$8,Tipy!BJ66=Výsledky!$BR$9),VLOOKUP(Tipy!BJ66,'Kategórie hráčov'!$A$27:$B$76,2,FALSE),0))</f>
        <v>0</v>
      </c>
      <c r="BS72" s="62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5" t="str">
        <f>IF(ISBLANK($BT$3),"",IF(ISBLANK(Tipy!BF66),"-",SUM(BO72:BS72)))</f>
        <v>-</v>
      </c>
      <c r="BU72" s="64"/>
      <c r="BV72" s="61">
        <f>IF(ISBLANK($CA$3),"",IF(ISBLANK(Tipy!BL66),0,IF(AND(Tipy!BL66=Výsledky!$BY$3,Tipy!BN66=Výsledky!$CA$3),60,0)))</f>
        <v>0</v>
      </c>
      <c r="BW72" s="61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61">
        <f>IF(ISBLANK($CA$3),"",IF(OR(Tipy!BO66=Výsledky!$BV$6,Tipy!BO66=Výsledky!$BV$7,Tipy!BO66=Výsledky!$BV$8,Tipy!BO66=Výsledky!$BV$9),VLOOKUP(Tipy!BO66,'Kategórie hráčov'!$A$2:$B$51,2,FALSE),0))</f>
        <v>0</v>
      </c>
      <c r="BY72" s="61">
        <f>IF(ISBLANK($CA$3),"",IF(OR(Tipy!BP66=Výsledky!$BY$6,Tipy!BP66=Výsledky!$BY$7,Tipy!BP66=Výsledky!$BY$8,Tipy!BP66=Výsledky!$BY$9),VLOOKUP(Tipy!BP66,'Kategórie hráčov'!$A$27:$B$76,2,FALSE),0))</f>
        <v>0</v>
      </c>
      <c r="BZ72" s="62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5" t="str">
        <f>IF(ISBLANK($CA$3),"",IF(ISBLANK(Tipy!BL66),"-",SUM(BV72:BZ72)))</f>
        <v>-</v>
      </c>
      <c r="CB72" s="64"/>
      <c r="CC72" s="61">
        <f>IF(ISBLANK($CH$3),"",IF(ISBLANK(Tipy!BR66),0,IF(AND(Tipy!BR66=Výsledky!$CF$3,Tipy!BT66=Výsledky!$CH$3),60,0)))</f>
        <v>0</v>
      </c>
      <c r="CD72" s="61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61">
        <f>IF(ISBLANK($CH$3),"",IF(OR(Tipy!BU66=Výsledky!$CC$6,Tipy!BU66=Výsledky!$CC$7,Tipy!BU66=Výsledky!$CC$8,Tipy!BU66=Výsledky!$CC$9),VLOOKUP(Tipy!BU66,'Kategórie hráčov'!$A$2:$B$51,2,FALSE),0))</f>
        <v>0</v>
      </c>
      <c r="CF72" s="61">
        <f>IF(ISBLANK($CH$3),"",IF(OR(Tipy!BV66=Výsledky!$CF$6,Tipy!BV66=Výsledky!$CF$7,Tipy!BV66=Výsledky!$CF$8,Tipy!BV66=Výsledky!$CF$9),VLOOKUP(Tipy!BV66,'Kategórie hráčov'!$A$27:$B$76,2,FALSE),0))</f>
        <v>0</v>
      </c>
      <c r="CG72" s="62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5" t="str">
        <f>IF(ISBLANK($CH$3),"",IF(ISBLANK(Tipy!BR66),"-",SUM(CC72:CG72)))</f>
        <v>-</v>
      </c>
      <c r="CI72" s="64"/>
      <c r="CJ72" s="61">
        <f>IF(ISBLANK($CO$3),"",IF(ISBLANK(Tipy!BX66),0,IF(AND(Tipy!BX66=Výsledky!$CM$3,Tipy!BZ66=Výsledky!$CO$3),60,0)))</f>
        <v>0</v>
      </c>
      <c r="CK72" s="61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61">
        <f>IF(ISBLANK($CO$3),"",IF(OR(Tipy!CA66=Výsledky!$CJ$6,Tipy!CA66=Výsledky!$CJ$7,Tipy!CA66=Výsledky!$CJ$8,Tipy!CA66=Výsledky!$CJ$9),VLOOKUP(Tipy!CA66,'Kategórie hráčov'!$A$2:$B$51,2,FALSE),0))</f>
        <v>0</v>
      </c>
      <c r="CM72" s="61">
        <f>IF(ISBLANK($CO$3),"",IF(OR(Tipy!CB66=Výsledky!$CM$6,Tipy!CB66=Výsledky!$CM$7,Tipy!CB66=Výsledky!$CM$8,Tipy!CB66=Výsledky!$CM$9),VLOOKUP(Tipy!CB66,'Kategórie hráčov'!$A$27:$B$76,2,FALSE),0))</f>
        <v>0</v>
      </c>
      <c r="CN72" s="62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65" t="str">
        <f>IF(ISBLANK($CO$3),"",IF(ISBLANK(Tipy!BX66),"-",SUM(CJ72:CN72)))</f>
        <v>-</v>
      </c>
      <c r="CP72" s="64"/>
      <c r="CQ72" s="61">
        <f>IF(ISBLANK($CV$3),"",IF(ISBLANK(Tipy!CD66),0,IF(AND(Tipy!CD66=Výsledky!$CT$3,Tipy!CF66=Výsledky!$CV$3),60,0)))</f>
        <v>0</v>
      </c>
      <c r="CR72" s="61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61">
        <f>IF(ISBLANK($CV$3),"",IF(OR(Tipy!CG66=Výsledky!$CQ$6,Tipy!CG66=Výsledky!$CQ$7,Tipy!CG66=Výsledky!$CQ$8,Tipy!CG66=Výsledky!$CQ$9),VLOOKUP(Tipy!CG66,'Kategórie hráčov'!$A$2:$B$51,2,FALSE),0))</f>
        <v>0</v>
      </c>
      <c r="CT72" s="61">
        <f>IF(ISBLANK($CV$3),"",IF(OR(Tipy!CH66=Výsledky!$CT$6,Tipy!CH66=Výsledky!$CT$7,Tipy!CH66=Výsledky!$CT$8,Tipy!CH66=Výsledky!$CT$9),VLOOKUP(Tipy!CH66,'Kategórie hráčov'!$A$27:$B$76,2,FALSE),0))</f>
        <v>0</v>
      </c>
      <c r="CU72" s="62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65" t="str">
        <f>IF(ISBLANK($CV$3),"",IF(ISBLANK(Tipy!CD66),"-",SUM(CQ72:CU72)))</f>
        <v>-</v>
      </c>
      <c r="CW72" s="64"/>
      <c r="CX72" s="61">
        <f>IF(ISBLANK($DC$3),"",IF(ISBLANK(Tipy!CJ66),0,IF(AND(Tipy!CJ66=Výsledky!$DA$3,Tipy!CL66=Výsledky!$DC$3),60,0)))</f>
        <v>0</v>
      </c>
      <c r="CY72" s="61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61">
        <f>IF(ISBLANK($DC$3),"",IF(OR(Tipy!CM66=Výsledky!$CX$6,Tipy!CM66=Výsledky!$CX$7,Tipy!CM66=Výsledky!$CX$8,Tipy!CM66=Výsledky!$CX$9),VLOOKUP(Tipy!CM66,'Kategórie hráčov'!$A$2:$B$51,2,FALSE),0))</f>
        <v>0</v>
      </c>
      <c r="DA72" s="61">
        <f>IF(ISBLANK($DC$3),"",IF(OR(Tipy!CN66=Výsledky!$DA$6,Tipy!CN66=Výsledky!$DA$7,Tipy!CN66=Výsledky!$DA$8,Tipy!CN66=Výsledky!$DA$9),VLOOKUP(Tipy!CN66,'Kategórie hráčov'!$A$27:$B$76,2,FALSE),0))</f>
        <v>0</v>
      </c>
      <c r="DB72" s="62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65" t="str">
        <f>IF(ISBLANK($DC$3),"",IF(ISBLANK(Tipy!CJ66),"-",SUM(CX72:DB72)))</f>
        <v>-</v>
      </c>
      <c r="DD72" s="64"/>
      <c r="DE72" s="61">
        <f>IF(ISBLANK($DJ$3),"",IF(ISBLANK(Tipy!CP66),0,IF(AND(Tipy!CP66=Výsledky!$DH$3,Tipy!CR66=Výsledky!$DJ$3),60,0)))</f>
        <v>0</v>
      </c>
      <c r="DF72" s="61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61">
        <f>IF(ISBLANK($DJ$3),"",IF(OR(Tipy!CS66=Výsledky!$DE$6,Tipy!CS66=Výsledky!$DE$7,Tipy!CS66=Výsledky!$DE$8,Tipy!CS66=Výsledky!$DE$9),VLOOKUP(Tipy!CS66,'Kategórie hráčov'!$A$2:$B$51,2,FALSE),0))</f>
        <v>0</v>
      </c>
      <c r="DH72" s="61">
        <f>IF(ISBLANK($DJ$3),"",IF(OR(Tipy!CT66=Výsledky!$DH$6,Tipy!CT66=Výsledky!$DH$7,Tipy!CT66=Výsledky!$DH$8,Tipy!CT66=Výsledky!$DH$9),VLOOKUP(Tipy!CT66,'Kategórie hráčov'!$A$27:$B$76,2,FALSE),0))</f>
        <v>0</v>
      </c>
      <c r="DI72" s="62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65" t="str">
        <f>IF(ISBLANK($DJ$3),"",IF(ISBLANK(Tipy!CP66),"-",SUM(DE72:DI72)))</f>
        <v>-</v>
      </c>
      <c r="DK72" s="64"/>
      <c r="DL72" s="61">
        <f>IF(ISBLANK($DQ$3),"",IF(ISBLANK(Tipy!CV66),0,IF(AND(Tipy!CV66=Výsledky!$DO$3,Tipy!CX66=Výsledky!$DQ$3),60,0)))</f>
        <v>0</v>
      </c>
      <c r="DM72" s="61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61">
        <f>IF(ISBLANK($DQ$3),"",IF(OR(Tipy!CY66=Výsledky!$DL$6,Tipy!CY66=Výsledky!$DL$7,Tipy!CY66=Výsledky!$DL$8,Tipy!CY66=Výsledky!$DL$9),VLOOKUP(Tipy!CY66,'Kategórie hráčov'!$A$2:$B$51,2,FALSE),0))</f>
        <v>0</v>
      </c>
      <c r="DO72" s="61">
        <f>IF(ISBLANK($DQ$3),"",IF(OR(Tipy!CZ66=Výsledky!$DO$6,Tipy!CZ66=Výsledky!$DO$7,Tipy!CZ66=Výsledky!$DO$8,Tipy!CZ66=Výsledky!$DO$9),VLOOKUP(Tipy!CZ66,'Kategórie hráčov'!$A$27:$B$76,2,FALSE),0))</f>
        <v>0</v>
      </c>
      <c r="DP72" s="62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65" t="str">
        <f>IF(ISBLANK($DQ$3),"",IF(ISBLANK(Tipy!CV66),"-",SUM(DL72:DP72)))</f>
        <v>-</v>
      </c>
      <c r="DR72" s="64"/>
      <c r="DS72" s="61">
        <f>IF(ISBLANK($DX$3),"",IF(ISBLANK(Tipy!DB66),0,IF(AND(Tipy!DB66=Výsledky!$DV$3,Tipy!DD66=Výsledky!$DX$3),60,0)))</f>
        <v>0</v>
      </c>
      <c r="DT72" s="61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61">
        <f>IF(ISBLANK($DX$3),"",IF(OR(Tipy!DE66=Výsledky!$DS$6,Tipy!DE66=Výsledky!$DS$7,Tipy!DE66=Výsledky!$DS$8,Tipy!DE66=Výsledky!$DS$9),VLOOKUP(Tipy!DE66,'Kategórie hráčov'!$A$2:$B$51,2,FALSE),0))</f>
        <v>0</v>
      </c>
      <c r="DV72" s="61">
        <f>IF(ISBLANK($DX$3),"",IF(OR(Tipy!DF66=Výsledky!$DV$6,Tipy!DF66=Výsledky!$DV$7,Tipy!DF66=Výsledky!$DV$8,Tipy!DF66=Výsledky!$DV$9),VLOOKUP(Tipy!DF66,'Kategórie hráčov'!$A$27:$B$76,2,FALSE),0))</f>
        <v>0</v>
      </c>
      <c r="DW72" s="62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65" t="str">
        <f>IF(ISBLANK($DX$3),"",IF(ISBLANK(Tipy!DB66),"-",SUM(DS72:DW72)))</f>
        <v>-</v>
      </c>
      <c r="DY72" s="64"/>
      <c r="DZ72" s="61">
        <f>IF(ISBLANK($EE$3),"",IF(ISBLANK(Tipy!DH66),0,IF(AND(Tipy!DH66=Výsledky!$EC$3,Tipy!DJ66=Výsledky!$EE$3),60,0)))</f>
        <v>0</v>
      </c>
      <c r="EA72" s="61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61">
        <f>IF(ISBLANK($EE$3),"",IF(OR(Tipy!DK66=Výsledky!$DZ$6,Tipy!DK66=Výsledky!$DZ$7,Tipy!DK66=Výsledky!$DZ$8,Tipy!DK66=Výsledky!$DZ$9),VLOOKUP(Tipy!DK66,'Kategórie hráčov'!$A$2:$B$51,2,FALSE),0))</f>
        <v>0</v>
      </c>
      <c r="EC72" s="61">
        <f>IF(ISBLANK($EE$3),"",IF(OR(Tipy!DL66=Výsledky!$EC$6,Tipy!DL66=Výsledky!$EC$7,Tipy!DL66=Výsledky!$EC$8,Tipy!DL66=Výsledky!$EC$9),VLOOKUP(Tipy!DL66,'Kategórie hráčov'!$A$27:$B$76,2,FALSE),0))</f>
        <v>0</v>
      </c>
      <c r="ED72" s="62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65" t="str">
        <f>IF(ISBLANK($EE$3),"",IF(ISBLANK(Tipy!DH66),"-",SUM(DZ72:ED72)))</f>
        <v>-</v>
      </c>
      <c r="EF72" s="64"/>
      <c r="EG72" s="61">
        <f>IF(ISBLANK($EL$3),"",IF(ISBLANK(Tipy!DN66),0,IF(AND(Tipy!DN66=Výsledky!$EJ$3,Tipy!DP66=Výsledky!$EL$3),60,0)))</f>
        <v>0</v>
      </c>
      <c r="EH72" s="61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61">
        <f>IF(ISBLANK($EL$3),"",IF(OR(Tipy!DQ66=Výsledky!$EG$6,Tipy!DQ66=Výsledky!$EG$7,Tipy!DQ66=Výsledky!$EG$8,Tipy!DQ66=Výsledky!$EG$9),VLOOKUP(Tipy!DQ66,'Kategórie hráčov'!$A$77:$B$77,2,FALSE),0))</f>
        <v>0</v>
      </c>
      <c r="EJ72" s="61">
        <f>IF(ISBLANK($EL$3),"",IF(OR(Tipy!DR66=Výsledky!$EJ$6,Tipy!DR66=Výsledky!$EJ$7,Tipy!DR66=Výsledky!$EJ$8,Tipy!DR66=Výsledky!$EJ$9),VLOOKUP(Tipy!DR66,'Kategórie hráčov'!$A$27:$B$76,2,FALSE),0))</f>
        <v>0</v>
      </c>
      <c r="EK72" s="62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65" t="str">
        <f>IF(ISBLANK($EL$3),"",IF(ISBLANK(Tipy!DN66),"-",SUM(EG72:EK72)))</f>
        <v>-</v>
      </c>
      <c r="EM72" s="64"/>
      <c r="EN72" s="61">
        <f>IF(ISBLANK($ES$3),"",IF(ISBLANK(Tipy!DT66),0,IF(AND(Tipy!DT66=Výsledky!$EQ$3,Tipy!DV66=Výsledky!$ES$3),60,0)))</f>
        <v>0</v>
      </c>
      <c r="EO72" s="61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61">
        <f>IF(ISBLANK($ES$3),"",IF(OR(Tipy!DW66=Výsledky!$EN$6,Tipy!DW66=Výsledky!$EN$7,Tipy!DW66=Výsledky!$EN$8,Tipy!DW66=Výsledky!$EN$9),VLOOKUP(Tipy!DW66,'Kategórie hráčov'!$A$2:$B$51,2,FALSE),0))</f>
        <v>0</v>
      </c>
      <c r="EQ72" s="61">
        <f>IF(ISBLANK($ES$3),"",IF(OR(Tipy!DX66=Výsledky!$EQ$6,Tipy!DX66=Výsledky!$EQ$7,Tipy!DX66=Výsledky!$EQ$8,Tipy!DX66=Výsledky!$EQ$9),VLOOKUP(Tipy!DX66,'Kategórie hráčov'!$A$27:$B$76,2,FALSE),0))</f>
        <v>0</v>
      </c>
      <c r="ER72" s="62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65" t="str">
        <f>IF(ISBLANK($ES$3),"",IF(ISBLANK(Tipy!DT66),"-",SUM(EN72:ER72)))</f>
        <v>-</v>
      </c>
      <c r="ET72" s="64"/>
      <c r="EU72" s="61">
        <f>IF(ISBLANK($EZ$3),"",IF(ISBLANK(Tipy!DZ66),0,IF(AND(Tipy!DZ66=Výsledky!$EX$3,Tipy!EB66=Výsledky!$EZ$3),60,0)))</f>
        <v>0</v>
      </c>
      <c r="EV72" s="61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61">
        <f>IF(ISBLANK($EZ$3),"",IF(OR(Tipy!EC66=Výsledky!$EU$6,Tipy!EC66=Výsledky!$EU$7,Tipy!EC66=Výsledky!$EU$8,Tipy!EC66=Výsledky!$EU$9),VLOOKUP(Tipy!EC66,'Kategórie hráčov'!$A$2:$B$51,2,FALSE),0))</f>
        <v>0</v>
      </c>
      <c r="EX72" s="61">
        <f>IF(ISBLANK($EZ$3),"",IF(OR(Tipy!ED66=Výsledky!$EX$6,Tipy!ED66=Výsledky!$EX$7,Tipy!ED66=Výsledky!$EX$8,Tipy!ED66=Výsledky!$EX$9),VLOOKUP(Tipy!ED66,'Kategórie hráčov'!$A$27:$B$76,2,FALSE),0))</f>
        <v>0</v>
      </c>
      <c r="EY72" s="62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65" t="str">
        <f>IF(ISBLANK($EZ$3),"",IF(ISBLANK(Tipy!DZ66),"-",SUM(EU72:EY72)))</f>
        <v>-</v>
      </c>
      <c r="FA72" s="64"/>
      <c r="FB72" s="61">
        <f>IF(ISBLANK($BM$3),"",IF(ISBLANK(Tipy!EF66),0,IF(AND(Tipy!EF66=Výsledky!$BK$3,Tipy!EH66=Výsledky!$BM$3),60,0)))</f>
        <v>0</v>
      </c>
      <c r="FC72" s="61">
        <f>IF(ISBLANK($BM$3),"",IF(ISBLANK(Tipy!EF66),0,IF(AND(Tipy!EF66=Výsledky!$BK$3,Tipy!EH66=Výsledky!$BM$3),0,IF(AND(Tipy!EF66-Tipy!EH66&gt;0,Výsledky!$BK$3-Výsledky!$BM$3&gt;0),20,IF(AND(Tipy!EF66-Tipy!EH66=0,Výsledky!$BK$3-Výsledky!$BM$3=0),20,IF(AND(Tipy!EF66-Tipy!EH66&lt;0,Výsledky!$BK$3-Výsledky!$BM$3&lt;0),20,0))))))</f>
        <v>0</v>
      </c>
      <c r="FD72" s="61">
        <f>IF(ISBLANK($BM$3),"",IF(OR(Tipy!EI66=Výsledky!$FB$6,Tipy!EI66=Výsledky!$FB$7,Tipy!EI66=Výsledky!$FB$8,Tipy!EI66=Výsledky!$FB$9),IF(VLOOKUP(Tipy!EI66,'Kategórie hráčov'!$A$2:$B$46,2,FALSE)=30,30,20),0))</f>
        <v>0</v>
      </c>
      <c r="FE72" s="61">
        <f>IF(ISBLANK($BM$3),"",IF(OR(Tipy!EJ66=Výsledky!$FE$6,Tipy!EJ66=Výsledky!$FE$7,Tipy!EJ66=Výsledky!$FE$8,Tipy!EJ66=Výsledky!$FE$9),IF(VLOOKUP(Tipy!EJ66,'Kategórie hráčov'!$A$2:$B$46,2,FALSE)=30,30,20),0))</f>
        <v>0</v>
      </c>
      <c r="FF72" s="62">
        <f>IF(ISBLANK($BM$3),"",IF(ISBLANK(Tipy!EF66),0,IF(OR(AND(Tipy!EF66=Výsledky!$BK$3,OR(Tipy!EH66=Výsledky!$BM$3+1,Tipy!EH66=Výsledky!$BM$3-1)),AND(Tipy!EH66=Výsledky!$BM$3,OR(Tipy!EF66=Výsledky!$BK$3+1,Tipy!EF66=Výsledky!$BK$3-1))),10,0)))</f>
        <v>0</v>
      </c>
      <c r="FG72" s="65" t="str">
        <f>IF(ISBLANK($BM$3),"",IF(ISBLANK(Tipy!EF66),"-",SUM(FB72:FF72)))</f>
        <v>-</v>
      </c>
      <c r="FH72" s="64"/>
      <c r="FI72" s="61" t="str">
        <f>IF(ISBLANK($FN$3),"",IF(ISBLANK(Tipy!EL66),0,IF(AND(Tipy!EL66=Výsledky!$FL$3,Tipy!EN66=Výsledky!$FN$3),60,0)))</f>
        <v/>
      </c>
      <c r="FJ72" s="61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61" t="str">
        <f>IF(ISBLANK($FN$3),"",IF(OR(Tipy!EO66=Výsledky!$FI$6,Tipy!EO66=Výsledky!$FI$7,Tipy!EO66=Výsledky!$FI$8,Tipy!EO66=Výsledky!$FI$9),IF(VLOOKUP(Tipy!EO66,'Kategórie hráčov'!$A$2:$B$46,2,FALSE)=30,30,20),0))</f>
        <v/>
      </c>
      <c r="FL72" s="61" t="str">
        <f>IF(ISBLANK($FN$3),"",IF(OR(Tipy!EP66=Výsledky!$FL$6,Tipy!EP66=Výsledky!$FL$7,Tipy!EP66=Výsledky!$FL$8,Tipy!EP66=Výsledky!$FL$9),IF(VLOOKUP(Tipy!EP66,'Kategórie hráčov'!$A$2:$B$46,2,FALSE)=30,30,20),0))</f>
        <v/>
      </c>
      <c r="FM72" s="62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65" t="str">
        <f>IF(ISBLANK($FN$3),"",IF(ISBLANK(Tipy!EL66),"-",SUM(FI72:FM72)))</f>
        <v/>
      </c>
      <c r="FO72" s="64"/>
      <c r="FP72" s="61">
        <f>IF(ISBLANK($DJ$3),"",IF(ISBLANK(Tipy!ER66),0,IF(AND(Tipy!ER66=Výsledky!$DH$3,Tipy!ET66=Výsledky!$DJ$3),60,0)))</f>
        <v>0</v>
      </c>
      <c r="FQ72" s="61">
        <f>IF(ISBLANK($DJ$3),"",IF(ISBLANK(Tipy!ER66),0,IF(AND(Tipy!ER66=Výsledky!$DH$3,Tipy!ET66=Výsledky!$DJ$3),0,IF(AND(Tipy!ER66-Tipy!ET66&gt;0,Výsledky!$DH$3-Výsledky!$DJ$3&gt;0),20,IF(AND(Tipy!ER66-Tipy!ET66=0,Výsledky!$DH$3-Výsledky!$DJ$3=0),20,IF(AND(Tipy!ER66-Tipy!ET66&lt;0,Výsledky!$DH$3-Výsledky!$DJ$3&lt;0),20,0))))))</f>
        <v>0</v>
      </c>
      <c r="FR72" s="61">
        <f>IF(ISBLANK($DJ$3),"",IF(OR(Tipy!EU66=Výsledky!$FP$6,Tipy!EU66=Výsledky!$FP$7,Tipy!EU66=Výsledky!$FP$8,Tipy!EU66=Výsledky!$FP$9),IF(VLOOKUP(Tipy!EU66,'Kategórie hráčov'!$A$2:$B$46,2,FALSE)=30,30,20),0))</f>
        <v>0</v>
      </c>
      <c r="FS72" s="61">
        <f>IF(ISBLANK($DJ$3),"",IF(OR(Tipy!EV66=Výsledky!$FS$6,Tipy!EV66=Výsledky!$FS$7,Tipy!EV66=Výsledky!$FS$8,Tipy!EV66=Výsledky!$FS$9),IF(VLOOKUP(Tipy!EV66,'Kategórie hráčov'!$A$2:$B$46,2,FALSE)=30,30,20),0))</f>
        <v>0</v>
      </c>
      <c r="FT72" s="62">
        <f>IF(ISBLANK($DJ$3),"",IF(ISBLANK(Tipy!ER66),0,IF(OR(AND(Tipy!ER66=Výsledky!$DH$3,OR(Tipy!ET66=Výsledky!$DJ$3+1,Tipy!ET66=Výsledky!$DJ$3-1)),AND(Tipy!ET66=Výsledky!$DJ$3,OR(Tipy!ER66=Výsledky!$DH$3+1,Tipy!ER66=Výsledky!$DH$3-1))),10,0)))</f>
        <v>0</v>
      </c>
      <c r="FU72" s="65" t="str">
        <f>IF(ISBLANK($DJ$3),"",IF(ISBLANK(Tipy!ER66),"-",SUM(FP72:FT72)))</f>
        <v>-</v>
      </c>
      <c r="FV72" s="64"/>
      <c r="FW72" s="61" t="str">
        <f>IF(ISBLANK($GB$3),"",IF(ISBLANK(Tipy!EX66),0,IF(AND(Tipy!EX66=Výsledky!$FZ$3,Tipy!EZ66=Výsledky!$GB$3),60,0)))</f>
        <v/>
      </c>
      <c r="FX72" s="61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61" t="str">
        <f>IF(ISBLANK($GB$3),"",IF(OR(Tipy!FA66=Výsledky!$FW$6,Tipy!FA66=Výsledky!$FW$7,Tipy!FA66=Výsledky!$FW$8,Tipy!FA66=Výsledky!$FW$9),IF(VLOOKUP(Tipy!FA66,'Kategórie hráčov'!$A$2:$B$46,2,FALSE)=30,30,20),0))</f>
        <v/>
      </c>
      <c r="FZ72" s="61" t="str">
        <f>IF(ISBLANK($GB$3),"",IF(OR(Tipy!FB66=Výsledky!$FZ$6,Tipy!FB66=Výsledky!$FZ$7,Tipy!FB66=Výsledky!$FZ$8,Tipy!FB66=Výsledky!$FZ$9),IF(VLOOKUP(Tipy!FB66,'Kategórie hráčov'!$A$2:$B$46,2,FALSE)=30,30,20),0))</f>
        <v/>
      </c>
      <c r="GA72" s="62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65" t="str">
        <f>IF(ISBLANK($GB$3),"",IF(ISBLANK(Tipy!EX66),"-",SUM(FW72:GA72)))</f>
        <v/>
      </c>
      <c r="GC72" s="64"/>
      <c r="GD72" s="61" t="str">
        <f>IF(ISBLANK($GP$3),"",IF(ISBLANK(Tipy!FD66),0,IF(AND(Tipy!FD66=Výsledky!$GN$3,Tipy!FF66=Výsledky!$GP$3),60,0)))</f>
        <v/>
      </c>
      <c r="GE72" s="61" t="str">
        <f>IF(ISBLANK($GP$3),"",IF(ISBLANK(Tipy!FD66),0,IF(AND(Tipy!FD66=Výsledky!$GN$3,Tipy!FF66=Výsledky!$GP$3),0,IF(AND(Tipy!FD66-Tipy!FF66&gt;0,Výsledky!$GN$3-Výsledky!$GP$3&gt;0),20,IF(AND(Tipy!FD66-Tipy!FF66=0,Výsledky!$GN$3-Výsledky!$GP$3=0),20,IF(AND(Tipy!FD66-Tipy!FF66&lt;0,Výsledky!$GN$3-Výsledky!$GP$3&lt;0),20,0))))))</f>
        <v/>
      </c>
      <c r="GF72" s="61" t="str">
        <f>IF(ISBLANK($GP$3),"",IF(OR(Tipy!FG66=Výsledky!$GD$6,Tipy!FG66=Výsledky!$GD$7,Tipy!FG66=Výsledky!$GD$8,Tipy!FG66=Výsledky!$GD$9),IF(VLOOKUP(Tipy!FG66,'Kategórie hráčov'!$A$2:$B$46,2,FALSE)=30,30,20),0))</f>
        <v/>
      </c>
      <c r="GG72" s="61" t="str">
        <f>IF(ISBLANK($GP$3),"",IF(OR(Tipy!FH66=Výsledky!$GG$6,Tipy!FH66=Výsledky!$GG$7,Tipy!FH66=Výsledky!$GG$8,Tipy!FH66=Výsledky!$GG$9),IF(VLOOKUP(Tipy!FH66,'Kategórie hráčov'!$A$2:$B$46,2,FALSE)=30,30,20),0))</f>
        <v/>
      </c>
      <c r="GH72" s="62" t="str">
        <f>IF(ISBLANK($GP$3),"",IF(ISBLANK(Tipy!FD66),0,IF(OR(AND(Tipy!FD66=Výsledky!$GN$3,OR(Tipy!FF66=Výsledky!$GP$3+1,Tipy!FF66=Výsledky!$GP$3-1)),AND(Tipy!FF66=Výsledky!$GP$3,OR(Tipy!FD66=Výsledky!$GN$3+1,Tipy!FD66=Výsledky!$GN$3-1))),10,0)))</f>
        <v/>
      </c>
      <c r="GI72" s="65" t="str">
        <f>IF(ISBLANK($GP$3),"",IF(ISBLANK(Tipy!FD66),"-",SUM(GD72:GH72)))</f>
        <v/>
      </c>
      <c r="GJ72" s="64"/>
      <c r="GK72" s="61" t="str">
        <f>IF(ISBLANK($GW$3),"",IF(ISBLANK(Tipy!FJ66),0,IF(AND(Tipy!FJ66=Výsledky!$GU$3,Tipy!FL66=Výsledky!$GW$3),60,0)))</f>
        <v/>
      </c>
      <c r="GL72" s="61" t="str">
        <f>IF(ISBLANK($GW$3),"",IF(ISBLANK(Tipy!FJ66),0,IF(AND(Tipy!FJ66=Výsledky!$GU$3,Tipy!FL66=Výsledky!$GW$3),0,IF(AND(Tipy!FJ66-Tipy!FL66&gt;0,Výsledky!$GU$3-Výsledky!$GW$3&gt;0),20,IF(AND(Tipy!FJ66-Tipy!FL66=0,Výsledky!$GU$3-Výsledky!$GW$3=0),20,IF(AND(Tipy!FJ66-Tipy!FL66&lt;0,Výsledky!$GU$3-Výsledky!$GW$3&lt;0),20,0))))))</f>
        <v/>
      </c>
      <c r="GM72" s="61" t="str">
        <f>IF(ISBLANK($GW$3),"",IF(OR(Tipy!FM66=Výsledky!$GK$6,Tipy!FM66=Výsledky!$GK$7,Tipy!FM66=Výsledky!$GK$8,Tipy!FM66=Výsledky!$GK$9),IF(VLOOKUP(Tipy!FM66,'Kategórie hráčov'!$A$2:$B$46,2,FALSE)=30,30,20),0))</f>
        <v/>
      </c>
      <c r="GN72" s="61" t="str">
        <f>IF(ISBLANK($GW$3),"",IF(OR(Tipy!FN66=Výsledky!$GN$6,Tipy!FN66=Výsledky!$GN$7,Tipy!FN66=Výsledky!$GN$8,Tipy!FN66=Výsledky!$GN$9),IF(VLOOKUP(Tipy!FN66,'Kategórie hráčov'!$A$2:$B$46,2,FALSE)=30,30,20),0))</f>
        <v/>
      </c>
      <c r="GO72" s="62" t="str">
        <f>IF(ISBLANK($GW$3),"",IF(ISBLANK(Tipy!FJ66),0,IF(OR(AND(Tipy!FJ66=Výsledky!$GU$3,OR(Tipy!FL66=Výsledky!$GW$3+1,Tipy!FL66=Výsledky!$GW$3-1)),AND(Tipy!FL66=Výsledky!$GW$3,OR(Tipy!FJ66=Výsledky!$GU$3+1,Tipy!FJ66=Výsledky!$GU$3-1))),10,0)))</f>
        <v/>
      </c>
      <c r="GP72" s="65" t="str">
        <f>IF(ISBLANK($GW$3),"",IF(ISBLANK(Tipy!FJ66),"-",SUM(GK72:GO72)))</f>
        <v/>
      </c>
      <c r="GQ72" s="64"/>
      <c r="GR72" s="61" t="str">
        <f>IF(ISBLANK($GI$3),"",IF(ISBLANK(Tipy!FP66),0,IF(AND(Tipy!FP66=Výsledky!$GG$3,Tipy!FR66=Výsledky!$GI$3),60,0)))</f>
        <v/>
      </c>
      <c r="GS72" s="61" t="str">
        <f>IF(ISBLANK($GI$3),"",IF(ISBLANK(Tipy!FP66),0,IF(AND(Tipy!FP66=Výsledky!$GG$3,Tipy!FR66=Výsledky!$GI$3),0,IF(AND(Tipy!FP66-Tipy!FR66&gt;0,Výsledky!$GG$3-Výsledky!$GI$3&gt;0),20,IF(AND(Tipy!FP66-Tipy!FR66=0,Výsledky!$GG$3-Výsledky!$GI$3=0),20,IF(AND(Tipy!FP66-Tipy!FR66&lt;0,Výsledky!$GG$3-Výsledky!$GI$3&lt;0),20,0))))))</f>
        <v/>
      </c>
      <c r="GT72" s="61" t="str">
        <f>IF(ISBLANK($GI$3),"",IF(OR(Tipy!FS66=Výsledky!#REF!,Tipy!FS66=Výsledky!#REF!,Tipy!FS66=Výsledky!#REF!,Tipy!FS66=Výsledky!$GR$9),IF(VLOOKUP(Tipy!FS66,'Kategórie hráčov'!$A$2:$B$46,2,FALSE)=30,30,20),0))</f>
        <v/>
      </c>
      <c r="GU72" s="61" t="str">
        <f>IF(ISBLANK($GI$3),"",IF(OR(Tipy!FT66=Výsledky!#REF!,Tipy!FT66=Výsledky!#REF!,Tipy!FT66=Výsledky!#REF!,Tipy!FT66=Výsledky!$GU$9),IF(VLOOKUP(Tipy!FT66,'Kategórie hráčov'!$A$2:$B$46,2,FALSE)=30,30,20),0))</f>
        <v/>
      </c>
      <c r="GV72" s="62" t="str">
        <f>IF(ISBLANK($GI$3),"",IF(ISBLANK(Tipy!FP66),0,IF(OR(AND(Tipy!FP66=Výsledky!$GG$3,OR(Tipy!FR66=Výsledky!$GI$3+1,Tipy!FR66=Výsledky!$GI$3-1)),AND(Tipy!FR66=Výsledky!$GI$3,OR(Tipy!FP66=Výsledky!$GG$3+1,Tipy!FP66=Výsledky!$GG$3-1))),10,0)))</f>
        <v/>
      </c>
      <c r="GW72" s="65" t="str">
        <f>IF(ISBLANK($GI$3),"",IF(ISBLANK(Tipy!FP66),"-",SUM(GR72:GV72)))</f>
        <v/>
      </c>
      <c r="GX72" s="64"/>
      <c r="GY72" s="61" t="str">
        <f>IF(ISBLANK($HK$3),"",IF(ISBLANK(Tipy!FV66),0,IF(AND(Tipy!FV66=Výsledky!$HI$3,Tipy!FX66=Výsledky!$HK$3),60,0)))</f>
        <v/>
      </c>
      <c r="GZ72" s="61" t="str">
        <f>IF(ISBLANK($HK$3),"",IF(ISBLANK(Tipy!FV66),0,IF(AND(Tipy!FV66=Výsledky!$HI$3,Tipy!FX66=Výsledky!$HK$3),0,IF(AND(Tipy!FV66-Tipy!FX66&gt;0,Výsledky!$HI$3-Výsledky!$HK$3&gt;0),20,IF(AND(Tipy!FV66-Tipy!FX66=0,Výsledky!$HI$3-Výsledky!$HK$3=0),20,IF(AND(Tipy!FV66-Tipy!FX66&lt;0,Výsledky!$HI$3-Výsledky!$HK$3&lt;0),20,0))))))</f>
        <v/>
      </c>
      <c r="HA72" s="61" t="str">
        <f>IF(ISBLANK($HK$3),"",IF(OR(Tipy!FY66=Výsledky!$GY$6,Tipy!FY66=Výsledky!$GY$7,Tipy!FY66=Výsledky!$GY$8,Tipy!FY66=Výsledky!$GY$9),IF(VLOOKUP(Tipy!FY66,'Kategórie hráčov'!$A$2:$B$46,2,FALSE)=30,30,20),0))</f>
        <v/>
      </c>
      <c r="HB72" s="61" t="str">
        <f>IF(ISBLANK($HK$3),"",IF(OR(Tipy!FZ66=Výsledky!$HB$6,Tipy!FZ66=Výsledky!$HB$7,Tipy!FZ66=Výsledky!$HB$8,Tipy!FZ66=Výsledky!$HB$9),IF(VLOOKUP(Tipy!FZ66,'Kategórie hráčov'!$A$2:$B$46,2,FALSE)=30,30,20),0))</f>
        <v/>
      </c>
      <c r="HC72" s="62" t="str">
        <f>IF(ISBLANK($HK$3),"",IF(ISBLANK(Tipy!FV66),0,IF(OR(AND(Tipy!FV66=Výsledky!$HI$3,OR(Tipy!FX66=Výsledky!$HK$3+1,Tipy!FX66=Výsledky!$HK$3-1)),AND(Tipy!FX66=Výsledky!$HK$3,OR(Tipy!FV66=Výsledky!$HI$3+1,Tipy!FV66=Výsledky!$HI$3-1))),10,0)))</f>
        <v/>
      </c>
      <c r="HD72" s="65" t="str">
        <f>IF(ISBLANK($HK$3),"",IF(ISBLANK(Tipy!FV66),"-",SUM(GY72:HC72)))</f>
        <v/>
      </c>
      <c r="HE72" s="64"/>
      <c r="HF72" s="61" t="str">
        <f>IF(ISBLANK($HD$3),"",IF(ISBLANK(Tipy!GB66),0,IF(AND(Tipy!GB66=Výsledky!$HB$3,Tipy!GD66=Výsledky!$HD$3),60,0)))</f>
        <v/>
      </c>
      <c r="HG72" s="61" t="str">
        <f>IF(ISBLANK($HD$3),"",IF(ISBLANK(Tipy!GB66),0,IF(AND(Tipy!GB66=Výsledky!$HB$3,Tipy!GD66=Výsledky!$HD$3),0,IF(AND(Tipy!GB66-Tipy!GD66&gt;0,Výsledky!$HB$3-Výsledky!$HD$3&gt;0),20,IF(AND(Tipy!GB66-Tipy!GD66=0,Výsledky!$HB$3-Výsledky!$HD$3=0),20,IF(AND(Tipy!GB66-Tipy!GD66&lt;0,Výsledky!$HB$3-Výsledky!$HD$3&lt;0),20,0))))))</f>
        <v/>
      </c>
      <c r="HH72" s="61" t="str">
        <f>IF(ISBLANK($HD$3),"",IF(OR(Tipy!GE66=Výsledky!#REF!,Tipy!GE66=Výsledky!#REF!,Tipy!GE66=Výsledky!#REF!,Tipy!GE66=Výsledky!$HF$9),IF(VLOOKUP(Tipy!GE66,'Kategórie hráčov'!$A$2:$B$46,2,FALSE)=30,30,20),0))</f>
        <v/>
      </c>
      <c r="HI72" s="61" t="str">
        <f>IF(ISBLANK($HD$3),"",IF(OR(Tipy!GF66=Výsledky!#REF!,Tipy!GF66=Výsledky!#REF!,Tipy!GF66=Výsledky!#REF!,Tipy!GF66=Výsledky!$HI$9),IF(VLOOKUP(Tipy!GF66,'Kategórie hráčov'!$A$2:$B$46,2,FALSE)=30,30,20),0))</f>
        <v/>
      </c>
      <c r="HJ72" s="62" t="str">
        <f>IF(ISBLANK($HD$3),"",IF(ISBLANK(Tipy!GB66),0,IF(OR(AND(Tipy!GB66=Výsledky!$HB$3,OR(Tipy!GD66=Výsledky!$HD$3+1,Tipy!GD66=Výsledky!$HD$3-1)),AND(Tipy!GD66=Výsledky!$HD$3,OR(Tipy!GB66=Výsledky!$HB$3+1,Tipy!GB66=Výsledky!$HB$3-1))),10,0)))</f>
        <v/>
      </c>
      <c r="HK72" s="65" t="str">
        <f>IF(ISBLANK($HD$3),"",IF(ISBLANK(Tipy!GB66),"-",SUM(HF72:HJ72)))</f>
        <v/>
      </c>
      <c r="HL72" s="64"/>
      <c r="HM72" s="61" t="str">
        <f>IF(ISBLANK($HY$3),"",IF(ISBLANK(Tipy!GH66),0,IF(AND(Tipy!GH66=Výsledky!$HW$3,Tipy!GJ66=Výsledky!$HY$3),60,0)))</f>
        <v/>
      </c>
      <c r="HN72" s="61" t="str">
        <f>IF(ISBLANK($HY$3),"",IF(ISBLANK(Tipy!GH66),0,IF(AND(Tipy!GH66=Výsledky!$HW$3,Tipy!GJ66=Výsledky!$HY$3),0,IF(AND(Tipy!GH66-Tipy!GJ66&gt;0,Výsledky!$HW$3-Výsledky!$HY$3&gt;0),20,IF(AND(Tipy!GH66-Tipy!GJ66=0,Výsledky!$HW$3-Výsledky!$HY$3=0),20,IF(AND(Tipy!GH66-Tipy!GJ66&lt;0,Výsledky!$HW$3-Výsledky!$HY$3&lt;0),20,0))))))</f>
        <v/>
      </c>
      <c r="HO72" s="61" t="str">
        <f>IF(ISBLANK($HY$3),"",IF(OR(Tipy!GK66=Výsledky!$HM$6,Tipy!GK66=Výsledky!$HM$7,Tipy!GK66=Výsledky!$HM$8,Tipy!GK66=Výsledky!$HM$9),IF(VLOOKUP(Tipy!GK66,'Kategórie hráčov'!$A$2:$B$46,2,FALSE)=30,30,20),0))</f>
        <v/>
      </c>
      <c r="HP72" s="61" t="str">
        <f>IF(ISBLANK($HY$3),"",IF(OR(Tipy!GL66=Výsledky!$HP$6,Tipy!GL66=Výsledky!$HP$7,Tipy!GL66=Výsledky!$HP$8,Tipy!GL66=Výsledky!$HP$9),IF(VLOOKUP(Tipy!GL66,'Kategórie hráčov'!$A$2:$B$46,2,FALSE)=30,30,20),0))</f>
        <v/>
      </c>
      <c r="HQ72" s="62" t="str">
        <f>IF(ISBLANK($HY$3),"",IF(ISBLANK(Tipy!GH66),0,IF(OR(AND(Tipy!GH66=Výsledky!$HW$3,OR(Tipy!GJ66=Výsledky!$HY$3+1,Tipy!GJ66=Výsledky!$HY$3-1)),AND(Tipy!GJ66=Výsledky!$HY$3,OR(Tipy!GH66=Výsledky!$HW$3+1,Tipy!GH66=Výsledky!$HW$3-1))),10,0)))</f>
        <v/>
      </c>
      <c r="HR72" s="65" t="str">
        <f>IF(ISBLANK($HY$3),"",IF(ISBLANK(Tipy!GH66),"-",SUM(HM72:HQ72)))</f>
        <v/>
      </c>
      <c r="HS72" s="64"/>
      <c r="HT72" s="61" t="str">
        <f>IF(ISBLANK($HR$3),"",IF(ISBLANK(Tipy!GN66),0,IF(AND(Tipy!GN66=Výsledky!$HP$3,Tipy!GP66=Výsledky!$HR$3),60,0)))</f>
        <v/>
      </c>
      <c r="HU72" s="61" t="str">
        <f>IF(ISBLANK($HR$3),"",IF(ISBLANK(Tipy!GN66),0,IF(AND(Tipy!GN66=Výsledky!$HP$3,Tipy!GP66=Výsledky!$HR$3),0,IF(AND(Tipy!GN66-Tipy!GP66&gt;0,Výsledky!$HP$3-Výsledky!$HR$3&gt;0),20,IF(AND(Tipy!GN66-Tipy!GP66=0,Výsledky!$HP$3-Výsledky!$HR$3=0),20,IF(AND(Tipy!GN66-Tipy!GP66&lt;0,Výsledky!$HP$3-Výsledky!$HR$3&lt;0),20,0))))))</f>
        <v/>
      </c>
      <c r="HV72" s="61" t="str">
        <f>IF(ISBLANK($HR$3),"",IF(OR(Tipy!GQ66=Výsledky!$HT$6,Tipy!GQ66=Výsledky!#REF!,Tipy!GQ66=Výsledky!#REF!,Tipy!GQ66=Výsledky!#REF!),IF(VLOOKUP(Tipy!GQ66,'Kategórie hráčov'!$A$2:$B$46,2,FALSE)=30,30,20),0))</f>
        <v/>
      </c>
      <c r="HW72" s="61" t="str">
        <f>IF(ISBLANK($HR$3),"",IF(OR(Tipy!GR66=Výsledky!$HW$6,Tipy!GR66=Výsledky!#REF!,Tipy!GR66=Výsledky!#REF!,Tipy!GR66=Výsledky!#REF!),IF(VLOOKUP(Tipy!GR66,'Kategórie hráčov'!$A$2:$B$46,2,FALSE)=30,30,20),0))</f>
        <v/>
      </c>
      <c r="HX72" s="62" t="str">
        <f>IF(ISBLANK($HR$3),"",IF(ISBLANK(Tipy!GN66),0,IF(OR(AND(Tipy!GN66=Výsledky!$HP$3,OR(Tipy!GP66=Výsledky!$HR$3+1,Tipy!GP66=Výsledky!$HR$3-1)),AND(Tipy!GP66=Výsledky!$HR$3,OR(Tipy!GN66=Výsledky!$HP$3+1,Tipy!GN66=Výsledky!$HP$3-1))),10,0)))</f>
        <v/>
      </c>
      <c r="HY72" s="65" t="str">
        <f>IF(ISBLANK($HR$3),"",IF(ISBLANK(Tipy!GN66),"-",SUM(HT72:HX72)))</f>
        <v/>
      </c>
      <c r="HZ72" s="64"/>
      <c r="IA72" s="61" t="str">
        <f>IF(ISBLANK($IM$3),"",IF(ISBLANK(Tipy!GT66),0,IF(AND(Tipy!GT66=Výsledky!$IK$3,Tipy!GV66=Výsledky!$IM$3),60,0)))</f>
        <v/>
      </c>
      <c r="IB72" s="61" t="str">
        <f>IF(ISBLANK($IM$3),"",IF(ISBLANK(Tipy!GT66),0,IF(AND(Tipy!GT66=Výsledky!$IK$3,Tipy!GV66=Výsledky!$IM$3),0,IF(AND(Tipy!GT66-Tipy!GV66&gt;0,Výsledky!$IK$3-Výsledky!$IM$3&gt;0),20,IF(AND(Tipy!GT66-Tipy!GV66=0,Výsledky!$IK$3-Výsledky!$IM$3=0),20,IF(AND(Tipy!GT66-Tipy!GV66&lt;0,Výsledky!$IK$3-Výsledky!$IM$3&lt;0),20,0))))))</f>
        <v/>
      </c>
      <c r="IC72" s="61" t="str">
        <f>IF(ISBLANK($IM$3),"",IF(OR(Tipy!GW66=Výsledky!$IA$6,Tipy!GW66=Výsledky!$IA$7,Tipy!GW66=Výsledky!$IA$8,Tipy!GW66=Výsledky!$IA$9),IF(VLOOKUP(Tipy!GW66,'Kategórie hráčov'!$A$2:$B$46,2,FALSE)=30,30,20),0))</f>
        <v/>
      </c>
      <c r="ID72" s="61" t="str">
        <f>IF(ISBLANK($IM$3),"",IF(OR(Tipy!GX66=Výsledky!$ID$6,Tipy!GX66=Výsledky!$ID$7,Tipy!GX66=Výsledky!$ID$8,Tipy!GX66=Výsledky!$ID$9),IF(VLOOKUP(Tipy!GX66,'Kategórie hráčov'!$A$2:$B$46,2,FALSE)=30,30,20),0))</f>
        <v/>
      </c>
      <c r="IE72" s="62" t="str">
        <f>IF(ISBLANK($IM$3),"",IF(ISBLANK(Tipy!GT66),0,IF(OR(AND(Tipy!GT66=Výsledky!$IK$3,OR(Tipy!GV66=Výsledky!$IM$3+1,Tipy!GV66=Výsledky!$IM$3-1)),AND(Tipy!GV66=Výsledky!$IM$3,OR(Tipy!GT66=Výsledky!$IK$3+1,Tipy!GT66=Výsledky!$IK$3-1))),10,0)))</f>
        <v/>
      </c>
      <c r="IF72" s="65" t="str">
        <f>IF(ISBLANK($IM$3),"",IF(ISBLANK(Tipy!GT66),"-",SUM(IA72:IE72)))</f>
        <v/>
      </c>
      <c r="IG72" s="64"/>
      <c r="IH72" s="61" t="str">
        <f>IF(ISBLANK($IF$3),"",IF(ISBLANK(Tipy!GZ66),0,IF(AND(Tipy!GZ66=Výsledky!$ID$3,Tipy!HB66=Výsledky!$IF$3),60,0)))</f>
        <v/>
      </c>
      <c r="II72" s="61" t="str">
        <f>IF(ISBLANK($IF$3),"",IF(ISBLANK(Tipy!GZ66),0,IF(AND(Tipy!GZ66=Výsledky!$ID$3,Tipy!HB66=Výsledky!$IF$3),0,IF(AND(Tipy!GZ66-Tipy!HB66&gt;0,Výsledky!$ID$3-Výsledky!$IF$3&gt;0),20,IF(AND(Tipy!GZ66-Tipy!HB66=0,Výsledky!$ID$3-Výsledky!$IF$3=0),20,IF(AND(Tipy!GZ66-Tipy!HB66&lt;0,Výsledky!$ID$3-Výsledky!$IF$3&lt;0),20,0))))))</f>
        <v/>
      </c>
      <c r="IJ72" s="61" t="str">
        <f>IF(ISBLANK($IF$3),"",IF(OR(Tipy!HC66=Výsledky!#REF!,Tipy!HC66=Výsledky!#REF!,Tipy!HC66=Výsledky!#REF!,Tipy!HC66=Výsledky!$IH$9),IF(VLOOKUP(Tipy!HC66,'Kategórie hráčov'!$A$2:$B$46,2,FALSE)=30,30,20),0))</f>
        <v/>
      </c>
      <c r="IK72" s="61" t="str">
        <f>IF(ISBLANK($IF$3),"",IF(OR(Tipy!HD66=Výsledky!#REF!,Tipy!HD66=Výsledky!#REF!,Tipy!HD66=Výsledky!#REF!,Tipy!HD66=Výsledky!$IK$9),IF(VLOOKUP(Tipy!HD66,'Kategórie hráčov'!$A$2:$B$46,2,FALSE)=30,30,20),0))</f>
        <v/>
      </c>
      <c r="IL72" s="62" t="str">
        <f>IF(ISBLANK($IF$3),"",IF(ISBLANK(Tipy!GZ66),0,IF(OR(AND(Tipy!GZ66=Výsledky!$ID$3,OR(Tipy!HB66=Výsledky!$IF$3+1,Tipy!HB66=Výsledky!$IF$3-1)),AND(Tipy!HB66=Výsledky!$IF$3,OR(Tipy!GZ66=Výsledky!$ID$3+1,Tipy!GZ66=Výsledky!$ID$3-1))),10,0)))</f>
        <v/>
      </c>
      <c r="IM72" s="65" t="str">
        <f>IF(ISBLANK($IF$3),"",IF(ISBLANK(Tipy!GZ66),"-",SUM(IH72:IL72)))</f>
        <v/>
      </c>
      <c r="IN72" s="64"/>
      <c r="IO72" s="61" t="str">
        <f>IF(ISBLANK($IT$3),"",IF(ISBLANK(Tipy!HF66),0,IF(AND(Tipy!HF66=Výsledky!$IR$3,Tipy!HH66=Výsledky!$IT$3),60,0)))</f>
        <v/>
      </c>
      <c r="IP72" s="61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61" t="str">
        <f>IF(ISBLANK($IT$3),"",IF(OR(Tipy!HI66=Výsledky!$IO$6,Tipy!HI66=Výsledky!$IO$7,Tipy!HI66=Výsledky!$IO$8,Tipy!HI66=Výsledky!$IO$9),IF(VLOOKUP(Tipy!HI66,'Kategórie hráčov'!$A$2:$B$46,2,FALSE)=30,30,20),0))</f>
        <v/>
      </c>
      <c r="IR72" s="61" t="str">
        <f>IF(ISBLANK($IT$3),"",IF(OR(Tipy!HJ66=Výsledky!$IR$6,Tipy!HJ66=Výsledky!$IR$7,Tipy!HJ66=Výsledky!$IR$8,Tipy!HJ66=Výsledky!$IR$9),IF(VLOOKUP(Tipy!HJ66,'Kategórie hráčov'!$A$2:$B$46,2,FALSE)=30,30,20),0))</f>
        <v/>
      </c>
      <c r="IS72" s="62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65" t="str">
        <f>IF(ISBLANK($IT$3),"",IF(ISBLANK(Tipy!HF66),"-",SUM(IO72:IS72)))</f>
        <v/>
      </c>
      <c r="IU72" s="64"/>
      <c r="IV72" s="61" t="str">
        <f>IF(ISBLANK($JA$3),"",IF(ISBLANK(Tipy!HL66),0,IF(AND(Tipy!HL66=Výsledky!$IY$3,Tipy!HN66=Výsledky!$JA$3),60,0)))</f>
        <v/>
      </c>
      <c r="IW72" s="61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61" t="str">
        <f>IF(ISBLANK($JA$3),"",IF(OR(Tipy!HO66=Výsledky!$IV$6,Tipy!HO66=Výsledky!$IV$7,Tipy!HO66=Výsledky!$IV$8,Tipy!HO66=Výsledky!$IV$9),IF(VLOOKUP(Tipy!HO66,'Kategórie hráčov'!$A$2:$B$46,2,FALSE)=30,30,20),0))</f>
        <v/>
      </c>
      <c r="IY72" s="61" t="str">
        <f>IF(ISBLANK($JA$3),"",IF(OR(Tipy!HP66=Výsledky!$IY$6,Tipy!HP66=Výsledky!$IY$7,Tipy!HP66=Výsledky!$IY$8,Tipy!HP66=Výsledky!$IY$9),IF(VLOOKUP(Tipy!HP66,'Kategórie hráčov'!$A$2:$B$46,2,FALSE)=30,30,20),0))</f>
        <v/>
      </c>
      <c r="IZ72" s="62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65" t="str">
        <f>IF(ISBLANK($JA$3),"",IF(ISBLANK(Tipy!HL66),"-",SUM(IV72:IZ72)))</f>
        <v/>
      </c>
      <c r="JB72" s="64"/>
      <c r="JC72" s="61" t="str">
        <f>IF(ISBLANK($JO$3),"",IF(ISBLANK(Tipy!HR66),0,IF(AND(Tipy!HR66=Výsledky!$JM$3,Tipy!HT66=Výsledky!$JO$3),60,0)))</f>
        <v/>
      </c>
      <c r="JD72" s="61" t="str">
        <f>IF(ISBLANK($JO$3),"",IF(ISBLANK(Tipy!HR66),0,IF(AND(Tipy!HR66=Výsledky!$JM$3,Tipy!HT66=Výsledky!$JO$3),0,IF(AND(Tipy!HR66-Tipy!HT66&gt;0,Výsledky!$JM$3-Výsledky!$JO$3&gt;0),20,IF(AND(Tipy!HR66-Tipy!HT66=0,Výsledky!$JM$3-Výsledky!$JO$3=0),20,IF(AND(Tipy!HR66-Tipy!HT66&lt;0,Výsledky!$JM$3-Výsledky!$JO$3&lt;0),20,0))))))</f>
        <v/>
      </c>
      <c r="JE72" s="61" t="str">
        <f>IF(ISBLANK($JO$3),"",IF(OR(Tipy!HU66=Výsledky!$JC$6,Tipy!HU66=Výsledky!$JC$7,Tipy!HU66=Výsledky!$JC$8,Tipy!HU66=Výsledky!$JC$9),IF(VLOOKUP(Tipy!HU66,'Kategórie hráčov'!$A$2:$B$70,2,FALSE)=30,30,20),0))</f>
        <v/>
      </c>
      <c r="JF72" s="61" t="str">
        <f>IF(ISBLANK($JO$3),"",IF(OR(Tipy!HV66=Výsledky!$JF$6,Tipy!HV66=Výsledky!$JF$7,Tipy!HV66=Výsledky!$JF$8,Tipy!HV66=Výsledky!$JF$9),IF(VLOOKUP(Tipy!HV66,'Kategórie hráčov'!$A$2:$B$70,2,FALSE)=30,30,20),0))</f>
        <v/>
      </c>
      <c r="JG72" s="62" t="str">
        <f>IF(ISBLANK($JO$3),"",IF(ISBLANK(Tipy!HR66),0,IF(OR(AND(Tipy!HR66=Výsledky!$JM$3,OR(Tipy!HT66=Výsledky!$JO$3+1,Tipy!HT66=Výsledky!$JO$3-1)),AND(Tipy!HT66=Výsledky!$JO$3,OR(Tipy!HR66=Výsledky!$JM$3+1,Tipy!HR66=Výsledky!$JM$3-1))),10,0)))</f>
        <v/>
      </c>
      <c r="JH72" s="65" t="str">
        <f>IF(ISBLANK($JO$3),"",IF(ISBLANK(Tipy!HR66),"-",SUM(JC72:JG72)))</f>
        <v/>
      </c>
      <c r="JI72" s="64"/>
      <c r="JJ72" s="61" t="str">
        <f>IF(ISBLANK($JH$3),"",IF(ISBLANK(Tipy!HX66),0,IF(AND(Tipy!HX66=Výsledky!$JF$3,Tipy!HZ66=Výsledky!$JH$3),60,0)))</f>
        <v/>
      </c>
      <c r="JK72" s="61" t="str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/>
      </c>
      <c r="JL72" s="61" t="str">
        <f>IF(ISBLANK($JH$3),"",IF(OR(Tipy!IA66=Výsledky!#REF!,Tipy!IA66=Výsledky!#REF!,Tipy!IA66=Výsledky!#REF!,Tipy!IA66=Výsledky!$JJ$9),IF(VLOOKUP(Tipy!IA66,'Kategórie hráčov'!$A$2:$B$46,2,FALSE)=30,30,20),0))</f>
        <v/>
      </c>
      <c r="JM72" s="61" t="str">
        <f>IF(ISBLANK($JH$3),"",IF(OR(Tipy!IB66=Výsledky!#REF!,Tipy!IB66=Výsledky!#REF!,Tipy!IB66=Výsledky!#REF!,Tipy!IB66=Výsledky!$JM$9),IF(VLOOKUP(Tipy!IB66,'Kategórie hráčov'!$A$2:$B$46,2,FALSE)=30,30,20),0))</f>
        <v/>
      </c>
      <c r="JN72" s="62" t="str">
        <f>IF(ISBLANK($JH$3),"",IF(ISBLANK(Tipy!HX66),0,IF(OR(AND(Tipy!HX66=Výsledky!$JF$3,OR(Tipy!HZ66=Výsledky!$JH$3+1,Tipy!HZ66=Výsledky!$JH$3-1)),AND(Tipy!HZ66=Výsledky!$JH$3,OR(Tipy!HX66=Výsledky!$JF$3+1,Tipy!HX66=Výsledky!$JF$3-1))),10,0)))</f>
        <v/>
      </c>
      <c r="JO72" s="65" t="str">
        <f>IF(ISBLANK($JH$3),"",IF(ISBLANK(Tipy!HX66),"-",SUM(JJ72:JN72)))</f>
        <v/>
      </c>
      <c r="JP72" s="64"/>
      <c r="JQ72" s="61" t="str">
        <f>IF(ISBLANK($JV$3),"",IF(ISBLANK(Tipy!ID66),0,IF(AND(Tipy!ID66=Výsledky!$JT$3,Tipy!IF66=Výsledky!$JV$3),60,0)))</f>
        <v/>
      </c>
      <c r="JR72" s="61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61" t="str">
        <f>IF(ISBLANK($JV$3),"",IF(OR(Tipy!IG66=Výsledky!$JQ$6,Tipy!IG66=Výsledky!$JQ$7,Tipy!IG66=Výsledky!$JQ$8,Tipy!IG66=Výsledky!$JQ$9),IF(VLOOKUP(Tipy!IG66,'Kategórie hráčov'!$A$2:$B$46,2,FALSE)=30,30,20),0))</f>
        <v/>
      </c>
      <c r="JT72" s="61" t="str">
        <f>IF(ISBLANK($JV$3),"",IF(OR(Tipy!IH66=Výsledky!$JT$6,Tipy!IH66=Výsledky!$JT$7,Tipy!IH66=Výsledky!$JT$8,Tipy!IH66=Výsledky!$JT$9),IF(VLOOKUP(Tipy!IH66,'Kategórie hráčov'!$A$2:$B$46,2,FALSE)=30,30,20),0))</f>
        <v/>
      </c>
      <c r="JU72" s="62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65" t="str">
        <f>IF(ISBLANK($JV$3),"",IF(ISBLANK(Tipy!ID66),"-",SUM(JQ72:JU72)))</f>
        <v/>
      </c>
      <c r="JW72" s="64"/>
      <c r="JX72" s="61" t="str">
        <f>IF(ISBLANK($KQ$3),"",IF(ISBLANK(Tipy!IJ66),0,IF(AND(Tipy!IJ66=Výsledky!$KO$3,Tipy!IL66=Výsledky!$KQ$3),60,0)))</f>
        <v/>
      </c>
      <c r="JY72" s="61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1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1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2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65" t="str">
        <f>IF(ISBLANK($KQ$3),"",IF(ISBLANK(Tipy!IJ66),"-",SUM(JX72:KB72)))</f>
        <v/>
      </c>
      <c r="KD72" s="64"/>
      <c r="KE72" s="61" t="str">
        <f>IF(ISBLANK($KX$3),"",IF(ISBLANK(Tipy!IP66),0,IF(AND(Tipy!IP66=Výsledky!$KV$3,Tipy!IR66=Výsledky!$KX$3),60,0)))</f>
        <v/>
      </c>
      <c r="KF72" s="61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1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1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2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65" t="str">
        <f>IF(ISBLANK($KX$3),"",IF(ISBLANK(Tipy!IP66),"-",SUM(KE72:KI72)))</f>
        <v/>
      </c>
      <c r="KK72" s="64"/>
      <c r="KL72" s="61" t="str">
        <f>IF(ISBLANK($KJ$3),"",IF(ISBLANK(Tipy!IV66),0,IF(AND(Tipy!IV66=Výsledky!$KH$3,Tipy!IX66=Výsledky!$KJ$3),60,0)))</f>
        <v/>
      </c>
      <c r="KM72" s="61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1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1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2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65" t="str">
        <f>IF(ISBLANK($KJ$3),"",IF(ISBLANK(Tipy!IV66),"-",SUM(KL72:KP72)))</f>
        <v/>
      </c>
      <c r="KR72" s="64"/>
      <c r="KS72" s="61" t="str">
        <f>IF(ISBLANK($KC$3),"",IF(ISBLANK(Tipy!JB66),0,IF(AND(Tipy!JB66=Výsledky!$KA$3,Tipy!JD66=Výsledky!$KC$3),60,0)))</f>
        <v/>
      </c>
      <c r="KT72" s="61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1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1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2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5" t="str">
        <f>IF(ISBLANK($KC$3),"",IF(ISBLANK(Tipy!JB66),"-",SUM(KS72:KW72)))</f>
        <v/>
      </c>
      <c r="KY72" s="64"/>
      <c r="KZ72" s="61" t="str">
        <f>IF(ISBLANK($LE$3),"",IF(ISBLANK(Tipy!JH66),0,IF(AND(Tipy!JH66=Výsledky!$LC$3,Tipy!JJ66=Výsledky!$LE$3),60,0)))</f>
        <v/>
      </c>
      <c r="LA72" s="61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1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1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2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5" t="str">
        <f>IF(ISBLANK($LE$3),"",IF(ISBLANK(Tipy!JH66),"-",SUM(KZ72:LD72)))</f>
        <v/>
      </c>
      <c r="LF72" s="64"/>
      <c r="LG72" s="61" t="str">
        <f>IF(ISBLANK($JH$3),"",IF(ISBLANK(Tipy!JU66),0,IF(AND(Tipy!JU66=Výsledky!$JF$3,Tipy!JW66=Výsledky!$JH$3),60,0)))</f>
        <v/>
      </c>
      <c r="LH72" s="61" t="str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/>
      </c>
      <c r="LI72" s="61" t="str">
        <f>IF(ISBLANK($JH$3),"",IF(OR(Tipy!JX66=Výsledky!#REF!,Tipy!JX66=Výsledky!#REF!,Tipy!JX66=Výsledky!#REF!,Tipy!JX66=Výsledky!$JJ$9),IF(VLOOKUP(Tipy!JX66,'Kategórie hráčov'!$A$2:$B$46,2,FALSE)=30,30,20),0))</f>
        <v/>
      </c>
      <c r="LJ72" s="61" t="str">
        <f>IF(ISBLANK($JH$3),"",IF(OR(Tipy!JY66=Výsledky!#REF!,Tipy!JY66=Výsledky!#REF!,Tipy!JY66=Výsledky!#REF!,Tipy!JY66=Výsledky!$JM$9),IF(VLOOKUP(Tipy!JY66,'Kategórie hráčov'!$A$2:$B$46,2,FALSE)=30,30,20),0))</f>
        <v/>
      </c>
      <c r="LK72" s="62" t="str">
        <f>IF(ISBLANK($JH$3),"",IF(ISBLANK(Tipy!JU66),0,IF(OR(AND(Tipy!JU66=Výsledky!$JF$3,OR(Tipy!JW66=Výsledky!$JH$3+1,Tipy!JW66=Výsledky!$JH$3-1)),AND(Tipy!JW66=Výsledky!$JH$3,OR(Tipy!JU66=Výsledky!$JF$3+1,Tipy!JU66=Výsledky!$JF$3-1))),10,0)))</f>
        <v/>
      </c>
      <c r="LL72" s="65" t="str">
        <f>IF(ISBLANK($JH$3),"",IF(ISBLANK(Tipy!JU66),"-",SUM(LG72:LK72)))</f>
        <v/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 t="str">
        <f>IF(ISBLANK($JH$3),"",IF(ISBLANK(Tipy!KI66),0,IF(AND(Tipy!KI66=Výsledky!$JF$3,Tipy!KK66=Výsledky!$JH$3),60,0)))</f>
        <v/>
      </c>
      <c r="LV72" s="61" t="str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/>
      </c>
      <c r="LW72" s="61" t="str">
        <f>IF(ISBLANK($JH$3),"",IF(OR(Tipy!KL66=Výsledky!#REF!,Tipy!KL66=Výsledky!#REF!,Tipy!KL66=Výsledky!#REF!,Tipy!KL66=Výsledky!$JJ$9),IF(VLOOKUP(Tipy!KL66,'Kategórie hráčov'!$A$2:$B$46,2,FALSE)=30,30,20),0))</f>
        <v/>
      </c>
      <c r="LX72" s="61" t="str">
        <f>IF(ISBLANK($JH$3),"",IF(OR(Tipy!KM66=Výsledky!#REF!,Tipy!KM66=Výsledky!#REF!,Tipy!KM66=Výsledky!#REF!,Tipy!KM66=Výsledky!$JM$9),IF(VLOOKUP(Tipy!KM66,'Kategórie hráčov'!$A$2:$B$46,2,FALSE)=30,30,20),0))</f>
        <v/>
      </c>
      <c r="LY72" s="62" t="str">
        <f>IF(ISBLANK($JH$3),"",IF(ISBLANK(Tipy!KI66),0,IF(OR(AND(Tipy!KI66=Výsledky!$JF$3,OR(Tipy!KK66=Výsledky!$JH$3+1,Tipy!KK66=Výsledky!$JH$3-1)),AND(Tipy!KK66=Výsledky!$JH$3,OR(Tipy!KI66=Výsledky!$JF$3+1,Tipy!KI66=Výsledky!$JF$3-1))),10,0)))</f>
        <v/>
      </c>
      <c r="LZ72" s="65" t="str">
        <f>IF(ISBLANK($JH$3),"",IF(ISBLANK(Tipy!KI66),"-",SUM(LU72:LY72)))</f>
        <v/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324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324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5" customFormat="1" ht="18" customHeight="1" x14ac:dyDescent="0.2">
      <c r="A73" s="287">
        <f>Tipy!A67</f>
        <v>69</v>
      </c>
      <c r="B73" s="302" t="s">
        <v>332</v>
      </c>
      <c r="C73" s="306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6"/>
      <c r="G73" s="306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6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299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299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102">
        <f>IF(ISBLANK($AR$3),"",IF(ISBLANK(Tipy!AH67),0,IF(AND(Tipy!AH67=Výsledky!$AP$3,Tipy!AJ67=Výsledky!$AR$3),60,0)))</f>
        <v>0</v>
      </c>
      <c r="AN73" s="101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101">
        <f>IF(ISBLANK($AR$3),"",IF(OR(Tipy!AK67=Výsledky!$AM$6,Tipy!AK67=Výsledky!$AM$7,Tipy!AK67=Výsledky!$AM$8,Tipy!AK67=Výsledky!$AM$9),VLOOKUP(Tipy!AK67,'Kategórie hráčov'!$A$2:$B$51,2,FALSE),0))</f>
        <v>0</v>
      </c>
      <c r="AP73" s="101">
        <f>IF(ISBLANK($AR$3),"",IF(OR(Tipy!AL67=Výsledky!$AP$6,Tipy!AL67=Výsledky!$AP$7,Tipy!AL67=Výsledky!$AP$8,Tipy!AL67=Výsledky!$AP$9),VLOOKUP(Tipy!AL67,'Kategórie hráčov'!$A$27:$B$76,2,FALSE),0))</f>
        <v>0</v>
      </c>
      <c r="AQ73" s="62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5">
        <f>IF(ISBLANK($AR$3),"",IF(ISBLANK(Tipy!AH67),"-",SUM(AM73:AQ73)))</f>
        <v>30</v>
      </c>
      <c r="AS73" s="64"/>
      <c r="AT73" s="61">
        <f>IF(ISBLANK($AY$3),"",IF(ISBLANK(Tipy!AN67),0,IF(AND(Tipy!AN67=Výsledky!$AW$3,Tipy!AP67=Výsledky!$AY$3),60,0)))</f>
        <v>0</v>
      </c>
      <c r="AU73" s="61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61">
        <f>IF(ISBLANK($AY$3),"",IF(OR(Tipy!AQ67=Výsledky!$AT$6,Tipy!AQ67=Výsledky!$AT$7,Tipy!AQ67=Výsledky!$AT$8,Tipy!AQ67=Výsledky!$AT$9),VLOOKUP(Tipy!AQ67,'Kategórie hráčov'!$A$2:$B$51,2,FALSE),0))</f>
        <v>0</v>
      </c>
      <c r="AW73" s="61">
        <f>IF(ISBLANK($AY$3),"",IF(OR(Tipy!AR67=Výsledky!$AW$6,Tipy!AR67=Výsledky!$AW$7,Tipy!AR67=Výsledky!$AW$8,Tipy!AR67=Výsledky!$AW$9),VLOOKUP(Tipy!AR67,'Kategórie hráčov'!$A$27:$B$76,2,FALSE),0))</f>
        <v>0</v>
      </c>
      <c r="AX73" s="62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5" t="str">
        <f>IF(ISBLANK($AY$3),"",IF(ISBLANK(Tipy!AN67),"-",SUM(AT73:AX73)))</f>
        <v>-</v>
      </c>
      <c r="AZ73" s="64"/>
      <c r="BA73" s="61">
        <f>IF(ISBLANK($BF$3),"",IF(ISBLANK(Tipy!AT67),0,IF(AND(Tipy!AT67=Výsledky!$BD$3,Tipy!AV67=Výsledky!$BF$3),60,0)))</f>
        <v>0</v>
      </c>
      <c r="BB73" s="61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61">
        <f>IF(ISBLANK($BF$3),"",IF(OR(Tipy!AW67=Výsledky!$BA$6,Tipy!AW67=Výsledky!$BA$7,Tipy!AW67=Výsledky!$BA$8,Tipy!AW67=Výsledky!$BA$9),VLOOKUP(Tipy!AW67,'Kategórie hráčov'!$A$2:$B$51,2,FALSE),0))</f>
        <v>20</v>
      </c>
      <c r="BD73" s="61">
        <f>IF(ISBLANK($BF$3),"",IF(OR(Tipy!AX67=Výsledky!$BD$6,Tipy!AX67=Výsledky!$BD$7,Tipy!AX67=Výsledky!$BD$8,Tipy!AX67=Výsledky!$BD$9),VLOOKUP(Tipy!AX67,'Kategórie hráčov'!$A$27:$B$76,2,FALSE),0))</f>
        <v>0</v>
      </c>
      <c r="BE73" s="62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5">
        <f>IF(ISBLANK($BF$3),"",IF(ISBLANK(Tipy!AT67),"-",SUM(BA73:BE73)))</f>
        <v>40</v>
      </c>
      <c r="BG73" s="64"/>
      <c r="BH73" s="61">
        <f>IF(ISBLANK($BM$3),"",IF(ISBLANK(Tipy!AZ67),0,IF(AND(Tipy!AZ67=Výsledky!$BK$3,Tipy!BB67=Výsledky!$BM$3),60,0)))</f>
        <v>0</v>
      </c>
      <c r="BI73" s="61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61">
        <f>IF(ISBLANK($BM$3),"",IF(OR(Tipy!BC67=Výsledky!$BH$6,Tipy!BC67=Výsledky!$BH$7,Tipy!BC67=Výsledky!$BH$8,Tipy!BC67=Výsledky!$BH$9),VLOOKUP(Tipy!BC67,'Kategórie hráčov'!$A$2:$B$51,2,FALSE),0))</f>
        <v>0</v>
      </c>
      <c r="BK73" s="61">
        <f>IF(ISBLANK($BM$3),"",IF(OR(Tipy!BD67=Výsledky!$BK$6,Tipy!BD67=Výsledky!$BK$7,Tipy!BD67=Výsledky!$BK$8,Tipy!BD67=Výsledky!$BK$9),VLOOKUP(Tipy!BD67,'Kategórie hráčov'!$A$27:$B$76,2,FALSE),0))</f>
        <v>0</v>
      </c>
      <c r="BL73" s="62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5" t="str">
        <f>IF(ISBLANK($BM$3),"",IF(ISBLANK(Tipy!AZ67),"-",SUM(BH73:BL73)))</f>
        <v>-</v>
      </c>
      <c r="BN73" s="64"/>
      <c r="BO73" s="61">
        <f>IF(ISBLANK($BT$3),"",IF(ISBLANK(Tipy!BF67),0,IF(AND(Tipy!BF67=Výsledky!$BR$3,Tipy!BH67=Výsledky!$BT$3),60,0)))</f>
        <v>0</v>
      </c>
      <c r="BP73" s="61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61">
        <f>IF(ISBLANK($BT$3),"",IF(OR(Tipy!BI67=Výsledky!$BO$6,Tipy!BI67=Výsledky!$BO$7,Tipy!BI67=Výsledky!$BO$8,Tipy!BI67=Výsledky!$BO$9),VLOOKUP(Tipy!BI67,'Kategórie hráčov'!$A$2:$B$51,2,FALSE),0))</f>
        <v>0</v>
      </c>
      <c r="BR73" s="61">
        <f>IF(ISBLANK($BT$3),"",IF(OR(Tipy!BJ67=Výsledky!$BR$6,Tipy!BJ67=Výsledky!$BR$7,Tipy!BJ67=Výsledky!$BR$8,Tipy!BJ67=Výsledky!$BR$9),VLOOKUP(Tipy!BJ67,'Kategórie hráčov'!$A$27:$B$76,2,FALSE),0))</f>
        <v>0</v>
      </c>
      <c r="BS73" s="62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5">
        <f>IF(ISBLANK($BT$3),"",IF(ISBLANK(Tipy!BF67),"-",SUM(BO73:BS73)))</f>
        <v>0</v>
      </c>
      <c r="BU73" s="64"/>
      <c r="BV73" s="61">
        <f>IF(ISBLANK($CA$3),"",IF(ISBLANK(Tipy!BL67),0,IF(AND(Tipy!BL67=Výsledky!$BY$3,Tipy!BN67=Výsledky!$CA$3),60,0)))</f>
        <v>0</v>
      </c>
      <c r="BW73" s="61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61">
        <f>IF(ISBLANK($CA$3),"",IF(OR(Tipy!BO67=Výsledky!$BV$6,Tipy!BO67=Výsledky!$BV$7,Tipy!BO67=Výsledky!$BV$8,Tipy!BO67=Výsledky!$BV$9),VLOOKUP(Tipy!BO67,'Kategórie hráčov'!$A$2:$B$51,2,FALSE),0))</f>
        <v>0</v>
      </c>
      <c r="BY73" s="61">
        <f>IF(ISBLANK($CA$3),"",IF(OR(Tipy!BP67=Výsledky!$BY$6,Tipy!BP67=Výsledky!$BY$7,Tipy!BP67=Výsledky!$BY$8,Tipy!BP67=Výsledky!$BY$9),VLOOKUP(Tipy!BP67,'Kategórie hráčov'!$A$27:$B$76,2,FALSE),0))</f>
        <v>0</v>
      </c>
      <c r="BZ73" s="62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5">
        <f>IF(ISBLANK($CA$3),"",IF(ISBLANK(Tipy!BL67),"-",SUM(BV73:BZ73)))</f>
        <v>20</v>
      </c>
      <c r="CB73" s="64"/>
      <c r="CC73" s="61">
        <f>IF(ISBLANK($CH$3),"",IF(ISBLANK(Tipy!BR67),0,IF(AND(Tipy!BR67=Výsledky!$CF$3,Tipy!BT67=Výsledky!$CH$3),60,0)))</f>
        <v>60</v>
      </c>
      <c r="CD73" s="61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61">
        <f>IF(ISBLANK($CH$3),"",IF(OR(Tipy!BU67=Výsledky!$CC$6,Tipy!BU67=Výsledky!$CC$7,Tipy!BU67=Výsledky!$CC$8,Tipy!BU67=Výsledky!$CC$9),VLOOKUP(Tipy!BU67,'Kategórie hráčov'!$A$2:$B$51,2,FALSE),0))</f>
        <v>0</v>
      </c>
      <c r="CF73" s="61">
        <f>IF(ISBLANK($CH$3),"",IF(OR(Tipy!BV67=Výsledky!$CF$6,Tipy!BV67=Výsledky!$CF$7,Tipy!BV67=Výsledky!$CF$8,Tipy!BV67=Výsledky!$CF$9),VLOOKUP(Tipy!BV67,'Kategórie hráčov'!$A$27:$B$76,2,FALSE),0))</f>
        <v>0</v>
      </c>
      <c r="CG73" s="62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5">
        <f>IF(ISBLANK($CH$3),"",IF(ISBLANK(Tipy!BR67),"-",SUM(CC73:CG73)))</f>
        <v>60</v>
      </c>
      <c r="CI73" s="64"/>
      <c r="CJ73" s="61">
        <f>IF(ISBLANK($CO$3),"",IF(ISBLANK(Tipy!BX67),0,IF(AND(Tipy!BX67=Výsledky!$CM$3,Tipy!BZ67=Výsledky!$CO$3),60,0)))</f>
        <v>60</v>
      </c>
      <c r="CK73" s="61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61">
        <f>IF(ISBLANK($CO$3),"",IF(OR(Tipy!CA67=Výsledky!$CJ$6,Tipy!CA67=Výsledky!$CJ$7,Tipy!CA67=Výsledky!$CJ$8,Tipy!CA67=Výsledky!$CJ$9),VLOOKUP(Tipy!CA67,'Kategórie hráčov'!$A$2:$B$51,2,FALSE),0))</f>
        <v>20</v>
      </c>
      <c r="CM73" s="61">
        <f>IF(ISBLANK($CO$3),"",IF(OR(Tipy!CB67=Výsledky!$CM$6,Tipy!CB67=Výsledky!$CM$7,Tipy!CB67=Výsledky!$CM$8,Tipy!CB67=Výsledky!$CM$9),VLOOKUP(Tipy!CB67,'Kategórie hráčov'!$A$27:$B$76,2,FALSE),0))</f>
        <v>0</v>
      </c>
      <c r="CN73" s="62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65">
        <f>IF(ISBLANK($CO$3),"",IF(ISBLANK(Tipy!BX67),"-",SUM(CJ73:CN73)))</f>
        <v>80</v>
      </c>
      <c r="CP73" s="64"/>
      <c r="CQ73" s="61">
        <f>IF(ISBLANK($CV$3),"",IF(ISBLANK(Tipy!CD67),0,IF(AND(Tipy!CD67=Výsledky!$CT$3,Tipy!CF67=Výsledky!$CV$3),60,0)))</f>
        <v>0</v>
      </c>
      <c r="CR73" s="61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61">
        <f>IF(ISBLANK($CV$3),"",IF(OR(Tipy!CG67=Výsledky!$CQ$6,Tipy!CG67=Výsledky!$CQ$7,Tipy!CG67=Výsledky!$CQ$8,Tipy!CG67=Výsledky!$CQ$9),VLOOKUP(Tipy!CG67,'Kategórie hráčov'!$A$2:$B$51,2,FALSE),0))</f>
        <v>20</v>
      </c>
      <c r="CT73" s="61">
        <f>IF(ISBLANK($CV$3),"",IF(OR(Tipy!CH67=Výsledky!$CT$6,Tipy!CH67=Výsledky!$CT$7,Tipy!CH67=Výsledky!$CT$8,Tipy!CH67=Výsledky!$CT$9),VLOOKUP(Tipy!CH67,'Kategórie hráčov'!$A$27:$B$76,2,FALSE),0))</f>
        <v>20</v>
      </c>
      <c r="CU73" s="62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65">
        <f>IF(ISBLANK($CV$3),"",IF(ISBLANK(Tipy!CD67),"-",SUM(CQ73:CU73)))</f>
        <v>60</v>
      </c>
      <c r="CW73" s="64"/>
      <c r="CX73" s="61">
        <f>IF(ISBLANK($DC$3),"",IF(ISBLANK(Tipy!CJ67),0,IF(AND(Tipy!CJ67=Výsledky!$DA$3,Tipy!CL67=Výsledky!$DC$3),60,0)))</f>
        <v>0</v>
      </c>
      <c r="CY73" s="61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61">
        <f>IF(ISBLANK($DC$3),"",IF(OR(Tipy!CM67=Výsledky!$CX$6,Tipy!CM67=Výsledky!$CX$7,Tipy!CM67=Výsledky!$CX$8,Tipy!CM67=Výsledky!$CX$9),VLOOKUP(Tipy!CM67,'Kategórie hráčov'!$A$2:$B$51,2,FALSE),0))</f>
        <v>0</v>
      </c>
      <c r="DA73" s="61">
        <f>IF(ISBLANK($DC$3),"",IF(OR(Tipy!CN67=Výsledky!$DA$6,Tipy!CN67=Výsledky!$DA$7,Tipy!CN67=Výsledky!$DA$8,Tipy!CN67=Výsledky!$DA$9),VLOOKUP(Tipy!CN67,'Kategórie hráčov'!$A$27:$B$76,2,FALSE),0))</f>
        <v>0</v>
      </c>
      <c r="DB73" s="62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65">
        <f>IF(ISBLANK($DC$3),"",IF(ISBLANK(Tipy!CJ67),"-",SUM(CX73:DB73)))</f>
        <v>30</v>
      </c>
      <c r="DD73" s="64"/>
      <c r="DE73" s="61">
        <f>IF(ISBLANK($DJ$3),"",IF(ISBLANK(Tipy!CP67),0,IF(AND(Tipy!CP67=Výsledky!$DH$3,Tipy!CR67=Výsledky!$DJ$3),60,0)))</f>
        <v>0</v>
      </c>
      <c r="DF73" s="61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61">
        <f>IF(ISBLANK($DJ$3),"",IF(OR(Tipy!CS67=Výsledky!$DE$6,Tipy!CS67=Výsledky!$DE$7,Tipy!CS67=Výsledky!$DE$8,Tipy!CS67=Výsledky!$DE$9),VLOOKUP(Tipy!CS67,'Kategórie hráčov'!$A$2:$B$51,2,FALSE),0))</f>
        <v>20</v>
      </c>
      <c r="DH73" s="61">
        <f>IF(ISBLANK($DJ$3),"",IF(OR(Tipy!CT67=Výsledky!$DH$6,Tipy!CT67=Výsledky!$DH$7,Tipy!CT67=Výsledky!$DH$8,Tipy!CT67=Výsledky!$DH$9),VLOOKUP(Tipy!CT67,'Kategórie hráčov'!$A$27:$B$76,2,FALSE),0))</f>
        <v>0</v>
      </c>
      <c r="DI73" s="62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65">
        <f>IF(ISBLANK($DJ$3),"",IF(ISBLANK(Tipy!CP67),"-",SUM(DE73:DI73)))</f>
        <v>20</v>
      </c>
      <c r="DK73" s="64"/>
      <c r="DL73" s="61">
        <f>IF(ISBLANK($DQ$3),"",IF(ISBLANK(Tipy!CV67),0,IF(AND(Tipy!CV67=Výsledky!$DO$3,Tipy!CX67=Výsledky!$DQ$3),60,0)))</f>
        <v>0</v>
      </c>
      <c r="DM73" s="61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61">
        <f>IF(ISBLANK($DQ$3),"",IF(OR(Tipy!CY67=Výsledky!$DL$6,Tipy!CY67=Výsledky!$DL$7,Tipy!CY67=Výsledky!$DL$8,Tipy!CY67=Výsledky!$DL$9),VLOOKUP(Tipy!CY67,'Kategórie hráčov'!$A$2:$B$51,2,FALSE),0))</f>
        <v>0</v>
      </c>
      <c r="DO73" s="61">
        <f>IF(ISBLANK($DQ$3),"",IF(OR(Tipy!CZ67=Výsledky!$DO$6,Tipy!CZ67=Výsledky!$DO$7,Tipy!CZ67=Výsledky!$DO$8,Tipy!CZ67=Výsledky!$DO$9),VLOOKUP(Tipy!CZ67,'Kategórie hráčov'!$A$27:$B$76,2,FALSE),0))</f>
        <v>0</v>
      </c>
      <c r="DP73" s="62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65">
        <f>IF(ISBLANK($DQ$3),"",IF(ISBLANK(Tipy!CV67),"-",SUM(DL73:DP73)))</f>
        <v>0</v>
      </c>
      <c r="DR73" s="64"/>
      <c r="DS73" s="61">
        <f>IF(ISBLANK($DX$3),"",IF(ISBLANK(Tipy!DB67),0,IF(AND(Tipy!DB67=Výsledky!$DV$3,Tipy!DD67=Výsledky!$DX$3),60,0)))</f>
        <v>0</v>
      </c>
      <c r="DT73" s="61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61">
        <f>IF(ISBLANK($DX$3),"",IF(OR(Tipy!DE67=Výsledky!$DS$6,Tipy!DE67=Výsledky!$DS$7,Tipy!DE67=Výsledky!$DS$8,Tipy!DE67=Výsledky!$DS$9),VLOOKUP(Tipy!DE67,'Kategórie hráčov'!$A$2:$B$51,2,FALSE),0))</f>
        <v>0</v>
      </c>
      <c r="DV73" s="61">
        <f>IF(ISBLANK($DX$3),"",IF(OR(Tipy!DF67=Výsledky!$DV$6,Tipy!DF67=Výsledky!$DV$7,Tipy!DF67=Výsledky!$DV$8,Tipy!DF67=Výsledky!$DV$9),VLOOKUP(Tipy!DF67,'Kategórie hráčov'!$A$27:$B$76,2,FALSE),0))</f>
        <v>0</v>
      </c>
      <c r="DW73" s="62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65">
        <f>IF(ISBLANK($DX$3),"",IF(ISBLANK(Tipy!DB67),"-",SUM(DS73:DW73)))</f>
        <v>0</v>
      </c>
      <c r="DY73" s="64"/>
      <c r="DZ73" s="61">
        <f>IF(ISBLANK($EE$3),"",IF(ISBLANK(Tipy!DH67),0,IF(AND(Tipy!DH67=Výsledky!$EC$3,Tipy!DJ67=Výsledky!$EE$3),60,0)))</f>
        <v>0</v>
      </c>
      <c r="EA73" s="61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20</v>
      </c>
      <c r="EB73" s="61">
        <f>IF(ISBLANK($EE$3),"",IF(OR(Tipy!DK67=Výsledky!$DZ$6,Tipy!DK67=Výsledky!$DZ$7,Tipy!DK67=Výsledky!$DZ$8,Tipy!DK67=Výsledky!$DZ$9),VLOOKUP(Tipy!DK67,'Kategórie hráčov'!$A$2:$B$51,2,FALSE),0))</f>
        <v>20</v>
      </c>
      <c r="EC73" s="61">
        <f>IF(ISBLANK($EE$3),"",IF(OR(Tipy!DL67=Výsledky!$EC$6,Tipy!DL67=Výsledky!$EC$7,Tipy!DL67=Výsledky!$EC$8,Tipy!DL67=Výsledky!$EC$9),VLOOKUP(Tipy!DL67,'Kategórie hráčov'!$A$27:$B$76,2,FALSE),0))</f>
        <v>20</v>
      </c>
      <c r="ED73" s="62">
        <f>IF(ISBLANK($EE$3),"",IF(ISBLANK(Tipy!DH67),0,IF(OR(AND(Tipy!DH67=Výsledky!$EC$3,OR(Tipy!DJ67=Výsledky!$EE$3+1,Tipy!DJ67=Výsledky!$EE$3-1)),AND(Tipy!DJ67=Výsledky!$EE$3,OR(Tipy!DH67=Výsledky!$EC$3+1,Tipy!DH67=Výsledky!$EC$3-1))),10,0)))</f>
        <v>10</v>
      </c>
      <c r="EE73" s="65">
        <f>IF(ISBLANK($EE$3),"",IF(ISBLANK(Tipy!DH67),"-",SUM(DZ73:ED73)))</f>
        <v>70</v>
      </c>
      <c r="EF73" s="64"/>
      <c r="EG73" s="61">
        <f>IF(ISBLANK($EL$3),"",IF(ISBLANK(Tipy!DN67),0,IF(AND(Tipy!DN67=Výsledky!$EJ$3,Tipy!DP67=Výsledky!$EL$3),60,0)))</f>
        <v>60</v>
      </c>
      <c r="EH73" s="61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61">
        <f>IF(ISBLANK($EL$3),"",IF(OR(Tipy!DQ67=Výsledky!$EG$6,Tipy!DQ67=Výsledky!$EG$7,Tipy!DQ67=Výsledky!$EG$8,Tipy!DQ67=Výsledky!$EG$9),VLOOKUP(Tipy!DQ67,'Kategórie hráčov'!$A$77:$B$77,2,FALSE),0))</f>
        <v>0</v>
      </c>
      <c r="EJ73" s="61">
        <f>IF(ISBLANK($EL$3),"",IF(OR(Tipy!DR67=Výsledky!$EJ$6,Tipy!DR67=Výsledky!$EJ$7,Tipy!DR67=Výsledky!$EJ$8,Tipy!DR67=Výsledky!$EJ$9),VLOOKUP(Tipy!DR67,'Kategórie hráčov'!$A$27:$B$76,2,FALSE),0))</f>
        <v>0</v>
      </c>
      <c r="EK73" s="62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65">
        <f>IF(ISBLANK($EL$3),"",IF(ISBLANK(Tipy!DN67),"-",SUM(EG73:EK73)))</f>
        <v>60</v>
      </c>
      <c r="EM73" s="64"/>
      <c r="EN73" s="61">
        <f>IF(ISBLANK($ES$3),"",IF(ISBLANK(Tipy!DT67),0,IF(AND(Tipy!DT67=Výsledky!$EQ$3,Tipy!DV67=Výsledky!$ES$3),60,0)))</f>
        <v>0</v>
      </c>
      <c r="EO73" s="61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61">
        <f>IF(ISBLANK($ES$3),"",IF(OR(Tipy!DW67=Výsledky!$EN$6,Tipy!DW67=Výsledky!$EN$7,Tipy!DW67=Výsledky!$EN$8,Tipy!DW67=Výsledky!$EN$9),VLOOKUP(Tipy!DW67,'Kategórie hráčov'!$A$2:$B$51,2,FALSE),0))</f>
        <v>20</v>
      </c>
      <c r="EQ73" s="61">
        <f>IF(ISBLANK($ES$3),"",IF(OR(Tipy!DX67=Výsledky!$EQ$6,Tipy!DX67=Výsledky!$EQ$7,Tipy!DX67=Výsledky!$EQ$8,Tipy!DX67=Výsledky!$EQ$9),VLOOKUP(Tipy!DX67,'Kategórie hráčov'!$A$27:$B$76,2,FALSE),0))</f>
        <v>0</v>
      </c>
      <c r="ER73" s="62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65">
        <f>IF(ISBLANK($ES$3),"",IF(ISBLANK(Tipy!DT67),"-",SUM(EN73:ER73)))</f>
        <v>40</v>
      </c>
      <c r="ET73" s="64"/>
      <c r="EU73" s="61">
        <f>IF(ISBLANK($EZ$3),"",IF(ISBLANK(Tipy!DZ67),0,IF(AND(Tipy!DZ67=Výsledky!$EX$3,Tipy!EB67=Výsledky!$EZ$3),60,0)))</f>
        <v>0</v>
      </c>
      <c r="EV73" s="61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20</v>
      </c>
      <c r="EW73" s="61">
        <f>IF(ISBLANK($EZ$3),"",IF(OR(Tipy!EC67=Výsledky!$EU$6,Tipy!EC67=Výsledky!$EU$7,Tipy!EC67=Výsledky!$EU$8,Tipy!EC67=Výsledky!$EU$9),VLOOKUP(Tipy!EC67,'Kategórie hráčov'!$A$2:$B$51,2,FALSE),0))</f>
        <v>0</v>
      </c>
      <c r="EX73" s="61">
        <f>IF(ISBLANK($EZ$3),"",IF(OR(Tipy!ED67=Výsledky!$EX$6,Tipy!ED67=Výsledky!$EX$7,Tipy!ED67=Výsledky!$EX$8,Tipy!ED67=Výsledky!$EX$9),VLOOKUP(Tipy!ED67,'Kategórie hráčov'!$A$27:$B$76,2,FALSE),0))</f>
        <v>0</v>
      </c>
      <c r="EY73" s="62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65">
        <f>IF(ISBLANK($EZ$3),"",IF(ISBLANK(Tipy!DZ67),"-",SUM(EU73:EY73)))</f>
        <v>20</v>
      </c>
      <c r="FA73" s="64"/>
      <c r="FB73" s="61">
        <f>IF(ISBLANK($BM$3),"",IF(ISBLANK(Tipy!EF67),0,IF(AND(Tipy!EF67=Výsledky!$BK$3,Tipy!EH67=Výsledky!$BM$3),60,0)))</f>
        <v>0</v>
      </c>
      <c r="FC73" s="61">
        <f>IF(ISBLANK($BM$3),"",IF(ISBLANK(Tipy!EF67),0,IF(AND(Tipy!EF67=Výsledky!$BK$3,Tipy!EH67=Výsledky!$BM$3),0,IF(AND(Tipy!EF67-Tipy!EH67&gt;0,Výsledky!$BK$3-Výsledky!$BM$3&gt;0),20,IF(AND(Tipy!EF67-Tipy!EH67=0,Výsledky!$BK$3-Výsledky!$BM$3=0),20,IF(AND(Tipy!EF67-Tipy!EH67&lt;0,Výsledky!$BK$3-Výsledky!$BM$3&lt;0),20,0))))))</f>
        <v>0</v>
      </c>
      <c r="FD73" s="61">
        <f>IF(ISBLANK($BM$3),"",IF(OR(Tipy!EI67=Výsledky!$FB$6,Tipy!EI67=Výsledky!$FB$7,Tipy!EI67=Výsledky!$FB$8,Tipy!EI67=Výsledky!$FB$9),IF(VLOOKUP(Tipy!EI67,'Kategórie hráčov'!$A$2:$B$46,2,FALSE)=30,30,20),0))</f>
        <v>0</v>
      </c>
      <c r="FE73" s="61">
        <f>IF(ISBLANK($BM$3),"",IF(OR(Tipy!EJ67=Výsledky!$FE$6,Tipy!EJ67=Výsledky!$FE$7,Tipy!EJ67=Výsledky!$FE$8,Tipy!EJ67=Výsledky!$FE$9),IF(VLOOKUP(Tipy!EJ67,'Kategórie hráčov'!$A$2:$B$46,2,FALSE)=30,30,20),0))</f>
        <v>0</v>
      </c>
      <c r="FF73" s="62">
        <f>IF(ISBLANK($BM$3),"",IF(ISBLANK(Tipy!EF67),0,IF(OR(AND(Tipy!EF67=Výsledky!$BK$3,OR(Tipy!EH67=Výsledky!$BM$3+1,Tipy!EH67=Výsledky!$BM$3-1)),AND(Tipy!EH67=Výsledky!$BM$3,OR(Tipy!EF67=Výsledky!$BK$3+1,Tipy!EF67=Výsledky!$BK$3-1))),10,0)))</f>
        <v>0</v>
      </c>
      <c r="FG73" s="65" t="str">
        <f>IF(ISBLANK($BM$3),"",IF(ISBLANK(Tipy!EF67),"-",SUM(FB73:FF73)))</f>
        <v>-</v>
      </c>
      <c r="FH73" s="64"/>
      <c r="FI73" s="61" t="str">
        <f>IF(ISBLANK($FN$3),"",IF(ISBLANK(Tipy!EL67),0,IF(AND(Tipy!EL67=Výsledky!$FL$3,Tipy!EN67=Výsledky!$FN$3),60,0)))</f>
        <v/>
      </c>
      <c r="FJ73" s="61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61" t="str">
        <f>IF(ISBLANK($FN$3),"",IF(OR(Tipy!EO67=Výsledky!$FI$6,Tipy!EO67=Výsledky!$FI$7,Tipy!EO67=Výsledky!$FI$8,Tipy!EO67=Výsledky!$FI$9),IF(VLOOKUP(Tipy!EO67,'Kategórie hráčov'!$A$2:$B$46,2,FALSE)=30,30,20),0))</f>
        <v/>
      </c>
      <c r="FL73" s="61" t="str">
        <f>IF(ISBLANK($FN$3),"",IF(OR(Tipy!EP67=Výsledky!$FL$6,Tipy!EP67=Výsledky!$FL$7,Tipy!EP67=Výsledky!$FL$8,Tipy!EP67=Výsledky!$FL$9),IF(VLOOKUP(Tipy!EP67,'Kategórie hráčov'!$A$2:$B$46,2,FALSE)=30,30,20),0))</f>
        <v/>
      </c>
      <c r="FM73" s="62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65" t="str">
        <f>IF(ISBLANK($FN$3),"",IF(ISBLANK(Tipy!EL67),"-",SUM(FI73:FM73)))</f>
        <v/>
      </c>
      <c r="FO73" s="64"/>
      <c r="FP73" s="61">
        <f>IF(ISBLANK($DJ$3),"",IF(ISBLANK(Tipy!ER67),0,IF(AND(Tipy!ER67=Výsledky!$DH$3,Tipy!ET67=Výsledky!$DJ$3),60,0)))</f>
        <v>0</v>
      </c>
      <c r="FQ73" s="61">
        <f>IF(ISBLANK($DJ$3),"",IF(ISBLANK(Tipy!ER67),0,IF(AND(Tipy!ER67=Výsledky!$DH$3,Tipy!ET67=Výsledky!$DJ$3),0,IF(AND(Tipy!ER67-Tipy!ET67&gt;0,Výsledky!$DH$3-Výsledky!$DJ$3&gt;0),20,IF(AND(Tipy!ER67-Tipy!ET67=0,Výsledky!$DH$3-Výsledky!$DJ$3=0),20,IF(AND(Tipy!ER67-Tipy!ET67&lt;0,Výsledky!$DH$3-Výsledky!$DJ$3&lt;0),20,0))))))</f>
        <v>0</v>
      </c>
      <c r="FR73" s="61">
        <f>IF(ISBLANK($DJ$3),"",IF(OR(Tipy!EU67=Výsledky!$FP$6,Tipy!EU67=Výsledky!$FP$7,Tipy!EU67=Výsledky!$FP$8,Tipy!EU67=Výsledky!$FP$9),IF(VLOOKUP(Tipy!EU67,'Kategórie hráčov'!$A$2:$B$66,2,FALSE)=30,30,20),0))</f>
        <v>0</v>
      </c>
      <c r="FS73" s="61">
        <f>IF(ISBLANK($DJ$3),"",IF(OR(Tipy!EV67=Výsledky!$FS$6,Tipy!EV67=Výsledky!$FS$7,Tipy!EV67=Výsledky!$FS$8,Tipy!EV67=Výsledky!$FS$9),IF(VLOOKUP(Tipy!EV67,'Kategórie hráčov'!$A$2:$B$46,2,FALSE)=30,30,20),0))</f>
        <v>0</v>
      </c>
      <c r="FT73" s="62">
        <f>IF(ISBLANK($DJ$3),"",IF(ISBLANK(Tipy!ER67),0,IF(OR(AND(Tipy!ER67=Výsledky!$DH$3,OR(Tipy!ET67=Výsledky!$DJ$3+1,Tipy!ET67=Výsledky!$DJ$3-1)),AND(Tipy!ET67=Výsledky!$DJ$3,OR(Tipy!ER67=Výsledky!$DH$3+1,Tipy!ER67=Výsledky!$DH$3-1))),10,0)))</f>
        <v>0</v>
      </c>
      <c r="FU73" s="65" t="str">
        <f>IF(ISBLANK($DJ$3),"",IF(ISBLANK(Tipy!ER67),"-",SUM(FP73:FT73)))</f>
        <v>-</v>
      </c>
      <c r="FV73" s="64"/>
      <c r="FW73" s="61" t="str">
        <f>IF(ISBLANK($GB$3),"",IF(ISBLANK(Tipy!EX67),0,IF(AND(Tipy!EX67=Výsledky!$FZ$3,Tipy!EZ67=Výsledky!$GB$3),60,0)))</f>
        <v/>
      </c>
      <c r="FX73" s="61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61" t="str">
        <f>IF(ISBLANK($GB$3),"",IF(OR(Tipy!FA67=Výsledky!$FW$6,Tipy!FA67=Výsledky!$FW$7,Tipy!FA67=Výsledky!$FW$8,Tipy!FA67=Výsledky!$FW$9),IF(VLOOKUP(Tipy!FA67,'Kategórie hráčov'!$A$2:$B$46,2,FALSE)=30,30,20),0))</f>
        <v/>
      </c>
      <c r="FZ73" s="61" t="str">
        <f>IF(ISBLANK($GB$3),"",IF(OR(Tipy!FB67=Výsledky!$FZ$6,Tipy!FB67=Výsledky!$FZ$7,Tipy!FB67=Výsledky!$FZ$8,Tipy!FB67=Výsledky!$FZ$9),IF(VLOOKUP(Tipy!FB67,'Kategórie hráčov'!$A$2:$B$46,2,FALSE)=30,30,20),0))</f>
        <v/>
      </c>
      <c r="GA73" s="62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65" t="str">
        <f>IF(ISBLANK($GB$3),"",IF(ISBLANK(Tipy!EX67),"-",SUM(FW73:GA73)))</f>
        <v/>
      </c>
      <c r="GC73" s="64"/>
      <c r="GD73" s="61" t="str">
        <f>IF(ISBLANK($GP$3),"",IF(ISBLANK(Tipy!FD67),0,IF(AND(Tipy!FD67=Výsledky!$GN$3,Tipy!FF67=Výsledky!$GP$3),60,0)))</f>
        <v/>
      </c>
      <c r="GE73" s="61" t="str">
        <f>IF(ISBLANK($GP$3),"",IF(ISBLANK(Tipy!FD67),0,IF(AND(Tipy!FD67=Výsledky!$GN$3,Tipy!FF67=Výsledky!$GP$3),0,IF(AND(Tipy!FD67-Tipy!FF67&gt;0,Výsledky!$GN$3-Výsledky!$GP$3&gt;0),20,IF(AND(Tipy!FD67-Tipy!FF67=0,Výsledky!$GN$3-Výsledky!$GP$3=0),20,IF(AND(Tipy!FD67-Tipy!FF67&lt;0,Výsledky!$GN$3-Výsledky!$GP$3&lt;0),20,0))))))</f>
        <v/>
      </c>
      <c r="GF73" s="61" t="str">
        <f>IF(ISBLANK($GP$3),"",IF(OR(Tipy!FG67=Výsledky!$GD$6,Tipy!FG67=Výsledky!$GD$7,Tipy!FG67=Výsledky!$GD$8,Tipy!FG67=Výsledky!$GD$9),IF(VLOOKUP(Tipy!FG67,'Kategórie hráčov'!$A$2:$B$46,2,FALSE)=30,30,20),0))</f>
        <v/>
      </c>
      <c r="GG73" s="61" t="str">
        <f>IF(ISBLANK($GP$3),"",IF(OR(Tipy!FH67=Výsledky!$GG$6,Tipy!FH67=Výsledky!$GG$7,Tipy!FH67=Výsledky!$GG$8,Tipy!FH67=Výsledky!$GG$9),IF(VLOOKUP(Tipy!FH67,'Kategórie hráčov'!$A$2:$B$46,2,FALSE)=30,30,20),0))</f>
        <v/>
      </c>
      <c r="GH73" s="62" t="str">
        <f>IF(ISBLANK($GP$3),"",IF(ISBLANK(Tipy!FD67),0,IF(OR(AND(Tipy!FD67=Výsledky!$GN$3,OR(Tipy!FF67=Výsledky!$GP$3+1,Tipy!FF67=Výsledky!$GP$3-1)),AND(Tipy!FF67=Výsledky!$GP$3,OR(Tipy!FD67=Výsledky!$GN$3+1,Tipy!FD67=Výsledky!$GN$3-1))),10,0)))</f>
        <v/>
      </c>
      <c r="GI73" s="65" t="str">
        <f>IF(ISBLANK($GP$3),"",IF(ISBLANK(Tipy!FD67),"-",SUM(GD73:GH73)))</f>
        <v/>
      </c>
      <c r="GJ73" s="64"/>
      <c r="GK73" s="61" t="str">
        <f>IF(ISBLANK($GW$3),"",IF(ISBLANK(Tipy!FJ67),0,IF(AND(Tipy!FJ67=Výsledky!$GU$3,Tipy!FL67=Výsledky!$GW$3),60,0)))</f>
        <v/>
      </c>
      <c r="GL73" s="61" t="str">
        <f>IF(ISBLANK($GW$3),"",IF(ISBLANK(Tipy!FJ67),0,IF(AND(Tipy!FJ67=Výsledky!$GU$3,Tipy!FL67=Výsledky!$GW$3),0,IF(AND(Tipy!FJ67-Tipy!FL67&gt;0,Výsledky!$GU$3-Výsledky!$GW$3&gt;0),20,IF(AND(Tipy!FJ67-Tipy!FL67=0,Výsledky!$GU$3-Výsledky!$GW$3=0),20,IF(AND(Tipy!FJ67-Tipy!FL67&lt;0,Výsledky!$GU$3-Výsledky!$GW$3&lt;0),20,0))))))</f>
        <v/>
      </c>
      <c r="GM73" s="61" t="str">
        <f>IF(ISBLANK($GW$3),"",IF(OR(Tipy!FM67=Výsledky!$GK$6,Tipy!FM67=Výsledky!$GK$7,Tipy!FM67=Výsledky!$GK$8,Tipy!FM67=Výsledky!$GK$9),IF(VLOOKUP(Tipy!FM67,'Kategórie hráčov'!$A$2:$B$46,2,FALSE)=30,30,20),0))</f>
        <v/>
      </c>
      <c r="GN73" s="61" t="str">
        <f>IF(ISBLANK($GW$3),"",IF(OR(Tipy!FN67=Výsledky!$GN$6,Tipy!FN67=Výsledky!$GN$7,Tipy!FN67=Výsledky!$GN$8,Tipy!FN67=Výsledky!$GN$9),IF(VLOOKUP(Tipy!FN67,'Kategórie hráčov'!$A$2:$B$46,2,FALSE)=30,30,20),0))</f>
        <v/>
      </c>
      <c r="GO73" s="62" t="str">
        <f>IF(ISBLANK($GW$3),"",IF(ISBLANK(Tipy!FJ67),0,IF(OR(AND(Tipy!FJ67=Výsledky!$GU$3,OR(Tipy!FL67=Výsledky!$GW$3+1,Tipy!FL67=Výsledky!$GW$3-1)),AND(Tipy!FL67=Výsledky!$GW$3,OR(Tipy!FJ67=Výsledky!$GU$3+1,Tipy!FJ67=Výsledky!$GU$3-1))),10,0)))</f>
        <v/>
      </c>
      <c r="GP73" s="65" t="str">
        <f>IF(ISBLANK($GW$3),"",IF(ISBLANK(Tipy!FJ67),"-",SUM(GK73:GO73)))</f>
        <v/>
      </c>
      <c r="GQ73" s="64"/>
      <c r="GR73" s="61" t="str">
        <f>IF(ISBLANK($GI$3),"",IF(ISBLANK(Tipy!FP67),0,IF(AND(Tipy!FP67=Výsledky!$GG$3,Tipy!FR67=Výsledky!$GI$3),60,0)))</f>
        <v/>
      </c>
      <c r="GS73" s="61" t="str">
        <f>IF(ISBLANK($GI$3),"",IF(ISBLANK(Tipy!FP67),0,IF(AND(Tipy!FP67=Výsledky!$GG$3,Tipy!FR67=Výsledky!$GI$3),0,IF(AND(Tipy!FP67-Tipy!FR67&gt;0,Výsledky!$GG$3-Výsledky!$GI$3&gt;0),20,IF(AND(Tipy!FP67-Tipy!FR67=0,Výsledky!$GG$3-Výsledky!$GI$3=0),20,IF(AND(Tipy!FP67-Tipy!FR67&lt;0,Výsledky!$GG$3-Výsledky!$GI$3&lt;0),20,0))))))</f>
        <v/>
      </c>
      <c r="GT73" s="61" t="str">
        <f>IF(ISBLANK($GI$3),"",IF(OR(Tipy!FS67=Výsledky!#REF!,Tipy!FS67=Výsledky!#REF!,Tipy!FS67=Výsledky!#REF!,Tipy!FS67=Výsledky!$GR$9),IF(VLOOKUP(Tipy!FS67,'Kategórie hráčov'!$A$2:$B$46,2,FALSE)=30,30,20),0))</f>
        <v/>
      </c>
      <c r="GU73" s="61" t="str">
        <f>IF(ISBLANK($GI$3),"",IF(OR(Tipy!FT67=Výsledky!#REF!,Tipy!FT67=Výsledky!#REF!,Tipy!FT67=Výsledky!#REF!,Tipy!FT67=Výsledky!$GU$9),IF(VLOOKUP(Tipy!FT67,'Kategórie hráčov'!$A$2:$B$46,2,FALSE)=30,30,20),0))</f>
        <v/>
      </c>
      <c r="GV73" s="62" t="str">
        <f>IF(ISBLANK($GI$3),"",IF(ISBLANK(Tipy!FP67),0,IF(OR(AND(Tipy!FP67=Výsledky!$GG$3,OR(Tipy!FR67=Výsledky!$GI$3+1,Tipy!FR67=Výsledky!$GI$3-1)),AND(Tipy!FR67=Výsledky!$GI$3,OR(Tipy!FP67=Výsledky!$GG$3+1,Tipy!FP67=Výsledky!$GG$3-1))),10,0)))</f>
        <v/>
      </c>
      <c r="GW73" s="65" t="str">
        <f>IF(ISBLANK($GI$3),"",IF(ISBLANK(Tipy!FP67),"-",SUM(GR73:GV73)))</f>
        <v/>
      </c>
      <c r="GX73" s="64"/>
      <c r="GY73" s="61" t="str">
        <f>IF(ISBLANK($HK$3),"",IF(ISBLANK(Tipy!FV67),0,IF(AND(Tipy!FV67=Výsledky!$HI$3,Tipy!FX67=Výsledky!$HK$3),60,0)))</f>
        <v/>
      </c>
      <c r="GZ73" s="61" t="str">
        <f>IF(ISBLANK($HK$3),"",IF(ISBLANK(Tipy!FV67),0,IF(AND(Tipy!FV67=Výsledky!$HI$3,Tipy!FX67=Výsledky!$HK$3),0,IF(AND(Tipy!FV67-Tipy!FX67&gt;0,Výsledky!$HI$3-Výsledky!$HK$3&gt;0),20,IF(AND(Tipy!FV67-Tipy!FX67=0,Výsledky!$HI$3-Výsledky!$HK$3=0),20,IF(AND(Tipy!FV67-Tipy!FX67&lt;0,Výsledky!$HI$3-Výsledky!$HK$3&lt;0),20,0))))))</f>
        <v/>
      </c>
      <c r="HA73" s="61" t="str">
        <f>IF(ISBLANK($HK$3),"",IF(OR(Tipy!FY67=Výsledky!$GY$6,Tipy!FY67=Výsledky!$GY$7,Tipy!FY67=Výsledky!$GY$8,Tipy!FY67=Výsledky!$GY$9),IF(VLOOKUP(Tipy!FY67,'Kategórie hráčov'!$A$2:$B$46,2,FALSE)=30,30,20),0))</f>
        <v/>
      </c>
      <c r="HB73" s="61" t="str">
        <f>IF(ISBLANK($HK$3),"",IF(OR(Tipy!FZ67=Výsledky!$HB$6,Tipy!FZ67=Výsledky!$HB$7,Tipy!FZ67=Výsledky!$HB$8,Tipy!FZ67=Výsledky!$HB$9),IF(VLOOKUP(Tipy!FZ67,'Kategórie hráčov'!$A$2:$B$46,2,FALSE)=30,30,20),0))</f>
        <v/>
      </c>
      <c r="HC73" s="62" t="str">
        <f>IF(ISBLANK($HK$3),"",IF(ISBLANK(Tipy!FV67),0,IF(OR(AND(Tipy!FV67=Výsledky!$HI$3,OR(Tipy!FX67=Výsledky!$HK$3+1,Tipy!FX67=Výsledky!$HK$3-1)),AND(Tipy!FX67=Výsledky!$HK$3,OR(Tipy!FV67=Výsledky!$HI$3+1,Tipy!FV67=Výsledky!$HI$3-1))),10,0)))</f>
        <v/>
      </c>
      <c r="HD73" s="65" t="str">
        <f>IF(ISBLANK($HK$3),"",IF(ISBLANK(Tipy!FV67),"-",SUM(GY73:HC73)))</f>
        <v/>
      </c>
      <c r="HE73" s="64"/>
      <c r="HF73" s="61" t="str">
        <f>IF(ISBLANK($HD$3),"",IF(ISBLANK(Tipy!GB67),0,IF(AND(Tipy!GB67=Výsledky!$HB$3,Tipy!GD67=Výsledky!$HD$3),60,0)))</f>
        <v/>
      </c>
      <c r="HG73" s="61" t="str">
        <f>IF(ISBLANK($HD$3),"",IF(ISBLANK(Tipy!GB67),0,IF(AND(Tipy!GB67=Výsledky!$HB$3,Tipy!GD67=Výsledky!$HD$3),0,IF(AND(Tipy!GB67-Tipy!GD67&gt;0,Výsledky!$HB$3-Výsledky!$HD$3&gt;0),20,IF(AND(Tipy!GB67-Tipy!GD67=0,Výsledky!$HB$3-Výsledky!$HD$3=0),20,IF(AND(Tipy!GB67-Tipy!GD67&lt;0,Výsledky!$HB$3-Výsledky!$HD$3&lt;0),20,0))))))</f>
        <v/>
      </c>
      <c r="HH73" s="61" t="str">
        <f>IF(ISBLANK($HD$3),"",IF(OR(Tipy!GE67=Výsledky!#REF!,Tipy!GE67=Výsledky!#REF!,Tipy!GE67=Výsledky!#REF!,Tipy!GE67=Výsledky!$HF$9),IF(VLOOKUP(Tipy!GE67,'Kategórie hráčov'!$A$2:$B$46,2,FALSE)=30,30,20),0))</f>
        <v/>
      </c>
      <c r="HI73" s="61" t="str">
        <f>IF(ISBLANK($HD$3),"",IF(OR(Tipy!GF67=Výsledky!#REF!,Tipy!GF67=Výsledky!#REF!,Tipy!GF67=Výsledky!#REF!,Tipy!GF67=Výsledky!$HI$9),IF(VLOOKUP(Tipy!GF67,'Kategórie hráčov'!$A$2:$B$46,2,FALSE)=30,30,20),0))</f>
        <v/>
      </c>
      <c r="HJ73" s="62" t="str">
        <f>IF(ISBLANK($HD$3),"",IF(ISBLANK(Tipy!GB67),0,IF(OR(AND(Tipy!GB67=Výsledky!$HB$3,OR(Tipy!GD67=Výsledky!$HD$3+1,Tipy!GD67=Výsledky!$HD$3-1)),AND(Tipy!GD67=Výsledky!$HD$3,OR(Tipy!GB67=Výsledky!$HB$3+1,Tipy!GB67=Výsledky!$HB$3-1))),10,0)))</f>
        <v/>
      </c>
      <c r="HK73" s="65" t="str">
        <f>IF(ISBLANK($HD$3),"",IF(ISBLANK(Tipy!GB67),"-",SUM(HF73:HJ73)))</f>
        <v/>
      </c>
      <c r="HL73" s="64"/>
      <c r="HM73" s="61" t="str">
        <f>IF(ISBLANK($HY$3),"",IF(ISBLANK(Tipy!GH67),0,IF(AND(Tipy!GH67=Výsledky!$HW$3,Tipy!GJ67=Výsledky!$HY$3),60,0)))</f>
        <v/>
      </c>
      <c r="HN73" s="61" t="str">
        <f>IF(ISBLANK($HY$3),"",IF(ISBLANK(Tipy!GH67),0,IF(AND(Tipy!GH67=Výsledky!$HW$3,Tipy!GJ67=Výsledky!$HY$3),0,IF(AND(Tipy!GH67-Tipy!GJ67&gt;0,Výsledky!$HW$3-Výsledky!$HY$3&gt;0),20,IF(AND(Tipy!GH67-Tipy!GJ67=0,Výsledky!$HW$3-Výsledky!$HY$3=0),20,IF(AND(Tipy!GH67-Tipy!GJ67&lt;0,Výsledky!$HW$3-Výsledky!$HY$3&lt;0),20,0))))))</f>
        <v/>
      </c>
      <c r="HO73" s="61" t="str">
        <f>IF(ISBLANK($HY$3),"",IF(OR(Tipy!GK67=Výsledky!$HM$6,Tipy!GK67=Výsledky!$HM$7,Tipy!GK67=Výsledky!$HM$8,Tipy!GK67=Výsledky!$HM$9),IF(VLOOKUP(Tipy!GK67,'Kategórie hráčov'!$A$2:$B$46,2,FALSE)=30,30,20),0))</f>
        <v/>
      </c>
      <c r="HP73" s="61" t="str">
        <f>IF(ISBLANK($HY$3),"",IF(OR(Tipy!GL67=Výsledky!$HP$6,Tipy!GL67=Výsledky!$HP$7,Tipy!GL67=Výsledky!$HP$8,Tipy!GL67=Výsledky!$HP$9),IF(VLOOKUP(Tipy!GL67,'Kategórie hráčov'!$A$2:$B$46,2,FALSE)=30,30,20),0))</f>
        <v/>
      </c>
      <c r="HQ73" s="62" t="str">
        <f>IF(ISBLANK($HY$3),"",IF(ISBLANK(Tipy!GH67),0,IF(OR(AND(Tipy!GH67=Výsledky!$HW$3,OR(Tipy!GJ67=Výsledky!$HY$3+1,Tipy!GJ67=Výsledky!$HY$3-1)),AND(Tipy!GJ67=Výsledky!$HY$3,OR(Tipy!GH67=Výsledky!$HW$3+1,Tipy!GH67=Výsledky!$HW$3-1))),10,0)))</f>
        <v/>
      </c>
      <c r="HR73" s="65" t="str">
        <f>IF(ISBLANK($HY$3),"",IF(ISBLANK(Tipy!GH67),"-",SUM(HM73:HQ73)))</f>
        <v/>
      </c>
      <c r="HS73" s="64"/>
      <c r="HT73" s="61" t="str">
        <f>IF(ISBLANK($HR$3),"",IF(ISBLANK(Tipy!GN67),0,IF(AND(Tipy!GN67=Výsledky!$HP$3,Tipy!GP67=Výsledky!$HR$3),60,0)))</f>
        <v/>
      </c>
      <c r="HU73" s="61" t="str">
        <f>IF(ISBLANK($HR$3),"",IF(ISBLANK(Tipy!GN67),0,IF(AND(Tipy!GN67=Výsledky!$HP$3,Tipy!GP67=Výsledky!$HR$3),0,IF(AND(Tipy!GN67-Tipy!GP67&gt;0,Výsledky!$HP$3-Výsledky!$HR$3&gt;0),20,IF(AND(Tipy!GN67-Tipy!GP67=0,Výsledky!$HP$3-Výsledky!$HR$3=0),20,IF(AND(Tipy!GN67-Tipy!GP67&lt;0,Výsledky!$HP$3-Výsledky!$HR$3&lt;0),20,0))))))</f>
        <v/>
      </c>
      <c r="HV73" s="61" t="str">
        <f>IF(ISBLANK($HR$3),"",IF(OR(Tipy!GQ67=Výsledky!$HT$6,Tipy!GQ67=Výsledky!#REF!,Tipy!GQ67=Výsledky!#REF!,Tipy!GQ67=Výsledky!#REF!),IF(VLOOKUP(Tipy!GQ67,'Kategórie hráčov'!$A$2:$B$46,2,FALSE)=30,30,20),0))</f>
        <v/>
      </c>
      <c r="HW73" s="61" t="str">
        <f>IF(ISBLANK($HR$3),"",IF(OR(Tipy!GR67=Výsledky!$HW$6,Tipy!GR67=Výsledky!#REF!,Tipy!GR67=Výsledky!#REF!,Tipy!GR67=Výsledky!#REF!),IF(VLOOKUP(Tipy!GR67,'Kategórie hráčov'!$A$2:$B$46,2,FALSE)=30,30,20),0))</f>
        <v/>
      </c>
      <c r="HX73" s="62" t="str">
        <f>IF(ISBLANK($HR$3),"",IF(ISBLANK(Tipy!GN67),0,IF(OR(AND(Tipy!GN67=Výsledky!$HP$3,OR(Tipy!GP67=Výsledky!$HR$3+1,Tipy!GP67=Výsledky!$HR$3-1)),AND(Tipy!GP67=Výsledky!$HR$3,OR(Tipy!GN67=Výsledky!$HP$3+1,Tipy!GN67=Výsledky!$HP$3-1))),10,0)))</f>
        <v/>
      </c>
      <c r="HY73" s="65" t="str">
        <f>IF(ISBLANK($HR$3),"",IF(ISBLANK(Tipy!GN67),"-",SUM(HT73:HX73)))</f>
        <v/>
      </c>
      <c r="HZ73" s="64"/>
      <c r="IA73" s="61" t="str">
        <f>IF(ISBLANK($IM$3),"",IF(ISBLANK(Tipy!GT67),0,IF(AND(Tipy!GT67=Výsledky!$IK$3,Tipy!GV67=Výsledky!$IM$3),60,0)))</f>
        <v/>
      </c>
      <c r="IB73" s="61" t="str">
        <f>IF(ISBLANK($IM$3),"",IF(ISBLANK(Tipy!GT67),0,IF(AND(Tipy!GT67=Výsledky!$IK$3,Tipy!GV67=Výsledky!$IM$3),0,IF(AND(Tipy!GT67-Tipy!GV67&gt;0,Výsledky!$IK$3-Výsledky!$IM$3&gt;0),20,IF(AND(Tipy!GT67-Tipy!GV67=0,Výsledky!$IK$3-Výsledky!$IM$3=0),20,IF(AND(Tipy!GT67-Tipy!GV67&lt;0,Výsledky!$IK$3-Výsledky!$IM$3&lt;0),20,0))))))</f>
        <v/>
      </c>
      <c r="IC73" s="61" t="str">
        <f>IF(ISBLANK($IM$3),"",IF(OR(Tipy!GW67=Výsledky!$IA$6,Tipy!GW67=Výsledky!$IA$7,Tipy!GW67=Výsledky!$IA$8,Tipy!GW67=Výsledky!$IA$9),IF(VLOOKUP(Tipy!GW67,'Kategórie hráčov'!$A$2:$B$46,2,FALSE)=30,30,20),0))</f>
        <v/>
      </c>
      <c r="ID73" s="61" t="str">
        <f>IF(ISBLANK($IM$3),"",IF(OR(Tipy!GX67=Výsledky!$ID$6,Tipy!GX67=Výsledky!$ID$7,Tipy!GX67=Výsledky!$ID$8,Tipy!GX67=Výsledky!$ID$9),IF(VLOOKUP(Tipy!GX67,'Kategórie hráčov'!$A$2:$B$46,2,FALSE)=30,30,20),0))</f>
        <v/>
      </c>
      <c r="IE73" s="62" t="str">
        <f>IF(ISBLANK($IM$3),"",IF(ISBLANK(Tipy!GT67),0,IF(OR(AND(Tipy!GT67=Výsledky!$IK$3,OR(Tipy!GV67=Výsledky!$IM$3+1,Tipy!GV67=Výsledky!$IM$3-1)),AND(Tipy!GV67=Výsledky!$IM$3,OR(Tipy!GT67=Výsledky!$IK$3+1,Tipy!GT67=Výsledky!$IK$3-1))),10,0)))</f>
        <v/>
      </c>
      <c r="IF73" s="65" t="str">
        <f>IF(ISBLANK($IM$3),"",IF(ISBLANK(Tipy!GT67),"-",SUM(IA73:IE73)))</f>
        <v/>
      </c>
      <c r="IG73" s="64"/>
      <c r="IH73" s="61" t="str">
        <f>IF(ISBLANK($IF$3),"",IF(ISBLANK(Tipy!GZ67),0,IF(AND(Tipy!GZ67=Výsledky!$ID$3,Tipy!HB67=Výsledky!$IF$3),60,0)))</f>
        <v/>
      </c>
      <c r="II73" s="61" t="str">
        <f>IF(ISBLANK($IF$3),"",IF(ISBLANK(Tipy!GZ67),0,IF(AND(Tipy!GZ67=Výsledky!$ID$3,Tipy!HB67=Výsledky!$IF$3),0,IF(AND(Tipy!GZ67-Tipy!HB67&gt;0,Výsledky!$ID$3-Výsledky!$IF$3&gt;0),20,IF(AND(Tipy!GZ67-Tipy!HB67=0,Výsledky!$ID$3-Výsledky!$IF$3=0),20,IF(AND(Tipy!GZ67-Tipy!HB67&lt;0,Výsledky!$ID$3-Výsledky!$IF$3&lt;0),20,0))))))</f>
        <v/>
      </c>
      <c r="IJ73" s="61" t="str">
        <f>IF(ISBLANK($IF$3),"",IF(OR(Tipy!HC67=Výsledky!#REF!,Tipy!HC67=Výsledky!#REF!,Tipy!HC67=Výsledky!#REF!,Tipy!HC67=Výsledky!$IH$9),IF(VLOOKUP(Tipy!HC67,'Kategórie hráčov'!$A$2:$B$46,2,FALSE)=30,30,20),0))</f>
        <v/>
      </c>
      <c r="IK73" s="61" t="str">
        <f>IF(ISBLANK($IF$3),"",IF(OR(Tipy!HD67=Výsledky!#REF!,Tipy!HD67=Výsledky!#REF!,Tipy!HD67=Výsledky!#REF!,Tipy!HD67=Výsledky!$IK$9),IF(VLOOKUP(Tipy!HD67,'Kategórie hráčov'!$A$2:$B$46,2,FALSE)=30,30,20),0))</f>
        <v/>
      </c>
      <c r="IL73" s="62" t="str">
        <f>IF(ISBLANK($IF$3),"",IF(ISBLANK(Tipy!GZ67),0,IF(OR(AND(Tipy!GZ67=Výsledky!$ID$3,OR(Tipy!HB67=Výsledky!$IF$3+1,Tipy!HB67=Výsledky!$IF$3-1)),AND(Tipy!HB67=Výsledky!$IF$3,OR(Tipy!GZ67=Výsledky!$ID$3+1,Tipy!GZ67=Výsledky!$ID$3-1))),10,0)))</f>
        <v/>
      </c>
      <c r="IM73" s="65" t="str">
        <f>IF(ISBLANK($IF$3),"",IF(ISBLANK(Tipy!GZ67),"-",SUM(IH73:IL73)))</f>
        <v/>
      </c>
      <c r="IN73" s="64"/>
      <c r="IO73" s="61" t="str">
        <f>IF(ISBLANK($IT$3),"",IF(ISBLANK(Tipy!HF67),0,IF(AND(Tipy!HF67=Výsledky!$IR$3,Tipy!HH67=Výsledky!$IT$3),60,0)))</f>
        <v/>
      </c>
      <c r="IP73" s="61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61" t="str">
        <f>IF(ISBLANK($IT$3),"",IF(OR(Tipy!HI67=Výsledky!$IO$6,Tipy!HI67=Výsledky!$IO$7,Tipy!HI67=Výsledky!$IO$8,Tipy!HI67=Výsledky!$IO$9),IF(VLOOKUP(Tipy!HI67,'Kategórie hráčov'!$A$2:$B$46,2,FALSE)=30,30,20),0))</f>
        <v/>
      </c>
      <c r="IR73" s="61" t="str">
        <f>IF(ISBLANK($IT$3),"",IF(OR(Tipy!HJ67=Výsledky!$IR$6,Tipy!HJ67=Výsledky!$IR$7,Tipy!HJ67=Výsledky!$IR$8,Tipy!HJ67=Výsledky!$IR$9),IF(VLOOKUP(Tipy!HJ67,'Kategórie hráčov'!$A$2:$B$46,2,FALSE)=30,30,20),0))</f>
        <v/>
      </c>
      <c r="IS73" s="62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65" t="str">
        <f>IF(ISBLANK($IT$3),"",IF(ISBLANK(Tipy!HF67),"-",SUM(IO73:IS73)))</f>
        <v/>
      </c>
      <c r="IU73" s="64"/>
      <c r="IV73" s="61" t="str">
        <f>IF(ISBLANK($JA$3),"",IF(ISBLANK(Tipy!HL67),0,IF(AND(Tipy!HL67=Výsledky!$IY$3,Tipy!HN67=Výsledky!$JA$3),60,0)))</f>
        <v/>
      </c>
      <c r="IW73" s="61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61" t="str">
        <f>IF(ISBLANK($JA$3),"",IF(OR(Tipy!HO67=Výsledky!$IV$6,Tipy!HO67=Výsledky!$IV$7,Tipy!HO67=Výsledky!$IV$8,Tipy!HO67=Výsledky!$IV$9),IF(VLOOKUP(Tipy!HO67,'Kategórie hráčov'!$A$2:$B$46,2,FALSE)=30,30,20),0))</f>
        <v/>
      </c>
      <c r="IY73" s="61" t="str">
        <f>IF(ISBLANK($JA$3),"",IF(OR(Tipy!HP67=Výsledky!$IY$6,Tipy!HP67=Výsledky!$IY$7,Tipy!HP67=Výsledky!$IY$8,Tipy!HP67=Výsledky!$IY$9),IF(VLOOKUP(Tipy!HP67,'Kategórie hráčov'!$A$2:$B$46,2,FALSE)=30,30,20),0))</f>
        <v/>
      </c>
      <c r="IZ73" s="62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65" t="str">
        <f>IF(ISBLANK($JA$3),"",IF(ISBLANK(Tipy!HL67),"-",SUM(IV73:IZ73)))</f>
        <v/>
      </c>
      <c r="JB73" s="64"/>
      <c r="JC73" s="61" t="str">
        <f>IF(ISBLANK($JO$3),"",IF(ISBLANK(Tipy!HR67),0,IF(AND(Tipy!HR67=Výsledky!$JM$3,Tipy!HT67=Výsledky!$JO$3),60,0)))</f>
        <v/>
      </c>
      <c r="JD73" s="61" t="str">
        <f>IF(ISBLANK($JO$3),"",IF(ISBLANK(Tipy!HR67),0,IF(AND(Tipy!HR67=Výsledky!$JM$3,Tipy!HT67=Výsledky!$JO$3),0,IF(AND(Tipy!HR67-Tipy!HT67&gt;0,Výsledky!$JM$3-Výsledky!$JO$3&gt;0),20,IF(AND(Tipy!HR67-Tipy!HT67=0,Výsledky!$JM$3-Výsledky!$JO$3=0),20,IF(AND(Tipy!HR67-Tipy!HT67&lt;0,Výsledky!$JM$3-Výsledky!$JO$3&lt;0),20,0))))))</f>
        <v/>
      </c>
      <c r="JE73" s="61" t="str">
        <f>IF(ISBLANK($JO$3),"",IF(OR(Tipy!HU67=Výsledky!$JC$6,Tipy!HU67=Výsledky!$JC$7,Tipy!HU67=Výsledky!$JC$8,Tipy!HU67=Výsledky!$JC$9),IF(VLOOKUP(Tipy!HU67,'Kategórie hráčov'!$A$2:$B$70,2,FALSE)=30,30,20),0))</f>
        <v/>
      </c>
      <c r="JF73" s="61" t="str">
        <f>IF(ISBLANK($JO$3),"",IF(OR(Tipy!HV67=Výsledky!$JF$6,Tipy!HV67=Výsledky!$JF$7,Tipy!HV67=Výsledky!$JF$8,Tipy!HV67=Výsledky!$JF$9),IF(VLOOKUP(Tipy!HV67,'Kategórie hráčov'!$A$2:$B$70,2,FALSE)=30,30,20),0))</f>
        <v/>
      </c>
      <c r="JG73" s="62" t="str">
        <f>IF(ISBLANK($JO$3),"",IF(ISBLANK(Tipy!HR67),0,IF(OR(AND(Tipy!HR67=Výsledky!$JM$3,OR(Tipy!HT67=Výsledky!$JO$3+1,Tipy!HT67=Výsledky!$JO$3-1)),AND(Tipy!HT67=Výsledky!$JO$3,OR(Tipy!HR67=Výsledky!$JM$3+1,Tipy!HR67=Výsledky!$JM$3-1))),10,0)))</f>
        <v/>
      </c>
      <c r="JH73" s="65" t="str">
        <f>IF(ISBLANK($JO$3),"",IF(ISBLANK(Tipy!HR67),"-",SUM(JC73:JG73)))</f>
        <v/>
      </c>
      <c r="JI73" s="64"/>
      <c r="JJ73" s="61" t="str">
        <f>IF(ISBLANK($JH$3),"",IF(ISBLANK(Tipy!HX67),0,IF(AND(Tipy!HX67=Výsledky!$JF$3,Tipy!HZ67=Výsledky!$JH$3),60,0)))</f>
        <v/>
      </c>
      <c r="JK73" s="61" t="str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/>
      </c>
      <c r="JL73" s="61" t="str">
        <f>IF(ISBLANK($JH$3),"",IF(OR(Tipy!IA67=Výsledky!#REF!,Tipy!IA67=Výsledky!#REF!,Tipy!IA67=Výsledky!#REF!,Tipy!IA67=Výsledky!$JJ$9),IF(VLOOKUP(Tipy!IA67,'Kategórie hráčov'!$A$2:$B$46,2,FALSE)=30,30,20),0))</f>
        <v/>
      </c>
      <c r="JM73" s="61" t="str">
        <f>IF(ISBLANK($JH$3),"",IF(OR(Tipy!IB67=Výsledky!#REF!,Tipy!IB67=Výsledky!#REF!,Tipy!IB67=Výsledky!#REF!,Tipy!IB67=Výsledky!$JM$9),IF(VLOOKUP(Tipy!IB67,'Kategórie hráčov'!$A$2:$B$46,2,FALSE)=30,30,20),0))</f>
        <v/>
      </c>
      <c r="JN73" s="62" t="str">
        <f>IF(ISBLANK($JH$3),"",IF(ISBLANK(Tipy!HX67),0,IF(OR(AND(Tipy!HX67=Výsledky!$JF$3,OR(Tipy!HZ67=Výsledky!$JH$3+1,Tipy!HZ67=Výsledky!$JH$3-1)),AND(Tipy!HZ67=Výsledky!$JH$3,OR(Tipy!HX67=Výsledky!$JF$3+1,Tipy!HX67=Výsledky!$JF$3-1))),10,0)))</f>
        <v/>
      </c>
      <c r="JO73" s="65" t="str">
        <f>IF(ISBLANK($JH$3),"",IF(ISBLANK(Tipy!HX67),"-",SUM(JJ73:JN73)))</f>
        <v/>
      </c>
      <c r="JP73" s="64"/>
      <c r="JQ73" s="61" t="str">
        <f>IF(ISBLANK($JV$3),"",IF(ISBLANK(Tipy!ID67),0,IF(AND(Tipy!ID67=Výsledky!$JT$3,Tipy!IF67=Výsledky!$JV$3),60,0)))</f>
        <v/>
      </c>
      <c r="JR73" s="61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61" t="str">
        <f>IF(ISBLANK($JV$3),"",IF(OR(Tipy!IG67=Výsledky!$JQ$6,Tipy!IG67=Výsledky!$JQ$7,Tipy!IG67=Výsledky!$JQ$8,Tipy!IG67=Výsledky!$JQ$9),IF(VLOOKUP(Tipy!IG67,'Kategórie hráčov'!$A$2:$B$46,2,FALSE)=30,30,20),0))</f>
        <v/>
      </c>
      <c r="JT73" s="61" t="str">
        <f>IF(ISBLANK($JV$3),"",IF(OR(Tipy!IH67=Výsledky!$JT$6,Tipy!IH67=Výsledky!$JT$7,Tipy!IH67=Výsledky!$JT$8,Tipy!IH67=Výsledky!$JT$9),IF(VLOOKUP(Tipy!IH67,'Kategórie hráčov'!$A$2:$B$46,2,FALSE)=30,30,20),0))</f>
        <v/>
      </c>
      <c r="JU73" s="62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65" t="str">
        <f>IF(ISBLANK($JV$3),"",IF(ISBLANK(Tipy!ID67),"-",SUM(JQ73:JU73)))</f>
        <v/>
      </c>
      <c r="JW73" s="64"/>
      <c r="JX73" s="61" t="str">
        <f>IF(ISBLANK($KQ$3),"",IF(ISBLANK(Tipy!IJ67),0,IF(AND(Tipy!IJ67=Výsledky!$KO$3,Tipy!IL67=Výsledky!$KQ$3),60,0)))</f>
        <v/>
      </c>
      <c r="JY73" s="61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1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1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2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65" t="str">
        <f>IF(ISBLANK($KQ$3),"",IF(ISBLANK(Tipy!IJ67),"-",SUM(JX73:KB73)))</f>
        <v/>
      </c>
      <c r="KD73" s="64"/>
      <c r="KE73" s="61" t="str">
        <f>IF(ISBLANK($KX$3),"",IF(ISBLANK(Tipy!IP67),0,IF(AND(Tipy!IP67=Výsledky!$KV$3,Tipy!IR67=Výsledky!$KX$3),60,0)))</f>
        <v/>
      </c>
      <c r="KF73" s="61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1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1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2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65" t="str">
        <f>IF(ISBLANK($KX$3),"",IF(ISBLANK(Tipy!IP67),"-",SUM(KE73:KI73)))</f>
        <v/>
      </c>
      <c r="KK73" s="64"/>
      <c r="KL73" s="61" t="str">
        <f>IF(ISBLANK($KJ$3),"",IF(ISBLANK(Tipy!IV67),0,IF(AND(Tipy!IV67=Výsledky!$KH$3,Tipy!IX67=Výsledky!$KJ$3),60,0)))</f>
        <v/>
      </c>
      <c r="KM73" s="61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1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1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2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65" t="str">
        <f>IF(ISBLANK($KJ$3),"",IF(ISBLANK(Tipy!IV67),"-",SUM(KL73:KP73)))</f>
        <v/>
      </c>
      <c r="KR73" s="64"/>
      <c r="KS73" s="61" t="str">
        <f>IF(ISBLANK($KC$3),"",IF(ISBLANK(Tipy!JB67),0,IF(AND(Tipy!JB67=Výsledky!$KA$3,Tipy!JD67=Výsledky!$KC$3),60,0)))</f>
        <v/>
      </c>
      <c r="KT73" s="61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1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1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2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5" t="str">
        <f>IF(ISBLANK($KC$3),"",IF(ISBLANK(Tipy!JB67),"-",SUM(KS73:KW73)))</f>
        <v/>
      </c>
      <c r="KY73" s="64"/>
      <c r="KZ73" s="61" t="str">
        <f>IF(ISBLANK($LE$3),"",IF(ISBLANK(Tipy!JH67),0,IF(AND(Tipy!JH67=Výsledky!$LC$3,Tipy!JJ67=Výsledky!$LE$3),60,0)))</f>
        <v/>
      </c>
      <c r="LA73" s="61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1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1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2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5" t="str">
        <f>IF(ISBLANK($LE$3),"",IF(ISBLANK(Tipy!JH67),"-",SUM(KZ73:LD73)))</f>
        <v/>
      </c>
      <c r="LF73" s="64"/>
      <c r="LG73" s="61" t="str">
        <f>IF(ISBLANK($JH$3),"",IF(ISBLANK(Tipy!JU67),0,IF(AND(Tipy!JU67=Výsledky!$JF$3,Tipy!JW67=Výsledky!$JH$3),60,0)))</f>
        <v/>
      </c>
      <c r="LH73" s="61" t="str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/>
      </c>
      <c r="LI73" s="61" t="str">
        <f>IF(ISBLANK($JH$3),"",IF(OR(Tipy!JX67=Výsledky!#REF!,Tipy!JX67=Výsledky!#REF!,Tipy!JX67=Výsledky!#REF!,Tipy!JX67=Výsledky!$JJ$9),IF(VLOOKUP(Tipy!JX67,'Kategórie hráčov'!$A$2:$B$46,2,FALSE)=30,30,20),0))</f>
        <v/>
      </c>
      <c r="LJ73" s="61" t="str">
        <f>IF(ISBLANK($JH$3),"",IF(OR(Tipy!JY67=Výsledky!#REF!,Tipy!JY67=Výsledky!#REF!,Tipy!JY67=Výsledky!#REF!,Tipy!JY67=Výsledky!$JM$9),IF(VLOOKUP(Tipy!JY67,'Kategórie hráčov'!$A$2:$B$46,2,FALSE)=30,30,20),0))</f>
        <v/>
      </c>
      <c r="LK73" s="62" t="str">
        <f>IF(ISBLANK($JH$3),"",IF(ISBLANK(Tipy!JU67),0,IF(OR(AND(Tipy!JU67=Výsledky!$JF$3,OR(Tipy!JW67=Výsledky!$JH$3+1,Tipy!JW67=Výsledky!$JH$3-1)),AND(Tipy!JW67=Výsledky!$JH$3,OR(Tipy!JU67=Výsledky!$JF$3+1,Tipy!JU67=Výsledky!$JF$3-1))),10,0)))</f>
        <v/>
      </c>
      <c r="LL73" s="65" t="str">
        <f>IF(ISBLANK($JH$3),"",IF(ISBLANK(Tipy!JU67),"-",SUM(LG73:LK73)))</f>
        <v/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 t="str">
        <f>IF(ISBLANK($JH$3),"",IF(ISBLANK(Tipy!KI67),0,IF(AND(Tipy!KI67=Výsledky!$JF$3,Tipy!KK67=Výsledky!$JH$3),60,0)))</f>
        <v/>
      </c>
      <c r="LV73" s="61" t="str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/>
      </c>
      <c r="LW73" s="61" t="str">
        <f>IF(ISBLANK($JH$3),"",IF(OR(Tipy!KL67=Výsledky!#REF!,Tipy!KL67=Výsledky!#REF!,Tipy!KL67=Výsledky!#REF!,Tipy!KL67=Výsledky!$JJ$9),IF(VLOOKUP(Tipy!KL67,'Kategórie hráčov'!$A$2:$B$46,2,FALSE)=30,30,20),0))</f>
        <v/>
      </c>
      <c r="LX73" s="61" t="str">
        <f>IF(ISBLANK($JH$3),"",IF(OR(Tipy!KM67=Výsledky!#REF!,Tipy!KM67=Výsledky!#REF!,Tipy!KM67=Výsledky!#REF!,Tipy!KM67=Výsledky!$JM$9),IF(VLOOKUP(Tipy!KM67,'Kategórie hráčov'!$A$2:$B$46,2,FALSE)=30,30,20),0))</f>
        <v/>
      </c>
      <c r="LY73" s="62" t="str">
        <f>IF(ISBLANK($JH$3),"",IF(ISBLANK(Tipy!KI67),0,IF(OR(AND(Tipy!KI67=Výsledky!$JF$3,OR(Tipy!KK67=Výsledky!$JH$3+1,Tipy!KK67=Výsledky!$JH$3-1)),AND(Tipy!KK67=Výsledky!$JH$3,OR(Tipy!KI67=Výsledky!$JF$3+1,Tipy!KI67=Výsledky!$JF$3-1))),10,0)))</f>
        <v/>
      </c>
      <c r="LZ73" s="65" t="str">
        <f>IF(ISBLANK($JH$3),"",IF(ISBLANK(Tipy!KI67),"-",SUM(LU73:LY73)))</f>
        <v/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324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324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5" customFormat="1" ht="18" customHeight="1" x14ac:dyDescent="0.2">
      <c r="A74" s="287">
        <f>Tipy!A68</f>
        <v>60</v>
      </c>
      <c r="B74" s="302" t="s">
        <v>254</v>
      </c>
      <c r="C74" s="303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4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299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299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102">
        <f>IF(ISBLANK($AR$3),"",IF(ISBLANK(Tipy!AH68),0,IF(AND(Tipy!AH68=Výsledky!$AP$3,Tipy!AJ68=Výsledky!$AR$3),60,0)))</f>
        <v>0</v>
      </c>
      <c r="AN74" s="101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01">
        <f>IF(ISBLANK($AR$3),"",IF(OR(Tipy!AK68=Výsledky!$AM$6,Tipy!AK68=Výsledky!$AM$7,Tipy!AK68=Výsledky!$AM$8,Tipy!AK68=Výsledky!$AM$9),VLOOKUP(Tipy!AK68,'Kategórie hráčov'!$A$2:$B$51,2,FALSE),0))</f>
        <v>0</v>
      </c>
      <c r="AP74" s="101">
        <f>IF(ISBLANK($AR$3),"",IF(OR(Tipy!AL68=Výsledky!$AP$6,Tipy!AL68=Výsledky!$AP$7,Tipy!AL68=Výsledky!$AP$8,Tipy!AL68=Výsledky!$AP$9),VLOOKUP(Tipy!AL68,'Kategórie hráčov'!$A$27:$B$76,2,FALSE),0))</f>
        <v>20</v>
      </c>
      <c r="AQ74" s="62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5">
        <f>IF(ISBLANK($AR$3),"",IF(ISBLANK(Tipy!AH68),"-",SUM(AM74:AQ74)))</f>
        <v>50</v>
      </c>
      <c r="AS74" s="64"/>
      <c r="AT74" s="61">
        <f>IF(ISBLANK($AY$3),"",IF(ISBLANK(Tipy!AN68),0,IF(AND(Tipy!AN68=Výsledky!$AW$3,Tipy!AP68=Výsledky!$AY$3),60,0)))</f>
        <v>0</v>
      </c>
      <c r="AU74" s="61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61">
        <f>IF(ISBLANK($AY$3),"",IF(OR(Tipy!AQ68=Výsledky!$AT$6,Tipy!AQ68=Výsledky!$AT$7,Tipy!AQ68=Výsledky!$AT$8,Tipy!AQ68=Výsledky!$AT$9),VLOOKUP(Tipy!AQ68,'Kategórie hráčov'!$A$2:$B$51,2,FALSE),0))</f>
        <v>20</v>
      </c>
      <c r="AW74" s="61">
        <f>IF(ISBLANK($AY$3),"",IF(OR(Tipy!AR68=Výsledky!$AW$6,Tipy!AR68=Výsledky!$AW$7,Tipy!AR68=Výsledky!$AW$8,Tipy!AR68=Výsledky!$AW$9),VLOOKUP(Tipy!AR68,'Kategórie hráčov'!$A$27:$B$76,2,FALSE),0))</f>
        <v>0</v>
      </c>
      <c r="AX74" s="62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5">
        <f>IF(ISBLANK($AY$3),"",IF(ISBLANK(Tipy!AN68),"-",SUM(AT74:AX74)))</f>
        <v>40</v>
      </c>
      <c r="AZ74" s="64"/>
      <c r="BA74" s="61">
        <f>IF(ISBLANK($BF$3),"",IF(ISBLANK(Tipy!AT68),0,IF(AND(Tipy!AT68=Výsledky!$BD$3,Tipy!AV68=Výsledky!$BF$3),60,0)))</f>
        <v>0</v>
      </c>
      <c r="BB74" s="61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61">
        <f>IF(ISBLANK($BF$3),"",IF(OR(Tipy!AW68=Výsledky!$BA$6,Tipy!AW68=Výsledky!$BA$7,Tipy!AW68=Výsledky!$BA$8,Tipy!AW68=Výsledky!$BA$9),VLOOKUP(Tipy!AW68,'Kategórie hráčov'!$A$2:$B$51,2,FALSE),0))</f>
        <v>20</v>
      </c>
      <c r="BD74" s="61">
        <f>IF(ISBLANK($BF$3),"",IF(OR(Tipy!AX68=Výsledky!$BD$6,Tipy!AX68=Výsledky!$BD$7,Tipy!AX68=Výsledky!$BD$8,Tipy!AX68=Výsledky!$BD$9),VLOOKUP(Tipy!AX68,'Kategórie hráčov'!$A$27:$B$76,2,FALSE),0))</f>
        <v>0</v>
      </c>
      <c r="BE74" s="62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5">
        <f>IF(ISBLANK($BF$3),"",IF(ISBLANK(Tipy!AT68),"-",SUM(BA74:BE74)))</f>
        <v>50</v>
      </c>
      <c r="BG74" s="64"/>
      <c r="BH74" s="61">
        <f>IF(ISBLANK($BM$3),"",IF(ISBLANK(Tipy!AZ68),0,IF(AND(Tipy!AZ68=Výsledky!$BK$3,Tipy!BB68=Výsledky!$BM$3),60,0)))</f>
        <v>60</v>
      </c>
      <c r="BI74" s="61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61">
        <f>IF(ISBLANK($BM$3),"",IF(OR(Tipy!BC68=Výsledky!$BH$6,Tipy!BC68=Výsledky!$BH$7,Tipy!BC68=Výsledky!$BH$8,Tipy!BC68=Výsledky!$BH$9),VLOOKUP(Tipy!BC68,'Kategórie hráčov'!$A$2:$B$51,2,FALSE),0))</f>
        <v>0</v>
      </c>
      <c r="BK74" s="61">
        <f>IF(ISBLANK($BM$3),"",IF(OR(Tipy!BD68=Výsledky!$BK$6,Tipy!BD68=Výsledky!$BK$7,Tipy!BD68=Výsledky!$BK$8,Tipy!BD68=Výsledky!$BK$9),VLOOKUP(Tipy!BD68,'Kategórie hráčov'!$A$27:$B$76,2,FALSE),0))</f>
        <v>0</v>
      </c>
      <c r="BL74" s="62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5">
        <f>IF(ISBLANK($BM$3),"",IF(ISBLANK(Tipy!AZ68),"-",SUM(BH74:BL74)))</f>
        <v>60</v>
      </c>
      <c r="BN74" s="64"/>
      <c r="BO74" s="61">
        <f>IF(ISBLANK($BT$3),"",IF(ISBLANK(Tipy!BF68),0,IF(AND(Tipy!BF68=Výsledky!$BR$3,Tipy!BH68=Výsledky!$BT$3),60,0)))</f>
        <v>0</v>
      </c>
      <c r="BP74" s="61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61">
        <f>IF(ISBLANK($BT$3),"",IF(OR(Tipy!BI68=Výsledky!$BO$6,Tipy!BI68=Výsledky!$BO$7,Tipy!BI68=Výsledky!$BO$8,Tipy!BI68=Výsledky!$BO$9),VLOOKUP(Tipy!BI68,'Kategórie hráčov'!$A$2:$B$51,2,FALSE),0))</f>
        <v>0</v>
      </c>
      <c r="BR74" s="61">
        <f>IF(ISBLANK($BT$3),"",IF(OR(Tipy!BJ68=Výsledky!$BR$6,Tipy!BJ68=Výsledky!$BR$7,Tipy!BJ68=Výsledky!$BR$8,Tipy!BJ68=Výsledky!$BR$9),VLOOKUP(Tipy!BJ68,'Kategórie hráčov'!$A$27:$B$76,2,FALSE),0))</f>
        <v>0</v>
      </c>
      <c r="BS74" s="62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5">
        <f>IF(ISBLANK($BT$3),"",IF(ISBLANK(Tipy!BF68),"-",SUM(BO74:BS74)))</f>
        <v>0</v>
      </c>
      <c r="BU74" s="64"/>
      <c r="BV74" s="61">
        <f>IF(ISBLANK($CA$3),"",IF(ISBLANK(Tipy!BL68),0,IF(AND(Tipy!BL68=Výsledky!$BY$3,Tipy!BN68=Výsledky!$CA$3),60,0)))</f>
        <v>0</v>
      </c>
      <c r="BW74" s="61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61">
        <f>IF(ISBLANK($CA$3),"",IF(OR(Tipy!BO68=Výsledky!$BV$6,Tipy!BO68=Výsledky!$BV$7,Tipy!BO68=Výsledky!$BV$8,Tipy!BO68=Výsledky!$BV$9),VLOOKUP(Tipy!BO68,'Kategórie hráčov'!$A$2:$B$51,2,FALSE),0))</f>
        <v>0</v>
      </c>
      <c r="BY74" s="61">
        <f>IF(ISBLANK($CA$3),"",IF(OR(Tipy!BP68=Výsledky!$BY$6,Tipy!BP68=Výsledky!$BY$7,Tipy!BP68=Výsledky!$BY$8,Tipy!BP68=Výsledky!$BY$9),VLOOKUP(Tipy!BP68,'Kategórie hráčov'!$A$27:$B$76,2,FALSE),0))</f>
        <v>0</v>
      </c>
      <c r="BZ74" s="62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5">
        <f>IF(ISBLANK($CA$3),"",IF(ISBLANK(Tipy!BL68),"-",SUM(BV74:BZ74)))</f>
        <v>20</v>
      </c>
      <c r="CB74" s="64"/>
      <c r="CC74" s="61">
        <f>IF(ISBLANK($CH$3),"",IF(ISBLANK(Tipy!BR68),0,IF(AND(Tipy!BR68=Výsledky!$CF$3,Tipy!BT68=Výsledky!$CH$3),60,0)))</f>
        <v>0</v>
      </c>
      <c r="CD74" s="61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61">
        <f>IF(ISBLANK($CH$3),"",IF(OR(Tipy!BU68=Výsledky!$CC$6,Tipy!BU68=Výsledky!$CC$7,Tipy!BU68=Výsledky!$CC$8,Tipy!BU68=Výsledky!$CC$9),VLOOKUP(Tipy!BU68,'Kategórie hráčov'!$A$2:$B$51,2,FALSE),0))</f>
        <v>20</v>
      </c>
      <c r="CF74" s="61">
        <f>IF(ISBLANK($CH$3),"",IF(OR(Tipy!BV68=Výsledky!$CF$6,Tipy!BV68=Výsledky!$CF$7,Tipy!BV68=Výsledky!$CF$8,Tipy!BV68=Výsledky!$CF$9),VLOOKUP(Tipy!BV68,'Kategórie hráčov'!$A$27:$B$76,2,FALSE),0))</f>
        <v>0</v>
      </c>
      <c r="CG74" s="62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5">
        <f>IF(ISBLANK($CH$3),"",IF(ISBLANK(Tipy!BR68),"-",SUM(CC74:CG74)))</f>
        <v>20</v>
      </c>
      <c r="CI74" s="64"/>
      <c r="CJ74" s="61">
        <f>IF(ISBLANK($CO$3),"",IF(ISBLANK(Tipy!BX68),0,IF(AND(Tipy!BX68=Výsledky!$CM$3,Tipy!BZ68=Výsledky!$CO$3),60,0)))</f>
        <v>0</v>
      </c>
      <c r="CK74" s="61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61">
        <f>IF(ISBLANK($CO$3),"",IF(OR(Tipy!CA68=Výsledky!$CJ$6,Tipy!CA68=Výsledky!$CJ$7,Tipy!CA68=Výsledky!$CJ$8,Tipy!CA68=Výsledky!$CJ$9),VLOOKUP(Tipy!CA68,'Kategórie hráčov'!$A$2:$B$51,2,FALSE),0))</f>
        <v>0</v>
      </c>
      <c r="CM74" s="61">
        <f>IF(ISBLANK($CO$3),"",IF(OR(Tipy!CB68=Výsledky!$CM$6,Tipy!CB68=Výsledky!$CM$7,Tipy!CB68=Výsledky!$CM$8,Tipy!CB68=Výsledky!$CM$9),VLOOKUP(Tipy!CB68,'Kategórie hráčov'!$A$27:$B$76,2,FALSE),0))</f>
        <v>0</v>
      </c>
      <c r="CN74" s="62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65">
        <f>IF(ISBLANK($CO$3),"",IF(ISBLANK(Tipy!BX68),"-",SUM(CJ74:CN74)))</f>
        <v>20</v>
      </c>
      <c r="CP74" s="64"/>
      <c r="CQ74" s="61">
        <f>IF(ISBLANK($CV$3),"",IF(ISBLANK(Tipy!CD68),0,IF(AND(Tipy!CD68=Výsledky!$CT$3,Tipy!CF68=Výsledky!$CV$3),60,0)))</f>
        <v>0</v>
      </c>
      <c r="CR74" s="61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61">
        <f>IF(ISBLANK($CV$3),"",IF(OR(Tipy!CG68=Výsledky!$CQ$6,Tipy!CG68=Výsledky!$CQ$7,Tipy!CG68=Výsledky!$CQ$8,Tipy!CG68=Výsledky!$CQ$9),VLOOKUP(Tipy!CG68,'Kategórie hráčov'!$A$2:$B$51,2,FALSE),0))</f>
        <v>20</v>
      </c>
      <c r="CT74" s="61">
        <f>IF(ISBLANK($CV$3),"",IF(OR(Tipy!CH68=Výsledky!$CT$6,Tipy!CH68=Výsledky!$CT$7,Tipy!CH68=Výsledky!$CT$8,Tipy!CH68=Výsledky!$CT$9),VLOOKUP(Tipy!CH68,'Kategórie hráčov'!$A$27:$B$76,2,FALSE),0))</f>
        <v>0</v>
      </c>
      <c r="CU74" s="62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65">
        <f>IF(ISBLANK($CV$3),"",IF(ISBLANK(Tipy!CD68),"-",SUM(CQ74:CU74)))</f>
        <v>40</v>
      </c>
      <c r="CW74" s="64"/>
      <c r="CX74" s="61">
        <f>IF(ISBLANK($DC$3),"",IF(ISBLANK(Tipy!CJ68),0,IF(AND(Tipy!CJ68=Výsledky!$DA$3,Tipy!CL68=Výsledky!$DC$3),60,0)))</f>
        <v>0</v>
      </c>
      <c r="CY74" s="61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61">
        <f>IF(ISBLANK($DC$3),"",IF(OR(Tipy!CM68=Výsledky!$CX$6,Tipy!CM68=Výsledky!$CX$7,Tipy!CM68=Výsledky!$CX$8,Tipy!CM68=Výsledky!$CX$9),VLOOKUP(Tipy!CM68,'Kategórie hráčov'!$A$2:$B$51,2,FALSE),0))</f>
        <v>20</v>
      </c>
      <c r="DA74" s="61">
        <f>IF(ISBLANK($DC$3),"",IF(OR(Tipy!CN68=Výsledky!$DA$6,Tipy!CN68=Výsledky!$DA$7,Tipy!CN68=Výsledky!$DA$8,Tipy!CN68=Výsledky!$DA$9),VLOOKUP(Tipy!CN68,'Kategórie hráčov'!$A$27:$B$76,2,FALSE),0))</f>
        <v>0</v>
      </c>
      <c r="DB74" s="62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65">
        <f>IF(ISBLANK($DC$3),"",IF(ISBLANK(Tipy!CJ68),"-",SUM(CX74:DB74)))</f>
        <v>40</v>
      </c>
      <c r="DD74" s="64"/>
      <c r="DE74" s="61">
        <f>IF(ISBLANK($DJ$3),"",IF(ISBLANK(Tipy!CP68),0,IF(AND(Tipy!CP68=Výsledky!$DH$3,Tipy!CR68=Výsledky!$DJ$3),60,0)))</f>
        <v>0</v>
      </c>
      <c r="DF74" s="61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61">
        <f>IF(ISBLANK($DJ$3),"",IF(OR(Tipy!CS68=Výsledky!$DE$6,Tipy!CS68=Výsledky!$DE$7,Tipy!CS68=Výsledky!$DE$8,Tipy!CS68=Výsledky!$DE$9),VLOOKUP(Tipy!CS68,'Kategórie hráčov'!$A$2:$B$51,2,FALSE),0))</f>
        <v>20</v>
      </c>
      <c r="DH74" s="61">
        <f>IF(ISBLANK($DJ$3),"",IF(OR(Tipy!CT68=Výsledky!$DH$6,Tipy!CT68=Výsledky!$DH$7,Tipy!CT68=Výsledky!$DH$8,Tipy!CT68=Výsledky!$DH$9),VLOOKUP(Tipy!CT68,'Kategórie hráčov'!$A$27:$B$76,2,FALSE),0))</f>
        <v>20</v>
      </c>
      <c r="DI74" s="62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65">
        <f>IF(ISBLANK($DJ$3),"",IF(ISBLANK(Tipy!CP68),"-",SUM(DE74:DI74)))</f>
        <v>70</v>
      </c>
      <c r="DK74" s="64"/>
      <c r="DL74" s="61">
        <f>IF(ISBLANK($DQ$3),"",IF(ISBLANK(Tipy!CV68),0,IF(AND(Tipy!CV68=Výsledky!$DO$3,Tipy!CX68=Výsledky!$DQ$3),60,0)))</f>
        <v>0</v>
      </c>
      <c r="DM74" s="61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61">
        <f>IF(ISBLANK($DQ$3),"",IF(OR(Tipy!CY68=Výsledky!$DL$6,Tipy!CY68=Výsledky!$DL$7,Tipy!CY68=Výsledky!$DL$8,Tipy!CY68=Výsledky!$DL$9),VLOOKUP(Tipy!CY68,'Kategórie hráčov'!$A$2:$B$51,2,FALSE),0))</f>
        <v>0</v>
      </c>
      <c r="DO74" s="61">
        <f>IF(ISBLANK($DQ$3),"",IF(OR(Tipy!CZ68=Výsledky!$DO$6,Tipy!CZ68=Výsledky!$DO$7,Tipy!CZ68=Výsledky!$DO$8,Tipy!CZ68=Výsledky!$DO$9),VLOOKUP(Tipy!CZ68,'Kategórie hráčov'!$A$27:$B$76,2,FALSE),0))</f>
        <v>0</v>
      </c>
      <c r="DP74" s="62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65">
        <f>IF(ISBLANK($DQ$3),"",IF(ISBLANK(Tipy!CV68),"-",SUM(DL74:DP74)))</f>
        <v>0</v>
      </c>
      <c r="DR74" s="64"/>
      <c r="DS74" s="61">
        <f>IF(ISBLANK($DX$3),"",IF(ISBLANK(Tipy!DB68),0,IF(AND(Tipy!DB68=Výsledky!$DV$3,Tipy!DD68=Výsledky!$DX$3),60,0)))</f>
        <v>0</v>
      </c>
      <c r="DT74" s="61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61">
        <f>IF(ISBLANK($DX$3),"",IF(OR(Tipy!DE68=Výsledky!$DS$6,Tipy!DE68=Výsledky!$DS$7,Tipy!DE68=Výsledky!$DS$8,Tipy!DE68=Výsledky!$DS$9),VLOOKUP(Tipy!DE68,'Kategórie hráčov'!$A$2:$B$51,2,FALSE),0))</f>
        <v>0</v>
      </c>
      <c r="DV74" s="61">
        <f>IF(ISBLANK($DX$3),"",IF(OR(Tipy!DF68=Výsledky!$DV$6,Tipy!DF68=Výsledky!$DV$7,Tipy!DF68=Výsledky!$DV$8,Tipy!DF68=Výsledky!$DV$9),VLOOKUP(Tipy!DF68,'Kategórie hráčov'!$A$27:$B$76,2,FALSE),0))</f>
        <v>0</v>
      </c>
      <c r="DW74" s="62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65" t="str">
        <f>IF(ISBLANK($DX$3),"",IF(ISBLANK(Tipy!DB68),"-",SUM(DS74:DW74)))</f>
        <v>-</v>
      </c>
      <c r="DY74" s="64"/>
      <c r="DZ74" s="61">
        <f>IF(ISBLANK($EE$3),"",IF(ISBLANK(Tipy!DH68),0,IF(AND(Tipy!DH68=Výsledky!$EC$3,Tipy!DJ68=Výsledky!$EE$3),60,0)))</f>
        <v>0</v>
      </c>
      <c r="EA74" s="61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61">
        <f>IF(ISBLANK($EE$3),"",IF(OR(Tipy!DK68=Výsledky!$DZ$6,Tipy!DK68=Výsledky!$DZ$7,Tipy!DK68=Výsledky!$DZ$8,Tipy!DK68=Výsledky!$DZ$9),VLOOKUP(Tipy!DK68,'Kategórie hráčov'!$A$2:$B$51,2,FALSE),0))</f>
        <v>20</v>
      </c>
      <c r="EC74" s="61">
        <f>IF(ISBLANK($EE$3),"",IF(OR(Tipy!DL68=Výsledky!$EC$6,Tipy!DL68=Výsledky!$EC$7,Tipy!DL68=Výsledky!$EC$8,Tipy!DL68=Výsledky!$EC$9),VLOOKUP(Tipy!DL68,'Kategórie hráčov'!$A$27:$B$76,2,FALSE),0))</f>
        <v>0</v>
      </c>
      <c r="ED74" s="62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65">
        <f>IF(ISBLANK($EE$3),"",IF(ISBLANK(Tipy!DH68),"-",SUM(DZ74:ED74)))</f>
        <v>40</v>
      </c>
      <c r="EF74" s="64"/>
      <c r="EG74" s="61">
        <f>IF(ISBLANK($EL$3),"",IF(ISBLANK(Tipy!DN68),0,IF(AND(Tipy!DN68=Výsledky!$EJ$3,Tipy!DP68=Výsledky!$EL$3),60,0)))</f>
        <v>0</v>
      </c>
      <c r="EH74" s="61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61">
        <f>IF(ISBLANK($EL$3),"",IF(OR(Tipy!DQ68=Výsledky!$EG$6,Tipy!DQ68=Výsledky!$EG$7,Tipy!DQ68=Výsledky!$EG$8,Tipy!DQ68=Výsledky!$EG$9),VLOOKUP(Tipy!DQ68,'Kategórie hráčov'!$A$77:$B$77,2,FALSE),0))</f>
        <v>0</v>
      </c>
      <c r="EJ74" s="61">
        <f>IF(ISBLANK($EL$3),"",IF(OR(Tipy!DR68=Výsledky!$EJ$6,Tipy!DR68=Výsledky!$EJ$7,Tipy!DR68=Výsledky!$EJ$8,Tipy!DR68=Výsledky!$EJ$9),VLOOKUP(Tipy!DR68,'Kategórie hráčov'!$A$27:$B$76,2,FALSE),0))</f>
        <v>0</v>
      </c>
      <c r="EK74" s="62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65">
        <f>IF(ISBLANK($EL$3),"",IF(ISBLANK(Tipy!DN68),"-",SUM(EG74:EK74)))</f>
        <v>20</v>
      </c>
      <c r="EM74" s="64"/>
      <c r="EN74" s="61">
        <f>IF(ISBLANK($ES$3),"",IF(ISBLANK(Tipy!DT68),0,IF(AND(Tipy!DT68=Výsledky!$EQ$3,Tipy!DV68=Výsledky!$ES$3),60,0)))</f>
        <v>60</v>
      </c>
      <c r="EO74" s="61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61">
        <f>IF(ISBLANK($ES$3),"",IF(OR(Tipy!DW68=Výsledky!$EN$6,Tipy!DW68=Výsledky!$EN$7,Tipy!DW68=Výsledky!$EN$8,Tipy!DW68=Výsledky!$EN$9),VLOOKUP(Tipy!DW68,'Kategórie hráčov'!$A$2:$B$51,2,FALSE),0))</f>
        <v>0</v>
      </c>
      <c r="EQ74" s="61">
        <f>IF(ISBLANK($ES$3),"",IF(OR(Tipy!DX68=Výsledky!$EQ$6,Tipy!DX68=Výsledky!$EQ$7,Tipy!DX68=Výsledky!$EQ$8,Tipy!DX68=Výsledky!$EQ$9),VLOOKUP(Tipy!DX68,'Kategórie hráčov'!$A$27:$B$76,2,FALSE),0))</f>
        <v>0</v>
      </c>
      <c r="ER74" s="62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65">
        <f>IF(ISBLANK($ES$3),"",IF(ISBLANK(Tipy!DT68),"-",SUM(EN74:ER74)))</f>
        <v>60</v>
      </c>
      <c r="ET74" s="64"/>
      <c r="EU74" s="61">
        <f>IF(ISBLANK($EZ$3),"",IF(ISBLANK(Tipy!DZ68),0,IF(AND(Tipy!DZ68=Výsledky!$EX$3,Tipy!EB68=Výsledky!$EZ$3),60,0)))</f>
        <v>0</v>
      </c>
      <c r="EV74" s="61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61">
        <f>IF(ISBLANK($EZ$3),"",IF(OR(Tipy!EC68=Výsledky!$EU$6,Tipy!EC68=Výsledky!$EU$7,Tipy!EC68=Výsledky!$EU$8,Tipy!EC68=Výsledky!$EU$9),VLOOKUP(Tipy!EC68,'Kategórie hráčov'!$A$2:$B$51,2,FALSE),0))</f>
        <v>0</v>
      </c>
      <c r="EX74" s="61">
        <f>IF(ISBLANK($EZ$3),"",IF(OR(Tipy!ED68=Výsledky!$EX$6,Tipy!ED68=Výsledky!$EX$7,Tipy!ED68=Výsledky!$EX$8,Tipy!ED68=Výsledky!$EX$9),VLOOKUP(Tipy!ED68,'Kategórie hráčov'!$A$27:$B$76,2,FALSE),0))</f>
        <v>0</v>
      </c>
      <c r="EY74" s="62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65">
        <f>IF(ISBLANK($EZ$3),"",IF(ISBLANK(Tipy!DZ68),"-",SUM(EU74:EY74)))</f>
        <v>20</v>
      </c>
      <c r="FA74" s="64"/>
      <c r="FB74" s="61">
        <f>IF(ISBLANK($BM$3),"",IF(ISBLANK(Tipy!EF68),0,IF(AND(Tipy!EF68=Výsledky!$BK$3,Tipy!EH68=Výsledky!$BM$3),60,0)))</f>
        <v>0</v>
      </c>
      <c r="FC74" s="61">
        <f>IF(ISBLANK($BM$3),"",IF(ISBLANK(Tipy!EF68),0,IF(AND(Tipy!EF68=Výsledky!$BK$3,Tipy!EH68=Výsledky!$BM$3),0,IF(AND(Tipy!EF68-Tipy!EH68&gt;0,Výsledky!$BK$3-Výsledky!$BM$3&gt;0),20,IF(AND(Tipy!EF68-Tipy!EH68=0,Výsledky!$BK$3-Výsledky!$BM$3=0),20,IF(AND(Tipy!EF68-Tipy!EH68&lt;0,Výsledky!$BK$3-Výsledky!$BM$3&lt;0),20,0))))))</f>
        <v>0</v>
      </c>
      <c r="FD74" s="61">
        <f>IF(ISBLANK($BM$3),"",IF(OR(Tipy!EI68=Výsledky!$FB$6,Tipy!EI68=Výsledky!$FB$7,Tipy!EI68=Výsledky!$FB$8,Tipy!EI68=Výsledky!$FB$9),IF(VLOOKUP(Tipy!EI68,'Kategórie hráčov'!$A$2:$B$46,2,FALSE)=30,30,20),0))</f>
        <v>0</v>
      </c>
      <c r="FE74" s="61">
        <f>IF(ISBLANK($BM$3),"",IF(OR(Tipy!EJ68=Výsledky!$FE$6,Tipy!EJ68=Výsledky!$FE$7,Tipy!EJ68=Výsledky!$FE$8,Tipy!EJ68=Výsledky!$FE$9),IF(VLOOKUP(Tipy!EJ68,'Kategórie hráčov'!$A$2:$B$46,2,FALSE)=30,30,20),0))</f>
        <v>0</v>
      </c>
      <c r="FF74" s="62">
        <f>IF(ISBLANK($BM$3),"",IF(ISBLANK(Tipy!EF68),0,IF(OR(AND(Tipy!EF68=Výsledky!$BK$3,OR(Tipy!EH68=Výsledky!$BM$3+1,Tipy!EH68=Výsledky!$BM$3-1)),AND(Tipy!EH68=Výsledky!$BM$3,OR(Tipy!EF68=Výsledky!$BK$3+1,Tipy!EF68=Výsledky!$BK$3-1))),10,0)))</f>
        <v>0</v>
      </c>
      <c r="FG74" s="65" t="str">
        <f>IF(ISBLANK($BM$3),"",IF(ISBLANK(Tipy!EF68),"-",SUM(FB74:FF74)))</f>
        <v>-</v>
      </c>
      <c r="FH74" s="64"/>
      <c r="FI74" s="61" t="str">
        <f>IF(ISBLANK($FN$3),"",IF(ISBLANK(Tipy!EL68),0,IF(AND(Tipy!EL68=Výsledky!$FL$3,Tipy!EN68=Výsledky!$FN$3),60,0)))</f>
        <v/>
      </c>
      <c r="FJ74" s="61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61" t="str">
        <f>IF(ISBLANK($FN$3),"",IF(OR(Tipy!EO68=Výsledky!$FI$6,Tipy!EO68=Výsledky!$FI$7,Tipy!EO68=Výsledky!$FI$8,Tipy!EO68=Výsledky!$FI$9),IF(VLOOKUP(Tipy!EO68,'Kategórie hráčov'!$A$2:$B$46,2,FALSE)=30,30,20),0))</f>
        <v/>
      </c>
      <c r="FL74" s="61" t="str">
        <f>IF(ISBLANK($FN$3),"",IF(OR(Tipy!EP68=Výsledky!$FL$6,Tipy!EP68=Výsledky!$FL$7,Tipy!EP68=Výsledky!$FL$8,Tipy!EP68=Výsledky!$FL$9),IF(VLOOKUP(Tipy!EP68,'Kategórie hráčov'!$A$2:$B$46,2,FALSE)=30,30,20),0))</f>
        <v/>
      </c>
      <c r="FM74" s="62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65" t="str">
        <f>IF(ISBLANK($FN$3),"",IF(ISBLANK(Tipy!EL68),"-",SUM(FI74:FM74)))</f>
        <v/>
      </c>
      <c r="FO74" s="64"/>
      <c r="FP74" s="61">
        <f>IF(ISBLANK($DJ$3),"",IF(ISBLANK(Tipy!ER68),0,IF(AND(Tipy!ER68=Výsledky!$DH$3,Tipy!ET68=Výsledky!$DJ$3),60,0)))</f>
        <v>0</v>
      </c>
      <c r="FQ74" s="61">
        <f>IF(ISBLANK($DJ$3),"",IF(ISBLANK(Tipy!ER68),0,IF(AND(Tipy!ER68=Výsledky!$DH$3,Tipy!ET68=Výsledky!$DJ$3),0,IF(AND(Tipy!ER68-Tipy!ET68&gt;0,Výsledky!$DH$3-Výsledky!$DJ$3&gt;0),20,IF(AND(Tipy!ER68-Tipy!ET68=0,Výsledky!$DH$3-Výsledky!$DJ$3=0),20,IF(AND(Tipy!ER68-Tipy!ET68&lt;0,Výsledky!$DH$3-Výsledky!$DJ$3&lt;0),20,0))))))</f>
        <v>0</v>
      </c>
      <c r="FR74" s="61">
        <f>IF(ISBLANK($DJ$3),"",IF(OR(Tipy!EU68=Výsledky!$FP$6,Tipy!EU68=Výsledky!$FP$7,Tipy!EU68=Výsledky!$FP$8,Tipy!EU68=Výsledky!$FP$9),IF(VLOOKUP(Tipy!EU68,'Kategórie hráčov'!$A$2:$B$46,2,FALSE)=30,30,20),0))</f>
        <v>0</v>
      </c>
      <c r="FS74" s="61">
        <f>IF(ISBLANK($DJ$3),"",IF(OR(Tipy!EV68=Výsledky!$FS$6,Tipy!EV68=Výsledky!$FS$7,Tipy!EV68=Výsledky!$FS$8,Tipy!EV68=Výsledky!$FS$9),IF(VLOOKUP(Tipy!EV68,'Kategórie hráčov'!$A$2:$B$46,2,FALSE)=30,30,20),0))</f>
        <v>0</v>
      </c>
      <c r="FT74" s="62">
        <f>IF(ISBLANK($DJ$3),"",IF(ISBLANK(Tipy!ER68),0,IF(OR(AND(Tipy!ER68=Výsledky!$DH$3,OR(Tipy!ET68=Výsledky!$DJ$3+1,Tipy!ET68=Výsledky!$DJ$3-1)),AND(Tipy!ET68=Výsledky!$DJ$3,OR(Tipy!ER68=Výsledky!$DH$3+1,Tipy!ER68=Výsledky!$DH$3-1))),10,0)))</f>
        <v>0</v>
      </c>
      <c r="FU74" s="65" t="str">
        <f>IF(ISBLANK($DJ$3),"",IF(ISBLANK(Tipy!ER68),"-",SUM(FP74:FT74)))</f>
        <v>-</v>
      </c>
      <c r="FV74" s="64"/>
      <c r="FW74" s="61" t="str">
        <f>IF(ISBLANK($GB$3),"",IF(ISBLANK(Tipy!EX68),0,IF(AND(Tipy!EX68=Výsledky!$FZ$3,Tipy!EZ68=Výsledky!$GB$3),60,0)))</f>
        <v/>
      </c>
      <c r="FX74" s="61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61" t="str">
        <f>IF(ISBLANK($GB$3),"",IF(OR(Tipy!FA68=Výsledky!$FW$6,Tipy!FA68=Výsledky!$FW$7,Tipy!FA68=Výsledky!$FW$8,Tipy!FA68=Výsledky!$FW$9),IF(VLOOKUP(Tipy!FA68,'Kategórie hráčov'!$A$2:$B$46,2,FALSE)=30,30,20),0))</f>
        <v/>
      </c>
      <c r="FZ74" s="61" t="str">
        <f>IF(ISBLANK($GB$3),"",IF(OR(Tipy!FB68=Výsledky!$FZ$6,Tipy!FB68=Výsledky!$FZ$7,Tipy!FB68=Výsledky!$FZ$8,Tipy!FB68=Výsledky!$FZ$9),IF(VLOOKUP(Tipy!FB68,'Kategórie hráčov'!$A$2:$B$46,2,FALSE)=30,30,20),0))</f>
        <v/>
      </c>
      <c r="GA74" s="62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65" t="str">
        <f>IF(ISBLANK($GB$3),"",IF(ISBLANK(Tipy!EX68),"-",SUM(FW74:GA74)))</f>
        <v/>
      </c>
      <c r="GC74" s="64"/>
      <c r="GD74" s="61" t="str">
        <f>IF(ISBLANK($GP$3),"",IF(ISBLANK(Tipy!FD68),0,IF(AND(Tipy!FD68=Výsledky!$GN$3,Tipy!FF68=Výsledky!$GP$3),60,0)))</f>
        <v/>
      </c>
      <c r="GE74" s="61" t="str">
        <f>IF(ISBLANK($GP$3),"",IF(ISBLANK(Tipy!FD68),0,IF(AND(Tipy!FD68=Výsledky!$GN$3,Tipy!FF68=Výsledky!$GP$3),0,IF(AND(Tipy!FD68-Tipy!FF68&gt;0,Výsledky!$GN$3-Výsledky!$GP$3&gt;0),20,IF(AND(Tipy!FD68-Tipy!FF68=0,Výsledky!$GN$3-Výsledky!$GP$3=0),20,IF(AND(Tipy!FD68-Tipy!FF68&lt;0,Výsledky!$GN$3-Výsledky!$GP$3&lt;0),20,0))))))</f>
        <v/>
      </c>
      <c r="GF74" s="61" t="str">
        <f>IF(ISBLANK($GP$3),"",IF(OR(Tipy!FG68=Výsledky!$GD$6,Tipy!FG68=Výsledky!$GD$7,Tipy!FG68=Výsledky!$GD$8,Tipy!FG68=Výsledky!$GD$9),IF(VLOOKUP(Tipy!FG68,'Kategórie hráčov'!$A$2:$B$46,2,FALSE)=30,30,20),0))</f>
        <v/>
      </c>
      <c r="GG74" s="61" t="str">
        <f>IF(ISBLANK($GP$3),"",IF(OR(Tipy!FH68=Výsledky!$GG$6,Tipy!FH68=Výsledky!$GG$7,Tipy!FH68=Výsledky!$GG$8,Tipy!FH68=Výsledky!$GG$9),IF(VLOOKUP(Tipy!FH68,'Kategórie hráčov'!$A$2:$B$46,2,FALSE)=30,30,20),0))</f>
        <v/>
      </c>
      <c r="GH74" s="62" t="str">
        <f>IF(ISBLANK($GP$3),"",IF(ISBLANK(Tipy!FD68),0,IF(OR(AND(Tipy!FD68=Výsledky!$GN$3,OR(Tipy!FF68=Výsledky!$GP$3+1,Tipy!FF68=Výsledky!$GP$3-1)),AND(Tipy!FF68=Výsledky!$GP$3,OR(Tipy!FD68=Výsledky!$GN$3+1,Tipy!FD68=Výsledky!$GN$3-1))),10,0)))</f>
        <v/>
      </c>
      <c r="GI74" s="65" t="str">
        <f>IF(ISBLANK($GP$3),"",IF(ISBLANK(Tipy!FD68),"-",SUM(GD74:GH74)))</f>
        <v/>
      </c>
      <c r="GJ74" s="64"/>
      <c r="GK74" s="61" t="str">
        <f>IF(ISBLANK($GW$3),"",IF(ISBLANK(Tipy!FJ68),0,IF(AND(Tipy!FJ68=Výsledky!$GU$3,Tipy!FL68=Výsledky!$GW$3),60,0)))</f>
        <v/>
      </c>
      <c r="GL74" s="61" t="str">
        <f>IF(ISBLANK($GW$3),"",IF(ISBLANK(Tipy!FJ68),0,IF(AND(Tipy!FJ68=Výsledky!$GU$3,Tipy!FL68=Výsledky!$GW$3),0,IF(AND(Tipy!FJ68-Tipy!FL68&gt;0,Výsledky!$GU$3-Výsledky!$GW$3&gt;0),20,IF(AND(Tipy!FJ68-Tipy!FL68=0,Výsledky!$GU$3-Výsledky!$GW$3=0),20,IF(AND(Tipy!FJ68-Tipy!FL68&lt;0,Výsledky!$GU$3-Výsledky!$GW$3&lt;0),20,0))))))</f>
        <v/>
      </c>
      <c r="GM74" s="61" t="str">
        <f>IF(ISBLANK($GW$3),"",IF(OR(Tipy!FM68=Výsledky!$GK$6,Tipy!FM68=Výsledky!$GK$7,Tipy!FM68=Výsledky!$GK$8,Tipy!FM68=Výsledky!$GK$9),IF(VLOOKUP(Tipy!FM68,'Kategórie hráčov'!$A$2:$B$46,2,FALSE)=30,30,20),0))</f>
        <v/>
      </c>
      <c r="GN74" s="61" t="str">
        <f>IF(ISBLANK($GW$3),"",IF(OR(Tipy!FN68=Výsledky!$GN$6,Tipy!FN68=Výsledky!$GN$7,Tipy!FN68=Výsledky!$GN$8,Tipy!FN68=Výsledky!$GN$9),IF(VLOOKUP(Tipy!FN68,'Kategórie hráčov'!$A$2:$B$46,2,FALSE)=30,30,20),0))</f>
        <v/>
      </c>
      <c r="GO74" s="62" t="str">
        <f>IF(ISBLANK($GW$3),"",IF(ISBLANK(Tipy!FJ68),0,IF(OR(AND(Tipy!FJ68=Výsledky!$GU$3,OR(Tipy!FL68=Výsledky!$GW$3+1,Tipy!FL68=Výsledky!$GW$3-1)),AND(Tipy!FL68=Výsledky!$GW$3,OR(Tipy!FJ68=Výsledky!$GU$3+1,Tipy!FJ68=Výsledky!$GU$3-1))),10,0)))</f>
        <v/>
      </c>
      <c r="GP74" s="65" t="str">
        <f>IF(ISBLANK($GW$3),"",IF(ISBLANK(Tipy!FJ68),"-",SUM(GK74:GO74)))</f>
        <v/>
      </c>
      <c r="GQ74" s="64"/>
      <c r="GR74" s="61" t="str">
        <f>IF(ISBLANK($GI$3),"",IF(ISBLANK(Tipy!FP68),0,IF(AND(Tipy!FP68=Výsledky!$GG$3,Tipy!FR68=Výsledky!$GI$3),60,0)))</f>
        <v/>
      </c>
      <c r="GS74" s="61" t="str">
        <f>IF(ISBLANK($GI$3),"",IF(ISBLANK(Tipy!FP68),0,IF(AND(Tipy!FP68=Výsledky!$GG$3,Tipy!FR68=Výsledky!$GI$3),0,IF(AND(Tipy!FP68-Tipy!FR68&gt;0,Výsledky!$GG$3-Výsledky!$GI$3&gt;0),20,IF(AND(Tipy!FP68-Tipy!FR68=0,Výsledky!$GG$3-Výsledky!$GI$3=0),20,IF(AND(Tipy!FP68-Tipy!FR68&lt;0,Výsledky!$GG$3-Výsledky!$GI$3&lt;0),20,0))))))</f>
        <v/>
      </c>
      <c r="GT74" s="61" t="str">
        <f>IF(ISBLANK($GI$3),"",IF(OR(Tipy!FS68=Výsledky!#REF!,Tipy!FS68=Výsledky!#REF!,Tipy!FS68=Výsledky!#REF!,Tipy!FS68=Výsledky!$GR$9),IF(VLOOKUP(Tipy!FS68,'Kategórie hráčov'!$A$2:$B$46,2,FALSE)=30,30,20),0))</f>
        <v/>
      </c>
      <c r="GU74" s="61" t="str">
        <f>IF(ISBLANK($GI$3),"",IF(OR(Tipy!FT68=Výsledky!#REF!,Tipy!FT68=Výsledky!#REF!,Tipy!FT68=Výsledky!#REF!,Tipy!FT68=Výsledky!$GU$9),IF(VLOOKUP(Tipy!FT68,'Kategórie hráčov'!$A$2:$B$46,2,FALSE)=30,30,20),0))</f>
        <v/>
      </c>
      <c r="GV74" s="62" t="str">
        <f>IF(ISBLANK($GI$3),"",IF(ISBLANK(Tipy!FP68),0,IF(OR(AND(Tipy!FP68=Výsledky!$GG$3,OR(Tipy!FR68=Výsledky!$GI$3+1,Tipy!FR68=Výsledky!$GI$3-1)),AND(Tipy!FR68=Výsledky!$GI$3,OR(Tipy!FP68=Výsledky!$GG$3+1,Tipy!FP68=Výsledky!$GG$3-1))),10,0)))</f>
        <v/>
      </c>
      <c r="GW74" s="65" t="str">
        <f>IF(ISBLANK($GI$3),"",IF(ISBLANK(Tipy!FP68),"-",SUM(GR74:GV74)))</f>
        <v/>
      </c>
      <c r="GX74" s="64"/>
      <c r="GY74" s="61" t="str">
        <f>IF(ISBLANK($HK$3),"",IF(ISBLANK(Tipy!FV68),0,IF(AND(Tipy!FV68=Výsledky!$HI$3,Tipy!FX68=Výsledky!$HK$3),60,0)))</f>
        <v/>
      </c>
      <c r="GZ74" s="61" t="str">
        <f>IF(ISBLANK($HK$3),"",IF(ISBLANK(Tipy!FV68),0,IF(AND(Tipy!FV68=Výsledky!$HI$3,Tipy!FX68=Výsledky!$HK$3),0,IF(AND(Tipy!FV68-Tipy!FX68&gt;0,Výsledky!$HI$3-Výsledky!$HK$3&gt;0),20,IF(AND(Tipy!FV68-Tipy!FX68=0,Výsledky!$HI$3-Výsledky!$HK$3=0),20,IF(AND(Tipy!FV68-Tipy!FX68&lt;0,Výsledky!$HI$3-Výsledky!$HK$3&lt;0),20,0))))))</f>
        <v/>
      </c>
      <c r="HA74" s="61" t="str">
        <f>IF(ISBLANK($HK$3),"",IF(OR(Tipy!FY68=Výsledky!$GY$6,Tipy!FY68=Výsledky!$GY$7,Tipy!FY68=Výsledky!$GY$8,Tipy!FY68=Výsledky!$GY$9),IF(VLOOKUP(Tipy!FY68,'Kategórie hráčov'!$A$2:$B$46,2,FALSE)=30,30,20),0))</f>
        <v/>
      </c>
      <c r="HB74" s="61" t="str">
        <f>IF(ISBLANK($HK$3),"",IF(OR(Tipy!FZ68=Výsledky!$HB$6,Tipy!FZ68=Výsledky!$HB$7,Tipy!FZ68=Výsledky!$HB$8,Tipy!FZ68=Výsledky!$HB$9),IF(VLOOKUP(Tipy!FZ68,'Kategórie hráčov'!$A$2:$B$46,2,FALSE)=30,30,20),0))</f>
        <v/>
      </c>
      <c r="HC74" s="62" t="str">
        <f>IF(ISBLANK($HK$3),"",IF(ISBLANK(Tipy!FV68),0,IF(OR(AND(Tipy!FV68=Výsledky!$HI$3,OR(Tipy!FX68=Výsledky!$HK$3+1,Tipy!FX68=Výsledky!$HK$3-1)),AND(Tipy!FX68=Výsledky!$HK$3,OR(Tipy!FV68=Výsledky!$HI$3+1,Tipy!FV68=Výsledky!$HI$3-1))),10,0)))</f>
        <v/>
      </c>
      <c r="HD74" s="65" t="str">
        <f>IF(ISBLANK($HK$3),"",IF(ISBLANK(Tipy!FV68),"-",SUM(GY74:HC74)))</f>
        <v/>
      </c>
      <c r="HE74" s="64"/>
      <c r="HF74" s="61" t="str">
        <f>IF(ISBLANK($HD$3),"",IF(ISBLANK(Tipy!GB68),0,IF(AND(Tipy!GB68=Výsledky!$HB$3,Tipy!GD68=Výsledky!$HD$3),60,0)))</f>
        <v/>
      </c>
      <c r="HG74" s="61" t="str">
        <f>IF(ISBLANK($HD$3),"",IF(ISBLANK(Tipy!GB68),0,IF(AND(Tipy!GB68=Výsledky!$HB$3,Tipy!GD68=Výsledky!$HD$3),0,IF(AND(Tipy!GB68-Tipy!GD68&gt;0,Výsledky!$HB$3-Výsledky!$HD$3&gt;0),20,IF(AND(Tipy!GB68-Tipy!GD68=0,Výsledky!$HB$3-Výsledky!$HD$3=0),20,IF(AND(Tipy!GB68-Tipy!GD68&lt;0,Výsledky!$HB$3-Výsledky!$HD$3&lt;0),20,0))))))</f>
        <v/>
      </c>
      <c r="HH74" s="61" t="str">
        <f>IF(ISBLANK($HD$3),"",IF(OR(Tipy!GE68=Výsledky!#REF!,Tipy!GE68=Výsledky!#REF!,Tipy!GE68=Výsledky!#REF!,Tipy!GE68=Výsledky!$HF$9),IF(VLOOKUP(Tipy!GE68,'Kategórie hráčov'!$A$2:$B$46,2,FALSE)=30,30,20),0))</f>
        <v/>
      </c>
      <c r="HI74" s="61" t="str">
        <f>IF(ISBLANK($HD$3),"",IF(OR(Tipy!GF68=Výsledky!#REF!,Tipy!GF68=Výsledky!#REF!,Tipy!GF68=Výsledky!#REF!,Tipy!GF68=Výsledky!$HI$9),IF(VLOOKUP(Tipy!GF68,'Kategórie hráčov'!$A$2:$B$46,2,FALSE)=30,30,20),0))</f>
        <v/>
      </c>
      <c r="HJ74" s="62" t="str">
        <f>IF(ISBLANK($HD$3),"",IF(ISBLANK(Tipy!GB68),0,IF(OR(AND(Tipy!GB68=Výsledky!$HB$3,OR(Tipy!GD68=Výsledky!$HD$3+1,Tipy!GD68=Výsledky!$HD$3-1)),AND(Tipy!GD68=Výsledky!$HD$3,OR(Tipy!GB68=Výsledky!$HB$3+1,Tipy!GB68=Výsledky!$HB$3-1))),10,0)))</f>
        <v/>
      </c>
      <c r="HK74" s="65" t="str">
        <f>IF(ISBLANK($HD$3),"",IF(ISBLANK(Tipy!GB68),"-",SUM(HF74:HJ74)))</f>
        <v/>
      </c>
      <c r="HL74" s="64"/>
      <c r="HM74" s="61" t="str">
        <f>IF(ISBLANK($HY$3),"",IF(ISBLANK(Tipy!GH68),0,IF(AND(Tipy!GH68=Výsledky!$HW$3,Tipy!GJ68=Výsledky!$HY$3),60,0)))</f>
        <v/>
      </c>
      <c r="HN74" s="61" t="str">
        <f>IF(ISBLANK($HY$3),"",IF(ISBLANK(Tipy!GH68),0,IF(AND(Tipy!GH68=Výsledky!$HW$3,Tipy!GJ68=Výsledky!$HY$3),0,IF(AND(Tipy!GH68-Tipy!GJ68&gt;0,Výsledky!$HW$3-Výsledky!$HY$3&gt;0),20,IF(AND(Tipy!GH68-Tipy!GJ68=0,Výsledky!$HW$3-Výsledky!$HY$3=0),20,IF(AND(Tipy!GH68-Tipy!GJ68&lt;0,Výsledky!$HW$3-Výsledky!$HY$3&lt;0),20,0))))))</f>
        <v/>
      </c>
      <c r="HO74" s="61" t="str">
        <f>IF(ISBLANK($HY$3),"",IF(OR(Tipy!GK68=Výsledky!$HM$6,Tipy!GK68=Výsledky!$HM$7,Tipy!GK68=Výsledky!$HM$8,Tipy!GK68=Výsledky!$HM$9),IF(VLOOKUP(Tipy!GK68,'Kategórie hráčov'!$A$2:$B$46,2,FALSE)=30,30,20),0))</f>
        <v/>
      </c>
      <c r="HP74" s="61" t="str">
        <f>IF(ISBLANK($HY$3),"",IF(OR(Tipy!GL68=Výsledky!$HP$6,Tipy!GL68=Výsledky!$HP$7,Tipy!GL68=Výsledky!$HP$8,Tipy!GL68=Výsledky!$HP$9),IF(VLOOKUP(Tipy!GL68,'Kategórie hráčov'!$A$2:$B$46,2,FALSE)=30,30,20),0))</f>
        <v/>
      </c>
      <c r="HQ74" s="62" t="str">
        <f>IF(ISBLANK($HY$3),"",IF(ISBLANK(Tipy!GH68),0,IF(OR(AND(Tipy!GH68=Výsledky!$HW$3,OR(Tipy!GJ68=Výsledky!$HY$3+1,Tipy!GJ68=Výsledky!$HY$3-1)),AND(Tipy!GJ68=Výsledky!$HY$3,OR(Tipy!GH68=Výsledky!$HW$3+1,Tipy!GH68=Výsledky!$HW$3-1))),10,0)))</f>
        <v/>
      </c>
      <c r="HR74" s="65" t="str">
        <f>IF(ISBLANK($HY$3),"",IF(ISBLANK(Tipy!GH68),"-",SUM(HM74:HQ74)))</f>
        <v/>
      </c>
      <c r="HS74" s="64"/>
      <c r="HT74" s="61" t="str">
        <f>IF(ISBLANK($HR$3),"",IF(ISBLANK(Tipy!GN68),0,IF(AND(Tipy!GN68=Výsledky!$HP$3,Tipy!GP68=Výsledky!$HR$3),60,0)))</f>
        <v/>
      </c>
      <c r="HU74" s="61" t="str">
        <f>IF(ISBLANK($HR$3),"",IF(ISBLANK(Tipy!GN68),0,IF(AND(Tipy!GN68=Výsledky!$HP$3,Tipy!GP68=Výsledky!$HR$3),0,IF(AND(Tipy!GN68-Tipy!GP68&gt;0,Výsledky!$HP$3-Výsledky!$HR$3&gt;0),20,IF(AND(Tipy!GN68-Tipy!GP68=0,Výsledky!$HP$3-Výsledky!$HR$3=0),20,IF(AND(Tipy!GN68-Tipy!GP68&lt;0,Výsledky!$HP$3-Výsledky!$HR$3&lt;0),20,0))))))</f>
        <v/>
      </c>
      <c r="HV74" s="61" t="str">
        <f>IF(ISBLANK($HR$3),"",IF(OR(Tipy!GQ68=Výsledky!$HT$6,Tipy!GQ68=Výsledky!#REF!,Tipy!GQ68=Výsledky!#REF!,Tipy!GQ68=Výsledky!#REF!),IF(VLOOKUP(Tipy!GQ68,'Kategórie hráčov'!$A$2:$B$46,2,FALSE)=30,30,20),0))</f>
        <v/>
      </c>
      <c r="HW74" s="61" t="str">
        <f>IF(ISBLANK($HR$3),"",IF(OR(Tipy!GR68=Výsledky!$HW$6,Tipy!GR68=Výsledky!#REF!,Tipy!GR68=Výsledky!#REF!,Tipy!GR68=Výsledky!#REF!),IF(VLOOKUP(Tipy!GR68,'Kategórie hráčov'!$A$2:$B$46,2,FALSE)=30,30,20),0))</f>
        <v/>
      </c>
      <c r="HX74" s="62" t="str">
        <f>IF(ISBLANK($HR$3),"",IF(ISBLANK(Tipy!GN68),0,IF(OR(AND(Tipy!GN68=Výsledky!$HP$3,OR(Tipy!GP68=Výsledky!$HR$3+1,Tipy!GP68=Výsledky!$HR$3-1)),AND(Tipy!GP68=Výsledky!$HR$3,OR(Tipy!GN68=Výsledky!$HP$3+1,Tipy!GN68=Výsledky!$HP$3-1))),10,0)))</f>
        <v/>
      </c>
      <c r="HY74" s="65" t="str">
        <f>IF(ISBLANK($HR$3),"",IF(ISBLANK(Tipy!GN68),"-",SUM(HT74:HX74)))</f>
        <v/>
      </c>
      <c r="HZ74" s="64"/>
      <c r="IA74" s="61" t="str">
        <f>IF(ISBLANK($IM$3),"",IF(ISBLANK(Tipy!GT68),0,IF(AND(Tipy!GT68=Výsledky!$IK$3,Tipy!GV68=Výsledky!$IM$3),60,0)))</f>
        <v/>
      </c>
      <c r="IB74" s="61" t="str">
        <f>IF(ISBLANK($IM$3),"",IF(ISBLANK(Tipy!GT68),0,IF(AND(Tipy!GT68=Výsledky!$IK$3,Tipy!GV68=Výsledky!$IM$3),0,IF(AND(Tipy!GT68-Tipy!GV68&gt;0,Výsledky!$IK$3-Výsledky!$IM$3&gt;0),20,IF(AND(Tipy!GT68-Tipy!GV68=0,Výsledky!$IK$3-Výsledky!$IM$3=0),20,IF(AND(Tipy!GT68-Tipy!GV68&lt;0,Výsledky!$IK$3-Výsledky!$IM$3&lt;0),20,0))))))</f>
        <v/>
      </c>
      <c r="IC74" s="61" t="str">
        <f>IF(ISBLANK($IM$3),"",IF(OR(Tipy!GW68=Výsledky!$IA$6,Tipy!GW68=Výsledky!$IA$7,Tipy!GW68=Výsledky!$IA$8,Tipy!GW68=Výsledky!$IA$9),IF(VLOOKUP(Tipy!GW68,'Kategórie hráčov'!$A$2:$B$46,2,FALSE)=30,30,20),0))</f>
        <v/>
      </c>
      <c r="ID74" s="61" t="str">
        <f>IF(ISBLANK($IM$3),"",IF(OR(Tipy!GX68=Výsledky!$ID$6,Tipy!GX68=Výsledky!$ID$7,Tipy!GX68=Výsledky!$ID$8,Tipy!GX68=Výsledky!$ID$9),IF(VLOOKUP(Tipy!GX68,'Kategórie hráčov'!$A$2:$B$46,2,FALSE)=30,30,20),0))</f>
        <v/>
      </c>
      <c r="IE74" s="62" t="str">
        <f>IF(ISBLANK($IM$3),"",IF(ISBLANK(Tipy!GT68),0,IF(OR(AND(Tipy!GT68=Výsledky!$IK$3,OR(Tipy!GV68=Výsledky!$IM$3+1,Tipy!GV68=Výsledky!$IM$3-1)),AND(Tipy!GV68=Výsledky!$IM$3,OR(Tipy!GT68=Výsledky!$IK$3+1,Tipy!GT68=Výsledky!$IK$3-1))),10,0)))</f>
        <v/>
      </c>
      <c r="IF74" s="65" t="str">
        <f>IF(ISBLANK($IM$3),"",IF(ISBLANK(Tipy!GT68),"-",SUM(IA74:IE74)))</f>
        <v/>
      </c>
      <c r="IG74" s="64"/>
      <c r="IH74" s="61" t="str">
        <f>IF(ISBLANK($IF$3),"",IF(ISBLANK(Tipy!GZ68),0,IF(AND(Tipy!GZ68=Výsledky!$ID$3,Tipy!HB68=Výsledky!$IF$3),60,0)))</f>
        <v/>
      </c>
      <c r="II74" s="61" t="str">
        <f>IF(ISBLANK($IF$3),"",IF(ISBLANK(Tipy!GZ68),0,IF(AND(Tipy!GZ68=Výsledky!$ID$3,Tipy!HB68=Výsledky!$IF$3),0,IF(AND(Tipy!GZ68-Tipy!HB68&gt;0,Výsledky!$ID$3-Výsledky!$IF$3&gt;0),20,IF(AND(Tipy!GZ68-Tipy!HB68=0,Výsledky!$ID$3-Výsledky!$IF$3=0),20,IF(AND(Tipy!GZ68-Tipy!HB68&lt;0,Výsledky!$ID$3-Výsledky!$IF$3&lt;0),20,0))))))</f>
        <v/>
      </c>
      <c r="IJ74" s="61" t="str">
        <f>IF(ISBLANK($IF$3),"",IF(OR(Tipy!HC68=Výsledky!#REF!,Tipy!HC68=Výsledky!#REF!,Tipy!HC68=Výsledky!#REF!,Tipy!HC68=Výsledky!$IH$9),IF(VLOOKUP(Tipy!HC68,'Kategórie hráčov'!$A$2:$B$46,2,FALSE)=30,30,20),0))</f>
        <v/>
      </c>
      <c r="IK74" s="61" t="str">
        <f>IF(ISBLANK($IF$3),"",IF(OR(Tipy!HD68=Výsledky!#REF!,Tipy!HD68=Výsledky!#REF!,Tipy!HD68=Výsledky!#REF!,Tipy!HD68=Výsledky!$IK$9),IF(VLOOKUP(Tipy!HD68,'Kategórie hráčov'!$A$2:$B$46,2,FALSE)=30,30,20),0))</f>
        <v/>
      </c>
      <c r="IL74" s="62" t="str">
        <f>IF(ISBLANK($IF$3),"",IF(ISBLANK(Tipy!GZ68),0,IF(OR(AND(Tipy!GZ68=Výsledky!$ID$3,OR(Tipy!HB68=Výsledky!$IF$3+1,Tipy!HB68=Výsledky!$IF$3-1)),AND(Tipy!HB68=Výsledky!$IF$3,OR(Tipy!GZ68=Výsledky!$ID$3+1,Tipy!GZ68=Výsledky!$ID$3-1))),10,0)))</f>
        <v/>
      </c>
      <c r="IM74" s="65" t="str">
        <f>IF(ISBLANK($IF$3),"",IF(ISBLANK(Tipy!GZ68),"-",SUM(IH74:IL74)))</f>
        <v/>
      </c>
      <c r="IN74" s="64"/>
      <c r="IO74" s="61" t="str">
        <f>IF(ISBLANK($IT$3),"",IF(ISBLANK(Tipy!HF68),0,IF(AND(Tipy!HF68=Výsledky!$IR$3,Tipy!HH68=Výsledky!$IT$3),60,0)))</f>
        <v/>
      </c>
      <c r="IP74" s="61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61" t="str">
        <f>IF(ISBLANK($IT$3),"",IF(OR(Tipy!HI68=Výsledky!$IO$6,Tipy!HI68=Výsledky!$IO$7,Tipy!HI68=Výsledky!$IO$8,Tipy!HI68=Výsledky!$IO$9),IF(VLOOKUP(Tipy!HI68,'Kategórie hráčov'!$A$2:$B$46,2,FALSE)=30,30,20),0))</f>
        <v/>
      </c>
      <c r="IR74" s="61" t="str">
        <f>IF(ISBLANK($IT$3),"",IF(OR(Tipy!HJ68=Výsledky!$IR$6,Tipy!HJ68=Výsledky!$IR$7,Tipy!HJ68=Výsledky!$IR$8,Tipy!HJ68=Výsledky!$IR$9),IF(VLOOKUP(Tipy!HJ68,'Kategórie hráčov'!$A$2:$B$46,2,FALSE)=30,30,20),0))</f>
        <v/>
      </c>
      <c r="IS74" s="62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65" t="str">
        <f>IF(ISBLANK($IT$3),"",IF(ISBLANK(Tipy!HF68),"-",SUM(IO74:IS74)))</f>
        <v/>
      </c>
      <c r="IU74" s="64"/>
      <c r="IV74" s="61" t="str">
        <f>IF(ISBLANK($JA$3),"",IF(ISBLANK(Tipy!HL68),0,IF(AND(Tipy!HL68=Výsledky!$IY$3,Tipy!HN68=Výsledky!$JA$3),60,0)))</f>
        <v/>
      </c>
      <c r="IW74" s="61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61" t="str">
        <f>IF(ISBLANK($JA$3),"",IF(OR(Tipy!HO68=Výsledky!$IV$6,Tipy!HO68=Výsledky!$IV$7,Tipy!HO68=Výsledky!$IV$8,Tipy!HO68=Výsledky!$IV$9),IF(VLOOKUP(Tipy!HO68,'Kategórie hráčov'!$A$2:$B$46,2,FALSE)=30,30,20),0))</f>
        <v/>
      </c>
      <c r="IY74" s="61" t="str">
        <f>IF(ISBLANK($JA$3),"",IF(OR(Tipy!HP68=Výsledky!$IY$6,Tipy!HP68=Výsledky!$IY$7,Tipy!HP68=Výsledky!$IY$8,Tipy!HP68=Výsledky!$IY$9),IF(VLOOKUP(Tipy!HP68,'Kategórie hráčov'!$A$2:$B$46,2,FALSE)=30,30,20),0))</f>
        <v/>
      </c>
      <c r="IZ74" s="62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65" t="str">
        <f>IF(ISBLANK($JA$3),"",IF(ISBLANK(Tipy!HL68),"-",SUM(IV74:IZ74)))</f>
        <v/>
      </c>
      <c r="JB74" s="64"/>
      <c r="JC74" s="61" t="str">
        <f>IF(ISBLANK($JO$3),"",IF(ISBLANK(Tipy!HR68),0,IF(AND(Tipy!HR68=Výsledky!$JM$3,Tipy!HT68=Výsledky!$JO$3),60,0)))</f>
        <v/>
      </c>
      <c r="JD74" s="61" t="str">
        <f>IF(ISBLANK($JO$3),"",IF(ISBLANK(Tipy!HR68),0,IF(AND(Tipy!HR68=Výsledky!$JM$3,Tipy!HT68=Výsledky!$JO$3),0,IF(AND(Tipy!HR68-Tipy!HT68&gt;0,Výsledky!$JM$3-Výsledky!$JO$3&gt;0),20,IF(AND(Tipy!HR68-Tipy!HT68=0,Výsledky!$JM$3-Výsledky!$JO$3=0),20,IF(AND(Tipy!HR68-Tipy!HT68&lt;0,Výsledky!$JM$3-Výsledky!$JO$3&lt;0),20,0))))))</f>
        <v/>
      </c>
      <c r="JE74" s="61" t="str">
        <f>IF(ISBLANK($JO$3),"",IF(OR(Tipy!HU68=Výsledky!$JC$6,Tipy!HU68=Výsledky!$JC$7,Tipy!HU68=Výsledky!$JC$8,Tipy!HU68=Výsledky!$JC$9),IF(VLOOKUP(Tipy!HU68,'Kategórie hráčov'!$A$2:$B$70,2,FALSE)=30,30,20),0))</f>
        <v/>
      </c>
      <c r="JF74" s="61" t="str">
        <f>IF(ISBLANK($JO$3),"",IF(OR(Tipy!HV68=Výsledky!$JF$6,Tipy!HV68=Výsledky!$JF$7,Tipy!HV68=Výsledky!$JF$8,Tipy!HV68=Výsledky!$JF$9),IF(VLOOKUP(Tipy!HV68,'Kategórie hráčov'!$A$2:$B$70,2,FALSE)=30,30,20),0))</f>
        <v/>
      </c>
      <c r="JG74" s="62" t="str">
        <f>IF(ISBLANK($JO$3),"",IF(ISBLANK(Tipy!HR68),0,IF(OR(AND(Tipy!HR68=Výsledky!$JM$3,OR(Tipy!HT68=Výsledky!$JO$3+1,Tipy!HT68=Výsledky!$JO$3-1)),AND(Tipy!HT68=Výsledky!$JO$3,OR(Tipy!HR68=Výsledky!$JM$3+1,Tipy!HR68=Výsledky!$JM$3-1))),10,0)))</f>
        <v/>
      </c>
      <c r="JH74" s="65" t="str">
        <f>IF(ISBLANK($JO$3),"",IF(ISBLANK(Tipy!HR68),"-",SUM(JC74:JG74)))</f>
        <v/>
      </c>
      <c r="JI74" s="64"/>
      <c r="JJ74" s="61" t="str">
        <f>IF(ISBLANK($JH$3),"",IF(ISBLANK(Tipy!HX68),0,IF(AND(Tipy!HX68=Výsledky!$JF$3,Tipy!HZ68=Výsledky!$JH$3),60,0)))</f>
        <v/>
      </c>
      <c r="JK74" s="61" t="str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/>
      </c>
      <c r="JL74" s="61" t="str">
        <f>IF(ISBLANK($JH$3),"",IF(OR(Tipy!IA68=Výsledky!#REF!,Tipy!IA68=Výsledky!#REF!,Tipy!IA68=Výsledky!#REF!,Tipy!IA68=Výsledky!$JJ$9),IF(VLOOKUP(Tipy!IA68,'Kategórie hráčov'!$A$2:$B$46,2,FALSE)=30,30,20),0))</f>
        <v/>
      </c>
      <c r="JM74" s="61" t="str">
        <f>IF(ISBLANK($JH$3),"",IF(OR(Tipy!IB68=Výsledky!#REF!,Tipy!IB68=Výsledky!#REF!,Tipy!IB68=Výsledky!#REF!,Tipy!IB68=Výsledky!$JM$9),IF(VLOOKUP(Tipy!IB68,'Kategórie hráčov'!$A$2:$B$46,2,FALSE)=30,30,20),0))</f>
        <v/>
      </c>
      <c r="JN74" s="62" t="str">
        <f>IF(ISBLANK($JH$3),"",IF(ISBLANK(Tipy!HX68),0,IF(OR(AND(Tipy!HX68=Výsledky!$JF$3,OR(Tipy!HZ68=Výsledky!$JH$3+1,Tipy!HZ68=Výsledky!$JH$3-1)),AND(Tipy!HZ68=Výsledky!$JH$3,OR(Tipy!HX68=Výsledky!$JF$3+1,Tipy!HX68=Výsledky!$JF$3-1))),10,0)))</f>
        <v/>
      </c>
      <c r="JO74" s="65" t="str">
        <f>IF(ISBLANK($JH$3),"",IF(ISBLANK(Tipy!HX68),"-",SUM(JJ74:JN74)))</f>
        <v/>
      </c>
      <c r="JP74" s="64"/>
      <c r="JQ74" s="61" t="str">
        <f>IF(ISBLANK($JV$3),"",IF(ISBLANK(Tipy!ID68),0,IF(AND(Tipy!ID68=Výsledky!$JT$3,Tipy!IF68=Výsledky!$JV$3),60,0)))</f>
        <v/>
      </c>
      <c r="JR74" s="61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61" t="str">
        <f>IF(ISBLANK($JV$3),"",IF(OR(Tipy!IG68=Výsledky!$JQ$6,Tipy!IG68=Výsledky!$JQ$7,Tipy!IG68=Výsledky!$JQ$8,Tipy!IG68=Výsledky!$JQ$9),IF(VLOOKUP(Tipy!IG68,'Kategórie hráčov'!$A$2:$B$46,2,FALSE)=30,30,20),0))</f>
        <v/>
      </c>
      <c r="JT74" s="61" t="str">
        <f>IF(ISBLANK($JV$3),"",IF(OR(Tipy!IH68=Výsledky!$JT$6,Tipy!IH68=Výsledky!$JT$7,Tipy!IH68=Výsledky!$JT$8,Tipy!IH68=Výsledky!$JT$9),IF(VLOOKUP(Tipy!IH68,'Kategórie hráčov'!$A$2:$B$46,2,FALSE)=30,30,20),0))</f>
        <v/>
      </c>
      <c r="JU74" s="62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65" t="str">
        <f>IF(ISBLANK($JV$3),"",IF(ISBLANK(Tipy!ID68),"-",SUM(JQ74:JU74)))</f>
        <v/>
      </c>
      <c r="JW74" s="64"/>
      <c r="JX74" s="61" t="str">
        <f>IF(ISBLANK($KQ$3),"",IF(ISBLANK(Tipy!IJ68),0,IF(AND(Tipy!IJ68=Výsledky!$KO$3,Tipy!IL68=Výsledky!$KQ$3),60,0)))</f>
        <v/>
      </c>
      <c r="JY74" s="61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1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1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2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65" t="str">
        <f>IF(ISBLANK($KQ$3),"",IF(ISBLANK(Tipy!IJ68),"-",SUM(JX74:KB74)))</f>
        <v/>
      </c>
      <c r="KD74" s="64"/>
      <c r="KE74" s="61" t="str">
        <f>IF(ISBLANK($KX$3),"",IF(ISBLANK(Tipy!IP68),0,IF(AND(Tipy!IP68=Výsledky!$KV$3,Tipy!IR68=Výsledky!$KX$3),60,0)))</f>
        <v/>
      </c>
      <c r="KF74" s="61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1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1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2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65" t="str">
        <f>IF(ISBLANK($KX$3),"",IF(ISBLANK(Tipy!IP68),"-",SUM(KE74:KI74)))</f>
        <v/>
      </c>
      <c r="KK74" s="64"/>
      <c r="KL74" s="61" t="str">
        <f>IF(ISBLANK($KJ$3),"",IF(ISBLANK(Tipy!IV68),0,IF(AND(Tipy!IV68=Výsledky!$KH$3,Tipy!IX68=Výsledky!$KJ$3),60,0)))</f>
        <v/>
      </c>
      <c r="KM74" s="61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1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1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2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65" t="str">
        <f>IF(ISBLANK($KJ$3),"",IF(ISBLANK(Tipy!IV68),"-",SUM(KL74:KP74)))</f>
        <v/>
      </c>
      <c r="KR74" s="64"/>
      <c r="KS74" s="61" t="str">
        <f>IF(ISBLANK($KC$3),"",IF(ISBLANK(Tipy!JB68),0,IF(AND(Tipy!JB68=Výsledky!$KA$3,Tipy!JD68=Výsledky!$KC$3),60,0)))</f>
        <v/>
      </c>
      <c r="KT74" s="61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1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1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2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5" t="str">
        <f>IF(ISBLANK($KC$3),"",IF(ISBLANK(Tipy!JB68),"-",SUM(KS74:KW74)))</f>
        <v/>
      </c>
      <c r="KY74" s="64"/>
      <c r="KZ74" s="61" t="str">
        <f>IF(ISBLANK($LE$3),"",IF(ISBLANK(Tipy!JH68),0,IF(AND(Tipy!JH68=Výsledky!$LC$3,Tipy!JJ68=Výsledky!$LE$3),60,0)))</f>
        <v/>
      </c>
      <c r="LA74" s="61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1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1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2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5" t="str">
        <f>IF(ISBLANK($LE$3),"",IF(ISBLANK(Tipy!JH68),"-",SUM(KZ74:LD74)))</f>
        <v/>
      </c>
      <c r="LF74" s="64"/>
      <c r="LG74" s="61" t="str">
        <f>IF(ISBLANK($JH$3),"",IF(ISBLANK(Tipy!JU68),0,IF(AND(Tipy!JU68=Výsledky!$JF$3,Tipy!JW68=Výsledky!$JH$3),60,0)))</f>
        <v/>
      </c>
      <c r="LH74" s="61" t="str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/>
      </c>
      <c r="LI74" s="61" t="str">
        <f>IF(ISBLANK($JH$3),"",IF(OR(Tipy!JX68=Výsledky!#REF!,Tipy!JX68=Výsledky!#REF!,Tipy!JX68=Výsledky!#REF!,Tipy!JX68=Výsledky!$JJ$9),IF(VLOOKUP(Tipy!JX68,'Kategórie hráčov'!$A$2:$B$46,2,FALSE)=30,30,20),0))</f>
        <v/>
      </c>
      <c r="LJ74" s="61" t="str">
        <f>IF(ISBLANK($JH$3),"",IF(OR(Tipy!JY68=Výsledky!#REF!,Tipy!JY68=Výsledky!#REF!,Tipy!JY68=Výsledky!#REF!,Tipy!JY68=Výsledky!$JM$9),IF(VLOOKUP(Tipy!JY68,'Kategórie hráčov'!$A$2:$B$46,2,FALSE)=30,30,20),0))</f>
        <v/>
      </c>
      <c r="LK74" s="62" t="str">
        <f>IF(ISBLANK($JH$3),"",IF(ISBLANK(Tipy!JU68),0,IF(OR(AND(Tipy!JU68=Výsledky!$JF$3,OR(Tipy!JW68=Výsledky!$JH$3+1,Tipy!JW68=Výsledky!$JH$3-1)),AND(Tipy!JW68=Výsledky!$JH$3,OR(Tipy!JU68=Výsledky!$JF$3+1,Tipy!JU68=Výsledky!$JF$3-1))),10,0)))</f>
        <v/>
      </c>
      <c r="LL74" s="65" t="str">
        <f>IF(ISBLANK($JH$3),"",IF(ISBLANK(Tipy!JU68),"-",SUM(LG74:LK74)))</f>
        <v/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 t="str">
        <f>IF(ISBLANK($JH$3),"",IF(ISBLANK(Tipy!KI68),0,IF(AND(Tipy!KI68=Výsledky!$JF$3,Tipy!KK68=Výsledky!$JH$3),60,0)))</f>
        <v/>
      </c>
      <c r="LV74" s="61" t="str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/>
      </c>
      <c r="LW74" s="61" t="str">
        <f>IF(ISBLANK($JH$3),"",IF(OR(Tipy!KL68=Výsledky!#REF!,Tipy!KL68=Výsledky!#REF!,Tipy!KL68=Výsledky!#REF!,Tipy!KL68=Výsledky!$JJ$9),IF(VLOOKUP(Tipy!KL68,'Kategórie hráčov'!$A$2:$B$46,2,FALSE)=30,30,20),0))</f>
        <v/>
      </c>
      <c r="LX74" s="61" t="str">
        <f>IF(ISBLANK($JH$3),"",IF(OR(Tipy!KM68=Výsledky!#REF!,Tipy!KM68=Výsledky!#REF!,Tipy!KM68=Výsledky!#REF!,Tipy!KM68=Výsledky!$JM$9),IF(VLOOKUP(Tipy!KM68,'Kategórie hráčov'!$A$2:$B$46,2,FALSE)=30,30,20),0))</f>
        <v/>
      </c>
      <c r="LY74" s="62" t="str">
        <f>IF(ISBLANK($JH$3),"",IF(ISBLANK(Tipy!KI68),0,IF(OR(AND(Tipy!KI68=Výsledky!$JF$3,OR(Tipy!KK68=Výsledky!$JH$3+1,Tipy!KK68=Výsledky!$JH$3-1)),AND(Tipy!KK68=Výsledky!$JH$3,OR(Tipy!KI68=Výsledky!$JF$3+1,Tipy!KI68=Výsledky!$JF$3-1))),10,0)))</f>
        <v/>
      </c>
      <c r="LZ74" s="65" t="str">
        <f>IF(ISBLANK($JH$3),"",IF(ISBLANK(Tipy!KI68),"-",SUM(LU74:LY74)))</f>
        <v/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324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324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5" customFormat="1" ht="18" hidden="1" customHeight="1" x14ac:dyDescent="0.2">
      <c r="A75" s="287">
        <f>Tipy!A69</f>
        <v>47</v>
      </c>
      <c r="B75" s="302" t="s">
        <v>16</v>
      </c>
      <c r="C75" s="303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4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299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299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102">
        <f>IF(ISBLANK($AR$3),"",IF(ISBLANK(Tipy!AH69),0,IF(AND(Tipy!AH69=Výsledky!$AP$3,Tipy!AJ69=Výsledky!$AR$3),60,0)))</f>
        <v>0</v>
      </c>
      <c r="AN75" s="101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01">
        <f>IF(ISBLANK($AR$3),"",IF(OR(Tipy!AK69=Výsledky!$AM$6,Tipy!AK69=Výsledky!$AM$7,Tipy!AK69=Výsledky!$AM$8,Tipy!AK69=Výsledky!$AM$9),VLOOKUP(Tipy!AK69,'Kategórie hráčov'!$A$2:$B$51,2,FALSE),0))</f>
        <v>0</v>
      </c>
      <c r="AP75" s="101">
        <f>IF(ISBLANK($AR$3),"",IF(OR(Tipy!AL69=Výsledky!$AP$6,Tipy!AL69=Výsledky!$AP$7,Tipy!AL69=Výsledky!$AP$8,Tipy!AL69=Výsledky!$AP$9),VLOOKUP(Tipy!AL69,'Kategórie hráčov'!$A$27:$B$76,2,FALSE),0))</f>
        <v>20</v>
      </c>
      <c r="AQ75" s="62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5">
        <f>IF(ISBLANK($AR$3),"",IF(ISBLANK(Tipy!AH69),"-",SUM(AM75:AQ75)))</f>
        <v>50</v>
      </c>
      <c r="AS75" s="64"/>
      <c r="AT75" s="61">
        <f>IF(ISBLANK($AY$3),"",IF(ISBLANK(Tipy!AN69),0,IF(AND(Tipy!AN69=Výsledky!$AW$3,Tipy!AP69=Výsledky!$AY$3),60,0)))</f>
        <v>60</v>
      </c>
      <c r="AU75" s="61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61">
        <f>IF(ISBLANK($AY$3),"",IF(OR(Tipy!AQ69=Výsledky!$AT$6,Tipy!AQ69=Výsledky!$AT$7,Tipy!AQ69=Výsledky!$AT$8,Tipy!AQ69=Výsledky!$AT$9),VLOOKUP(Tipy!AQ69,'Kategórie hráčov'!$A$2:$B$51,2,FALSE),0))</f>
        <v>20</v>
      </c>
      <c r="AW75" s="61">
        <f>IF(ISBLANK($AY$3),"",IF(OR(Tipy!AR69=Výsledky!$AW$6,Tipy!AR69=Výsledky!$AW$7,Tipy!AR69=Výsledky!$AW$8,Tipy!AR69=Výsledky!$AW$9),VLOOKUP(Tipy!AR69,'Kategórie hráčov'!$A$27:$B$76,2,FALSE),0))</f>
        <v>0</v>
      </c>
      <c r="AX75" s="62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5">
        <f>IF(ISBLANK($AY$3),"",IF(ISBLANK(Tipy!AN69),"-",SUM(AT75:AX75)))</f>
        <v>80</v>
      </c>
      <c r="AZ75" s="64"/>
      <c r="BA75" s="61">
        <f>IF(ISBLANK($BF$3),"",IF(ISBLANK(Tipy!AT69),0,IF(AND(Tipy!AT69=Výsledky!$BD$3,Tipy!AV69=Výsledky!$BF$3),60,0)))</f>
        <v>0</v>
      </c>
      <c r="BB75" s="61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61">
        <f>IF(ISBLANK($BF$3),"",IF(OR(Tipy!AW69=Výsledky!$BA$6,Tipy!AW69=Výsledky!$BA$7,Tipy!AW69=Výsledky!$BA$8,Tipy!AW69=Výsledky!$BA$9),VLOOKUP(Tipy!AW69,'Kategórie hráčov'!$A$2:$B$51,2,FALSE),0))</f>
        <v>0</v>
      </c>
      <c r="BD75" s="61">
        <f>IF(ISBLANK($BF$3),"",IF(OR(Tipy!AX69=Výsledky!$BD$6,Tipy!AX69=Výsledky!$BD$7,Tipy!AX69=Výsledky!$BD$8,Tipy!AX69=Výsledky!$BD$9),VLOOKUP(Tipy!AX69,'Kategórie hráčov'!$A$27:$B$76,2,FALSE),0))</f>
        <v>0</v>
      </c>
      <c r="BE75" s="62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5" t="str">
        <f>IF(ISBLANK($BF$3),"",IF(ISBLANK(Tipy!AT69),"-",SUM(BA75:BE75)))</f>
        <v>-</v>
      </c>
      <c r="BG75" s="64"/>
      <c r="BH75" s="61">
        <f>IF(ISBLANK($BM$3),"",IF(ISBLANK(Tipy!AZ69),0,IF(AND(Tipy!AZ69=Výsledky!$BK$3,Tipy!BB69=Výsledky!$BM$3),60,0)))</f>
        <v>0</v>
      </c>
      <c r="BI75" s="61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61">
        <f>IF(ISBLANK($BM$3),"",IF(OR(Tipy!BC69=Výsledky!$BH$6,Tipy!BC69=Výsledky!$BH$7,Tipy!BC69=Výsledky!$BH$8,Tipy!BC69=Výsledky!$BH$9),VLOOKUP(Tipy!BC69,'Kategórie hráčov'!$A$2:$B$51,2,FALSE),0))</f>
        <v>0</v>
      </c>
      <c r="BK75" s="61">
        <f>IF(ISBLANK($BM$3),"",IF(OR(Tipy!BD69=Výsledky!$BK$6,Tipy!BD69=Výsledky!$BK$7,Tipy!BD69=Výsledky!$BK$8,Tipy!BD69=Výsledky!$BK$9),VLOOKUP(Tipy!BD69,'Kategórie hráčov'!$A$27:$B$76,2,FALSE),0))</f>
        <v>0</v>
      </c>
      <c r="BL75" s="62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5">
        <f>IF(ISBLANK($BM$3),"",IF(ISBLANK(Tipy!AZ69),"-",SUM(BH75:BL75)))</f>
        <v>20</v>
      </c>
      <c r="BN75" s="64"/>
      <c r="BO75" s="61">
        <f>IF(ISBLANK($BT$3),"",IF(ISBLANK(Tipy!BF69),0,IF(AND(Tipy!BF69=Výsledky!$BR$3,Tipy!BH69=Výsledky!$BT$3),60,0)))</f>
        <v>0</v>
      </c>
      <c r="BP75" s="61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61">
        <f>IF(ISBLANK($BT$3),"",IF(OR(Tipy!BI69=Výsledky!$BO$6,Tipy!BI69=Výsledky!$BO$7,Tipy!BI69=Výsledky!$BO$8,Tipy!BI69=Výsledky!$BO$9),VLOOKUP(Tipy!BI69,'Kategórie hráčov'!$A$2:$B$51,2,FALSE),0))</f>
        <v>0</v>
      </c>
      <c r="BR75" s="61">
        <f>IF(ISBLANK($BT$3),"",IF(OR(Tipy!BJ69=Výsledky!$BR$6,Tipy!BJ69=Výsledky!$BR$7,Tipy!BJ69=Výsledky!$BR$8,Tipy!BJ69=Výsledky!$BR$9),VLOOKUP(Tipy!BJ69,'Kategórie hráčov'!$A$27:$B$76,2,FALSE),0))</f>
        <v>0</v>
      </c>
      <c r="BS75" s="62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5">
        <f>IF(ISBLANK($BT$3),"",IF(ISBLANK(Tipy!BF69),"-",SUM(BO75:BS75)))</f>
        <v>0</v>
      </c>
      <c r="BU75" s="64"/>
      <c r="BV75" s="61">
        <f>IF(ISBLANK($CA$3),"",IF(ISBLANK(Tipy!BL69),0,IF(AND(Tipy!BL69=Výsledky!$BY$3,Tipy!BN69=Výsledky!$CA$3),60,0)))</f>
        <v>0</v>
      </c>
      <c r="BW75" s="61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61">
        <f>IF(ISBLANK($CA$3),"",IF(OR(Tipy!BO69=Výsledky!$BV$6,Tipy!BO69=Výsledky!$BV$7,Tipy!BO69=Výsledky!$BV$8,Tipy!BO69=Výsledky!$BV$9),VLOOKUP(Tipy!BO69,'Kategórie hráčov'!$A$2:$B$51,2,FALSE),0))</f>
        <v>0</v>
      </c>
      <c r="BY75" s="61">
        <f>IF(ISBLANK($CA$3),"",IF(OR(Tipy!BP69=Výsledky!$BY$6,Tipy!BP69=Výsledky!$BY$7,Tipy!BP69=Výsledky!$BY$8,Tipy!BP69=Výsledky!$BY$9),VLOOKUP(Tipy!BP69,'Kategórie hráčov'!$A$27:$B$76,2,FALSE),0))</f>
        <v>0</v>
      </c>
      <c r="BZ75" s="62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5" t="str">
        <f>IF(ISBLANK($CA$3),"",IF(ISBLANK(Tipy!BL69),"-",SUM(BV75:BZ75)))</f>
        <v>-</v>
      </c>
      <c r="CB75" s="64"/>
      <c r="CC75" s="61">
        <f>IF(ISBLANK($CH$3),"",IF(ISBLANK(Tipy!BR69),0,IF(AND(Tipy!BR69=Výsledky!$CF$3,Tipy!BT69=Výsledky!$CH$3),60,0)))</f>
        <v>0</v>
      </c>
      <c r="CD75" s="61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61">
        <f>IF(ISBLANK($CH$3),"",IF(OR(Tipy!BU69=Výsledky!$CC$6,Tipy!BU69=Výsledky!$CC$7,Tipy!BU69=Výsledky!$CC$8,Tipy!BU69=Výsledky!$CC$9),VLOOKUP(Tipy!BU69,'Kategórie hráčov'!$A$2:$B$51,2,FALSE),0))</f>
        <v>0</v>
      </c>
      <c r="CF75" s="61">
        <f>IF(ISBLANK($CH$3),"",IF(OR(Tipy!BV69=Výsledky!$CF$6,Tipy!BV69=Výsledky!$CF$7,Tipy!BV69=Výsledky!$CF$8,Tipy!BV69=Výsledky!$CF$9),VLOOKUP(Tipy!BV69,'Kategórie hráčov'!$A$27:$B$76,2,FALSE),0))</f>
        <v>0</v>
      </c>
      <c r="CG75" s="62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5" t="str">
        <f>IF(ISBLANK($CH$3),"",IF(ISBLANK(Tipy!BR69),"-",SUM(CC75:CG75)))</f>
        <v>-</v>
      </c>
      <c r="CI75" s="64"/>
      <c r="CJ75" s="61">
        <f>IF(ISBLANK($CO$3),"",IF(ISBLANK(Tipy!BX69),0,IF(AND(Tipy!BX69=Výsledky!$CM$3,Tipy!BZ69=Výsledky!$CO$3),60,0)))</f>
        <v>0</v>
      </c>
      <c r="CK75" s="61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61">
        <f>IF(ISBLANK($CO$3),"",IF(OR(Tipy!CA69=Výsledky!$CJ$6,Tipy!CA69=Výsledky!$CJ$7,Tipy!CA69=Výsledky!$CJ$8,Tipy!CA69=Výsledky!$CJ$9),VLOOKUP(Tipy!CA69,'Kategórie hráčov'!$A$2:$B$51,2,FALSE),0))</f>
        <v>0</v>
      </c>
      <c r="CM75" s="61">
        <f>IF(ISBLANK($CO$3),"",IF(OR(Tipy!CB69=Výsledky!$CM$6,Tipy!CB69=Výsledky!$CM$7,Tipy!CB69=Výsledky!$CM$8,Tipy!CB69=Výsledky!$CM$9),VLOOKUP(Tipy!CB69,'Kategórie hráčov'!$A$27:$B$76,2,FALSE),0))</f>
        <v>0</v>
      </c>
      <c r="CN75" s="62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65" t="str">
        <f>IF(ISBLANK($CO$3),"",IF(ISBLANK(Tipy!BX69),"-",SUM(CJ75:CN75)))</f>
        <v>-</v>
      </c>
      <c r="CP75" s="64"/>
      <c r="CQ75" s="61">
        <f>IF(ISBLANK($CV$3),"",IF(ISBLANK(Tipy!CD69),0,IF(AND(Tipy!CD69=Výsledky!$CT$3,Tipy!CF69=Výsledky!$CV$3),60,0)))</f>
        <v>0</v>
      </c>
      <c r="CR75" s="61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61">
        <f>IF(ISBLANK($CV$3),"",IF(OR(Tipy!CG69=Výsledky!$CQ$6,Tipy!CG69=Výsledky!$CQ$7,Tipy!CG69=Výsledky!$CQ$8,Tipy!CG69=Výsledky!$CQ$9),VLOOKUP(Tipy!CG69,'Kategórie hráčov'!$A$2:$B$51,2,FALSE),0))</f>
        <v>0</v>
      </c>
      <c r="CT75" s="61">
        <f>IF(ISBLANK($CV$3),"",IF(OR(Tipy!CH69=Výsledky!$CT$6,Tipy!CH69=Výsledky!$CT$7,Tipy!CH69=Výsledky!$CT$8,Tipy!CH69=Výsledky!$CT$9),VLOOKUP(Tipy!CH69,'Kategórie hráčov'!$A$27:$B$76,2,FALSE),0))</f>
        <v>0</v>
      </c>
      <c r="CU75" s="62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65" t="str">
        <f>IF(ISBLANK($CV$3),"",IF(ISBLANK(Tipy!CD69),"-",SUM(CQ75:CU75)))</f>
        <v>-</v>
      </c>
      <c r="CW75" s="64"/>
      <c r="CX75" s="61">
        <f>IF(ISBLANK($DC$3),"",IF(ISBLANK(Tipy!CJ69),0,IF(AND(Tipy!CJ69=Výsledky!$DA$3,Tipy!CL69=Výsledky!$DC$3),60,0)))</f>
        <v>0</v>
      </c>
      <c r="CY75" s="61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61">
        <f>IF(ISBLANK($DC$3),"",IF(OR(Tipy!CM69=Výsledky!$CX$6,Tipy!CM69=Výsledky!$CX$7,Tipy!CM69=Výsledky!$CX$8,Tipy!CM69=Výsledky!$CX$9),VLOOKUP(Tipy!CM69,'Kategórie hráčov'!$A$2:$B$51,2,FALSE),0))</f>
        <v>0</v>
      </c>
      <c r="DA75" s="61">
        <f>IF(ISBLANK($DC$3),"",IF(OR(Tipy!CN69=Výsledky!$DA$6,Tipy!CN69=Výsledky!$DA$7,Tipy!CN69=Výsledky!$DA$8,Tipy!CN69=Výsledky!$DA$9),VLOOKUP(Tipy!CN69,'Kategórie hráčov'!$A$27:$B$76,2,FALSE),0))</f>
        <v>0</v>
      </c>
      <c r="DB75" s="62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65" t="str">
        <f>IF(ISBLANK($DC$3),"",IF(ISBLANK(Tipy!CJ69),"-",SUM(CX75:DB75)))</f>
        <v>-</v>
      </c>
      <c r="DD75" s="64"/>
      <c r="DE75" s="61">
        <f>IF(ISBLANK($DJ$3),"",IF(ISBLANK(Tipy!CP69),0,IF(AND(Tipy!CP69=Výsledky!$DH$3,Tipy!CR69=Výsledky!$DJ$3),60,0)))</f>
        <v>0</v>
      </c>
      <c r="DF75" s="61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61">
        <f>IF(ISBLANK($DJ$3),"",IF(OR(Tipy!CS69=Výsledky!$DE$6,Tipy!CS69=Výsledky!$DE$7,Tipy!CS69=Výsledky!$DE$8,Tipy!CS69=Výsledky!$DE$9),VLOOKUP(Tipy!CS69,'Kategórie hráčov'!$A$2:$B$51,2,FALSE),0))</f>
        <v>0</v>
      </c>
      <c r="DH75" s="61">
        <f>IF(ISBLANK($DJ$3),"",IF(OR(Tipy!CT69=Výsledky!$DH$6,Tipy!CT69=Výsledky!$DH$7,Tipy!CT69=Výsledky!$DH$8,Tipy!CT69=Výsledky!$DH$9),VLOOKUP(Tipy!CT69,'Kategórie hráčov'!$A$27:$B$76,2,FALSE),0))</f>
        <v>0</v>
      </c>
      <c r="DI75" s="62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65" t="str">
        <f>IF(ISBLANK($DJ$3),"",IF(ISBLANK(Tipy!CP69),"-",SUM(DE75:DI75)))</f>
        <v>-</v>
      </c>
      <c r="DK75" s="64"/>
      <c r="DL75" s="61">
        <f>IF(ISBLANK($DQ$3),"",IF(ISBLANK(Tipy!CV69),0,IF(AND(Tipy!CV69=Výsledky!$DO$3,Tipy!CX69=Výsledky!$DQ$3),60,0)))</f>
        <v>0</v>
      </c>
      <c r="DM75" s="61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61">
        <f>IF(ISBLANK($DQ$3),"",IF(OR(Tipy!CY69=Výsledky!$DL$6,Tipy!CY69=Výsledky!$DL$7,Tipy!CY69=Výsledky!$DL$8,Tipy!CY69=Výsledky!$DL$9),VLOOKUP(Tipy!CY69,'Kategórie hráčov'!$A$2:$B$51,2,FALSE),0))</f>
        <v>0</v>
      </c>
      <c r="DO75" s="61">
        <f>IF(ISBLANK($DQ$3),"",IF(OR(Tipy!CZ69=Výsledky!$DO$6,Tipy!CZ69=Výsledky!$DO$7,Tipy!CZ69=Výsledky!$DO$8,Tipy!CZ69=Výsledky!$DO$9),VLOOKUP(Tipy!CZ69,'Kategórie hráčov'!$A$27:$B$76,2,FALSE),0))</f>
        <v>0</v>
      </c>
      <c r="DP75" s="62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65" t="str">
        <f>IF(ISBLANK($DQ$3),"",IF(ISBLANK(Tipy!CV69),"-",SUM(DL75:DP75)))</f>
        <v>-</v>
      </c>
      <c r="DR75" s="64"/>
      <c r="DS75" s="61">
        <f>IF(ISBLANK($DX$3),"",IF(ISBLANK(Tipy!DB69),0,IF(AND(Tipy!DB69=Výsledky!$DV$3,Tipy!DD69=Výsledky!$DX$3),60,0)))</f>
        <v>0</v>
      </c>
      <c r="DT75" s="61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61">
        <f>IF(ISBLANK($DX$3),"",IF(OR(Tipy!DE69=Výsledky!$DS$6,Tipy!DE69=Výsledky!$DS$7,Tipy!DE69=Výsledky!$DS$8,Tipy!DE69=Výsledky!$DS$9),VLOOKUP(Tipy!DE69,'Kategórie hráčov'!$A$2:$B$51,2,FALSE),0))</f>
        <v>0</v>
      </c>
      <c r="DV75" s="61">
        <f>IF(ISBLANK($DX$3),"",IF(OR(Tipy!DF69=Výsledky!$DV$6,Tipy!DF69=Výsledky!$DV$7,Tipy!DF69=Výsledky!$DV$8,Tipy!DF69=Výsledky!$DV$9),VLOOKUP(Tipy!DF69,'Kategórie hráčov'!$A$27:$B$76,2,FALSE),0))</f>
        <v>0</v>
      </c>
      <c r="DW75" s="62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65" t="str">
        <f>IF(ISBLANK($DX$3),"",IF(ISBLANK(Tipy!DB69),"-",SUM(DS75:DW75)))</f>
        <v>-</v>
      </c>
      <c r="DY75" s="64"/>
      <c r="DZ75" s="61">
        <f>IF(ISBLANK($EE$3),"",IF(ISBLANK(Tipy!DH69),0,IF(AND(Tipy!DH69=Výsledky!$EC$3,Tipy!DJ69=Výsledky!$EE$3),60,0)))</f>
        <v>0</v>
      </c>
      <c r="EA75" s="61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61">
        <f>IF(ISBLANK($EE$3),"",IF(OR(Tipy!DK69=Výsledky!$DZ$6,Tipy!DK69=Výsledky!$DZ$7,Tipy!DK69=Výsledky!$DZ$8,Tipy!DK69=Výsledky!$DZ$9),VLOOKUP(Tipy!DK69,'Kategórie hráčov'!$A$2:$B$51,2,FALSE),0))</f>
        <v>0</v>
      </c>
      <c r="EC75" s="61">
        <f>IF(ISBLANK($EE$3),"",IF(OR(Tipy!DL69=Výsledky!$EC$6,Tipy!DL69=Výsledky!$EC$7,Tipy!DL69=Výsledky!$EC$8,Tipy!DL69=Výsledky!$EC$9),VLOOKUP(Tipy!DL69,'Kategórie hráčov'!$A$27:$B$76,2,FALSE),0))</f>
        <v>0</v>
      </c>
      <c r="ED75" s="62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65" t="str">
        <f>IF(ISBLANK($EE$3),"",IF(ISBLANK(Tipy!DH69),"-",SUM(DZ75:ED75)))</f>
        <v>-</v>
      </c>
      <c r="EF75" s="64"/>
      <c r="EG75" s="61">
        <f>IF(ISBLANK($EL$3),"",IF(ISBLANK(Tipy!DN69),0,IF(AND(Tipy!DN69=Výsledky!$EJ$3,Tipy!DP69=Výsledky!$EL$3),60,0)))</f>
        <v>0</v>
      </c>
      <c r="EH75" s="61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61">
        <f>IF(ISBLANK($EL$3),"",IF(OR(Tipy!DQ69=Výsledky!$EG$6,Tipy!DQ69=Výsledky!$EG$7,Tipy!DQ69=Výsledky!$EG$8,Tipy!DQ69=Výsledky!$EG$9),VLOOKUP(Tipy!DQ69,'Kategórie hráčov'!$A$77:$B$77,2,FALSE),0))</f>
        <v>0</v>
      </c>
      <c r="EJ75" s="61">
        <f>IF(ISBLANK($EL$3),"",IF(OR(Tipy!DR69=Výsledky!$EJ$6,Tipy!DR69=Výsledky!$EJ$7,Tipy!DR69=Výsledky!$EJ$8,Tipy!DR69=Výsledky!$EJ$9),VLOOKUP(Tipy!DR69,'Kategórie hráčov'!$A$27:$B$76,2,FALSE),0))</f>
        <v>0</v>
      </c>
      <c r="EK75" s="62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65" t="str">
        <f>IF(ISBLANK($EL$3),"",IF(ISBLANK(Tipy!DN69),"-",SUM(EG75:EK75)))</f>
        <v>-</v>
      </c>
      <c r="EM75" s="64"/>
      <c r="EN75" s="61">
        <f>IF(ISBLANK($ES$3),"",IF(ISBLANK(Tipy!DT69),0,IF(AND(Tipy!DT69=Výsledky!$EQ$3,Tipy!DV69=Výsledky!$ES$3),60,0)))</f>
        <v>0</v>
      </c>
      <c r="EO75" s="61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61">
        <f>IF(ISBLANK($ES$3),"",IF(OR(Tipy!DW69=Výsledky!$EN$6,Tipy!DW69=Výsledky!$EN$7,Tipy!DW69=Výsledky!$EN$8,Tipy!DW69=Výsledky!$EN$9),VLOOKUP(Tipy!DW69,'Kategórie hráčov'!$A$2:$B$51,2,FALSE),0))</f>
        <v>0</v>
      </c>
      <c r="EQ75" s="61">
        <f>IF(ISBLANK($ES$3),"",IF(OR(Tipy!DX69=Výsledky!$EQ$6,Tipy!DX69=Výsledky!$EQ$7,Tipy!DX69=Výsledky!$EQ$8,Tipy!DX69=Výsledky!$EQ$9),VLOOKUP(Tipy!DX69,'Kategórie hráčov'!$A$27:$B$76,2,FALSE),0))</f>
        <v>0</v>
      </c>
      <c r="ER75" s="62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65" t="str">
        <f>IF(ISBLANK($ES$3),"",IF(ISBLANK(Tipy!DT69),"-",SUM(EN75:ER75)))</f>
        <v>-</v>
      </c>
      <c r="ET75" s="64"/>
      <c r="EU75" s="61">
        <f>IF(ISBLANK($EZ$3),"",IF(ISBLANK(Tipy!DZ69),0,IF(AND(Tipy!DZ69=Výsledky!$EX$3,Tipy!EB69=Výsledky!$EZ$3),60,0)))</f>
        <v>0</v>
      </c>
      <c r="EV75" s="61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61">
        <f>IF(ISBLANK($EZ$3),"",IF(OR(Tipy!EC69=Výsledky!$EU$6,Tipy!EC69=Výsledky!$EU$7,Tipy!EC69=Výsledky!$EU$8,Tipy!EC69=Výsledky!$EU$9),VLOOKUP(Tipy!EC69,'Kategórie hráčov'!$A$2:$B$51,2,FALSE),0))</f>
        <v>0</v>
      </c>
      <c r="EX75" s="61">
        <f>IF(ISBLANK($EZ$3),"",IF(OR(Tipy!ED69=Výsledky!$EX$6,Tipy!ED69=Výsledky!$EX$7,Tipy!ED69=Výsledky!$EX$8,Tipy!ED69=Výsledky!$EX$9),VLOOKUP(Tipy!ED69,'Kategórie hráčov'!$A$27:$B$76,2,FALSE),0))</f>
        <v>0</v>
      </c>
      <c r="EY75" s="62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65" t="str">
        <f>IF(ISBLANK($EZ$3),"",IF(ISBLANK(Tipy!DZ69),"-",SUM(EU75:EY75)))</f>
        <v>-</v>
      </c>
      <c r="FA75" s="64"/>
      <c r="FB75" s="61">
        <f>IF(ISBLANK($BM$3),"",IF(ISBLANK(Tipy!EF69),0,IF(AND(Tipy!EF69=Výsledky!$BK$3,Tipy!EH69=Výsledky!$BM$3),60,0)))</f>
        <v>0</v>
      </c>
      <c r="FC75" s="61">
        <f>IF(ISBLANK($BM$3),"",IF(ISBLANK(Tipy!EF69),0,IF(AND(Tipy!EF69=Výsledky!$BK$3,Tipy!EH69=Výsledky!$BM$3),0,IF(AND(Tipy!EF69-Tipy!EH69&gt;0,Výsledky!$BK$3-Výsledky!$BM$3&gt;0),20,IF(AND(Tipy!EF69-Tipy!EH69=0,Výsledky!$BK$3-Výsledky!$BM$3=0),20,IF(AND(Tipy!EF69-Tipy!EH69&lt;0,Výsledky!$BK$3-Výsledky!$BM$3&lt;0),20,0))))))</f>
        <v>0</v>
      </c>
      <c r="FD75" s="61">
        <f>IF(ISBLANK($BM$3),"",IF(OR(Tipy!EI69=Výsledky!$FB$6,Tipy!EI69=Výsledky!$FB$7,Tipy!EI69=Výsledky!$FB$8,Tipy!EI69=Výsledky!$FB$9),IF(VLOOKUP(Tipy!EI69,'Kategórie hráčov'!$A$2:$B$46,2,FALSE)=30,30,20),0))</f>
        <v>0</v>
      </c>
      <c r="FE75" s="61">
        <f>IF(ISBLANK($BM$3),"",IF(OR(Tipy!EJ69=Výsledky!$FE$6,Tipy!EJ69=Výsledky!$FE$7,Tipy!EJ69=Výsledky!$FE$8,Tipy!EJ69=Výsledky!$FE$9),IF(VLOOKUP(Tipy!EJ69,'Kategórie hráčov'!$A$2:$B$46,2,FALSE)=30,30,20),0))</f>
        <v>0</v>
      </c>
      <c r="FF75" s="62">
        <f>IF(ISBLANK($BM$3),"",IF(ISBLANK(Tipy!EF69),0,IF(OR(AND(Tipy!EF69=Výsledky!$BK$3,OR(Tipy!EH69=Výsledky!$BM$3+1,Tipy!EH69=Výsledky!$BM$3-1)),AND(Tipy!EH69=Výsledky!$BM$3,OR(Tipy!EF69=Výsledky!$BK$3+1,Tipy!EF69=Výsledky!$BK$3-1))),10,0)))</f>
        <v>0</v>
      </c>
      <c r="FG75" s="65" t="str">
        <f>IF(ISBLANK($BM$3),"",IF(ISBLANK(Tipy!EF69),"-",SUM(FB75:FF75)))</f>
        <v>-</v>
      </c>
      <c r="FH75" s="64"/>
      <c r="FI75" s="61" t="str">
        <f>IF(ISBLANK($FN$3),"",IF(ISBLANK(Tipy!EL69),0,IF(AND(Tipy!EL69=Výsledky!$FL$3,Tipy!EN69=Výsledky!$FN$3),60,0)))</f>
        <v/>
      </c>
      <c r="FJ75" s="61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61" t="str">
        <f>IF(ISBLANK($FN$3),"",IF(OR(Tipy!EO69=Výsledky!$FI$6,Tipy!EO69=Výsledky!$FI$7,Tipy!EO69=Výsledky!$FI$8,Tipy!EO69=Výsledky!$FI$9),IF(VLOOKUP(Tipy!EO69,'Kategórie hráčov'!$A$2:$B$46,2,FALSE)=30,30,20),0))</f>
        <v/>
      </c>
      <c r="FL75" s="61" t="str">
        <f>IF(ISBLANK($FN$3),"",IF(OR(Tipy!EP69=Výsledky!$FL$6,Tipy!EP69=Výsledky!$FL$7,Tipy!EP69=Výsledky!$FL$8,Tipy!EP69=Výsledky!$FL$9),IF(VLOOKUP(Tipy!EP69,'Kategórie hráčov'!$A$2:$B$46,2,FALSE)=30,30,20),0))</f>
        <v/>
      </c>
      <c r="FM75" s="62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65" t="str">
        <f>IF(ISBLANK($FN$3),"",IF(ISBLANK(Tipy!EL69),"-",SUM(FI75:FM75)))</f>
        <v/>
      </c>
      <c r="FO75" s="64"/>
      <c r="FP75" s="61">
        <f>IF(ISBLANK($DJ$3),"",IF(ISBLANK(Tipy!ER69),0,IF(AND(Tipy!ER69=Výsledky!$DH$3,Tipy!ET69=Výsledky!$DJ$3),60,0)))</f>
        <v>0</v>
      </c>
      <c r="FQ75" s="61">
        <f>IF(ISBLANK($DJ$3),"",IF(ISBLANK(Tipy!ER69),0,IF(AND(Tipy!ER69=Výsledky!$DH$3,Tipy!ET69=Výsledky!$DJ$3),0,IF(AND(Tipy!ER69-Tipy!ET69&gt;0,Výsledky!$DH$3-Výsledky!$DJ$3&gt;0),20,IF(AND(Tipy!ER69-Tipy!ET69=0,Výsledky!$DH$3-Výsledky!$DJ$3=0),20,IF(AND(Tipy!ER69-Tipy!ET69&lt;0,Výsledky!$DH$3-Výsledky!$DJ$3&lt;0),20,0))))))</f>
        <v>0</v>
      </c>
      <c r="FR75" s="61">
        <f>IF(ISBLANK($DJ$3),"",IF(OR(Tipy!EU69=Výsledky!$FP$6,Tipy!EU69=Výsledky!$FP$7,Tipy!EU69=Výsledky!$FP$8,Tipy!EU69=Výsledky!$FP$9),IF(VLOOKUP(Tipy!EU69,'Kategórie hráčov'!$A$2:$B$46,2,FALSE)=30,30,20),0))</f>
        <v>0</v>
      </c>
      <c r="FS75" s="61">
        <f>IF(ISBLANK($DJ$3),"",IF(OR(Tipy!EV69=Výsledky!$FS$6,Tipy!EV69=Výsledky!$FS$7,Tipy!EV69=Výsledky!$FS$8,Tipy!EV69=Výsledky!$FS$9),IF(VLOOKUP(Tipy!EV69,'Kategórie hráčov'!$A$2:$B$46,2,FALSE)=30,30,20),0))</f>
        <v>0</v>
      </c>
      <c r="FT75" s="62">
        <f>IF(ISBLANK($DJ$3),"",IF(ISBLANK(Tipy!ER69),0,IF(OR(AND(Tipy!ER69=Výsledky!$DH$3,OR(Tipy!ET69=Výsledky!$DJ$3+1,Tipy!ET69=Výsledky!$DJ$3-1)),AND(Tipy!ET69=Výsledky!$DJ$3,OR(Tipy!ER69=Výsledky!$DH$3+1,Tipy!ER69=Výsledky!$DH$3-1))),10,0)))</f>
        <v>0</v>
      </c>
      <c r="FU75" s="65" t="str">
        <f>IF(ISBLANK($DJ$3),"",IF(ISBLANK(Tipy!ER69),"-",SUM(FP75:FT75)))</f>
        <v>-</v>
      </c>
      <c r="FV75" s="64"/>
      <c r="FW75" s="61" t="str">
        <f>IF(ISBLANK($GB$3),"",IF(ISBLANK(Tipy!EX69),0,IF(AND(Tipy!EX69=Výsledky!$FZ$3,Tipy!EZ69=Výsledky!$GB$3),60,0)))</f>
        <v/>
      </c>
      <c r="FX75" s="61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61" t="str">
        <f>IF(ISBLANK($GB$3),"",IF(OR(Tipy!FA69=Výsledky!$FW$6,Tipy!FA69=Výsledky!$FW$7,Tipy!FA69=Výsledky!$FW$8,Tipy!FA69=Výsledky!$FW$9),IF(VLOOKUP(Tipy!FA69,'Kategórie hráčov'!$A$2:$B$46,2,FALSE)=30,30,20),0))</f>
        <v/>
      </c>
      <c r="FZ75" s="61" t="str">
        <f>IF(ISBLANK($GB$3),"",IF(OR(Tipy!FB69=Výsledky!$FZ$6,Tipy!FB69=Výsledky!$FZ$7,Tipy!FB69=Výsledky!$FZ$8,Tipy!FB69=Výsledky!$FZ$9),IF(VLOOKUP(Tipy!FB69,'Kategórie hráčov'!$A$2:$B$46,2,FALSE)=30,30,20),0))</f>
        <v/>
      </c>
      <c r="GA75" s="62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65" t="str">
        <f>IF(ISBLANK($GB$3),"",IF(ISBLANK(Tipy!EX69),"-",SUM(FW75:GA75)))</f>
        <v/>
      </c>
      <c r="GC75" s="64"/>
      <c r="GD75" s="61" t="str">
        <f>IF(ISBLANK($GP$3),"",IF(ISBLANK(Tipy!FD69),0,IF(AND(Tipy!FD69=Výsledky!$GN$3,Tipy!FF69=Výsledky!$GP$3),60,0)))</f>
        <v/>
      </c>
      <c r="GE75" s="61" t="str">
        <f>IF(ISBLANK($GP$3),"",IF(ISBLANK(Tipy!FD69),0,IF(AND(Tipy!FD69=Výsledky!$GN$3,Tipy!FF69=Výsledky!$GP$3),0,IF(AND(Tipy!FD69-Tipy!FF69&gt;0,Výsledky!$GN$3-Výsledky!$GP$3&gt;0),20,IF(AND(Tipy!FD69-Tipy!FF69=0,Výsledky!$GN$3-Výsledky!$GP$3=0),20,IF(AND(Tipy!FD69-Tipy!FF69&lt;0,Výsledky!$GN$3-Výsledky!$GP$3&lt;0),20,0))))))</f>
        <v/>
      </c>
      <c r="GF75" s="61" t="str">
        <f>IF(ISBLANK($GP$3),"",IF(OR(Tipy!FG69=Výsledky!$GD$6,Tipy!FG69=Výsledky!$GD$7,Tipy!FG69=Výsledky!$GD$8,Tipy!FG69=Výsledky!$GD$9),IF(VLOOKUP(Tipy!FG69,'Kategórie hráčov'!$A$2:$B$46,2,FALSE)=30,30,20),0))</f>
        <v/>
      </c>
      <c r="GG75" s="61" t="str">
        <f>IF(ISBLANK($GP$3),"",IF(OR(Tipy!FH69=Výsledky!$GG$6,Tipy!FH69=Výsledky!$GG$7,Tipy!FH69=Výsledky!$GG$8,Tipy!FH69=Výsledky!$GG$9),IF(VLOOKUP(Tipy!FH69,'Kategórie hráčov'!$A$2:$B$46,2,FALSE)=30,30,20),0))</f>
        <v/>
      </c>
      <c r="GH75" s="62" t="str">
        <f>IF(ISBLANK($GP$3),"",IF(ISBLANK(Tipy!FD69),0,IF(OR(AND(Tipy!FD69=Výsledky!$GN$3,OR(Tipy!FF69=Výsledky!$GP$3+1,Tipy!FF69=Výsledky!$GP$3-1)),AND(Tipy!FF69=Výsledky!$GP$3,OR(Tipy!FD69=Výsledky!$GN$3+1,Tipy!FD69=Výsledky!$GN$3-1))),10,0)))</f>
        <v/>
      </c>
      <c r="GI75" s="65" t="str">
        <f>IF(ISBLANK($GP$3),"",IF(ISBLANK(Tipy!FD69),"-",SUM(GD75:GH75)))</f>
        <v/>
      </c>
      <c r="GJ75" s="64"/>
      <c r="GK75" s="61" t="str">
        <f>IF(ISBLANK($GW$3),"",IF(ISBLANK(Tipy!FJ69),0,IF(AND(Tipy!FJ69=Výsledky!$GU$3,Tipy!FL69=Výsledky!$GW$3),60,0)))</f>
        <v/>
      </c>
      <c r="GL75" s="61" t="str">
        <f>IF(ISBLANK($GW$3),"",IF(ISBLANK(Tipy!FJ69),0,IF(AND(Tipy!FJ69=Výsledky!$GU$3,Tipy!FL69=Výsledky!$GW$3),0,IF(AND(Tipy!FJ69-Tipy!FL69&gt;0,Výsledky!$GU$3-Výsledky!$GW$3&gt;0),20,IF(AND(Tipy!FJ69-Tipy!FL69=0,Výsledky!$GU$3-Výsledky!$GW$3=0),20,IF(AND(Tipy!FJ69-Tipy!FL69&lt;0,Výsledky!$GU$3-Výsledky!$GW$3&lt;0),20,0))))))</f>
        <v/>
      </c>
      <c r="GM75" s="61" t="str">
        <f>IF(ISBLANK($GW$3),"",IF(OR(Tipy!FM69=Výsledky!$GK$6,Tipy!FM69=Výsledky!$GK$7,Tipy!FM69=Výsledky!$GK$8,Tipy!FM69=Výsledky!$GK$9),IF(VLOOKUP(Tipy!FM69,'Kategórie hráčov'!$A$2:$B$46,2,FALSE)=30,30,20),0))</f>
        <v/>
      </c>
      <c r="GN75" s="61" t="str">
        <f>IF(ISBLANK($GW$3),"",IF(OR(Tipy!FN69=Výsledky!$GN$6,Tipy!FN69=Výsledky!$GN$7,Tipy!FN69=Výsledky!$GN$8,Tipy!FN69=Výsledky!$GN$9),IF(VLOOKUP(Tipy!FN69,'Kategórie hráčov'!$A$2:$B$46,2,FALSE)=30,30,20),0))</f>
        <v/>
      </c>
      <c r="GO75" s="62" t="str">
        <f>IF(ISBLANK($GW$3),"",IF(ISBLANK(Tipy!FJ69),0,IF(OR(AND(Tipy!FJ69=Výsledky!$GU$3,OR(Tipy!FL69=Výsledky!$GW$3+1,Tipy!FL69=Výsledky!$GW$3-1)),AND(Tipy!FL69=Výsledky!$GW$3,OR(Tipy!FJ69=Výsledky!$GU$3+1,Tipy!FJ69=Výsledky!$GU$3-1))),10,0)))</f>
        <v/>
      </c>
      <c r="GP75" s="65" t="str">
        <f>IF(ISBLANK($GW$3),"",IF(ISBLANK(Tipy!FJ69),"-",SUM(GK75:GO75)))</f>
        <v/>
      </c>
      <c r="GQ75" s="64"/>
      <c r="GR75" s="61" t="str">
        <f>IF(ISBLANK($GI$3),"",IF(ISBLANK(Tipy!FP69),0,IF(AND(Tipy!FP69=Výsledky!$GG$3,Tipy!FR69=Výsledky!$GI$3),60,0)))</f>
        <v/>
      </c>
      <c r="GS75" s="61" t="str">
        <f>IF(ISBLANK($GI$3),"",IF(ISBLANK(Tipy!FP69),0,IF(AND(Tipy!FP69=Výsledky!$GG$3,Tipy!FR69=Výsledky!$GI$3),0,IF(AND(Tipy!FP69-Tipy!FR69&gt;0,Výsledky!$GG$3-Výsledky!$GI$3&gt;0),20,IF(AND(Tipy!FP69-Tipy!FR69=0,Výsledky!$GG$3-Výsledky!$GI$3=0),20,IF(AND(Tipy!FP69-Tipy!FR69&lt;0,Výsledky!$GG$3-Výsledky!$GI$3&lt;0),20,0))))))</f>
        <v/>
      </c>
      <c r="GT75" s="61" t="str">
        <f>IF(ISBLANK($GI$3),"",IF(OR(Tipy!FS69=Výsledky!#REF!,Tipy!FS69=Výsledky!#REF!,Tipy!FS69=Výsledky!#REF!,Tipy!FS69=Výsledky!$GR$9),IF(VLOOKUP(Tipy!FS69,'Kategórie hráčov'!$A$2:$B$46,2,FALSE)=30,30,20),0))</f>
        <v/>
      </c>
      <c r="GU75" s="61" t="str">
        <f>IF(ISBLANK($GI$3),"",IF(OR(Tipy!FT69=Výsledky!#REF!,Tipy!FT69=Výsledky!#REF!,Tipy!FT69=Výsledky!#REF!,Tipy!FT69=Výsledky!$GU$9),IF(VLOOKUP(Tipy!FT69,'Kategórie hráčov'!$A$2:$B$46,2,FALSE)=30,30,20),0))</f>
        <v/>
      </c>
      <c r="GV75" s="62" t="str">
        <f>IF(ISBLANK($GI$3),"",IF(ISBLANK(Tipy!FP69),0,IF(OR(AND(Tipy!FP69=Výsledky!$GG$3,OR(Tipy!FR69=Výsledky!$GI$3+1,Tipy!FR69=Výsledky!$GI$3-1)),AND(Tipy!FR69=Výsledky!$GI$3,OR(Tipy!FP69=Výsledky!$GG$3+1,Tipy!FP69=Výsledky!$GG$3-1))),10,0)))</f>
        <v/>
      </c>
      <c r="GW75" s="65" t="str">
        <f>IF(ISBLANK($GI$3),"",IF(ISBLANK(Tipy!FP69),"-",SUM(GR75:GV75)))</f>
        <v/>
      </c>
      <c r="GX75" s="64"/>
      <c r="GY75" s="61" t="str">
        <f>IF(ISBLANK($HK$3),"",IF(ISBLANK(Tipy!FV69),0,IF(AND(Tipy!FV69=Výsledky!$HI$3,Tipy!FX69=Výsledky!$HK$3),60,0)))</f>
        <v/>
      </c>
      <c r="GZ75" s="61" t="str">
        <f>IF(ISBLANK($HK$3),"",IF(ISBLANK(Tipy!FV69),0,IF(AND(Tipy!FV69=Výsledky!$HI$3,Tipy!FX69=Výsledky!$HK$3),0,IF(AND(Tipy!FV69-Tipy!FX69&gt;0,Výsledky!$HI$3-Výsledky!$HK$3&gt;0),20,IF(AND(Tipy!FV69-Tipy!FX69=0,Výsledky!$HI$3-Výsledky!$HK$3=0),20,IF(AND(Tipy!FV69-Tipy!FX69&lt;0,Výsledky!$HI$3-Výsledky!$HK$3&lt;0),20,0))))))</f>
        <v/>
      </c>
      <c r="HA75" s="61" t="str">
        <f>IF(ISBLANK($HK$3),"",IF(OR(Tipy!FY69=Výsledky!$GY$6,Tipy!FY69=Výsledky!$GY$7,Tipy!FY69=Výsledky!$GY$8,Tipy!FY69=Výsledky!$GY$9),IF(VLOOKUP(Tipy!FY69,'Kategórie hráčov'!$A$2:$B$46,2,FALSE)=30,30,20),0))</f>
        <v/>
      </c>
      <c r="HB75" s="61" t="str">
        <f>IF(ISBLANK($HK$3),"",IF(OR(Tipy!FZ69=Výsledky!$HB$6,Tipy!FZ69=Výsledky!$HB$7,Tipy!FZ69=Výsledky!$HB$8,Tipy!FZ69=Výsledky!$HB$9),IF(VLOOKUP(Tipy!FZ69,'Kategórie hráčov'!$A$2:$B$46,2,FALSE)=30,30,20),0))</f>
        <v/>
      </c>
      <c r="HC75" s="62" t="str">
        <f>IF(ISBLANK($HK$3),"",IF(ISBLANK(Tipy!FV69),0,IF(OR(AND(Tipy!FV69=Výsledky!$HI$3,OR(Tipy!FX69=Výsledky!$HK$3+1,Tipy!FX69=Výsledky!$HK$3-1)),AND(Tipy!FX69=Výsledky!$HK$3,OR(Tipy!FV69=Výsledky!$HI$3+1,Tipy!FV69=Výsledky!$HI$3-1))),10,0)))</f>
        <v/>
      </c>
      <c r="HD75" s="65" t="str">
        <f>IF(ISBLANK($HK$3),"",IF(ISBLANK(Tipy!FV69),"-",SUM(GY75:HC75)))</f>
        <v/>
      </c>
      <c r="HE75" s="64"/>
      <c r="HF75" s="61" t="str">
        <f>IF(ISBLANK($HD$3),"",IF(ISBLANK(Tipy!GB69),0,IF(AND(Tipy!GB69=Výsledky!$HB$3,Tipy!GD69=Výsledky!$HD$3),60,0)))</f>
        <v/>
      </c>
      <c r="HG75" s="61" t="str">
        <f>IF(ISBLANK($HD$3),"",IF(ISBLANK(Tipy!GB69),0,IF(AND(Tipy!GB69=Výsledky!$HB$3,Tipy!GD69=Výsledky!$HD$3),0,IF(AND(Tipy!GB69-Tipy!GD69&gt;0,Výsledky!$HB$3-Výsledky!$HD$3&gt;0),20,IF(AND(Tipy!GB69-Tipy!GD69=0,Výsledky!$HB$3-Výsledky!$HD$3=0),20,IF(AND(Tipy!GB69-Tipy!GD69&lt;0,Výsledky!$HB$3-Výsledky!$HD$3&lt;0),20,0))))))</f>
        <v/>
      </c>
      <c r="HH75" s="61" t="str">
        <f>IF(ISBLANK($HD$3),"",IF(OR(Tipy!GE69=Výsledky!#REF!,Tipy!GE69=Výsledky!#REF!,Tipy!GE69=Výsledky!#REF!,Tipy!GE69=Výsledky!$HF$9),IF(VLOOKUP(Tipy!GE69,'Kategórie hráčov'!$A$2:$B$46,2,FALSE)=30,30,20),0))</f>
        <v/>
      </c>
      <c r="HI75" s="61" t="str">
        <f>IF(ISBLANK($HD$3),"",IF(OR(Tipy!GF69=Výsledky!#REF!,Tipy!GF69=Výsledky!#REF!,Tipy!GF69=Výsledky!#REF!,Tipy!GF69=Výsledky!$HI$9),IF(VLOOKUP(Tipy!GF69,'Kategórie hráčov'!$A$2:$B$46,2,FALSE)=30,30,20),0))</f>
        <v/>
      </c>
      <c r="HJ75" s="62" t="str">
        <f>IF(ISBLANK($HD$3),"",IF(ISBLANK(Tipy!GB69),0,IF(OR(AND(Tipy!GB69=Výsledky!$HB$3,OR(Tipy!GD69=Výsledky!$HD$3+1,Tipy!GD69=Výsledky!$HD$3-1)),AND(Tipy!GD69=Výsledky!$HD$3,OR(Tipy!GB69=Výsledky!$HB$3+1,Tipy!GB69=Výsledky!$HB$3-1))),10,0)))</f>
        <v/>
      </c>
      <c r="HK75" s="65" t="str">
        <f>IF(ISBLANK($HD$3),"",IF(ISBLANK(Tipy!GB69),"-",SUM(HF75:HJ75)))</f>
        <v/>
      </c>
      <c r="HL75" s="64"/>
      <c r="HM75" s="61" t="str">
        <f>IF(ISBLANK($HY$3),"",IF(ISBLANK(Tipy!GH69),0,IF(AND(Tipy!GH69=Výsledky!$HW$3,Tipy!GJ69=Výsledky!$HY$3),60,0)))</f>
        <v/>
      </c>
      <c r="HN75" s="61" t="str">
        <f>IF(ISBLANK($HY$3),"",IF(ISBLANK(Tipy!GH69),0,IF(AND(Tipy!GH69=Výsledky!$HW$3,Tipy!GJ69=Výsledky!$HY$3),0,IF(AND(Tipy!GH69-Tipy!GJ69&gt;0,Výsledky!$HW$3-Výsledky!$HY$3&gt;0),20,IF(AND(Tipy!GH69-Tipy!GJ69=0,Výsledky!$HW$3-Výsledky!$HY$3=0),20,IF(AND(Tipy!GH69-Tipy!GJ69&lt;0,Výsledky!$HW$3-Výsledky!$HY$3&lt;0),20,0))))))</f>
        <v/>
      </c>
      <c r="HO75" s="61" t="str">
        <f>IF(ISBLANK($HY$3),"",IF(OR(Tipy!GK69=Výsledky!$HM$6,Tipy!GK69=Výsledky!$HM$7,Tipy!GK69=Výsledky!$HM$8,Tipy!GK69=Výsledky!$HM$9),IF(VLOOKUP(Tipy!GK69,'Kategórie hráčov'!$A$2:$B$46,2,FALSE)=30,30,20),0))</f>
        <v/>
      </c>
      <c r="HP75" s="61" t="str">
        <f>IF(ISBLANK($HY$3),"",IF(OR(Tipy!GL69=Výsledky!$HP$6,Tipy!GL69=Výsledky!$HP$7,Tipy!GL69=Výsledky!$HP$8,Tipy!GL69=Výsledky!$HP$9),IF(VLOOKUP(Tipy!GL69,'Kategórie hráčov'!$A$2:$B$46,2,FALSE)=30,30,20),0))</f>
        <v/>
      </c>
      <c r="HQ75" s="62" t="str">
        <f>IF(ISBLANK($HY$3),"",IF(ISBLANK(Tipy!GH69),0,IF(OR(AND(Tipy!GH69=Výsledky!$HW$3,OR(Tipy!GJ69=Výsledky!$HY$3+1,Tipy!GJ69=Výsledky!$HY$3-1)),AND(Tipy!GJ69=Výsledky!$HY$3,OR(Tipy!GH69=Výsledky!$HW$3+1,Tipy!GH69=Výsledky!$HW$3-1))),10,0)))</f>
        <v/>
      </c>
      <c r="HR75" s="65" t="str">
        <f>IF(ISBLANK($HY$3),"",IF(ISBLANK(Tipy!GH69),"-",SUM(HM75:HQ75)))</f>
        <v/>
      </c>
      <c r="HS75" s="64"/>
      <c r="HT75" s="61" t="str">
        <f>IF(ISBLANK($HR$3),"",IF(ISBLANK(Tipy!GN69),0,IF(AND(Tipy!GN69=Výsledky!$HP$3,Tipy!GP69=Výsledky!$HR$3),60,0)))</f>
        <v/>
      </c>
      <c r="HU75" s="61" t="str">
        <f>IF(ISBLANK($HR$3),"",IF(ISBLANK(Tipy!GN69),0,IF(AND(Tipy!GN69=Výsledky!$HP$3,Tipy!GP69=Výsledky!$HR$3),0,IF(AND(Tipy!GN69-Tipy!GP69&gt;0,Výsledky!$HP$3-Výsledky!$HR$3&gt;0),20,IF(AND(Tipy!GN69-Tipy!GP69=0,Výsledky!$HP$3-Výsledky!$HR$3=0),20,IF(AND(Tipy!GN69-Tipy!GP69&lt;0,Výsledky!$HP$3-Výsledky!$HR$3&lt;0),20,0))))))</f>
        <v/>
      </c>
      <c r="HV75" s="61" t="str">
        <f>IF(ISBLANK($HR$3),"",IF(OR(Tipy!GQ69=Výsledky!$HT$6,Tipy!GQ69=Výsledky!#REF!,Tipy!GQ69=Výsledky!#REF!,Tipy!GQ69=Výsledky!#REF!),IF(VLOOKUP(Tipy!GQ69,'Kategórie hráčov'!$A$2:$B$46,2,FALSE)=30,30,20),0))</f>
        <v/>
      </c>
      <c r="HW75" s="61" t="str">
        <f>IF(ISBLANK($HR$3),"",IF(OR(Tipy!GR69=Výsledky!$HW$6,Tipy!GR69=Výsledky!#REF!,Tipy!GR69=Výsledky!#REF!,Tipy!GR69=Výsledky!#REF!),IF(VLOOKUP(Tipy!GR69,'Kategórie hráčov'!$A$2:$B$46,2,FALSE)=30,30,20),0))</f>
        <v/>
      </c>
      <c r="HX75" s="62" t="str">
        <f>IF(ISBLANK($HR$3),"",IF(ISBLANK(Tipy!GN69),0,IF(OR(AND(Tipy!GN69=Výsledky!$HP$3,OR(Tipy!GP69=Výsledky!$HR$3+1,Tipy!GP69=Výsledky!$HR$3-1)),AND(Tipy!GP69=Výsledky!$HR$3,OR(Tipy!GN69=Výsledky!$HP$3+1,Tipy!GN69=Výsledky!$HP$3-1))),10,0)))</f>
        <v/>
      </c>
      <c r="HY75" s="65" t="str">
        <f>IF(ISBLANK($HR$3),"",IF(ISBLANK(Tipy!GN69),"-",SUM(HT75:HX75)))</f>
        <v/>
      </c>
      <c r="HZ75" s="64"/>
      <c r="IA75" s="61" t="str">
        <f>IF(ISBLANK($IM$3),"",IF(ISBLANK(Tipy!GT69),0,IF(AND(Tipy!GT69=Výsledky!$IK$3,Tipy!GV69=Výsledky!$IM$3),60,0)))</f>
        <v/>
      </c>
      <c r="IB75" s="61" t="str">
        <f>IF(ISBLANK($IM$3),"",IF(ISBLANK(Tipy!GT69),0,IF(AND(Tipy!GT69=Výsledky!$IK$3,Tipy!GV69=Výsledky!$IM$3),0,IF(AND(Tipy!GT69-Tipy!GV69&gt;0,Výsledky!$IK$3-Výsledky!$IM$3&gt;0),20,IF(AND(Tipy!GT69-Tipy!GV69=0,Výsledky!$IK$3-Výsledky!$IM$3=0),20,IF(AND(Tipy!GT69-Tipy!GV69&lt;0,Výsledky!$IK$3-Výsledky!$IM$3&lt;0),20,0))))))</f>
        <v/>
      </c>
      <c r="IC75" s="61" t="str">
        <f>IF(ISBLANK($IM$3),"",IF(OR(Tipy!GW69=Výsledky!$IA$6,Tipy!GW69=Výsledky!$IA$7,Tipy!GW69=Výsledky!$IA$8,Tipy!GW69=Výsledky!$IA$9),IF(VLOOKUP(Tipy!GW69,'Kategórie hráčov'!$A$2:$B$46,2,FALSE)=30,30,20),0))</f>
        <v/>
      </c>
      <c r="ID75" s="61" t="str">
        <f>IF(ISBLANK($IM$3),"",IF(OR(Tipy!GX69=Výsledky!$ID$6,Tipy!GX69=Výsledky!$ID$7,Tipy!GX69=Výsledky!$ID$8,Tipy!GX69=Výsledky!$ID$9),IF(VLOOKUP(Tipy!GX69,'Kategórie hráčov'!$A$2:$B$46,2,FALSE)=30,30,20),0))</f>
        <v/>
      </c>
      <c r="IE75" s="62" t="str">
        <f>IF(ISBLANK($IM$3),"",IF(ISBLANK(Tipy!GT69),0,IF(OR(AND(Tipy!GT69=Výsledky!$IK$3,OR(Tipy!GV69=Výsledky!$IM$3+1,Tipy!GV69=Výsledky!$IM$3-1)),AND(Tipy!GV69=Výsledky!$IM$3,OR(Tipy!GT69=Výsledky!$IK$3+1,Tipy!GT69=Výsledky!$IK$3-1))),10,0)))</f>
        <v/>
      </c>
      <c r="IF75" s="65" t="str">
        <f>IF(ISBLANK($IM$3),"",IF(ISBLANK(Tipy!GT69),"-",SUM(IA75:IE75)))</f>
        <v/>
      </c>
      <c r="IG75" s="64"/>
      <c r="IH75" s="61" t="str">
        <f>IF(ISBLANK($IF$3),"",IF(ISBLANK(Tipy!GZ69),0,IF(AND(Tipy!GZ69=Výsledky!$ID$3,Tipy!HB69=Výsledky!$IF$3),60,0)))</f>
        <v/>
      </c>
      <c r="II75" s="61" t="str">
        <f>IF(ISBLANK($IF$3),"",IF(ISBLANK(Tipy!GZ69),0,IF(AND(Tipy!GZ69=Výsledky!$ID$3,Tipy!HB69=Výsledky!$IF$3),0,IF(AND(Tipy!GZ69-Tipy!HB69&gt;0,Výsledky!$ID$3-Výsledky!$IF$3&gt;0),20,IF(AND(Tipy!GZ69-Tipy!HB69=0,Výsledky!$ID$3-Výsledky!$IF$3=0),20,IF(AND(Tipy!GZ69-Tipy!HB69&lt;0,Výsledky!$ID$3-Výsledky!$IF$3&lt;0),20,0))))))</f>
        <v/>
      </c>
      <c r="IJ75" s="61" t="str">
        <f>IF(ISBLANK($IF$3),"",IF(OR(Tipy!HC69=Výsledky!#REF!,Tipy!HC69=Výsledky!#REF!,Tipy!HC69=Výsledky!#REF!,Tipy!HC69=Výsledky!$IH$9),IF(VLOOKUP(Tipy!HC69,'Kategórie hráčov'!$A$2:$B$46,2,FALSE)=30,30,20),0))</f>
        <v/>
      </c>
      <c r="IK75" s="61" t="str">
        <f>IF(ISBLANK($IF$3),"",IF(OR(Tipy!HD69=Výsledky!#REF!,Tipy!HD69=Výsledky!#REF!,Tipy!HD69=Výsledky!#REF!,Tipy!HD69=Výsledky!$IK$9),IF(VLOOKUP(Tipy!HD69,'Kategórie hráčov'!$A$2:$B$46,2,FALSE)=30,30,20),0))</f>
        <v/>
      </c>
      <c r="IL75" s="62" t="str">
        <f>IF(ISBLANK($IF$3),"",IF(ISBLANK(Tipy!GZ69),0,IF(OR(AND(Tipy!GZ69=Výsledky!$ID$3,OR(Tipy!HB69=Výsledky!$IF$3+1,Tipy!HB69=Výsledky!$IF$3-1)),AND(Tipy!HB69=Výsledky!$IF$3,OR(Tipy!GZ69=Výsledky!$ID$3+1,Tipy!GZ69=Výsledky!$ID$3-1))),10,0)))</f>
        <v/>
      </c>
      <c r="IM75" s="65" t="str">
        <f>IF(ISBLANK($IF$3),"",IF(ISBLANK(Tipy!GZ69),"-",SUM(IH75:IL75)))</f>
        <v/>
      </c>
      <c r="IN75" s="64"/>
      <c r="IO75" s="61" t="str">
        <f>IF(ISBLANK($IT$3),"",IF(ISBLANK(Tipy!HF69),0,IF(AND(Tipy!HF69=Výsledky!$IR$3,Tipy!HH69=Výsledky!$IT$3),60,0)))</f>
        <v/>
      </c>
      <c r="IP75" s="61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61" t="str">
        <f>IF(ISBLANK($IT$3),"",IF(OR(Tipy!HI69=Výsledky!$IO$6,Tipy!HI69=Výsledky!$IO$7,Tipy!HI69=Výsledky!$IO$8,Tipy!HI69=Výsledky!$IO$9),IF(VLOOKUP(Tipy!HI69,'Kategórie hráčov'!$A$2:$B$46,2,FALSE)=30,30,20),0))</f>
        <v/>
      </c>
      <c r="IR75" s="61" t="str">
        <f>IF(ISBLANK($IT$3),"",IF(OR(Tipy!HJ69=Výsledky!$IR$6,Tipy!HJ69=Výsledky!$IR$7,Tipy!HJ69=Výsledky!$IR$8,Tipy!HJ69=Výsledky!$IR$9),IF(VLOOKUP(Tipy!HJ69,'Kategórie hráčov'!$A$2:$B$46,2,FALSE)=30,30,20),0))</f>
        <v/>
      </c>
      <c r="IS75" s="62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65" t="str">
        <f>IF(ISBLANK($IT$3),"",IF(ISBLANK(Tipy!HF69),"-",SUM(IO75:IS75)))</f>
        <v/>
      </c>
      <c r="IU75" s="64"/>
      <c r="IV75" s="61" t="str">
        <f>IF(ISBLANK($JA$3),"",IF(ISBLANK(Tipy!HL69),0,IF(AND(Tipy!HL69=Výsledky!$IY$3,Tipy!HN69=Výsledky!$JA$3),60,0)))</f>
        <v/>
      </c>
      <c r="IW75" s="61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61" t="str">
        <f>IF(ISBLANK($JA$3),"",IF(OR(Tipy!HO69=Výsledky!$IV$6,Tipy!HO69=Výsledky!$IV$7,Tipy!HO69=Výsledky!$IV$8,Tipy!HO69=Výsledky!$IV$9),IF(VLOOKUP(Tipy!HO69,'Kategórie hráčov'!$A$2:$B$46,2,FALSE)=30,30,20),0))</f>
        <v/>
      </c>
      <c r="IY75" s="61" t="str">
        <f>IF(ISBLANK($JA$3),"",IF(OR(Tipy!HP69=Výsledky!$IY$6,Tipy!HP69=Výsledky!$IY$7,Tipy!HP69=Výsledky!$IY$8,Tipy!HP69=Výsledky!$IY$9),IF(VLOOKUP(Tipy!HP69,'Kategórie hráčov'!$A$2:$B$46,2,FALSE)=30,30,20),0))</f>
        <v/>
      </c>
      <c r="IZ75" s="62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65" t="str">
        <f>IF(ISBLANK($JA$3),"",IF(ISBLANK(Tipy!HL69),"-",SUM(IV75:IZ75)))</f>
        <v/>
      </c>
      <c r="JB75" s="64"/>
      <c r="JC75" s="61" t="str">
        <f>IF(ISBLANK($JO$3),"",IF(ISBLANK(Tipy!HR69),0,IF(AND(Tipy!HR69=Výsledky!$JM$3,Tipy!HT69=Výsledky!$JO$3),60,0)))</f>
        <v/>
      </c>
      <c r="JD75" s="61" t="str">
        <f>IF(ISBLANK($JO$3),"",IF(ISBLANK(Tipy!HR69),0,IF(AND(Tipy!HR69=Výsledky!$JM$3,Tipy!HT69=Výsledky!$JO$3),0,IF(AND(Tipy!HR69-Tipy!HT69&gt;0,Výsledky!$JM$3-Výsledky!$JO$3&gt;0),20,IF(AND(Tipy!HR69-Tipy!HT69=0,Výsledky!$JM$3-Výsledky!$JO$3=0),20,IF(AND(Tipy!HR69-Tipy!HT69&lt;0,Výsledky!$JM$3-Výsledky!$JO$3&lt;0),20,0))))))</f>
        <v/>
      </c>
      <c r="JE75" s="61" t="str">
        <f>IF(ISBLANK($JO$3),"",IF(OR(Tipy!HU69=Výsledky!$JC$6,Tipy!HU69=Výsledky!$JC$7,Tipy!HU69=Výsledky!$JC$8,Tipy!HU69=Výsledky!$JC$9),IF(VLOOKUP(Tipy!HU69,'Kategórie hráčov'!$A$2:$B$70,2,FALSE)=30,30,20),0))</f>
        <v/>
      </c>
      <c r="JF75" s="61" t="str">
        <f>IF(ISBLANK($JO$3),"",IF(OR(Tipy!HV69=Výsledky!$JF$6,Tipy!HV69=Výsledky!$JF$7,Tipy!HV69=Výsledky!$JF$8,Tipy!HV69=Výsledky!$JF$9),IF(VLOOKUP(Tipy!HV69,'Kategórie hráčov'!$A$2:$B$70,2,FALSE)=30,30,20),0))</f>
        <v/>
      </c>
      <c r="JG75" s="62" t="str">
        <f>IF(ISBLANK($JO$3),"",IF(ISBLANK(Tipy!HR69),0,IF(OR(AND(Tipy!HR69=Výsledky!$JM$3,OR(Tipy!HT69=Výsledky!$JO$3+1,Tipy!HT69=Výsledky!$JO$3-1)),AND(Tipy!HT69=Výsledky!$JO$3,OR(Tipy!HR69=Výsledky!$JM$3+1,Tipy!HR69=Výsledky!$JM$3-1))),10,0)))</f>
        <v/>
      </c>
      <c r="JH75" s="65" t="str">
        <f>IF(ISBLANK($JO$3),"",IF(ISBLANK(Tipy!HR69),"-",SUM(JC75:JG75)))</f>
        <v/>
      </c>
      <c r="JI75" s="64"/>
      <c r="JJ75" s="61" t="str">
        <f>IF(ISBLANK($JH$3),"",IF(ISBLANK(Tipy!HX69),0,IF(AND(Tipy!HX69=Výsledky!$JF$3,Tipy!HZ69=Výsledky!$JH$3),60,0)))</f>
        <v/>
      </c>
      <c r="JK75" s="61" t="str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/>
      </c>
      <c r="JL75" s="61" t="str">
        <f>IF(ISBLANK($JH$3),"",IF(OR(Tipy!IA69=Výsledky!#REF!,Tipy!IA69=Výsledky!#REF!,Tipy!IA69=Výsledky!#REF!,Tipy!IA69=Výsledky!$JJ$9),IF(VLOOKUP(Tipy!IA69,'Kategórie hráčov'!$A$2:$B$46,2,FALSE)=30,30,20),0))</f>
        <v/>
      </c>
      <c r="JM75" s="61" t="str">
        <f>IF(ISBLANK($JH$3),"",IF(OR(Tipy!IB69=Výsledky!#REF!,Tipy!IB69=Výsledky!#REF!,Tipy!IB69=Výsledky!#REF!,Tipy!IB69=Výsledky!$JM$9),IF(VLOOKUP(Tipy!IB69,'Kategórie hráčov'!$A$2:$B$46,2,FALSE)=30,30,20),0))</f>
        <v/>
      </c>
      <c r="JN75" s="62" t="str">
        <f>IF(ISBLANK($JH$3),"",IF(ISBLANK(Tipy!HX69),0,IF(OR(AND(Tipy!HX69=Výsledky!$JF$3,OR(Tipy!HZ69=Výsledky!$JH$3+1,Tipy!HZ69=Výsledky!$JH$3-1)),AND(Tipy!HZ69=Výsledky!$JH$3,OR(Tipy!HX69=Výsledky!$JF$3+1,Tipy!HX69=Výsledky!$JF$3-1))),10,0)))</f>
        <v/>
      </c>
      <c r="JO75" s="65" t="str">
        <f>IF(ISBLANK($JH$3),"",IF(ISBLANK(Tipy!HX69),"-",SUM(JJ75:JN75)))</f>
        <v/>
      </c>
      <c r="JP75" s="64"/>
      <c r="JQ75" s="61" t="str">
        <f>IF(ISBLANK($JV$3),"",IF(ISBLANK(Tipy!ID69),0,IF(AND(Tipy!ID69=Výsledky!$JT$3,Tipy!IF69=Výsledky!$JV$3),60,0)))</f>
        <v/>
      </c>
      <c r="JR75" s="61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61" t="str">
        <f>IF(ISBLANK($JV$3),"",IF(OR(Tipy!IG69=Výsledky!$JQ$6,Tipy!IG69=Výsledky!$JQ$7,Tipy!IG69=Výsledky!$JQ$8,Tipy!IG69=Výsledky!$JQ$9),IF(VLOOKUP(Tipy!IG69,'Kategórie hráčov'!$A$2:$B$46,2,FALSE)=30,30,20),0))</f>
        <v/>
      </c>
      <c r="JT75" s="61" t="str">
        <f>IF(ISBLANK($JV$3),"",IF(OR(Tipy!IH69=Výsledky!$JT$6,Tipy!IH69=Výsledky!$JT$7,Tipy!IH69=Výsledky!$JT$8,Tipy!IH69=Výsledky!$JT$9),IF(VLOOKUP(Tipy!IH69,'Kategórie hráčov'!$A$2:$B$46,2,FALSE)=30,30,20),0))</f>
        <v/>
      </c>
      <c r="JU75" s="62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65" t="str">
        <f>IF(ISBLANK($JV$3),"",IF(ISBLANK(Tipy!ID69),"-",SUM(JQ75:JU75)))</f>
        <v/>
      </c>
      <c r="JW75" s="64"/>
      <c r="JX75" s="61" t="str">
        <f>IF(ISBLANK($KQ$3),"",IF(ISBLANK(Tipy!IJ69),0,IF(AND(Tipy!IJ69=Výsledky!$KO$3,Tipy!IL69=Výsledky!$KQ$3),60,0)))</f>
        <v/>
      </c>
      <c r="JY75" s="61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1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1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2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65" t="str">
        <f>IF(ISBLANK($KQ$3),"",IF(ISBLANK(Tipy!IJ69),"-",SUM(JX75:KB75)))</f>
        <v/>
      </c>
      <c r="KD75" s="64"/>
      <c r="KE75" s="61" t="str">
        <f>IF(ISBLANK($KX$3),"",IF(ISBLANK(Tipy!IP69),0,IF(AND(Tipy!IP69=Výsledky!$KV$3,Tipy!IR69=Výsledky!$KX$3),60,0)))</f>
        <v/>
      </c>
      <c r="KF75" s="61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1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1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2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65" t="str">
        <f>IF(ISBLANK($KX$3),"",IF(ISBLANK(Tipy!IP69),"-",SUM(KE75:KI75)))</f>
        <v/>
      </c>
      <c r="KK75" s="64"/>
      <c r="KL75" s="61" t="str">
        <f>IF(ISBLANK($KJ$3),"",IF(ISBLANK(Tipy!IV69),0,IF(AND(Tipy!IV69=Výsledky!$KH$3,Tipy!IX69=Výsledky!$KJ$3),60,0)))</f>
        <v/>
      </c>
      <c r="KM75" s="61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1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1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2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65" t="str">
        <f>IF(ISBLANK($KJ$3),"",IF(ISBLANK(Tipy!IV69),"-",SUM(KL75:KP75)))</f>
        <v/>
      </c>
      <c r="KR75" s="64"/>
      <c r="KS75" s="61" t="str">
        <f>IF(ISBLANK($KC$3),"",IF(ISBLANK(Tipy!JB69),0,IF(AND(Tipy!JB69=Výsledky!$KA$3,Tipy!JD69=Výsledky!$KC$3),60,0)))</f>
        <v/>
      </c>
      <c r="KT75" s="61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1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1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2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5" t="str">
        <f>IF(ISBLANK($KC$3),"",IF(ISBLANK(Tipy!JB69),"-",SUM(KS75:KW75)))</f>
        <v/>
      </c>
      <c r="KY75" s="64"/>
      <c r="KZ75" s="61" t="str">
        <f>IF(ISBLANK($LE$3),"",IF(ISBLANK(Tipy!JH69),0,IF(AND(Tipy!JH69=Výsledky!$LC$3,Tipy!JJ69=Výsledky!$LE$3),60,0)))</f>
        <v/>
      </c>
      <c r="LA75" s="61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1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1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2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5" t="str">
        <f>IF(ISBLANK($LE$3),"",IF(ISBLANK(Tipy!JH69),"-",SUM(KZ75:LD75)))</f>
        <v/>
      </c>
      <c r="LF75" s="64"/>
      <c r="LG75" s="61" t="str">
        <f>IF(ISBLANK($JH$3),"",IF(ISBLANK(Tipy!JU69),0,IF(AND(Tipy!JU69=Výsledky!$JF$3,Tipy!JW69=Výsledky!$JH$3),60,0)))</f>
        <v/>
      </c>
      <c r="LH75" s="61" t="str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/>
      </c>
      <c r="LI75" s="61" t="str">
        <f>IF(ISBLANK($JH$3),"",IF(OR(Tipy!JX69=Výsledky!#REF!,Tipy!JX69=Výsledky!#REF!,Tipy!JX69=Výsledky!#REF!,Tipy!JX69=Výsledky!$JJ$9),IF(VLOOKUP(Tipy!JX69,'Kategórie hráčov'!$A$2:$B$46,2,FALSE)=30,30,20),0))</f>
        <v/>
      </c>
      <c r="LJ75" s="61" t="str">
        <f>IF(ISBLANK($JH$3),"",IF(OR(Tipy!JY69=Výsledky!#REF!,Tipy!JY69=Výsledky!#REF!,Tipy!JY69=Výsledky!#REF!,Tipy!JY69=Výsledky!$JM$9),IF(VLOOKUP(Tipy!JY69,'Kategórie hráčov'!$A$2:$B$46,2,FALSE)=30,30,20),0))</f>
        <v/>
      </c>
      <c r="LK75" s="62" t="str">
        <f>IF(ISBLANK($JH$3),"",IF(ISBLANK(Tipy!JU69),0,IF(OR(AND(Tipy!JU69=Výsledky!$JF$3,OR(Tipy!JW69=Výsledky!$JH$3+1,Tipy!JW69=Výsledky!$JH$3-1)),AND(Tipy!JW69=Výsledky!$JH$3,OR(Tipy!JU69=Výsledky!$JF$3+1,Tipy!JU69=Výsledky!$JF$3-1))),10,0)))</f>
        <v/>
      </c>
      <c r="LL75" s="65" t="str">
        <f>IF(ISBLANK($JH$3),"",IF(ISBLANK(Tipy!JU69),"-",SUM(LG75:LK75)))</f>
        <v/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 t="str">
        <f>IF(ISBLANK($JH$3),"",IF(ISBLANK(Tipy!KI69),0,IF(AND(Tipy!KI69=Výsledky!$JF$3,Tipy!KK69=Výsledky!$JH$3),60,0)))</f>
        <v/>
      </c>
      <c r="LV75" s="61" t="str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/>
      </c>
      <c r="LW75" s="61" t="str">
        <f>IF(ISBLANK($JH$3),"",IF(OR(Tipy!KL69=Výsledky!#REF!,Tipy!KL69=Výsledky!#REF!,Tipy!KL69=Výsledky!#REF!,Tipy!KL69=Výsledky!$JJ$9),IF(VLOOKUP(Tipy!KL69,'Kategórie hráčov'!$A$2:$B$46,2,FALSE)=30,30,20),0))</f>
        <v/>
      </c>
      <c r="LX75" s="61" t="str">
        <f>IF(ISBLANK($JH$3),"",IF(OR(Tipy!KM69=Výsledky!#REF!,Tipy!KM69=Výsledky!#REF!,Tipy!KM69=Výsledky!#REF!,Tipy!KM69=Výsledky!$JM$9),IF(VLOOKUP(Tipy!KM69,'Kategórie hráčov'!$A$2:$B$46,2,FALSE)=30,30,20),0))</f>
        <v/>
      </c>
      <c r="LY75" s="62" t="str">
        <f>IF(ISBLANK($JH$3),"",IF(ISBLANK(Tipy!KI69),0,IF(OR(AND(Tipy!KI69=Výsledky!$JF$3,OR(Tipy!KK69=Výsledky!$JH$3+1,Tipy!KK69=Výsledky!$JH$3-1)),AND(Tipy!KK69=Výsledky!$JH$3,OR(Tipy!KI69=Výsledky!$JF$3+1,Tipy!KI69=Výsledky!$JF$3-1))),10,0)))</f>
        <v/>
      </c>
      <c r="LZ75" s="65" t="str">
        <f>IF(ISBLANK($JH$3),"",IF(ISBLANK(Tipy!KI69),"-",SUM(LU75:LY75)))</f>
        <v/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324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324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5" customFormat="1" ht="18" customHeight="1" x14ac:dyDescent="0.2">
      <c r="A76" s="287">
        <f>Tipy!A70</f>
        <v>56</v>
      </c>
      <c r="B76" s="302" t="s">
        <v>325</v>
      </c>
      <c r="C76" s="303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4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299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299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102">
        <f>IF(ISBLANK($AR$3),"",IF(ISBLANK(Tipy!AH70),0,IF(AND(Tipy!AH70=Výsledky!$AP$3,Tipy!AJ70=Výsledky!$AR$3),60,0)))</f>
        <v>0</v>
      </c>
      <c r="AN76" s="101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01">
        <f>IF(ISBLANK($AR$3),"",IF(OR(Tipy!AK70=Výsledky!$AM$6,Tipy!AK70=Výsledky!$AM$7,Tipy!AK70=Výsledky!$AM$8,Tipy!AK70=Výsledky!$AM$9),VLOOKUP(Tipy!AK70,'Kategórie hráčov'!$A$2:$B$51,2,FALSE),0))</f>
        <v>0</v>
      </c>
      <c r="AP76" s="101">
        <f>IF(ISBLANK($AR$3),"",IF(OR(Tipy!AL70=Výsledky!$AP$6,Tipy!AL70=Výsledky!$AP$7,Tipy!AL70=Výsledky!$AP$8,Tipy!AL70=Výsledky!$AP$9),VLOOKUP(Tipy!AL70,'Kategórie hráčov'!$A$27:$B$76,2,FALSE),0))</f>
        <v>0</v>
      </c>
      <c r="AQ76" s="62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5" t="str">
        <f>IF(ISBLANK($AR$3),"",IF(ISBLANK(Tipy!AH70),"-",SUM(AM76:AQ76)))</f>
        <v>-</v>
      </c>
      <c r="AS76" s="64"/>
      <c r="AT76" s="61">
        <f>IF(ISBLANK($AY$3),"",IF(ISBLANK(Tipy!AN70),0,IF(AND(Tipy!AN70=Výsledky!$AW$3,Tipy!AP70=Výsledky!$AY$3),60,0)))</f>
        <v>0</v>
      </c>
      <c r="AU76" s="61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61">
        <f>IF(ISBLANK($AY$3),"",IF(OR(Tipy!AQ70=Výsledky!$AT$6,Tipy!AQ70=Výsledky!$AT$7,Tipy!AQ70=Výsledky!$AT$8,Tipy!AQ70=Výsledky!$AT$9),VLOOKUP(Tipy!AQ70,'Kategórie hráčov'!$A$2:$B$51,2,FALSE),0))</f>
        <v>20</v>
      </c>
      <c r="AW76" s="61">
        <f>IF(ISBLANK($AY$3),"",IF(OR(Tipy!AR70=Výsledky!$AW$6,Tipy!AR70=Výsledky!$AW$7,Tipy!AR70=Výsledky!$AW$8,Tipy!AR70=Výsledky!$AW$9),VLOOKUP(Tipy!AR70,'Kategórie hráčov'!$A$27:$B$76,2,FALSE),0))</f>
        <v>0</v>
      </c>
      <c r="AX76" s="62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5">
        <f>IF(ISBLANK($AY$3),"",IF(ISBLANK(Tipy!AN70),"-",SUM(AT76:AX76)))</f>
        <v>50</v>
      </c>
      <c r="AZ76" s="64"/>
      <c r="BA76" s="61">
        <f>IF(ISBLANK($BF$3),"",IF(ISBLANK(Tipy!AT70),0,IF(AND(Tipy!AT70=Výsledky!$BD$3,Tipy!AV70=Výsledky!$BF$3),60,0)))</f>
        <v>0</v>
      </c>
      <c r="BB76" s="61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61">
        <f>IF(ISBLANK($BF$3),"",IF(OR(Tipy!AW70=Výsledky!$BA$6,Tipy!AW70=Výsledky!$BA$7,Tipy!AW70=Výsledky!$BA$8,Tipy!AW70=Výsledky!$BA$9),VLOOKUP(Tipy!AW70,'Kategórie hráčov'!$A$2:$B$51,2,FALSE),0))</f>
        <v>20</v>
      </c>
      <c r="BD76" s="61">
        <f>IF(ISBLANK($BF$3),"",IF(OR(Tipy!AX70=Výsledky!$BD$6,Tipy!AX70=Výsledky!$BD$7,Tipy!AX70=Výsledky!$BD$8,Tipy!AX70=Výsledky!$BD$9),VLOOKUP(Tipy!AX70,'Kategórie hráčov'!$A$27:$B$76,2,FALSE),0))</f>
        <v>0</v>
      </c>
      <c r="BE76" s="62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5">
        <f>IF(ISBLANK($BF$3),"",IF(ISBLANK(Tipy!AT70),"-",SUM(BA76:BE76)))</f>
        <v>50</v>
      </c>
      <c r="BG76" s="64"/>
      <c r="BH76" s="61">
        <f>IF(ISBLANK($BM$3),"",IF(ISBLANK(Tipy!AZ70),0,IF(AND(Tipy!AZ70=Výsledky!$BK$3,Tipy!BB70=Výsledky!$BM$3),60,0)))</f>
        <v>0</v>
      </c>
      <c r="BI76" s="61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61">
        <f>IF(ISBLANK($BM$3),"",IF(OR(Tipy!BC70=Výsledky!$BH$6,Tipy!BC70=Výsledky!$BH$7,Tipy!BC70=Výsledky!$BH$8,Tipy!BC70=Výsledky!$BH$9),VLOOKUP(Tipy!BC70,'Kategórie hráčov'!$A$2:$B$51,2,FALSE),0))</f>
        <v>0</v>
      </c>
      <c r="BK76" s="61">
        <f>IF(ISBLANK($BM$3),"",IF(OR(Tipy!BD70=Výsledky!$BK$6,Tipy!BD70=Výsledky!$BK$7,Tipy!BD70=Výsledky!$BK$8,Tipy!BD70=Výsledky!$BK$9),VLOOKUP(Tipy!BD70,'Kategórie hráčov'!$A$27:$B$76,2,FALSE),0))</f>
        <v>0</v>
      </c>
      <c r="BL76" s="62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5" t="str">
        <f>IF(ISBLANK($BM$3),"",IF(ISBLANK(Tipy!AZ70),"-",SUM(BH76:BL76)))</f>
        <v>-</v>
      </c>
      <c r="BN76" s="64"/>
      <c r="BO76" s="61">
        <f>IF(ISBLANK($BT$3),"",IF(ISBLANK(Tipy!BF70),0,IF(AND(Tipy!BF70=Výsledky!$BR$3,Tipy!BH70=Výsledky!$BT$3),60,0)))</f>
        <v>0</v>
      </c>
      <c r="BP76" s="61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61">
        <f>IF(ISBLANK($BT$3),"",IF(OR(Tipy!BI70=Výsledky!$BO$6,Tipy!BI70=Výsledky!$BO$7,Tipy!BI70=Výsledky!$BO$8,Tipy!BI70=Výsledky!$BO$9),VLOOKUP(Tipy!BI70,'Kategórie hráčov'!$A$2:$B$51,2,FALSE),0))</f>
        <v>0</v>
      </c>
      <c r="BR76" s="61">
        <f>IF(ISBLANK($BT$3),"",IF(OR(Tipy!BJ70=Výsledky!$BR$6,Tipy!BJ70=Výsledky!$BR$7,Tipy!BJ70=Výsledky!$BR$8,Tipy!BJ70=Výsledky!$BR$9),VLOOKUP(Tipy!BJ70,'Kategórie hráčov'!$A$27:$B$76,2,FALSE),0))</f>
        <v>0</v>
      </c>
      <c r="BS76" s="62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5">
        <f>IF(ISBLANK($BT$3),"",IF(ISBLANK(Tipy!BF70),"-",SUM(BO76:BS76)))</f>
        <v>0</v>
      </c>
      <c r="BU76" s="64"/>
      <c r="BV76" s="61">
        <f>IF(ISBLANK($CA$3),"",IF(ISBLANK(Tipy!BL70),0,IF(AND(Tipy!BL70=Výsledky!$BY$3,Tipy!BN70=Výsledky!$CA$3),60,0)))</f>
        <v>0</v>
      </c>
      <c r="BW76" s="61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61">
        <f>IF(ISBLANK($CA$3),"",IF(OR(Tipy!BO70=Výsledky!$BV$6,Tipy!BO70=Výsledky!$BV$7,Tipy!BO70=Výsledky!$BV$8,Tipy!BO70=Výsledky!$BV$9),VLOOKUP(Tipy!BO70,'Kategórie hráčov'!$A$2:$B$51,2,FALSE),0))</f>
        <v>0</v>
      </c>
      <c r="BY76" s="61">
        <f>IF(ISBLANK($CA$3),"",IF(OR(Tipy!BP70=Výsledky!$BY$6,Tipy!BP70=Výsledky!$BY$7,Tipy!BP70=Výsledky!$BY$8,Tipy!BP70=Výsledky!$BY$9),VLOOKUP(Tipy!BP70,'Kategórie hráčov'!$A$27:$B$76,2,FALSE),0))</f>
        <v>0</v>
      </c>
      <c r="BZ76" s="62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5">
        <f>IF(ISBLANK($CA$3),"",IF(ISBLANK(Tipy!BL70),"-",SUM(BV76:BZ76)))</f>
        <v>20</v>
      </c>
      <c r="CB76" s="64"/>
      <c r="CC76" s="61">
        <f>IF(ISBLANK($CH$3),"",IF(ISBLANK(Tipy!BR70),0,IF(AND(Tipy!BR70=Výsledky!$CF$3,Tipy!BT70=Výsledky!$CH$3),60,0)))</f>
        <v>0</v>
      </c>
      <c r="CD76" s="61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61">
        <f>IF(ISBLANK($CH$3),"",IF(OR(Tipy!BU70=Výsledky!$CC$6,Tipy!BU70=Výsledky!$CC$7,Tipy!BU70=Výsledky!$CC$8,Tipy!BU70=Výsledky!$CC$9),VLOOKUP(Tipy!BU70,'Kategórie hráčov'!$A$2:$B$51,2,FALSE),0))</f>
        <v>20</v>
      </c>
      <c r="CF76" s="61">
        <f>IF(ISBLANK($CH$3),"",IF(OR(Tipy!BV70=Výsledky!$CF$6,Tipy!BV70=Výsledky!$CF$7,Tipy!BV70=Výsledky!$CF$8,Tipy!BV70=Výsledky!$CF$9),VLOOKUP(Tipy!BV70,'Kategórie hráčov'!$A$27:$B$76,2,FALSE),0))</f>
        <v>0</v>
      </c>
      <c r="CG76" s="62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5">
        <f>IF(ISBLANK($CH$3),"",IF(ISBLANK(Tipy!BR70),"-",SUM(CC76:CG76)))</f>
        <v>30</v>
      </c>
      <c r="CI76" s="64"/>
      <c r="CJ76" s="61">
        <f>IF(ISBLANK($CO$3),"",IF(ISBLANK(Tipy!BX70),0,IF(AND(Tipy!BX70=Výsledky!$CM$3,Tipy!BZ70=Výsledky!$CO$3),60,0)))</f>
        <v>60</v>
      </c>
      <c r="CK76" s="61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61">
        <f>IF(ISBLANK($CO$3),"",IF(OR(Tipy!CA70=Výsledky!$CJ$6,Tipy!CA70=Výsledky!$CJ$7,Tipy!CA70=Výsledky!$CJ$8,Tipy!CA70=Výsledky!$CJ$9),VLOOKUP(Tipy!CA70,'Kategórie hráčov'!$A$2:$B$51,2,FALSE),0))</f>
        <v>20</v>
      </c>
      <c r="CM76" s="61">
        <f>IF(ISBLANK($CO$3),"",IF(OR(Tipy!CB70=Výsledky!$CM$6,Tipy!CB70=Výsledky!$CM$7,Tipy!CB70=Výsledky!$CM$8,Tipy!CB70=Výsledky!$CM$9),VLOOKUP(Tipy!CB70,'Kategórie hráčov'!$A$27:$B$76,2,FALSE),0))</f>
        <v>0</v>
      </c>
      <c r="CN76" s="62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65">
        <f>IF(ISBLANK($CO$3),"",IF(ISBLANK(Tipy!BX70),"-",SUM(CJ76:CN76)))</f>
        <v>80</v>
      </c>
      <c r="CP76" s="64"/>
      <c r="CQ76" s="61">
        <f>IF(ISBLANK($CV$3),"",IF(ISBLANK(Tipy!CD70),0,IF(AND(Tipy!CD70=Výsledky!$CT$3,Tipy!CF70=Výsledky!$CV$3),60,0)))</f>
        <v>0</v>
      </c>
      <c r="CR76" s="61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61">
        <f>IF(ISBLANK($CV$3),"",IF(OR(Tipy!CG70=Výsledky!$CQ$6,Tipy!CG70=Výsledky!$CQ$7,Tipy!CG70=Výsledky!$CQ$8,Tipy!CG70=Výsledky!$CQ$9),VLOOKUP(Tipy!CG70,'Kategórie hráčov'!$A$2:$B$51,2,FALSE),0))</f>
        <v>20</v>
      </c>
      <c r="CT76" s="61">
        <f>IF(ISBLANK($CV$3),"",IF(OR(Tipy!CH70=Výsledky!$CT$6,Tipy!CH70=Výsledky!$CT$7,Tipy!CH70=Výsledky!$CT$8,Tipy!CH70=Výsledky!$CT$9),VLOOKUP(Tipy!CH70,'Kategórie hráčov'!$A$27:$B$76,2,FALSE),0))</f>
        <v>0</v>
      </c>
      <c r="CU76" s="62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65">
        <f>IF(ISBLANK($CV$3),"",IF(ISBLANK(Tipy!CD70),"-",SUM(CQ76:CU76)))</f>
        <v>50</v>
      </c>
      <c r="CW76" s="64"/>
      <c r="CX76" s="61">
        <f>IF(ISBLANK($DC$3),"",IF(ISBLANK(Tipy!CJ70),0,IF(AND(Tipy!CJ70=Výsledky!$DA$3,Tipy!CL70=Výsledky!$DC$3),60,0)))</f>
        <v>0</v>
      </c>
      <c r="CY76" s="61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61">
        <f>IF(ISBLANK($DC$3),"",IF(OR(Tipy!CM70=Výsledky!$CX$6,Tipy!CM70=Výsledky!$CX$7,Tipy!CM70=Výsledky!$CX$8,Tipy!CM70=Výsledky!$CX$9),VLOOKUP(Tipy!CM70,'Kategórie hráčov'!$A$2:$B$51,2,FALSE),0))</f>
        <v>0</v>
      </c>
      <c r="DA76" s="61">
        <f>IF(ISBLANK($DC$3),"",IF(OR(Tipy!CN70=Výsledky!$DA$6,Tipy!CN70=Výsledky!$DA$7,Tipy!CN70=Výsledky!$DA$8,Tipy!CN70=Výsledky!$DA$9),VLOOKUP(Tipy!CN70,'Kategórie hráčov'!$A$27:$B$76,2,FALSE),0))</f>
        <v>0</v>
      </c>
      <c r="DB76" s="62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65" t="str">
        <f>IF(ISBLANK($DC$3),"",IF(ISBLANK(Tipy!CJ70),"-",SUM(CX76:DB76)))</f>
        <v>-</v>
      </c>
      <c r="DD76" s="64"/>
      <c r="DE76" s="61">
        <f>IF(ISBLANK($DJ$3),"",IF(ISBLANK(Tipy!CP70),0,IF(AND(Tipy!CP70=Výsledky!$DH$3,Tipy!CR70=Výsledky!$DJ$3),60,0)))</f>
        <v>60</v>
      </c>
      <c r="DF76" s="61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61">
        <f>IF(ISBLANK($DJ$3),"",IF(OR(Tipy!CS70=Výsledky!$DE$6,Tipy!CS70=Výsledky!$DE$7,Tipy!CS70=Výsledky!$DE$8,Tipy!CS70=Výsledky!$DE$9),VLOOKUP(Tipy!CS70,'Kategórie hráčov'!$A$2:$B$51,2,FALSE),0))</f>
        <v>20</v>
      </c>
      <c r="DH76" s="61">
        <f>IF(ISBLANK($DJ$3),"",IF(OR(Tipy!CT70=Výsledky!$DH$6,Tipy!CT70=Výsledky!$DH$7,Tipy!CT70=Výsledky!$DH$8,Tipy!CT70=Výsledky!$DH$9),VLOOKUP(Tipy!CT70,'Kategórie hráčov'!$A$27:$B$76,2,FALSE),0))</f>
        <v>20</v>
      </c>
      <c r="DI76" s="62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65">
        <f>IF(ISBLANK($DJ$3),"",IF(ISBLANK(Tipy!CP70),"-",SUM(DE76:DI76)))</f>
        <v>100</v>
      </c>
      <c r="DK76" s="64"/>
      <c r="DL76" s="61">
        <f>IF(ISBLANK($DQ$3),"",IF(ISBLANK(Tipy!CV70),0,IF(AND(Tipy!CV70=Výsledky!$DO$3,Tipy!CX70=Výsledky!$DQ$3),60,0)))</f>
        <v>0</v>
      </c>
      <c r="DM76" s="61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61">
        <f>IF(ISBLANK($DQ$3),"",IF(OR(Tipy!CY70=Výsledky!$DL$6,Tipy!CY70=Výsledky!$DL$7,Tipy!CY70=Výsledky!$DL$8,Tipy!CY70=Výsledky!$DL$9),VLOOKUP(Tipy!CY70,'Kategórie hráčov'!$A$2:$B$51,2,FALSE),0))</f>
        <v>0</v>
      </c>
      <c r="DO76" s="61">
        <f>IF(ISBLANK($DQ$3),"",IF(OR(Tipy!CZ70=Výsledky!$DO$6,Tipy!CZ70=Výsledky!$DO$7,Tipy!CZ70=Výsledky!$DO$8,Tipy!CZ70=Výsledky!$DO$9),VLOOKUP(Tipy!CZ70,'Kategórie hráčov'!$A$27:$B$76,2,FALSE),0))</f>
        <v>0</v>
      </c>
      <c r="DP76" s="62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65">
        <f>IF(ISBLANK($DQ$3),"",IF(ISBLANK(Tipy!CV70),"-",SUM(DL76:DP76)))</f>
        <v>0</v>
      </c>
      <c r="DR76" s="64"/>
      <c r="DS76" s="61">
        <f>IF(ISBLANK($DX$3),"",IF(ISBLANK(Tipy!DB70),0,IF(AND(Tipy!DB70=Výsledky!$DV$3,Tipy!DD70=Výsledky!$DX$3),60,0)))</f>
        <v>0</v>
      </c>
      <c r="DT76" s="61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61">
        <f>IF(ISBLANK($DX$3),"",IF(OR(Tipy!DE70=Výsledky!$DS$6,Tipy!DE70=Výsledky!$DS$7,Tipy!DE70=Výsledky!$DS$8,Tipy!DE70=Výsledky!$DS$9),VLOOKUP(Tipy!DE70,'Kategórie hráčov'!$A$2:$B$51,2,FALSE),0))</f>
        <v>0</v>
      </c>
      <c r="DV76" s="61">
        <f>IF(ISBLANK($DX$3),"",IF(OR(Tipy!DF70=Výsledky!$DV$6,Tipy!DF70=Výsledky!$DV$7,Tipy!DF70=Výsledky!$DV$8,Tipy!DF70=Výsledky!$DV$9),VLOOKUP(Tipy!DF70,'Kategórie hráčov'!$A$27:$B$76,2,FALSE),0))</f>
        <v>0</v>
      </c>
      <c r="DW76" s="62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65" t="str">
        <f>IF(ISBLANK($DX$3),"",IF(ISBLANK(Tipy!DB70),"-",SUM(DS76:DW76)))</f>
        <v>-</v>
      </c>
      <c r="DY76" s="64"/>
      <c r="DZ76" s="61">
        <f>IF(ISBLANK($EE$3),"",IF(ISBLANK(Tipy!DH70),0,IF(AND(Tipy!DH70=Výsledky!$EC$3,Tipy!DJ70=Výsledky!$EE$3),60,0)))</f>
        <v>0</v>
      </c>
      <c r="EA76" s="61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0</v>
      </c>
      <c r="EB76" s="61">
        <f>IF(ISBLANK($EE$3),"",IF(OR(Tipy!DK70=Výsledky!$DZ$6,Tipy!DK70=Výsledky!$DZ$7,Tipy!DK70=Výsledky!$DZ$8,Tipy!DK70=Výsledky!$DZ$9),VLOOKUP(Tipy!DK70,'Kategórie hráčov'!$A$2:$B$51,2,FALSE),0))</f>
        <v>0</v>
      </c>
      <c r="EC76" s="61">
        <f>IF(ISBLANK($EE$3),"",IF(OR(Tipy!DL70=Výsledky!$EC$6,Tipy!DL70=Výsledky!$EC$7,Tipy!DL70=Výsledky!$EC$8,Tipy!DL70=Výsledky!$EC$9),VLOOKUP(Tipy!DL70,'Kategórie hráčov'!$A$27:$B$76,2,FALSE),0))</f>
        <v>0</v>
      </c>
      <c r="ED76" s="62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65" t="str">
        <f>IF(ISBLANK($EE$3),"",IF(ISBLANK(Tipy!DH70),"-",SUM(DZ76:ED76)))</f>
        <v>-</v>
      </c>
      <c r="EF76" s="64"/>
      <c r="EG76" s="61">
        <f>IF(ISBLANK($EL$3),"",IF(ISBLANK(Tipy!DN70),0,IF(AND(Tipy!DN70=Výsledky!$EJ$3,Tipy!DP70=Výsledky!$EL$3),60,0)))</f>
        <v>0</v>
      </c>
      <c r="EH76" s="61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61">
        <f>IF(ISBLANK($EL$3),"",IF(OR(Tipy!DQ70=Výsledky!$EG$6,Tipy!DQ70=Výsledky!$EG$7,Tipy!DQ70=Výsledky!$EG$8,Tipy!DQ70=Výsledky!$EG$9),VLOOKUP(Tipy!DQ70,'Kategórie hráčov'!$A$77:$B$77,2,FALSE),0))</f>
        <v>0</v>
      </c>
      <c r="EJ76" s="61">
        <f>IF(ISBLANK($EL$3),"",IF(OR(Tipy!DR70=Výsledky!$EJ$6,Tipy!DR70=Výsledky!$EJ$7,Tipy!DR70=Výsledky!$EJ$8,Tipy!DR70=Výsledky!$EJ$9),VLOOKUP(Tipy!DR70,'Kategórie hráčov'!$A$27:$B$76,2,FALSE),0))</f>
        <v>0</v>
      </c>
      <c r="EK76" s="62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65" t="str">
        <f>IF(ISBLANK($EL$3),"",IF(ISBLANK(Tipy!DN70),"-",SUM(EG76:EK76)))</f>
        <v>-</v>
      </c>
      <c r="EM76" s="64"/>
      <c r="EN76" s="61">
        <f>IF(ISBLANK($ES$3),"",IF(ISBLANK(Tipy!DT70),0,IF(AND(Tipy!DT70=Výsledky!$EQ$3,Tipy!DV70=Výsledky!$ES$3),60,0)))</f>
        <v>0</v>
      </c>
      <c r="EO76" s="61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0</v>
      </c>
      <c r="EP76" s="61">
        <f>IF(ISBLANK($ES$3),"",IF(OR(Tipy!DW70=Výsledky!$EN$6,Tipy!DW70=Výsledky!$EN$7,Tipy!DW70=Výsledky!$EN$8,Tipy!DW70=Výsledky!$EN$9),VLOOKUP(Tipy!DW70,'Kategórie hráčov'!$A$2:$B$51,2,FALSE),0))</f>
        <v>0</v>
      </c>
      <c r="EQ76" s="61">
        <f>IF(ISBLANK($ES$3),"",IF(OR(Tipy!DX70=Výsledky!$EQ$6,Tipy!DX70=Výsledky!$EQ$7,Tipy!DX70=Výsledky!$EQ$8,Tipy!DX70=Výsledky!$EQ$9),VLOOKUP(Tipy!DX70,'Kategórie hráčov'!$A$27:$B$76,2,FALSE),0))</f>
        <v>0</v>
      </c>
      <c r="ER76" s="62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65" t="str">
        <f>IF(ISBLANK($ES$3),"",IF(ISBLANK(Tipy!DT70),"-",SUM(EN76:ER76)))</f>
        <v>-</v>
      </c>
      <c r="ET76" s="64"/>
      <c r="EU76" s="61">
        <f>IF(ISBLANK($EZ$3),"",IF(ISBLANK(Tipy!DZ70),0,IF(AND(Tipy!DZ70=Výsledky!$EX$3,Tipy!EB70=Výsledky!$EZ$3),60,0)))</f>
        <v>0</v>
      </c>
      <c r="EV76" s="61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61">
        <f>IF(ISBLANK($EZ$3),"",IF(OR(Tipy!EC70=Výsledky!$EU$6,Tipy!EC70=Výsledky!$EU$7,Tipy!EC70=Výsledky!$EU$8,Tipy!EC70=Výsledky!$EU$9),VLOOKUP(Tipy!EC70,'Kategórie hráčov'!$A$2:$B$51,2,FALSE),0))</f>
        <v>0</v>
      </c>
      <c r="EX76" s="61">
        <f>IF(ISBLANK($EZ$3),"",IF(OR(Tipy!ED70=Výsledky!$EX$6,Tipy!ED70=Výsledky!$EX$7,Tipy!ED70=Výsledky!$EX$8,Tipy!ED70=Výsledky!$EX$9),VLOOKUP(Tipy!ED70,'Kategórie hráčov'!$A$27:$B$76,2,FALSE),0))</f>
        <v>0</v>
      </c>
      <c r="EY76" s="62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65" t="str">
        <f>IF(ISBLANK($EZ$3),"",IF(ISBLANK(Tipy!DZ70),"-",SUM(EU76:EY76)))</f>
        <v>-</v>
      </c>
      <c r="FA76" s="64"/>
      <c r="FB76" s="61">
        <f>IF(ISBLANK($BM$3),"",IF(ISBLANK(Tipy!EF70),0,IF(AND(Tipy!EF70=Výsledky!$BK$3,Tipy!EH70=Výsledky!$BM$3),60,0)))</f>
        <v>0</v>
      </c>
      <c r="FC76" s="61">
        <f>IF(ISBLANK($BM$3),"",IF(ISBLANK(Tipy!EF70),0,IF(AND(Tipy!EF70=Výsledky!$BK$3,Tipy!EH70=Výsledky!$BM$3),0,IF(AND(Tipy!EF70-Tipy!EH70&gt;0,Výsledky!$BK$3-Výsledky!$BM$3&gt;0),20,IF(AND(Tipy!EF70-Tipy!EH70=0,Výsledky!$BK$3-Výsledky!$BM$3=0),20,IF(AND(Tipy!EF70-Tipy!EH70&lt;0,Výsledky!$BK$3-Výsledky!$BM$3&lt;0),20,0))))))</f>
        <v>0</v>
      </c>
      <c r="FD76" s="61">
        <f>IF(ISBLANK($BM$3),"",IF(OR(Tipy!EI70=Výsledky!$FB$6,Tipy!EI70=Výsledky!$FB$7,Tipy!EI70=Výsledky!$FB$8,Tipy!EI70=Výsledky!$FB$9),IF(VLOOKUP(Tipy!EI70,'Kategórie hráčov'!$A$2:$B$46,2,FALSE)=30,30,20),0))</f>
        <v>0</v>
      </c>
      <c r="FE76" s="61">
        <f>IF(ISBLANK($BM$3),"",IF(OR(Tipy!EJ70=Výsledky!$FE$6,Tipy!EJ70=Výsledky!$FE$7,Tipy!EJ70=Výsledky!$FE$8,Tipy!EJ70=Výsledky!$FE$9),IF(VLOOKUP(Tipy!EJ70,'Kategórie hráčov'!$A$2:$B$46,2,FALSE)=30,30,20),0))</f>
        <v>0</v>
      </c>
      <c r="FF76" s="62">
        <f>IF(ISBLANK($BM$3),"",IF(ISBLANK(Tipy!EF70),0,IF(OR(AND(Tipy!EF70=Výsledky!$BK$3,OR(Tipy!EH70=Výsledky!$BM$3+1,Tipy!EH70=Výsledky!$BM$3-1)),AND(Tipy!EH70=Výsledky!$BM$3,OR(Tipy!EF70=Výsledky!$BK$3+1,Tipy!EF70=Výsledky!$BK$3-1))),10,0)))</f>
        <v>0</v>
      </c>
      <c r="FG76" s="65" t="str">
        <f>IF(ISBLANK($BM$3),"",IF(ISBLANK(Tipy!EF70),"-",SUM(FB76:FF76)))</f>
        <v>-</v>
      </c>
      <c r="FH76" s="64"/>
      <c r="FI76" s="61" t="str">
        <f>IF(ISBLANK($FN$3),"",IF(ISBLANK(Tipy!EL70),0,IF(AND(Tipy!EL70=Výsledky!$FL$3,Tipy!EN70=Výsledky!$FN$3),60,0)))</f>
        <v/>
      </c>
      <c r="FJ76" s="61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61" t="str">
        <f>IF(ISBLANK($FN$3),"",IF(OR(Tipy!EO70=Výsledky!$FI$6,Tipy!EO70=Výsledky!$FI$7,Tipy!EO70=Výsledky!$FI$8,Tipy!EO70=Výsledky!$FI$9),IF(VLOOKUP(Tipy!EO70,'Kategórie hráčov'!$A$2:$B$46,2,FALSE)=30,30,20),0))</f>
        <v/>
      </c>
      <c r="FL76" s="61" t="str">
        <f>IF(ISBLANK($FN$3),"",IF(OR(Tipy!EP70=Výsledky!$FL$6,Tipy!EP70=Výsledky!$FL$7,Tipy!EP70=Výsledky!$FL$8,Tipy!EP70=Výsledky!$FL$9),IF(VLOOKUP(Tipy!EP70,'Kategórie hráčov'!$A$2:$B$46,2,FALSE)=30,30,20),0))</f>
        <v/>
      </c>
      <c r="FM76" s="62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65" t="str">
        <f>IF(ISBLANK($FN$3),"",IF(ISBLANK(Tipy!EL70),"-",SUM(FI76:FM76)))</f>
        <v/>
      </c>
      <c r="FO76" s="64"/>
      <c r="FP76" s="61">
        <f>IF(ISBLANK($DJ$3),"",IF(ISBLANK(Tipy!ER70),0,IF(AND(Tipy!ER70=Výsledky!$DH$3,Tipy!ET70=Výsledky!$DJ$3),60,0)))</f>
        <v>0</v>
      </c>
      <c r="FQ76" s="61">
        <f>IF(ISBLANK($DJ$3),"",IF(ISBLANK(Tipy!ER70),0,IF(AND(Tipy!ER70=Výsledky!$DH$3,Tipy!ET70=Výsledky!$DJ$3),0,IF(AND(Tipy!ER70-Tipy!ET70&gt;0,Výsledky!$DH$3-Výsledky!$DJ$3&gt;0),20,IF(AND(Tipy!ER70-Tipy!ET70=0,Výsledky!$DH$3-Výsledky!$DJ$3=0),20,IF(AND(Tipy!ER70-Tipy!ET70&lt;0,Výsledky!$DH$3-Výsledky!$DJ$3&lt;0),20,0))))))</f>
        <v>0</v>
      </c>
      <c r="FR76" s="61">
        <f>IF(ISBLANK($DJ$3),"",IF(OR(Tipy!EU70=Výsledky!$FP$6,Tipy!EU70=Výsledky!$FP$7,Tipy!EU70=Výsledky!$FP$8,Tipy!EU70=Výsledky!$FP$9),IF(VLOOKUP(Tipy!EU70,'Kategórie hráčov'!$A$2:$B$46,2,FALSE)=30,30,20),0))</f>
        <v>0</v>
      </c>
      <c r="FS76" s="61">
        <f>IF(ISBLANK($DJ$3),"",IF(OR(Tipy!EV70=Výsledky!$FS$6,Tipy!EV70=Výsledky!$FS$7,Tipy!EV70=Výsledky!$FS$8,Tipy!EV70=Výsledky!$FS$9),IF(VLOOKUP(Tipy!EV70,'Kategórie hráčov'!$A$2:$B$46,2,FALSE)=30,30,20),0))</f>
        <v>0</v>
      </c>
      <c r="FT76" s="62">
        <f>IF(ISBLANK($DJ$3),"",IF(ISBLANK(Tipy!ER70),0,IF(OR(AND(Tipy!ER70=Výsledky!$DH$3,OR(Tipy!ET70=Výsledky!$DJ$3+1,Tipy!ET70=Výsledky!$DJ$3-1)),AND(Tipy!ET70=Výsledky!$DJ$3,OR(Tipy!ER70=Výsledky!$DH$3+1,Tipy!ER70=Výsledky!$DH$3-1))),10,0)))</f>
        <v>0</v>
      </c>
      <c r="FU76" s="65" t="str">
        <f>IF(ISBLANK($DJ$3),"",IF(ISBLANK(Tipy!ER70),"-",SUM(FP76:FT76)))</f>
        <v>-</v>
      </c>
      <c r="FV76" s="64"/>
      <c r="FW76" s="61" t="str">
        <f>IF(ISBLANK($GB$3),"",IF(ISBLANK(Tipy!EX70),0,IF(AND(Tipy!EX70=Výsledky!$FZ$3,Tipy!EZ70=Výsledky!$GB$3),60,0)))</f>
        <v/>
      </c>
      <c r="FX76" s="61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61" t="str">
        <f>IF(ISBLANK($GB$3),"",IF(OR(Tipy!FA70=Výsledky!$FW$6,Tipy!FA70=Výsledky!$FW$7,Tipy!FA70=Výsledky!$FW$8,Tipy!FA70=Výsledky!$FW$9),IF(VLOOKUP(Tipy!FA70,'Kategórie hráčov'!$A$2:$B$46,2,FALSE)=30,30,20),0))</f>
        <v/>
      </c>
      <c r="FZ76" s="61" t="str">
        <f>IF(ISBLANK($GB$3),"",IF(OR(Tipy!FB70=Výsledky!$FZ$6,Tipy!FB70=Výsledky!$FZ$7,Tipy!FB70=Výsledky!$FZ$8,Tipy!FB70=Výsledky!$FZ$9),IF(VLOOKUP(Tipy!FB70,'Kategórie hráčov'!$A$2:$B$46,2,FALSE)=30,30,20),0))</f>
        <v/>
      </c>
      <c r="GA76" s="62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65" t="str">
        <f>IF(ISBLANK($GB$3),"",IF(ISBLANK(Tipy!EX70),"-",SUM(FW76:GA76)))</f>
        <v/>
      </c>
      <c r="GC76" s="64"/>
      <c r="GD76" s="61" t="str">
        <f>IF(ISBLANK($GP$3),"",IF(ISBLANK(Tipy!FD70),0,IF(AND(Tipy!FD70=Výsledky!$GN$3,Tipy!FF70=Výsledky!$GP$3),60,0)))</f>
        <v/>
      </c>
      <c r="GE76" s="61" t="str">
        <f>IF(ISBLANK($GP$3),"",IF(ISBLANK(Tipy!FD70),0,IF(AND(Tipy!FD70=Výsledky!$GN$3,Tipy!FF70=Výsledky!$GP$3),0,IF(AND(Tipy!FD70-Tipy!FF70&gt;0,Výsledky!$GN$3-Výsledky!$GP$3&gt;0),20,IF(AND(Tipy!FD70-Tipy!FF70=0,Výsledky!$GN$3-Výsledky!$GP$3=0),20,IF(AND(Tipy!FD70-Tipy!FF70&lt;0,Výsledky!$GN$3-Výsledky!$GP$3&lt;0),20,0))))))</f>
        <v/>
      </c>
      <c r="GF76" s="61" t="str">
        <f>IF(ISBLANK($GP$3),"",IF(OR(Tipy!FG70=Výsledky!$GD$6,Tipy!FG70=Výsledky!$GD$7,Tipy!FG70=Výsledky!$GD$8,Tipy!FG70=Výsledky!$GD$9),IF(VLOOKUP(Tipy!FG70,'Kategórie hráčov'!$A$2:$B$46,2,FALSE)=30,30,20),0))</f>
        <v/>
      </c>
      <c r="GG76" s="61" t="str">
        <f>IF(ISBLANK($GP$3),"",IF(OR(Tipy!FH70=Výsledky!$GG$6,Tipy!FH70=Výsledky!$GG$7,Tipy!FH70=Výsledky!$GG$8,Tipy!FH70=Výsledky!$GG$9),IF(VLOOKUP(Tipy!FH70,'Kategórie hráčov'!$A$2:$B$46,2,FALSE)=30,30,20),0))</f>
        <v/>
      </c>
      <c r="GH76" s="62" t="str">
        <f>IF(ISBLANK($GP$3),"",IF(ISBLANK(Tipy!FD70),0,IF(OR(AND(Tipy!FD70=Výsledky!$GN$3,OR(Tipy!FF70=Výsledky!$GP$3+1,Tipy!FF70=Výsledky!$GP$3-1)),AND(Tipy!FF70=Výsledky!$GP$3,OR(Tipy!FD70=Výsledky!$GN$3+1,Tipy!FD70=Výsledky!$GN$3-1))),10,0)))</f>
        <v/>
      </c>
      <c r="GI76" s="65" t="str">
        <f>IF(ISBLANK($GP$3),"",IF(ISBLANK(Tipy!FD70),"-",SUM(GD76:GH76)))</f>
        <v/>
      </c>
      <c r="GJ76" s="64"/>
      <c r="GK76" s="61" t="str">
        <f>IF(ISBLANK($GW$3),"",IF(ISBLANK(Tipy!FJ70),0,IF(AND(Tipy!FJ70=Výsledky!$GU$3,Tipy!FL70=Výsledky!$GW$3),60,0)))</f>
        <v/>
      </c>
      <c r="GL76" s="61" t="str">
        <f>IF(ISBLANK($GW$3),"",IF(ISBLANK(Tipy!FJ70),0,IF(AND(Tipy!FJ70=Výsledky!$GU$3,Tipy!FL70=Výsledky!$GW$3),0,IF(AND(Tipy!FJ70-Tipy!FL70&gt;0,Výsledky!$GU$3-Výsledky!$GW$3&gt;0),20,IF(AND(Tipy!FJ70-Tipy!FL70=0,Výsledky!$GU$3-Výsledky!$GW$3=0),20,IF(AND(Tipy!FJ70-Tipy!FL70&lt;0,Výsledky!$GU$3-Výsledky!$GW$3&lt;0),20,0))))))</f>
        <v/>
      </c>
      <c r="GM76" s="61" t="str">
        <f>IF(ISBLANK($GW$3),"",IF(OR(Tipy!FM70=Výsledky!$GK$6,Tipy!FM70=Výsledky!$GK$7,Tipy!FM70=Výsledky!$GK$8,Tipy!FM70=Výsledky!$GK$9),IF(VLOOKUP(Tipy!FM70,'Kategórie hráčov'!$A$2:$B$46,2,FALSE)=30,30,20),0))</f>
        <v/>
      </c>
      <c r="GN76" s="61" t="str">
        <f>IF(ISBLANK($GW$3),"",IF(OR(Tipy!FN70=Výsledky!$GN$6,Tipy!FN70=Výsledky!$GN$7,Tipy!FN70=Výsledky!$GN$8,Tipy!FN70=Výsledky!$GN$9),IF(VLOOKUP(Tipy!FN70,'Kategórie hráčov'!$A$2:$B$46,2,FALSE)=30,30,20),0))</f>
        <v/>
      </c>
      <c r="GO76" s="62" t="str">
        <f>IF(ISBLANK($GW$3),"",IF(ISBLANK(Tipy!FJ70),0,IF(OR(AND(Tipy!FJ70=Výsledky!$GU$3,OR(Tipy!FL70=Výsledky!$GW$3+1,Tipy!FL70=Výsledky!$GW$3-1)),AND(Tipy!FL70=Výsledky!$GW$3,OR(Tipy!FJ70=Výsledky!$GU$3+1,Tipy!FJ70=Výsledky!$GU$3-1))),10,0)))</f>
        <v/>
      </c>
      <c r="GP76" s="65" t="str">
        <f>IF(ISBLANK($GW$3),"",IF(ISBLANK(Tipy!FJ70),"-",SUM(GK76:GO76)))</f>
        <v/>
      </c>
      <c r="GQ76" s="64"/>
      <c r="GR76" s="61" t="str">
        <f>IF(ISBLANK($GI$3),"",IF(ISBLANK(Tipy!FP70),0,IF(AND(Tipy!FP70=Výsledky!$GG$3,Tipy!FR70=Výsledky!$GI$3),60,0)))</f>
        <v/>
      </c>
      <c r="GS76" s="61" t="str">
        <f>IF(ISBLANK($GI$3),"",IF(ISBLANK(Tipy!FP70),0,IF(AND(Tipy!FP70=Výsledky!$GG$3,Tipy!FR70=Výsledky!$GI$3),0,IF(AND(Tipy!FP70-Tipy!FR70&gt;0,Výsledky!$GG$3-Výsledky!$GI$3&gt;0),20,IF(AND(Tipy!FP70-Tipy!FR70=0,Výsledky!$GG$3-Výsledky!$GI$3=0),20,IF(AND(Tipy!FP70-Tipy!FR70&lt;0,Výsledky!$GG$3-Výsledky!$GI$3&lt;0),20,0))))))</f>
        <v/>
      </c>
      <c r="GT76" s="61" t="str">
        <f>IF(ISBLANK($GI$3),"",IF(OR(Tipy!FS70=Výsledky!#REF!,Tipy!FS70=Výsledky!#REF!,Tipy!FS70=Výsledky!#REF!,Tipy!FS70=Výsledky!$GR$9),IF(VLOOKUP(Tipy!FS70,'Kategórie hráčov'!$A$2:$B$46,2,FALSE)=30,30,20),0))</f>
        <v/>
      </c>
      <c r="GU76" s="61" t="str">
        <f>IF(ISBLANK($GI$3),"",IF(OR(Tipy!FT70=Výsledky!#REF!,Tipy!FT70=Výsledky!#REF!,Tipy!FT70=Výsledky!#REF!,Tipy!FT70=Výsledky!$GU$9),IF(VLOOKUP(Tipy!FT70,'Kategórie hráčov'!$A$2:$B$46,2,FALSE)=30,30,20),0))</f>
        <v/>
      </c>
      <c r="GV76" s="62" t="str">
        <f>IF(ISBLANK($GI$3),"",IF(ISBLANK(Tipy!FP70),0,IF(OR(AND(Tipy!FP70=Výsledky!$GG$3,OR(Tipy!FR70=Výsledky!$GI$3+1,Tipy!FR70=Výsledky!$GI$3-1)),AND(Tipy!FR70=Výsledky!$GI$3,OR(Tipy!FP70=Výsledky!$GG$3+1,Tipy!FP70=Výsledky!$GG$3-1))),10,0)))</f>
        <v/>
      </c>
      <c r="GW76" s="65" t="str">
        <f>IF(ISBLANK($GI$3),"",IF(ISBLANK(Tipy!FP70),"-",SUM(GR76:GV76)))</f>
        <v/>
      </c>
      <c r="GX76" s="64"/>
      <c r="GY76" s="61" t="str">
        <f>IF(ISBLANK($HK$3),"",IF(ISBLANK(Tipy!FV70),0,IF(AND(Tipy!FV70=Výsledky!$HI$3,Tipy!FX70=Výsledky!$HK$3),60,0)))</f>
        <v/>
      </c>
      <c r="GZ76" s="61" t="str">
        <f>IF(ISBLANK($HK$3),"",IF(ISBLANK(Tipy!FV70),0,IF(AND(Tipy!FV70=Výsledky!$HI$3,Tipy!FX70=Výsledky!$HK$3),0,IF(AND(Tipy!FV70-Tipy!FX70&gt;0,Výsledky!$HI$3-Výsledky!$HK$3&gt;0),20,IF(AND(Tipy!FV70-Tipy!FX70=0,Výsledky!$HI$3-Výsledky!$HK$3=0),20,IF(AND(Tipy!FV70-Tipy!FX70&lt;0,Výsledky!$HI$3-Výsledky!$HK$3&lt;0),20,0))))))</f>
        <v/>
      </c>
      <c r="HA76" s="61" t="str">
        <f>IF(ISBLANK($HK$3),"",IF(OR(Tipy!FY70=Výsledky!$GY$6,Tipy!FY70=Výsledky!$GY$7,Tipy!FY70=Výsledky!$GY$8,Tipy!FY70=Výsledky!$GY$9),IF(VLOOKUP(Tipy!FY70,'Kategórie hráčov'!$A$2:$B$46,2,FALSE)=30,30,20),0))</f>
        <v/>
      </c>
      <c r="HB76" s="61" t="str">
        <f>IF(ISBLANK($HK$3),"",IF(OR(Tipy!FZ70=Výsledky!$HB$6,Tipy!FZ70=Výsledky!$HB$7,Tipy!FZ70=Výsledky!$HB$8,Tipy!FZ70=Výsledky!$HB$9),IF(VLOOKUP(Tipy!FZ70,'Kategórie hráčov'!$A$2:$B$46,2,FALSE)=30,30,20),0))</f>
        <v/>
      </c>
      <c r="HC76" s="62" t="str">
        <f>IF(ISBLANK($HK$3),"",IF(ISBLANK(Tipy!FV70),0,IF(OR(AND(Tipy!FV70=Výsledky!$HI$3,OR(Tipy!FX70=Výsledky!$HK$3+1,Tipy!FX70=Výsledky!$HK$3-1)),AND(Tipy!FX70=Výsledky!$HK$3,OR(Tipy!FV70=Výsledky!$HI$3+1,Tipy!FV70=Výsledky!$HI$3-1))),10,0)))</f>
        <v/>
      </c>
      <c r="HD76" s="65" t="str">
        <f>IF(ISBLANK($HK$3),"",IF(ISBLANK(Tipy!FV70),"-",SUM(GY76:HC76)))</f>
        <v/>
      </c>
      <c r="HE76" s="64"/>
      <c r="HF76" s="61" t="str">
        <f>IF(ISBLANK($HD$3),"",IF(ISBLANK(Tipy!GB70),0,IF(AND(Tipy!GB70=Výsledky!$HB$3,Tipy!GD70=Výsledky!$HD$3),60,0)))</f>
        <v/>
      </c>
      <c r="HG76" s="61" t="str">
        <f>IF(ISBLANK($HD$3),"",IF(ISBLANK(Tipy!GB70),0,IF(AND(Tipy!GB70=Výsledky!$HB$3,Tipy!GD70=Výsledky!$HD$3),0,IF(AND(Tipy!GB70-Tipy!GD70&gt;0,Výsledky!$HB$3-Výsledky!$HD$3&gt;0),20,IF(AND(Tipy!GB70-Tipy!GD70=0,Výsledky!$HB$3-Výsledky!$HD$3=0),20,IF(AND(Tipy!GB70-Tipy!GD70&lt;0,Výsledky!$HB$3-Výsledky!$HD$3&lt;0),20,0))))))</f>
        <v/>
      </c>
      <c r="HH76" s="61" t="str">
        <f>IF(ISBLANK($HD$3),"",IF(OR(Tipy!GE70=Výsledky!#REF!,Tipy!GE70=Výsledky!#REF!,Tipy!GE70=Výsledky!#REF!,Tipy!GE70=Výsledky!$HF$9),IF(VLOOKUP(Tipy!GE70,'Kategórie hráčov'!$A$2:$B$46,2,FALSE)=30,30,20),0))</f>
        <v/>
      </c>
      <c r="HI76" s="61" t="str">
        <f>IF(ISBLANK($HD$3),"",IF(OR(Tipy!GF70=Výsledky!#REF!,Tipy!GF70=Výsledky!#REF!,Tipy!GF70=Výsledky!#REF!,Tipy!GF70=Výsledky!$HI$9),IF(VLOOKUP(Tipy!GF70,'Kategórie hráčov'!$A$2:$B$46,2,FALSE)=30,30,20),0))</f>
        <v/>
      </c>
      <c r="HJ76" s="62" t="str">
        <f>IF(ISBLANK($HD$3),"",IF(ISBLANK(Tipy!GB70),0,IF(OR(AND(Tipy!GB70=Výsledky!$HB$3,OR(Tipy!GD70=Výsledky!$HD$3+1,Tipy!GD70=Výsledky!$HD$3-1)),AND(Tipy!GD70=Výsledky!$HD$3,OR(Tipy!GB70=Výsledky!$HB$3+1,Tipy!GB70=Výsledky!$HB$3-1))),10,0)))</f>
        <v/>
      </c>
      <c r="HK76" s="65" t="str">
        <f>IF(ISBLANK($HD$3),"",IF(ISBLANK(Tipy!GB70),"-",SUM(HF76:HJ76)))</f>
        <v/>
      </c>
      <c r="HL76" s="64"/>
      <c r="HM76" s="61" t="str">
        <f>IF(ISBLANK($HY$3),"",IF(ISBLANK(Tipy!GH70),0,IF(AND(Tipy!GH70=Výsledky!$HW$3,Tipy!GJ70=Výsledky!$HY$3),60,0)))</f>
        <v/>
      </c>
      <c r="HN76" s="61" t="str">
        <f>IF(ISBLANK($HY$3),"",IF(ISBLANK(Tipy!GH70),0,IF(AND(Tipy!GH70=Výsledky!$HW$3,Tipy!GJ70=Výsledky!$HY$3),0,IF(AND(Tipy!GH70-Tipy!GJ70&gt;0,Výsledky!$HW$3-Výsledky!$HY$3&gt;0),20,IF(AND(Tipy!GH70-Tipy!GJ70=0,Výsledky!$HW$3-Výsledky!$HY$3=0),20,IF(AND(Tipy!GH70-Tipy!GJ70&lt;0,Výsledky!$HW$3-Výsledky!$HY$3&lt;0),20,0))))))</f>
        <v/>
      </c>
      <c r="HO76" s="61" t="str">
        <f>IF(ISBLANK($HY$3),"",IF(OR(Tipy!GK70=Výsledky!$HM$6,Tipy!GK70=Výsledky!$HM$7,Tipy!GK70=Výsledky!$HM$8,Tipy!GK70=Výsledky!$HM$9),IF(VLOOKUP(Tipy!GK70,'Kategórie hráčov'!$A$2:$B$46,2,FALSE)=30,30,20),0))</f>
        <v/>
      </c>
      <c r="HP76" s="61" t="str">
        <f>IF(ISBLANK($HY$3),"",IF(OR(Tipy!GL70=Výsledky!$HP$6,Tipy!GL70=Výsledky!$HP$7,Tipy!GL70=Výsledky!$HP$8,Tipy!GL70=Výsledky!$HP$9),IF(VLOOKUP(Tipy!GL70,'Kategórie hráčov'!$A$2:$B$46,2,FALSE)=30,30,20),0))</f>
        <v/>
      </c>
      <c r="HQ76" s="62" t="str">
        <f>IF(ISBLANK($HY$3),"",IF(ISBLANK(Tipy!GH70),0,IF(OR(AND(Tipy!GH70=Výsledky!$HW$3,OR(Tipy!GJ70=Výsledky!$HY$3+1,Tipy!GJ70=Výsledky!$HY$3-1)),AND(Tipy!GJ70=Výsledky!$HY$3,OR(Tipy!GH70=Výsledky!$HW$3+1,Tipy!GH70=Výsledky!$HW$3-1))),10,0)))</f>
        <v/>
      </c>
      <c r="HR76" s="65" t="str">
        <f>IF(ISBLANK($HY$3),"",IF(ISBLANK(Tipy!GH70),"-",SUM(HM76:HQ76)))</f>
        <v/>
      </c>
      <c r="HS76" s="64"/>
      <c r="HT76" s="61" t="str">
        <f>IF(ISBLANK($HR$3),"",IF(ISBLANK(Tipy!GN70),0,IF(AND(Tipy!GN70=Výsledky!$HP$3,Tipy!GP70=Výsledky!$HR$3),60,0)))</f>
        <v/>
      </c>
      <c r="HU76" s="61" t="str">
        <f>IF(ISBLANK($HR$3),"",IF(ISBLANK(Tipy!GN70),0,IF(AND(Tipy!GN70=Výsledky!$HP$3,Tipy!GP70=Výsledky!$HR$3),0,IF(AND(Tipy!GN70-Tipy!GP70&gt;0,Výsledky!$HP$3-Výsledky!$HR$3&gt;0),20,IF(AND(Tipy!GN70-Tipy!GP70=0,Výsledky!$HP$3-Výsledky!$HR$3=0),20,IF(AND(Tipy!GN70-Tipy!GP70&lt;0,Výsledky!$HP$3-Výsledky!$HR$3&lt;0),20,0))))))</f>
        <v/>
      </c>
      <c r="HV76" s="61" t="str">
        <f>IF(ISBLANK($HR$3),"",IF(OR(Tipy!GQ70=Výsledky!$HT$6,Tipy!GQ70=Výsledky!#REF!,Tipy!GQ70=Výsledky!#REF!,Tipy!GQ70=Výsledky!#REF!),IF(VLOOKUP(Tipy!GQ70,'Kategórie hráčov'!$A$2:$B$46,2,FALSE)=30,30,20),0))</f>
        <v/>
      </c>
      <c r="HW76" s="61" t="str">
        <f>IF(ISBLANK($HR$3),"",IF(OR(Tipy!GR70=Výsledky!$HW$6,Tipy!GR70=Výsledky!#REF!,Tipy!GR70=Výsledky!#REF!,Tipy!GR70=Výsledky!#REF!),IF(VLOOKUP(Tipy!GR70,'Kategórie hráčov'!$A$2:$B$46,2,FALSE)=30,30,20),0))</f>
        <v/>
      </c>
      <c r="HX76" s="62" t="str">
        <f>IF(ISBLANK($HR$3),"",IF(ISBLANK(Tipy!GN70),0,IF(OR(AND(Tipy!GN70=Výsledky!$HP$3,OR(Tipy!GP70=Výsledky!$HR$3+1,Tipy!GP70=Výsledky!$HR$3-1)),AND(Tipy!GP70=Výsledky!$HR$3,OR(Tipy!GN70=Výsledky!$HP$3+1,Tipy!GN70=Výsledky!$HP$3-1))),10,0)))</f>
        <v/>
      </c>
      <c r="HY76" s="65" t="str">
        <f>IF(ISBLANK($HR$3),"",IF(ISBLANK(Tipy!GN70),"-",SUM(HT76:HX76)))</f>
        <v/>
      </c>
      <c r="HZ76" s="64"/>
      <c r="IA76" s="61" t="str">
        <f>IF(ISBLANK($IM$3),"",IF(ISBLANK(Tipy!GT70),0,IF(AND(Tipy!GT70=Výsledky!$IK$3,Tipy!GV70=Výsledky!$IM$3),60,0)))</f>
        <v/>
      </c>
      <c r="IB76" s="61" t="str">
        <f>IF(ISBLANK($IM$3),"",IF(ISBLANK(Tipy!GT70),0,IF(AND(Tipy!GT70=Výsledky!$IK$3,Tipy!GV70=Výsledky!$IM$3),0,IF(AND(Tipy!GT70-Tipy!GV70&gt;0,Výsledky!$IK$3-Výsledky!$IM$3&gt;0),20,IF(AND(Tipy!GT70-Tipy!GV70=0,Výsledky!$IK$3-Výsledky!$IM$3=0),20,IF(AND(Tipy!GT70-Tipy!GV70&lt;0,Výsledky!$IK$3-Výsledky!$IM$3&lt;0),20,0))))))</f>
        <v/>
      </c>
      <c r="IC76" s="61" t="str">
        <f>IF(ISBLANK($IM$3),"",IF(OR(Tipy!GW70=Výsledky!$IA$6,Tipy!GW70=Výsledky!$IA$7,Tipy!GW70=Výsledky!$IA$8,Tipy!GW70=Výsledky!$IA$9),IF(VLOOKUP(Tipy!GW70,'Kategórie hráčov'!$A$2:$B$46,2,FALSE)=30,30,20),0))</f>
        <v/>
      </c>
      <c r="ID76" s="61" t="str">
        <f>IF(ISBLANK($IM$3),"",IF(OR(Tipy!GX70=Výsledky!$ID$6,Tipy!GX70=Výsledky!$ID$7,Tipy!GX70=Výsledky!$ID$8,Tipy!GX70=Výsledky!$ID$9),IF(VLOOKUP(Tipy!GX70,'Kategórie hráčov'!$A$2:$B$46,2,FALSE)=30,30,20),0))</f>
        <v/>
      </c>
      <c r="IE76" s="62" t="str">
        <f>IF(ISBLANK($IM$3),"",IF(ISBLANK(Tipy!GT70),0,IF(OR(AND(Tipy!GT70=Výsledky!$IK$3,OR(Tipy!GV70=Výsledky!$IM$3+1,Tipy!GV70=Výsledky!$IM$3-1)),AND(Tipy!GV70=Výsledky!$IM$3,OR(Tipy!GT70=Výsledky!$IK$3+1,Tipy!GT70=Výsledky!$IK$3-1))),10,0)))</f>
        <v/>
      </c>
      <c r="IF76" s="65" t="str">
        <f>IF(ISBLANK($IM$3),"",IF(ISBLANK(Tipy!GT70),"-",SUM(IA76:IE76)))</f>
        <v/>
      </c>
      <c r="IG76" s="64"/>
      <c r="IH76" s="61" t="str">
        <f>IF(ISBLANK($IF$3),"",IF(ISBLANK(Tipy!GZ70),0,IF(AND(Tipy!GZ70=Výsledky!$ID$3,Tipy!HB70=Výsledky!$IF$3),60,0)))</f>
        <v/>
      </c>
      <c r="II76" s="61" t="str">
        <f>IF(ISBLANK($IF$3),"",IF(ISBLANK(Tipy!GZ70),0,IF(AND(Tipy!GZ70=Výsledky!$ID$3,Tipy!HB70=Výsledky!$IF$3),0,IF(AND(Tipy!GZ70-Tipy!HB70&gt;0,Výsledky!$ID$3-Výsledky!$IF$3&gt;0),20,IF(AND(Tipy!GZ70-Tipy!HB70=0,Výsledky!$ID$3-Výsledky!$IF$3=0),20,IF(AND(Tipy!GZ70-Tipy!HB70&lt;0,Výsledky!$ID$3-Výsledky!$IF$3&lt;0),20,0))))))</f>
        <v/>
      </c>
      <c r="IJ76" s="61" t="str">
        <f>IF(ISBLANK($IF$3),"",IF(OR(Tipy!HC70=Výsledky!#REF!,Tipy!HC70=Výsledky!#REF!,Tipy!HC70=Výsledky!#REF!,Tipy!HC70=Výsledky!$IH$9),IF(VLOOKUP(Tipy!HC70,'Kategórie hráčov'!$A$2:$B$46,2,FALSE)=30,30,20),0))</f>
        <v/>
      </c>
      <c r="IK76" s="61" t="str">
        <f>IF(ISBLANK($IF$3),"",IF(OR(Tipy!HD70=Výsledky!#REF!,Tipy!HD70=Výsledky!#REF!,Tipy!HD70=Výsledky!#REF!,Tipy!HD70=Výsledky!$IK$9),IF(VLOOKUP(Tipy!HD70,'Kategórie hráčov'!$A$2:$B$46,2,FALSE)=30,30,20),0))</f>
        <v/>
      </c>
      <c r="IL76" s="62" t="str">
        <f>IF(ISBLANK($IF$3),"",IF(ISBLANK(Tipy!GZ70),0,IF(OR(AND(Tipy!GZ70=Výsledky!$ID$3,OR(Tipy!HB70=Výsledky!$IF$3+1,Tipy!HB70=Výsledky!$IF$3-1)),AND(Tipy!HB70=Výsledky!$IF$3,OR(Tipy!GZ70=Výsledky!$ID$3+1,Tipy!GZ70=Výsledky!$ID$3-1))),10,0)))</f>
        <v/>
      </c>
      <c r="IM76" s="65" t="str">
        <f>IF(ISBLANK($IF$3),"",IF(ISBLANK(Tipy!GZ70),"-",SUM(IH76:IL76)))</f>
        <v/>
      </c>
      <c r="IN76" s="64"/>
      <c r="IO76" s="61" t="str">
        <f>IF(ISBLANK($IT$3),"",IF(ISBLANK(Tipy!HF70),0,IF(AND(Tipy!HF70=Výsledky!$IR$3,Tipy!HH70=Výsledky!$IT$3),60,0)))</f>
        <v/>
      </c>
      <c r="IP76" s="61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61" t="str">
        <f>IF(ISBLANK($IT$3),"",IF(OR(Tipy!HI70=Výsledky!$IO$6,Tipy!HI70=Výsledky!$IO$7,Tipy!HI70=Výsledky!$IO$8,Tipy!HI70=Výsledky!$IO$9),IF(VLOOKUP(Tipy!HI70,'Kategórie hráčov'!$A$2:$B$46,2,FALSE)=30,30,20),0))</f>
        <v/>
      </c>
      <c r="IR76" s="61" t="str">
        <f>IF(ISBLANK($IT$3),"",IF(OR(Tipy!HJ70=Výsledky!$IR$6,Tipy!HJ70=Výsledky!$IR$7,Tipy!HJ70=Výsledky!$IR$8,Tipy!HJ70=Výsledky!$IR$9),IF(VLOOKUP(Tipy!HJ70,'Kategórie hráčov'!$A$2:$B$46,2,FALSE)=30,30,20),0))</f>
        <v/>
      </c>
      <c r="IS76" s="62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65" t="str">
        <f>IF(ISBLANK($IT$3),"",IF(ISBLANK(Tipy!HF70),"-",SUM(IO76:IS76)))</f>
        <v/>
      </c>
      <c r="IU76" s="64"/>
      <c r="IV76" s="61" t="str">
        <f>IF(ISBLANK($JA$3),"",IF(ISBLANK(Tipy!HL70),0,IF(AND(Tipy!HL70=Výsledky!$IY$3,Tipy!HN70=Výsledky!$JA$3),60,0)))</f>
        <v/>
      </c>
      <c r="IW76" s="61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61" t="str">
        <f>IF(ISBLANK($JA$3),"",IF(OR(Tipy!HO70=Výsledky!$IV$6,Tipy!HO70=Výsledky!$IV$7,Tipy!HO70=Výsledky!$IV$8,Tipy!HO70=Výsledky!$IV$9),IF(VLOOKUP(Tipy!HO70,'Kategórie hráčov'!$A$2:$B$46,2,FALSE)=30,30,20),0))</f>
        <v/>
      </c>
      <c r="IY76" s="61" t="str">
        <f>IF(ISBLANK($JA$3),"",IF(OR(Tipy!HP70=Výsledky!$IY$6,Tipy!HP70=Výsledky!$IY$7,Tipy!HP70=Výsledky!$IY$8,Tipy!HP70=Výsledky!$IY$9),IF(VLOOKUP(Tipy!HP70,'Kategórie hráčov'!$A$2:$B$46,2,FALSE)=30,30,20),0))</f>
        <v/>
      </c>
      <c r="IZ76" s="62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65" t="str">
        <f>IF(ISBLANK($JA$3),"",IF(ISBLANK(Tipy!HL70),"-",SUM(IV76:IZ76)))</f>
        <v/>
      </c>
      <c r="JB76" s="64"/>
      <c r="JC76" s="61" t="str">
        <f>IF(ISBLANK($JO$3),"",IF(ISBLANK(Tipy!HR70),0,IF(AND(Tipy!HR70=Výsledky!$JM$3,Tipy!HT70=Výsledky!$JO$3),60,0)))</f>
        <v/>
      </c>
      <c r="JD76" s="61" t="str">
        <f>IF(ISBLANK($JO$3),"",IF(ISBLANK(Tipy!HR70),0,IF(AND(Tipy!HR70=Výsledky!$JM$3,Tipy!HT70=Výsledky!$JO$3),0,IF(AND(Tipy!HR70-Tipy!HT70&gt;0,Výsledky!$JM$3-Výsledky!$JO$3&gt;0),20,IF(AND(Tipy!HR70-Tipy!HT70=0,Výsledky!$JM$3-Výsledky!$JO$3=0),20,IF(AND(Tipy!HR70-Tipy!HT70&lt;0,Výsledky!$JM$3-Výsledky!$JO$3&lt;0),20,0))))))</f>
        <v/>
      </c>
      <c r="JE76" s="61" t="str">
        <f>IF(ISBLANK($JO$3),"",IF(OR(Tipy!HU70=Výsledky!$JC$6,Tipy!HU70=Výsledky!$JC$7,Tipy!HU70=Výsledky!$JC$8,Tipy!HU70=Výsledky!$JC$9),IF(VLOOKUP(Tipy!HU70,'Kategórie hráčov'!$A$2:$B$70,2,FALSE)=30,30,20),0))</f>
        <v/>
      </c>
      <c r="JF76" s="61" t="str">
        <f>IF(ISBLANK($JO$3),"",IF(OR(Tipy!HV70=Výsledky!$JF$6,Tipy!HV70=Výsledky!$JF$7,Tipy!HV70=Výsledky!$JF$8,Tipy!HV70=Výsledky!$JF$9),IF(VLOOKUP(Tipy!HV70,'Kategórie hráčov'!$A$2:$B$70,2,FALSE)=30,30,20),0))</f>
        <v/>
      </c>
      <c r="JG76" s="62" t="str">
        <f>IF(ISBLANK($JO$3),"",IF(ISBLANK(Tipy!HR70),0,IF(OR(AND(Tipy!HR70=Výsledky!$JM$3,OR(Tipy!HT70=Výsledky!$JO$3+1,Tipy!HT70=Výsledky!$JO$3-1)),AND(Tipy!HT70=Výsledky!$JO$3,OR(Tipy!HR70=Výsledky!$JM$3+1,Tipy!HR70=Výsledky!$JM$3-1))),10,0)))</f>
        <v/>
      </c>
      <c r="JH76" s="65" t="str">
        <f>IF(ISBLANK($JO$3),"",IF(ISBLANK(Tipy!HR70),"-",SUM(JC76:JG76)))</f>
        <v/>
      </c>
      <c r="JI76" s="64"/>
      <c r="JJ76" s="61" t="str">
        <f>IF(ISBLANK($JH$3),"",IF(ISBLANK(Tipy!HX70),0,IF(AND(Tipy!HX70=Výsledky!$JF$3,Tipy!HZ70=Výsledky!$JH$3),60,0)))</f>
        <v/>
      </c>
      <c r="JK76" s="61" t="str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/>
      </c>
      <c r="JL76" s="61" t="str">
        <f>IF(ISBLANK($JH$3),"",IF(OR(Tipy!IA70=Výsledky!#REF!,Tipy!IA70=Výsledky!#REF!,Tipy!IA70=Výsledky!#REF!,Tipy!IA70=Výsledky!$JJ$9),IF(VLOOKUP(Tipy!IA70,'Kategórie hráčov'!$A$2:$B$46,2,FALSE)=30,30,20),0))</f>
        <v/>
      </c>
      <c r="JM76" s="61" t="str">
        <f>IF(ISBLANK($JH$3),"",IF(OR(Tipy!IB70=Výsledky!#REF!,Tipy!IB70=Výsledky!#REF!,Tipy!IB70=Výsledky!#REF!,Tipy!IB70=Výsledky!$JM$9),IF(VLOOKUP(Tipy!IB70,'Kategórie hráčov'!$A$2:$B$46,2,FALSE)=30,30,20),0))</f>
        <v/>
      </c>
      <c r="JN76" s="62" t="str">
        <f>IF(ISBLANK($JH$3),"",IF(ISBLANK(Tipy!HX70),0,IF(OR(AND(Tipy!HX70=Výsledky!$JF$3,OR(Tipy!HZ70=Výsledky!$JH$3+1,Tipy!HZ70=Výsledky!$JH$3-1)),AND(Tipy!HZ70=Výsledky!$JH$3,OR(Tipy!HX70=Výsledky!$JF$3+1,Tipy!HX70=Výsledky!$JF$3-1))),10,0)))</f>
        <v/>
      </c>
      <c r="JO76" s="65" t="str">
        <f>IF(ISBLANK($JH$3),"",IF(ISBLANK(Tipy!HX70),"-",SUM(JJ76:JN76)))</f>
        <v/>
      </c>
      <c r="JP76" s="64"/>
      <c r="JQ76" s="61" t="str">
        <f>IF(ISBLANK($JV$3),"",IF(ISBLANK(Tipy!ID70),0,IF(AND(Tipy!ID70=Výsledky!$JT$3,Tipy!IF70=Výsledky!$JV$3),60,0)))</f>
        <v/>
      </c>
      <c r="JR76" s="61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61" t="str">
        <f>IF(ISBLANK($JV$3),"",IF(OR(Tipy!IG70=Výsledky!$JQ$6,Tipy!IG70=Výsledky!$JQ$7,Tipy!IG70=Výsledky!$JQ$8,Tipy!IG70=Výsledky!$JQ$9),IF(VLOOKUP(Tipy!IG70,'Kategórie hráčov'!$A$2:$B$46,2,FALSE)=30,30,20),0))</f>
        <v/>
      </c>
      <c r="JT76" s="61" t="str">
        <f>IF(ISBLANK($JV$3),"",IF(OR(Tipy!IH70=Výsledky!$JT$6,Tipy!IH70=Výsledky!$JT$7,Tipy!IH70=Výsledky!$JT$8,Tipy!IH70=Výsledky!$JT$9),IF(VLOOKUP(Tipy!IH70,'Kategórie hráčov'!$A$2:$B$46,2,FALSE)=30,30,20),0))</f>
        <v/>
      </c>
      <c r="JU76" s="62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65" t="str">
        <f>IF(ISBLANK($JV$3),"",IF(ISBLANK(Tipy!ID70),"-",SUM(JQ76:JU76)))</f>
        <v/>
      </c>
      <c r="JW76" s="64"/>
      <c r="JX76" s="61" t="str">
        <f>IF(ISBLANK($KQ$3),"",IF(ISBLANK(Tipy!IJ70),0,IF(AND(Tipy!IJ70=Výsledky!$KO$3,Tipy!IL70=Výsledky!$KQ$3),60,0)))</f>
        <v/>
      </c>
      <c r="JY76" s="61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1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1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2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65" t="str">
        <f>IF(ISBLANK($KQ$3),"",IF(ISBLANK(Tipy!IJ70),"-",SUM(JX76:KB76)))</f>
        <v/>
      </c>
      <c r="KD76" s="64"/>
      <c r="KE76" s="61" t="str">
        <f>IF(ISBLANK($KX$3),"",IF(ISBLANK(Tipy!IP70),0,IF(AND(Tipy!IP70=Výsledky!$KV$3,Tipy!IR70=Výsledky!$KX$3),60,0)))</f>
        <v/>
      </c>
      <c r="KF76" s="61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1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1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2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65" t="str">
        <f>IF(ISBLANK($KX$3),"",IF(ISBLANK(Tipy!IP70),"-",SUM(KE76:KI76)))</f>
        <v/>
      </c>
      <c r="KK76" s="64"/>
      <c r="KL76" s="61" t="str">
        <f>IF(ISBLANK($KJ$3),"",IF(ISBLANK(Tipy!IV70),0,IF(AND(Tipy!IV70=Výsledky!$KH$3,Tipy!IX70=Výsledky!$KJ$3),60,0)))</f>
        <v/>
      </c>
      <c r="KM76" s="61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1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1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2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65" t="str">
        <f>IF(ISBLANK($KJ$3),"",IF(ISBLANK(Tipy!IV70),"-",SUM(KL76:KP76)))</f>
        <v/>
      </c>
      <c r="KR76" s="64"/>
      <c r="KS76" s="61" t="str">
        <f>IF(ISBLANK($KC$3),"",IF(ISBLANK(Tipy!JB70),0,IF(AND(Tipy!JB70=Výsledky!$KA$3,Tipy!JD70=Výsledky!$KC$3),60,0)))</f>
        <v/>
      </c>
      <c r="KT76" s="61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1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1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2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5" t="str">
        <f>IF(ISBLANK($KC$3),"",IF(ISBLANK(Tipy!JB70),"-",SUM(KS76:KW76)))</f>
        <v/>
      </c>
      <c r="KY76" s="64"/>
      <c r="KZ76" s="61" t="str">
        <f>IF(ISBLANK($LE$3),"",IF(ISBLANK(Tipy!JH70),0,IF(AND(Tipy!JH70=Výsledky!$LC$3,Tipy!JJ70=Výsledky!$LE$3),60,0)))</f>
        <v/>
      </c>
      <c r="LA76" s="61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1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1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2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5" t="str">
        <f>IF(ISBLANK($LE$3),"",IF(ISBLANK(Tipy!JH70),"-",SUM(KZ76:LD76)))</f>
        <v/>
      </c>
      <c r="LF76" s="64"/>
      <c r="LG76" s="61" t="str">
        <f>IF(ISBLANK($JH$3),"",IF(ISBLANK(Tipy!JU70),0,IF(AND(Tipy!JU70=Výsledky!$JF$3,Tipy!JW70=Výsledky!$JH$3),60,0)))</f>
        <v/>
      </c>
      <c r="LH76" s="61" t="str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/>
      </c>
      <c r="LI76" s="61" t="str">
        <f>IF(ISBLANK($JH$3),"",IF(OR(Tipy!JX70=Výsledky!#REF!,Tipy!JX70=Výsledky!#REF!,Tipy!JX70=Výsledky!#REF!,Tipy!JX70=Výsledky!$JJ$9),IF(VLOOKUP(Tipy!JX70,'Kategórie hráčov'!$A$2:$B$46,2,FALSE)=30,30,20),0))</f>
        <v/>
      </c>
      <c r="LJ76" s="61" t="str">
        <f>IF(ISBLANK($JH$3),"",IF(OR(Tipy!JY70=Výsledky!#REF!,Tipy!JY70=Výsledky!#REF!,Tipy!JY70=Výsledky!#REF!,Tipy!JY70=Výsledky!$JM$9),IF(VLOOKUP(Tipy!JY70,'Kategórie hráčov'!$A$2:$B$46,2,FALSE)=30,30,20),0))</f>
        <v/>
      </c>
      <c r="LK76" s="62" t="str">
        <f>IF(ISBLANK($JH$3),"",IF(ISBLANK(Tipy!JU70),0,IF(OR(AND(Tipy!JU70=Výsledky!$JF$3,OR(Tipy!JW70=Výsledky!$JH$3+1,Tipy!JW70=Výsledky!$JH$3-1)),AND(Tipy!JW70=Výsledky!$JH$3,OR(Tipy!JU70=Výsledky!$JF$3+1,Tipy!JU70=Výsledky!$JF$3-1))),10,0)))</f>
        <v/>
      </c>
      <c r="LL76" s="65" t="str">
        <f>IF(ISBLANK($JH$3),"",IF(ISBLANK(Tipy!JU70),"-",SUM(LG76:LK76)))</f>
        <v/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 t="str">
        <f>IF(ISBLANK($JH$3),"",IF(ISBLANK(Tipy!KI70),0,IF(AND(Tipy!KI70=Výsledky!$JF$3,Tipy!KK70=Výsledky!$JH$3),60,0)))</f>
        <v/>
      </c>
      <c r="LV76" s="61" t="str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/>
      </c>
      <c r="LW76" s="61" t="str">
        <f>IF(ISBLANK($JH$3),"",IF(OR(Tipy!KL70=Výsledky!#REF!,Tipy!KL70=Výsledky!#REF!,Tipy!KL70=Výsledky!#REF!,Tipy!KL70=Výsledky!$JJ$9),IF(VLOOKUP(Tipy!KL70,'Kategórie hráčov'!$A$2:$B$46,2,FALSE)=30,30,20),0))</f>
        <v/>
      </c>
      <c r="LX76" s="61" t="str">
        <f>IF(ISBLANK($JH$3),"",IF(OR(Tipy!KM70=Výsledky!#REF!,Tipy!KM70=Výsledky!#REF!,Tipy!KM70=Výsledky!#REF!,Tipy!KM70=Výsledky!$JM$9),IF(VLOOKUP(Tipy!KM70,'Kategórie hráčov'!$A$2:$B$46,2,FALSE)=30,30,20),0))</f>
        <v/>
      </c>
      <c r="LY76" s="62" t="str">
        <f>IF(ISBLANK($JH$3),"",IF(ISBLANK(Tipy!KI70),0,IF(OR(AND(Tipy!KI70=Výsledky!$JF$3,OR(Tipy!KK70=Výsledky!$JH$3+1,Tipy!KK70=Výsledky!$JH$3-1)),AND(Tipy!KK70=Výsledky!$JH$3,OR(Tipy!KI70=Výsledky!$JF$3+1,Tipy!KI70=Výsledky!$JF$3-1))),10,0)))</f>
        <v/>
      </c>
      <c r="LZ76" s="65" t="str">
        <f>IF(ISBLANK($JH$3),"",IF(ISBLANK(Tipy!KI70),"-",SUM(LU76:LY76)))</f>
        <v/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324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324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5" customFormat="1" ht="18" customHeight="1" x14ac:dyDescent="0.2">
      <c r="A77" s="287">
        <f>Tipy!A71</f>
        <v>65</v>
      </c>
      <c r="B77" s="302" t="s">
        <v>253</v>
      </c>
      <c r="C77" s="303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4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299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299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102">
        <f>IF(ISBLANK($AR$3),"",IF(ISBLANK(Tipy!AH71),0,IF(AND(Tipy!AH71=Výsledky!$AP$3,Tipy!AJ71=Výsledky!$AR$3),60,0)))</f>
        <v>0</v>
      </c>
      <c r="AN77" s="101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01">
        <f>IF(ISBLANK($AR$3),"",IF(OR(Tipy!AK71=Výsledky!$AM$6,Tipy!AK71=Výsledky!$AM$7,Tipy!AK71=Výsledky!$AM$8,Tipy!AK71=Výsledky!$AM$9),VLOOKUP(Tipy!AK71,'Kategórie hráčov'!$A$2:$B$51,2,FALSE),0))</f>
        <v>0</v>
      </c>
      <c r="AP77" s="101">
        <f>IF(ISBLANK($AR$3),"",IF(OR(Tipy!AL71=Výsledky!$AP$6,Tipy!AL71=Výsledky!$AP$7,Tipy!AL71=Výsledky!$AP$8,Tipy!AL71=Výsledky!$AP$9),VLOOKUP(Tipy!AL71,'Kategórie hráčov'!$A$27:$B$76,2,FALSE),0))</f>
        <v>0</v>
      </c>
      <c r="AQ77" s="62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5">
        <f>IF(ISBLANK($AR$3),"",IF(ISBLANK(Tipy!AH71),"-",SUM(AM77:AQ77)))</f>
        <v>20</v>
      </c>
      <c r="AS77" s="64"/>
      <c r="AT77" s="61">
        <f>IF(ISBLANK($AY$3),"",IF(ISBLANK(Tipy!AN71),0,IF(AND(Tipy!AN71=Výsledky!$AW$3,Tipy!AP71=Výsledky!$AY$3),60,0)))</f>
        <v>0</v>
      </c>
      <c r="AU77" s="61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61">
        <f>IF(ISBLANK($AY$3),"",IF(OR(Tipy!AQ71=Výsledky!$AT$6,Tipy!AQ71=Výsledky!$AT$7,Tipy!AQ71=Výsledky!$AT$8,Tipy!AQ71=Výsledky!$AT$9),VLOOKUP(Tipy!AQ71,'Kategórie hráčov'!$A$2:$B$51,2,FALSE),0))</f>
        <v>0</v>
      </c>
      <c r="AW77" s="61">
        <f>IF(ISBLANK($AY$3),"",IF(OR(Tipy!AR71=Výsledky!$AW$6,Tipy!AR71=Výsledky!$AW$7,Tipy!AR71=Výsledky!$AW$8,Tipy!AR71=Výsledky!$AW$9),VLOOKUP(Tipy!AR71,'Kategórie hráčov'!$A$27:$B$76,2,FALSE),0))</f>
        <v>0</v>
      </c>
      <c r="AX77" s="62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5">
        <f>IF(ISBLANK($AY$3),"",IF(ISBLANK(Tipy!AN71),"-",SUM(AT77:AX77)))</f>
        <v>30</v>
      </c>
      <c r="AZ77" s="64"/>
      <c r="BA77" s="61">
        <f>IF(ISBLANK($BF$3),"",IF(ISBLANK(Tipy!AT71),0,IF(AND(Tipy!AT71=Výsledky!$BD$3,Tipy!AV71=Výsledky!$BF$3),60,0)))</f>
        <v>0</v>
      </c>
      <c r="BB77" s="61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61">
        <f>IF(ISBLANK($BF$3),"",IF(OR(Tipy!AW71=Výsledky!$BA$6,Tipy!AW71=Výsledky!$BA$7,Tipy!AW71=Výsledky!$BA$8,Tipy!AW71=Výsledky!$BA$9),VLOOKUP(Tipy!AW71,'Kategórie hráčov'!$A$2:$B$51,2,FALSE),0))</f>
        <v>0</v>
      </c>
      <c r="BD77" s="61">
        <f>IF(ISBLANK($BF$3),"",IF(OR(Tipy!AX71=Výsledky!$BD$6,Tipy!AX71=Výsledky!$BD$7,Tipy!AX71=Výsledky!$BD$8,Tipy!AX71=Výsledky!$BD$9),VLOOKUP(Tipy!AX71,'Kategórie hráčov'!$A$27:$B$76,2,FALSE),0))</f>
        <v>0</v>
      </c>
      <c r="BE77" s="62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5">
        <f>IF(ISBLANK($BF$3),"",IF(ISBLANK(Tipy!AT71),"-",SUM(BA77:BE77)))</f>
        <v>20</v>
      </c>
      <c r="BG77" s="64"/>
      <c r="BH77" s="61">
        <f>IF(ISBLANK($BM$3),"",IF(ISBLANK(Tipy!AZ71),0,IF(AND(Tipy!AZ71=Výsledky!$BK$3,Tipy!BB71=Výsledky!$BM$3),60,0)))</f>
        <v>0</v>
      </c>
      <c r="BI77" s="61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61">
        <f>IF(ISBLANK($BM$3),"",IF(OR(Tipy!BC71=Výsledky!$BH$6,Tipy!BC71=Výsledky!$BH$7,Tipy!BC71=Výsledky!$BH$8,Tipy!BC71=Výsledky!$BH$9),VLOOKUP(Tipy!BC71,'Kategórie hráčov'!$A$2:$B$51,2,FALSE),0))</f>
        <v>20</v>
      </c>
      <c r="BK77" s="61">
        <f>IF(ISBLANK($BM$3),"",IF(OR(Tipy!BD71=Výsledky!$BK$6,Tipy!BD71=Výsledky!$BK$7,Tipy!BD71=Výsledky!$BK$8,Tipy!BD71=Výsledky!$BK$9),VLOOKUP(Tipy!BD71,'Kategórie hráčov'!$A$27:$B$76,2,FALSE),0))</f>
        <v>20</v>
      </c>
      <c r="BL77" s="62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5">
        <f>IF(ISBLANK($BM$3),"",IF(ISBLANK(Tipy!AZ71),"-",SUM(BH77:BL77)))</f>
        <v>60</v>
      </c>
      <c r="BN77" s="64"/>
      <c r="BO77" s="61">
        <f>IF(ISBLANK($BT$3),"",IF(ISBLANK(Tipy!BF71),0,IF(AND(Tipy!BF71=Výsledky!$BR$3,Tipy!BH71=Výsledky!$BT$3),60,0)))</f>
        <v>0</v>
      </c>
      <c r="BP77" s="61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61">
        <f>IF(ISBLANK($BT$3),"",IF(OR(Tipy!BI71=Výsledky!$BO$6,Tipy!BI71=Výsledky!$BO$7,Tipy!BI71=Výsledky!$BO$8,Tipy!BI71=Výsledky!$BO$9),VLOOKUP(Tipy!BI71,'Kategórie hráčov'!$A$2:$B$51,2,FALSE),0))</f>
        <v>0</v>
      </c>
      <c r="BR77" s="61">
        <f>IF(ISBLANK($BT$3),"",IF(OR(Tipy!BJ71=Výsledky!$BR$6,Tipy!BJ71=Výsledky!$BR$7,Tipy!BJ71=Výsledky!$BR$8,Tipy!BJ71=Výsledky!$BR$9),VLOOKUP(Tipy!BJ71,'Kategórie hráčov'!$A$27:$B$76,2,FALSE),0))</f>
        <v>0</v>
      </c>
      <c r="BS77" s="62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5">
        <f>IF(ISBLANK($BT$3),"",IF(ISBLANK(Tipy!BF71),"-",SUM(BO77:BS77)))</f>
        <v>0</v>
      </c>
      <c r="BU77" s="64"/>
      <c r="BV77" s="61">
        <f>IF(ISBLANK($CA$3),"",IF(ISBLANK(Tipy!BL71),0,IF(AND(Tipy!BL71=Výsledky!$BY$3,Tipy!BN71=Výsledky!$CA$3),60,0)))</f>
        <v>0</v>
      </c>
      <c r="BW77" s="61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61">
        <f>IF(ISBLANK($CA$3),"",IF(OR(Tipy!BO71=Výsledky!$BV$6,Tipy!BO71=Výsledky!$BV$7,Tipy!BO71=Výsledky!$BV$8,Tipy!BO71=Výsledky!$BV$9),VLOOKUP(Tipy!BO71,'Kategórie hráčov'!$A$2:$B$51,2,FALSE),0))</f>
        <v>20</v>
      </c>
      <c r="BY77" s="61">
        <f>IF(ISBLANK($CA$3),"",IF(OR(Tipy!BP71=Výsledky!$BY$6,Tipy!BP71=Výsledky!$BY$7,Tipy!BP71=Výsledky!$BY$8,Tipy!BP71=Výsledky!$BY$9),VLOOKUP(Tipy!BP71,'Kategórie hráčov'!$A$27:$B$76,2,FALSE),0))</f>
        <v>0</v>
      </c>
      <c r="BZ77" s="62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5">
        <f>IF(ISBLANK($CA$3),"",IF(ISBLANK(Tipy!BL71),"-",SUM(BV77:BZ77)))</f>
        <v>40</v>
      </c>
      <c r="CB77" s="64"/>
      <c r="CC77" s="61">
        <f>IF(ISBLANK($CH$3),"",IF(ISBLANK(Tipy!BR71),0,IF(AND(Tipy!BR71=Výsledky!$CF$3,Tipy!BT71=Výsledky!$CH$3),60,0)))</f>
        <v>0</v>
      </c>
      <c r="CD77" s="61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61">
        <f>IF(ISBLANK($CH$3),"",IF(OR(Tipy!BU71=Výsledky!$CC$6,Tipy!BU71=Výsledky!$CC$7,Tipy!BU71=Výsledky!$CC$8,Tipy!BU71=Výsledky!$CC$9),VLOOKUP(Tipy!BU71,'Kategórie hráčov'!$A$2:$B$51,2,FALSE),0))</f>
        <v>20</v>
      </c>
      <c r="CF77" s="61">
        <f>IF(ISBLANK($CH$3),"",IF(OR(Tipy!BV71=Výsledky!$CF$6,Tipy!BV71=Výsledky!$CF$7,Tipy!BV71=Výsledky!$CF$8,Tipy!BV71=Výsledky!$CF$9),VLOOKUP(Tipy!BV71,'Kategórie hráčov'!$A$27:$B$76,2,FALSE),0))</f>
        <v>0</v>
      </c>
      <c r="CG77" s="62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5">
        <f>IF(ISBLANK($CH$3),"",IF(ISBLANK(Tipy!BR71),"-",SUM(CC77:CG77)))</f>
        <v>20</v>
      </c>
      <c r="CI77" s="64"/>
      <c r="CJ77" s="61">
        <f>IF(ISBLANK($CO$3),"",IF(ISBLANK(Tipy!BX71),0,IF(AND(Tipy!BX71=Výsledky!$CM$3,Tipy!BZ71=Výsledky!$CO$3),60,0)))</f>
        <v>0</v>
      </c>
      <c r="CK77" s="61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61">
        <f>IF(ISBLANK($CO$3),"",IF(OR(Tipy!CA71=Výsledky!$CJ$6,Tipy!CA71=Výsledky!$CJ$7,Tipy!CA71=Výsledky!$CJ$8,Tipy!CA71=Výsledky!$CJ$9),VLOOKUP(Tipy!CA71,'Kategórie hráčov'!$A$2:$B$51,2,FALSE),0))</f>
        <v>20</v>
      </c>
      <c r="CM77" s="61">
        <f>IF(ISBLANK($CO$3),"",IF(OR(Tipy!CB71=Výsledky!$CM$6,Tipy!CB71=Výsledky!$CM$7,Tipy!CB71=Výsledky!$CM$8,Tipy!CB71=Výsledky!$CM$9),VLOOKUP(Tipy!CB71,'Kategórie hráčov'!$A$27:$B$76,2,FALSE),0))</f>
        <v>20</v>
      </c>
      <c r="CN77" s="62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65">
        <f>IF(ISBLANK($CO$3),"",IF(ISBLANK(Tipy!BX71),"-",SUM(CJ77:CN77)))</f>
        <v>70</v>
      </c>
      <c r="CP77" s="64"/>
      <c r="CQ77" s="61">
        <f>IF(ISBLANK($CV$3),"",IF(ISBLANK(Tipy!CD71),0,IF(AND(Tipy!CD71=Výsledky!$CT$3,Tipy!CF71=Výsledky!$CV$3),60,0)))</f>
        <v>0</v>
      </c>
      <c r="CR77" s="61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61">
        <f>IF(ISBLANK($CV$3),"",IF(OR(Tipy!CG71=Výsledky!$CQ$6,Tipy!CG71=Výsledky!$CQ$7,Tipy!CG71=Výsledky!$CQ$8,Tipy!CG71=Výsledky!$CQ$9),VLOOKUP(Tipy!CG71,'Kategórie hráčov'!$A$2:$B$51,2,FALSE),0))</f>
        <v>20</v>
      </c>
      <c r="CT77" s="61">
        <f>IF(ISBLANK($CV$3),"",IF(OR(Tipy!CH71=Výsledky!$CT$6,Tipy!CH71=Výsledky!$CT$7,Tipy!CH71=Výsledky!$CT$8,Tipy!CH71=Výsledky!$CT$9),VLOOKUP(Tipy!CH71,'Kategórie hráčov'!$A$27:$B$76,2,FALSE),0))</f>
        <v>20</v>
      </c>
      <c r="CU77" s="62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65">
        <f>IF(ISBLANK($CV$3),"",IF(ISBLANK(Tipy!CD71),"-",SUM(CQ77:CU77)))</f>
        <v>60</v>
      </c>
      <c r="CW77" s="64"/>
      <c r="CX77" s="61">
        <f>IF(ISBLANK($DC$3),"",IF(ISBLANK(Tipy!CJ71),0,IF(AND(Tipy!CJ71=Výsledky!$DA$3,Tipy!CL71=Výsledky!$DC$3),60,0)))</f>
        <v>0</v>
      </c>
      <c r="CY77" s="61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61">
        <f>IF(ISBLANK($DC$3),"",IF(OR(Tipy!CM71=Výsledky!$CX$6,Tipy!CM71=Výsledky!$CX$7,Tipy!CM71=Výsledky!$CX$8,Tipy!CM71=Výsledky!$CX$9),VLOOKUP(Tipy!CM71,'Kategórie hráčov'!$A$2:$B$51,2,FALSE),0))</f>
        <v>20</v>
      </c>
      <c r="DA77" s="61">
        <f>IF(ISBLANK($DC$3),"",IF(OR(Tipy!CN71=Výsledky!$DA$6,Tipy!CN71=Výsledky!$DA$7,Tipy!CN71=Výsledky!$DA$8,Tipy!CN71=Výsledky!$DA$9),VLOOKUP(Tipy!CN71,'Kategórie hráčov'!$A$27:$B$76,2,FALSE),0))</f>
        <v>0</v>
      </c>
      <c r="DB77" s="62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65">
        <f>IF(ISBLANK($DC$3),"",IF(ISBLANK(Tipy!CJ71),"-",SUM(CX77:DB77)))</f>
        <v>40</v>
      </c>
      <c r="DD77" s="64"/>
      <c r="DE77" s="61">
        <f>IF(ISBLANK($DJ$3),"",IF(ISBLANK(Tipy!CP71),0,IF(AND(Tipy!CP71=Výsledky!$DH$3,Tipy!CR71=Výsledky!$DJ$3),60,0)))</f>
        <v>0</v>
      </c>
      <c r="DF77" s="61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61">
        <f>IF(ISBLANK($DJ$3),"",IF(OR(Tipy!CS71=Výsledky!$DE$6,Tipy!CS71=Výsledky!$DE$7,Tipy!CS71=Výsledky!$DE$8,Tipy!CS71=Výsledky!$DE$9),VLOOKUP(Tipy!CS71,'Kategórie hráčov'!$A$2:$B$51,2,FALSE),0))</f>
        <v>20</v>
      </c>
      <c r="DH77" s="61">
        <f>IF(ISBLANK($DJ$3),"",IF(OR(Tipy!CT71=Výsledky!$DH$6,Tipy!CT71=Výsledky!$DH$7,Tipy!CT71=Výsledky!$DH$8,Tipy!CT71=Výsledky!$DH$9),VLOOKUP(Tipy!CT71,'Kategórie hráčov'!$A$27:$B$76,2,FALSE),0))</f>
        <v>0</v>
      </c>
      <c r="DI77" s="62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65">
        <f>IF(ISBLANK($DJ$3),"",IF(ISBLANK(Tipy!CP71),"-",SUM(DE77:DI77)))</f>
        <v>40</v>
      </c>
      <c r="DK77" s="64"/>
      <c r="DL77" s="61">
        <f>IF(ISBLANK($DQ$3),"",IF(ISBLANK(Tipy!CV71),0,IF(AND(Tipy!CV71=Výsledky!$DO$3,Tipy!CX71=Výsledky!$DQ$3),60,0)))</f>
        <v>0</v>
      </c>
      <c r="DM77" s="61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61">
        <f>IF(ISBLANK($DQ$3),"",IF(OR(Tipy!CY71=Výsledky!$DL$6,Tipy!CY71=Výsledky!$DL$7,Tipy!CY71=Výsledky!$DL$8,Tipy!CY71=Výsledky!$DL$9),VLOOKUP(Tipy!CY71,'Kategórie hráčov'!$A$2:$B$51,2,FALSE),0))</f>
        <v>0</v>
      </c>
      <c r="DO77" s="61">
        <f>IF(ISBLANK($DQ$3),"",IF(OR(Tipy!CZ71=Výsledky!$DO$6,Tipy!CZ71=Výsledky!$DO$7,Tipy!CZ71=Výsledky!$DO$8,Tipy!CZ71=Výsledky!$DO$9),VLOOKUP(Tipy!CZ71,'Kategórie hráčov'!$A$27:$B$76,2,FALSE),0))</f>
        <v>0</v>
      </c>
      <c r="DP77" s="62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65">
        <f>IF(ISBLANK($DQ$3),"",IF(ISBLANK(Tipy!CV71),"-",SUM(DL77:DP77)))</f>
        <v>0</v>
      </c>
      <c r="DR77" s="64"/>
      <c r="DS77" s="61">
        <f>IF(ISBLANK($DX$3),"",IF(ISBLANK(Tipy!DB71),0,IF(AND(Tipy!DB71=Výsledky!$DV$3,Tipy!DD71=Výsledky!$DX$3),60,0)))</f>
        <v>0</v>
      </c>
      <c r="DT77" s="61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61">
        <f>IF(ISBLANK($DX$3),"",IF(OR(Tipy!DE71=Výsledky!$DS$6,Tipy!DE71=Výsledky!$DS$7,Tipy!DE71=Výsledky!$DS$8,Tipy!DE71=Výsledky!$DS$9),VLOOKUP(Tipy!DE71,'Kategórie hráčov'!$A$2:$B$51,2,FALSE),0))</f>
        <v>0</v>
      </c>
      <c r="DV77" s="61">
        <f>IF(ISBLANK($DX$3),"",IF(OR(Tipy!DF71=Výsledky!$DV$6,Tipy!DF71=Výsledky!$DV$7,Tipy!DF71=Výsledky!$DV$8,Tipy!DF71=Výsledky!$DV$9),VLOOKUP(Tipy!DF71,'Kategórie hráčov'!$A$27:$B$76,2,FALSE),0))</f>
        <v>0</v>
      </c>
      <c r="DW77" s="62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65">
        <f>IF(ISBLANK($DX$3),"",IF(ISBLANK(Tipy!DB71),"-",SUM(DS77:DW77)))</f>
        <v>0</v>
      </c>
      <c r="DY77" s="64"/>
      <c r="DZ77" s="61">
        <f>IF(ISBLANK($EE$3),"",IF(ISBLANK(Tipy!DH71),0,IF(AND(Tipy!DH71=Výsledky!$EC$3,Tipy!DJ71=Výsledky!$EE$3),60,0)))</f>
        <v>0</v>
      </c>
      <c r="EA77" s="61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61">
        <f>IF(ISBLANK($EE$3),"",IF(OR(Tipy!DK71=Výsledky!$DZ$6,Tipy!DK71=Výsledky!$DZ$7,Tipy!DK71=Výsledky!$DZ$8,Tipy!DK71=Výsledky!$DZ$9),VLOOKUP(Tipy!DK71,'Kategórie hráčov'!$A$2:$B$51,2,FALSE),0))</f>
        <v>20</v>
      </c>
      <c r="EC77" s="61">
        <f>IF(ISBLANK($EE$3),"",IF(OR(Tipy!DL71=Výsledky!$EC$6,Tipy!DL71=Výsledky!$EC$7,Tipy!DL71=Výsledky!$EC$8,Tipy!DL71=Výsledky!$EC$9),VLOOKUP(Tipy!DL71,'Kategórie hráčov'!$A$27:$B$76,2,FALSE),0))</f>
        <v>0</v>
      </c>
      <c r="ED77" s="62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65">
        <f>IF(ISBLANK($EE$3),"",IF(ISBLANK(Tipy!DH71),"-",SUM(DZ77:ED77)))</f>
        <v>40</v>
      </c>
      <c r="EF77" s="64"/>
      <c r="EG77" s="61">
        <f>IF(ISBLANK($EL$3),"",IF(ISBLANK(Tipy!DN71),0,IF(AND(Tipy!DN71=Výsledky!$EJ$3,Tipy!DP71=Výsledky!$EL$3),60,0)))</f>
        <v>60</v>
      </c>
      <c r="EH77" s="61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61">
        <f>IF(ISBLANK($EL$3),"",IF(OR(Tipy!DQ71=Výsledky!$EG$6,Tipy!DQ71=Výsledky!$EG$7,Tipy!DQ71=Výsledky!$EG$8,Tipy!DQ71=Výsledky!$EG$9),VLOOKUP(Tipy!DQ71,'Kategórie hráčov'!$A$77:$B$77,2,FALSE),0))</f>
        <v>0</v>
      </c>
      <c r="EJ77" s="61">
        <f>IF(ISBLANK($EL$3),"",IF(OR(Tipy!DR71=Výsledky!$EJ$6,Tipy!DR71=Výsledky!$EJ$7,Tipy!DR71=Výsledky!$EJ$8,Tipy!DR71=Výsledky!$EJ$9),VLOOKUP(Tipy!DR71,'Kategórie hráčov'!$A$27:$B$76,2,FALSE),0))</f>
        <v>0</v>
      </c>
      <c r="EK77" s="62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65">
        <f>IF(ISBLANK($EL$3),"",IF(ISBLANK(Tipy!DN71),"-",SUM(EG77:EK77)))</f>
        <v>60</v>
      </c>
      <c r="EM77" s="64"/>
      <c r="EN77" s="61">
        <f>IF(ISBLANK($ES$3),"",IF(ISBLANK(Tipy!DT71),0,IF(AND(Tipy!DT71=Výsledky!$EQ$3,Tipy!DV71=Výsledky!$ES$3),60,0)))</f>
        <v>0</v>
      </c>
      <c r="EO77" s="61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61">
        <f>IF(ISBLANK($ES$3),"",IF(OR(Tipy!DW71=Výsledky!$EN$6,Tipy!DW71=Výsledky!$EN$7,Tipy!DW71=Výsledky!$EN$8,Tipy!DW71=Výsledky!$EN$9),VLOOKUP(Tipy!DW71,'Kategórie hráčov'!$A$2:$B$51,2,FALSE),0))</f>
        <v>0</v>
      </c>
      <c r="EQ77" s="61">
        <f>IF(ISBLANK($ES$3),"",IF(OR(Tipy!DX71=Výsledky!$EQ$6,Tipy!DX71=Výsledky!$EQ$7,Tipy!DX71=Výsledky!$EQ$8,Tipy!DX71=Výsledky!$EQ$9),VLOOKUP(Tipy!DX71,'Kategórie hráčov'!$A$27:$B$76,2,FALSE),0))</f>
        <v>0</v>
      </c>
      <c r="ER77" s="62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65">
        <f>IF(ISBLANK($ES$3),"",IF(ISBLANK(Tipy!DT71),"-",SUM(EN77:ER77)))</f>
        <v>20</v>
      </c>
      <c r="ET77" s="64"/>
      <c r="EU77" s="61">
        <f>IF(ISBLANK($EZ$3),"",IF(ISBLANK(Tipy!DZ71),0,IF(AND(Tipy!DZ71=Výsledky!$EX$3,Tipy!EB71=Výsledky!$EZ$3),60,0)))</f>
        <v>0</v>
      </c>
      <c r="EV77" s="61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61">
        <f>IF(ISBLANK($EZ$3),"",IF(OR(Tipy!EC71=Výsledky!$EU$6,Tipy!EC71=Výsledky!$EU$7,Tipy!EC71=Výsledky!$EU$8,Tipy!EC71=Výsledky!$EU$9),VLOOKUP(Tipy!EC71,'Kategórie hráčov'!$A$2:$B$51,2,FALSE),0))</f>
        <v>0</v>
      </c>
      <c r="EX77" s="61">
        <f>IF(ISBLANK($EZ$3),"",IF(OR(Tipy!ED71=Výsledky!$EX$6,Tipy!ED71=Výsledky!$EX$7,Tipy!ED71=Výsledky!$EX$8,Tipy!ED71=Výsledky!$EX$9),VLOOKUP(Tipy!ED71,'Kategórie hráčov'!$A$27:$B$76,2,FALSE),0))</f>
        <v>30</v>
      </c>
      <c r="EY77" s="62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65">
        <f>IF(ISBLANK($EZ$3),"",IF(ISBLANK(Tipy!DZ71),"-",SUM(EU77:EY77)))</f>
        <v>50</v>
      </c>
      <c r="FA77" s="64"/>
      <c r="FB77" s="61">
        <f>IF(ISBLANK($BM$3),"",IF(ISBLANK(Tipy!EF71),0,IF(AND(Tipy!EF71=Výsledky!$BK$3,Tipy!EH71=Výsledky!$BM$3),60,0)))</f>
        <v>0</v>
      </c>
      <c r="FC77" s="61">
        <f>IF(ISBLANK($BM$3),"",IF(ISBLANK(Tipy!EF71),0,IF(AND(Tipy!EF71=Výsledky!$BK$3,Tipy!EH71=Výsledky!$BM$3),0,IF(AND(Tipy!EF71-Tipy!EH71&gt;0,Výsledky!$BK$3-Výsledky!$BM$3&gt;0),20,IF(AND(Tipy!EF71-Tipy!EH71=0,Výsledky!$BK$3-Výsledky!$BM$3=0),20,IF(AND(Tipy!EF71-Tipy!EH71&lt;0,Výsledky!$BK$3-Výsledky!$BM$3&lt;0),20,0))))))</f>
        <v>0</v>
      </c>
      <c r="FD77" s="61">
        <f>IF(ISBLANK($BM$3),"",IF(OR(Tipy!EI71=Výsledky!$FB$6,Tipy!EI71=Výsledky!$FB$7,Tipy!EI71=Výsledky!$FB$8,Tipy!EI71=Výsledky!$FB$9),IF(VLOOKUP(Tipy!EI71,'Kategórie hráčov'!$A$2:$B$46,2,FALSE)=30,30,20),0))</f>
        <v>0</v>
      </c>
      <c r="FE77" s="61">
        <f>IF(ISBLANK($BM$3),"",IF(OR(Tipy!EJ71=Výsledky!$FE$6,Tipy!EJ71=Výsledky!$FE$7,Tipy!EJ71=Výsledky!$FE$8,Tipy!EJ71=Výsledky!$FE$9),IF(VLOOKUP(Tipy!EJ71,'Kategórie hráčov'!$A$2:$B$46,2,FALSE)=30,30,20),0))</f>
        <v>0</v>
      </c>
      <c r="FF77" s="62">
        <f>IF(ISBLANK($BM$3),"",IF(ISBLANK(Tipy!EF71),0,IF(OR(AND(Tipy!EF71=Výsledky!$BK$3,OR(Tipy!EH71=Výsledky!$BM$3+1,Tipy!EH71=Výsledky!$BM$3-1)),AND(Tipy!EH71=Výsledky!$BM$3,OR(Tipy!EF71=Výsledky!$BK$3+1,Tipy!EF71=Výsledky!$BK$3-1))),10,0)))</f>
        <v>0</v>
      </c>
      <c r="FG77" s="65" t="str">
        <f>IF(ISBLANK($BM$3),"",IF(ISBLANK(Tipy!EF71),"-",SUM(FB77:FF77)))</f>
        <v>-</v>
      </c>
      <c r="FH77" s="64"/>
      <c r="FI77" s="61" t="str">
        <f>IF(ISBLANK($FN$3),"",IF(ISBLANK(Tipy!EL71),0,IF(AND(Tipy!EL71=Výsledky!$FL$3,Tipy!EN71=Výsledky!$FN$3),60,0)))</f>
        <v/>
      </c>
      <c r="FJ77" s="61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61" t="str">
        <f>IF(ISBLANK($FN$3),"",IF(OR(Tipy!EO71=Výsledky!$FI$6,Tipy!EO71=Výsledky!$FI$7,Tipy!EO71=Výsledky!$FI$8,Tipy!EO71=Výsledky!$FI$9),IF(VLOOKUP(Tipy!EO71,'Kategórie hráčov'!$A$2:$B$46,2,FALSE)=30,30,20),0))</f>
        <v/>
      </c>
      <c r="FL77" s="61" t="str">
        <f>IF(ISBLANK($FN$3),"",IF(OR(Tipy!EP71=Výsledky!$FL$6,Tipy!EP71=Výsledky!$FL$7,Tipy!EP71=Výsledky!$FL$8,Tipy!EP71=Výsledky!$FL$9),IF(VLOOKUP(Tipy!EP71,'Kategórie hráčov'!$A$2:$B$46,2,FALSE)=30,30,20),0))</f>
        <v/>
      </c>
      <c r="FM77" s="62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65" t="str">
        <f>IF(ISBLANK($FN$3),"",IF(ISBLANK(Tipy!EL71),"-",SUM(FI77:FM77)))</f>
        <v/>
      </c>
      <c r="FO77" s="64"/>
      <c r="FP77" s="61">
        <f>IF(ISBLANK($DJ$3),"",IF(ISBLANK(Tipy!ER71),0,IF(AND(Tipy!ER71=Výsledky!$DH$3,Tipy!ET71=Výsledky!$DJ$3),60,0)))</f>
        <v>0</v>
      </c>
      <c r="FQ77" s="61">
        <f>IF(ISBLANK($DJ$3),"",IF(ISBLANK(Tipy!ER71),0,IF(AND(Tipy!ER71=Výsledky!$DH$3,Tipy!ET71=Výsledky!$DJ$3),0,IF(AND(Tipy!ER71-Tipy!ET71&gt;0,Výsledky!$DH$3-Výsledky!$DJ$3&gt;0),20,IF(AND(Tipy!ER71-Tipy!ET71=0,Výsledky!$DH$3-Výsledky!$DJ$3=0),20,IF(AND(Tipy!ER71-Tipy!ET71&lt;0,Výsledky!$DH$3-Výsledky!$DJ$3&lt;0),20,0))))))</f>
        <v>0</v>
      </c>
      <c r="FR77" s="61">
        <f>IF(ISBLANK($DJ$3),"",IF(OR(Tipy!EU71=Výsledky!$FP$6,Tipy!EU71=Výsledky!$FP$7,Tipy!EU71=Výsledky!$FP$8,Tipy!EU71=Výsledky!$FP$9),IF(VLOOKUP(Tipy!EU71,'Kategórie hráčov'!$A$2:$B$46,2,FALSE)=30,30,20),0))</f>
        <v>0</v>
      </c>
      <c r="FS77" s="61">
        <f>IF(ISBLANK($DJ$3),"",IF(OR(Tipy!EV71=Výsledky!$FS$6,Tipy!EV71=Výsledky!$FS$7,Tipy!EV71=Výsledky!$FS$8,Tipy!EV71=Výsledky!$FS$9),IF(VLOOKUP(Tipy!EV71,'Kategórie hráčov'!$A$2:$B$46,2,FALSE)=30,30,20),0))</f>
        <v>0</v>
      </c>
      <c r="FT77" s="62">
        <f>IF(ISBLANK($DJ$3),"",IF(ISBLANK(Tipy!ER71),0,IF(OR(AND(Tipy!ER71=Výsledky!$DH$3,OR(Tipy!ET71=Výsledky!$DJ$3+1,Tipy!ET71=Výsledky!$DJ$3-1)),AND(Tipy!ET71=Výsledky!$DJ$3,OR(Tipy!ER71=Výsledky!$DH$3+1,Tipy!ER71=Výsledky!$DH$3-1))),10,0)))</f>
        <v>0</v>
      </c>
      <c r="FU77" s="65" t="str">
        <f>IF(ISBLANK($DJ$3),"",IF(ISBLANK(Tipy!ER71),"-",SUM(FP77:FT77)))</f>
        <v>-</v>
      </c>
      <c r="FV77" s="64"/>
      <c r="FW77" s="61" t="str">
        <f>IF(ISBLANK($GB$3),"",IF(ISBLANK(Tipy!EX71),0,IF(AND(Tipy!EX71=Výsledky!$FZ$3,Tipy!EZ71=Výsledky!$GB$3),60,0)))</f>
        <v/>
      </c>
      <c r="FX77" s="61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61" t="str">
        <f>IF(ISBLANK($GB$3),"",IF(OR(Tipy!FA71=Výsledky!$FW$6,Tipy!FA71=Výsledky!$FW$7,Tipy!FA71=Výsledky!$FW$8,Tipy!FA71=Výsledky!$FW$9),IF(VLOOKUP(Tipy!FA71,'Kategórie hráčov'!$A$2:$B$46,2,FALSE)=30,30,20),0))</f>
        <v/>
      </c>
      <c r="FZ77" s="61" t="str">
        <f>IF(ISBLANK($GB$3),"",IF(OR(Tipy!FB71=Výsledky!$FZ$6,Tipy!FB71=Výsledky!$FZ$7,Tipy!FB71=Výsledky!$FZ$8,Tipy!FB71=Výsledky!$FZ$9),IF(VLOOKUP(Tipy!FB71,'Kategórie hráčov'!$A$2:$B$46,2,FALSE)=30,30,20),0))</f>
        <v/>
      </c>
      <c r="GA77" s="62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65" t="str">
        <f>IF(ISBLANK($GB$3),"",IF(ISBLANK(Tipy!EX71),"-",SUM(FW77:GA77)))</f>
        <v/>
      </c>
      <c r="GC77" s="64"/>
      <c r="GD77" s="61" t="str">
        <f>IF(ISBLANK($GP$3),"",IF(ISBLANK(Tipy!FD71),0,IF(AND(Tipy!FD71=Výsledky!$GN$3,Tipy!FF71=Výsledky!$GP$3),60,0)))</f>
        <v/>
      </c>
      <c r="GE77" s="61" t="str">
        <f>IF(ISBLANK($GP$3),"",IF(ISBLANK(Tipy!FD71),0,IF(AND(Tipy!FD71=Výsledky!$GN$3,Tipy!FF71=Výsledky!$GP$3),0,IF(AND(Tipy!FD71-Tipy!FF71&gt;0,Výsledky!$GN$3-Výsledky!$GP$3&gt;0),20,IF(AND(Tipy!FD71-Tipy!FF71=0,Výsledky!$GN$3-Výsledky!$GP$3=0),20,IF(AND(Tipy!FD71-Tipy!FF71&lt;0,Výsledky!$GN$3-Výsledky!$GP$3&lt;0),20,0))))))</f>
        <v/>
      </c>
      <c r="GF77" s="61" t="str">
        <f>IF(ISBLANK($GP$3),"",IF(OR(Tipy!FG71=Výsledky!$GD$6,Tipy!FG71=Výsledky!$GD$7,Tipy!FG71=Výsledky!$GD$8,Tipy!FG71=Výsledky!$GD$9),IF(VLOOKUP(Tipy!FG71,'Kategórie hráčov'!$A$2:$B$46,2,FALSE)=30,30,20),0))</f>
        <v/>
      </c>
      <c r="GG77" s="61" t="str">
        <f>IF(ISBLANK($GP$3),"",IF(OR(Tipy!FH71=Výsledky!$GG$6,Tipy!FH71=Výsledky!$GG$7,Tipy!FH71=Výsledky!$GG$8,Tipy!FH71=Výsledky!$GG$9),IF(VLOOKUP(Tipy!FH71,'Kategórie hráčov'!$A$2:$B$46,2,FALSE)=30,30,20),0))</f>
        <v/>
      </c>
      <c r="GH77" s="62" t="str">
        <f>IF(ISBLANK($GP$3),"",IF(ISBLANK(Tipy!FD71),0,IF(OR(AND(Tipy!FD71=Výsledky!$GN$3,OR(Tipy!FF71=Výsledky!$GP$3+1,Tipy!FF71=Výsledky!$GP$3-1)),AND(Tipy!FF71=Výsledky!$GP$3,OR(Tipy!FD71=Výsledky!$GN$3+1,Tipy!FD71=Výsledky!$GN$3-1))),10,0)))</f>
        <v/>
      </c>
      <c r="GI77" s="65" t="str">
        <f>IF(ISBLANK($GP$3),"",IF(ISBLANK(Tipy!FD71),"-",SUM(GD77:GH77)))</f>
        <v/>
      </c>
      <c r="GJ77" s="64"/>
      <c r="GK77" s="61" t="str">
        <f>IF(ISBLANK($GW$3),"",IF(ISBLANK(Tipy!FJ71),0,IF(AND(Tipy!FJ71=Výsledky!$GU$3,Tipy!FL71=Výsledky!$GW$3),60,0)))</f>
        <v/>
      </c>
      <c r="GL77" s="61" t="str">
        <f>IF(ISBLANK($GW$3),"",IF(ISBLANK(Tipy!FJ71),0,IF(AND(Tipy!FJ71=Výsledky!$GU$3,Tipy!FL71=Výsledky!$GW$3),0,IF(AND(Tipy!FJ71-Tipy!FL71&gt;0,Výsledky!$GU$3-Výsledky!$GW$3&gt;0),20,IF(AND(Tipy!FJ71-Tipy!FL71=0,Výsledky!$GU$3-Výsledky!$GW$3=0),20,IF(AND(Tipy!FJ71-Tipy!FL71&lt;0,Výsledky!$GU$3-Výsledky!$GW$3&lt;0),20,0))))))</f>
        <v/>
      </c>
      <c r="GM77" s="61" t="str">
        <f>IF(ISBLANK($GW$3),"",IF(OR(Tipy!FM71=Výsledky!$GK$6,Tipy!FM71=Výsledky!$GK$7,Tipy!FM71=Výsledky!$GK$8,Tipy!FM71=Výsledky!$GK$9),IF(VLOOKUP(Tipy!FM71,'Kategórie hráčov'!$A$2:$B$46,2,FALSE)=30,30,20),0))</f>
        <v/>
      </c>
      <c r="GN77" s="61" t="str">
        <f>IF(ISBLANK($GW$3),"",IF(OR(Tipy!FN71=Výsledky!$GN$6,Tipy!FN71=Výsledky!$GN$7,Tipy!FN71=Výsledky!$GN$8,Tipy!FN71=Výsledky!$GN$9),IF(VLOOKUP(Tipy!FN71,'Kategórie hráčov'!$A$2:$B$46,2,FALSE)=30,30,20),0))</f>
        <v/>
      </c>
      <c r="GO77" s="62" t="str">
        <f>IF(ISBLANK($GW$3),"",IF(ISBLANK(Tipy!FJ71),0,IF(OR(AND(Tipy!FJ71=Výsledky!$GU$3,OR(Tipy!FL71=Výsledky!$GW$3+1,Tipy!FL71=Výsledky!$GW$3-1)),AND(Tipy!FL71=Výsledky!$GW$3,OR(Tipy!FJ71=Výsledky!$GU$3+1,Tipy!FJ71=Výsledky!$GU$3-1))),10,0)))</f>
        <v/>
      </c>
      <c r="GP77" s="65" t="str">
        <f>IF(ISBLANK($GW$3),"",IF(ISBLANK(Tipy!FJ71),"-",SUM(GK77:GO77)))</f>
        <v/>
      </c>
      <c r="GQ77" s="64"/>
      <c r="GR77" s="61" t="str">
        <f>IF(ISBLANK($GI$3),"",IF(ISBLANK(Tipy!FP71),0,IF(AND(Tipy!FP71=Výsledky!$GG$3,Tipy!FR71=Výsledky!$GI$3),60,0)))</f>
        <v/>
      </c>
      <c r="GS77" s="61" t="str">
        <f>IF(ISBLANK($GI$3),"",IF(ISBLANK(Tipy!FP71),0,IF(AND(Tipy!FP71=Výsledky!$GG$3,Tipy!FR71=Výsledky!$GI$3),0,IF(AND(Tipy!FP71-Tipy!FR71&gt;0,Výsledky!$GG$3-Výsledky!$GI$3&gt;0),20,IF(AND(Tipy!FP71-Tipy!FR71=0,Výsledky!$GG$3-Výsledky!$GI$3=0),20,IF(AND(Tipy!FP71-Tipy!FR71&lt;0,Výsledky!$GG$3-Výsledky!$GI$3&lt;0),20,0))))))</f>
        <v/>
      </c>
      <c r="GT77" s="61" t="str">
        <f>IF(ISBLANK($GI$3),"",IF(OR(Tipy!FS71=Výsledky!#REF!,Tipy!FS71=Výsledky!#REF!,Tipy!FS71=Výsledky!#REF!,Tipy!FS71=Výsledky!$GR$9),IF(VLOOKUP(Tipy!FS71,'Kategórie hráčov'!$A$2:$B$46,2,FALSE)=30,30,20),0))</f>
        <v/>
      </c>
      <c r="GU77" s="61" t="str">
        <f>IF(ISBLANK($GI$3),"",IF(OR(Tipy!FT71=Výsledky!#REF!,Tipy!FT71=Výsledky!#REF!,Tipy!FT71=Výsledky!#REF!,Tipy!FT71=Výsledky!$GU$9),IF(VLOOKUP(Tipy!FT71,'Kategórie hráčov'!$A$2:$B$46,2,FALSE)=30,30,20),0))</f>
        <v/>
      </c>
      <c r="GV77" s="62" t="str">
        <f>IF(ISBLANK($GI$3),"",IF(ISBLANK(Tipy!FP71),0,IF(OR(AND(Tipy!FP71=Výsledky!$GG$3,OR(Tipy!FR71=Výsledky!$GI$3+1,Tipy!FR71=Výsledky!$GI$3-1)),AND(Tipy!FR71=Výsledky!$GI$3,OR(Tipy!FP71=Výsledky!$GG$3+1,Tipy!FP71=Výsledky!$GG$3-1))),10,0)))</f>
        <v/>
      </c>
      <c r="GW77" s="65" t="str">
        <f>IF(ISBLANK($GI$3),"",IF(ISBLANK(Tipy!FP71),"-",SUM(GR77:GV77)))</f>
        <v/>
      </c>
      <c r="GX77" s="64"/>
      <c r="GY77" s="61" t="str">
        <f>IF(ISBLANK($HK$3),"",IF(ISBLANK(Tipy!FV71),0,IF(AND(Tipy!FV71=Výsledky!$HI$3,Tipy!FX71=Výsledky!$HK$3),60,0)))</f>
        <v/>
      </c>
      <c r="GZ77" s="61" t="str">
        <f>IF(ISBLANK($HK$3),"",IF(ISBLANK(Tipy!FV71),0,IF(AND(Tipy!FV71=Výsledky!$HI$3,Tipy!FX71=Výsledky!$HK$3),0,IF(AND(Tipy!FV71-Tipy!FX71&gt;0,Výsledky!$HI$3-Výsledky!$HK$3&gt;0),20,IF(AND(Tipy!FV71-Tipy!FX71=0,Výsledky!$HI$3-Výsledky!$HK$3=0),20,IF(AND(Tipy!FV71-Tipy!FX71&lt;0,Výsledky!$HI$3-Výsledky!$HK$3&lt;0),20,0))))))</f>
        <v/>
      </c>
      <c r="HA77" s="61" t="str">
        <f>IF(ISBLANK($HK$3),"",IF(OR(Tipy!FY71=Výsledky!$GY$6,Tipy!FY71=Výsledky!$GY$7,Tipy!FY71=Výsledky!$GY$8,Tipy!FY71=Výsledky!$GY$9),IF(VLOOKUP(Tipy!FY71,'Kategórie hráčov'!$A$2:$B$46,2,FALSE)=30,30,20),0))</f>
        <v/>
      </c>
      <c r="HB77" s="61" t="str">
        <f>IF(ISBLANK($HK$3),"",IF(OR(Tipy!FZ71=Výsledky!$HB$6,Tipy!FZ71=Výsledky!$HB$7,Tipy!FZ71=Výsledky!$HB$8,Tipy!FZ71=Výsledky!$HB$9),IF(VLOOKUP(Tipy!FZ71,'Kategórie hráčov'!$A$2:$B$46,2,FALSE)=30,30,20),0))</f>
        <v/>
      </c>
      <c r="HC77" s="62" t="str">
        <f>IF(ISBLANK($HK$3),"",IF(ISBLANK(Tipy!FV71),0,IF(OR(AND(Tipy!FV71=Výsledky!$HI$3,OR(Tipy!FX71=Výsledky!$HK$3+1,Tipy!FX71=Výsledky!$HK$3-1)),AND(Tipy!FX71=Výsledky!$HK$3,OR(Tipy!FV71=Výsledky!$HI$3+1,Tipy!FV71=Výsledky!$HI$3-1))),10,0)))</f>
        <v/>
      </c>
      <c r="HD77" s="65" t="str">
        <f>IF(ISBLANK($HK$3),"",IF(ISBLANK(Tipy!FV71),"-",SUM(GY77:HC77)))</f>
        <v/>
      </c>
      <c r="HE77" s="64"/>
      <c r="HF77" s="61" t="str">
        <f>IF(ISBLANK($HD$3),"",IF(ISBLANK(Tipy!GB71),0,IF(AND(Tipy!GB71=Výsledky!$HB$3,Tipy!GD71=Výsledky!$HD$3),60,0)))</f>
        <v/>
      </c>
      <c r="HG77" s="61" t="str">
        <f>IF(ISBLANK($HD$3),"",IF(ISBLANK(Tipy!GB71),0,IF(AND(Tipy!GB71=Výsledky!$HB$3,Tipy!GD71=Výsledky!$HD$3),0,IF(AND(Tipy!GB71-Tipy!GD71&gt;0,Výsledky!$HB$3-Výsledky!$HD$3&gt;0),20,IF(AND(Tipy!GB71-Tipy!GD71=0,Výsledky!$HB$3-Výsledky!$HD$3=0),20,IF(AND(Tipy!GB71-Tipy!GD71&lt;0,Výsledky!$HB$3-Výsledky!$HD$3&lt;0),20,0))))))</f>
        <v/>
      </c>
      <c r="HH77" s="61" t="str">
        <f>IF(ISBLANK($HD$3),"",IF(OR(Tipy!GE71=Výsledky!#REF!,Tipy!GE71=Výsledky!#REF!,Tipy!GE71=Výsledky!#REF!,Tipy!GE71=Výsledky!$HF$9),IF(VLOOKUP(Tipy!GE71,'Kategórie hráčov'!$A$2:$B$46,2,FALSE)=30,30,20),0))</f>
        <v/>
      </c>
      <c r="HI77" s="61" t="str">
        <f>IF(ISBLANK($HD$3),"",IF(OR(Tipy!GF71=Výsledky!#REF!,Tipy!GF71=Výsledky!#REF!,Tipy!GF71=Výsledky!#REF!,Tipy!GF71=Výsledky!$HI$9),IF(VLOOKUP(Tipy!GF71,'Kategórie hráčov'!$A$2:$B$46,2,FALSE)=30,30,20),0))</f>
        <v/>
      </c>
      <c r="HJ77" s="62" t="str">
        <f>IF(ISBLANK($HD$3),"",IF(ISBLANK(Tipy!GB71),0,IF(OR(AND(Tipy!GB71=Výsledky!$HB$3,OR(Tipy!GD71=Výsledky!$HD$3+1,Tipy!GD71=Výsledky!$HD$3-1)),AND(Tipy!GD71=Výsledky!$HD$3,OR(Tipy!GB71=Výsledky!$HB$3+1,Tipy!GB71=Výsledky!$HB$3-1))),10,0)))</f>
        <v/>
      </c>
      <c r="HK77" s="65" t="str">
        <f>IF(ISBLANK($HD$3),"",IF(ISBLANK(Tipy!GB71),"-",SUM(HF77:HJ77)))</f>
        <v/>
      </c>
      <c r="HL77" s="64"/>
      <c r="HM77" s="61" t="str">
        <f>IF(ISBLANK($HY$3),"",IF(ISBLANK(Tipy!GH71),0,IF(AND(Tipy!GH71=Výsledky!$HW$3,Tipy!GJ71=Výsledky!$HY$3),60,0)))</f>
        <v/>
      </c>
      <c r="HN77" s="61" t="str">
        <f>IF(ISBLANK($HY$3),"",IF(ISBLANK(Tipy!GH71),0,IF(AND(Tipy!GH71=Výsledky!$HW$3,Tipy!GJ71=Výsledky!$HY$3),0,IF(AND(Tipy!GH71-Tipy!GJ71&gt;0,Výsledky!$HW$3-Výsledky!$HY$3&gt;0),20,IF(AND(Tipy!GH71-Tipy!GJ71=0,Výsledky!$HW$3-Výsledky!$HY$3=0),20,IF(AND(Tipy!GH71-Tipy!GJ71&lt;0,Výsledky!$HW$3-Výsledky!$HY$3&lt;0),20,0))))))</f>
        <v/>
      </c>
      <c r="HO77" s="61" t="str">
        <f>IF(ISBLANK($HY$3),"",IF(OR(Tipy!GK71=Výsledky!$HM$6,Tipy!GK71=Výsledky!$HM$7,Tipy!GK71=Výsledky!$HM$8,Tipy!GK71=Výsledky!$HM$9),IF(VLOOKUP(Tipy!GK71,'Kategórie hráčov'!$A$2:$B$46,2,FALSE)=30,30,20),0))</f>
        <v/>
      </c>
      <c r="HP77" s="61" t="str">
        <f>IF(ISBLANK($HY$3),"",IF(OR(Tipy!GL71=Výsledky!$HP$6,Tipy!GL71=Výsledky!$HP$7,Tipy!GL71=Výsledky!$HP$8,Tipy!GL71=Výsledky!$HP$9),IF(VLOOKUP(Tipy!GL71,'Kategórie hráčov'!$A$2:$B$46,2,FALSE)=30,30,20),0))</f>
        <v/>
      </c>
      <c r="HQ77" s="62" t="str">
        <f>IF(ISBLANK($HY$3),"",IF(ISBLANK(Tipy!GH71),0,IF(OR(AND(Tipy!GH71=Výsledky!$HW$3,OR(Tipy!GJ71=Výsledky!$HY$3+1,Tipy!GJ71=Výsledky!$HY$3-1)),AND(Tipy!GJ71=Výsledky!$HY$3,OR(Tipy!GH71=Výsledky!$HW$3+1,Tipy!GH71=Výsledky!$HW$3-1))),10,0)))</f>
        <v/>
      </c>
      <c r="HR77" s="65" t="str">
        <f>IF(ISBLANK($HY$3),"",IF(ISBLANK(Tipy!GH71),"-",SUM(HM77:HQ77)))</f>
        <v/>
      </c>
      <c r="HS77" s="64"/>
      <c r="HT77" s="61" t="str">
        <f>IF(ISBLANK($HR$3),"",IF(ISBLANK(Tipy!GN71),0,IF(AND(Tipy!GN71=Výsledky!$HP$3,Tipy!GP71=Výsledky!$HR$3),60,0)))</f>
        <v/>
      </c>
      <c r="HU77" s="61" t="str">
        <f>IF(ISBLANK($HR$3),"",IF(ISBLANK(Tipy!GN71),0,IF(AND(Tipy!GN71=Výsledky!$HP$3,Tipy!GP71=Výsledky!$HR$3),0,IF(AND(Tipy!GN71-Tipy!GP71&gt;0,Výsledky!$HP$3-Výsledky!$HR$3&gt;0),20,IF(AND(Tipy!GN71-Tipy!GP71=0,Výsledky!$HP$3-Výsledky!$HR$3=0),20,IF(AND(Tipy!GN71-Tipy!GP71&lt;0,Výsledky!$HP$3-Výsledky!$HR$3&lt;0),20,0))))))</f>
        <v/>
      </c>
      <c r="HV77" s="61" t="str">
        <f>IF(ISBLANK($HR$3),"",IF(OR(Tipy!GQ71=Výsledky!$HT$6,Tipy!GQ71=Výsledky!#REF!,Tipy!GQ71=Výsledky!#REF!,Tipy!GQ71=Výsledky!#REF!),IF(VLOOKUP(Tipy!GQ71,'Kategórie hráčov'!$A$2:$B$46,2,FALSE)=30,30,20),0))</f>
        <v/>
      </c>
      <c r="HW77" s="61" t="str">
        <f>IF(ISBLANK($HR$3),"",IF(OR(Tipy!GR71=Výsledky!$HW$6,Tipy!GR71=Výsledky!#REF!,Tipy!GR71=Výsledky!#REF!,Tipy!GR71=Výsledky!#REF!),IF(VLOOKUP(Tipy!GR71,'Kategórie hráčov'!$A$2:$B$46,2,FALSE)=30,30,20),0))</f>
        <v/>
      </c>
      <c r="HX77" s="62" t="str">
        <f>IF(ISBLANK($HR$3),"",IF(ISBLANK(Tipy!GN71),0,IF(OR(AND(Tipy!GN71=Výsledky!$HP$3,OR(Tipy!GP71=Výsledky!$HR$3+1,Tipy!GP71=Výsledky!$HR$3-1)),AND(Tipy!GP71=Výsledky!$HR$3,OR(Tipy!GN71=Výsledky!$HP$3+1,Tipy!GN71=Výsledky!$HP$3-1))),10,0)))</f>
        <v/>
      </c>
      <c r="HY77" s="65" t="str">
        <f>IF(ISBLANK($HR$3),"",IF(ISBLANK(Tipy!GN71),"-",SUM(HT77:HX77)))</f>
        <v/>
      </c>
      <c r="HZ77" s="64"/>
      <c r="IA77" s="61" t="str">
        <f>IF(ISBLANK($IM$3),"",IF(ISBLANK(Tipy!GT71),0,IF(AND(Tipy!GT71=Výsledky!$IK$3,Tipy!GV71=Výsledky!$IM$3),60,0)))</f>
        <v/>
      </c>
      <c r="IB77" s="61" t="str">
        <f>IF(ISBLANK($IM$3),"",IF(ISBLANK(Tipy!GT71),0,IF(AND(Tipy!GT71=Výsledky!$IK$3,Tipy!GV71=Výsledky!$IM$3),0,IF(AND(Tipy!GT71-Tipy!GV71&gt;0,Výsledky!$IK$3-Výsledky!$IM$3&gt;0),20,IF(AND(Tipy!GT71-Tipy!GV71=0,Výsledky!$IK$3-Výsledky!$IM$3=0),20,IF(AND(Tipy!GT71-Tipy!GV71&lt;0,Výsledky!$IK$3-Výsledky!$IM$3&lt;0),20,0))))))</f>
        <v/>
      </c>
      <c r="IC77" s="61" t="str">
        <f>IF(ISBLANK($IM$3),"",IF(OR(Tipy!GW71=Výsledky!$IA$6,Tipy!GW71=Výsledky!$IA$7,Tipy!GW71=Výsledky!$IA$8,Tipy!GW71=Výsledky!$IA$9),IF(VLOOKUP(Tipy!GW71,'Kategórie hráčov'!$A$2:$B$46,2,FALSE)=30,30,20),0))</f>
        <v/>
      </c>
      <c r="ID77" s="61" t="str">
        <f>IF(ISBLANK($IM$3),"",IF(OR(Tipy!GX71=Výsledky!$ID$6,Tipy!GX71=Výsledky!$ID$7,Tipy!GX71=Výsledky!$ID$8,Tipy!GX71=Výsledky!$ID$9),IF(VLOOKUP(Tipy!GX71,'Kategórie hráčov'!$A$2:$B$46,2,FALSE)=30,30,20),0))</f>
        <v/>
      </c>
      <c r="IE77" s="62" t="str">
        <f>IF(ISBLANK($IM$3),"",IF(ISBLANK(Tipy!GT71),0,IF(OR(AND(Tipy!GT71=Výsledky!$IK$3,OR(Tipy!GV71=Výsledky!$IM$3+1,Tipy!GV71=Výsledky!$IM$3-1)),AND(Tipy!GV71=Výsledky!$IM$3,OR(Tipy!GT71=Výsledky!$IK$3+1,Tipy!GT71=Výsledky!$IK$3-1))),10,0)))</f>
        <v/>
      </c>
      <c r="IF77" s="65" t="str">
        <f>IF(ISBLANK($IM$3),"",IF(ISBLANK(Tipy!GT71),"-",SUM(IA77:IE77)))</f>
        <v/>
      </c>
      <c r="IG77" s="64"/>
      <c r="IH77" s="61" t="str">
        <f>IF(ISBLANK($IF$3),"",IF(ISBLANK(Tipy!GZ71),0,IF(AND(Tipy!GZ71=Výsledky!$ID$3,Tipy!HB71=Výsledky!$IF$3),60,0)))</f>
        <v/>
      </c>
      <c r="II77" s="61" t="str">
        <f>IF(ISBLANK($IF$3),"",IF(ISBLANK(Tipy!GZ71),0,IF(AND(Tipy!GZ71=Výsledky!$ID$3,Tipy!HB71=Výsledky!$IF$3),0,IF(AND(Tipy!GZ71-Tipy!HB71&gt;0,Výsledky!$ID$3-Výsledky!$IF$3&gt;0),20,IF(AND(Tipy!GZ71-Tipy!HB71=0,Výsledky!$ID$3-Výsledky!$IF$3=0),20,IF(AND(Tipy!GZ71-Tipy!HB71&lt;0,Výsledky!$ID$3-Výsledky!$IF$3&lt;0),20,0))))))</f>
        <v/>
      </c>
      <c r="IJ77" s="61" t="str">
        <f>IF(ISBLANK($IF$3),"",IF(OR(Tipy!HC71=Výsledky!#REF!,Tipy!HC71=Výsledky!#REF!,Tipy!HC71=Výsledky!#REF!,Tipy!HC71=Výsledky!$IH$9),IF(VLOOKUP(Tipy!HC71,'Kategórie hráčov'!$A$2:$B$46,2,FALSE)=30,30,20),0))</f>
        <v/>
      </c>
      <c r="IK77" s="61" t="str">
        <f>IF(ISBLANK($IF$3),"",IF(OR(Tipy!HD71=Výsledky!#REF!,Tipy!HD71=Výsledky!#REF!,Tipy!HD71=Výsledky!#REF!,Tipy!HD71=Výsledky!$IK$9),IF(VLOOKUP(Tipy!HD71,'Kategórie hráčov'!$A$2:$B$46,2,FALSE)=30,30,20),0))</f>
        <v/>
      </c>
      <c r="IL77" s="62" t="str">
        <f>IF(ISBLANK($IF$3),"",IF(ISBLANK(Tipy!GZ71),0,IF(OR(AND(Tipy!GZ71=Výsledky!$ID$3,OR(Tipy!HB71=Výsledky!$IF$3+1,Tipy!HB71=Výsledky!$IF$3-1)),AND(Tipy!HB71=Výsledky!$IF$3,OR(Tipy!GZ71=Výsledky!$ID$3+1,Tipy!GZ71=Výsledky!$ID$3-1))),10,0)))</f>
        <v/>
      </c>
      <c r="IM77" s="65" t="str">
        <f>IF(ISBLANK($IF$3),"",IF(ISBLANK(Tipy!GZ71),"-",SUM(IH77:IL77)))</f>
        <v/>
      </c>
      <c r="IN77" s="64"/>
      <c r="IO77" s="61" t="str">
        <f>IF(ISBLANK($IT$3),"",IF(ISBLANK(Tipy!HF71),0,IF(AND(Tipy!HF71=Výsledky!$IR$3,Tipy!HH71=Výsledky!$IT$3),60,0)))</f>
        <v/>
      </c>
      <c r="IP77" s="61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61" t="str">
        <f>IF(ISBLANK($IT$3),"",IF(OR(Tipy!HI71=Výsledky!$IO$6,Tipy!HI71=Výsledky!$IO$7,Tipy!HI71=Výsledky!$IO$8,Tipy!HI71=Výsledky!$IO$9),IF(VLOOKUP(Tipy!HI71,'Kategórie hráčov'!$A$2:$B$46,2,FALSE)=30,30,20),0))</f>
        <v/>
      </c>
      <c r="IR77" s="61" t="str">
        <f>IF(ISBLANK($IT$3),"",IF(OR(Tipy!HJ71=Výsledky!$IR$6,Tipy!HJ71=Výsledky!$IR$7,Tipy!HJ71=Výsledky!$IR$8,Tipy!HJ71=Výsledky!$IR$9),IF(VLOOKUP(Tipy!HJ71,'Kategórie hráčov'!$A$2:$B$46,2,FALSE)=30,30,20),0))</f>
        <v/>
      </c>
      <c r="IS77" s="62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65" t="str">
        <f>IF(ISBLANK($IT$3),"",IF(ISBLANK(Tipy!HF71),"-",SUM(IO77:IS77)))</f>
        <v/>
      </c>
      <c r="IU77" s="64"/>
      <c r="IV77" s="61" t="str">
        <f>IF(ISBLANK($JA$3),"",IF(ISBLANK(Tipy!HL71),0,IF(AND(Tipy!HL71=Výsledky!$IY$3,Tipy!HN71=Výsledky!$JA$3),60,0)))</f>
        <v/>
      </c>
      <c r="IW77" s="61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61" t="str">
        <f>IF(ISBLANK($JA$3),"",IF(OR(Tipy!HO71=Výsledky!$IV$6,Tipy!HO71=Výsledky!$IV$7,Tipy!HO71=Výsledky!$IV$8,Tipy!HO71=Výsledky!$IV$9),IF(VLOOKUP(Tipy!HO71,'Kategórie hráčov'!$A$2:$B$46,2,FALSE)=30,30,20),0))</f>
        <v/>
      </c>
      <c r="IY77" s="61" t="str">
        <f>IF(ISBLANK($JA$3),"",IF(OR(Tipy!HP71=Výsledky!$IY$6,Tipy!HP71=Výsledky!$IY$7,Tipy!HP71=Výsledky!$IY$8,Tipy!HP71=Výsledky!$IY$9),IF(VLOOKUP(Tipy!HP71,'Kategórie hráčov'!$A$2:$B$46,2,FALSE)=30,30,20),0))</f>
        <v/>
      </c>
      <c r="IZ77" s="62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65" t="str">
        <f>IF(ISBLANK($JA$3),"",IF(ISBLANK(Tipy!HL71),"-",SUM(IV77:IZ77)))</f>
        <v/>
      </c>
      <c r="JB77" s="64"/>
      <c r="JC77" s="61" t="str">
        <f>IF(ISBLANK($JO$3),"",IF(ISBLANK(Tipy!HR71),0,IF(AND(Tipy!HR71=Výsledky!$JM$3,Tipy!HT71=Výsledky!$JO$3),60,0)))</f>
        <v/>
      </c>
      <c r="JD77" s="61" t="str">
        <f>IF(ISBLANK($JO$3),"",IF(ISBLANK(Tipy!HR71),0,IF(AND(Tipy!HR71=Výsledky!$JM$3,Tipy!HT71=Výsledky!$JO$3),0,IF(AND(Tipy!HR71-Tipy!HT71&gt;0,Výsledky!$JM$3-Výsledky!$JO$3&gt;0),20,IF(AND(Tipy!HR71-Tipy!HT71=0,Výsledky!$JM$3-Výsledky!$JO$3=0),20,IF(AND(Tipy!HR71-Tipy!HT71&lt;0,Výsledky!$JM$3-Výsledky!$JO$3&lt;0),20,0))))))</f>
        <v/>
      </c>
      <c r="JE77" s="61" t="str">
        <f>IF(ISBLANK($JO$3),"",IF(OR(Tipy!HU71=Výsledky!$JC$6,Tipy!HU71=Výsledky!$JC$7,Tipy!HU71=Výsledky!$JC$8,Tipy!HU71=Výsledky!$JC$9),IF(VLOOKUP(Tipy!HU71,'Kategórie hráčov'!$A$2:$B$70,2,FALSE)=30,30,20),0))</f>
        <v/>
      </c>
      <c r="JF77" s="61" t="str">
        <f>IF(ISBLANK($JO$3),"",IF(OR(Tipy!HV71=Výsledky!$JF$6,Tipy!HV71=Výsledky!$JF$7,Tipy!HV71=Výsledky!$JF$8,Tipy!HV71=Výsledky!$JF$9),IF(VLOOKUP(Tipy!HV71,'Kategórie hráčov'!$A$2:$B$70,2,FALSE)=30,30,20),0))</f>
        <v/>
      </c>
      <c r="JG77" s="62" t="str">
        <f>IF(ISBLANK($JO$3),"",IF(ISBLANK(Tipy!HR71),0,IF(OR(AND(Tipy!HR71=Výsledky!$JM$3,OR(Tipy!HT71=Výsledky!$JO$3+1,Tipy!HT71=Výsledky!$JO$3-1)),AND(Tipy!HT71=Výsledky!$JO$3,OR(Tipy!HR71=Výsledky!$JM$3+1,Tipy!HR71=Výsledky!$JM$3-1))),10,0)))</f>
        <v/>
      </c>
      <c r="JH77" s="65" t="str">
        <f>IF(ISBLANK($JO$3),"",IF(ISBLANK(Tipy!HR71),"-",SUM(JC77:JG77)))</f>
        <v/>
      </c>
      <c r="JI77" s="64"/>
      <c r="JJ77" s="61" t="str">
        <f>IF(ISBLANK($JH$3),"",IF(ISBLANK(Tipy!HX71),0,IF(AND(Tipy!HX71=Výsledky!$JF$3,Tipy!HZ71=Výsledky!$JH$3),60,0)))</f>
        <v/>
      </c>
      <c r="JK77" s="61" t="str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/>
      </c>
      <c r="JL77" s="61" t="str">
        <f>IF(ISBLANK($JH$3),"",IF(OR(Tipy!IA71=Výsledky!#REF!,Tipy!IA71=Výsledky!#REF!,Tipy!IA71=Výsledky!#REF!,Tipy!IA71=Výsledky!$JJ$9),IF(VLOOKUP(Tipy!IA71,'Kategórie hráčov'!$A$2:$B$46,2,FALSE)=30,30,20),0))</f>
        <v/>
      </c>
      <c r="JM77" s="61" t="str">
        <f>IF(ISBLANK($JH$3),"",IF(OR(Tipy!IB71=Výsledky!#REF!,Tipy!IB71=Výsledky!#REF!,Tipy!IB71=Výsledky!#REF!,Tipy!IB71=Výsledky!$JM$9),IF(VLOOKUP(Tipy!IB71,'Kategórie hráčov'!$A$2:$B$46,2,FALSE)=30,30,20),0))</f>
        <v/>
      </c>
      <c r="JN77" s="62" t="str">
        <f>IF(ISBLANK($JH$3),"",IF(ISBLANK(Tipy!HX71),0,IF(OR(AND(Tipy!HX71=Výsledky!$JF$3,OR(Tipy!HZ71=Výsledky!$JH$3+1,Tipy!HZ71=Výsledky!$JH$3-1)),AND(Tipy!HZ71=Výsledky!$JH$3,OR(Tipy!HX71=Výsledky!$JF$3+1,Tipy!HX71=Výsledky!$JF$3-1))),10,0)))</f>
        <v/>
      </c>
      <c r="JO77" s="65" t="str">
        <f>IF(ISBLANK($JH$3),"",IF(ISBLANK(Tipy!HX71),"-",SUM(JJ77:JN77)))</f>
        <v/>
      </c>
      <c r="JP77" s="64"/>
      <c r="JQ77" s="61" t="str">
        <f>IF(ISBLANK($JV$3),"",IF(ISBLANK(Tipy!ID71),0,IF(AND(Tipy!ID71=Výsledky!$JT$3,Tipy!IF71=Výsledky!$JV$3),60,0)))</f>
        <v/>
      </c>
      <c r="JR77" s="61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61" t="str">
        <f>IF(ISBLANK($JV$3),"",IF(OR(Tipy!IG71=Výsledky!$JQ$6,Tipy!IG71=Výsledky!$JQ$7,Tipy!IG71=Výsledky!$JQ$8,Tipy!IG71=Výsledky!$JQ$9),IF(VLOOKUP(Tipy!IG71,'Kategórie hráčov'!$A$2:$B$46,2,FALSE)=30,30,20),0))</f>
        <v/>
      </c>
      <c r="JT77" s="61" t="str">
        <f>IF(ISBLANK($JV$3),"",IF(OR(Tipy!IH71=Výsledky!$JT$6,Tipy!IH71=Výsledky!$JT$7,Tipy!IH71=Výsledky!$JT$8,Tipy!IH71=Výsledky!$JT$9),IF(VLOOKUP(Tipy!IH71,'Kategórie hráčov'!$A$2:$B$46,2,FALSE)=30,30,20),0))</f>
        <v/>
      </c>
      <c r="JU77" s="62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65" t="str">
        <f>IF(ISBLANK($JV$3),"",IF(ISBLANK(Tipy!ID71),"-",SUM(JQ77:JU77)))</f>
        <v/>
      </c>
      <c r="JW77" s="64"/>
      <c r="JX77" s="61" t="str">
        <f>IF(ISBLANK($KQ$3),"",IF(ISBLANK(Tipy!IJ71),0,IF(AND(Tipy!IJ71=Výsledky!$KO$3,Tipy!IL71=Výsledky!$KQ$3),60,0)))</f>
        <v/>
      </c>
      <c r="JY77" s="61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1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1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2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65" t="str">
        <f>IF(ISBLANK($KQ$3),"",IF(ISBLANK(Tipy!IJ71),"-",SUM(JX77:KB77)))</f>
        <v/>
      </c>
      <c r="KD77" s="64"/>
      <c r="KE77" s="61" t="str">
        <f>IF(ISBLANK($KX$3),"",IF(ISBLANK(Tipy!IP71),0,IF(AND(Tipy!IP71=Výsledky!$KV$3,Tipy!IR71=Výsledky!$KX$3),60,0)))</f>
        <v/>
      </c>
      <c r="KF77" s="61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1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1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2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65" t="str">
        <f>IF(ISBLANK($KX$3),"",IF(ISBLANK(Tipy!IP71),"-",SUM(KE77:KI77)))</f>
        <v/>
      </c>
      <c r="KK77" s="64"/>
      <c r="KL77" s="61" t="str">
        <f>IF(ISBLANK($KJ$3),"",IF(ISBLANK(Tipy!IV71),0,IF(AND(Tipy!IV71=Výsledky!$KH$3,Tipy!IX71=Výsledky!$KJ$3),60,0)))</f>
        <v/>
      </c>
      <c r="KM77" s="61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1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1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2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65" t="str">
        <f>IF(ISBLANK($KJ$3),"",IF(ISBLANK(Tipy!IV71),"-",SUM(KL77:KP77)))</f>
        <v/>
      </c>
      <c r="KR77" s="64"/>
      <c r="KS77" s="61" t="str">
        <f>IF(ISBLANK($KC$3),"",IF(ISBLANK(Tipy!JB71),0,IF(AND(Tipy!JB71=Výsledky!$KA$3,Tipy!JD71=Výsledky!$KC$3),60,0)))</f>
        <v/>
      </c>
      <c r="KT77" s="61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1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1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2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5" t="str">
        <f>IF(ISBLANK($KC$3),"",IF(ISBLANK(Tipy!JB71),"-",SUM(KS77:KW77)))</f>
        <v/>
      </c>
      <c r="KY77" s="64"/>
      <c r="KZ77" s="61" t="str">
        <f>IF(ISBLANK($LE$3),"",IF(ISBLANK(Tipy!JH71),0,IF(AND(Tipy!JH71=Výsledky!$LC$3,Tipy!JJ71=Výsledky!$LE$3),60,0)))</f>
        <v/>
      </c>
      <c r="LA77" s="61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1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1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2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5" t="str">
        <f>IF(ISBLANK($LE$3),"",IF(ISBLANK(Tipy!JH71),"-",SUM(KZ77:LD77)))</f>
        <v/>
      </c>
      <c r="LF77" s="64"/>
      <c r="LG77" s="61" t="str">
        <f>IF(ISBLANK($JH$3),"",IF(ISBLANK(Tipy!JU71),0,IF(AND(Tipy!JU71=Výsledky!$JF$3,Tipy!JW71=Výsledky!$JH$3),60,0)))</f>
        <v/>
      </c>
      <c r="LH77" s="61" t="str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/>
      </c>
      <c r="LI77" s="61" t="str">
        <f>IF(ISBLANK($JH$3),"",IF(OR(Tipy!JX71=Výsledky!#REF!,Tipy!JX71=Výsledky!#REF!,Tipy!JX71=Výsledky!#REF!,Tipy!JX71=Výsledky!$JJ$9),IF(VLOOKUP(Tipy!JX71,'Kategórie hráčov'!$A$2:$B$46,2,FALSE)=30,30,20),0))</f>
        <v/>
      </c>
      <c r="LJ77" s="61" t="str">
        <f>IF(ISBLANK($JH$3),"",IF(OR(Tipy!JY71=Výsledky!#REF!,Tipy!JY71=Výsledky!#REF!,Tipy!JY71=Výsledky!#REF!,Tipy!JY71=Výsledky!$JM$9),IF(VLOOKUP(Tipy!JY71,'Kategórie hráčov'!$A$2:$B$46,2,FALSE)=30,30,20),0))</f>
        <v/>
      </c>
      <c r="LK77" s="62" t="str">
        <f>IF(ISBLANK($JH$3),"",IF(ISBLANK(Tipy!JU71),0,IF(OR(AND(Tipy!JU71=Výsledky!$JF$3,OR(Tipy!JW71=Výsledky!$JH$3+1,Tipy!JW71=Výsledky!$JH$3-1)),AND(Tipy!JW71=Výsledky!$JH$3,OR(Tipy!JU71=Výsledky!$JF$3+1,Tipy!JU71=Výsledky!$JF$3-1))),10,0)))</f>
        <v/>
      </c>
      <c r="LL77" s="65" t="str">
        <f>IF(ISBLANK($JH$3),"",IF(ISBLANK(Tipy!JU71),"-",SUM(LG77:LK77)))</f>
        <v/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 t="str">
        <f>IF(ISBLANK($JH$3),"",IF(ISBLANK(Tipy!KI71),0,IF(AND(Tipy!KI71=Výsledky!$JF$3,Tipy!KK71=Výsledky!$JH$3),60,0)))</f>
        <v/>
      </c>
      <c r="LV77" s="61" t="str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/>
      </c>
      <c r="LW77" s="61" t="str">
        <f>IF(ISBLANK($JH$3),"",IF(OR(Tipy!KL71=Výsledky!#REF!,Tipy!KL71=Výsledky!#REF!,Tipy!KL71=Výsledky!#REF!,Tipy!KL71=Výsledky!$JJ$9),IF(VLOOKUP(Tipy!KL71,'Kategórie hráčov'!$A$2:$B$46,2,FALSE)=30,30,20),0))</f>
        <v/>
      </c>
      <c r="LX77" s="61" t="str">
        <f>IF(ISBLANK($JH$3),"",IF(OR(Tipy!KM71=Výsledky!#REF!,Tipy!KM71=Výsledky!#REF!,Tipy!KM71=Výsledky!#REF!,Tipy!KM71=Výsledky!$JM$9),IF(VLOOKUP(Tipy!KM71,'Kategórie hráčov'!$A$2:$B$46,2,FALSE)=30,30,20),0))</f>
        <v/>
      </c>
      <c r="LY77" s="62" t="str">
        <f>IF(ISBLANK($JH$3),"",IF(ISBLANK(Tipy!KI71),0,IF(OR(AND(Tipy!KI71=Výsledky!$JF$3,OR(Tipy!KK71=Výsledky!$JH$3+1,Tipy!KK71=Výsledky!$JH$3-1)),AND(Tipy!KK71=Výsledky!$JH$3,OR(Tipy!KI71=Výsledky!$JF$3+1,Tipy!KI71=Výsledky!$JF$3-1))),10,0)))</f>
        <v/>
      </c>
      <c r="LZ77" s="65" t="str">
        <f>IF(ISBLANK($JH$3),"",IF(ISBLANK(Tipy!KI71),"-",SUM(LU77:LY77)))</f>
        <v/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324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324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5" customFormat="1" ht="18" hidden="1" customHeight="1" x14ac:dyDescent="0.2">
      <c r="A78" s="287">
        <f>Tipy!A72</f>
        <v>59</v>
      </c>
      <c r="B78" s="302" t="s">
        <v>205</v>
      </c>
      <c r="C78" s="303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4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299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299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102">
        <f>IF(ISBLANK($AR$3),"",IF(ISBLANK(Tipy!AH72),0,IF(AND(Tipy!AH72=Výsledky!$AP$3,Tipy!AJ72=Výsledky!$AR$3),60,0)))</f>
        <v>0</v>
      </c>
      <c r="AN78" s="101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01">
        <f>IF(ISBLANK($AR$3),"",IF(OR(Tipy!AK72=Výsledky!$AM$6,Tipy!AK72=Výsledky!$AM$7,Tipy!AK72=Výsledky!$AM$8,Tipy!AK72=Výsledky!$AM$9),VLOOKUP(Tipy!AK72,'Kategórie hráčov'!$A$2:$B$51,2,FALSE),0))</f>
        <v>0</v>
      </c>
      <c r="AP78" s="101">
        <f>IF(ISBLANK($AR$3),"",IF(OR(Tipy!AL72=Výsledky!$AP$6,Tipy!AL72=Výsledky!$AP$7,Tipy!AL72=Výsledky!$AP$8,Tipy!AL72=Výsledky!$AP$9),VLOOKUP(Tipy!AL72,'Kategórie hráčov'!$A$27:$B$76,2,FALSE),0))</f>
        <v>0</v>
      </c>
      <c r="AQ78" s="62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5" t="str">
        <f>IF(ISBLANK($AR$3),"",IF(ISBLANK(Tipy!AH72),"-",SUM(AM78:AQ78)))</f>
        <v>-</v>
      </c>
      <c r="AS78" s="64"/>
      <c r="AT78" s="61">
        <f>IF(ISBLANK($AY$3),"",IF(ISBLANK(Tipy!AN72),0,IF(AND(Tipy!AN72=Výsledky!$AW$3,Tipy!AP72=Výsledky!$AY$3),60,0)))</f>
        <v>0</v>
      </c>
      <c r="AU78" s="61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61">
        <f>IF(ISBLANK($AY$3),"",IF(OR(Tipy!AQ72=Výsledky!$AT$6,Tipy!AQ72=Výsledky!$AT$7,Tipy!AQ72=Výsledky!$AT$8,Tipy!AQ72=Výsledky!$AT$9),VLOOKUP(Tipy!AQ72,'Kategórie hráčov'!$A$2:$B$51,2,FALSE),0))</f>
        <v>0</v>
      </c>
      <c r="AW78" s="61">
        <f>IF(ISBLANK($AY$3),"",IF(OR(Tipy!AR72=Výsledky!$AW$6,Tipy!AR72=Výsledky!$AW$7,Tipy!AR72=Výsledky!$AW$8,Tipy!AR72=Výsledky!$AW$9),VLOOKUP(Tipy!AR72,'Kategórie hráčov'!$A$27:$B$76,2,FALSE),0))</f>
        <v>0</v>
      </c>
      <c r="AX78" s="62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5" t="str">
        <f>IF(ISBLANK($AY$3),"",IF(ISBLANK(Tipy!AN72),"-",SUM(AT78:AX78)))</f>
        <v>-</v>
      </c>
      <c r="AZ78" s="64"/>
      <c r="BA78" s="61">
        <f>IF(ISBLANK($BF$3),"",IF(ISBLANK(Tipy!AT72),0,IF(AND(Tipy!AT72=Výsledky!$BD$3,Tipy!AV72=Výsledky!$BF$3),60,0)))</f>
        <v>0</v>
      </c>
      <c r="BB78" s="61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61">
        <f>IF(ISBLANK($BF$3),"",IF(OR(Tipy!AW72=Výsledky!$BA$6,Tipy!AW72=Výsledky!$BA$7,Tipy!AW72=Výsledky!$BA$8,Tipy!AW72=Výsledky!$BA$9),VLOOKUP(Tipy!AW72,'Kategórie hráčov'!$A$2:$B$51,2,FALSE),0))</f>
        <v>0</v>
      </c>
      <c r="BD78" s="61">
        <f>IF(ISBLANK($BF$3),"",IF(OR(Tipy!AX72=Výsledky!$BD$6,Tipy!AX72=Výsledky!$BD$7,Tipy!AX72=Výsledky!$BD$8,Tipy!AX72=Výsledky!$BD$9),VLOOKUP(Tipy!AX72,'Kategórie hráčov'!$A$27:$B$76,2,FALSE),0))</f>
        <v>0</v>
      </c>
      <c r="BE78" s="62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5" t="str">
        <f>IF(ISBLANK($BF$3),"",IF(ISBLANK(Tipy!AT72),"-",SUM(BA78:BE78)))</f>
        <v>-</v>
      </c>
      <c r="BG78" s="64"/>
      <c r="BH78" s="61">
        <f>IF(ISBLANK($BM$3),"",IF(ISBLANK(Tipy!AZ72),0,IF(AND(Tipy!AZ72=Výsledky!$BK$3,Tipy!BB72=Výsledky!$BM$3),60,0)))</f>
        <v>0</v>
      </c>
      <c r="BI78" s="61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61">
        <f>IF(ISBLANK($BM$3),"",IF(OR(Tipy!BC72=Výsledky!$BH$6,Tipy!BC72=Výsledky!$BH$7,Tipy!BC72=Výsledky!$BH$8,Tipy!BC72=Výsledky!$BH$9),VLOOKUP(Tipy!BC72,'Kategórie hráčov'!$A$2:$B$51,2,FALSE),0))</f>
        <v>0</v>
      </c>
      <c r="BK78" s="61">
        <f>IF(ISBLANK($BM$3),"",IF(OR(Tipy!BD72=Výsledky!$BK$6,Tipy!BD72=Výsledky!$BK$7,Tipy!BD72=Výsledky!$BK$8,Tipy!BD72=Výsledky!$BK$9),VLOOKUP(Tipy!BD72,'Kategórie hráčov'!$A$27:$B$76,2,FALSE),0))</f>
        <v>0</v>
      </c>
      <c r="BL78" s="62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5" t="str">
        <f>IF(ISBLANK($BM$3),"",IF(ISBLANK(Tipy!AZ72),"-",SUM(BH78:BL78)))</f>
        <v>-</v>
      </c>
      <c r="BN78" s="64"/>
      <c r="BO78" s="61">
        <f>IF(ISBLANK($BT$3),"",IF(ISBLANK(Tipy!BF72),0,IF(AND(Tipy!BF72=Výsledky!$BR$3,Tipy!BH72=Výsledky!$BT$3),60,0)))</f>
        <v>0</v>
      </c>
      <c r="BP78" s="61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61">
        <f>IF(ISBLANK($BT$3),"",IF(OR(Tipy!BI72=Výsledky!$BO$6,Tipy!BI72=Výsledky!$BO$7,Tipy!BI72=Výsledky!$BO$8,Tipy!BI72=Výsledky!$BO$9),VLOOKUP(Tipy!BI72,'Kategórie hráčov'!$A$2:$B$51,2,FALSE),0))</f>
        <v>0</v>
      </c>
      <c r="BR78" s="61">
        <f>IF(ISBLANK($BT$3),"",IF(OR(Tipy!BJ72=Výsledky!$BR$6,Tipy!BJ72=Výsledky!$BR$7,Tipy!BJ72=Výsledky!$BR$8,Tipy!BJ72=Výsledky!$BR$9),VLOOKUP(Tipy!BJ72,'Kategórie hráčov'!$A$27:$B$76,2,FALSE),0))</f>
        <v>0</v>
      </c>
      <c r="BS78" s="62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5" t="str">
        <f>IF(ISBLANK($BT$3),"",IF(ISBLANK(Tipy!BF72),"-",SUM(BO78:BS78)))</f>
        <v>-</v>
      </c>
      <c r="BU78" s="64"/>
      <c r="BV78" s="61">
        <f>IF(ISBLANK($CA$3),"",IF(ISBLANK(Tipy!BL72),0,IF(AND(Tipy!BL72=Výsledky!$BY$3,Tipy!BN72=Výsledky!$CA$3),60,0)))</f>
        <v>0</v>
      </c>
      <c r="BW78" s="61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61">
        <f>IF(ISBLANK($CA$3),"",IF(OR(Tipy!BO72=Výsledky!$BV$6,Tipy!BO72=Výsledky!$BV$7,Tipy!BO72=Výsledky!$BV$8,Tipy!BO72=Výsledky!$BV$9),VLOOKUP(Tipy!BO72,'Kategórie hráčov'!$A$2:$B$51,2,FALSE),0))</f>
        <v>0</v>
      </c>
      <c r="BY78" s="61">
        <f>IF(ISBLANK($CA$3),"",IF(OR(Tipy!BP72=Výsledky!$BY$6,Tipy!BP72=Výsledky!$BY$7,Tipy!BP72=Výsledky!$BY$8,Tipy!BP72=Výsledky!$BY$9),VLOOKUP(Tipy!BP72,'Kategórie hráčov'!$A$27:$B$76,2,FALSE),0))</f>
        <v>0</v>
      </c>
      <c r="BZ78" s="62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5" t="str">
        <f>IF(ISBLANK($CA$3),"",IF(ISBLANK(Tipy!BL72),"-",SUM(BV78:BZ78)))</f>
        <v>-</v>
      </c>
      <c r="CB78" s="64"/>
      <c r="CC78" s="61">
        <f>IF(ISBLANK($CH$3),"",IF(ISBLANK(Tipy!BR72),0,IF(AND(Tipy!BR72=Výsledky!$CF$3,Tipy!BT72=Výsledky!$CH$3),60,0)))</f>
        <v>0</v>
      </c>
      <c r="CD78" s="61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61">
        <f>IF(ISBLANK($CH$3),"",IF(OR(Tipy!BU72=Výsledky!$CC$6,Tipy!BU72=Výsledky!$CC$7,Tipy!BU72=Výsledky!$CC$8,Tipy!BU72=Výsledky!$CC$9),VLOOKUP(Tipy!BU72,'Kategórie hráčov'!$A$2:$B$51,2,FALSE),0))</f>
        <v>0</v>
      </c>
      <c r="CF78" s="61">
        <f>IF(ISBLANK($CH$3),"",IF(OR(Tipy!BV72=Výsledky!$CF$6,Tipy!BV72=Výsledky!$CF$7,Tipy!BV72=Výsledky!$CF$8,Tipy!BV72=Výsledky!$CF$9),VLOOKUP(Tipy!BV72,'Kategórie hráčov'!$A$27:$B$76,2,FALSE),0))</f>
        <v>0</v>
      </c>
      <c r="CG78" s="62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5" t="str">
        <f>IF(ISBLANK($CH$3),"",IF(ISBLANK(Tipy!BR72),"-",SUM(CC78:CG78)))</f>
        <v>-</v>
      </c>
      <c r="CI78" s="64"/>
      <c r="CJ78" s="61">
        <f>IF(ISBLANK($CO$3),"",IF(ISBLANK(Tipy!BX72),0,IF(AND(Tipy!BX72=Výsledky!$CM$3,Tipy!BZ72=Výsledky!$CO$3),60,0)))</f>
        <v>0</v>
      </c>
      <c r="CK78" s="61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61">
        <f>IF(ISBLANK($CO$3),"",IF(OR(Tipy!CA72=Výsledky!$CJ$6,Tipy!CA72=Výsledky!$CJ$7,Tipy!CA72=Výsledky!$CJ$8,Tipy!CA72=Výsledky!$CJ$9),VLOOKUP(Tipy!CA72,'Kategórie hráčov'!$A$2:$B$51,2,FALSE),0))</f>
        <v>0</v>
      </c>
      <c r="CM78" s="61">
        <f>IF(ISBLANK($CO$3),"",IF(OR(Tipy!CB72=Výsledky!$CM$6,Tipy!CB72=Výsledky!$CM$7,Tipy!CB72=Výsledky!$CM$8,Tipy!CB72=Výsledky!$CM$9),VLOOKUP(Tipy!CB72,'Kategórie hráčov'!$A$27:$B$76,2,FALSE),0))</f>
        <v>0</v>
      </c>
      <c r="CN78" s="62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65" t="str">
        <f>IF(ISBLANK($CO$3),"",IF(ISBLANK(Tipy!BX72),"-",SUM(CJ78:CN78)))</f>
        <v>-</v>
      </c>
      <c r="CP78" s="64"/>
      <c r="CQ78" s="61">
        <f>IF(ISBLANK($CV$3),"",IF(ISBLANK(Tipy!CD72),0,IF(AND(Tipy!CD72=Výsledky!$CT$3,Tipy!CF72=Výsledky!$CV$3),60,0)))</f>
        <v>0</v>
      </c>
      <c r="CR78" s="61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61">
        <f>IF(ISBLANK($CV$3),"",IF(OR(Tipy!CG72=Výsledky!$CQ$6,Tipy!CG72=Výsledky!$CQ$7,Tipy!CG72=Výsledky!$CQ$8,Tipy!CG72=Výsledky!$CQ$9),VLOOKUP(Tipy!CG72,'Kategórie hráčov'!$A$2:$B$51,2,FALSE),0))</f>
        <v>0</v>
      </c>
      <c r="CT78" s="61">
        <f>IF(ISBLANK($CV$3),"",IF(OR(Tipy!CH72=Výsledky!$CT$6,Tipy!CH72=Výsledky!$CT$7,Tipy!CH72=Výsledky!$CT$8,Tipy!CH72=Výsledky!$CT$9),VLOOKUP(Tipy!CH72,'Kategórie hráčov'!$A$27:$B$76,2,FALSE),0))</f>
        <v>0</v>
      </c>
      <c r="CU78" s="62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65" t="str">
        <f>IF(ISBLANK($CV$3),"",IF(ISBLANK(Tipy!CD72),"-",SUM(CQ78:CU78)))</f>
        <v>-</v>
      </c>
      <c r="CW78" s="64"/>
      <c r="CX78" s="61">
        <f>IF(ISBLANK($DC$3),"",IF(ISBLANK(Tipy!CJ72),0,IF(AND(Tipy!CJ72=Výsledky!$DA$3,Tipy!CL72=Výsledky!$DC$3),60,0)))</f>
        <v>0</v>
      </c>
      <c r="CY78" s="61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61">
        <f>IF(ISBLANK($DC$3),"",IF(OR(Tipy!CM72=Výsledky!$CX$6,Tipy!CM72=Výsledky!$CX$7,Tipy!CM72=Výsledky!$CX$8,Tipy!CM72=Výsledky!$CX$9),VLOOKUP(Tipy!CM72,'Kategórie hráčov'!$A$2:$B$51,2,FALSE),0))</f>
        <v>0</v>
      </c>
      <c r="DA78" s="61">
        <f>IF(ISBLANK($DC$3),"",IF(OR(Tipy!CN72=Výsledky!$DA$6,Tipy!CN72=Výsledky!$DA$7,Tipy!CN72=Výsledky!$DA$8,Tipy!CN72=Výsledky!$DA$9),VLOOKUP(Tipy!CN72,'Kategórie hráčov'!$A$27:$B$76,2,FALSE),0))</f>
        <v>0</v>
      </c>
      <c r="DB78" s="62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65" t="str">
        <f>IF(ISBLANK($DC$3),"",IF(ISBLANK(Tipy!CJ72),"-",SUM(CX78:DB78)))</f>
        <v>-</v>
      </c>
      <c r="DD78" s="64"/>
      <c r="DE78" s="61">
        <f>IF(ISBLANK($DJ$3),"",IF(ISBLANK(Tipy!CP72),0,IF(AND(Tipy!CP72=Výsledky!$DH$3,Tipy!CR72=Výsledky!$DJ$3),60,0)))</f>
        <v>0</v>
      </c>
      <c r="DF78" s="61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61">
        <f>IF(ISBLANK($DJ$3),"",IF(OR(Tipy!CS72=Výsledky!$DE$6,Tipy!CS72=Výsledky!$DE$7,Tipy!CS72=Výsledky!$DE$8,Tipy!CS72=Výsledky!$DE$9),VLOOKUP(Tipy!CS72,'Kategórie hráčov'!$A$2:$B$51,2,FALSE),0))</f>
        <v>0</v>
      </c>
      <c r="DH78" s="61">
        <f>IF(ISBLANK($DJ$3),"",IF(OR(Tipy!CT72=Výsledky!$DH$6,Tipy!CT72=Výsledky!$DH$7,Tipy!CT72=Výsledky!$DH$8,Tipy!CT72=Výsledky!$DH$9),VLOOKUP(Tipy!CT72,'Kategórie hráčov'!$A$27:$B$76,2,FALSE),0))</f>
        <v>0</v>
      </c>
      <c r="DI78" s="62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65" t="str">
        <f>IF(ISBLANK($DJ$3),"",IF(ISBLANK(Tipy!CP72),"-",SUM(DE78:DI78)))</f>
        <v>-</v>
      </c>
      <c r="DK78" s="64"/>
      <c r="DL78" s="61">
        <f>IF(ISBLANK($DQ$3),"",IF(ISBLANK(Tipy!CV72),0,IF(AND(Tipy!CV72=Výsledky!$DO$3,Tipy!CX72=Výsledky!$DQ$3),60,0)))</f>
        <v>0</v>
      </c>
      <c r="DM78" s="61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61">
        <f>IF(ISBLANK($DQ$3),"",IF(OR(Tipy!CY72=Výsledky!$DL$6,Tipy!CY72=Výsledky!$DL$7,Tipy!CY72=Výsledky!$DL$8,Tipy!CY72=Výsledky!$DL$9),VLOOKUP(Tipy!CY72,'Kategórie hráčov'!$A$2:$B$51,2,FALSE),0))</f>
        <v>0</v>
      </c>
      <c r="DO78" s="61">
        <f>IF(ISBLANK($DQ$3),"",IF(OR(Tipy!CZ72=Výsledky!$DO$6,Tipy!CZ72=Výsledky!$DO$7,Tipy!CZ72=Výsledky!$DO$8,Tipy!CZ72=Výsledky!$DO$9),VLOOKUP(Tipy!CZ72,'Kategórie hráčov'!$A$27:$B$76,2,FALSE),0))</f>
        <v>0</v>
      </c>
      <c r="DP78" s="62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65" t="str">
        <f>IF(ISBLANK($DQ$3),"",IF(ISBLANK(Tipy!CV72),"-",SUM(DL78:DP78)))</f>
        <v>-</v>
      </c>
      <c r="DR78" s="64"/>
      <c r="DS78" s="61">
        <f>IF(ISBLANK($DX$3),"",IF(ISBLANK(Tipy!DB72),0,IF(AND(Tipy!DB72=Výsledky!$DV$3,Tipy!DD72=Výsledky!$DX$3),60,0)))</f>
        <v>0</v>
      </c>
      <c r="DT78" s="61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61">
        <f>IF(ISBLANK($DX$3),"",IF(OR(Tipy!DE72=Výsledky!$DS$6,Tipy!DE72=Výsledky!$DS$7,Tipy!DE72=Výsledky!$DS$8,Tipy!DE72=Výsledky!$DS$9),VLOOKUP(Tipy!DE72,'Kategórie hráčov'!$A$2:$B$51,2,FALSE),0))</f>
        <v>0</v>
      </c>
      <c r="DV78" s="61">
        <f>IF(ISBLANK($DX$3),"",IF(OR(Tipy!DF72=Výsledky!$DV$6,Tipy!DF72=Výsledky!$DV$7,Tipy!DF72=Výsledky!$DV$8,Tipy!DF72=Výsledky!$DV$9),VLOOKUP(Tipy!DF72,'Kategórie hráčov'!$A$27:$B$76,2,FALSE),0))</f>
        <v>0</v>
      </c>
      <c r="DW78" s="62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65" t="str">
        <f>IF(ISBLANK($DX$3),"",IF(ISBLANK(Tipy!DB72),"-",SUM(DS78:DW78)))</f>
        <v>-</v>
      </c>
      <c r="DY78" s="64"/>
      <c r="DZ78" s="61">
        <f>IF(ISBLANK($EE$3),"",IF(ISBLANK(Tipy!DH72),0,IF(AND(Tipy!DH72=Výsledky!$EC$3,Tipy!DJ72=Výsledky!$EE$3),60,0)))</f>
        <v>0</v>
      </c>
      <c r="EA78" s="61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61">
        <f>IF(ISBLANK($EE$3),"",IF(OR(Tipy!DK72=Výsledky!$DZ$6,Tipy!DK72=Výsledky!$DZ$7,Tipy!DK72=Výsledky!$DZ$8,Tipy!DK72=Výsledky!$DZ$9),VLOOKUP(Tipy!DK72,'Kategórie hráčov'!$A$2:$B$51,2,FALSE),0))</f>
        <v>0</v>
      </c>
      <c r="EC78" s="61">
        <f>IF(ISBLANK($EE$3),"",IF(OR(Tipy!DL72=Výsledky!$EC$6,Tipy!DL72=Výsledky!$EC$7,Tipy!DL72=Výsledky!$EC$8,Tipy!DL72=Výsledky!$EC$9),VLOOKUP(Tipy!DL72,'Kategórie hráčov'!$A$27:$B$76,2,FALSE),0))</f>
        <v>0</v>
      </c>
      <c r="ED78" s="62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65" t="str">
        <f>IF(ISBLANK($EE$3),"",IF(ISBLANK(Tipy!DH72),"-",SUM(DZ78:ED78)))</f>
        <v>-</v>
      </c>
      <c r="EF78" s="64"/>
      <c r="EG78" s="61">
        <f>IF(ISBLANK($EL$3),"",IF(ISBLANK(Tipy!DN72),0,IF(AND(Tipy!DN72=Výsledky!$EJ$3,Tipy!DP72=Výsledky!$EL$3),60,0)))</f>
        <v>0</v>
      </c>
      <c r="EH78" s="61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61">
        <f>IF(ISBLANK($EL$3),"",IF(OR(Tipy!DQ72=Výsledky!$EG$6,Tipy!DQ72=Výsledky!$EG$7,Tipy!DQ72=Výsledky!$EG$8,Tipy!DQ72=Výsledky!$EG$9),VLOOKUP(Tipy!DQ72,'Kategórie hráčov'!$A$77:$B$77,2,FALSE),0))</f>
        <v>0</v>
      </c>
      <c r="EJ78" s="61">
        <f>IF(ISBLANK($EL$3),"",IF(OR(Tipy!DR72=Výsledky!$EJ$6,Tipy!DR72=Výsledky!$EJ$7,Tipy!DR72=Výsledky!$EJ$8,Tipy!DR72=Výsledky!$EJ$9),VLOOKUP(Tipy!DR72,'Kategórie hráčov'!$A$27:$B$76,2,FALSE),0))</f>
        <v>0</v>
      </c>
      <c r="EK78" s="62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65" t="str">
        <f>IF(ISBLANK($EL$3),"",IF(ISBLANK(Tipy!DN72),"-",SUM(EG78:EK78)))</f>
        <v>-</v>
      </c>
      <c r="EM78" s="64"/>
      <c r="EN78" s="61">
        <f>IF(ISBLANK($ES$3),"",IF(ISBLANK(Tipy!DT72),0,IF(AND(Tipy!DT72=Výsledky!$EQ$3,Tipy!DV72=Výsledky!$ES$3),60,0)))</f>
        <v>0</v>
      </c>
      <c r="EO78" s="61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0</v>
      </c>
      <c r="EP78" s="61">
        <f>IF(ISBLANK($ES$3),"",IF(OR(Tipy!DW72=Výsledky!$EN$6,Tipy!DW72=Výsledky!$EN$7,Tipy!DW72=Výsledky!$EN$8,Tipy!DW72=Výsledky!$EN$9),VLOOKUP(Tipy!DW72,'Kategórie hráčov'!$A$2:$B$51,2,FALSE),0))</f>
        <v>0</v>
      </c>
      <c r="EQ78" s="61">
        <f>IF(ISBLANK($ES$3),"",IF(OR(Tipy!DX72=Výsledky!$EQ$6,Tipy!DX72=Výsledky!$EQ$7,Tipy!DX72=Výsledky!$EQ$8,Tipy!DX72=Výsledky!$EQ$9),VLOOKUP(Tipy!DX72,'Kategórie hráčov'!$A$27:$B$76,2,FALSE),0))</f>
        <v>0</v>
      </c>
      <c r="ER78" s="62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65" t="str">
        <f>IF(ISBLANK($ES$3),"",IF(ISBLANK(Tipy!DT72),"-",SUM(EN78:ER78)))</f>
        <v>-</v>
      </c>
      <c r="ET78" s="64"/>
      <c r="EU78" s="61">
        <f>IF(ISBLANK($EZ$3),"",IF(ISBLANK(Tipy!DZ72),0,IF(AND(Tipy!DZ72=Výsledky!$EX$3,Tipy!EB72=Výsledky!$EZ$3),60,0)))</f>
        <v>0</v>
      </c>
      <c r="EV78" s="61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61">
        <f>IF(ISBLANK($EZ$3),"",IF(OR(Tipy!EC72=Výsledky!$EU$6,Tipy!EC72=Výsledky!$EU$7,Tipy!EC72=Výsledky!$EU$8,Tipy!EC72=Výsledky!$EU$9),VLOOKUP(Tipy!EC72,'Kategórie hráčov'!$A$2:$B$51,2,FALSE),0))</f>
        <v>0</v>
      </c>
      <c r="EX78" s="61">
        <f>IF(ISBLANK($EZ$3),"",IF(OR(Tipy!ED72=Výsledky!$EX$6,Tipy!ED72=Výsledky!$EX$7,Tipy!ED72=Výsledky!$EX$8,Tipy!ED72=Výsledky!$EX$9),VLOOKUP(Tipy!ED72,'Kategórie hráčov'!$A$27:$B$76,2,FALSE),0))</f>
        <v>0</v>
      </c>
      <c r="EY78" s="62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65" t="str">
        <f>IF(ISBLANK($EZ$3),"",IF(ISBLANK(Tipy!DZ72),"-",SUM(EU78:EY78)))</f>
        <v>-</v>
      </c>
      <c r="FA78" s="64"/>
      <c r="FB78" s="61">
        <f>IF(ISBLANK($BM$3),"",IF(ISBLANK(Tipy!EF72),0,IF(AND(Tipy!EF72=Výsledky!$BK$3,Tipy!EH72=Výsledky!$BM$3),60,0)))</f>
        <v>0</v>
      </c>
      <c r="FC78" s="61">
        <f>IF(ISBLANK($BM$3),"",IF(ISBLANK(Tipy!EF72),0,IF(AND(Tipy!EF72=Výsledky!$BK$3,Tipy!EH72=Výsledky!$BM$3),0,IF(AND(Tipy!EF72-Tipy!EH72&gt;0,Výsledky!$BK$3-Výsledky!$BM$3&gt;0),20,IF(AND(Tipy!EF72-Tipy!EH72=0,Výsledky!$BK$3-Výsledky!$BM$3=0),20,IF(AND(Tipy!EF72-Tipy!EH72&lt;0,Výsledky!$BK$3-Výsledky!$BM$3&lt;0),20,0))))))</f>
        <v>0</v>
      </c>
      <c r="FD78" s="61">
        <f>IF(ISBLANK($BM$3),"",IF(OR(Tipy!EI72=Výsledky!$FB$6,Tipy!EI72=Výsledky!$FB$7,Tipy!EI72=Výsledky!$FB$8,Tipy!EI72=Výsledky!$FB$9),IF(VLOOKUP(Tipy!EI72,'Kategórie hráčov'!$A$2:$B$46,2,FALSE)=30,30,20),0))</f>
        <v>0</v>
      </c>
      <c r="FE78" s="61">
        <f>IF(ISBLANK($BM$3),"",IF(OR(Tipy!EJ72=Výsledky!$FE$6,Tipy!EJ72=Výsledky!$FE$7,Tipy!EJ72=Výsledky!$FE$8,Tipy!EJ72=Výsledky!$FE$9),IF(VLOOKUP(Tipy!EJ72,'Kategórie hráčov'!$A$2:$B$46,2,FALSE)=30,30,20),0))</f>
        <v>0</v>
      </c>
      <c r="FF78" s="62">
        <f>IF(ISBLANK($BM$3),"",IF(ISBLANK(Tipy!EF72),0,IF(OR(AND(Tipy!EF72=Výsledky!$BK$3,OR(Tipy!EH72=Výsledky!$BM$3+1,Tipy!EH72=Výsledky!$BM$3-1)),AND(Tipy!EH72=Výsledky!$BM$3,OR(Tipy!EF72=Výsledky!$BK$3+1,Tipy!EF72=Výsledky!$BK$3-1))),10,0)))</f>
        <v>0</v>
      </c>
      <c r="FG78" s="65" t="str">
        <f>IF(ISBLANK($BM$3),"",IF(ISBLANK(Tipy!EF72),"-",SUM(FB78:FF78)))</f>
        <v>-</v>
      </c>
      <c r="FH78" s="64"/>
      <c r="FI78" s="61" t="str">
        <f>IF(ISBLANK($FN$3),"",IF(ISBLANK(Tipy!EL72),0,IF(AND(Tipy!EL72=Výsledky!$FL$3,Tipy!EN72=Výsledky!$FN$3),60,0)))</f>
        <v/>
      </c>
      <c r="FJ78" s="61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61" t="str">
        <f>IF(ISBLANK($FN$3),"",IF(OR(Tipy!EO72=Výsledky!$FI$6,Tipy!EO72=Výsledky!$FI$7,Tipy!EO72=Výsledky!$FI$8,Tipy!EO72=Výsledky!$FI$9),IF(VLOOKUP(Tipy!EO72,'Kategórie hráčov'!$A$2:$B$46,2,FALSE)=30,30,20),0))</f>
        <v/>
      </c>
      <c r="FL78" s="61" t="str">
        <f>IF(ISBLANK($FN$3),"",IF(OR(Tipy!EP72=Výsledky!$FL$6,Tipy!EP72=Výsledky!$FL$7,Tipy!EP72=Výsledky!$FL$8,Tipy!EP72=Výsledky!$FL$9),IF(VLOOKUP(Tipy!EP72,'Kategórie hráčov'!$A$2:$B$46,2,FALSE)=30,30,20),0))</f>
        <v/>
      </c>
      <c r="FM78" s="62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65" t="str">
        <f>IF(ISBLANK($FN$3),"",IF(ISBLANK(Tipy!EL72),"-",SUM(FI78:FM78)))</f>
        <v/>
      </c>
      <c r="FO78" s="64"/>
      <c r="FP78" s="61">
        <f>IF(ISBLANK($DJ$3),"",IF(ISBLANK(Tipy!ER72),0,IF(AND(Tipy!ER72=Výsledky!$DH$3,Tipy!ET72=Výsledky!$DJ$3),60,0)))</f>
        <v>0</v>
      </c>
      <c r="FQ78" s="61">
        <f>IF(ISBLANK($DJ$3),"",IF(ISBLANK(Tipy!ER72),0,IF(AND(Tipy!ER72=Výsledky!$DH$3,Tipy!ET72=Výsledky!$DJ$3),0,IF(AND(Tipy!ER72-Tipy!ET72&gt;0,Výsledky!$DH$3-Výsledky!$DJ$3&gt;0),20,IF(AND(Tipy!ER72-Tipy!ET72=0,Výsledky!$DH$3-Výsledky!$DJ$3=0),20,IF(AND(Tipy!ER72-Tipy!ET72&lt;0,Výsledky!$DH$3-Výsledky!$DJ$3&lt;0),20,0))))))</f>
        <v>0</v>
      </c>
      <c r="FR78" s="61">
        <f>IF(ISBLANK($DJ$3),"",IF(OR(Tipy!EU72=Výsledky!$FP$6,Tipy!EU72=Výsledky!$FP$7,Tipy!EU72=Výsledky!$FP$8,Tipy!EU72=Výsledky!$FP$9),IF(VLOOKUP(Tipy!EU72,'Kategórie hráčov'!$A$2:$B$46,2,FALSE)=30,30,20),0))</f>
        <v>0</v>
      </c>
      <c r="FS78" s="61">
        <f>IF(ISBLANK($DJ$3),"",IF(OR(Tipy!EV72=Výsledky!$FS$6,Tipy!EV72=Výsledky!$FS$7,Tipy!EV72=Výsledky!$FS$8,Tipy!EV72=Výsledky!$FS$9),IF(VLOOKUP(Tipy!EV72,'Kategórie hráčov'!$A$2:$B$46,2,FALSE)=30,30,20),0))</f>
        <v>0</v>
      </c>
      <c r="FT78" s="62">
        <f>IF(ISBLANK($DJ$3),"",IF(ISBLANK(Tipy!ER72),0,IF(OR(AND(Tipy!ER72=Výsledky!$DH$3,OR(Tipy!ET72=Výsledky!$DJ$3+1,Tipy!ET72=Výsledky!$DJ$3-1)),AND(Tipy!ET72=Výsledky!$DJ$3,OR(Tipy!ER72=Výsledky!$DH$3+1,Tipy!ER72=Výsledky!$DH$3-1))),10,0)))</f>
        <v>0</v>
      </c>
      <c r="FU78" s="65" t="str">
        <f>IF(ISBLANK($DJ$3),"",IF(ISBLANK(Tipy!ER72),"-",SUM(FP78:FT78)))</f>
        <v>-</v>
      </c>
      <c r="FV78" s="64"/>
      <c r="FW78" s="61" t="str">
        <f>IF(ISBLANK($GB$3),"",IF(ISBLANK(Tipy!EX72),0,IF(AND(Tipy!EX72=Výsledky!$FZ$3,Tipy!EZ72=Výsledky!$GB$3),60,0)))</f>
        <v/>
      </c>
      <c r="FX78" s="61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61" t="str">
        <f>IF(ISBLANK($GB$3),"",IF(OR(Tipy!FA72=Výsledky!$FW$6,Tipy!FA72=Výsledky!$FW$7,Tipy!FA72=Výsledky!$FW$8,Tipy!FA72=Výsledky!$FW$9),IF(VLOOKUP(Tipy!FA72,'Kategórie hráčov'!$A$2:$B$46,2,FALSE)=30,30,20),0))</f>
        <v/>
      </c>
      <c r="FZ78" s="61" t="str">
        <f>IF(ISBLANK($GB$3),"",IF(OR(Tipy!FB72=Výsledky!$FZ$6,Tipy!FB72=Výsledky!$FZ$7,Tipy!FB72=Výsledky!$FZ$8,Tipy!FB72=Výsledky!$FZ$9),IF(VLOOKUP(Tipy!FB72,'Kategórie hráčov'!$A$2:$B$46,2,FALSE)=30,30,20),0))</f>
        <v/>
      </c>
      <c r="GA78" s="62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65" t="str">
        <f>IF(ISBLANK($GB$3),"",IF(ISBLANK(Tipy!EX72),"-",SUM(FW78:GA78)))</f>
        <v/>
      </c>
      <c r="GC78" s="64"/>
      <c r="GD78" s="61" t="str">
        <f>IF(ISBLANK($GP$3),"",IF(ISBLANK(Tipy!FD72),0,IF(AND(Tipy!FD72=Výsledky!$GN$3,Tipy!FF72=Výsledky!$GP$3),60,0)))</f>
        <v/>
      </c>
      <c r="GE78" s="61" t="str">
        <f>IF(ISBLANK($GP$3),"",IF(ISBLANK(Tipy!FD72),0,IF(AND(Tipy!FD72=Výsledky!$GN$3,Tipy!FF72=Výsledky!$GP$3),0,IF(AND(Tipy!FD72-Tipy!FF72&gt;0,Výsledky!$GN$3-Výsledky!$GP$3&gt;0),20,IF(AND(Tipy!FD72-Tipy!FF72=0,Výsledky!$GN$3-Výsledky!$GP$3=0),20,IF(AND(Tipy!FD72-Tipy!FF72&lt;0,Výsledky!$GN$3-Výsledky!$GP$3&lt;0),20,0))))))</f>
        <v/>
      </c>
      <c r="GF78" s="61" t="str">
        <f>IF(ISBLANK($GP$3),"",IF(OR(Tipy!FG72=Výsledky!$GD$6,Tipy!FG72=Výsledky!$GD$7,Tipy!FG72=Výsledky!$GD$8,Tipy!FG72=Výsledky!$GD$9),IF(VLOOKUP(Tipy!FG72,'Kategórie hráčov'!$A$2:$B$46,2,FALSE)=30,30,20),0))</f>
        <v/>
      </c>
      <c r="GG78" s="61" t="str">
        <f>IF(ISBLANK($GP$3),"",IF(OR(Tipy!FH72=Výsledky!$GG$6,Tipy!FH72=Výsledky!$GG$7,Tipy!FH72=Výsledky!$GG$8,Tipy!FH72=Výsledky!$GG$9),IF(VLOOKUP(Tipy!FH72,'Kategórie hráčov'!$A$2:$B$46,2,FALSE)=30,30,20),0))</f>
        <v/>
      </c>
      <c r="GH78" s="62" t="str">
        <f>IF(ISBLANK($GP$3),"",IF(ISBLANK(Tipy!FD72),0,IF(OR(AND(Tipy!FD72=Výsledky!$GN$3,OR(Tipy!FF72=Výsledky!$GP$3+1,Tipy!FF72=Výsledky!$GP$3-1)),AND(Tipy!FF72=Výsledky!$GP$3,OR(Tipy!FD72=Výsledky!$GN$3+1,Tipy!FD72=Výsledky!$GN$3-1))),10,0)))</f>
        <v/>
      </c>
      <c r="GI78" s="65" t="str">
        <f>IF(ISBLANK($GP$3),"",IF(ISBLANK(Tipy!FD72),"-",SUM(GD78:GH78)))</f>
        <v/>
      </c>
      <c r="GJ78" s="64"/>
      <c r="GK78" s="61" t="str">
        <f>IF(ISBLANK($GW$3),"",IF(ISBLANK(Tipy!FJ72),0,IF(AND(Tipy!FJ72=Výsledky!$GU$3,Tipy!FL72=Výsledky!$GW$3),60,0)))</f>
        <v/>
      </c>
      <c r="GL78" s="61" t="str">
        <f>IF(ISBLANK($GW$3),"",IF(ISBLANK(Tipy!FJ72),0,IF(AND(Tipy!FJ72=Výsledky!$GU$3,Tipy!FL72=Výsledky!$GW$3),0,IF(AND(Tipy!FJ72-Tipy!FL72&gt;0,Výsledky!$GU$3-Výsledky!$GW$3&gt;0),20,IF(AND(Tipy!FJ72-Tipy!FL72=0,Výsledky!$GU$3-Výsledky!$GW$3=0),20,IF(AND(Tipy!FJ72-Tipy!FL72&lt;0,Výsledky!$GU$3-Výsledky!$GW$3&lt;0),20,0))))))</f>
        <v/>
      </c>
      <c r="GM78" s="61" t="str">
        <f>IF(ISBLANK($GW$3),"",IF(OR(Tipy!FM72=Výsledky!$GK$6,Tipy!FM72=Výsledky!$GK$7,Tipy!FM72=Výsledky!$GK$8,Tipy!FM72=Výsledky!$GK$9),IF(VLOOKUP(Tipy!FM72,'Kategórie hráčov'!$A$2:$B$46,2,FALSE)=30,30,20),0))</f>
        <v/>
      </c>
      <c r="GN78" s="61" t="str">
        <f>IF(ISBLANK($GW$3),"",IF(OR(Tipy!FN72=Výsledky!$GN$6,Tipy!FN72=Výsledky!$GN$7,Tipy!FN72=Výsledky!$GN$8,Tipy!FN72=Výsledky!$GN$9),IF(VLOOKUP(Tipy!FN72,'Kategórie hráčov'!$A$2:$B$46,2,FALSE)=30,30,20),0))</f>
        <v/>
      </c>
      <c r="GO78" s="62" t="str">
        <f>IF(ISBLANK($GW$3),"",IF(ISBLANK(Tipy!FJ72),0,IF(OR(AND(Tipy!FJ72=Výsledky!$GU$3,OR(Tipy!FL72=Výsledky!$GW$3+1,Tipy!FL72=Výsledky!$GW$3-1)),AND(Tipy!FL72=Výsledky!$GW$3,OR(Tipy!FJ72=Výsledky!$GU$3+1,Tipy!FJ72=Výsledky!$GU$3-1))),10,0)))</f>
        <v/>
      </c>
      <c r="GP78" s="65" t="str">
        <f>IF(ISBLANK($GW$3),"",IF(ISBLANK(Tipy!FJ72),"-",SUM(GK78:GO78)))</f>
        <v/>
      </c>
      <c r="GQ78" s="64"/>
      <c r="GR78" s="61" t="str">
        <f>IF(ISBLANK($GI$3),"",IF(ISBLANK(Tipy!FP72),0,IF(AND(Tipy!FP72=Výsledky!$GG$3,Tipy!FR72=Výsledky!$GI$3),60,0)))</f>
        <v/>
      </c>
      <c r="GS78" s="61" t="str">
        <f>IF(ISBLANK($GI$3),"",IF(ISBLANK(Tipy!FP72),0,IF(AND(Tipy!FP72=Výsledky!$GG$3,Tipy!FR72=Výsledky!$GI$3),0,IF(AND(Tipy!FP72-Tipy!FR72&gt;0,Výsledky!$GG$3-Výsledky!$GI$3&gt;0),20,IF(AND(Tipy!FP72-Tipy!FR72=0,Výsledky!$GG$3-Výsledky!$GI$3=0),20,IF(AND(Tipy!FP72-Tipy!FR72&lt;0,Výsledky!$GG$3-Výsledky!$GI$3&lt;0),20,0))))))</f>
        <v/>
      </c>
      <c r="GT78" s="61" t="str">
        <f>IF(ISBLANK($GI$3),"",IF(OR(Tipy!FS72=Výsledky!#REF!,Tipy!FS72=Výsledky!#REF!,Tipy!FS72=Výsledky!#REF!,Tipy!FS72=Výsledky!$GR$9),IF(VLOOKUP(Tipy!FS72,'Kategórie hráčov'!$A$2:$B$46,2,FALSE)=30,30,20),0))</f>
        <v/>
      </c>
      <c r="GU78" s="61" t="str">
        <f>IF(ISBLANK($GI$3),"",IF(OR(Tipy!FT72=Výsledky!#REF!,Tipy!FT72=Výsledky!#REF!,Tipy!FT72=Výsledky!#REF!,Tipy!FT72=Výsledky!$GU$9),IF(VLOOKUP(Tipy!FT72,'Kategórie hráčov'!$A$2:$B$46,2,FALSE)=30,30,20),0))</f>
        <v/>
      </c>
      <c r="GV78" s="62" t="str">
        <f>IF(ISBLANK($GI$3),"",IF(ISBLANK(Tipy!FP72),0,IF(OR(AND(Tipy!FP72=Výsledky!$GG$3,OR(Tipy!FR72=Výsledky!$GI$3+1,Tipy!FR72=Výsledky!$GI$3-1)),AND(Tipy!FR72=Výsledky!$GI$3,OR(Tipy!FP72=Výsledky!$GG$3+1,Tipy!FP72=Výsledky!$GG$3-1))),10,0)))</f>
        <v/>
      </c>
      <c r="GW78" s="65" t="str">
        <f>IF(ISBLANK($GI$3),"",IF(ISBLANK(Tipy!FP72),"-",SUM(GR78:GV78)))</f>
        <v/>
      </c>
      <c r="GX78" s="64"/>
      <c r="GY78" s="61" t="str">
        <f>IF(ISBLANK($HK$3),"",IF(ISBLANK(Tipy!FV72),0,IF(AND(Tipy!FV72=Výsledky!$HI$3,Tipy!FX72=Výsledky!$HK$3),60,0)))</f>
        <v/>
      </c>
      <c r="GZ78" s="61" t="str">
        <f>IF(ISBLANK($HK$3),"",IF(ISBLANK(Tipy!FV72),0,IF(AND(Tipy!FV72=Výsledky!$HI$3,Tipy!FX72=Výsledky!$HK$3),0,IF(AND(Tipy!FV72-Tipy!FX72&gt;0,Výsledky!$HI$3-Výsledky!$HK$3&gt;0),20,IF(AND(Tipy!FV72-Tipy!FX72=0,Výsledky!$HI$3-Výsledky!$HK$3=0),20,IF(AND(Tipy!FV72-Tipy!FX72&lt;0,Výsledky!$HI$3-Výsledky!$HK$3&lt;0),20,0))))))</f>
        <v/>
      </c>
      <c r="HA78" s="61" t="str">
        <f>IF(ISBLANK($HK$3),"",IF(OR(Tipy!FY72=Výsledky!$GY$6,Tipy!FY72=Výsledky!$GY$7,Tipy!FY72=Výsledky!$GY$8,Tipy!FY72=Výsledky!$GY$9),IF(VLOOKUP(Tipy!FY72,'Kategórie hráčov'!$A$2:$B$46,2,FALSE)=30,30,20),0))</f>
        <v/>
      </c>
      <c r="HB78" s="61" t="str">
        <f>IF(ISBLANK($HK$3),"",IF(OR(Tipy!FZ72=Výsledky!$HB$6,Tipy!FZ72=Výsledky!$HB$7,Tipy!FZ72=Výsledky!$HB$8,Tipy!FZ72=Výsledky!$HB$9),IF(VLOOKUP(Tipy!FZ72,'Kategórie hráčov'!$A$2:$B$46,2,FALSE)=30,30,20),0))</f>
        <v/>
      </c>
      <c r="HC78" s="62" t="str">
        <f>IF(ISBLANK($HK$3),"",IF(ISBLANK(Tipy!FV72),0,IF(OR(AND(Tipy!FV72=Výsledky!$HI$3,OR(Tipy!FX72=Výsledky!$HK$3+1,Tipy!FX72=Výsledky!$HK$3-1)),AND(Tipy!FX72=Výsledky!$HK$3,OR(Tipy!FV72=Výsledky!$HI$3+1,Tipy!FV72=Výsledky!$HI$3-1))),10,0)))</f>
        <v/>
      </c>
      <c r="HD78" s="65" t="str">
        <f>IF(ISBLANK($HK$3),"",IF(ISBLANK(Tipy!FV72),"-",SUM(GY78:HC78)))</f>
        <v/>
      </c>
      <c r="HE78" s="64"/>
      <c r="HF78" s="61" t="str">
        <f>IF(ISBLANK($HD$3),"",IF(ISBLANK(Tipy!GB72),0,IF(AND(Tipy!GB72=Výsledky!$HB$3,Tipy!GD72=Výsledky!$HD$3),60,0)))</f>
        <v/>
      </c>
      <c r="HG78" s="61" t="str">
        <f>IF(ISBLANK($HD$3),"",IF(ISBLANK(Tipy!GB72),0,IF(AND(Tipy!GB72=Výsledky!$HB$3,Tipy!GD72=Výsledky!$HD$3),0,IF(AND(Tipy!GB72-Tipy!GD72&gt;0,Výsledky!$HB$3-Výsledky!$HD$3&gt;0),20,IF(AND(Tipy!GB72-Tipy!GD72=0,Výsledky!$HB$3-Výsledky!$HD$3=0),20,IF(AND(Tipy!GB72-Tipy!GD72&lt;0,Výsledky!$HB$3-Výsledky!$HD$3&lt;0),20,0))))))</f>
        <v/>
      </c>
      <c r="HH78" s="61" t="str">
        <f>IF(ISBLANK($HD$3),"",IF(OR(Tipy!GE72=Výsledky!#REF!,Tipy!GE72=Výsledky!#REF!,Tipy!GE72=Výsledky!#REF!,Tipy!GE72=Výsledky!$HF$9),IF(VLOOKUP(Tipy!GE72,'Kategórie hráčov'!$A$2:$B$46,2,FALSE)=30,30,20),0))</f>
        <v/>
      </c>
      <c r="HI78" s="61" t="str">
        <f>IF(ISBLANK($HD$3),"",IF(OR(Tipy!GF72=Výsledky!#REF!,Tipy!GF72=Výsledky!#REF!,Tipy!GF72=Výsledky!#REF!,Tipy!GF72=Výsledky!$HI$9),IF(VLOOKUP(Tipy!GF72,'Kategórie hráčov'!$A$2:$B$46,2,FALSE)=30,30,20),0))</f>
        <v/>
      </c>
      <c r="HJ78" s="62" t="str">
        <f>IF(ISBLANK($HD$3),"",IF(ISBLANK(Tipy!GB72),0,IF(OR(AND(Tipy!GB72=Výsledky!$HB$3,OR(Tipy!GD72=Výsledky!$HD$3+1,Tipy!GD72=Výsledky!$HD$3-1)),AND(Tipy!GD72=Výsledky!$HD$3,OR(Tipy!GB72=Výsledky!$HB$3+1,Tipy!GB72=Výsledky!$HB$3-1))),10,0)))</f>
        <v/>
      </c>
      <c r="HK78" s="65" t="str">
        <f>IF(ISBLANK($HD$3),"",IF(ISBLANK(Tipy!GB72),"-",SUM(HF78:HJ78)))</f>
        <v/>
      </c>
      <c r="HL78" s="64"/>
      <c r="HM78" s="61" t="str">
        <f>IF(ISBLANK($HY$3),"",IF(ISBLANK(Tipy!GH72),0,IF(AND(Tipy!GH72=Výsledky!$HW$3,Tipy!GJ72=Výsledky!$HY$3),60,0)))</f>
        <v/>
      </c>
      <c r="HN78" s="61" t="str">
        <f>IF(ISBLANK($HY$3),"",IF(ISBLANK(Tipy!GH72),0,IF(AND(Tipy!GH72=Výsledky!$HW$3,Tipy!GJ72=Výsledky!$HY$3),0,IF(AND(Tipy!GH72-Tipy!GJ72&gt;0,Výsledky!$HW$3-Výsledky!$HY$3&gt;0),20,IF(AND(Tipy!GH72-Tipy!GJ72=0,Výsledky!$HW$3-Výsledky!$HY$3=0),20,IF(AND(Tipy!GH72-Tipy!GJ72&lt;0,Výsledky!$HW$3-Výsledky!$HY$3&lt;0),20,0))))))</f>
        <v/>
      </c>
      <c r="HO78" s="61" t="str">
        <f>IF(ISBLANK($HY$3),"",IF(OR(Tipy!GK72=Výsledky!$HM$6,Tipy!GK72=Výsledky!$HM$7,Tipy!GK72=Výsledky!$HM$8,Tipy!GK72=Výsledky!$HM$9),IF(VLOOKUP(Tipy!GK72,'Kategórie hráčov'!$A$2:$B$46,2,FALSE)=30,30,20),0))</f>
        <v/>
      </c>
      <c r="HP78" s="61" t="str">
        <f>IF(ISBLANK($HY$3),"",IF(OR(Tipy!GL72=Výsledky!$HP$6,Tipy!GL72=Výsledky!$HP$7,Tipy!GL72=Výsledky!$HP$8,Tipy!GL72=Výsledky!$HP$9),IF(VLOOKUP(Tipy!GL72,'Kategórie hráčov'!$A$2:$B$46,2,FALSE)=30,30,20),0))</f>
        <v/>
      </c>
      <c r="HQ78" s="62" t="str">
        <f>IF(ISBLANK($HY$3),"",IF(ISBLANK(Tipy!GH72),0,IF(OR(AND(Tipy!GH72=Výsledky!$HW$3,OR(Tipy!GJ72=Výsledky!$HY$3+1,Tipy!GJ72=Výsledky!$HY$3-1)),AND(Tipy!GJ72=Výsledky!$HY$3,OR(Tipy!GH72=Výsledky!$HW$3+1,Tipy!GH72=Výsledky!$HW$3-1))),10,0)))</f>
        <v/>
      </c>
      <c r="HR78" s="65" t="str">
        <f>IF(ISBLANK($HY$3),"",IF(ISBLANK(Tipy!GH72),"-",SUM(HM78:HQ78)))</f>
        <v/>
      </c>
      <c r="HS78" s="64"/>
      <c r="HT78" s="61" t="str">
        <f>IF(ISBLANK($HR$3),"",IF(ISBLANK(Tipy!GN72),0,IF(AND(Tipy!GN72=Výsledky!$HP$3,Tipy!GP72=Výsledky!$HR$3),60,0)))</f>
        <v/>
      </c>
      <c r="HU78" s="61" t="str">
        <f>IF(ISBLANK($HR$3),"",IF(ISBLANK(Tipy!GN72),0,IF(AND(Tipy!GN72=Výsledky!$HP$3,Tipy!GP72=Výsledky!$HR$3),0,IF(AND(Tipy!GN72-Tipy!GP72&gt;0,Výsledky!$HP$3-Výsledky!$HR$3&gt;0),20,IF(AND(Tipy!GN72-Tipy!GP72=0,Výsledky!$HP$3-Výsledky!$HR$3=0),20,IF(AND(Tipy!GN72-Tipy!GP72&lt;0,Výsledky!$HP$3-Výsledky!$HR$3&lt;0),20,0))))))</f>
        <v/>
      </c>
      <c r="HV78" s="61" t="str">
        <f>IF(ISBLANK($HR$3),"",IF(OR(Tipy!GQ72=Výsledky!$HT$6,Tipy!GQ72=Výsledky!#REF!,Tipy!GQ72=Výsledky!#REF!,Tipy!GQ72=Výsledky!#REF!),IF(VLOOKUP(Tipy!GQ72,'Kategórie hráčov'!$A$2:$B$46,2,FALSE)=30,30,20),0))</f>
        <v/>
      </c>
      <c r="HW78" s="61" t="str">
        <f>IF(ISBLANK($HR$3),"",IF(OR(Tipy!GR72=Výsledky!$HW$6,Tipy!GR72=Výsledky!#REF!,Tipy!GR72=Výsledky!#REF!,Tipy!GR72=Výsledky!#REF!),IF(VLOOKUP(Tipy!GR72,'Kategórie hráčov'!$A$2:$B$46,2,FALSE)=30,30,20),0))</f>
        <v/>
      </c>
      <c r="HX78" s="62" t="str">
        <f>IF(ISBLANK($HR$3),"",IF(ISBLANK(Tipy!GN72),0,IF(OR(AND(Tipy!GN72=Výsledky!$HP$3,OR(Tipy!GP72=Výsledky!$HR$3+1,Tipy!GP72=Výsledky!$HR$3-1)),AND(Tipy!GP72=Výsledky!$HR$3,OR(Tipy!GN72=Výsledky!$HP$3+1,Tipy!GN72=Výsledky!$HP$3-1))),10,0)))</f>
        <v/>
      </c>
      <c r="HY78" s="65" t="str">
        <f>IF(ISBLANK($HR$3),"",IF(ISBLANK(Tipy!GN72),"-",SUM(HT78:HX78)))</f>
        <v/>
      </c>
      <c r="HZ78" s="64"/>
      <c r="IA78" s="61" t="str">
        <f>IF(ISBLANK($IM$3),"",IF(ISBLANK(Tipy!GT72),0,IF(AND(Tipy!GT72=Výsledky!$IK$3,Tipy!GV72=Výsledky!$IM$3),60,0)))</f>
        <v/>
      </c>
      <c r="IB78" s="61" t="str">
        <f>IF(ISBLANK($IM$3),"",IF(ISBLANK(Tipy!GT72),0,IF(AND(Tipy!GT72=Výsledky!$IK$3,Tipy!GV72=Výsledky!$IM$3),0,IF(AND(Tipy!GT72-Tipy!GV72&gt;0,Výsledky!$IK$3-Výsledky!$IM$3&gt;0),20,IF(AND(Tipy!GT72-Tipy!GV72=0,Výsledky!$IK$3-Výsledky!$IM$3=0),20,IF(AND(Tipy!GT72-Tipy!GV72&lt;0,Výsledky!$IK$3-Výsledky!$IM$3&lt;0),20,0))))))</f>
        <v/>
      </c>
      <c r="IC78" s="61" t="str">
        <f>IF(ISBLANK($IM$3),"",IF(OR(Tipy!GW72=Výsledky!$IA$6,Tipy!GW72=Výsledky!$IA$7,Tipy!GW72=Výsledky!$IA$8,Tipy!GW72=Výsledky!$IA$9),IF(VLOOKUP(Tipy!GW72,'Kategórie hráčov'!$A$2:$B$46,2,FALSE)=30,30,20),0))</f>
        <v/>
      </c>
      <c r="ID78" s="61" t="str">
        <f>IF(ISBLANK($IM$3),"",IF(OR(Tipy!GX72=Výsledky!$ID$6,Tipy!GX72=Výsledky!$ID$7,Tipy!GX72=Výsledky!$ID$8,Tipy!GX72=Výsledky!$ID$9),IF(VLOOKUP(Tipy!GX72,'Kategórie hráčov'!$A$2:$B$46,2,FALSE)=30,30,20),0))</f>
        <v/>
      </c>
      <c r="IE78" s="62" t="str">
        <f>IF(ISBLANK($IM$3),"",IF(ISBLANK(Tipy!GT72),0,IF(OR(AND(Tipy!GT72=Výsledky!$IK$3,OR(Tipy!GV72=Výsledky!$IM$3+1,Tipy!GV72=Výsledky!$IM$3-1)),AND(Tipy!GV72=Výsledky!$IM$3,OR(Tipy!GT72=Výsledky!$IK$3+1,Tipy!GT72=Výsledky!$IK$3-1))),10,0)))</f>
        <v/>
      </c>
      <c r="IF78" s="65" t="str">
        <f>IF(ISBLANK($IM$3),"",IF(ISBLANK(Tipy!GT72),"-",SUM(IA78:IE78)))</f>
        <v/>
      </c>
      <c r="IG78" s="64"/>
      <c r="IH78" s="61" t="str">
        <f>IF(ISBLANK($IF$3),"",IF(ISBLANK(Tipy!GZ72),0,IF(AND(Tipy!GZ72=Výsledky!$ID$3,Tipy!HB72=Výsledky!$IF$3),60,0)))</f>
        <v/>
      </c>
      <c r="II78" s="61" t="str">
        <f>IF(ISBLANK($IF$3),"",IF(ISBLANK(Tipy!GZ72),0,IF(AND(Tipy!GZ72=Výsledky!$ID$3,Tipy!HB72=Výsledky!$IF$3),0,IF(AND(Tipy!GZ72-Tipy!HB72&gt;0,Výsledky!$ID$3-Výsledky!$IF$3&gt;0),20,IF(AND(Tipy!GZ72-Tipy!HB72=0,Výsledky!$ID$3-Výsledky!$IF$3=0),20,IF(AND(Tipy!GZ72-Tipy!HB72&lt;0,Výsledky!$ID$3-Výsledky!$IF$3&lt;0),20,0))))))</f>
        <v/>
      </c>
      <c r="IJ78" s="61" t="str">
        <f>IF(ISBLANK($IF$3),"",IF(OR(Tipy!HC72=Výsledky!#REF!,Tipy!HC72=Výsledky!#REF!,Tipy!HC72=Výsledky!#REF!,Tipy!HC72=Výsledky!$IH$9),IF(VLOOKUP(Tipy!HC72,'Kategórie hráčov'!$A$2:$B$46,2,FALSE)=30,30,20),0))</f>
        <v/>
      </c>
      <c r="IK78" s="61" t="str">
        <f>IF(ISBLANK($IF$3),"",IF(OR(Tipy!HD72=Výsledky!#REF!,Tipy!HD72=Výsledky!#REF!,Tipy!HD72=Výsledky!#REF!,Tipy!HD72=Výsledky!$IK$9),IF(VLOOKUP(Tipy!HD72,'Kategórie hráčov'!$A$2:$B$46,2,FALSE)=30,30,20),0))</f>
        <v/>
      </c>
      <c r="IL78" s="62" t="str">
        <f>IF(ISBLANK($IF$3),"",IF(ISBLANK(Tipy!GZ72),0,IF(OR(AND(Tipy!GZ72=Výsledky!$ID$3,OR(Tipy!HB72=Výsledky!$IF$3+1,Tipy!HB72=Výsledky!$IF$3-1)),AND(Tipy!HB72=Výsledky!$IF$3,OR(Tipy!GZ72=Výsledky!$ID$3+1,Tipy!GZ72=Výsledky!$ID$3-1))),10,0)))</f>
        <v/>
      </c>
      <c r="IM78" s="65" t="str">
        <f>IF(ISBLANK($IF$3),"",IF(ISBLANK(Tipy!GZ72),"-",SUM(IH78:IL78)))</f>
        <v/>
      </c>
      <c r="IN78" s="64"/>
      <c r="IO78" s="61" t="str">
        <f>IF(ISBLANK($IT$3),"",IF(ISBLANK(Tipy!HF72),0,IF(AND(Tipy!HF72=Výsledky!$IR$3,Tipy!HH72=Výsledky!$IT$3),60,0)))</f>
        <v/>
      </c>
      <c r="IP78" s="61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61" t="str">
        <f>IF(ISBLANK($IT$3),"",IF(OR(Tipy!HI72=Výsledky!$IO$6,Tipy!HI72=Výsledky!$IO$7,Tipy!HI72=Výsledky!$IO$8,Tipy!HI72=Výsledky!$IO$9),IF(VLOOKUP(Tipy!HI72,'Kategórie hráčov'!$A$2:$B$46,2,FALSE)=30,30,20),0))</f>
        <v/>
      </c>
      <c r="IR78" s="61" t="str">
        <f>IF(ISBLANK($IT$3),"",IF(OR(Tipy!HJ72=Výsledky!$IR$6,Tipy!HJ72=Výsledky!$IR$7,Tipy!HJ72=Výsledky!$IR$8,Tipy!HJ72=Výsledky!$IR$9),IF(VLOOKUP(Tipy!HJ72,'Kategórie hráčov'!$A$2:$B$46,2,FALSE)=30,30,20),0))</f>
        <v/>
      </c>
      <c r="IS78" s="62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65" t="str">
        <f>IF(ISBLANK($IT$3),"",IF(ISBLANK(Tipy!HF72),"-",SUM(IO78:IS78)))</f>
        <v/>
      </c>
      <c r="IU78" s="64"/>
      <c r="IV78" s="61" t="str">
        <f>IF(ISBLANK($JA$3),"",IF(ISBLANK(Tipy!HL72),0,IF(AND(Tipy!HL72=Výsledky!$IY$3,Tipy!HN72=Výsledky!$JA$3),60,0)))</f>
        <v/>
      </c>
      <c r="IW78" s="61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61" t="str">
        <f>IF(ISBLANK($JA$3),"",IF(OR(Tipy!HO72=Výsledky!$IV$6,Tipy!HO72=Výsledky!$IV$7,Tipy!HO72=Výsledky!$IV$8,Tipy!HO72=Výsledky!$IV$9),IF(VLOOKUP(Tipy!HO72,'Kategórie hráčov'!$A$2:$B$46,2,FALSE)=30,30,20),0))</f>
        <v/>
      </c>
      <c r="IY78" s="61" t="str">
        <f>IF(ISBLANK($JA$3),"",IF(OR(Tipy!HP72=Výsledky!$IY$6,Tipy!HP72=Výsledky!$IY$7,Tipy!HP72=Výsledky!$IY$8,Tipy!HP72=Výsledky!$IY$9),IF(VLOOKUP(Tipy!HP72,'Kategórie hráčov'!$A$2:$B$46,2,FALSE)=30,30,20),0))</f>
        <v/>
      </c>
      <c r="IZ78" s="62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65" t="str">
        <f>IF(ISBLANK($JA$3),"",IF(ISBLANK(Tipy!HL72),"-",SUM(IV78:IZ78)))</f>
        <v/>
      </c>
      <c r="JB78" s="64"/>
      <c r="JC78" s="61" t="str">
        <f>IF(ISBLANK($JO$3),"",IF(ISBLANK(Tipy!HR72),0,IF(AND(Tipy!HR72=Výsledky!$JM$3,Tipy!HT72=Výsledky!$JO$3),60,0)))</f>
        <v/>
      </c>
      <c r="JD78" s="61" t="str">
        <f>IF(ISBLANK($JO$3),"",IF(ISBLANK(Tipy!HR72),0,IF(AND(Tipy!HR72=Výsledky!$JM$3,Tipy!HT72=Výsledky!$JO$3),0,IF(AND(Tipy!HR72-Tipy!HT72&gt;0,Výsledky!$JM$3-Výsledky!$JO$3&gt;0),20,IF(AND(Tipy!HR72-Tipy!HT72=0,Výsledky!$JM$3-Výsledky!$JO$3=0),20,IF(AND(Tipy!HR72-Tipy!HT72&lt;0,Výsledky!$JM$3-Výsledky!$JO$3&lt;0),20,0))))))</f>
        <v/>
      </c>
      <c r="JE78" s="61" t="str">
        <f>IF(ISBLANK($JO$3),"",IF(OR(Tipy!HU72=Výsledky!$JC$6,Tipy!HU72=Výsledky!$JC$7,Tipy!HU72=Výsledky!$JC$8,Tipy!HU72=Výsledky!$JC$9),IF(VLOOKUP(Tipy!HU72,'Kategórie hráčov'!$A$2:$B$70,2,FALSE)=30,30,20),0))</f>
        <v/>
      </c>
      <c r="JF78" s="61" t="str">
        <f>IF(ISBLANK($JO$3),"",IF(OR(Tipy!HV72=Výsledky!$JF$6,Tipy!HV72=Výsledky!$JF$7,Tipy!HV72=Výsledky!$JF$8,Tipy!HV72=Výsledky!$JF$9),IF(VLOOKUP(Tipy!HV72,'Kategórie hráčov'!$A$2:$B$70,2,FALSE)=30,30,20),0))</f>
        <v/>
      </c>
      <c r="JG78" s="62" t="str">
        <f>IF(ISBLANK($JO$3),"",IF(ISBLANK(Tipy!HR72),0,IF(OR(AND(Tipy!HR72=Výsledky!$JM$3,OR(Tipy!HT72=Výsledky!$JO$3+1,Tipy!HT72=Výsledky!$JO$3-1)),AND(Tipy!HT72=Výsledky!$JO$3,OR(Tipy!HR72=Výsledky!$JM$3+1,Tipy!HR72=Výsledky!$JM$3-1))),10,0)))</f>
        <v/>
      </c>
      <c r="JH78" s="65" t="str">
        <f>IF(ISBLANK($JO$3),"",IF(ISBLANK(Tipy!HR72),"-",SUM(JC78:JG78)))</f>
        <v/>
      </c>
      <c r="JI78" s="64"/>
      <c r="JJ78" s="61" t="str">
        <f>IF(ISBLANK($JH$3),"",IF(ISBLANK(Tipy!HX72),0,IF(AND(Tipy!HX72=Výsledky!$JF$3,Tipy!HZ72=Výsledky!$JH$3),60,0)))</f>
        <v/>
      </c>
      <c r="JK78" s="61" t="str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/>
      </c>
      <c r="JL78" s="61" t="str">
        <f>IF(ISBLANK($JH$3),"",IF(OR(Tipy!IA72=Výsledky!#REF!,Tipy!IA72=Výsledky!#REF!,Tipy!IA72=Výsledky!#REF!,Tipy!IA72=Výsledky!$JJ$9),IF(VLOOKUP(Tipy!IA72,'Kategórie hráčov'!$A$2:$B$46,2,FALSE)=30,30,20),0))</f>
        <v/>
      </c>
      <c r="JM78" s="61" t="str">
        <f>IF(ISBLANK($JH$3),"",IF(OR(Tipy!IB72=Výsledky!#REF!,Tipy!IB72=Výsledky!#REF!,Tipy!IB72=Výsledky!#REF!,Tipy!IB72=Výsledky!$JM$9),IF(VLOOKUP(Tipy!IB72,'Kategórie hráčov'!$A$2:$B$46,2,FALSE)=30,30,20),0))</f>
        <v/>
      </c>
      <c r="JN78" s="62" t="str">
        <f>IF(ISBLANK($JH$3),"",IF(ISBLANK(Tipy!HX72),0,IF(OR(AND(Tipy!HX72=Výsledky!$JF$3,OR(Tipy!HZ72=Výsledky!$JH$3+1,Tipy!HZ72=Výsledky!$JH$3-1)),AND(Tipy!HZ72=Výsledky!$JH$3,OR(Tipy!HX72=Výsledky!$JF$3+1,Tipy!HX72=Výsledky!$JF$3-1))),10,0)))</f>
        <v/>
      </c>
      <c r="JO78" s="65" t="str">
        <f>IF(ISBLANK($JH$3),"",IF(ISBLANK(Tipy!HX72),"-",SUM(JJ78:JN78)))</f>
        <v/>
      </c>
      <c r="JP78" s="64"/>
      <c r="JQ78" s="61" t="str">
        <f>IF(ISBLANK($JV$3),"",IF(ISBLANK(Tipy!ID72),0,IF(AND(Tipy!ID72=Výsledky!$JT$3,Tipy!IF72=Výsledky!$JV$3),60,0)))</f>
        <v/>
      </c>
      <c r="JR78" s="61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61" t="str">
        <f>IF(ISBLANK($JV$3),"",IF(OR(Tipy!IG72=Výsledky!$JQ$6,Tipy!IG72=Výsledky!$JQ$7,Tipy!IG72=Výsledky!$JQ$8,Tipy!IG72=Výsledky!$JQ$9),IF(VLOOKUP(Tipy!IG72,'Kategórie hráčov'!$A$2:$B$46,2,FALSE)=30,30,20),0))</f>
        <v/>
      </c>
      <c r="JT78" s="61" t="str">
        <f>IF(ISBLANK($JV$3),"",IF(OR(Tipy!IH72=Výsledky!$JT$6,Tipy!IH72=Výsledky!$JT$7,Tipy!IH72=Výsledky!$JT$8,Tipy!IH72=Výsledky!$JT$9),IF(VLOOKUP(Tipy!IH72,'Kategórie hráčov'!$A$2:$B$46,2,FALSE)=30,30,20),0))</f>
        <v/>
      </c>
      <c r="JU78" s="62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65" t="str">
        <f>IF(ISBLANK($JV$3),"",IF(ISBLANK(Tipy!ID72),"-",SUM(JQ78:JU78)))</f>
        <v/>
      </c>
      <c r="JW78" s="64"/>
      <c r="JX78" s="61" t="str">
        <f>IF(ISBLANK($KQ$3),"",IF(ISBLANK(Tipy!IJ72),0,IF(AND(Tipy!IJ72=Výsledky!$KO$3,Tipy!IL72=Výsledky!$KQ$3),60,0)))</f>
        <v/>
      </c>
      <c r="JY78" s="61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1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1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2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65" t="str">
        <f>IF(ISBLANK($KQ$3),"",IF(ISBLANK(Tipy!IJ72),"-",SUM(JX78:KB78)))</f>
        <v/>
      </c>
      <c r="KD78" s="64"/>
      <c r="KE78" s="61" t="str">
        <f>IF(ISBLANK($KX$3),"",IF(ISBLANK(Tipy!IP72),0,IF(AND(Tipy!IP72=Výsledky!$KV$3,Tipy!IR72=Výsledky!$KX$3),60,0)))</f>
        <v/>
      </c>
      <c r="KF78" s="61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1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1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2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65" t="str">
        <f>IF(ISBLANK($KX$3),"",IF(ISBLANK(Tipy!IP72),"-",SUM(KE78:KI78)))</f>
        <v/>
      </c>
      <c r="KK78" s="64"/>
      <c r="KL78" s="61" t="str">
        <f>IF(ISBLANK($KJ$3),"",IF(ISBLANK(Tipy!IV72),0,IF(AND(Tipy!IV72=Výsledky!$KH$3,Tipy!IX72=Výsledky!$KJ$3),60,0)))</f>
        <v/>
      </c>
      <c r="KM78" s="61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1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1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2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65" t="str">
        <f>IF(ISBLANK($KJ$3),"",IF(ISBLANK(Tipy!IV72),"-",SUM(KL78:KP78)))</f>
        <v/>
      </c>
      <c r="KR78" s="64"/>
      <c r="KS78" s="61" t="str">
        <f>IF(ISBLANK($KC$3),"",IF(ISBLANK(Tipy!JB72),0,IF(AND(Tipy!JB72=Výsledky!$KA$3,Tipy!JD72=Výsledky!$KC$3),60,0)))</f>
        <v/>
      </c>
      <c r="KT78" s="61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1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1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2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5" t="str">
        <f>IF(ISBLANK($KC$3),"",IF(ISBLANK(Tipy!JB72),"-",SUM(KS78:KW78)))</f>
        <v/>
      </c>
      <c r="KY78" s="64"/>
      <c r="KZ78" s="61" t="str">
        <f>IF(ISBLANK($LE$3),"",IF(ISBLANK(Tipy!JH72),0,IF(AND(Tipy!JH72=Výsledky!$LC$3,Tipy!JJ72=Výsledky!$LE$3),60,0)))</f>
        <v/>
      </c>
      <c r="LA78" s="61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1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1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2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5" t="str">
        <f>IF(ISBLANK($LE$3),"",IF(ISBLANK(Tipy!JH72),"-",SUM(KZ78:LD78)))</f>
        <v/>
      </c>
      <c r="LF78" s="64"/>
      <c r="LG78" s="61" t="str">
        <f>IF(ISBLANK($JH$3),"",IF(ISBLANK(Tipy!JU72),0,IF(AND(Tipy!JU72=Výsledky!$JF$3,Tipy!JW72=Výsledky!$JH$3),60,0)))</f>
        <v/>
      </c>
      <c r="LH78" s="61" t="str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/>
      </c>
      <c r="LI78" s="61" t="str">
        <f>IF(ISBLANK($JH$3),"",IF(OR(Tipy!JX72=Výsledky!#REF!,Tipy!JX72=Výsledky!#REF!,Tipy!JX72=Výsledky!#REF!,Tipy!JX72=Výsledky!$JJ$9),IF(VLOOKUP(Tipy!JX72,'Kategórie hráčov'!$A$2:$B$46,2,FALSE)=30,30,20),0))</f>
        <v/>
      </c>
      <c r="LJ78" s="61" t="str">
        <f>IF(ISBLANK($JH$3),"",IF(OR(Tipy!JY72=Výsledky!#REF!,Tipy!JY72=Výsledky!#REF!,Tipy!JY72=Výsledky!#REF!,Tipy!JY72=Výsledky!$JM$9),IF(VLOOKUP(Tipy!JY72,'Kategórie hráčov'!$A$2:$B$46,2,FALSE)=30,30,20),0))</f>
        <v/>
      </c>
      <c r="LK78" s="62" t="str">
        <f>IF(ISBLANK($JH$3),"",IF(ISBLANK(Tipy!JU72),0,IF(OR(AND(Tipy!JU72=Výsledky!$JF$3,OR(Tipy!JW72=Výsledky!$JH$3+1,Tipy!JW72=Výsledky!$JH$3-1)),AND(Tipy!JW72=Výsledky!$JH$3,OR(Tipy!JU72=Výsledky!$JF$3+1,Tipy!JU72=Výsledky!$JF$3-1))),10,0)))</f>
        <v/>
      </c>
      <c r="LL78" s="65" t="str">
        <f>IF(ISBLANK($JH$3),"",IF(ISBLANK(Tipy!JU72),"-",SUM(LG78:LK78)))</f>
        <v/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 t="str">
        <f>IF(ISBLANK($JH$3),"",IF(ISBLANK(Tipy!KI72),0,IF(AND(Tipy!KI72=Výsledky!$JF$3,Tipy!KK72=Výsledky!$JH$3),60,0)))</f>
        <v/>
      </c>
      <c r="LV78" s="61" t="str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/>
      </c>
      <c r="LW78" s="61" t="str">
        <f>IF(ISBLANK($JH$3),"",IF(OR(Tipy!KL72=Výsledky!#REF!,Tipy!KL72=Výsledky!#REF!,Tipy!KL72=Výsledky!#REF!,Tipy!KL72=Výsledky!$JJ$9),IF(VLOOKUP(Tipy!KL72,'Kategórie hráčov'!$A$2:$B$46,2,FALSE)=30,30,20),0))</f>
        <v/>
      </c>
      <c r="LX78" s="61" t="str">
        <f>IF(ISBLANK($JH$3),"",IF(OR(Tipy!KM72=Výsledky!#REF!,Tipy!KM72=Výsledky!#REF!,Tipy!KM72=Výsledky!#REF!,Tipy!KM72=Výsledky!$JM$9),IF(VLOOKUP(Tipy!KM72,'Kategórie hráčov'!$A$2:$B$46,2,FALSE)=30,30,20),0))</f>
        <v/>
      </c>
      <c r="LY78" s="62" t="str">
        <f>IF(ISBLANK($JH$3),"",IF(ISBLANK(Tipy!KI72),0,IF(OR(AND(Tipy!KI72=Výsledky!$JF$3,OR(Tipy!KK72=Výsledky!$JH$3+1,Tipy!KK72=Výsledky!$JH$3-1)),AND(Tipy!KK72=Výsledky!$JH$3,OR(Tipy!KI72=Výsledky!$JF$3+1,Tipy!KI72=Výsledky!$JF$3-1))),10,0)))</f>
        <v/>
      </c>
      <c r="LZ78" s="65" t="str">
        <f>IF(ISBLANK($JH$3),"",IF(ISBLANK(Tipy!KI72),"-",SUM(LU78:LY78)))</f>
        <v/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324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324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5" customFormat="1" ht="18" customHeight="1" x14ac:dyDescent="0.2">
      <c r="A79" s="287">
        <f>Tipy!A73</f>
        <v>41</v>
      </c>
      <c r="B79" s="302" t="s">
        <v>23</v>
      </c>
      <c r="C79" s="303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4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299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299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102">
        <f>IF(ISBLANK($AR$3),"",IF(ISBLANK(Tipy!AH73),0,IF(AND(Tipy!AH73=Výsledky!$AP$3,Tipy!AJ73=Výsledky!$AR$3),60,0)))</f>
        <v>0</v>
      </c>
      <c r="AN79" s="101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101">
        <f>IF(ISBLANK($AR$3),"",IF(OR(Tipy!AK73=Výsledky!$AM$6,Tipy!AK73=Výsledky!$AM$7,Tipy!AK73=Výsledky!$AM$8,Tipy!AK73=Výsledky!$AM$9),VLOOKUP(Tipy!AK73,'Kategórie hráčov'!$A$2:$B$51,2,FALSE),0))</f>
        <v>0</v>
      </c>
      <c r="AP79" s="101">
        <f>IF(ISBLANK($AR$3),"",IF(OR(Tipy!AL73=Výsledky!$AP$6,Tipy!AL73=Výsledky!$AP$7,Tipy!AL73=Výsledky!$AP$8,Tipy!AL73=Výsledky!$AP$9),VLOOKUP(Tipy!AL73,'Kategórie hráčov'!$A$27:$B$76,2,FALSE),0))</f>
        <v>20</v>
      </c>
      <c r="AQ79" s="62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5">
        <f>IF(ISBLANK($AR$3),"",IF(ISBLANK(Tipy!AH73),"-",SUM(AM79:AQ79)))</f>
        <v>40</v>
      </c>
      <c r="AS79" s="64"/>
      <c r="AT79" s="61">
        <f>IF(ISBLANK($AY$3),"",IF(ISBLANK(Tipy!AN73),0,IF(AND(Tipy!AN73=Výsledky!$AW$3,Tipy!AP73=Výsledky!$AY$3),60,0)))</f>
        <v>0</v>
      </c>
      <c r="AU79" s="61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61">
        <f>IF(ISBLANK($AY$3),"",IF(OR(Tipy!AQ73=Výsledky!$AT$6,Tipy!AQ73=Výsledky!$AT$7,Tipy!AQ73=Výsledky!$AT$8,Tipy!AQ73=Výsledky!$AT$9),VLOOKUP(Tipy!AQ73,'Kategórie hráčov'!$A$2:$B$51,2,FALSE),0))</f>
        <v>20</v>
      </c>
      <c r="AW79" s="61">
        <f>IF(ISBLANK($AY$3),"",IF(OR(Tipy!AR73=Výsledky!$AW$6,Tipy!AR73=Výsledky!$AW$7,Tipy!AR73=Výsledky!$AW$8,Tipy!AR73=Výsledky!$AW$9),VLOOKUP(Tipy!AR73,'Kategórie hráčov'!$A$27:$B$76,2,FALSE),0))</f>
        <v>0</v>
      </c>
      <c r="AX79" s="62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5">
        <f>IF(ISBLANK($AY$3),"",IF(ISBLANK(Tipy!AN73),"-",SUM(AT79:AX79)))</f>
        <v>40</v>
      </c>
      <c r="AZ79" s="64"/>
      <c r="BA79" s="61">
        <f>IF(ISBLANK($BF$3),"",IF(ISBLANK(Tipy!AT73),0,IF(AND(Tipy!AT73=Výsledky!$BD$3,Tipy!AV73=Výsledky!$BF$3),60,0)))</f>
        <v>60</v>
      </c>
      <c r="BB79" s="61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61">
        <f>IF(ISBLANK($BF$3),"",IF(OR(Tipy!AW73=Výsledky!$BA$6,Tipy!AW73=Výsledky!$BA$7,Tipy!AW73=Výsledky!$BA$8,Tipy!AW73=Výsledky!$BA$9),VLOOKUP(Tipy!AW73,'Kategórie hráčov'!$A$2:$B$51,2,FALSE),0))</f>
        <v>0</v>
      </c>
      <c r="BD79" s="61">
        <f>IF(ISBLANK($BF$3),"",IF(OR(Tipy!AX73=Výsledky!$BD$6,Tipy!AX73=Výsledky!$BD$7,Tipy!AX73=Výsledky!$BD$8,Tipy!AX73=Výsledky!$BD$9),VLOOKUP(Tipy!AX73,'Kategórie hráčov'!$A$27:$B$76,2,FALSE),0))</f>
        <v>0</v>
      </c>
      <c r="BE79" s="62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5">
        <f>IF(ISBLANK($BF$3),"",IF(ISBLANK(Tipy!AT73),"-",SUM(BA79:BE79)))</f>
        <v>60</v>
      </c>
      <c r="BG79" s="64"/>
      <c r="BH79" s="61">
        <f>IF(ISBLANK($BM$3),"",IF(ISBLANK(Tipy!AZ73),0,IF(AND(Tipy!AZ73=Výsledky!$BK$3,Tipy!BB73=Výsledky!$BM$3),60,0)))</f>
        <v>0</v>
      </c>
      <c r="BI79" s="61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61">
        <f>IF(ISBLANK($BM$3),"",IF(OR(Tipy!BC73=Výsledky!$BH$6,Tipy!BC73=Výsledky!$BH$7,Tipy!BC73=Výsledky!$BH$8,Tipy!BC73=Výsledky!$BH$9),VLOOKUP(Tipy!BC73,'Kategórie hráčov'!$A$2:$B$51,2,FALSE),0))</f>
        <v>0</v>
      </c>
      <c r="BK79" s="61">
        <f>IF(ISBLANK($BM$3),"",IF(OR(Tipy!BD73=Výsledky!$BK$6,Tipy!BD73=Výsledky!$BK$7,Tipy!BD73=Výsledky!$BK$8,Tipy!BD73=Výsledky!$BK$9),VLOOKUP(Tipy!BD73,'Kategórie hráčov'!$A$27:$B$76,2,FALSE),0))</f>
        <v>0</v>
      </c>
      <c r="BL79" s="62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5">
        <f>IF(ISBLANK($BM$3),"",IF(ISBLANK(Tipy!AZ73),"-",SUM(BH79:BL79)))</f>
        <v>20</v>
      </c>
      <c r="BN79" s="64"/>
      <c r="BO79" s="61">
        <f>IF(ISBLANK($BT$3),"",IF(ISBLANK(Tipy!BF73),0,IF(AND(Tipy!BF73=Výsledky!$BR$3,Tipy!BH73=Výsledky!$BT$3),60,0)))</f>
        <v>0</v>
      </c>
      <c r="BP79" s="61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61">
        <f>IF(ISBLANK($BT$3),"",IF(OR(Tipy!BI73=Výsledky!$BO$6,Tipy!BI73=Výsledky!$BO$7,Tipy!BI73=Výsledky!$BO$8,Tipy!BI73=Výsledky!$BO$9),VLOOKUP(Tipy!BI73,'Kategórie hráčov'!$A$2:$B$51,2,FALSE),0))</f>
        <v>0</v>
      </c>
      <c r="BR79" s="61">
        <f>IF(ISBLANK($BT$3),"",IF(OR(Tipy!BJ73=Výsledky!$BR$6,Tipy!BJ73=Výsledky!$BR$7,Tipy!BJ73=Výsledky!$BR$8,Tipy!BJ73=Výsledky!$BR$9),VLOOKUP(Tipy!BJ73,'Kategórie hráčov'!$A$27:$B$76,2,FALSE),0))</f>
        <v>0</v>
      </c>
      <c r="BS79" s="62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5">
        <f>IF(ISBLANK($BT$3),"",IF(ISBLANK(Tipy!BF73),"-",SUM(BO79:BS79)))</f>
        <v>0</v>
      </c>
      <c r="BU79" s="64"/>
      <c r="BV79" s="61">
        <f>IF(ISBLANK($CA$3),"",IF(ISBLANK(Tipy!BL73),0,IF(AND(Tipy!BL73=Výsledky!$BY$3,Tipy!BN73=Výsledky!$CA$3),60,0)))</f>
        <v>0</v>
      </c>
      <c r="BW79" s="61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61">
        <f>IF(ISBLANK($CA$3),"",IF(OR(Tipy!BO73=Výsledky!$BV$6,Tipy!BO73=Výsledky!$BV$7,Tipy!BO73=Výsledky!$BV$8,Tipy!BO73=Výsledky!$BV$9),VLOOKUP(Tipy!BO73,'Kategórie hráčov'!$A$2:$B$51,2,FALSE),0))</f>
        <v>0</v>
      </c>
      <c r="BY79" s="61">
        <f>IF(ISBLANK($CA$3),"",IF(OR(Tipy!BP73=Výsledky!$BY$6,Tipy!BP73=Výsledky!$BY$7,Tipy!BP73=Výsledky!$BY$8,Tipy!BP73=Výsledky!$BY$9),VLOOKUP(Tipy!BP73,'Kategórie hráčov'!$A$27:$B$76,2,FALSE),0))</f>
        <v>0</v>
      </c>
      <c r="BZ79" s="62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5">
        <f>IF(ISBLANK($CA$3),"",IF(ISBLANK(Tipy!BL73),"-",SUM(BV79:BZ79)))</f>
        <v>30</v>
      </c>
      <c r="CB79" s="64"/>
      <c r="CC79" s="61">
        <f>IF(ISBLANK($CH$3),"",IF(ISBLANK(Tipy!BR73),0,IF(AND(Tipy!BR73=Výsledky!$CF$3,Tipy!BT73=Výsledky!$CH$3),60,0)))</f>
        <v>0</v>
      </c>
      <c r="CD79" s="61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61">
        <f>IF(ISBLANK($CH$3),"",IF(OR(Tipy!BU73=Výsledky!$CC$6,Tipy!BU73=Výsledky!$CC$7,Tipy!BU73=Výsledky!$CC$8,Tipy!BU73=Výsledky!$CC$9),VLOOKUP(Tipy!BU73,'Kategórie hráčov'!$A$2:$B$51,2,FALSE),0))</f>
        <v>0</v>
      </c>
      <c r="CF79" s="61">
        <f>IF(ISBLANK($CH$3),"",IF(OR(Tipy!BV73=Výsledky!$CF$6,Tipy!BV73=Výsledky!$CF$7,Tipy!BV73=Výsledky!$CF$8,Tipy!BV73=Výsledky!$CF$9),VLOOKUP(Tipy!BV73,'Kategórie hráčov'!$A$27:$B$76,2,FALSE),0))</f>
        <v>0</v>
      </c>
      <c r="CG79" s="62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5">
        <f>IF(ISBLANK($CH$3),"",IF(ISBLANK(Tipy!BR73),"-",SUM(CC79:CG79)))</f>
        <v>0</v>
      </c>
      <c r="CI79" s="64"/>
      <c r="CJ79" s="61">
        <f>IF(ISBLANK($CO$3),"",IF(ISBLANK(Tipy!BX73),0,IF(AND(Tipy!BX73=Výsledky!$CM$3,Tipy!BZ73=Výsledky!$CO$3),60,0)))</f>
        <v>0</v>
      </c>
      <c r="CK79" s="61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61">
        <f>IF(ISBLANK($CO$3),"",IF(OR(Tipy!CA73=Výsledky!$CJ$6,Tipy!CA73=Výsledky!$CJ$7,Tipy!CA73=Výsledky!$CJ$8,Tipy!CA73=Výsledky!$CJ$9),VLOOKUP(Tipy!CA73,'Kategórie hráčov'!$A$2:$B$51,2,FALSE),0))</f>
        <v>0</v>
      </c>
      <c r="CM79" s="61">
        <f>IF(ISBLANK($CO$3),"",IF(OR(Tipy!CB73=Výsledky!$CM$6,Tipy!CB73=Výsledky!$CM$7,Tipy!CB73=Výsledky!$CM$8,Tipy!CB73=Výsledky!$CM$9),VLOOKUP(Tipy!CB73,'Kategórie hráčov'!$A$27:$B$76,2,FALSE),0))</f>
        <v>0</v>
      </c>
      <c r="CN79" s="62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65">
        <f>IF(ISBLANK($CO$3),"",IF(ISBLANK(Tipy!BX73),"-",SUM(CJ79:CN79)))</f>
        <v>30</v>
      </c>
      <c r="CP79" s="64"/>
      <c r="CQ79" s="61">
        <f>IF(ISBLANK($CV$3),"",IF(ISBLANK(Tipy!CD73),0,IF(AND(Tipy!CD73=Výsledky!$CT$3,Tipy!CF73=Výsledky!$CV$3),60,0)))</f>
        <v>0</v>
      </c>
      <c r="CR79" s="61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61">
        <f>IF(ISBLANK($CV$3),"",IF(OR(Tipy!CG73=Výsledky!$CQ$6,Tipy!CG73=Výsledky!$CQ$7,Tipy!CG73=Výsledky!$CQ$8,Tipy!CG73=Výsledky!$CQ$9),VLOOKUP(Tipy!CG73,'Kategórie hráčov'!$A$2:$B$51,2,FALSE),0))</f>
        <v>0</v>
      </c>
      <c r="CT79" s="61">
        <f>IF(ISBLANK($CV$3),"",IF(OR(Tipy!CH73=Výsledky!$CT$6,Tipy!CH73=Výsledky!$CT$7,Tipy!CH73=Výsledky!$CT$8,Tipy!CH73=Výsledky!$CT$9),VLOOKUP(Tipy!CH73,'Kategórie hráčov'!$A$27:$B$76,2,FALSE),0))</f>
        <v>20</v>
      </c>
      <c r="CU79" s="62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65">
        <f>IF(ISBLANK($CV$3),"",IF(ISBLANK(Tipy!CD73),"-",SUM(CQ79:CU79)))</f>
        <v>40</v>
      </c>
      <c r="CW79" s="64"/>
      <c r="CX79" s="61">
        <f>IF(ISBLANK($DC$3),"",IF(ISBLANK(Tipy!CJ73),0,IF(AND(Tipy!CJ73=Výsledky!$DA$3,Tipy!CL73=Výsledky!$DC$3),60,0)))</f>
        <v>0</v>
      </c>
      <c r="CY79" s="61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61">
        <f>IF(ISBLANK($DC$3),"",IF(OR(Tipy!CM73=Výsledky!$CX$6,Tipy!CM73=Výsledky!$CX$7,Tipy!CM73=Výsledky!$CX$8,Tipy!CM73=Výsledky!$CX$9),VLOOKUP(Tipy!CM73,'Kategórie hráčov'!$A$2:$B$51,2,FALSE),0))</f>
        <v>20</v>
      </c>
      <c r="DA79" s="61">
        <f>IF(ISBLANK($DC$3),"",IF(OR(Tipy!CN73=Výsledky!$DA$6,Tipy!CN73=Výsledky!$DA$7,Tipy!CN73=Výsledky!$DA$8,Tipy!CN73=Výsledky!$DA$9),VLOOKUP(Tipy!CN73,'Kategórie hráčov'!$A$27:$B$76,2,FALSE),0))</f>
        <v>0</v>
      </c>
      <c r="DB79" s="62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65">
        <f>IF(ISBLANK($DC$3),"",IF(ISBLANK(Tipy!CJ73),"-",SUM(CX79:DB79)))</f>
        <v>40</v>
      </c>
      <c r="DD79" s="64"/>
      <c r="DE79" s="61">
        <f>IF(ISBLANK($DJ$3),"",IF(ISBLANK(Tipy!CP73),0,IF(AND(Tipy!CP73=Výsledky!$DH$3,Tipy!CR73=Výsledky!$DJ$3),60,0)))</f>
        <v>0</v>
      </c>
      <c r="DF79" s="61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61">
        <f>IF(ISBLANK($DJ$3),"",IF(OR(Tipy!CS73=Výsledky!$DE$6,Tipy!CS73=Výsledky!$DE$7,Tipy!CS73=Výsledky!$DE$8,Tipy!CS73=Výsledky!$DE$9),VLOOKUP(Tipy!CS73,'Kategórie hráčov'!$A$2:$B$51,2,FALSE),0))</f>
        <v>20</v>
      </c>
      <c r="DH79" s="61">
        <f>IF(ISBLANK($DJ$3),"",IF(OR(Tipy!CT73=Výsledky!$DH$6,Tipy!CT73=Výsledky!$DH$7,Tipy!CT73=Výsledky!$DH$8,Tipy!CT73=Výsledky!$DH$9),VLOOKUP(Tipy!CT73,'Kategórie hráčov'!$A$27:$B$76,2,FALSE),0))</f>
        <v>20</v>
      </c>
      <c r="DI79" s="62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65">
        <f>IF(ISBLANK($DJ$3),"",IF(ISBLANK(Tipy!CP73),"-",SUM(DE79:DI79)))</f>
        <v>60</v>
      </c>
      <c r="DK79" s="64"/>
      <c r="DL79" s="61">
        <f>IF(ISBLANK($DQ$3),"",IF(ISBLANK(Tipy!CV73),0,IF(AND(Tipy!CV73=Výsledky!$DO$3,Tipy!CX73=Výsledky!$DQ$3),60,0)))</f>
        <v>0</v>
      </c>
      <c r="DM79" s="61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61">
        <f>IF(ISBLANK($DQ$3),"",IF(OR(Tipy!CY73=Výsledky!$DL$6,Tipy!CY73=Výsledky!$DL$7,Tipy!CY73=Výsledky!$DL$8,Tipy!CY73=Výsledky!$DL$9),VLOOKUP(Tipy!CY73,'Kategórie hráčov'!$A$2:$B$51,2,FALSE),0))</f>
        <v>0</v>
      </c>
      <c r="DO79" s="61">
        <f>IF(ISBLANK($DQ$3),"",IF(OR(Tipy!CZ73=Výsledky!$DO$6,Tipy!CZ73=Výsledky!$DO$7,Tipy!CZ73=Výsledky!$DO$8,Tipy!CZ73=Výsledky!$DO$9),VLOOKUP(Tipy!CZ73,'Kategórie hráčov'!$A$27:$B$76,2,FALSE),0))</f>
        <v>0</v>
      </c>
      <c r="DP79" s="62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65">
        <f>IF(ISBLANK($DQ$3),"",IF(ISBLANK(Tipy!CV73),"-",SUM(DL79:DP79)))</f>
        <v>0</v>
      </c>
      <c r="DR79" s="64"/>
      <c r="DS79" s="61">
        <f>IF(ISBLANK($DX$3),"",IF(ISBLANK(Tipy!DB73),0,IF(AND(Tipy!DB73=Výsledky!$DV$3,Tipy!DD73=Výsledky!$DX$3),60,0)))</f>
        <v>0</v>
      </c>
      <c r="DT79" s="61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61">
        <f>IF(ISBLANK($DX$3),"",IF(OR(Tipy!DE73=Výsledky!$DS$6,Tipy!DE73=Výsledky!$DS$7,Tipy!DE73=Výsledky!$DS$8,Tipy!DE73=Výsledky!$DS$9),VLOOKUP(Tipy!DE73,'Kategórie hráčov'!$A$2:$B$51,2,FALSE),0))</f>
        <v>0</v>
      </c>
      <c r="DV79" s="61">
        <f>IF(ISBLANK($DX$3),"",IF(OR(Tipy!DF73=Výsledky!$DV$6,Tipy!DF73=Výsledky!$DV$7,Tipy!DF73=Výsledky!$DV$8,Tipy!DF73=Výsledky!$DV$9),VLOOKUP(Tipy!DF73,'Kategórie hráčov'!$A$27:$B$76,2,FALSE),0))</f>
        <v>0</v>
      </c>
      <c r="DW79" s="62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65" t="str">
        <f>IF(ISBLANK($DX$3),"",IF(ISBLANK(Tipy!DB73),"-",SUM(DS79:DW79)))</f>
        <v>-</v>
      </c>
      <c r="DY79" s="64"/>
      <c r="DZ79" s="61">
        <f>IF(ISBLANK($EE$3),"",IF(ISBLANK(Tipy!DH73),0,IF(AND(Tipy!DH73=Výsledky!$EC$3,Tipy!DJ73=Výsledky!$EE$3),60,0)))</f>
        <v>0</v>
      </c>
      <c r="EA79" s="61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61">
        <f>IF(ISBLANK($EE$3),"",IF(OR(Tipy!DK73=Výsledky!$DZ$6,Tipy!DK73=Výsledky!$DZ$7,Tipy!DK73=Výsledky!$DZ$8,Tipy!DK73=Výsledky!$DZ$9),VLOOKUP(Tipy!DK73,'Kategórie hráčov'!$A$2:$B$51,2,FALSE),0))</f>
        <v>0</v>
      </c>
      <c r="EC79" s="61">
        <f>IF(ISBLANK($EE$3),"",IF(OR(Tipy!DL73=Výsledky!$EC$6,Tipy!DL73=Výsledky!$EC$7,Tipy!DL73=Výsledky!$EC$8,Tipy!DL73=Výsledky!$EC$9),VLOOKUP(Tipy!DL73,'Kategórie hráčov'!$A$27:$B$76,2,FALSE),0))</f>
        <v>0</v>
      </c>
      <c r="ED79" s="62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65" t="str">
        <f>IF(ISBLANK($EE$3),"",IF(ISBLANK(Tipy!DH73),"-",SUM(DZ79:ED79)))</f>
        <v>-</v>
      </c>
      <c r="EF79" s="64"/>
      <c r="EG79" s="61">
        <f>IF(ISBLANK($EL$3),"",IF(ISBLANK(Tipy!DN73),0,IF(AND(Tipy!DN73=Výsledky!$EJ$3,Tipy!DP73=Výsledky!$EL$3),60,0)))</f>
        <v>0</v>
      </c>
      <c r="EH79" s="61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61">
        <f>IF(ISBLANK($EL$3),"",IF(OR(Tipy!DQ73=Výsledky!$EG$6,Tipy!DQ73=Výsledky!$EG$7,Tipy!DQ73=Výsledky!$EG$8,Tipy!DQ73=Výsledky!$EG$9),VLOOKUP(Tipy!DQ73,'Kategórie hráčov'!$A$77:$B$77,2,FALSE),0))</f>
        <v>0</v>
      </c>
      <c r="EJ79" s="61">
        <f>IF(ISBLANK($EL$3),"",IF(OR(Tipy!DR73=Výsledky!$EJ$6,Tipy!DR73=Výsledky!$EJ$7,Tipy!DR73=Výsledky!$EJ$8,Tipy!DR73=Výsledky!$EJ$9),VLOOKUP(Tipy!DR73,'Kategórie hráčov'!$A$27:$B$76,2,FALSE),0))</f>
        <v>0</v>
      </c>
      <c r="EK79" s="62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65" t="str">
        <f>IF(ISBLANK($EL$3),"",IF(ISBLANK(Tipy!DN73),"-",SUM(EG79:EK79)))</f>
        <v>-</v>
      </c>
      <c r="EM79" s="64"/>
      <c r="EN79" s="61">
        <f>IF(ISBLANK($ES$3),"",IF(ISBLANK(Tipy!DT73),0,IF(AND(Tipy!DT73=Výsledky!$EQ$3,Tipy!DV73=Výsledky!$ES$3),60,0)))</f>
        <v>0</v>
      </c>
      <c r="EO79" s="61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61">
        <f>IF(ISBLANK($ES$3),"",IF(OR(Tipy!DW73=Výsledky!$EN$6,Tipy!DW73=Výsledky!$EN$7,Tipy!DW73=Výsledky!$EN$8,Tipy!DW73=Výsledky!$EN$9),VLOOKUP(Tipy!DW73,'Kategórie hráčov'!$A$2:$B$51,2,FALSE),0))</f>
        <v>0</v>
      </c>
      <c r="EQ79" s="61">
        <f>IF(ISBLANK($ES$3),"",IF(OR(Tipy!DX73=Výsledky!$EQ$6,Tipy!DX73=Výsledky!$EQ$7,Tipy!DX73=Výsledky!$EQ$8,Tipy!DX73=Výsledky!$EQ$9),VLOOKUP(Tipy!DX73,'Kategórie hráčov'!$A$27:$B$76,2,FALSE),0))</f>
        <v>0</v>
      </c>
      <c r="ER79" s="62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65" t="str">
        <f>IF(ISBLANK($ES$3),"",IF(ISBLANK(Tipy!DT73),"-",SUM(EN79:ER79)))</f>
        <v>-</v>
      </c>
      <c r="ET79" s="64"/>
      <c r="EU79" s="61">
        <f>IF(ISBLANK($EZ$3),"",IF(ISBLANK(Tipy!DZ73),0,IF(AND(Tipy!DZ73=Výsledky!$EX$3,Tipy!EB73=Výsledky!$EZ$3),60,0)))</f>
        <v>0</v>
      </c>
      <c r="EV79" s="61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61">
        <f>IF(ISBLANK($EZ$3),"",IF(OR(Tipy!EC73=Výsledky!$EU$6,Tipy!EC73=Výsledky!$EU$7,Tipy!EC73=Výsledky!$EU$8,Tipy!EC73=Výsledky!$EU$9),VLOOKUP(Tipy!EC73,'Kategórie hráčov'!$A$2:$B$51,2,FALSE),0))</f>
        <v>0</v>
      </c>
      <c r="EX79" s="61">
        <f>IF(ISBLANK($EZ$3),"",IF(OR(Tipy!ED73=Výsledky!$EX$6,Tipy!ED73=Výsledky!$EX$7,Tipy!ED73=Výsledky!$EX$8,Tipy!ED73=Výsledky!$EX$9),VLOOKUP(Tipy!ED73,'Kategórie hráčov'!$A$27:$B$76,2,FALSE),0))</f>
        <v>0</v>
      </c>
      <c r="EY79" s="62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65" t="str">
        <f>IF(ISBLANK($EZ$3),"",IF(ISBLANK(Tipy!DZ73),"-",SUM(EU79:EY79)))</f>
        <v>-</v>
      </c>
      <c r="FA79" s="64"/>
      <c r="FB79" s="61">
        <f>IF(ISBLANK($BM$3),"",IF(ISBLANK(Tipy!EF73),0,IF(AND(Tipy!EF73=Výsledky!$BK$3,Tipy!EH73=Výsledky!$BM$3),60,0)))</f>
        <v>0</v>
      </c>
      <c r="FC79" s="61">
        <f>IF(ISBLANK($BM$3),"",IF(ISBLANK(Tipy!EF73),0,IF(AND(Tipy!EF73=Výsledky!$BK$3,Tipy!EH73=Výsledky!$BM$3),0,IF(AND(Tipy!EF73-Tipy!EH73&gt;0,Výsledky!$BK$3-Výsledky!$BM$3&gt;0),20,IF(AND(Tipy!EF73-Tipy!EH73=0,Výsledky!$BK$3-Výsledky!$BM$3=0),20,IF(AND(Tipy!EF73-Tipy!EH73&lt;0,Výsledky!$BK$3-Výsledky!$BM$3&lt;0),20,0))))))</f>
        <v>0</v>
      </c>
      <c r="FD79" s="61">
        <f>IF(ISBLANK($BM$3),"",IF(OR(Tipy!EI73=Výsledky!$FB$6,Tipy!EI73=Výsledky!$FB$7,Tipy!EI73=Výsledky!$FB$8,Tipy!EI73=Výsledky!$FB$9),IF(VLOOKUP(Tipy!EI73,'Kategórie hráčov'!$A$2:$B$46,2,FALSE)=30,30,20),0))</f>
        <v>0</v>
      </c>
      <c r="FE79" s="61">
        <f>IF(ISBLANK($BM$3),"",IF(OR(Tipy!EJ73=Výsledky!$FE$6,Tipy!EJ73=Výsledky!$FE$7,Tipy!EJ73=Výsledky!$FE$8,Tipy!EJ73=Výsledky!$FE$9),IF(VLOOKUP(Tipy!EJ73,'Kategórie hráčov'!$A$2:$B$46,2,FALSE)=30,30,20),0))</f>
        <v>0</v>
      </c>
      <c r="FF79" s="62">
        <f>IF(ISBLANK($BM$3),"",IF(ISBLANK(Tipy!EF73),0,IF(OR(AND(Tipy!EF73=Výsledky!$BK$3,OR(Tipy!EH73=Výsledky!$BM$3+1,Tipy!EH73=Výsledky!$BM$3-1)),AND(Tipy!EH73=Výsledky!$BM$3,OR(Tipy!EF73=Výsledky!$BK$3+1,Tipy!EF73=Výsledky!$BK$3-1))),10,0)))</f>
        <v>0</v>
      </c>
      <c r="FG79" s="65" t="str">
        <f>IF(ISBLANK($BM$3),"",IF(ISBLANK(Tipy!EF73),"-",SUM(FB79:FF79)))</f>
        <v>-</v>
      </c>
      <c r="FH79" s="64"/>
      <c r="FI79" s="61" t="str">
        <f>IF(ISBLANK($FN$3),"",IF(ISBLANK(Tipy!EL73),0,IF(AND(Tipy!EL73=Výsledky!$FL$3,Tipy!EN73=Výsledky!$FN$3),60,0)))</f>
        <v/>
      </c>
      <c r="FJ79" s="61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61" t="str">
        <f>IF(ISBLANK($FN$3),"",IF(OR(Tipy!EO73=Výsledky!$FI$6,Tipy!EO73=Výsledky!$FI$7,Tipy!EO73=Výsledky!$FI$8,Tipy!EO73=Výsledky!$FI$9),IF(VLOOKUP(Tipy!EO73,'Kategórie hráčov'!$A$2:$B$46,2,FALSE)=30,30,20),0))</f>
        <v/>
      </c>
      <c r="FL79" s="61" t="str">
        <f>IF(ISBLANK($FN$3),"",IF(OR(Tipy!EP73=Výsledky!$FL$6,Tipy!EP73=Výsledky!$FL$7,Tipy!EP73=Výsledky!$FL$8,Tipy!EP73=Výsledky!$FL$9),IF(VLOOKUP(Tipy!EP73,'Kategórie hráčov'!$A$2:$B$46,2,FALSE)=30,30,20),0))</f>
        <v/>
      </c>
      <c r="FM79" s="62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65" t="str">
        <f>IF(ISBLANK($FN$3),"",IF(ISBLANK(Tipy!EL73),"-",SUM(FI79:FM79)))</f>
        <v/>
      </c>
      <c r="FO79" s="64"/>
      <c r="FP79" s="61">
        <f>IF(ISBLANK($DJ$3),"",IF(ISBLANK(Tipy!ER73),0,IF(AND(Tipy!ER73=Výsledky!$DH$3,Tipy!ET73=Výsledky!$DJ$3),60,0)))</f>
        <v>0</v>
      </c>
      <c r="FQ79" s="61">
        <f>IF(ISBLANK($DJ$3),"",IF(ISBLANK(Tipy!ER73),0,IF(AND(Tipy!ER73=Výsledky!$DH$3,Tipy!ET73=Výsledky!$DJ$3),0,IF(AND(Tipy!ER73-Tipy!ET73&gt;0,Výsledky!$DH$3-Výsledky!$DJ$3&gt;0),20,IF(AND(Tipy!ER73-Tipy!ET73=0,Výsledky!$DH$3-Výsledky!$DJ$3=0),20,IF(AND(Tipy!ER73-Tipy!ET73&lt;0,Výsledky!$DH$3-Výsledky!$DJ$3&lt;0),20,0))))))</f>
        <v>0</v>
      </c>
      <c r="FR79" s="61">
        <f>IF(ISBLANK($DJ$3),"",IF(OR(Tipy!EU73=Výsledky!$FP$6,Tipy!EU73=Výsledky!$FP$7,Tipy!EU73=Výsledky!$FP$8,Tipy!EU73=Výsledky!$FP$9),IF(VLOOKUP(Tipy!EU73,'Kategórie hráčov'!$A$2:$B$46,2,FALSE)=30,30,20),0))</f>
        <v>0</v>
      </c>
      <c r="FS79" s="61">
        <f>IF(ISBLANK($DJ$3),"",IF(OR(Tipy!EV73=Výsledky!$FS$6,Tipy!EV73=Výsledky!$FS$7,Tipy!EV73=Výsledky!$FS$8,Tipy!EV73=Výsledky!$FS$9),IF(VLOOKUP(Tipy!EV73,'Kategórie hráčov'!$A$2:$B$46,2,FALSE)=30,30,20),0))</f>
        <v>0</v>
      </c>
      <c r="FT79" s="62">
        <f>IF(ISBLANK($DJ$3),"",IF(ISBLANK(Tipy!ER73),0,IF(OR(AND(Tipy!ER73=Výsledky!$DH$3,OR(Tipy!ET73=Výsledky!$DJ$3+1,Tipy!ET73=Výsledky!$DJ$3-1)),AND(Tipy!ET73=Výsledky!$DJ$3,OR(Tipy!ER73=Výsledky!$DH$3+1,Tipy!ER73=Výsledky!$DH$3-1))),10,0)))</f>
        <v>0</v>
      </c>
      <c r="FU79" s="65" t="str">
        <f>IF(ISBLANK($DJ$3),"",IF(ISBLANK(Tipy!ER73),"-",SUM(FP79:FT79)))</f>
        <v>-</v>
      </c>
      <c r="FV79" s="64"/>
      <c r="FW79" s="61" t="str">
        <f>IF(ISBLANK($GB$3),"",IF(ISBLANK(Tipy!EX73),0,IF(AND(Tipy!EX73=Výsledky!$FZ$3,Tipy!EZ73=Výsledky!$GB$3),60,0)))</f>
        <v/>
      </c>
      <c r="FX79" s="61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61" t="str">
        <f>IF(ISBLANK($GB$3),"",IF(OR(Tipy!FA73=Výsledky!$FW$6,Tipy!FA73=Výsledky!$FW$7,Tipy!FA73=Výsledky!$FW$8,Tipy!FA73=Výsledky!$FW$9),IF(VLOOKUP(Tipy!FA73,'Kategórie hráčov'!$A$2:$B$46,2,FALSE)=30,30,20),0))</f>
        <v/>
      </c>
      <c r="FZ79" s="61" t="str">
        <f>IF(ISBLANK($GB$3),"",IF(OR(Tipy!FB73=Výsledky!$FZ$6,Tipy!FB73=Výsledky!$FZ$7,Tipy!FB73=Výsledky!$FZ$8,Tipy!FB73=Výsledky!$FZ$9),IF(VLOOKUP(Tipy!FB73,'Kategórie hráčov'!$A$2:$B$46,2,FALSE)=30,30,20),0))</f>
        <v/>
      </c>
      <c r="GA79" s="62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65" t="str">
        <f>IF(ISBLANK($GB$3),"",IF(ISBLANK(Tipy!EX73),"-",SUM(FW79:GA79)))</f>
        <v/>
      </c>
      <c r="GC79" s="64"/>
      <c r="GD79" s="61" t="str">
        <f>IF(ISBLANK($GP$3),"",IF(ISBLANK(Tipy!FD73),0,IF(AND(Tipy!FD73=Výsledky!$GN$3,Tipy!FF73=Výsledky!$GP$3),60,0)))</f>
        <v/>
      </c>
      <c r="GE79" s="61" t="str">
        <f>IF(ISBLANK($GP$3),"",IF(ISBLANK(Tipy!FD73),0,IF(AND(Tipy!FD73=Výsledky!$GN$3,Tipy!FF73=Výsledky!$GP$3),0,IF(AND(Tipy!FD73-Tipy!FF73&gt;0,Výsledky!$GN$3-Výsledky!$GP$3&gt;0),20,IF(AND(Tipy!FD73-Tipy!FF73=0,Výsledky!$GN$3-Výsledky!$GP$3=0),20,IF(AND(Tipy!FD73-Tipy!FF73&lt;0,Výsledky!$GN$3-Výsledky!$GP$3&lt;0),20,0))))))</f>
        <v/>
      </c>
      <c r="GF79" s="61" t="str">
        <f>IF(ISBLANK($GP$3),"",IF(OR(Tipy!FG73=Výsledky!$GD$6,Tipy!FG73=Výsledky!$GD$7,Tipy!FG73=Výsledky!$GD$8,Tipy!FG73=Výsledky!$GD$9),IF(VLOOKUP(Tipy!FG73,'Kategórie hráčov'!$A$2:$B$46,2,FALSE)=30,30,20),0))</f>
        <v/>
      </c>
      <c r="GG79" s="61" t="str">
        <f>IF(ISBLANK($GP$3),"",IF(OR(Tipy!FH73=Výsledky!$GG$6,Tipy!FH73=Výsledky!$GG$7,Tipy!FH73=Výsledky!$GG$8,Tipy!FH73=Výsledky!$GG$9),IF(VLOOKUP(Tipy!FH73,'Kategórie hráčov'!$A$2:$B$46,2,FALSE)=30,30,20),0))</f>
        <v/>
      </c>
      <c r="GH79" s="62" t="str">
        <f>IF(ISBLANK($GP$3),"",IF(ISBLANK(Tipy!FD73),0,IF(OR(AND(Tipy!FD73=Výsledky!$GN$3,OR(Tipy!FF73=Výsledky!$GP$3+1,Tipy!FF73=Výsledky!$GP$3-1)),AND(Tipy!FF73=Výsledky!$GP$3,OR(Tipy!FD73=Výsledky!$GN$3+1,Tipy!FD73=Výsledky!$GN$3-1))),10,0)))</f>
        <v/>
      </c>
      <c r="GI79" s="65" t="str">
        <f>IF(ISBLANK($GP$3),"",IF(ISBLANK(Tipy!FD73),"-",SUM(GD79:GH79)))</f>
        <v/>
      </c>
      <c r="GJ79" s="64"/>
      <c r="GK79" s="61" t="str">
        <f>IF(ISBLANK($GW$3),"",IF(ISBLANK(Tipy!FJ73),0,IF(AND(Tipy!FJ73=Výsledky!$GU$3,Tipy!FL73=Výsledky!$GW$3),60,0)))</f>
        <v/>
      </c>
      <c r="GL79" s="61" t="str">
        <f>IF(ISBLANK($GW$3),"",IF(ISBLANK(Tipy!FJ73),0,IF(AND(Tipy!FJ73=Výsledky!$GU$3,Tipy!FL73=Výsledky!$GW$3),0,IF(AND(Tipy!FJ73-Tipy!FL73&gt;0,Výsledky!$GU$3-Výsledky!$GW$3&gt;0),20,IF(AND(Tipy!FJ73-Tipy!FL73=0,Výsledky!$GU$3-Výsledky!$GW$3=0),20,IF(AND(Tipy!FJ73-Tipy!FL73&lt;0,Výsledky!$GU$3-Výsledky!$GW$3&lt;0),20,0))))))</f>
        <v/>
      </c>
      <c r="GM79" s="61" t="str">
        <f>IF(ISBLANK($GW$3),"",IF(OR(Tipy!FM73=Výsledky!$GK$6,Tipy!FM73=Výsledky!$GK$7,Tipy!FM73=Výsledky!$GK$8,Tipy!FM73=Výsledky!$GK$9),IF(VLOOKUP(Tipy!FM73,'Kategórie hráčov'!$A$2:$B$46,2,FALSE)=30,30,20),0))</f>
        <v/>
      </c>
      <c r="GN79" s="61" t="str">
        <f>IF(ISBLANK($GW$3),"",IF(OR(Tipy!FN73=Výsledky!$GN$6,Tipy!FN73=Výsledky!$GN$7,Tipy!FN73=Výsledky!$GN$8,Tipy!FN73=Výsledky!$GN$9),IF(VLOOKUP(Tipy!FN73,'Kategórie hráčov'!$A$2:$B$46,2,FALSE)=30,30,20),0))</f>
        <v/>
      </c>
      <c r="GO79" s="62" t="str">
        <f>IF(ISBLANK($GW$3),"",IF(ISBLANK(Tipy!FJ73),0,IF(OR(AND(Tipy!FJ73=Výsledky!$GU$3,OR(Tipy!FL73=Výsledky!$GW$3+1,Tipy!FL73=Výsledky!$GW$3-1)),AND(Tipy!FL73=Výsledky!$GW$3,OR(Tipy!FJ73=Výsledky!$GU$3+1,Tipy!FJ73=Výsledky!$GU$3-1))),10,0)))</f>
        <v/>
      </c>
      <c r="GP79" s="65" t="str">
        <f>IF(ISBLANK($GW$3),"",IF(ISBLANK(Tipy!FJ73),"-",SUM(GK79:GO79)))</f>
        <v/>
      </c>
      <c r="GQ79" s="64"/>
      <c r="GR79" s="61" t="str">
        <f>IF(ISBLANK($GI$3),"",IF(ISBLANK(Tipy!FP73),0,IF(AND(Tipy!FP73=Výsledky!$GG$3,Tipy!FR73=Výsledky!$GI$3),60,0)))</f>
        <v/>
      </c>
      <c r="GS79" s="61" t="str">
        <f>IF(ISBLANK($GI$3),"",IF(ISBLANK(Tipy!FP73),0,IF(AND(Tipy!FP73=Výsledky!$GG$3,Tipy!FR73=Výsledky!$GI$3),0,IF(AND(Tipy!FP73-Tipy!FR73&gt;0,Výsledky!$GG$3-Výsledky!$GI$3&gt;0),20,IF(AND(Tipy!FP73-Tipy!FR73=0,Výsledky!$GG$3-Výsledky!$GI$3=0),20,IF(AND(Tipy!FP73-Tipy!FR73&lt;0,Výsledky!$GG$3-Výsledky!$GI$3&lt;0),20,0))))))</f>
        <v/>
      </c>
      <c r="GT79" s="61" t="str">
        <f>IF(ISBLANK($GI$3),"",IF(OR(Tipy!FS73=Výsledky!#REF!,Tipy!FS73=Výsledky!#REF!,Tipy!FS73=Výsledky!#REF!,Tipy!FS73=Výsledky!$GR$9),IF(VLOOKUP(Tipy!FS73,'Kategórie hráčov'!$A$2:$B$46,2,FALSE)=30,30,20),0))</f>
        <v/>
      </c>
      <c r="GU79" s="61" t="str">
        <f>IF(ISBLANK($GI$3),"",IF(OR(Tipy!FT73=Výsledky!#REF!,Tipy!FT73=Výsledky!#REF!,Tipy!FT73=Výsledky!#REF!,Tipy!FT73=Výsledky!$GU$9),IF(VLOOKUP(Tipy!FT73,'Kategórie hráčov'!$A$2:$B$46,2,FALSE)=30,30,20),0))</f>
        <v/>
      </c>
      <c r="GV79" s="62" t="str">
        <f>IF(ISBLANK($GI$3),"",IF(ISBLANK(Tipy!FP73),0,IF(OR(AND(Tipy!FP73=Výsledky!$GG$3,OR(Tipy!FR73=Výsledky!$GI$3+1,Tipy!FR73=Výsledky!$GI$3-1)),AND(Tipy!FR73=Výsledky!$GI$3,OR(Tipy!FP73=Výsledky!$GG$3+1,Tipy!FP73=Výsledky!$GG$3-1))),10,0)))</f>
        <v/>
      </c>
      <c r="GW79" s="65" t="str">
        <f>IF(ISBLANK($GI$3),"",IF(ISBLANK(Tipy!FP73),"-",SUM(GR79:GV79)))</f>
        <v/>
      </c>
      <c r="GX79" s="64"/>
      <c r="GY79" s="61" t="str">
        <f>IF(ISBLANK($HK$3),"",IF(ISBLANK(Tipy!FV73),0,IF(AND(Tipy!FV73=Výsledky!$HI$3,Tipy!FX73=Výsledky!$HK$3),60,0)))</f>
        <v/>
      </c>
      <c r="GZ79" s="61" t="str">
        <f>IF(ISBLANK($HK$3),"",IF(ISBLANK(Tipy!FV73),0,IF(AND(Tipy!FV73=Výsledky!$HI$3,Tipy!FX73=Výsledky!$HK$3),0,IF(AND(Tipy!FV73-Tipy!FX73&gt;0,Výsledky!$HI$3-Výsledky!$HK$3&gt;0),20,IF(AND(Tipy!FV73-Tipy!FX73=0,Výsledky!$HI$3-Výsledky!$HK$3=0),20,IF(AND(Tipy!FV73-Tipy!FX73&lt;0,Výsledky!$HI$3-Výsledky!$HK$3&lt;0),20,0))))))</f>
        <v/>
      </c>
      <c r="HA79" s="61" t="str">
        <f>IF(ISBLANK($HK$3),"",IF(OR(Tipy!FY73=Výsledky!$GY$6,Tipy!FY73=Výsledky!$GY$7,Tipy!FY73=Výsledky!$GY$8,Tipy!FY73=Výsledky!$GY$9),IF(VLOOKUP(Tipy!FY73,'Kategórie hráčov'!$A$2:$B$46,2,FALSE)=30,30,20),0))</f>
        <v/>
      </c>
      <c r="HB79" s="61" t="str">
        <f>IF(ISBLANK($HK$3),"",IF(OR(Tipy!FZ73=Výsledky!$HB$6,Tipy!FZ73=Výsledky!$HB$7,Tipy!FZ73=Výsledky!$HB$8,Tipy!FZ73=Výsledky!$HB$9),IF(VLOOKUP(Tipy!FZ73,'Kategórie hráčov'!$A$2:$B$46,2,FALSE)=30,30,20),0))</f>
        <v/>
      </c>
      <c r="HC79" s="62" t="str">
        <f>IF(ISBLANK($HK$3),"",IF(ISBLANK(Tipy!FV73),0,IF(OR(AND(Tipy!FV73=Výsledky!$HI$3,OR(Tipy!FX73=Výsledky!$HK$3+1,Tipy!FX73=Výsledky!$HK$3-1)),AND(Tipy!FX73=Výsledky!$HK$3,OR(Tipy!FV73=Výsledky!$HI$3+1,Tipy!FV73=Výsledky!$HI$3-1))),10,0)))</f>
        <v/>
      </c>
      <c r="HD79" s="65" t="str">
        <f>IF(ISBLANK($HK$3),"",IF(ISBLANK(Tipy!FV73),"-",SUM(GY79:HC79)))</f>
        <v/>
      </c>
      <c r="HE79" s="64"/>
      <c r="HF79" s="61" t="str">
        <f>IF(ISBLANK($HD$3),"",IF(ISBLANK(Tipy!GB73),0,IF(AND(Tipy!GB73=Výsledky!$HB$3,Tipy!GD73=Výsledky!$HD$3),60,0)))</f>
        <v/>
      </c>
      <c r="HG79" s="61" t="str">
        <f>IF(ISBLANK($HD$3),"",IF(ISBLANK(Tipy!GB73),0,IF(AND(Tipy!GB73=Výsledky!$HB$3,Tipy!GD73=Výsledky!$HD$3),0,IF(AND(Tipy!GB73-Tipy!GD73&gt;0,Výsledky!$HB$3-Výsledky!$HD$3&gt;0),20,IF(AND(Tipy!GB73-Tipy!GD73=0,Výsledky!$HB$3-Výsledky!$HD$3=0),20,IF(AND(Tipy!GB73-Tipy!GD73&lt;0,Výsledky!$HB$3-Výsledky!$HD$3&lt;0),20,0))))))</f>
        <v/>
      </c>
      <c r="HH79" s="61" t="str">
        <f>IF(ISBLANK($HD$3),"",IF(OR(Tipy!GE73=Výsledky!#REF!,Tipy!GE73=Výsledky!#REF!,Tipy!GE73=Výsledky!#REF!,Tipy!GE73=Výsledky!$HF$9),IF(VLOOKUP(Tipy!GE73,'Kategórie hráčov'!$A$2:$B$46,2,FALSE)=30,30,20),0))</f>
        <v/>
      </c>
      <c r="HI79" s="61" t="str">
        <f>IF(ISBLANK($HD$3),"",IF(OR(Tipy!GF73=Výsledky!#REF!,Tipy!GF73=Výsledky!#REF!,Tipy!GF73=Výsledky!#REF!,Tipy!GF73=Výsledky!$HI$9),IF(VLOOKUP(Tipy!GF73,'Kategórie hráčov'!$A$2:$B$46,2,FALSE)=30,30,20),0))</f>
        <v/>
      </c>
      <c r="HJ79" s="62" t="str">
        <f>IF(ISBLANK($HD$3),"",IF(ISBLANK(Tipy!GB73),0,IF(OR(AND(Tipy!GB73=Výsledky!$HB$3,OR(Tipy!GD73=Výsledky!$HD$3+1,Tipy!GD73=Výsledky!$HD$3-1)),AND(Tipy!GD73=Výsledky!$HD$3,OR(Tipy!GB73=Výsledky!$HB$3+1,Tipy!GB73=Výsledky!$HB$3-1))),10,0)))</f>
        <v/>
      </c>
      <c r="HK79" s="65" t="str">
        <f>IF(ISBLANK($HD$3),"",IF(ISBLANK(Tipy!GB73),"-",SUM(HF79:HJ79)))</f>
        <v/>
      </c>
      <c r="HL79" s="64"/>
      <c r="HM79" s="61" t="str">
        <f>IF(ISBLANK($HY$3),"",IF(ISBLANK(Tipy!GH73),0,IF(AND(Tipy!GH73=Výsledky!$HW$3,Tipy!GJ73=Výsledky!$HY$3),60,0)))</f>
        <v/>
      </c>
      <c r="HN79" s="61" t="str">
        <f>IF(ISBLANK($HY$3),"",IF(ISBLANK(Tipy!GH73),0,IF(AND(Tipy!GH73=Výsledky!$HW$3,Tipy!GJ73=Výsledky!$HY$3),0,IF(AND(Tipy!GH73-Tipy!GJ73&gt;0,Výsledky!$HW$3-Výsledky!$HY$3&gt;0),20,IF(AND(Tipy!GH73-Tipy!GJ73=0,Výsledky!$HW$3-Výsledky!$HY$3=0),20,IF(AND(Tipy!GH73-Tipy!GJ73&lt;0,Výsledky!$HW$3-Výsledky!$HY$3&lt;0),20,0))))))</f>
        <v/>
      </c>
      <c r="HO79" s="61" t="str">
        <f>IF(ISBLANK($HY$3),"",IF(OR(Tipy!GK73=Výsledky!$HM$6,Tipy!GK73=Výsledky!$HM$7,Tipy!GK73=Výsledky!$HM$8,Tipy!GK73=Výsledky!$HM$9),IF(VLOOKUP(Tipy!GK73,'Kategórie hráčov'!$A$2:$B$46,2,FALSE)=30,30,20),0))</f>
        <v/>
      </c>
      <c r="HP79" s="61" t="str">
        <f>IF(ISBLANK($HY$3),"",IF(OR(Tipy!GL73=Výsledky!$HP$6,Tipy!GL73=Výsledky!$HP$7,Tipy!GL73=Výsledky!$HP$8,Tipy!GL73=Výsledky!$HP$9),IF(VLOOKUP(Tipy!GL73,'Kategórie hráčov'!$A$2:$B$46,2,FALSE)=30,30,20),0))</f>
        <v/>
      </c>
      <c r="HQ79" s="62" t="str">
        <f>IF(ISBLANK($HY$3),"",IF(ISBLANK(Tipy!GH73),0,IF(OR(AND(Tipy!GH73=Výsledky!$HW$3,OR(Tipy!GJ73=Výsledky!$HY$3+1,Tipy!GJ73=Výsledky!$HY$3-1)),AND(Tipy!GJ73=Výsledky!$HY$3,OR(Tipy!GH73=Výsledky!$HW$3+1,Tipy!GH73=Výsledky!$HW$3-1))),10,0)))</f>
        <v/>
      </c>
      <c r="HR79" s="65" t="str">
        <f>IF(ISBLANK($HY$3),"",IF(ISBLANK(Tipy!GH73),"-",SUM(HM79:HQ79)))</f>
        <v/>
      </c>
      <c r="HS79" s="64"/>
      <c r="HT79" s="61" t="str">
        <f>IF(ISBLANK($HR$3),"",IF(ISBLANK(Tipy!GN73),0,IF(AND(Tipy!GN73=Výsledky!$HP$3,Tipy!GP73=Výsledky!$HR$3),60,0)))</f>
        <v/>
      </c>
      <c r="HU79" s="61" t="str">
        <f>IF(ISBLANK($HR$3),"",IF(ISBLANK(Tipy!GN73),0,IF(AND(Tipy!GN73=Výsledky!$HP$3,Tipy!GP73=Výsledky!$HR$3),0,IF(AND(Tipy!GN73-Tipy!GP73&gt;0,Výsledky!$HP$3-Výsledky!$HR$3&gt;0),20,IF(AND(Tipy!GN73-Tipy!GP73=0,Výsledky!$HP$3-Výsledky!$HR$3=0),20,IF(AND(Tipy!GN73-Tipy!GP73&lt;0,Výsledky!$HP$3-Výsledky!$HR$3&lt;0),20,0))))))</f>
        <v/>
      </c>
      <c r="HV79" s="61" t="str">
        <f>IF(ISBLANK($HR$3),"",IF(OR(Tipy!GQ73=Výsledky!$HT$6,Tipy!GQ73=Výsledky!#REF!,Tipy!GQ73=Výsledky!#REF!,Tipy!GQ73=Výsledky!#REF!),IF(VLOOKUP(Tipy!GQ73,'Kategórie hráčov'!$A$2:$B$46,2,FALSE)=30,30,20),0))</f>
        <v/>
      </c>
      <c r="HW79" s="61" t="str">
        <f>IF(ISBLANK($HR$3),"",IF(OR(Tipy!GR73=Výsledky!$HW$6,Tipy!GR73=Výsledky!#REF!,Tipy!GR73=Výsledky!#REF!,Tipy!GR73=Výsledky!#REF!),IF(VLOOKUP(Tipy!GR73,'Kategórie hráčov'!$A$2:$B$46,2,FALSE)=30,30,20),0))</f>
        <v/>
      </c>
      <c r="HX79" s="62" t="str">
        <f>IF(ISBLANK($HR$3),"",IF(ISBLANK(Tipy!GN73),0,IF(OR(AND(Tipy!GN73=Výsledky!$HP$3,OR(Tipy!GP73=Výsledky!$HR$3+1,Tipy!GP73=Výsledky!$HR$3-1)),AND(Tipy!GP73=Výsledky!$HR$3,OR(Tipy!GN73=Výsledky!$HP$3+1,Tipy!GN73=Výsledky!$HP$3-1))),10,0)))</f>
        <v/>
      </c>
      <c r="HY79" s="65" t="str">
        <f>IF(ISBLANK($HR$3),"",IF(ISBLANK(Tipy!GN73),"-",SUM(HT79:HX79)))</f>
        <v/>
      </c>
      <c r="HZ79" s="64"/>
      <c r="IA79" s="61" t="str">
        <f>IF(ISBLANK($IM$3),"",IF(ISBLANK(Tipy!GT73),0,IF(AND(Tipy!GT73=Výsledky!$IK$3,Tipy!GV73=Výsledky!$IM$3),60,0)))</f>
        <v/>
      </c>
      <c r="IB79" s="61" t="str">
        <f>IF(ISBLANK($IM$3),"",IF(ISBLANK(Tipy!GT73),0,IF(AND(Tipy!GT73=Výsledky!$IK$3,Tipy!GV73=Výsledky!$IM$3),0,IF(AND(Tipy!GT73-Tipy!GV73&gt;0,Výsledky!$IK$3-Výsledky!$IM$3&gt;0),20,IF(AND(Tipy!GT73-Tipy!GV73=0,Výsledky!$IK$3-Výsledky!$IM$3=0),20,IF(AND(Tipy!GT73-Tipy!GV73&lt;0,Výsledky!$IK$3-Výsledky!$IM$3&lt;0),20,0))))))</f>
        <v/>
      </c>
      <c r="IC79" s="61" t="str">
        <f>IF(ISBLANK($IM$3),"",IF(OR(Tipy!GW73=Výsledky!$IA$6,Tipy!GW73=Výsledky!$IA$7,Tipy!GW73=Výsledky!$IA$8,Tipy!GW73=Výsledky!$IA$9),IF(VLOOKUP(Tipy!GW73,'Kategórie hráčov'!$A$2:$B$46,2,FALSE)=30,30,20),0))</f>
        <v/>
      </c>
      <c r="ID79" s="61" t="str">
        <f>IF(ISBLANK($IM$3),"",IF(OR(Tipy!GX73=Výsledky!$ID$6,Tipy!GX73=Výsledky!$ID$7,Tipy!GX73=Výsledky!$ID$8,Tipy!GX73=Výsledky!$ID$9),IF(VLOOKUP(Tipy!GX73,'Kategórie hráčov'!$A$2:$B$46,2,FALSE)=30,30,20),0))</f>
        <v/>
      </c>
      <c r="IE79" s="62" t="str">
        <f>IF(ISBLANK($IM$3),"",IF(ISBLANK(Tipy!GT73),0,IF(OR(AND(Tipy!GT73=Výsledky!$IK$3,OR(Tipy!GV73=Výsledky!$IM$3+1,Tipy!GV73=Výsledky!$IM$3-1)),AND(Tipy!GV73=Výsledky!$IM$3,OR(Tipy!GT73=Výsledky!$IK$3+1,Tipy!GT73=Výsledky!$IK$3-1))),10,0)))</f>
        <v/>
      </c>
      <c r="IF79" s="65" t="str">
        <f>IF(ISBLANK($IM$3),"",IF(ISBLANK(Tipy!GT73),"-",SUM(IA79:IE79)))</f>
        <v/>
      </c>
      <c r="IG79" s="64"/>
      <c r="IH79" s="61" t="str">
        <f>IF(ISBLANK($IF$3),"",IF(ISBLANK(Tipy!GZ73),0,IF(AND(Tipy!GZ73=Výsledky!$ID$3,Tipy!HB73=Výsledky!$IF$3),60,0)))</f>
        <v/>
      </c>
      <c r="II79" s="61" t="str">
        <f>IF(ISBLANK($IF$3),"",IF(ISBLANK(Tipy!GZ73),0,IF(AND(Tipy!GZ73=Výsledky!$ID$3,Tipy!HB73=Výsledky!$IF$3),0,IF(AND(Tipy!GZ73-Tipy!HB73&gt;0,Výsledky!$ID$3-Výsledky!$IF$3&gt;0),20,IF(AND(Tipy!GZ73-Tipy!HB73=0,Výsledky!$ID$3-Výsledky!$IF$3=0),20,IF(AND(Tipy!GZ73-Tipy!HB73&lt;0,Výsledky!$ID$3-Výsledky!$IF$3&lt;0),20,0))))))</f>
        <v/>
      </c>
      <c r="IJ79" s="61" t="str">
        <f>IF(ISBLANK($IF$3),"",IF(OR(Tipy!HC73=Výsledky!#REF!,Tipy!HC73=Výsledky!#REF!,Tipy!HC73=Výsledky!#REF!,Tipy!HC73=Výsledky!$IH$9),IF(VLOOKUP(Tipy!HC73,'Kategórie hráčov'!$A$2:$B$46,2,FALSE)=30,30,20),0))</f>
        <v/>
      </c>
      <c r="IK79" s="61" t="str">
        <f>IF(ISBLANK($IF$3),"",IF(OR(Tipy!HD73=Výsledky!#REF!,Tipy!HD73=Výsledky!#REF!,Tipy!HD73=Výsledky!#REF!,Tipy!HD73=Výsledky!$IK$9),IF(VLOOKUP(Tipy!HD73,'Kategórie hráčov'!$A$2:$B$46,2,FALSE)=30,30,20),0))</f>
        <v/>
      </c>
      <c r="IL79" s="62" t="str">
        <f>IF(ISBLANK($IF$3),"",IF(ISBLANK(Tipy!GZ73),0,IF(OR(AND(Tipy!GZ73=Výsledky!$ID$3,OR(Tipy!HB73=Výsledky!$IF$3+1,Tipy!HB73=Výsledky!$IF$3-1)),AND(Tipy!HB73=Výsledky!$IF$3,OR(Tipy!GZ73=Výsledky!$ID$3+1,Tipy!GZ73=Výsledky!$ID$3-1))),10,0)))</f>
        <v/>
      </c>
      <c r="IM79" s="65" t="str">
        <f>IF(ISBLANK($IF$3),"",IF(ISBLANK(Tipy!GZ73),"-",SUM(IH79:IL79)))</f>
        <v/>
      </c>
      <c r="IN79" s="64"/>
      <c r="IO79" s="61" t="str">
        <f>IF(ISBLANK($IT$3),"",IF(ISBLANK(Tipy!HF73),0,IF(AND(Tipy!HF73=Výsledky!$IR$3,Tipy!HH73=Výsledky!$IT$3),60,0)))</f>
        <v/>
      </c>
      <c r="IP79" s="61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61" t="str">
        <f>IF(ISBLANK($IT$3),"",IF(OR(Tipy!HI73=Výsledky!$IO$6,Tipy!HI73=Výsledky!$IO$7,Tipy!HI73=Výsledky!$IO$8,Tipy!HI73=Výsledky!$IO$9),IF(VLOOKUP(Tipy!HI73,'Kategórie hráčov'!$A$2:$B$46,2,FALSE)=30,30,20),0))</f>
        <v/>
      </c>
      <c r="IR79" s="61" t="str">
        <f>IF(ISBLANK($IT$3),"",IF(OR(Tipy!HJ73=Výsledky!$IR$6,Tipy!HJ73=Výsledky!$IR$7,Tipy!HJ73=Výsledky!$IR$8,Tipy!HJ73=Výsledky!$IR$9),IF(VLOOKUP(Tipy!HJ73,'Kategórie hráčov'!$A$2:$B$46,2,FALSE)=30,30,20),0))</f>
        <v/>
      </c>
      <c r="IS79" s="62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65" t="str">
        <f>IF(ISBLANK($IT$3),"",IF(ISBLANK(Tipy!HF73),"-",SUM(IO79:IS79)))</f>
        <v/>
      </c>
      <c r="IU79" s="64"/>
      <c r="IV79" s="61" t="str">
        <f>IF(ISBLANK($JA$3),"",IF(ISBLANK(Tipy!HL73),0,IF(AND(Tipy!HL73=Výsledky!$IY$3,Tipy!HN73=Výsledky!$JA$3),60,0)))</f>
        <v/>
      </c>
      <c r="IW79" s="61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61" t="str">
        <f>IF(ISBLANK($JA$3),"",IF(OR(Tipy!HO73=Výsledky!$IV$6,Tipy!HO73=Výsledky!$IV$7,Tipy!HO73=Výsledky!$IV$8,Tipy!HO73=Výsledky!$IV$9),IF(VLOOKUP(Tipy!HO73,'Kategórie hráčov'!$A$2:$B$46,2,FALSE)=30,30,20),0))</f>
        <v/>
      </c>
      <c r="IY79" s="61" t="str">
        <f>IF(ISBLANK($JA$3),"",IF(OR(Tipy!HP73=Výsledky!$IY$6,Tipy!HP73=Výsledky!$IY$7,Tipy!HP73=Výsledky!$IY$8,Tipy!HP73=Výsledky!$IY$9),IF(VLOOKUP(Tipy!HP73,'Kategórie hráčov'!$A$2:$B$46,2,FALSE)=30,30,20),0))</f>
        <v/>
      </c>
      <c r="IZ79" s="62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65" t="str">
        <f>IF(ISBLANK($JA$3),"",IF(ISBLANK(Tipy!HL73),"-",SUM(IV79:IZ79)))</f>
        <v/>
      </c>
      <c r="JB79" s="64"/>
      <c r="JC79" s="61" t="str">
        <f>IF(ISBLANK($JO$3),"",IF(ISBLANK(Tipy!HR73),0,IF(AND(Tipy!HR73=Výsledky!$JM$3,Tipy!HT73=Výsledky!$JO$3),60,0)))</f>
        <v/>
      </c>
      <c r="JD79" s="61" t="str">
        <f>IF(ISBLANK($JO$3),"",IF(ISBLANK(Tipy!HR73),0,IF(AND(Tipy!HR73=Výsledky!$JM$3,Tipy!HT73=Výsledky!$JO$3),0,IF(AND(Tipy!HR73-Tipy!HT73&gt;0,Výsledky!$JM$3-Výsledky!$JO$3&gt;0),20,IF(AND(Tipy!HR73-Tipy!HT73=0,Výsledky!$JM$3-Výsledky!$JO$3=0),20,IF(AND(Tipy!HR73-Tipy!HT73&lt;0,Výsledky!$JM$3-Výsledky!$JO$3&lt;0),20,0))))))</f>
        <v/>
      </c>
      <c r="JE79" s="61" t="str">
        <f>IF(ISBLANK($JO$3),"",IF(OR(Tipy!HU73=Výsledky!$JC$6,Tipy!HU73=Výsledky!$JC$7,Tipy!HU73=Výsledky!$JC$8,Tipy!HU73=Výsledky!$JC$9),IF(VLOOKUP(Tipy!HU73,'Kategórie hráčov'!$A$2:$B$70,2,FALSE)=30,30,20),0))</f>
        <v/>
      </c>
      <c r="JF79" s="61" t="str">
        <f>IF(ISBLANK($JO$3),"",IF(OR(Tipy!HV73=Výsledky!$JF$6,Tipy!HV73=Výsledky!$JF$7,Tipy!HV73=Výsledky!$JF$8,Tipy!HV73=Výsledky!$JF$9),IF(VLOOKUP(Tipy!HV73,'Kategórie hráčov'!$A$2:$B$70,2,FALSE)=30,30,20),0))</f>
        <v/>
      </c>
      <c r="JG79" s="62" t="str">
        <f>IF(ISBLANK($JO$3),"",IF(ISBLANK(Tipy!HR73),0,IF(OR(AND(Tipy!HR73=Výsledky!$JM$3,OR(Tipy!HT73=Výsledky!$JO$3+1,Tipy!HT73=Výsledky!$JO$3-1)),AND(Tipy!HT73=Výsledky!$JO$3,OR(Tipy!HR73=Výsledky!$JM$3+1,Tipy!HR73=Výsledky!$JM$3-1))),10,0)))</f>
        <v/>
      </c>
      <c r="JH79" s="65" t="str">
        <f>IF(ISBLANK($JO$3),"",IF(ISBLANK(Tipy!HR73),"-",SUM(JC79:JG79)))</f>
        <v/>
      </c>
      <c r="JI79" s="64"/>
      <c r="JJ79" s="61" t="str">
        <f>IF(ISBLANK($JH$3),"",IF(ISBLANK(Tipy!HX73),0,IF(AND(Tipy!HX73=Výsledky!$JF$3,Tipy!HZ73=Výsledky!$JH$3),60,0)))</f>
        <v/>
      </c>
      <c r="JK79" s="61" t="str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/>
      </c>
      <c r="JL79" s="61" t="str">
        <f>IF(ISBLANK($JH$3),"",IF(OR(Tipy!IA73=Výsledky!#REF!,Tipy!IA73=Výsledky!#REF!,Tipy!IA73=Výsledky!#REF!,Tipy!IA73=Výsledky!$JJ$9),IF(VLOOKUP(Tipy!IA73,'Kategórie hráčov'!$A$2:$B$46,2,FALSE)=30,30,20),0))</f>
        <v/>
      </c>
      <c r="JM79" s="61" t="str">
        <f>IF(ISBLANK($JH$3),"",IF(OR(Tipy!IB73=Výsledky!#REF!,Tipy!IB73=Výsledky!#REF!,Tipy!IB73=Výsledky!#REF!,Tipy!IB73=Výsledky!$JM$9),IF(VLOOKUP(Tipy!IB73,'Kategórie hráčov'!$A$2:$B$46,2,FALSE)=30,30,20),0))</f>
        <v/>
      </c>
      <c r="JN79" s="62" t="str">
        <f>IF(ISBLANK($JH$3),"",IF(ISBLANK(Tipy!HX73),0,IF(OR(AND(Tipy!HX73=Výsledky!$JF$3,OR(Tipy!HZ73=Výsledky!$JH$3+1,Tipy!HZ73=Výsledky!$JH$3-1)),AND(Tipy!HZ73=Výsledky!$JH$3,OR(Tipy!HX73=Výsledky!$JF$3+1,Tipy!HX73=Výsledky!$JF$3-1))),10,0)))</f>
        <v/>
      </c>
      <c r="JO79" s="65" t="str">
        <f>IF(ISBLANK($JH$3),"",IF(ISBLANK(Tipy!HX73),"-",SUM(JJ79:JN79)))</f>
        <v/>
      </c>
      <c r="JP79" s="64"/>
      <c r="JQ79" s="61" t="str">
        <f>IF(ISBLANK($JV$3),"",IF(ISBLANK(Tipy!ID73),0,IF(AND(Tipy!ID73=Výsledky!$JT$3,Tipy!IF73=Výsledky!$JV$3),60,0)))</f>
        <v/>
      </c>
      <c r="JR79" s="61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61" t="str">
        <f>IF(ISBLANK($JV$3),"",IF(OR(Tipy!IG73=Výsledky!$JQ$6,Tipy!IG73=Výsledky!$JQ$7,Tipy!IG73=Výsledky!$JQ$8,Tipy!IG73=Výsledky!$JQ$9),IF(VLOOKUP(Tipy!IG73,'Kategórie hráčov'!$A$2:$B$46,2,FALSE)=30,30,20),0))</f>
        <v/>
      </c>
      <c r="JT79" s="61" t="str">
        <f>IF(ISBLANK($JV$3),"",IF(OR(Tipy!IH73=Výsledky!$JT$6,Tipy!IH73=Výsledky!$JT$7,Tipy!IH73=Výsledky!$JT$8,Tipy!IH73=Výsledky!$JT$9),IF(VLOOKUP(Tipy!IH73,'Kategórie hráčov'!$A$2:$B$46,2,FALSE)=30,30,20),0))</f>
        <v/>
      </c>
      <c r="JU79" s="62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65" t="str">
        <f>IF(ISBLANK($JV$3),"",IF(ISBLANK(Tipy!ID73),"-",SUM(JQ79:JU79)))</f>
        <v/>
      </c>
      <c r="JW79" s="64"/>
      <c r="JX79" s="61" t="str">
        <f>IF(ISBLANK($KQ$3),"",IF(ISBLANK(Tipy!IJ73),0,IF(AND(Tipy!IJ73=Výsledky!$KO$3,Tipy!IL73=Výsledky!$KQ$3),60,0)))</f>
        <v/>
      </c>
      <c r="JY79" s="61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1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1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2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65" t="str">
        <f>IF(ISBLANK($KQ$3),"",IF(ISBLANK(Tipy!IJ73),"-",SUM(JX79:KB79)))</f>
        <v/>
      </c>
      <c r="KD79" s="64"/>
      <c r="KE79" s="61" t="str">
        <f>IF(ISBLANK($KX$3),"",IF(ISBLANK(Tipy!IP73),0,IF(AND(Tipy!IP73=Výsledky!$KV$3,Tipy!IR73=Výsledky!$KX$3),60,0)))</f>
        <v/>
      </c>
      <c r="KF79" s="61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1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1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2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65" t="str">
        <f>IF(ISBLANK($KX$3),"",IF(ISBLANK(Tipy!IP73),"-",SUM(KE79:KI79)))</f>
        <v/>
      </c>
      <c r="KK79" s="64"/>
      <c r="KL79" s="61" t="str">
        <f>IF(ISBLANK($KJ$3),"",IF(ISBLANK(Tipy!IV73),0,IF(AND(Tipy!IV73=Výsledky!$KH$3,Tipy!IX73=Výsledky!$KJ$3),60,0)))</f>
        <v/>
      </c>
      <c r="KM79" s="61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1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1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2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65" t="str">
        <f>IF(ISBLANK($KJ$3),"",IF(ISBLANK(Tipy!IV73),"-",SUM(KL79:KP79)))</f>
        <v/>
      </c>
      <c r="KR79" s="64"/>
      <c r="KS79" s="61" t="str">
        <f>IF(ISBLANK($KC$3),"",IF(ISBLANK(Tipy!JB73),0,IF(AND(Tipy!JB73=Výsledky!$KA$3,Tipy!JD73=Výsledky!$KC$3),60,0)))</f>
        <v/>
      </c>
      <c r="KT79" s="61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1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1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2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5" t="str">
        <f>IF(ISBLANK($KC$3),"",IF(ISBLANK(Tipy!JB73),"-",SUM(KS79:KW79)))</f>
        <v/>
      </c>
      <c r="KY79" s="64"/>
      <c r="KZ79" s="61" t="str">
        <f>IF(ISBLANK($LE$3),"",IF(ISBLANK(Tipy!JH73),0,IF(AND(Tipy!JH73=Výsledky!$LC$3,Tipy!JJ73=Výsledky!$LE$3),60,0)))</f>
        <v/>
      </c>
      <c r="LA79" s="61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1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1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2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5" t="str">
        <f>IF(ISBLANK($LE$3),"",IF(ISBLANK(Tipy!JH73),"-",SUM(KZ79:LD79)))</f>
        <v/>
      </c>
      <c r="LF79" s="64"/>
      <c r="LG79" s="61" t="str">
        <f>IF(ISBLANK($JH$3),"",IF(ISBLANK(Tipy!JU73),0,IF(AND(Tipy!JU73=Výsledky!$JF$3,Tipy!JW73=Výsledky!$JH$3),60,0)))</f>
        <v/>
      </c>
      <c r="LH79" s="61" t="str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/>
      </c>
      <c r="LI79" s="61" t="str">
        <f>IF(ISBLANK($JH$3),"",IF(OR(Tipy!JX73=Výsledky!#REF!,Tipy!JX73=Výsledky!#REF!,Tipy!JX73=Výsledky!#REF!,Tipy!JX73=Výsledky!$JJ$9),IF(VLOOKUP(Tipy!JX73,'Kategórie hráčov'!$A$2:$B$46,2,FALSE)=30,30,20),0))</f>
        <v/>
      </c>
      <c r="LJ79" s="61" t="str">
        <f>IF(ISBLANK($JH$3),"",IF(OR(Tipy!JY73=Výsledky!#REF!,Tipy!JY73=Výsledky!#REF!,Tipy!JY73=Výsledky!#REF!,Tipy!JY73=Výsledky!$JM$9),IF(VLOOKUP(Tipy!JY73,'Kategórie hráčov'!$A$2:$B$46,2,FALSE)=30,30,20),0))</f>
        <v/>
      </c>
      <c r="LK79" s="62" t="str">
        <f>IF(ISBLANK($JH$3),"",IF(ISBLANK(Tipy!JU73),0,IF(OR(AND(Tipy!JU73=Výsledky!$JF$3,OR(Tipy!JW73=Výsledky!$JH$3+1,Tipy!JW73=Výsledky!$JH$3-1)),AND(Tipy!JW73=Výsledky!$JH$3,OR(Tipy!JU73=Výsledky!$JF$3+1,Tipy!JU73=Výsledky!$JF$3-1))),10,0)))</f>
        <v/>
      </c>
      <c r="LL79" s="65" t="str">
        <f>IF(ISBLANK($JH$3),"",IF(ISBLANK(Tipy!JU73),"-",SUM(LG79:LK79)))</f>
        <v/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 t="str">
        <f>IF(ISBLANK($JH$3),"",IF(ISBLANK(Tipy!KI73),0,IF(AND(Tipy!KI73=Výsledky!$JF$3,Tipy!KK73=Výsledky!$JH$3),60,0)))</f>
        <v/>
      </c>
      <c r="LV79" s="61" t="str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/>
      </c>
      <c r="LW79" s="61" t="str">
        <f>IF(ISBLANK($JH$3),"",IF(OR(Tipy!KL73=Výsledky!#REF!,Tipy!KL73=Výsledky!#REF!,Tipy!KL73=Výsledky!#REF!,Tipy!KL73=Výsledky!$JJ$9),IF(VLOOKUP(Tipy!KL73,'Kategórie hráčov'!$A$2:$B$46,2,FALSE)=30,30,20),0))</f>
        <v/>
      </c>
      <c r="LX79" s="61" t="str">
        <f>IF(ISBLANK($JH$3),"",IF(OR(Tipy!KM73=Výsledky!#REF!,Tipy!KM73=Výsledky!#REF!,Tipy!KM73=Výsledky!#REF!,Tipy!KM73=Výsledky!$JM$9),IF(VLOOKUP(Tipy!KM73,'Kategórie hráčov'!$A$2:$B$46,2,FALSE)=30,30,20),0))</f>
        <v/>
      </c>
      <c r="LY79" s="62" t="str">
        <f>IF(ISBLANK($JH$3),"",IF(ISBLANK(Tipy!KI73),0,IF(OR(AND(Tipy!KI73=Výsledky!$JF$3,OR(Tipy!KK73=Výsledky!$JH$3+1,Tipy!KK73=Výsledky!$JH$3-1)),AND(Tipy!KK73=Výsledky!$JH$3,OR(Tipy!KI73=Výsledky!$JF$3+1,Tipy!KI73=Výsledky!$JF$3-1))),10,0)))</f>
        <v/>
      </c>
      <c r="LZ79" s="65" t="str">
        <f>IF(ISBLANK($JH$3),"",IF(ISBLANK(Tipy!KI73),"-",SUM(LU79:LY79)))</f>
        <v/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324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324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5" customFormat="1" ht="18" hidden="1" customHeight="1" x14ac:dyDescent="0.2">
      <c r="A80" s="287">
        <f>Tipy!A74</f>
        <v>53</v>
      </c>
      <c r="B80" s="302" t="s">
        <v>320</v>
      </c>
      <c r="C80" s="303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4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299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299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102">
        <f>IF(ISBLANK($AR$3),"",IF(ISBLANK(Tipy!AH74),0,IF(AND(Tipy!AH74=Výsledky!$AP$3,Tipy!AJ74=Výsledky!$AR$3),60,0)))</f>
        <v>0</v>
      </c>
      <c r="AN80" s="101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01">
        <f>IF(ISBLANK($AR$3),"",IF(OR(Tipy!AK74=Výsledky!$AM$6,Tipy!AK74=Výsledky!$AM$7,Tipy!AK74=Výsledky!$AM$8,Tipy!AK74=Výsledky!$AM$9),VLOOKUP(Tipy!AK74,'Kategórie hráčov'!$A$2:$B$51,2,FALSE),0))</f>
        <v>0</v>
      </c>
      <c r="AP80" s="101">
        <f>IF(ISBLANK($AR$3),"",IF(OR(Tipy!AL74=Výsledky!$AP$6,Tipy!AL74=Výsledky!$AP$7,Tipy!AL74=Výsledky!$AP$8,Tipy!AL74=Výsledky!$AP$9),VLOOKUP(Tipy!AL74,'Kategórie hráčov'!$A$27:$B$76,2,FALSE),0))</f>
        <v>0</v>
      </c>
      <c r="AQ80" s="62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5">
        <f>IF(ISBLANK($AR$3),"",IF(ISBLANK(Tipy!AH74),"-",SUM(AM80:AQ80)))</f>
        <v>20</v>
      </c>
      <c r="AS80" s="64"/>
      <c r="AT80" s="61">
        <f>IF(ISBLANK($AY$3),"",IF(ISBLANK(Tipy!AN74),0,IF(AND(Tipy!AN74=Výsledky!$AW$3,Tipy!AP74=Výsledky!$AY$3),60,0)))</f>
        <v>0</v>
      </c>
      <c r="AU80" s="61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61">
        <f>IF(ISBLANK($AY$3),"",IF(OR(Tipy!AQ74=Výsledky!$AT$6,Tipy!AQ74=Výsledky!$AT$7,Tipy!AQ74=Výsledky!$AT$8,Tipy!AQ74=Výsledky!$AT$9),VLOOKUP(Tipy!AQ74,'Kategórie hráčov'!$A$2:$B$51,2,FALSE),0))</f>
        <v>20</v>
      </c>
      <c r="AW80" s="61">
        <f>IF(ISBLANK($AY$3),"",IF(OR(Tipy!AR74=Výsledky!$AW$6,Tipy!AR74=Výsledky!$AW$7,Tipy!AR74=Výsledky!$AW$8,Tipy!AR74=Výsledky!$AW$9),VLOOKUP(Tipy!AR74,'Kategórie hráčov'!$A$27:$B$76,2,FALSE),0))</f>
        <v>0</v>
      </c>
      <c r="AX80" s="62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5">
        <f>IF(ISBLANK($AY$3),"",IF(ISBLANK(Tipy!AN74),"-",SUM(AT80:AX80)))</f>
        <v>50</v>
      </c>
      <c r="AZ80" s="64"/>
      <c r="BA80" s="61">
        <f>IF(ISBLANK($BF$3),"",IF(ISBLANK(Tipy!AT74),0,IF(AND(Tipy!AT74=Výsledky!$BD$3,Tipy!AV74=Výsledky!$BF$3),60,0)))</f>
        <v>60</v>
      </c>
      <c r="BB80" s="61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61">
        <f>IF(ISBLANK($BF$3),"",IF(OR(Tipy!AW74=Výsledky!$BA$6,Tipy!AW74=Výsledky!$BA$7,Tipy!AW74=Výsledky!$BA$8,Tipy!AW74=Výsledky!$BA$9),VLOOKUP(Tipy!AW74,'Kategórie hráčov'!$A$2:$B$51,2,FALSE),0))</f>
        <v>20</v>
      </c>
      <c r="BD80" s="61">
        <f>IF(ISBLANK($BF$3),"",IF(OR(Tipy!AX74=Výsledky!$BD$6,Tipy!AX74=Výsledky!$BD$7,Tipy!AX74=Výsledky!$BD$8,Tipy!AX74=Výsledky!$BD$9),VLOOKUP(Tipy!AX74,'Kategórie hráčov'!$A$27:$B$76,2,FALSE),0))</f>
        <v>0</v>
      </c>
      <c r="BE80" s="62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5">
        <f>IF(ISBLANK($BF$3),"",IF(ISBLANK(Tipy!AT74),"-",SUM(BA80:BE80)))</f>
        <v>80</v>
      </c>
      <c r="BG80" s="64"/>
      <c r="BH80" s="61">
        <f>IF(ISBLANK($BM$3),"",IF(ISBLANK(Tipy!AZ74),0,IF(AND(Tipy!AZ74=Výsledky!$BK$3,Tipy!BB74=Výsledky!$BM$3),60,0)))</f>
        <v>60</v>
      </c>
      <c r="BI80" s="61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61">
        <f>IF(ISBLANK($BM$3),"",IF(OR(Tipy!BC74=Výsledky!$BH$6,Tipy!BC74=Výsledky!$BH$7,Tipy!BC74=Výsledky!$BH$8,Tipy!BC74=Výsledky!$BH$9),VLOOKUP(Tipy!BC74,'Kategórie hráčov'!$A$2:$B$51,2,FALSE),0))</f>
        <v>20</v>
      </c>
      <c r="BK80" s="61">
        <f>IF(ISBLANK($BM$3),"",IF(OR(Tipy!BD74=Výsledky!$BK$6,Tipy!BD74=Výsledky!$BK$7,Tipy!BD74=Výsledky!$BK$8,Tipy!BD74=Výsledky!$BK$9),VLOOKUP(Tipy!BD74,'Kategórie hráčov'!$A$27:$B$76,2,FALSE),0))</f>
        <v>20</v>
      </c>
      <c r="BL80" s="62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5">
        <f>IF(ISBLANK($BM$3),"",IF(ISBLANK(Tipy!AZ74),"-",SUM(BH80:BL80)))</f>
        <v>100</v>
      </c>
      <c r="BN80" s="64"/>
      <c r="BO80" s="61">
        <f>IF(ISBLANK($BT$3),"",IF(ISBLANK(Tipy!BF74),0,IF(AND(Tipy!BF74=Výsledky!$BR$3,Tipy!BH74=Výsledky!$BT$3),60,0)))</f>
        <v>0</v>
      </c>
      <c r="BP80" s="61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61">
        <f>IF(ISBLANK($BT$3),"",IF(OR(Tipy!BI74=Výsledky!$BO$6,Tipy!BI74=Výsledky!$BO$7,Tipy!BI74=Výsledky!$BO$8,Tipy!BI74=Výsledky!$BO$9),VLOOKUP(Tipy!BI74,'Kategórie hráčov'!$A$2:$B$51,2,FALSE),0))</f>
        <v>0</v>
      </c>
      <c r="BR80" s="61">
        <f>IF(ISBLANK($BT$3),"",IF(OR(Tipy!BJ74=Výsledky!$BR$6,Tipy!BJ74=Výsledky!$BR$7,Tipy!BJ74=Výsledky!$BR$8,Tipy!BJ74=Výsledky!$BR$9),VLOOKUP(Tipy!BJ74,'Kategórie hráčov'!$A$27:$B$76,2,FALSE),0))</f>
        <v>0</v>
      </c>
      <c r="BS80" s="62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5">
        <f>IF(ISBLANK($BT$3),"",IF(ISBLANK(Tipy!BF74),"-",SUM(BO80:BS80)))</f>
        <v>0</v>
      </c>
      <c r="BU80" s="64"/>
      <c r="BV80" s="61">
        <f>IF(ISBLANK($CA$3),"",IF(ISBLANK(Tipy!BL74),0,IF(AND(Tipy!BL74=Výsledky!$BY$3,Tipy!BN74=Výsledky!$CA$3),60,0)))</f>
        <v>60</v>
      </c>
      <c r="BW80" s="61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61">
        <f>IF(ISBLANK($CA$3),"",IF(OR(Tipy!BO74=Výsledky!$BV$6,Tipy!BO74=Výsledky!$BV$7,Tipy!BO74=Výsledky!$BV$8,Tipy!BO74=Výsledky!$BV$9),VLOOKUP(Tipy!BO74,'Kategórie hráčov'!$A$2:$B$51,2,FALSE),0))</f>
        <v>0</v>
      </c>
      <c r="BY80" s="61">
        <f>IF(ISBLANK($CA$3),"",IF(OR(Tipy!BP74=Výsledky!$BY$6,Tipy!BP74=Výsledky!$BY$7,Tipy!BP74=Výsledky!$BY$8,Tipy!BP74=Výsledky!$BY$9),VLOOKUP(Tipy!BP74,'Kategórie hráčov'!$A$27:$B$76,2,FALSE),0))</f>
        <v>0</v>
      </c>
      <c r="BZ80" s="62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5">
        <f>IF(ISBLANK($CA$3),"",IF(ISBLANK(Tipy!BL74),"-",SUM(BV80:BZ80)))</f>
        <v>60</v>
      </c>
      <c r="CB80" s="64"/>
      <c r="CC80" s="61">
        <f>IF(ISBLANK($CH$3),"",IF(ISBLANK(Tipy!BR74),0,IF(AND(Tipy!BR74=Výsledky!$CF$3,Tipy!BT74=Výsledky!$CH$3),60,0)))</f>
        <v>0</v>
      </c>
      <c r="CD80" s="61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61">
        <f>IF(ISBLANK($CH$3),"",IF(OR(Tipy!BU74=Výsledky!$CC$6,Tipy!BU74=Výsledky!$CC$7,Tipy!BU74=Výsledky!$CC$8,Tipy!BU74=Výsledky!$CC$9),VLOOKUP(Tipy!BU74,'Kategórie hráčov'!$A$2:$B$51,2,FALSE),0))</f>
        <v>0</v>
      </c>
      <c r="CF80" s="61">
        <f>IF(ISBLANK($CH$3),"",IF(OR(Tipy!BV74=Výsledky!$CF$6,Tipy!BV74=Výsledky!$CF$7,Tipy!BV74=Výsledky!$CF$8,Tipy!BV74=Výsledky!$CF$9),VLOOKUP(Tipy!BV74,'Kategórie hráčov'!$A$27:$B$76,2,FALSE),0))</f>
        <v>0</v>
      </c>
      <c r="CG80" s="62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5" t="str">
        <f>IF(ISBLANK($CH$3),"",IF(ISBLANK(Tipy!BR74),"-",SUM(CC80:CG80)))</f>
        <v>-</v>
      </c>
      <c r="CI80" s="64"/>
      <c r="CJ80" s="61">
        <f>IF(ISBLANK($CO$3),"",IF(ISBLANK(Tipy!BX74),0,IF(AND(Tipy!BX74=Výsledky!$CM$3,Tipy!BZ74=Výsledky!$CO$3),60,0)))</f>
        <v>0</v>
      </c>
      <c r="CK80" s="61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61">
        <f>IF(ISBLANK($CO$3),"",IF(OR(Tipy!CA74=Výsledky!$CJ$6,Tipy!CA74=Výsledky!$CJ$7,Tipy!CA74=Výsledky!$CJ$8,Tipy!CA74=Výsledky!$CJ$9),VLOOKUP(Tipy!CA74,'Kategórie hráčov'!$A$2:$B$51,2,FALSE),0))</f>
        <v>0</v>
      </c>
      <c r="CM80" s="61">
        <f>IF(ISBLANK($CO$3),"",IF(OR(Tipy!CB74=Výsledky!$CM$6,Tipy!CB74=Výsledky!$CM$7,Tipy!CB74=Výsledky!$CM$8,Tipy!CB74=Výsledky!$CM$9),VLOOKUP(Tipy!CB74,'Kategórie hráčov'!$A$27:$B$76,2,FALSE),0))</f>
        <v>0</v>
      </c>
      <c r="CN80" s="62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65" t="str">
        <f>IF(ISBLANK($CO$3),"",IF(ISBLANK(Tipy!BX74),"-",SUM(CJ80:CN80)))</f>
        <v>-</v>
      </c>
      <c r="CP80" s="64"/>
      <c r="CQ80" s="61">
        <f>IF(ISBLANK($CV$3),"",IF(ISBLANK(Tipy!CD74),0,IF(AND(Tipy!CD74=Výsledky!$CT$3,Tipy!CF74=Výsledky!$CV$3),60,0)))</f>
        <v>0</v>
      </c>
      <c r="CR80" s="61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61">
        <f>IF(ISBLANK($CV$3),"",IF(OR(Tipy!CG74=Výsledky!$CQ$6,Tipy!CG74=Výsledky!$CQ$7,Tipy!CG74=Výsledky!$CQ$8,Tipy!CG74=Výsledky!$CQ$9),VLOOKUP(Tipy!CG74,'Kategórie hráčov'!$A$2:$B$51,2,FALSE),0))</f>
        <v>0</v>
      </c>
      <c r="CT80" s="61">
        <f>IF(ISBLANK($CV$3),"",IF(OR(Tipy!CH74=Výsledky!$CT$6,Tipy!CH74=Výsledky!$CT$7,Tipy!CH74=Výsledky!$CT$8,Tipy!CH74=Výsledky!$CT$9),VLOOKUP(Tipy!CH74,'Kategórie hráčov'!$A$27:$B$76,2,FALSE),0))</f>
        <v>0</v>
      </c>
      <c r="CU80" s="62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65" t="str">
        <f>IF(ISBLANK($CV$3),"",IF(ISBLANK(Tipy!CD74),"-",SUM(CQ80:CU80)))</f>
        <v>-</v>
      </c>
      <c r="CW80" s="64"/>
      <c r="CX80" s="61">
        <f>IF(ISBLANK($DC$3),"",IF(ISBLANK(Tipy!CJ74),0,IF(AND(Tipy!CJ74=Výsledky!$DA$3,Tipy!CL74=Výsledky!$DC$3),60,0)))</f>
        <v>0</v>
      </c>
      <c r="CY80" s="61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61">
        <f>IF(ISBLANK($DC$3),"",IF(OR(Tipy!CM74=Výsledky!$CX$6,Tipy!CM74=Výsledky!$CX$7,Tipy!CM74=Výsledky!$CX$8,Tipy!CM74=Výsledky!$CX$9),VLOOKUP(Tipy!CM74,'Kategórie hráčov'!$A$2:$B$51,2,FALSE),0))</f>
        <v>0</v>
      </c>
      <c r="DA80" s="61">
        <f>IF(ISBLANK($DC$3),"",IF(OR(Tipy!CN74=Výsledky!$DA$6,Tipy!CN74=Výsledky!$DA$7,Tipy!CN74=Výsledky!$DA$8,Tipy!CN74=Výsledky!$DA$9),VLOOKUP(Tipy!CN74,'Kategórie hráčov'!$A$27:$B$76,2,FALSE),0))</f>
        <v>0</v>
      </c>
      <c r="DB80" s="62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65" t="str">
        <f>IF(ISBLANK($DC$3),"",IF(ISBLANK(Tipy!CJ74),"-",SUM(CX80:DB80)))</f>
        <v>-</v>
      </c>
      <c r="DD80" s="64"/>
      <c r="DE80" s="61">
        <f>IF(ISBLANK($DJ$3),"",IF(ISBLANK(Tipy!CP74),0,IF(AND(Tipy!CP74=Výsledky!$DH$3,Tipy!CR74=Výsledky!$DJ$3),60,0)))</f>
        <v>0</v>
      </c>
      <c r="DF80" s="61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61">
        <f>IF(ISBLANK($DJ$3),"",IF(OR(Tipy!CS74=Výsledky!$DE$6,Tipy!CS74=Výsledky!$DE$7,Tipy!CS74=Výsledky!$DE$8,Tipy!CS74=Výsledky!$DE$9),VLOOKUP(Tipy!CS74,'Kategórie hráčov'!$A$2:$B$51,2,FALSE),0))</f>
        <v>0</v>
      </c>
      <c r="DH80" s="61">
        <f>IF(ISBLANK($DJ$3),"",IF(OR(Tipy!CT74=Výsledky!$DH$6,Tipy!CT74=Výsledky!$DH$7,Tipy!CT74=Výsledky!$DH$8,Tipy!CT74=Výsledky!$DH$9),VLOOKUP(Tipy!CT74,'Kategórie hráčov'!$A$27:$B$76,2,FALSE),0))</f>
        <v>0</v>
      </c>
      <c r="DI80" s="62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65" t="str">
        <f>IF(ISBLANK($DJ$3),"",IF(ISBLANK(Tipy!CP74),"-",SUM(DE80:DI80)))</f>
        <v>-</v>
      </c>
      <c r="DK80" s="64"/>
      <c r="DL80" s="61">
        <f>IF(ISBLANK($DQ$3),"",IF(ISBLANK(Tipy!CV74),0,IF(AND(Tipy!CV74=Výsledky!$DO$3,Tipy!CX74=Výsledky!$DQ$3),60,0)))</f>
        <v>0</v>
      </c>
      <c r="DM80" s="61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61">
        <f>IF(ISBLANK($DQ$3),"",IF(OR(Tipy!CY74=Výsledky!$DL$6,Tipy!CY74=Výsledky!$DL$7,Tipy!CY74=Výsledky!$DL$8,Tipy!CY74=Výsledky!$DL$9),VLOOKUP(Tipy!CY74,'Kategórie hráčov'!$A$2:$B$51,2,FALSE),0))</f>
        <v>0</v>
      </c>
      <c r="DO80" s="61">
        <f>IF(ISBLANK($DQ$3),"",IF(OR(Tipy!CZ74=Výsledky!$DO$6,Tipy!CZ74=Výsledky!$DO$7,Tipy!CZ74=Výsledky!$DO$8,Tipy!CZ74=Výsledky!$DO$9),VLOOKUP(Tipy!CZ74,'Kategórie hráčov'!$A$27:$B$76,2,FALSE),0))</f>
        <v>0</v>
      </c>
      <c r="DP80" s="62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65" t="str">
        <f>IF(ISBLANK($DQ$3),"",IF(ISBLANK(Tipy!CV74),"-",SUM(DL80:DP80)))</f>
        <v>-</v>
      </c>
      <c r="DR80" s="64"/>
      <c r="DS80" s="61">
        <f>IF(ISBLANK($DX$3),"",IF(ISBLANK(Tipy!DB74),0,IF(AND(Tipy!DB74=Výsledky!$DV$3,Tipy!DD74=Výsledky!$DX$3),60,0)))</f>
        <v>0</v>
      </c>
      <c r="DT80" s="61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61">
        <f>IF(ISBLANK($DX$3),"",IF(OR(Tipy!DE74=Výsledky!$DS$6,Tipy!DE74=Výsledky!$DS$7,Tipy!DE74=Výsledky!$DS$8,Tipy!DE74=Výsledky!$DS$9),VLOOKUP(Tipy!DE74,'Kategórie hráčov'!$A$2:$B$51,2,FALSE),0))</f>
        <v>0</v>
      </c>
      <c r="DV80" s="61">
        <f>IF(ISBLANK($DX$3),"",IF(OR(Tipy!DF74=Výsledky!$DV$6,Tipy!DF74=Výsledky!$DV$7,Tipy!DF74=Výsledky!$DV$8,Tipy!DF74=Výsledky!$DV$9),VLOOKUP(Tipy!DF74,'Kategórie hráčov'!$A$27:$B$76,2,FALSE),0))</f>
        <v>0</v>
      </c>
      <c r="DW80" s="62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65" t="str">
        <f>IF(ISBLANK($DX$3),"",IF(ISBLANK(Tipy!DB74),"-",SUM(DS80:DW80)))</f>
        <v>-</v>
      </c>
      <c r="DY80" s="64"/>
      <c r="DZ80" s="61">
        <f>IF(ISBLANK($EE$3),"",IF(ISBLANK(Tipy!DH74),0,IF(AND(Tipy!DH74=Výsledky!$EC$3,Tipy!DJ74=Výsledky!$EE$3),60,0)))</f>
        <v>0</v>
      </c>
      <c r="EA80" s="61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61">
        <f>IF(ISBLANK($EE$3),"",IF(OR(Tipy!DK74=Výsledky!$DZ$6,Tipy!DK74=Výsledky!$DZ$7,Tipy!DK74=Výsledky!$DZ$8,Tipy!DK74=Výsledky!$DZ$9),VLOOKUP(Tipy!DK74,'Kategórie hráčov'!$A$2:$B$51,2,FALSE),0))</f>
        <v>0</v>
      </c>
      <c r="EC80" s="61">
        <f>IF(ISBLANK($EE$3),"",IF(OR(Tipy!DL74=Výsledky!$EC$6,Tipy!DL74=Výsledky!$EC$7,Tipy!DL74=Výsledky!$EC$8,Tipy!DL74=Výsledky!$EC$9),VLOOKUP(Tipy!DL74,'Kategórie hráčov'!$A$27:$B$76,2,FALSE),0))</f>
        <v>0</v>
      </c>
      <c r="ED80" s="62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65" t="str">
        <f>IF(ISBLANK($EE$3),"",IF(ISBLANK(Tipy!DH74),"-",SUM(DZ80:ED80)))</f>
        <v>-</v>
      </c>
      <c r="EF80" s="64"/>
      <c r="EG80" s="61">
        <f>IF(ISBLANK($EL$3),"",IF(ISBLANK(Tipy!DN74),0,IF(AND(Tipy!DN74=Výsledky!$EJ$3,Tipy!DP74=Výsledky!$EL$3),60,0)))</f>
        <v>0</v>
      </c>
      <c r="EH80" s="61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61">
        <f>IF(ISBLANK($EL$3),"",IF(OR(Tipy!DQ74=Výsledky!$EG$6,Tipy!DQ74=Výsledky!$EG$7,Tipy!DQ74=Výsledky!$EG$8,Tipy!DQ74=Výsledky!$EG$9),VLOOKUP(Tipy!DQ74,'Kategórie hráčov'!$A$77:$B$77,2,FALSE),0))</f>
        <v>0</v>
      </c>
      <c r="EJ80" s="61">
        <f>IF(ISBLANK($EL$3),"",IF(OR(Tipy!DR74=Výsledky!$EJ$6,Tipy!DR74=Výsledky!$EJ$7,Tipy!DR74=Výsledky!$EJ$8,Tipy!DR74=Výsledky!$EJ$9),VLOOKUP(Tipy!DR74,'Kategórie hráčov'!$A$27:$B$76,2,FALSE),0))</f>
        <v>0</v>
      </c>
      <c r="EK80" s="62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65" t="str">
        <f>IF(ISBLANK($EL$3),"",IF(ISBLANK(Tipy!DN74),"-",SUM(EG80:EK80)))</f>
        <v>-</v>
      </c>
      <c r="EM80" s="64"/>
      <c r="EN80" s="61">
        <f>IF(ISBLANK($ES$3),"",IF(ISBLANK(Tipy!DT74),0,IF(AND(Tipy!DT74=Výsledky!$EQ$3,Tipy!DV74=Výsledky!$ES$3),60,0)))</f>
        <v>0</v>
      </c>
      <c r="EO80" s="61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61">
        <f>IF(ISBLANK($ES$3),"",IF(OR(Tipy!DW74=Výsledky!$EN$6,Tipy!DW74=Výsledky!$EN$7,Tipy!DW74=Výsledky!$EN$8,Tipy!DW74=Výsledky!$EN$9),VLOOKUP(Tipy!DW74,'Kategórie hráčov'!$A$2:$B$51,2,FALSE),0))</f>
        <v>0</v>
      </c>
      <c r="EQ80" s="61">
        <f>IF(ISBLANK($ES$3),"",IF(OR(Tipy!DX74=Výsledky!$EQ$6,Tipy!DX74=Výsledky!$EQ$7,Tipy!DX74=Výsledky!$EQ$8,Tipy!DX74=Výsledky!$EQ$9),VLOOKUP(Tipy!DX74,'Kategórie hráčov'!$A$27:$B$76,2,FALSE),0))</f>
        <v>0</v>
      </c>
      <c r="ER80" s="62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65" t="str">
        <f>IF(ISBLANK($ES$3),"",IF(ISBLANK(Tipy!DT74),"-",SUM(EN80:ER80)))</f>
        <v>-</v>
      </c>
      <c r="ET80" s="64"/>
      <c r="EU80" s="61">
        <f>IF(ISBLANK($EZ$3),"",IF(ISBLANK(Tipy!DZ74),0,IF(AND(Tipy!DZ74=Výsledky!$EX$3,Tipy!EB74=Výsledky!$EZ$3),60,0)))</f>
        <v>0</v>
      </c>
      <c r="EV80" s="61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61">
        <f>IF(ISBLANK($EZ$3),"",IF(OR(Tipy!EC74=Výsledky!$EU$6,Tipy!EC74=Výsledky!$EU$7,Tipy!EC74=Výsledky!$EU$8,Tipy!EC74=Výsledky!$EU$9),VLOOKUP(Tipy!EC74,'Kategórie hráčov'!$A$2:$B$51,2,FALSE),0))</f>
        <v>0</v>
      </c>
      <c r="EX80" s="61">
        <f>IF(ISBLANK($EZ$3),"",IF(OR(Tipy!ED74=Výsledky!$EX$6,Tipy!ED74=Výsledky!$EX$7,Tipy!ED74=Výsledky!$EX$8,Tipy!ED74=Výsledky!$EX$9),VLOOKUP(Tipy!ED74,'Kategórie hráčov'!$A$27:$B$76,2,FALSE),0))</f>
        <v>0</v>
      </c>
      <c r="EY80" s="62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65" t="str">
        <f>IF(ISBLANK($EZ$3),"",IF(ISBLANK(Tipy!DZ74),"-",SUM(EU80:EY80)))</f>
        <v>-</v>
      </c>
      <c r="FA80" s="64"/>
      <c r="FB80" s="61">
        <f>IF(ISBLANK($BM$3),"",IF(ISBLANK(Tipy!EF74),0,IF(AND(Tipy!EF74=Výsledky!$BK$3,Tipy!EH74=Výsledky!$BM$3),60,0)))</f>
        <v>0</v>
      </c>
      <c r="FC80" s="61">
        <f>IF(ISBLANK($BM$3),"",IF(ISBLANK(Tipy!EF74),0,IF(AND(Tipy!EF74=Výsledky!$BK$3,Tipy!EH74=Výsledky!$BM$3),0,IF(AND(Tipy!EF74-Tipy!EH74&gt;0,Výsledky!$BK$3-Výsledky!$BM$3&gt;0),20,IF(AND(Tipy!EF74-Tipy!EH74=0,Výsledky!$BK$3-Výsledky!$BM$3=0),20,IF(AND(Tipy!EF74-Tipy!EH74&lt;0,Výsledky!$BK$3-Výsledky!$BM$3&lt;0),20,0))))))</f>
        <v>0</v>
      </c>
      <c r="FD80" s="61">
        <f>IF(ISBLANK($BM$3),"",IF(OR(Tipy!EI74=Výsledky!$FB$6,Tipy!EI74=Výsledky!$FB$7,Tipy!EI74=Výsledky!$FB$8,Tipy!EI74=Výsledky!$FB$9),IF(VLOOKUP(Tipy!EI74,'Kategórie hráčov'!$A$2:$B$46,2,FALSE)=30,30,20),0))</f>
        <v>0</v>
      </c>
      <c r="FE80" s="61">
        <f>IF(ISBLANK($BM$3),"",IF(OR(Tipy!EJ74=Výsledky!$FE$6,Tipy!EJ74=Výsledky!$FE$7,Tipy!EJ74=Výsledky!$FE$8,Tipy!EJ74=Výsledky!$FE$9),IF(VLOOKUP(Tipy!EJ74,'Kategórie hráčov'!$A$2:$B$46,2,FALSE)=30,30,20),0))</f>
        <v>0</v>
      </c>
      <c r="FF80" s="62">
        <f>IF(ISBLANK($BM$3),"",IF(ISBLANK(Tipy!EF74),0,IF(OR(AND(Tipy!EF74=Výsledky!$BK$3,OR(Tipy!EH74=Výsledky!$BM$3+1,Tipy!EH74=Výsledky!$BM$3-1)),AND(Tipy!EH74=Výsledky!$BM$3,OR(Tipy!EF74=Výsledky!$BK$3+1,Tipy!EF74=Výsledky!$BK$3-1))),10,0)))</f>
        <v>0</v>
      </c>
      <c r="FG80" s="65" t="str">
        <f>IF(ISBLANK($BM$3),"",IF(ISBLANK(Tipy!EF74),"-",SUM(FB80:FF80)))</f>
        <v>-</v>
      </c>
      <c r="FH80" s="64"/>
      <c r="FI80" s="61" t="str">
        <f>IF(ISBLANK($FN$3),"",IF(ISBLANK(Tipy!EL74),0,IF(AND(Tipy!EL74=Výsledky!$FL$3,Tipy!EN74=Výsledky!$FN$3),60,0)))</f>
        <v/>
      </c>
      <c r="FJ80" s="61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61" t="str">
        <f>IF(ISBLANK($FN$3),"",IF(OR(Tipy!EO74=Výsledky!$FI$6,Tipy!EO74=Výsledky!$FI$7,Tipy!EO74=Výsledky!$FI$8,Tipy!EO74=Výsledky!$FI$9),IF(VLOOKUP(Tipy!EO74,'Kategórie hráčov'!$A$2:$B$46,2,FALSE)=30,30,20),0))</f>
        <v/>
      </c>
      <c r="FL80" s="61" t="str">
        <f>IF(ISBLANK($FN$3),"",IF(OR(Tipy!EP74=Výsledky!$FL$6,Tipy!EP74=Výsledky!$FL$7,Tipy!EP74=Výsledky!$FL$8,Tipy!EP74=Výsledky!$FL$9),IF(VLOOKUP(Tipy!EP74,'Kategórie hráčov'!$A$2:$B$46,2,FALSE)=30,30,20),0))</f>
        <v/>
      </c>
      <c r="FM80" s="62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65" t="str">
        <f>IF(ISBLANK($FN$3),"",IF(ISBLANK(Tipy!EL74),"-",SUM(FI80:FM80)))</f>
        <v/>
      </c>
      <c r="FO80" s="64"/>
      <c r="FP80" s="61">
        <f>IF(ISBLANK($DJ$3),"",IF(ISBLANK(Tipy!ER74),0,IF(AND(Tipy!ER74=Výsledky!$DH$3,Tipy!ET74=Výsledky!$DJ$3),60,0)))</f>
        <v>0</v>
      </c>
      <c r="FQ80" s="61">
        <f>IF(ISBLANK($DJ$3),"",IF(ISBLANK(Tipy!ER74),0,IF(AND(Tipy!ER74=Výsledky!$DH$3,Tipy!ET74=Výsledky!$DJ$3),0,IF(AND(Tipy!ER74-Tipy!ET74&gt;0,Výsledky!$DH$3-Výsledky!$DJ$3&gt;0),20,IF(AND(Tipy!ER74-Tipy!ET74=0,Výsledky!$DH$3-Výsledky!$DJ$3=0),20,IF(AND(Tipy!ER74-Tipy!ET74&lt;0,Výsledky!$DH$3-Výsledky!$DJ$3&lt;0),20,0))))))</f>
        <v>0</v>
      </c>
      <c r="FR80" s="61">
        <f>IF(ISBLANK($DJ$3),"",IF(OR(Tipy!EU74=Výsledky!$FP$6,Tipy!EU74=Výsledky!$FP$7,Tipy!EU74=Výsledky!$FP$8,Tipy!EU74=Výsledky!$FP$9),IF(VLOOKUP(Tipy!EU74,'Kategórie hráčov'!$A$2:$B$46,2,FALSE)=30,30,20),0))</f>
        <v>0</v>
      </c>
      <c r="FS80" s="61">
        <f>IF(ISBLANK($DJ$3),"",IF(OR(Tipy!EV74=Výsledky!$FS$6,Tipy!EV74=Výsledky!$FS$7,Tipy!EV74=Výsledky!$FS$8,Tipy!EV74=Výsledky!$FS$9),IF(VLOOKUP(Tipy!EV74,'Kategórie hráčov'!$A$2:$B$46,2,FALSE)=30,30,20),0))</f>
        <v>0</v>
      </c>
      <c r="FT80" s="62">
        <f>IF(ISBLANK($DJ$3),"",IF(ISBLANK(Tipy!ER74),0,IF(OR(AND(Tipy!ER74=Výsledky!$DH$3,OR(Tipy!ET74=Výsledky!$DJ$3+1,Tipy!ET74=Výsledky!$DJ$3-1)),AND(Tipy!ET74=Výsledky!$DJ$3,OR(Tipy!ER74=Výsledky!$DH$3+1,Tipy!ER74=Výsledky!$DH$3-1))),10,0)))</f>
        <v>0</v>
      </c>
      <c r="FU80" s="65" t="str">
        <f>IF(ISBLANK($DJ$3),"",IF(ISBLANK(Tipy!ER74),"-",SUM(FP80:FT80)))</f>
        <v>-</v>
      </c>
      <c r="FV80" s="64"/>
      <c r="FW80" s="61" t="str">
        <f>IF(ISBLANK($GB$3),"",IF(ISBLANK(Tipy!EX74),0,IF(AND(Tipy!EX74=Výsledky!$FZ$3,Tipy!EZ74=Výsledky!$GB$3),60,0)))</f>
        <v/>
      </c>
      <c r="FX80" s="61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61" t="str">
        <f>IF(ISBLANK($GB$3),"",IF(OR(Tipy!FA74=Výsledky!$FW$6,Tipy!FA74=Výsledky!$FW$7,Tipy!FA74=Výsledky!$FW$8,Tipy!FA74=Výsledky!$FW$9),IF(VLOOKUP(Tipy!FA74,'Kategórie hráčov'!$A$2:$B$46,2,FALSE)=30,30,20),0))</f>
        <v/>
      </c>
      <c r="FZ80" s="61" t="str">
        <f>IF(ISBLANK($GB$3),"",IF(OR(Tipy!FB74=Výsledky!$FZ$6,Tipy!FB74=Výsledky!$FZ$7,Tipy!FB74=Výsledky!$FZ$8,Tipy!FB74=Výsledky!$FZ$9),IF(VLOOKUP(Tipy!FB74,'Kategórie hráčov'!$A$2:$B$46,2,FALSE)=30,30,20),0))</f>
        <v/>
      </c>
      <c r="GA80" s="62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65" t="str">
        <f>IF(ISBLANK($GB$3),"",IF(ISBLANK(Tipy!EX74),"-",SUM(FW80:GA80)))</f>
        <v/>
      </c>
      <c r="GC80" s="64"/>
      <c r="GD80" s="61" t="str">
        <f>IF(ISBLANK($GP$3),"",IF(ISBLANK(Tipy!FD74),0,IF(AND(Tipy!FD74=Výsledky!$GN$3,Tipy!FF74=Výsledky!$GP$3),60,0)))</f>
        <v/>
      </c>
      <c r="GE80" s="61" t="str">
        <f>IF(ISBLANK($GP$3),"",IF(ISBLANK(Tipy!FD74),0,IF(AND(Tipy!FD74=Výsledky!$GN$3,Tipy!FF74=Výsledky!$GP$3),0,IF(AND(Tipy!FD74-Tipy!FF74&gt;0,Výsledky!$GN$3-Výsledky!$GP$3&gt;0),20,IF(AND(Tipy!FD74-Tipy!FF74=0,Výsledky!$GN$3-Výsledky!$GP$3=0),20,IF(AND(Tipy!FD74-Tipy!FF74&lt;0,Výsledky!$GN$3-Výsledky!$GP$3&lt;0),20,0))))))</f>
        <v/>
      </c>
      <c r="GF80" s="61" t="str">
        <f>IF(ISBLANK($GP$3),"",IF(OR(Tipy!FG74=Výsledky!$GD$6,Tipy!FG74=Výsledky!$GD$7,Tipy!FG74=Výsledky!$GD$8,Tipy!FG74=Výsledky!$GD$9),IF(VLOOKUP(Tipy!FG74,'Kategórie hráčov'!$A$2:$B$46,2,FALSE)=30,30,20),0))</f>
        <v/>
      </c>
      <c r="GG80" s="61" t="str">
        <f>IF(ISBLANK($GP$3),"",IF(OR(Tipy!FH74=Výsledky!$GG$6,Tipy!FH74=Výsledky!$GG$7,Tipy!FH74=Výsledky!$GG$8,Tipy!FH74=Výsledky!$GG$9),IF(VLOOKUP(Tipy!FH74,'Kategórie hráčov'!$A$2:$B$46,2,FALSE)=30,30,20),0))</f>
        <v/>
      </c>
      <c r="GH80" s="62" t="str">
        <f>IF(ISBLANK($GP$3),"",IF(ISBLANK(Tipy!FD74),0,IF(OR(AND(Tipy!FD74=Výsledky!$GN$3,OR(Tipy!FF74=Výsledky!$GP$3+1,Tipy!FF74=Výsledky!$GP$3-1)),AND(Tipy!FF74=Výsledky!$GP$3,OR(Tipy!FD74=Výsledky!$GN$3+1,Tipy!FD74=Výsledky!$GN$3-1))),10,0)))</f>
        <v/>
      </c>
      <c r="GI80" s="65" t="str">
        <f>IF(ISBLANK($GP$3),"",IF(ISBLANK(Tipy!FD74),"-",SUM(GD80:GH80)))</f>
        <v/>
      </c>
      <c r="GJ80" s="64"/>
      <c r="GK80" s="61" t="str">
        <f>IF(ISBLANK($GW$3),"",IF(ISBLANK(Tipy!FJ74),0,IF(AND(Tipy!FJ74=Výsledky!$GU$3,Tipy!FL74=Výsledky!$GW$3),60,0)))</f>
        <v/>
      </c>
      <c r="GL80" s="61" t="str">
        <f>IF(ISBLANK($GW$3),"",IF(ISBLANK(Tipy!FJ74),0,IF(AND(Tipy!FJ74=Výsledky!$GU$3,Tipy!FL74=Výsledky!$GW$3),0,IF(AND(Tipy!FJ74-Tipy!FL74&gt;0,Výsledky!$GU$3-Výsledky!$GW$3&gt;0),20,IF(AND(Tipy!FJ74-Tipy!FL74=0,Výsledky!$GU$3-Výsledky!$GW$3=0),20,IF(AND(Tipy!FJ74-Tipy!FL74&lt;0,Výsledky!$GU$3-Výsledky!$GW$3&lt;0),20,0))))))</f>
        <v/>
      </c>
      <c r="GM80" s="61" t="str">
        <f>IF(ISBLANK($GW$3),"",IF(OR(Tipy!FM74=Výsledky!$GK$6,Tipy!FM74=Výsledky!$GK$7,Tipy!FM74=Výsledky!$GK$8,Tipy!FM74=Výsledky!$GK$9),IF(VLOOKUP(Tipy!FM74,'Kategórie hráčov'!$A$2:$B$46,2,FALSE)=30,30,20),0))</f>
        <v/>
      </c>
      <c r="GN80" s="61" t="str">
        <f>IF(ISBLANK($GW$3),"",IF(OR(Tipy!FN74=Výsledky!$GN$6,Tipy!FN74=Výsledky!$GN$7,Tipy!FN74=Výsledky!$GN$8,Tipy!FN74=Výsledky!$GN$9),IF(VLOOKUP(Tipy!FN74,'Kategórie hráčov'!$A$2:$B$46,2,FALSE)=30,30,20),0))</f>
        <v/>
      </c>
      <c r="GO80" s="62" t="str">
        <f>IF(ISBLANK($GW$3),"",IF(ISBLANK(Tipy!FJ74),0,IF(OR(AND(Tipy!FJ74=Výsledky!$GU$3,OR(Tipy!FL74=Výsledky!$GW$3+1,Tipy!FL74=Výsledky!$GW$3-1)),AND(Tipy!FL74=Výsledky!$GW$3,OR(Tipy!FJ74=Výsledky!$GU$3+1,Tipy!FJ74=Výsledky!$GU$3-1))),10,0)))</f>
        <v/>
      </c>
      <c r="GP80" s="65" t="str">
        <f>IF(ISBLANK($GW$3),"",IF(ISBLANK(Tipy!FJ74),"-",SUM(GK80:GO80)))</f>
        <v/>
      </c>
      <c r="GQ80" s="64"/>
      <c r="GR80" s="61" t="str">
        <f>IF(ISBLANK($GI$3),"",IF(ISBLANK(Tipy!FP74),0,IF(AND(Tipy!FP74=Výsledky!$GG$3,Tipy!FR74=Výsledky!$GI$3),60,0)))</f>
        <v/>
      </c>
      <c r="GS80" s="61" t="str">
        <f>IF(ISBLANK($GI$3),"",IF(ISBLANK(Tipy!FP74),0,IF(AND(Tipy!FP74=Výsledky!$GG$3,Tipy!FR74=Výsledky!$GI$3),0,IF(AND(Tipy!FP74-Tipy!FR74&gt;0,Výsledky!$GG$3-Výsledky!$GI$3&gt;0),20,IF(AND(Tipy!FP74-Tipy!FR74=0,Výsledky!$GG$3-Výsledky!$GI$3=0),20,IF(AND(Tipy!FP74-Tipy!FR74&lt;0,Výsledky!$GG$3-Výsledky!$GI$3&lt;0),20,0))))))</f>
        <v/>
      </c>
      <c r="GT80" s="61" t="str">
        <f>IF(ISBLANK($GI$3),"",IF(OR(Tipy!FS74=Výsledky!#REF!,Tipy!FS74=Výsledky!#REF!,Tipy!FS74=Výsledky!#REF!,Tipy!FS74=Výsledky!$GR$9),IF(VLOOKUP(Tipy!FS74,'Kategórie hráčov'!$A$2:$B$46,2,FALSE)=30,30,20),0))</f>
        <v/>
      </c>
      <c r="GU80" s="61" t="str">
        <f>IF(ISBLANK($GI$3),"",IF(OR(Tipy!FT74=Výsledky!#REF!,Tipy!FT74=Výsledky!#REF!,Tipy!FT74=Výsledky!#REF!,Tipy!FT74=Výsledky!$GU$9),IF(VLOOKUP(Tipy!FT74,'Kategórie hráčov'!$A$2:$B$46,2,FALSE)=30,30,20),0))</f>
        <v/>
      </c>
      <c r="GV80" s="62" t="str">
        <f>IF(ISBLANK($GI$3),"",IF(ISBLANK(Tipy!FP74),0,IF(OR(AND(Tipy!FP74=Výsledky!$GG$3,OR(Tipy!FR74=Výsledky!$GI$3+1,Tipy!FR74=Výsledky!$GI$3-1)),AND(Tipy!FR74=Výsledky!$GI$3,OR(Tipy!FP74=Výsledky!$GG$3+1,Tipy!FP74=Výsledky!$GG$3-1))),10,0)))</f>
        <v/>
      </c>
      <c r="GW80" s="65" t="str">
        <f>IF(ISBLANK($GI$3),"",IF(ISBLANK(Tipy!FP74),"-",SUM(GR80:GV80)))</f>
        <v/>
      </c>
      <c r="GX80" s="64"/>
      <c r="GY80" s="61" t="str">
        <f>IF(ISBLANK($HK$3),"",IF(ISBLANK(Tipy!FV74),0,IF(AND(Tipy!FV74=Výsledky!$HI$3,Tipy!FX74=Výsledky!$HK$3),60,0)))</f>
        <v/>
      </c>
      <c r="GZ80" s="61" t="str">
        <f>IF(ISBLANK($HK$3),"",IF(ISBLANK(Tipy!FV74),0,IF(AND(Tipy!FV74=Výsledky!$HI$3,Tipy!FX74=Výsledky!$HK$3),0,IF(AND(Tipy!FV74-Tipy!FX74&gt;0,Výsledky!$HI$3-Výsledky!$HK$3&gt;0),20,IF(AND(Tipy!FV74-Tipy!FX74=0,Výsledky!$HI$3-Výsledky!$HK$3=0),20,IF(AND(Tipy!FV74-Tipy!FX74&lt;0,Výsledky!$HI$3-Výsledky!$HK$3&lt;0),20,0))))))</f>
        <v/>
      </c>
      <c r="HA80" s="61" t="str">
        <f>IF(ISBLANK($HK$3),"",IF(OR(Tipy!FY74=Výsledky!$GY$6,Tipy!FY74=Výsledky!$GY$7,Tipy!FY74=Výsledky!$GY$8,Tipy!FY74=Výsledky!$GY$9),IF(VLOOKUP(Tipy!FY74,'Kategórie hráčov'!$A$2:$B$46,2,FALSE)=30,30,20),0))</f>
        <v/>
      </c>
      <c r="HB80" s="61" t="str">
        <f>IF(ISBLANK($HK$3),"",IF(OR(Tipy!FZ74=Výsledky!$HB$6,Tipy!FZ74=Výsledky!$HB$7,Tipy!FZ74=Výsledky!$HB$8,Tipy!FZ74=Výsledky!$HB$9),IF(VLOOKUP(Tipy!FZ74,'Kategórie hráčov'!$A$2:$B$46,2,FALSE)=30,30,20),0))</f>
        <v/>
      </c>
      <c r="HC80" s="62" t="str">
        <f>IF(ISBLANK($HK$3),"",IF(ISBLANK(Tipy!FV74),0,IF(OR(AND(Tipy!FV74=Výsledky!$HI$3,OR(Tipy!FX74=Výsledky!$HK$3+1,Tipy!FX74=Výsledky!$HK$3-1)),AND(Tipy!FX74=Výsledky!$HK$3,OR(Tipy!FV74=Výsledky!$HI$3+1,Tipy!FV74=Výsledky!$HI$3-1))),10,0)))</f>
        <v/>
      </c>
      <c r="HD80" s="65" t="str">
        <f>IF(ISBLANK($HK$3),"",IF(ISBLANK(Tipy!FV74),"-",SUM(GY80:HC80)))</f>
        <v/>
      </c>
      <c r="HE80" s="64"/>
      <c r="HF80" s="61" t="str">
        <f>IF(ISBLANK($HD$3),"",IF(ISBLANK(Tipy!GB74),0,IF(AND(Tipy!GB74=Výsledky!$HB$3,Tipy!GD74=Výsledky!$HD$3),60,0)))</f>
        <v/>
      </c>
      <c r="HG80" s="61" t="str">
        <f>IF(ISBLANK($HD$3),"",IF(ISBLANK(Tipy!GB74),0,IF(AND(Tipy!GB74=Výsledky!$HB$3,Tipy!GD74=Výsledky!$HD$3),0,IF(AND(Tipy!GB74-Tipy!GD74&gt;0,Výsledky!$HB$3-Výsledky!$HD$3&gt;0),20,IF(AND(Tipy!GB74-Tipy!GD74=0,Výsledky!$HB$3-Výsledky!$HD$3=0),20,IF(AND(Tipy!GB74-Tipy!GD74&lt;0,Výsledky!$HB$3-Výsledky!$HD$3&lt;0),20,0))))))</f>
        <v/>
      </c>
      <c r="HH80" s="61" t="str">
        <f>IF(ISBLANK($HD$3),"",IF(OR(Tipy!GE74=Výsledky!#REF!,Tipy!GE74=Výsledky!#REF!,Tipy!GE74=Výsledky!#REF!,Tipy!GE74=Výsledky!$HF$9),IF(VLOOKUP(Tipy!GE74,'Kategórie hráčov'!$A$2:$B$46,2,FALSE)=30,30,20),0))</f>
        <v/>
      </c>
      <c r="HI80" s="61" t="str">
        <f>IF(ISBLANK($HD$3),"",IF(OR(Tipy!GF74=Výsledky!#REF!,Tipy!GF74=Výsledky!#REF!,Tipy!GF74=Výsledky!#REF!,Tipy!GF74=Výsledky!$HI$9),IF(VLOOKUP(Tipy!GF74,'Kategórie hráčov'!$A$2:$B$46,2,FALSE)=30,30,20),0))</f>
        <v/>
      </c>
      <c r="HJ80" s="62" t="str">
        <f>IF(ISBLANK($HD$3),"",IF(ISBLANK(Tipy!GB74),0,IF(OR(AND(Tipy!GB74=Výsledky!$HB$3,OR(Tipy!GD74=Výsledky!$HD$3+1,Tipy!GD74=Výsledky!$HD$3-1)),AND(Tipy!GD74=Výsledky!$HD$3,OR(Tipy!GB74=Výsledky!$HB$3+1,Tipy!GB74=Výsledky!$HB$3-1))),10,0)))</f>
        <v/>
      </c>
      <c r="HK80" s="65" t="str">
        <f>IF(ISBLANK($HD$3),"",IF(ISBLANK(Tipy!GB74),"-",SUM(HF80:HJ80)))</f>
        <v/>
      </c>
      <c r="HL80" s="64"/>
      <c r="HM80" s="61" t="str">
        <f>IF(ISBLANK($HY$3),"",IF(ISBLANK(Tipy!GH74),0,IF(AND(Tipy!GH74=Výsledky!$HW$3,Tipy!GJ74=Výsledky!$HY$3),60,0)))</f>
        <v/>
      </c>
      <c r="HN80" s="61" t="str">
        <f>IF(ISBLANK($HY$3),"",IF(ISBLANK(Tipy!GH74),0,IF(AND(Tipy!GH74=Výsledky!$HW$3,Tipy!GJ74=Výsledky!$HY$3),0,IF(AND(Tipy!GH74-Tipy!GJ74&gt;0,Výsledky!$HW$3-Výsledky!$HY$3&gt;0),20,IF(AND(Tipy!GH74-Tipy!GJ74=0,Výsledky!$HW$3-Výsledky!$HY$3=0),20,IF(AND(Tipy!GH74-Tipy!GJ74&lt;0,Výsledky!$HW$3-Výsledky!$HY$3&lt;0),20,0))))))</f>
        <v/>
      </c>
      <c r="HO80" s="61" t="str">
        <f>IF(ISBLANK($HY$3),"",IF(OR(Tipy!GK74=Výsledky!$HM$6,Tipy!GK74=Výsledky!$HM$7,Tipy!GK74=Výsledky!$HM$8,Tipy!GK74=Výsledky!$HM$9),IF(VLOOKUP(Tipy!GK74,'Kategórie hráčov'!$A$2:$B$46,2,FALSE)=30,30,20),0))</f>
        <v/>
      </c>
      <c r="HP80" s="61" t="str">
        <f>IF(ISBLANK($HY$3),"",IF(OR(Tipy!GL74=Výsledky!$HP$6,Tipy!GL74=Výsledky!$HP$7,Tipy!GL74=Výsledky!$HP$8,Tipy!GL74=Výsledky!$HP$9),IF(VLOOKUP(Tipy!GL74,'Kategórie hráčov'!$A$2:$B$46,2,FALSE)=30,30,20),0))</f>
        <v/>
      </c>
      <c r="HQ80" s="62" t="str">
        <f>IF(ISBLANK($HY$3),"",IF(ISBLANK(Tipy!GH74),0,IF(OR(AND(Tipy!GH74=Výsledky!$HW$3,OR(Tipy!GJ74=Výsledky!$HY$3+1,Tipy!GJ74=Výsledky!$HY$3-1)),AND(Tipy!GJ74=Výsledky!$HY$3,OR(Tipy!GH74=Výsledky!$HW$3+1,Tipy!GH74=Výsledky!$HW$3-1))),10,0)))</f>
        <v/>
      </c>
      <c r="HR80" s="65" t="str">
        <f>IF(ISBLANK($HY$3),"",IF(ISBLANK(Tipy!GH74),"-",SUM(HM80:HQ80)))</f>
        <v/>
      </c>
      <c r="HS80" s="64"/>
      <c r="HT80" s="61" t="str">
        <f>IF(ISBLANK($HR$3),"",IF(ISBLANK(Tipy!GN74),0,IF(AND(Tipy!GN74=Výsledky!$HP$3,Tipy!GP74=Výsledky!$HR$3),60,0)))</f>
        <v/>
      </c>
      <c r="HU80" s="61" t="str">
        <f>IF(ISBLANK($HR$3),"",IF(ISBLANK(Tipy!GN74),0,IF(AND(Tipy!GN74=Výsledky!$HP$3,Tipy!GP74=Výsledky!$HR$3),0,IF(AND(Tipy!GN74-Tipy!GP74&gt;0,Výsledky!$HP$3-Výsledky!$HR$3&gt;0),20,IF(AND(Tipy!GN74-Tipy!GP74=0,Výsledky!$HP$3-Výsledky!$HR$3=0),20,IF(AND(Tipy!GN74-Tipy!GP74&lt;0,Výsledky!$HP$3-Výsledky!$HR$3&lt;0),20,0))))))</f>
        <v/>
      </c>
      <c r="HV80" s="61" t="str">
        <f>IF(ISBLANK($HR$3),"",IF(OR(Tipy!GQ74=Výsledky!$HT$6,Tipy!GQ74=Výsledky!#REF!,Tipy!GQ74=Výsledky!#REF!,Tipy!GQ74=Výsledky!#REF!),IF(VLOOKUP(Tipy!GQ74,'Kategórie hráčov'!$A$2:$B$46,2,FALSE)=30,30,20),0))</f>
        <v/>
      </c>
      <c r="HW80" s="61" t="str">
        <f>IF(ISBLANK($HR$3),"",IF(OR(Tipy!GR74=Výsledky!$HW$6,Tipy!GR74=Výsledky!#REF!,Tipy!GR74=Výsledky!#REF!,Tipy!GR74=Výsledky!#REF!),IF(VLOOKUP(Tipy!GR74,'Kategórie hráčov'!$A$2:$B$46,2,FALSE)=30,30,20),0))</f>
        <v/>
      </c>
      <c r="HX80" s="62" t="str">
        <f>IF(ISBLANK($HR$3),"",IF(ISBLANK(Tipy!GN74),0,IF(OR(AND(Tipy!GN74=Výsledky!$HP$3,OR(Tipy!GP74=Výsledky!$HR$3+1,Tipy!GP74=Výsledky!$HR$3-1)),AND(Tipy!GP74=Výsledky!$HR$3,OR(Tipy!GN74=Výsledky!$HP$3+1,Tipy!GN74=Výsledky!$HP$3-1))),10,0)))</f>
        <v/>
      </c>
      <c r="HY80" s="65" t="str">
        <f>IF(ISBLANK($HR$3),"",IF(ISBLANK(Tipy!GN74),"-",SUM(HT80:HX80)))</f>
        <v/>
      </c>
      <c r="HZ80" s="64"/>
      <c r="IA80" s="61" t="str">
        <f>IF(ISBLANK($IM$3),"",IF(ISBLANK(Tipy!GT74),0,IF(AND(Tipy!GT74=Výsledky!$IK$3,Tipy!GV74=Výsledky!$IM$3),60,0)))</f>
        <v/>
      </c>
      <c r="IB80" s="61" t="str">
        <f>IF(ISBLANK($IM$3),"",IF(ISBLANK(Tipy!GT74),0,IF(AND(Tipy!GT74=Výsledky!$IK$3,Tipy!GV74=Výsledky!$IM$3),0,IF(AND(Tipy!GT74-Tipy!GV74&gt;0,Výsledky!$IK$3-Výsledky!$IM$3&gt;0),20,IF(AND(Tipy!GT74-Tipy!GV74=0,Výsledky!$IK$3-Výsledky!$IM$3=0),20,IF(AND(Tipy!GT74-Tipy!GV74&lt;0,Výsledky!$IK$3-Výsledky!$IM$3&lt;0),20,0))))))</f>
        <v/>
      </c>
      <c r="IC80" s="61" t="str">
        <f>IF(ISBLANK($IM$3),"",IF(OR(Tipy!GW74=Výsledky!$IA$6,Tipy!GW74=Výsledky!$IA$7,Tipy!GW74=Výsledky!$IA$8,Tipy!GW74=Výsledky!$IA$9),IF(VLOOKUP(Tipy!GW74,'Kategórie hráčov'!$A$2:$B$46,2,FALSE)=30,30,20),0))</f>
        <v/>
      </c>
      <c r="ID80" s="61" t="str">
        <f>IF(ISBLANK($IM$3),"",IF(OR(Tipy!GX74=Výsledky!$ID$6,Tipy!GX74=Výsledky!$ID$7,Tipy!GX74=Výsledky!$ID$8,Tipy!GX74=Výsledky!$ID$9),IF(VLOOKUP(Tipy!GX74,'Kategórie hráčov'!$A$2:$B$46,2,FALSE)=30,30,20),0))</f>
        <v/>
      </c>
      <c r="IE80" s="62" t="str">
        <f>IF(ISBLANK($IM$3),"",IF(ISBLANK(Tipy!GT74),0,IF(OR(AND(Tipy!GT74=Výsledky!$IK$3,OR(Tipy!GV74=Výsledky!$IM$3+1,Tipy!GV74=Výsledky!$IM$3-1)),AND(Tipy!GV74=Výsledky!$IM$3,OR(Tipy!GT74=Výsledky!$IK$3+1,Tipy!GT74=Výsledky!$IK$3-1))),10,0)))</f>
        <v/>
      </c>
      <c r="IF80" s="65" t="str">
        <f>IF(ISBLANK($IM$3),"",IF(ISBLANK(Tipy!GT74),"-",SUM(IA80:IE80)))</f>
        <v/>
      </c>
      <c r="IG80" s="64"/>
      <c r="IH80" s="61" t="str">
        <f>IF(ISBLANK($IF$3),"",IF(ISBLANK(Tipy!GZ74),0,IF(AND(Tipy!GZ74=Výsledky!$ID$3,Tipy!HB74=Výsledky!$IF$3),60,0)))</f>
        <v/>
      </c>
      <c r="II80" s="61" t="str">
        <f>IF(ISBLANK($IF$3),"",IF(ISBLANK(Tipy!GZ74),0,IF(AND(Tipy!GZ74=Výsledky!$ID$3,Tipy!HB74=Výsledky!$IF$3),0,IF(AND(Tipy!GZ74-Tipy!HB74&gt;0,Výsledky!$ID$3-Výsledky!$IF$3&gt;0),20,IF(AND(Tipy!GZ74-Tipy!HB74=0,Výsledky!$ID$3-Výsledky!$IF$3=0),20,IF(AND(Tipy!GZ74-Tipy!HB74&lt;0,Výsledky!$ID$3-Výsledky!$IF$3&lt;0),20,0))))))</f>
        <v/>
      </c>
      <c r="IJ80" s="61" t="str">
        <f>IF(ISBLANK($IF$3),"",IF(OR(Tipy!HC74=Výsledky!#REF!,Tipy!HC74=Výsledky!#REF!,Tipy!HC74=Výsledky!#REF!,Tipy!HC74=Výsledky!$IH$9),IF(VLOOKUP(Tipy!HC74,'Kategórie hráčov'!$A$2:$B$46,2,FALSE)=30,30,20),0))</f>
        <v/>
      </c>
      <c r="IK80" s="61" t="str">
        <f>IF(ISBLANK($IF$3),"",IF(OR(Tipy!HD74=Výsledky!#REF!,Tipy!HD74=Výsledky!#REF!,Tipy!HD74=Výsledky!#REF!,Tipy!HD74=Výsledky!$IK$9),IF(VLOOKUP(Tipy!HD74,'Kategórie hráčov'!$A$2:$B$46,2,FALSE)=30,30,20),0))</f>
        <v/>
      </c>
      <c r="IL80" s="62" t="str">
        <f>IF(ISBLANK($IF$3),"",IF(ISBLANK(Tipy!GZ74),0,IF(OR(AND(Tipy!GZ74=Výsledky!$ID$3,OR(Tipy!HB74=Výsledky!$IF$3+1,Tipy!HB74=Výsledky!$IF$3-1)),AND(Tipy!HB74=Výsledky!$IF$3,OR(Tipy!GZ74=Výsledky!$ID$3+1,Tipy!GZ74=Výsledky!$ID$3-1))),10,0)))</f>
        <v/>
      </c>
      <c r="IM80" s="65" t="str">
        <f>IF(ISBLANK($IF$3),"",IF(ISBLANK(Tipy!GZ74),"-",SUM(IH80:IL80)))</f>
        <v/>
      </c>
      <c r="IN80" s="64"/>
      <c r="IO80" s="61" t="str">
        <f>IF(ISBLANK($IT$3),"",IF(ISBLANK(Tipy!HF74),0,IF(AND(Tipy!HF74=Výsledky!$IR$3,Tipy!HH74=Výsledky!$IT$3),60,0)))</f>
        <v/>
      </c>
      <c r="IP80" s="61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61" t="str">
        <f>IF(ISBLANK($IT$3),"",IF(OR(Tipy!HI74=Výsledky!$IO$6,Tipy!HI74=Výsledky!$IO$7,Tipy!HI74=Výsledky!$IO$8,Tipy!HI74=Výsledky!$IO$9),IF(VLOOKUP(Tipy!HI74,'Kategórie hráčov'!$A$2:$B$46,2,FALSE)=30,30,20),0))</f>
        <v/>
      </c>
      <c r="IR80" s="61" t="str">
        <f>IF(ISBLANK($IT$3),"",IF(OR(Tipy!HJ74=Výsledky!$IR$6,Tipy!HJ74=Výsledky!$IR$7,Tipy!HJ74=Výsledky!$IR$8,Tipy!HJ74=Výsledky!$IR$9),IF(VLOOKUP(Tipy!HJ74,'Kategórie hráčov'!$A$2:$B$46,2,FALSE)=30,30,20),0))</f>
        <v/>
      </c>
      <c r="IS80" s="62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65" t="str">
        <f>IF(ISBLANK($IT$3),"",IF(ISBLANK(Tipy!HF74),"-",SUM(IO80:IS80)))</f>
        <v/>
      </c>
      <c r="IU80" s="64"/>
      <c r="IV80" s="61" t="str">
        <f>IF(ISBLANK($JA$3),"",IF(ISBLANK(Tipy!HL74),0,IF(AND(Tipy!HL74=Výsledky!$IY$3,Tipy!HN74=Výsledky!$JA$3),60,0)))</f>
        <v/>
      </c>
      <c r="IW80" s="61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61" t="str">
        <f>IF(ISBLANK($JA$3),"",IF(OR(Tipy!HO74=Výsledky!$IV$6,Tipy!HO74=Výsledky!$IV$7,Tipy!HO74=Výsledky!$IV$8,Tipy!HO74=Výsledky!$IV$9),IF(VLOOKUP(Tipy!HO74,'Kategórie hráčov'!$A$2:$B$46,2,FALSE)=30,30,20),0))</f>
        <v/>
      </c>
      <c r="IY80" s="61" t="str">
        <f>IF(ISBLANK($JA$3),"",IF(OR(Tipy!HP74=Výsledky!$IY$6,Tipy!HP74=Výsledky!$IY$7,Tipy!HP74=Výsledky!$IY$8,Tipy!HP74=Výsledky!$IY$9),IF(VLOOKUP(Tipy!HP74,'Kategórie hráčov'!$A$2:$B$46,2,FALSE)=30,30,20),0))</f>
        <v/>
      </c>
      <c r="IZ80" s="62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65" t="str">
        <f>IF(ISBLANK($JA$3),"",IF(ISBLANK(Tipy!HL74),"-",SUM(IV80:IZ80)))</f>
        <v/>
      </c>
      <c r="JB80" s="64"/>
      <c r="JC80" s="61" t="str">
        <f>IF(ISBLANK($JO$3),"",IF(ISBLANK(Tipy!HR74),0,IF(AND(Tipy!HR74=Výsledky!$JM$3,Tipy!HT74=Výsledky!$JO$3),60,0)))</f>
        <v/>
      </c>
      <c r="JD80" s="61" t="str">
        <f>IF(ISBLANK($JO$3),"",IF(ISBLANK(Tipy!HR74),0,IF(AND(Tipy!HR74=Výsledky!$JM$3,Tipy!HT74=Výsledky!$JO$3),0,IF(AND(Tipy!HR74-Tipy!HT74&gt;0,Výsledky!$JM$3-Výsledky!$JO$3&gt;0),20,IF(AND(Tipy!HR74-Tipy!HT74=0,Výsledky!$JM$3-Výsledky!$JO$3=0),20,IF(AND(Tipy!HR74-Tipy!HT74&lt;0,Výsledky!$JM$3-Výsledky!$JO$3&lt;0),20,0))))))</f>
        <v/>
      </c>
      <c r="JE80" s="61" t="str">
        <f>IF(ISBLANK($JO$3),"",IF(OR(Tipy!HU74=Výsledky!$JC$6,Tipy!HU74=Výsledky!$JC$7,Tipy!HU74=Výsledky!$JC$8,Tipy!HU74=Výsledky!$JC$9),IF(VLOOKUP(Tipy!HU74,'Kategórie hráčov'!$A$2:$B$70,2,FALSE)=30,30,20),0))</f>
        <v/>
      </c>
      <c r="JF80" s="61" t="str">
        <f>IF(ISBLANK($JO$3),"",IF(OR(Tipy!HV74=Výsledky!$JF$6,Tipy!HV74=Výsledky!$JF$7,Tipy!HV74=Výsledky!$JF$8,Tipy!HV74=Výsledky!$JF$9),IF(VLOOKUP(Tipy!HV74,'Kategórie hráčov'!$A$2:$B$70,2,FALSE)=30,30,20),0))</f>
        <v/>
      </c>
      <c r="JG80" s="62" t="str">
        <f>IF(ISBLANK($JO$3),"",IF(ISBLANK(Tipy!HR74),0,IF(OR(AND(Tipy!HR74=Výsledky!$JM$3,OR(Tipy!HT74=Výsledky!$JO$3+1,Tipy!HT74=Výsledky!$JO$3-1)),AND(Tipy!HT74=Výsledky!$JO$3,OR(Tipy!HR74=Výsledky!$JM$3+1,Tipy!HR74=Výsledky!$JM$3-1))),10,0)))</f>
        <v/>
      </c>
      <c r="JH80" s="65" t="str">
        <f>IF(ISBLANK($JO$3),"",IF(ISBLANK(Tipy!HR74),"-",SUM(JC80:JG80)))</f>
        <v/>
      </c>
      <c r="JI80" s="64"/>
      <c r="JJ80" s="61" t="str">
        <f>IF(ISBLANK($JH$3),"",IF(ISBLANK(Tipy!HX74),0,IF(AND(Tipy!HX74=Výsledky!$JF$3,Tipy!HZ74=Výsledky!$JH$3),60,0)))</f>
        <v/>
      </c>
      <c r="JK80" s="61" t="str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/>
      </c>
      <c r="JL80" s="61" t="str">
        <f>IF(ISBLANK($JH$3),"",IF(OR(Tipy!IA74=Výsledky!#REF!,Tipy!IA74=Výsledky!#REF!,Tipy!IA74=Výsledky!#REF!,Tipy!IA74=Výsledky!$JJ$9),IF(VLOOKUP(Tipy!IA74,'Kategórie hráčov'!$A$2:$B$46,2,FALSE)=30,30,20),0))</f>
        <v/>
      </c>
      <c r="JM80" s="61" t="str">
        <f>IF(ISBLANK($JH$3),"",IF(OR(Tipy!IB74=Výsledky!#REF!,Tipy!IB74=Výsledky!#REF!,Tipy!IB74=Výsledky!#REF!,Tipy!IB74=Výsledky!$JM$9),IF(VLOOKUP(Tipy!IB74,'Kategórie hráčov'!$A$2:$B$46,2,FALSE)=30,30,20),0))</f>
        <v/>
      </c>
      <c r="JN80" s="62" t="str">
        <f>IF(ISBLANK($JH$3),"",IF(ISBLANK(Tipy!HX74),0,IF(OR(AND(Tipy!HX74=Výsledky!$JF$3,OR(Tipy!HZ74=Výsledky!$JH$3+1,Tipy!HZ74=Výsledky!$JH$3-1)),AND(Tipy!HZ74=Výsledky!$JH$3,OR(Tipy!HX74=Výsledky!$JF$3+1,Tipy!HX74=Výsledky!$JF$3-1))),10,0)))</f>
        <v/>
      </c>
      <c r="JO80" s="65" t="str">
        <f>IF(ISBLANK($JH$3),"",IF(ISBLANK(Tipy!HX74),"-",SUM(JJ80:JN80)))</f>
        <v/>
      </c>
      <c r="JP80" s="64"/>
      <c r="JQ80" s="61" t="str">
        <f>IF(ISBLANK($JV$3),"",IF(ISBLANK(Tipy!ID74),0,IF(AND(Tipy!ID74=Výsledky!$JT$3,Tipy!IF74=Výsledky!$JV$3),60,0)))</f>
        <v/>
      </c>
      <c r="JR80" s="61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61" t="str">
        <f>IF(ISBLANK($JV$3),"",IF(OR(Tipy!IG74=Výsledky!$JQ$6,Tipy!IG74=Výsledky!$JQ$7,Tipy!IG74=Výsledky!$JQ$8,Tipy!IG74=Výsledky!$JQ$9),IF(VLOOKUP(Tipy!IG74,'Kategórie hráčov'!$A$2:$B$46,2,FALSE)=30,30,20),0))</f>
        <v/>
      </c>
      <c r="JT80" s="61" t="str">
        <f>IF(ISBLANK($JV$3),"",IF(OR(Tipy!IH74=Výsledky!$JT$6,Tipy!IH74=Výsledky!$JT$7,Tipy!IH74=Výsledky!$JT$8,Tipy!IH74=Výsledky!$JT$9),IF(VLOOKUP(Tipy!IH74,'Kategórie hráčov'!$A$2:$B$46,2,FALSE)=30,30,20),0))</f>
        <v/>
      </c>
      <c r="JU80" s="62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65" t="str">
        <f>IF(ISBLANK($JV$3),"",IF(ISBLANK(Tipy!ID74),"-",SUM(JQ80:JU80)))</f>
        <v/>
      </c>
      <c r="JW80" s="64"/>
      <c r="JX80" s="61" t="str">
        <f>IF(ISBLANK($KQ$3),"",IF(ISBLANK(Tipy!IJ74),0,IF(AND(Tipy!IJ74=Výsledky!$KO$3,Tipy!IL74=Výsledky!$KQ$3),60,0)))</f>
        <v/>
      </c>
      <c r="JY80" s="61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1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1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2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65" t="str">
        <f>IF(ISBLANK($KQ$3),"",IF(ISBLANK(Tipy!IJ74),"-",SUM(JX80:KB80)))</f>
        <v/>
      </c>
      <c r="KD80" s="64"/>
      <c r="KE80" s="61" t="str">
        <f>IF(ISBLANK($KX$3),"",IF(ISBLANK(Tipy!IP74),0,IF(AND(Tipy!IP74=Výsledky!$KV$3,Tipy!IR74=Výsledky!$KX$3),60,0)))</f>
        <v/>
      </c>
      <c r="KF80" s="61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1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1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2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65" t="str">
        <f>IF(ISBLANK($KX$3),"",IF(ISBLANK(Tipy!IP74),"-",SUM(KE80:KI80)))</f>
        <v/>
      </c>
      <c r="KK80" s="64"/>
      <c r="KL80" s="61" t="str">
        <f>IF(ISBLANK($KJ$3),"",IF(ISBLANK(Tipy!IV74),0,IF(AND(Tipy!IV74=Výsledky!$KH$3,Tipy!IX74=Výsledky!$KJ$3),60,0)))</f>
        <v/>
      </c>
      <c r="KM80" s="61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1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1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2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65" t="str">
        <f>IF(ISBLANK($KJ$3),"",IF(ISBLANK(Tipy!IV74),"-",SUM(KL80:KP80)))</f>
        <v/>
      </c>
      <c r="KR80" s="64"/>
      <c r="KS80" s="61" t="str">
        <f>IF(ISBLANK($KC$3),"",IF(ISBLANK(Tipy!JB74),0,IF(AND(Tipy!JB74=Výsledky!$KA$3,Tipy!JD74=Výsledky!$KC$3),60,0)))</f>
        <v/>
      </c>
      <c r="KT80" s="61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1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1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2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5" t="str">
        <f>IF(ISBLANK($KC$3),"",IF(ISBLANK(Tipy!JB74),"-",SUM(KS80:KW80)))</f>
        <v/>
      </c>
      <c r="KY80" s="64"/>
      <c r="KZ80" s="61" t="str">
        <f>IF(ISBLANK($LE$3),"",IF(ISBLANK(Tipy!JH74),0,IF(AND(Tipy!JH74=Výsledky!$LC$3,Tipy!JJ74=Výsledky!$LE$3),60,0)))</f>
        <v/>
      </c>
      <c r="LA80" s="61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1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1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2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5" t="str">
        <f>IF(ISBLANK($LE$3),"",IF(ISBLANK(Tipy!JH74),"-",SUM(KZ80:LD80)))</f>
        <v/>
      </c>
      <c r="LF80" s="64"/>
      <c r="LG80" s="61" t="str">
        <f>IF(ISBLANK($JH$3),"",IF(ISBLANK(Tipy!JU74),0,IF(AND(Tipy!JU74=Výsledky!$JF$3,Tipy!JW74=Výsledky!$JH$3),60,0)))</f>
        <v/>
      </c>
      <c r="LH80" s="61" t="str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/>
      </c>
      <c r="LI80" s="61" t="str">
        <f>IF(ISBLANK($JH$3),"",IF(OR(Tipy!JX74=Výsledky!#REF!,Tipy!JX74=Výsledky!#REF!,Tipy!JX74=Výsledky!#REF!,Tipy!JX74=Výsledky!$JJ$9),IF(VLOOKUP(Tipy!JX74,'Kategórie hráčov'!$A$2:$B$46,2,FALSE)=30,30,20),0))</f>
        <v/>
      </c>
      <c r="LJ80" s="61" t="str">
        <f>IF(ISBLANK($JH$3),"",IF(OR(Tipy!JY74=Výsledky!#REF!,Tipy!JY74=Výsledky!#REF!,Tipy!JY74=Výsledky!#REF!,Tipy!JY74=Výsledky!$JM$9),IF(VLOOKUP(Tipy!JY74,'Kategórie hráčov'!$A$2:$B$46,2,FALSE)=30,30,20),0))</f>
        <v/>
      </c>
      <c r="LK80" s="62" t="str">
        <f>IF(ISBLANK($JH$3),"",IF(ISBLANK(Tipy!JU74),0,IF(OR(AND(Tipy!JU74=Výsledky!$JF$3,OR(Tipy!JW74=Výsledky!$JH$3+1,Tipy!JW74=Výsledky!$JH$3-1)),AND(Tipy!JW74=Výsledky!$JH$3,OR(Tipy!JU74=Výsledky!$JF$3+1,Tipy!JU74=Výsledky!$JF$3-1))),10,0)))</f>
        <v/>
      </c>
      <c r="LL80" s="65" t="str">
        <f>IF(ISBLANK($JH$3),"",IF(ISBLANK(Tipy!JU74),"-",SUM(LG80:LK80)))</f>
        <v/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 t="str">
        <f>IF(ISBLANK($JH$3),"",IF(ISBLANK(Tipy!KI74),0,IF(AND(Tipy!KI74=Výsledky!$JF$3,Tipy!KK74=Výsledky!$JH$3),60,0)))</f>
        <v/>
      </c>
      <c r="LV80" s="61" t="str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/>
      </c>
      <c r="LW80" s="61" t="str">
        <f>IF(ISBLANK($JH$3),"",IF(OR(Tipy!KL74=Výsledky!#REF!,Tipy!KL74=Výsledky!#REF!,Tipy!KL74=Výsledky!#REF!,Tipy!KL74=Výsledky!$JJ$9),IF(VLOOKUP(Tipy!KL74,'Kategórie hráčov'!$A$2:$B$46,2,FALSE)=30,30,20),0))</f>
        <v/>
      </c>
      <c r="LX80" s="61" t="str">
        <f>IF(ISBLANK($JH$3),"",IF(OR(Tipy!KM74=Výsledky!#REF!,Tipy!KM74=Výsledky!#REF!,Tipy!KM74=Výsledky!#REF!,Tipy!KM74=Výsledky!$JM$9),IF(VLOOKUP(Tipy!KM74,'Kategórie hráčov'!$A$2:$B$46,2,FALSE)=30,30,20),0))</f>
        <v/>
      </c>
      <c r="LY80" s="62" t="str">
        <f>IF(ISBLANK($JH$3),"",IF(ISBLANK(Tipy!KI74),0,IF(OR(AND(Tipy!KI74=Výsledky!$JF$3,OR(Tipy!KK74=Výsledky!$JH$3+1,Tipy!KK74=Výsledky!$JH$3-1)),AND(Tipy!KK74=Výsledky!$JH$3,OR(Tipy!KI74=Výsledky!$JF$3+1,Tipy!KI74=Výsledky!$JF$3-1))),10,0)))</f>
        <v/>
      </c>
      <c r="LZ80" s="65" t="str">
        <f>IF(ISBLANK($JH$3),"",IF(ISBLANK(Tipy!KI74),"-",SUM(LU80:LY80)))</f>
        <v/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324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324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5" customFormat="1" ht="18" customHeight="1" x14ac:dyDescent="0.2">
      <c r="A81" s="61">
        <f>Tipy!A75</f>
        <v>67</v>
      </c>
      <c r="B81" s="302" t="s">
        <v>204</v>
      </c>
      <c r="C81" s="306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6"/>
      <c r="G81" s="306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6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299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299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102">
        <f>IF(ISBLANK($AR$3),"",IF(ISBLANK(Tipy!AH75),0,IF(AND(Tipy!AH75=Výsledky!$AP$3,Tipy!AJ75=Výsledky!$AR$3),60,0)))</f>
        <v>0</v>
      </c>
      <c r="AN81" s="101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01">
        <f>IF(ISBLANK($AR$3),"",IF(OR(Tipy!AK75=Výsledky!$AM$6,Tipy!AK75=Výsledky!$AM$7,Tipy!AK75=Výsledky!$AM$8,Tipy!AK75=Výsledky!$AM$9),VLOOKUP(Tipy!AK75,'Kategórie hráčov'!$A$2:$B$51,2,FALSE),0))</f>
        <v>0</v>
      </c>
      <c r="AP81" s="101">
        <f>IF(ISBLANK($AR$3),"",IF(OR(Tipy!AL75=Výsledky!$AP$6,Tipy!AL75=Výsledky!$AP$7,Tipy!AL75=Výsledky!$AP$8,Tipy!AL75=Výsledky!$AP$9),VLOOKUP(Tipy!AL75,'Kategórie hráčov'!$A$27:$B$76,2,FALSE),0))</f>
        <v>0</v>
      </c>
      <c r="AQ81" s="62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5">
        <f>IF(ISBLANK($AR$3),"",IF(ISBLANK(Tipy!AH75),"-",SUM(AM81:AQ81)))</f>
        <v>30</v>
      </c>
      <c r="AS81" s="64"/>
      <c r="AT81" s="61">
        <f>IF(ISBLANK($AY$3),"",IF(ISBLANK(Tipy!AN75),0,IF(AND(Tipy!AN75=Výsledky!$AW$3,Tipy!AP75=Výsledky!$AY$3),60,0)))</f>
        <v>0</v>
      </c>
      <c r="AU81" s="61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61">
        <f>IF(ISBLANK($AY$3),"",IF(OR(Tipy!AQ75=Výsledky!$AT$6,Tipy!AQ75=Výsledky!$AT$7,Tipy!AQ75=Výsledky!$AT$8,Tipy!AQ75=Výsledky!$AT$9),VLOOKUP(Tipy!AQ75,'Kategórie hráčov'!$A$2:$B$51,2,FALSE),0))</f>
        <v>20</v>
      </c>
      <c r="AW81" s="61">
        <f>IF(ISBLANK($AY$3),"",IF(OR(Tipy!AR75=Výsledky!$AW$6,Tipy!AR75=Výsledky!$AW$7,Tipy!AR75=Výsledky!$AW$8,Tipy!AR75=Výsledky!$AW$9),VLOOKUP(Tipy!AR75,'Kategórie hráčov'!$A$27:$B$76,2,FALSE),0))</f>
        <v>0</v>
      </c>
      <c r="AX81" s="62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5">
        <f>IF(ISBLANK($AY$3),"",IF(ISBLANK(Tipy!AN75),"-",SUM(AT81:AX81)))</f>
        <v>50</v>
      </c>
      <c r="AZ81" s="64"/>
      <c r="BA81" s="61">
        <f>IF(ISBLANK($BF$3),"",IF(ISBLANK(Tipy!AT75),0,IF(AND(Tipy!AT75=Výsledky!$BD$3,Tipy!AV75=Výsledky!$BF$3),60,0)))</f>
        <v>0</v>
      </c>
      <c r="BB81" s="61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61">
        <f>IF(ISBLANK($BF$3),"",IF(OR(Tipy!AW75=Výsledky!$BA$6,Tipy!AW75=Výsledky!$BA$7,Tipy!AW75=Výsledky!$BA$8,Tipy!AW75=Výsledky!$BA$9),VLOOKUP(Tipy!AW75,'Kategórie hráčov'!$A$2:$B$51,2,FALSE),0))</f>
        <v>0</v>
      </c>
      <c r="BD81" s="61">
        <f>IF(ISBLANK($BF$3),"",IF(OR(Tipy!AX75=Výsledky!$BD$6,Tipy!AX75=Výsledky!$BD$7,Tipy!AX75=Výsledky!$BD$8,Tipy!AX75=Výsledky!$BD$9),VLOOKUP(Tipy!AX75,'Kategórie hráčov'!$A$27:$B$76,2,FALSE),0))</f>
        <v>0</v>
      </c>
      <c r="BE81" s="62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5" t="str">
        <f>IF(ISBLANK($BF$3),"",IF(ISBLANK(Tipy!AT75),"-",SUM(BA81:BE81)))</f>
        <v>-</v>
      </c>
      <c r="BG81" s="64"/>
      <c r="BH81" s="61">
        <f>IF(ISBLANK($BM$3),"",IF(ISBLANK(Tipy!AZ75),0,IF(AND(Tipy!AZ75=Výsledky!$BK$3,Tipy!BB75=Výsledky!$BM$3),60,0)))</f>
        <v>0</v>
      </c>
      <c r="BI81" s="61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61">
        <f>IF(ISBLANK($BM$3),"",IF(OR(Tipy!BC75=Výsledky!$BH$6,Tipy!BC75=Výsledky!$BH$7,Tipy!BC75=Výsledky!$BH$8,Tipy!BC75=Výsledky!$BH$9),VLOOKUP(Tipy!BC75,'Kategórie hráčov'!$A$2:$B$51,2,FALSE),0))</f>
        <v>0</v>
      </c>
      <c r="BK81" s="61">
        <f>IF(ISBLANK($BM$3),"",IF(OR(Tipy!BD75=Výsledky!$BK$6,Tipy!BD75=Výsledky!$BK$7,Tipy!BD75=Výsledky!$BK$8,Tipy!BD75=Výsledky!$BK$9),VLOOKUP(Tipy!BD75,'Kategórie hráčov'!$A$27:$B$76,2,FALSE),0))</f>
        <v>0</v>
      </c>
      <c r="BL81" s="62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5">
        <f>IF(ISBLANK($BM$3),"",IF(ISBLANK(Tipy!AZ75),"-",SUM(BH81:BL81)))</f>
        <v>30</v>
      </c>
      <c r="BN81" s="64"/>
      <c r="BO81" s="61">
        <f>IF(ISBLANK($BT$3),"",IF(ISBLANK(Tipy!BF75),0,IF(AND(Tipy!BF75=Výsledky!$BR$3,Tipy!BH75=Výsledky!$BT$3),60,0)))</f>
        <v>0</v>
      </c>
      <c r="BP81" s="61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61">
        <f>IF(ISBLANK($BT$3),"",IF(OR(Tipy!BI75=Výsledky!$BO$6,Tipy!BI75=Výsledky!$BO$7,Tipy!BI75=Výsledky!$BO$8,Tipy!BI75=Výsledky!$BO$9),VLOOKUP(Tipy!BI75,'Kategórie hráčov'!$A$2:$B$51,2,FALSE),0))</f>
        <v>0</v>
      </c>
      <c r="BR81" s="61">
        <f>IF(ISBLANK($BT$3),"",IF(OR(Tipy!BJ75=Výsledky!$BR$6,Tipy!BJ75=Výsledky!$BR$7,Tipy!BJ75=Výsledky!$BR$8,Tipy!BJ75=Výsledky!$BR$9),VLOOKUP(Tipy!BJ75,'Kategórie hráčov'!$A$27:$B$76,2,FALSE),0))</f>
        <v>0</v>
      </c>
      <c r="BS81" s="62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5">
        <f>IF(ISBLANK($BT$3),"",IF(ISBLANK(Tipy!BF75),"-",SUM(BO81:BS81)))</f>
        <v>0</v>
      </c>
      <c r="BU81" s="64"/>
      <c r="BV81" s="61">
        <f>IF(ISBLANK($CA$3),"",IF(ISBLANK(Tipy!BL75),0,IF(AND(Tipy!BL75=Výsledky!$BY$3,Tipy!BN75=Výsledky!$CA$3),60,0)))</f>
        <v>0</v>
      </c>
      <c r="BW81" s="61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61">
        <f>IF(ISBLANK($CA$3),"",IF(OR(Tipy!BO75=Výsledky!$BV$6,Tipy!BO75=Výsledky!$BV$7,Tipy!BO75=Výsledky!$BV$8,Tipy!BO75=Výsledky!$BV$9),VLOOKUP(Tipy!BO75,'Kategórie hráčov'!$A$2:$B$51,2,FALSE),0))</f>
        <v>0</v>
      </c>
      <c r="BY81" s="61">
        <f>IF(ISBLANK($CA$3),"",IF(OR(Tipy!BP75=Výsledky!$BY$6,Tipy!BP75=Výsledky!$BY$7,Tipy!BP75=Výsledky!$BY$8,Tipy!BP75=Výsledky!$BY$9),VLOOKUP(Tipy!BP75,'Kategórie hráčov'!$A$27:$B$76,2,FALSE),0))</f>
        <v>0</v>
      </c>
      <c r="BZ81" s="62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5">
        <f>IF(ISBLANK($CA$3),"",IF(ISBLANK(Tipy!BL75),"-",SUM(BV81:BZ81)))</f>
        <v>20</v>
      </c>
      <c r="CB81" s="64"/>
      <c r="CC81" s="61">
        <f>IF(ISBLANK($CH$3),"",IF(ISBLANK(Tipy!BR75),0,IF(AND(Tipy!BR75=Výsledky!$CF$3,Tipy!BT75=Výsledky!$CH$3),60,0)))</f>
        <v>0</v>
      </c>
      <c r="CD81" s="61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61">
        <f>IF(ISBLANK($CH$3),"",IF(OR(Tipy!BU75=Výsledky!$CC$6,Tipy!BU75=Výsledky!$CC$7,Tipy!BU75=Výsledky!$CC$8,Tipy!BU75=Výsledky!$CC$9),VLOOKUP(Tipy!BU75,'Kategórie hráčov'!$A$2:$B$51,2,FALSE),0))</f>
        <v>20</v>
      </c>
      <c r="CF81" s="61">
        <f>IF(ISBLANK($CH$3),"",IF(OR(Tipy!BV75=Výsledky!$CF$6,Tipy!BV75=Výsledky!$CF$7,Tipy!BV75=Výsledky!$CF$8,Tipy!BV75=Výsledky!$CF$9),VLOOKUP(Tipy!BV75,'Kategórie hráčov'!$A$27:$B$76,2,FALSE),0))</f>
        <v>0</v>
      </c>
      <c r="CG81" s="62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5">
        <f>IF(ISBLANK($CH$3),"",IF(ISBLANK(Tipy!BR75),"-",SUM(CC81:CG81)))</f>
        <v>20</v>
      </c>
      <c r="CI81" s="64"/>
      <c r="CJ81" s="61">
        <f>IF(ISBLANK($CO$3),"",IF(ISBLANK(Tipy!BX75),0,IF(AND(Tipy!BX75=Výsledky!$CM$3,Tipy!BZ75=Výsledky!$CO$3),60,0)))</f>
        <v>0</v>
      </c>
      <c r="CK81" s="61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61">
        <f>IF(ISBLANK($CO$3),"",IF(OR(Tipy!CA75=Výsledky!$CJ$6,Tipy!CA75=Výsledky!$CJ$7,Tipy!CA75=Výsledky!$CJ$8,Tipy!CA75=Výsledky!$CJ$9),VLOOKUP(Tipy!CA75,'Kategórie hráčov'!$A$2:$B$51,2,FALSE),0))</f>
        <v>0</v>
      </c>
      <c r="CM81" s="61">
        <f>IF(ISBLANK($CO$3),"",IF(OR(Tipy!CB75=Výsledky!$CM$6,Tipy!CB75=Výsledky!$CM$7,Tipy!CB75=Výsledky!$CM$8,Tipy!CB75=Výsledky!$CM$9),VLOOKUP(Tipy!CB75,'Kategórie hráčov'!$A$27:$B$76,2,FALSE),0))</f>
        <v>0</v>
      </c>
      <c r="CN81" s="62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65">
        <f>IF(ISBLANK($CO$3),"",IF(ISBLANK(Tipy!BX75),"-",SUM(CJ81:CN81)))</f>
        <v>30</v>
      </c>
      <c r="CP81" s="64"/>
      <c r="CQ81" s="61">
        <f>IF(ISBLANK($CV$3),"",IF(ISBLANK(Tipy!CD75),0,IF(AND(Tipy!CD75=Výsledky!$CT$3,Tipy!CF75=Výsledky!$CV$3),60,0)))</f>
        <v>0</v>
      </c>
      <c r="CR81" s="61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61">
        <f>IF(ISBLANK($CV$3),"",IF(OR(Tipy!CG75=Výsledky!$CQ$6,Tipy!CG75=Výsledky!$CQ$7,Tipy!CG75=Výsledky!$CQ$8,Tipy!CG75=Výsledky!$CQ$9),VLOOKUP(Tipy!CG75,'Kategórie hráčov'!$A$2:$B$51,2,FALSE),0))</f>
        <v>20</v>
      </c>
      <c r="CT81" s="61">
        <f>IF(ISBLANK($CV$3),"",IF(OR(Tipy!CH75=Výsledky!$CT$6,Tipy!CH75=Výsledky!$CT$7,Tipy!CH75=Výsledky!$CT$8,Tipy!CH75=Výsledky!$CT$9),VLOOKUP(Tipy!CH75,'Kategórie hráčov'!$A$27:$B$76,2,FALSE),0))</f>
        <v>0</v>
      </c>
      <c r="CU81" s="62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65">
        <f>IF(ISBLANK($CV$3),"",IF(ISBLANK(Tipy!CD75),"-",SUM(CQ81:CU81)))</f>
        <v>40</v>
      </c>
      <c r="CW81" s="64"/>
      <c r="CX81" s="61">
        <f>IF(ISBLANK($DC$3),"",IF(ISBLANK(Tipy!CJ75),0,IF(AND(Tipy!CJ75=Výsledky!$DA$3,Tipy!CL75=Výsledky!$DC$3),60,0)))</f>
        <v>0</v>
      </c>
      <c r="CY81" s="61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61">
        <f>IF(ISBLANK($DC$3),"",IF(OR(Tipy!CM75=Výsledky!$CX$6,Tipy!CM75=Výsledky!$CX$7,Tipy!CM75=Výsledky!$CX$8,Tipy!CM75=Výsledky!$CX$9),VLOOKUP(Tipy!CM75,'Kategórie hráčov'!$A$2:$B$51,2,FALSE),0))</f>
        <v>0</v>
      </c>
      <c r="DA81" s="61">
        <f>IF(ISBLANK($DC$3),"",IF(OR(Tipy!CN75=Výsledky!$DA$6,Tipy!CN75=Výsledky!$DA$7,Tipy!CN75=Výsledky!$DA$8,Tipy!CN75=Výsledky!$DA$9),VLOOKUP(Tipy!CN75,'Kategórie hráčov'!$A$27:$B$76,2,FALSE),0))</f>
        <v>20</v>
      </c>
      <c r="DB81" s="62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65">
        <f>IF(ISBLANK($DC$3),"",IF(ISBLANK(Tipy!CJ75),"-",SUM(CX81:DB81)))</f>
        <v>50</v>
      </c>
      <c r="DD81" s="64"/>
      <c r="DE81" s="61">
        <f>IF(ISBLANK($DJ$3),"",IF(ISBLANK(Tipy!CP75),0,IF(AND(Tipy!CP75=Výsledky!$DH$3,Tipy!CR75=Výsledky!$DJ$3),60,0)))</f>
        <v>0</v>
      </c>
      <c r="DF81" s="61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61">
        <f>IF(ISBLANK($DJ$3),"",IF(OR(Tipy!CS75=Výsledky!$DE$6,Tipy!CS75=Výsledky!$DE$7,Tipy!CS75=Výsledky!$DE$8,Tipy!CS75=Výsledky!$DE$9),VLOOKUP(Tipy!CS75,'Kategórie hráčov'!$A$2:$B$51,2,FALSE),0))</f>
        <v>0</v>
      </c>
      <c r="DH81" s="61">
        <f>IF(ISBLANK($DJ$3),"",IF(OR(Tipy!CT75=Výsledky!$DH$6,Tipy!CT75=Výsledky!$DH$7,Tipy!CT75=Výsledky!$DH$8,Tipy!CT75=Výsledky!$DH$9),VLOOKUP(Tipy!CT75,'Kategórie hráčov'!$A$27:$B$76,2,FALSE),0))</f>
        <v>20</v>
      </c>
      <c r="DI81" s="62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65">
        <f>IF(ISBLANK($DJ$3),"",IF(ISBLANK(Tipy!CP75),"-",SUM(DE81:DI81)))</f>
        <v>40</v>
      </c>
      <c r="DK81" s="64"/>
      <c r="DL81" s="61">
        <f>IF(ISBLANK($DQ$3),"",IF(ISBLANK(Tipy!CV75),0,IF(AND(Tipy!CV75=Výsledky!$DO$3,Tipy!CX75=Výsledky!$DQ$3),60,0)))</f>
        <v>0</v>
      </c>
      <c r="DM81" s="61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61">
        <f>IF(ISBLANK($DQ$3),"",IF(OR(Tipy!CY75=Výsledky!$DL$6,Tipy!CY75=Výsledky!$DL$7,Tipy!CY75=Výsledky!$DL$8,Tipy!CY75=Výsledky!$DL$9),VLOOKUP(Tipy!CY75,'Kategórie hráčov'!$A$2:$B$51,2,FALSE),0))</f>
        <v>0</v>
      </c>
      <c r="DO81" s="61">
        <f>IF(ISBLANK($DQ$3),"",IF(OR(Tipy!CZ75=Výsledky!$DO$6,Tipy!CZ75=Výsledky!$DO$7,Tipy!CZ75=Výsledky!$DO$8,Tipy!CZ75=Výsledky!$DO$9),VLOOKUP(Tipy!CZ75,'Kategórie hráčov'!$A$27:$B$76,2,FALSE),0))</f>
        <v>0</v>
      </c>
      <c r="DP81" s="62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65">
        <f>IF(ISBLANK($DQ$3),"",IF(ISBLANK(Tipy!CV75),"-",SUM(DL81:DP81)))</f>
        <v>0</v>
      </c>
      <c r="DR81" s="64"/>
      <c r="DS81" s="61">
        <f>IF(ISBLANK($DX$3),"",IF(ISBLANK(Tipy!DB75),0,IF(AND(Tipy!DB75=Výsledky!$DV$3,Tipy!DD75=Výsledky!$DX$3),60,0)))</f>
        <v>0</v>
      </c>
      <c r="DT81" s="61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61">
        <f>IF(ISBLANK($DX$3),"",IF(OR(Tipy!DE75=Výsledky!$DS$6,Tipy!DE75=Výsledky!$DS$7,Tipy!DE75=Výsledky!$DS$8,Tipy!DE75=Výsledky!$DS$9),VLOOKUP(Tipy!DE75,'Kategórie hráčov'!$A$2:$B$51,2,FALSE),0))</f>
        <v>0</v>
      </c>
      <c r="DV81" s="61">
        <f>IF(ISBLANK($DX$3),"",IF(OR(Tipy!DF75=Výsledky!$DV$6,Tipy!DF75=Výsledky!$DV$7,Tipy!DF75=Výsledky!$DV$8,Tipy!DF75=Výsledky!$DV$9),VLOOKUP(Tipy!DF75,'Kategórie hráčov'!$A$27:$B$76,2,FALSE),0))</f>
        <v>0</v>
      </c>
      <c r="DW81" s="62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65">
        <f>IF(ISBLANK($DX$3),"",IF(ISBLANK(Tipy!DB75),"-",SUM(DS81:DW81)))</f>
        <v>0</v>
      </c>
      <c r="DY81" s="64"/>
      <c r="DZ81" s="61">
        <f>IF(ISBLANK($EE$3),"",IF(ISBLANK(Tipy!DH75),0,IF(AND(Tipy!DH75=Výsledky!$EC$3,Tipy!DJ75=Výsledky!$EE$3),60,0)))</f>
        <v>0</v>
      </c>
      <c r="EA81" s="61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61">
        <f>IF(ISBLANK($EE$3),"",IF(OR(Tipy!DK75=Výsledky!$DZ$6,Tipy!DK75=Výsledky!$DZ$7,Tipy!DK75=Výsledky!$DZ$8,Tipy!DK75=Výsledky!$DZ$9),VLOOKUP(Tipy!DK75,'Kategórie hráčov'!$A$2:$B$51,2,FALSE),0))</f>
        <v>20</v>
      </c>
      <c r="EC81" s="61">
        <f>IF(ISBLANK($EE$3),"",IF(OR(Tipy!DL75=Výsledky!$EC$6,Tipy!DL75=Výsledky!$EC$7,Tipy!DL75=Výsledky!$EC$8,Tipy!DL75=Výsledky!$EC$9),VLOOKUP(Tipy!DL75,'Kategórie hráčov'!$A$27:$B$76,2,FALSE),0))</f>
        <v>0</v>
      </c>
      <c r="ED81" s="62">
        <f>IF(ISBLANK($EE$3),"",IF(ISBLANK(Tipy!DH75),0,IF(OR(AND(Tipy!DH75=Výsledky!$EC$3,OR(Tipy!DJ75=Výsledky!$EE$3+1,Tipy!DJ75=Výsledky!$EE$3-1)),AND(Tipy!DJ75=Výsledky!$EE$3,OR(Tipy!DH75=Výsledky!$EC$3+1,Tipy!DH75=Výsledky!$EC$3-1))),10,0)))</f>
        <v>10</v>
      </c>
      <c r="EE81" s="65">
        <f>IF(ISBLANK($EE$3),"",IF(ISBLANK(Tipy!DH75),"-",SUM(DZ81:ED81)))</f>
        <v>50</v>
      </c>
      <c r="EF81" s="64"/>
      <c r="EG81" s="61">
        <f>IF(ISBLANK($EL$3),"",IF(ISBLANK(Tipy!DN75),0,IF(AND(Tipy!DN75=Výsledky!$EJ$3,Tipy!DP75=Výsledky!$EL$3),60,0)))</f>
        <v>0</v>
      </c>
      <c r="EH81" s="61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61">
        <f>IF(ISBLANK($EL$3),"",IF(OR(Tipy!DQ75=Výsledky!$EG$6,Tipy!DQ75=Výsledky!$EG$7,Tipy!DQ75=Výsledky!$EG$8,Tipy!DQ75=Výsledky!$EG$9),VLOOKUP(Tipy!DQ75,'Kategórie hráčov'!$A$77:$B$77,2,FALSE),0))</f>
        <v>0</v>
      </c>
      <c r="EJ81" s="61">
        <f>IF(ISBLANK($EL$3),"",IF(OR(Tipy!DR75=Výsledky!$EJ$6,Tipy!DR75=Výsledky!$EJ$7,Tipy!DR75=Výsledky!$EJ$8,Tipy!DR75=Výsledky!$EJ$9),VLOOKUP(Tipy!DR75,'Kategórie hráčov'!$A$27:$B$76,2,FALSE),0))</f>
        <v>20</v>
      </c>
      <c r="EK81" s="62">
        <f>IF(ISBLANK($EL$3),"",IF(ISBLANK(Tipy!DN75),0,IF(OR(AND(Tipy!DN75=Výsledky!$EJ$3,OR(Tipy!DP75=Výsledky!$EL$3+1,Tipy!DP75=Výsledky!$EL$3-1)),AND(Tipy!DP75=Výsledky!$EL$3,OR(Tipy!DN75=Výsledky!$EJ$3+1,Tipy!DN75=Výsledky!$EJ$3-1))),10,0)))</f>
        <v>10</v>
      </c>
      <c r="EL81" s="65">
        <f>IF(ISBLANK($EL$3),"",IF(ISBLANK(Tipy!DN75),"-",SUM(EG81:EK81)))</f>
        <v>30</v>
      </c>
      <c r="EM81" s="64"/>
      <c r="EN81" s="61">
        <f>IF(ISBLANK($ES$3),"",IF(ISBLANK(Tipy!DT75),0,IF(AND(Tipy!DT75=Výsledky!$EQ$3,Tipy!DV75=Výsledky!$ES$3),60,0)))</f>
        <v>60</v>
      </c>
      <c r="EO81" s="61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61">
        <f>IF(ISBLANK($ES$3),"",IF(OR(Tipy!DW75=Výsledky!$EN$6,Tipy!DW75=Výsledky!$EN$7,Tipy!DW75=Výsledky!$EN$8,Tipy!DW75=Výsledky!$EN$9),VLOOKUP(Tipy!DW75,'Kategórie hráčov'!$A$2:$B$51,2,FALSE),0))</f>
        <v>20</v>
      </c>
      <c r="EQ81" s="61">
        <f>IF(ISBLANK($ES$3),"",IF(OR(Tipy!DX75=Výsledky!$EQ$6,Tipy!DX75=Výsledky!$EQ$7,Tipy!DX75=Výsledky!$EQ$8,Tipy!DX75=Výsledky!$EQ$9),VLOOKUP(Tipy!DX75,'Kategórie hráčov'!$A$27:$B$76,2,FALSE),0))</f>
        <v>0</v>
      </c>
      <c r="ER81" s="62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65">
        <f>IF(ISBLANK($ES$3),"",IF(ISBLANK(Tipy!DT75),"-",SUM(EN81:ER81)))</f>
        <v>80</v>
      </c>
      <c r="ET81" s="64"/>
      <c r="EU81" s="61">
        <f>IF(ISBLANK($EZ$3),"",IF(ISBLANK(Tipy!DZ75),0,IF(AND(Tipy!DZ75=Výsledky!$EX$3,Tipy!EB75=Výsledky!$EZ$3),60,0)))</f>
        <v>0</v>
      </c>
      <c r="EV81" s="61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61">
        <f>IF(ISBLANK($EZ$3),"",IF(OR(Tipy!EC75=Výsledky!$EU$6,Tipy!EC75=Výsledky!$EU$7,Tipy!EC75=Výsledky!$EU$8,Tipy!EC75=Výsledky!$EU$9),VLOOKUP(Tipy!EC75,'Kategórie hráčov'!$A$2:$B$51,2,FALSE),0))</f>
        <v>0</v>
      </c>
      <c r="EX81" s="61">
        <f>IF(ISBLANK($EZ$3),"",IF(OR(Tipy!ED75=Výsledky!$EX$6,Tipy!ED75=Výsledky!$EX$7,Tipy!ED75=Výsledky!$EX$8,Tipy!ED75=Výsledky!$EX$9),VLOOKUP(Tipy!ED75,'Kategórie hráčov'!$A$27:$B$76,2,FALSE),0))</f>
        <v>20</v>
      </c>
      <c r="EY81" s="62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65">
        <f>IF(ISBLANK($EZ$3),"",IF(ISBLANK(Tipy!DZ75),"-",SUM(EU81:EY81)))</f>
        <v>40</v>
      </c>
      <c r="FA81" s="64"/>
      <c r="FB81" s="61">
        <f>IF(ISBLANK($BM$3),"",IF(ISBLANK(Tipy!EF75),0,IF(AND(Tipy!EF75=Výsledky!$BK$3,Tipy!EH75=Výsledky!$BM$3),60,0)))</f>
        <v>0</v>
      </c>
      <c r="FC81" s="61">
        <f>IF(ISBLANK($BM$3),"",IF(ISBLANK(Tipy!EF75),0,IF(AND(Tipy!EF75=Výsledky!$BK$3,Tipy!EH75=Výsledky!$BM$3),0,IF(AND(Tipy!EF75-Tipy!EH75&gt;0,Výsledky!$BK$3-Výsledky!$BM$3&gt;0),20,IF(AND(Tipy!EF75-Tipy!EH75=0,Výsledky!$BK$3-Výsledky!$BM$3=0),20,IF(AND(Tipy!EF75-Tipy!EH75&lt;0,Výsledky!$BK$3-Výsledky!$BM$3&lt;0),20,0))))))</f>
        <v>0</v>
      </c>
      <c r="FD81" s="61">
        <f>IF(ISBLANK($BM$3),"",IF(OR(Tipy!EI75=Výsledky!$FB$6,Tipy!EI75=Výsledky!$FB$7,Tipy!EI75=Výsledky!$FB$8,Tipy!EI75=Výsledky!$FB$9),IF(VLOOKUP(Tipy!EI75,'Kategórie hráčov'!$A$2:$B$46,2,FALSE)=30,30,20),0))</f>
        <v>0</v>
      </c>
      <c r="FE81" s="61">
        <f>IF(ISBLANK($BM$3),"",IF(OR(Tipy!EJ75=Výsledky!$FE$6,Tipy!EJ75=Výsledky!$FE$7,Tipy!EJ75=Výsledky!$FE$8,Tipy!EJ75=Výsledky!$FE$9),IF(VLOOKUP(Tipy!EJ75,'Kategórie hráčov'!$A$2:$B$46,2,FALSE)=30,30,20),0))</f>
        <v>0</v>
      </c>
      <c r="FF81" s="62">
        <f>IF(ISBLANK($BM$3),"",IF(ISBLANK(Tipy!EF75),0,IF(OR(AND(Tipy!EF75=Výsledky!$BK$3,OR(Tipy!EH75=Výsledky!$BM$3+1,Tipy!EH75=Výsledky!$BM$3-1)),AND(Tipy!EH75=Výsledky!$BM$3,OR(Tipy!EF75=Výsledky!$BK$3+1,Tipy!EF75=Výsledky!$BK$3-1))),10,0)))</f>
        <v>0</v>
      </c>
      <c r="FG81" s="65" t="str">
        <f>IF(ISBLANK($BM$3),"",IF(ISBLANK(Tipy!EF75),"-",SUM(FB81:FF81)))</f>
        <v>-</v>
      </c>
      <c r="FH81" s="64"/>
      <c r="FI81" s="61" t="str">
        <f>IF(ISBLANK($FN$3),"",IF(ISBLANK(Tipy!EL75),0,IF(AND(Tipy!EL75=Výsledky!$FL$3,Tipy!EN75=Výsledky!$FN$3),60,0)))</f>
        <v/>
      </c>
      <c r="FJ81" s="61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61" t="str">
        <f>IF(ISBLANK($FN$3),"",IF(OR(Tipy!EO75=Výsledky!$FI$6,Tipy!EO75=Výsledky!$FI$7,Tipy!EO75=Výsledky!$FI$8,Tipy!EO75=Výsledky!$FI$9),IF(VLOOKUP(Tipy!EO75,'Kategórie hráčov'!$A$2:$B$46,2,FALSE)=30,30,20),0))</f>
        <v/>
      </c>
      <c r="FL81" s="61" t="str">
        <f>IF(ISBLANK($FN$3),"",IF(OR(Tipy!EP75=Výsledky!$FL$6,Tipy!EP75=Výsledky!$FL$7,Tipy!EP75=Výsledky!$FL$8,Tipy!EP75=Výsledky!$FL$9),IF(VLOOKUP(Tipy!EP75,'Kategórie hráčov'!$A$2:$B$46,2,FALSE)=30,30,20),0))</f>
        <v/>
      </c>
      <c r="FM81" s="62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65" t="str">
        <f>IF(ISBLANK($FN$3),"",IF(ISBLANK(Tipy!EL75),"-",SUM(FI81:FM81)))</f>
        <v/>
      </c>
      <c r="FO81" s="64"/>
      <c r="FP81" s="61">
        <f>IF(ISBLANK($DJ$3),"",IF(ISBLANK(Tipy!ER75),0,IF(AND(Tipy!ER75=Výsledky!$DH$3,Tipy!ET75=Výsledky!$DJ$3),60,0)))</f>
        <v>0</v>
      </c>
      <c r="FQ81" s="61">
        <f>IF(ISBLANK($DJ$3),"",IF(ISBLANK(Tipy!ER75),0,IF(AND(Tipy!ER75=Výsledky!$DH$3,Tipy!ET75=Výsledky!$DJ$3),0,IF(AND(Tipy!ER75-Tipy!ET75&gt;0,Výsledky!$DH$3-Výsledky!$DJ$3&gt;0),20,IF(AND(Tipy!ER75-Tipy!ET75=0,Výsledky!$DH$3-Výsledky!$DJ$3=0),20,IF(AND(Tipy!ER75-Tipy!ET75&lt;0,Výsledky!$DH$3-Výsledky!$DJ$3&lt;0),20,0))))))</f>
        <v>0</v>
      </c>
      <c r="FR81" s="61">
        <f>IF(ISBLANK($DJ$3),"",IF(OR(Tipy!EU75=Výsledky!$FP$6,Tipy!EU75=Výsledky!$FP$7,Tipy!EU75=Výsledky!$FP$8,Tipy!EU75=Výsledky!$FP$9),IF(VLOOKUP(Tipy!EU75,'Kategórie hráčov'!$A$2:$B$46,2,FALSE)=30,30,20),0))</f>
        <v>0</v>
      </c>
      <c r="FS81" s="61">
        <f>IF(ISBLANK($DJ$3),"",IF(OR(Tipy!EV75=Výsledky!$FS$6,Tipy!EV75=Výsledky!$FS$7,Tipy!EV75=Výsledky!$FS$8,Tipy!EV75=Výsledky!$FS$9),IF(VLOOKUP(Tipy!EV75,'Kategórie hráčov'!$A$2:$B$46,2,FALSE)=30,30,20),0))</f>
        <v>0</v>
      </c>
      <c r="FT81" s="62">
        <f>IF(ISBLANK($DJ$3),"",IF(ISBLANK(Tipy!ER75),0,IF(OR(AND(Tipy!ER75=Výsledky!$DH$3,OR(Tipy!ET75=Výsledky!$DJ$3+1,Tipy!ET75=Výsledky!$DJ$3-1)),AND(Tipy!ET75=Výsledky!$DJ$3,OR(Tipy!ER75=Výsledky!$DH$3+1,Tipy!ER75=Výsledky!$DH$3-1))),10,0)))</f>
        <v>0</v>
      </c>
      <c r="FU81" s="65" t="str">
        <f>IF(ISBLANK($DJ$3),"",IF(ISBLANK(Tipy!ER75),"-",SUM(FP81:FT81)))</f>
        <v>-</v>
      </c>
      <c r="FV81" s="64"/>
      <c r="FW81" s="61" t="str">
        <f>IF(ISBLANK($GB$3),"",IF(ISBLANK(Tipy!EX75),0,IF(AND(Tipy!EX75=Výsledky!$FZ$3,Tipy!EZ75=Výsledky!$GB$3),60,0)))</f>
        <v/>
      </c>
      <c r="FX81" s="61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61" t="str">
        <f>IF(ISBLANK($GB$3),"",IF(OR(Tipy!FA75=Výsledky!$FW$6,Tipy!FA75=Výsledky!$FW$7,Tipy!FA75=Výsledky!$FW$8,Tipy!FA75=Výsledky!$FW$9),IF(VLOOKUP(Tipy!FA75,'Kategórie hráčov'!$A$2:$B$46,2,FALSE)=30,30,20),0))</f>
        <v/>
      </c>
      <c r="FZ81" s="61" t="str">
        <f>IF(ISBLANK($GB$3),"",IF(OR(Tipy!FB75=Výsledky!$FZ$6,Tipy!FB75=Výsledky!$FZ$7,Tipy!FB75=Výsledky!$FZ$8,Tipy!FB75=Výsledky!$FZ$9),IF(VLOOKUP(Tipy!FB75,'Kategórie hráčov'!$A$2:$B$46,2,FALSE)=30,30,20),0))</f>
        <v/>
      </c>
      <c r="GA81" s="62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65" t="str">
        <f>IF(ISBLANK($GB$3),"",IF(ISBLANK(Tipy!EX75),"-",SUM(FW81:GA81)))</f>
        <v/>
      </c>
      <c r="GC81" s="64"/>
      <c r="GD81" s="61" t="str">
        <f>IF(ISBLANK($GP$3),"",IF(ISBLANK(Tipy!FD75),0,IF(AND(Tipy!FD75=Výsledky!$GN$3,Tipy!FF75=Výsledky!$GP$3),60,0)))</f>
        <v/>
      </c>
      <c r="GE81" s="61" t="str">
        <f>IF(ISBLANK($GP$3),"",IF(ISBLANK(Tipy!FD75),0,IF(AND(Tipy!FD75=Výsledky!$GN$3,Tipy!FF75=Výsledky!$GP$3),0,IF(AND(Tipy!FD75-Tipy!FF75&gt;0,Výsledky!$GN$3-Výsledky!$GP$3&gt;0),20,IF(AND(Tipy!FD75-Tipy!FF75=0,Výsledky!$GN$3-Výsledky!$GP$3=0),20,IF(AND(Tipy!FD75-Tipy!FF75&lt;0,Výsledky!$GN$3-Výsledky!$GP$3&lt;0),20,0))))))</f>
        <v/>
      </c>
      <c r="GF81" s="61" t="str">
        <f>IF(ISBLANK($GP$3),"",IF(OR(Tipy!FG75=Výsledky!$GD$6,Tipy!FG75=Výsledky!$GD$7,Tipy!FG75=Výsledky!$GD$8,Tipy!FG75=Výsledky!$GD$9),IF(VLOOKUP(Tipy!FG75,'Kategórie hráčov'!$A$2:$B$46,2,FALSE)=30,30,20),0))</f>
        <v/>
      </c>
      <c r="GG81" s="61" t="str">
        <f>IF(ISBLANK($GP$3),"",IF(OR(Tipy!FH75=Výsledky!$GG$6,Tipy!FH75=Výsledky!$GG$7,Tipy!FH75=Výsledky!$GG$8,Tipy!FH75=Výsledky!$GG$9),IF(VLOOKUP(Tipy!FH75,'Kategórie hráčov'!$A$2:$B$46,2,FALSE)=30,30,20),0))</f>
        <v/>
      </c>
      <c r="GH81" s="62" t="str">
        <f>IF(ISBLANK($GP$3),"",IF(ISBLANK(Tipy!FD75),0,IF(OR(AND(Tipy!FD75=Výsledky!$GN$3,OR(Tipy!FF75=Výsledky!$GP$3+1,Tipy!FF75=Výsledky!$GP$3-1)),AND(Tipy!FF75=Výsledky!$GP$3,OR(Tipy!FD75=Výsledky!$GN$3+1,Tipy!FD75=Výsledky!$GN$3-1))),10,0)))</f>
        <v/>
      </c>
      <c r="GI81" s="65" t="str">
        <f>IF(ISBLANK($GP$3),"",IF(ISBLANK(Tipy!FD75),"-",SUM(GD81:GH81)))</f>
        <v/>
      </c>
      <c r="GJ81" s="64"/>
      <c r="GK81" s="61" t="str">
        <f>IF(ISBLANK($GW$3),"",IF(ISBLANK(Tipy!FJ75),0,IF(AND(Tipy!FJ75=Výsledky!$GU$3,Tipy!FL75=Výsledky!$GW$3),60,0)))</f>
        <v/>
      </c>
      <c r="GL81" s="61" t="str">
        <f>IF(ISBLANK($GW$3),"",IF(ISBLANK(Tipy!FJ75),0,IF(AND(Tipy!FJ75=Výsledky!$GU$3,Tipy!FL75=Výsledky!$GW$3),0,IF(AND(Tipy!FJ75-Tipy!FL75&gt;0,Výsledky!$GU$3-Výsledky!$GW$3&gt;0),20,IF(AND(Tipy!FJ75-Tipy!FL75=0,Výsledky!$GU$3-Výsledky!$GW$3=0),20,IF(AND(Tipy!FJ75-Tipy!FL75&lt;0,Výsledky!$GU$3-Výsledky!$GW$3&lt;0),20,0))))))</f>
        <v/>
      </c>
      <c r="GM81" s="61" t="str">
        <f>IF(ISBLANK($GW$3),"",IF(OR(Tipy!FM75=Výsledky!$GK$6,Tipy!FM75=Výsledky!$GK$7,Tipy!FM75=Výsledky!$GK$8,Tipy!FM75=Výsledky!$GK$9),IF(VLOOKUP(Tipy!FM75,'Kategórie hráčov'!$A$2:$B$46,2,FALSE)=30,30,20),0))</f>
        <v/>
      </c>
      <c r="GN81" s="61" t="str">
        <f>IF(ISBLANK($GW$3),"",IF(OR(Tipy!FN75=Výsledky!$GN$6,Tipy!FN75=Výsledky!$GN$7,Tipy!FN75=Výsledky!$GN$8,Tipy!FN75=Výsledky!$GN$9),IF(VLOOKUP(Tipy!FN75,'Kategórie hráčov'!$A$2:$B$46,2,FALSE)=30,30,20),0))</f>
        <v/>
      </c>
      <c r="GO81" s="62" t="str">
        <f>IF(ISBLANK($GW$3),"",IF(ISBLANK(Tipy!FJ75),0,IF(OR(AND(Tipy!FJ75=Výsledky!$GU$3,OR(Tipy!FL75=Výsledky!$GW$3+1,Tipy!FL75=Výsledky!$GW$3-1)),AND(Tipy!FL75=Výsledky!$GW$3,OR(Tipy!FJ75=Výsledky!$GU$3+1,Tipy!FJ75=Výsledky!$GU$3-1))),10,0)))</f>
        <v/>
      </c>
      <c r="GP81" s="65" t="str">
        <f>IF(ISBLANK($GW$3),"",IF(ISBLANK(Tipy!FJ75),"-",SUM(GK81:GO81)))</f>
        <v/>
      </c>
      <c r="GQ81" s="64"/>
      <c r="GR81" s="61" t="str">
        <f>IF(ISBLANK($GI$3),"",IF(ISBLANK(Tipy!FP75),0,IF(AND(Tipy!FP75=Výsledky!$GG$3,Tipy!FR75=Výsledky!$GI$3),60,0)))</f>
        <v/>
      </c>
      <c r="GS81" s="61" t="str">
        <f>IF(ISBLANK($GI$3),"",IF(ISBLANK(Tipy!FP75),0,IF(AND(Tipy!FP75=Výsledky!$GG$3,Tipy!FR75=Výsledky!$GI$3),0,IF(AND(Tipy!FP75-Tipy!FR75&gt;0,Výsledky!$GG$3-Výsledky!$GI$3&gt;0),20,IF(AND(Tipy!FP75-Tipy!FR75=0,Výsledky!$GG$3-Výsledky!$GI$3=0),20,IF(AND(Tipy!FP75-Tipy!FR75&lt;0,Výsledky!$GG$3-Výsledky!$GI$3&lt;0),20,0))))))</f>
        <v/>
      </c>
      <c r="GT81" s="61" t="str">
        <f>IF(ISBLANK($GI$3),"",IF(OR(Tipy!FS75=Výsledky!#REF!,Tipy!FS75=Výsledky!#REF!,Tipy!FS75=Výsledky!#REF!,Tipy!FS75=Výsledky!$GR$9),IF(VLOOKUP(Tipy!FS75,'Kategórie hráčov'!$A$2:$B$46,2,FALSE)=30,30,20),0))</f>
        <v/>
      </c>
      <c r="GU81" s="61" t="str">
        <f>IF(ISBLANK($GI$3),"",IF(OR(Tipy!FT75=Výsledky!#REF!,Tipy!FT75=Výsledky!#REF!,Tipy!FT75=Výsledky!#REF!,Tipy!FT75=Výsledky!$GU$9),IF(VLOOKUP(Tipy!FT75,'Kategórie hráčov'!$A$2:$B$46,2,FALSE)=30,30,20),0))</f>
        <v/>
      </c>
      <c r="GV81" s="62" t="str">
        <f>IF(ISBLANK($GI$3),"",IF(ISBLANK(Tipy!FP75),0,IF(OR(AND(Tipy!FP75=Výsledky!$GG$3,OR(Tipy!FR75=Výsledky!$GI$3+1,Tipy!FR75=Výsledky!$GI$3-1)),AND(Tipy!FR75=Výsledky!$GI$3,OR(Tipy!FP75=Výsledky!$GG$3+1,Tipy!FP75=Výsledky!$GG$3-1))),10,0)))</f>
        <v/>
      </c>
      <c r="GW81" s="65" t="str">
        <f>IF(ISBLANK($GI$3),"",IF(ISBLANK(Tipy!FP75),"-",SUM(GR81:GV81)))</f>
        <v/>
      </c>
      <c r="GX81" s="64"/>
      <c r="GY81" s="61" t="str">
        <f>IF(ISBLANK($HK$3),"",IF(ISBLANK(Tipy!FV75),0,IF(AND(Tipy!FV75=Výsledky!$HI$3,Tipy!FX75=Výsledky!$HK$3),60,0)))</f>
        <v/>
      </c>
      <c r="GZ81" s="61" t="str">
        <f>IF(ISBLANK($HK$3),"",IF(ISBLANK(Tipy!FV75),0,IF(AND(Tipy!FV75=Výsledky!$HI$3,Tipy!FX75=Výsledky!$HK$3),0,IF(AND(Tipy!FV75-Tipy!FX75&gt;0,Výsledky!$HI$3-Výsledky!$HK$3&gt;0),20,IF(AND(Tipy!FV75-Tipy!FX75=0,Výsledky!$HI$3-Výsledky!$HK$3=0),20,IF(AND(Tipy!FV75-Tipy!FX75&lt;0,Výsledky!$HI$3-Výsledky!$HK$3&lt;0),20,0))))))</f>
        <v/>
      </c>
      <c r="HA81" s="61" t="str">
        <f>IF(ISBLANK($HK$3),"",IF(OR(Tipy!FY75=Výsledky!$GY$6,Tipy!FY75=Výsledky!$GY$7,Tipy!FY75=Výsledky!$GY$8,Tipy!FY75=Výsledky!$GY$9),IF(VLOOKUP(Tipy!FY75,'Kategórie hráčov'!$A$2:$B$46,2,FALSE)=30,30,20),0))</f>
        <v/>
      </c>
      <c r="HB81" s="61" t="str">
        <f>IF(ISBLANK($HK$3),"",IF(OR(Tipy!FZ75=Výsledky!$HB$6,Tipy!FZ75=Výsledky!$HB$7,Tipy!FZ75=Výsledky!$HB$8,Tipy!FZ75=Výsledky!$HB$9),IF(VLOOKUP(Tipy!FZ75,'Kategórie hráčov'!$A$2:$B$46,2,FALSE)=30,30,20),0))</f>
        <v/>
      </c>
      <c r="HC81" s="62" t="str">
        <f>IF(ISBLANK($HK$3),"",IF(ISBLANK(Tipy!FV75),0,IF(OR(AND(Tipy!FV75=Výsledky!$HI$3,OR(Tipy!FX75=Výsledky!$HK$3+1,Tipy!FX75=Výsledky!$HK$3-1)),AND(Tipy!FX75=Výsledky!$HK$3,OR(Tipy!FV75=Výsledky!$HI$3+1,Tipy!FV75=Výsledky!$HI$3-1))),10,0)))</f>
        <v/>
      </c>
      <c r="HD81" s="65" t="str">
        <f>IF(ISBLANK($HK$3),"",IF(ISBLANK(Tipy!FV75),"-",SUM(GY81:HC81)))</f>
        <v/>
      </c>
      <c r="HE81" s="64"/>
      <c r="HF81" s="61" t="str">
        <f>IF(ISBLANK($HD$3),"",IF(ISBLANK(Tipy!GB75),0,IF(AND(Tipy!GB75=Výsledky!$HB$3,Tipy!GD75=Výsledky!$HD$3),60,0)))</f>
        <v/>
      </c>
      <c r="HG81" s="61" t="str">
        <f>IF(ISBLANK($HD$3),"",IF(ISBLANK(Tipy!GB75),0,IF(AND(Tipy!GB75=Výsledky!$HB$3,Tipy!GD75=Výsledky!$HD$3),0,IF(AND(Tipy!GB75-Tipy!GD75&gt;0,Výsledky!$HB$3-Výsledky!$HD$3&gt;0),20,IF(AND(Tipy!GB75-Tipy!GD75=0,Výsledky!$HB$3-Výsledky!$HD$3=0),20,IF(AND(Tipy!GB75-Tipy!GD75&lt;0,Výsledky!$HB$3-Výsledky!$HD$3&lt;0),20,0))))))</f>
        <v/>
      </c>
      <c r="HH81" s="61" t="str">
        <f>IF(ISBLANK($HD$3),"",IF(OR(Tipy!GE75=Výsledky!#REF!,Tipy!GE75=Výsledky!#REF!,Tipy!GE75=Výsledky!#REF!,Tipy!GE75=Výsledky!$HF$9),IF(VLOOKUP(Tipy!GE75,'Kategórie hráčov'!$A$2:$B$46,2,FALSE)=30,30,20),0))</f>
        <v/>
      </c>
      <c r="HI81" s="61" t="str">
        <f>IF(ISBLANK($HD$3),"",IF(OR(Tipy!GF75=Výsledky!#REF!,Tipy!GF75=Výsledky!#REF!,Tipy!GF75=Výsledky!#REF!,Tipy!GF75=Výsledky!$HI$9),IF(VLOOKUP(Tipy!GF75,'Kategórie hráčov'!$A$2:$B$46,2,FALSE)=30,30,20),0))</f>
        <v/>
      </c>
      <c r="HJ81" s="62" t="str">
        <f>IF(ISBLANK($HD$3),"",IF(ISBLANK(Tipy!GB75),0,IF(OR(AND(Tipy!GB75=Výsledky!$HB$3,OR(Tipy!GD75=Výsledky!$HD$3+1,Tipy!GD75=Výsledky!$HD$3-1)),AND(Tipy!GD75=Výsledky!$HD$3,OR(Tipy!GB75=Výsledky!$HB$3+1,Tipy!GB75=Výsledky!$HB$3-1))),10,0)))</f>
        <v/>
      </c>
      <c r="HK81" s="65" t="str">
        <f>IF(ISBLANK($HD$3),"",IF(ISBLANK(Tipy!GB75),"-",SUM(HF81:HJ81)))</f>
        <v/>
      </c>
      <c r="HL81" s="64"/>
      <c r="HM81" s="61" t="str">
        <f>IF(ISBLANK($HY$3),"",IF(ISBLANK(Tipy!GH75),0,IF(AND(Tipy!GH75=Výsledky!$HW$3,Tipy!GJ75=Výsledky!$HY$3),60,0)))</f>
        <v/>
      </c>
      <c r="HN81" s="61" t="str">
        <f>IF(ISBLANK($HY$3),"",IF(ISBLANK(Tipy!GH75),0,IF(AND(Tipy!GH75=Výsledky!$HW$3,Tipy!GJ75=Výsledky!$HY$3),0,IF(AND(Tipy!GH75-Tipy!GJ75&gt;0,Výsledky!$HW$3-Výsledky!$HY$3&gt;0),20,IF(AND(Tipy!GH75-Tipy!GJ75=0,Výsledky!$HW$3-Výsledky!$HY$3=0),20,IF(AND(Tipy!GH75-Tipy!GJ75&lt;0,Výsledky!$HW$3-Výsledky!$HY$3&lt;0),20,0))))))</f>
        <v/>
      </c>
      <c r="HO81" s="61" t="str">
        <f>IF(ISBLANK($HY$3),"",IF(OR(Tipy!GK75=Výsledky!$HM$6,Tipy!GK75=Výsledky!$HM$7,Tipy!GK75=Výsledky!$HM$8,Tipy!GK75=Výsledky!$HM$9),IF(VLOOKUP(Tipy!GK75,'Kategórie hráčov'!$A$2:$B$46,2,FALSE)=30,30,20),0))</f>
        <v/>
      </c>
      <c r="HP81" s="61" t="str">
        <f>IF(ISBLANK($HY$3),"",IF(OR(Tipy!GL75=Výsledky!$HP$6,Tipy!GL75=Výsledky!$HP$7,Tipy!GL75=Výsledky!$HP$8,Tipy!GL75=Výsledky!$HP$9),IF(VLOOKUP(Tipy!GL75,'Kategórie hráčov'!$A$2:$B$46,2,FALSE)=30,30,20),0))</f>
        <v/>
      </c>
      <c r="HQ81" s="62" t="str">
        <f>IF(ISBLANK($HY$3),"",IF(ISBLANK(Tipy!GH75),0,IF(OR(AND(Tipy!GH75=Výsledky!$HW$3,OR(Tipy!GJ75=Výsledky!$HY$3+1,Tipy!GJ75=Výsledky!$HY$3-1)),AND(Tipy!GJ75=Výsledky!$HY$3,OR(Tipy!GH75=Výsledky!$HW$3+1,Tipy!GH75=Výsledky!$HW$3-1))),10,0)))</f>
        <v/>
      </c>
      <c r="HR81" s="65" t="str">
        <f>IF(ISBLANK($HY$3),"",IF(ISBLANK(Tipy!GH75),"-",SUM(HM81:HQ81)))</f>
        <v/>
      </c>
      <c r="HS81" s="64"/>
      <c r="HT81" s="61" t="str">
        <f>IF(ISBLANK($HR$3),"",IF(ISBLANK(Tipy!GN75),0,IF(AND(Tipy!GN75=Výsledky!$HP$3,Tipy!GP75=Výsledky!$HR$3),60,0)))</f>
        <v/>
      </c>
      <c r="HU81" s="61" t="str">
        <f>IF(ISBLANK($HR$3),"",IF(ISBLANK(Tipy!GN75),0,IF(AND(Tipy!GN75=Výsledky!$HP$3,Tipy!GP75=Výsledky!$HR$3),0,IF(AND(Tipy!GN75-Tipy!GP75&gt;0,Výsledky!$HP$3-Výsledky!$HR$3&gt;0),20,IF(AND(Tipy!GN75-Tipy!GP75=0,Výsledky!$HP$3-Výsledky!$HR$3=0),20,IF(AND(Tipy!GN75-Tipy!GP75&lt;0,Výsledky!$HP$3-Výsledky!$HR$3&lt;0),20,0))))))</f>
        <v/>
      </c>
      <c r="HV81" s="61" t="str">
        <f>IF(ISBLANK($HR$3),"",IF(OR(Tipy!GQ75=Výsledky!$HT$6,Tipy!GQ75=Výsledky!#REF!,Tipy!GQ75=Výsledky!#REF!,Tipy!GQ75=Výsledky!#REF!),IF(VLOOKUP(Tipy!GQ75,'Kategórie hráčov'!$A$2:$B$46,2,FALSE)=30,30,20),0))</f>
        <v/>
      </c>
      <c r="HW81" s="61" t="str">
        <f>IF(ISBLANK($HR$3),"",IF(OR(Tipy!GR75=Výsledky!$HW$6,Tipy!GR75=Výsledky!#REF!,Tipy!GR75=Výsledky!#REF!,Tipy!GR75=Výsledky!#REF!),IF(VLOOKUP(Tipy!GR75,'Kategórie hráčov'!$A$2:$B$46,2,FALSE)=30,30,20),0))</f>
        <v/>
      </c>
      <c r="HX81" s="62" t="str">
        <f>IF(ISBLANK($HR$3),"",IF(ISBLANK(Tipy!GN75),0,IF(OR(AND(Tipy!GN75=Výsledky!$HP$3,OR(Tipy!GP75=Výsledky!$HR$3+1,Tipy!GP75=Výsledky!$HR$3-1)),AND(Tipy!GP75=Výsledky!$HR$3,OR(Tipy!GN75=Výsledky!$HP$3+1,Tipy!GN75=Výsledky!$HP$3-1))),10,0)))</f>
        <v/>
      </c>
      <c r="HY81" s="65" t="str">
        <f>IF(ISBLANK($HR$3),"",IF(ISBLANK(Tipy!GN75),"-",SUM(HT81:HX81)))</f>
        <v/>
      </c>
      <c r="HZ81" s="64"/>
      <c r="IA81" s="61" t="str">
        <f>IF(ISBLANK($IM$3),"",IF(ISBLANK(Tipy!GT75),0,IF(AND(Tipy!GT75=Výsledky!$IK$3,Tipy!GV75=Výsledky!$IM$3),60,0)))</f>
        <v/>
      </c>
      <c r="IB81" s="61" t="str">
        <f>IF(ISBLANK($IM$3),"",IF(ISBLANK(Tipy!GT75),0,IF(AND(Tipy!GT75=Výsledky!$IK$3,Tipy!GV75=Výsledky!$IM$3),0,IF(AND(Tipy!GT75-Tipy!GV75&gt;0,Výsledky!$IK$3-Výsledky!$IM$3&gt;0),20,IF(AND(Tipy!GT75-Tipy!GV75=0,Výsledky!$IK$3-Výsledky!$IM$3=0),20,IF(AND(Tipy!GT75-Tipy!GV75&lt;0,Výsledky!$IK$3-Výsledky!$IM$3&lt;0),20,0))))))</f>
        <v/>
      </c>
      <c r="IC81" s="61" t="str">
        <f>IF(ISBLANK($IM$3),"",IF(OR(Tipy!GW75=Výsledky!$IA$6,Tipy!GW75=Výsledky!$IA$7,Tipy!GW75=Výsledky!$IA$8,Tipy!GW75=Výsledky!$IA$9),IF(VLOOKUP(Tipy!GW75,'Kategórie hráčov'!$A$2:$B$46,2,FALSE)=30,30,20),0))</f>
        <v/>
      </c>
      <c r="ID81" s="61" t="str">
        <f>IF(ISBLANK($IM$3),"",IF(OR(Tipy!GX75=Výsledky!$ID$6,Tipy!GX75=Výsledky!$ID$7,Tipy!GX75=Výsledky!$ID$8,Tipy!GX75=Výsledky!$ID$9),IF(VLOOKUP(Tipy!GX75,'Kategórie hráčov'!$A$2:$B$46,2,FALSE)=30,30,20),0))</f>
        <v/>
      </c>
      <c r="IE81" s="62" t="str">
        <f>IF(ISBLANK($IM$3),"",IF(ISBLANK(Tipy!GT75),0,IF(OR(AND(Tipy!GT75=Výsledky!$IK$3,OR(Tipy!GV75=Výsledky!$IM$3+1,Tipy!GV75=Výsledky!$IM$3-1)),AND(Tipy!GV75=Výsledky!$IM$3,OR(Tipy!GT75=Výsledky!$IK$3+1,Tipy!GT75=Výsledky!$IK$3-1))),10,0)))</f>
        <v/>
      </c>
      <c r="IF81" s="65" t="str">
        <f>IF(ISBLANK($IM$3),"",IF(ISBLANK(Tipy!GT75),"-",SUM(IA81:IE81)))</f>
        <v/>
      </c>
      <c r="IG81" s="64"/>
      <c r="IH81" s="61" t="str">
        <f>IF(ISBLANK($IF$3),"",IF(ISBLANK(Tipy!GZ75),0,IF(AND(Tipy!GZ75=Výsledky!$ID$3,Tipy!HB75=Výsledky!$IF$3),60,0)))</f>
        <v/>
      </c>
      <c r="II81" s="61" t="str">
        <f>IF(ISBLANK($IF$3),"",IF(ISBLANK(Tipy!GZ75),0,IF(AND(Tipy!GZ75=Výsledky!$ID$3,Tipy!HB75=Výsledky!$IF$3),0,IF(AND(Tipy!GZ75-Tipy!HB75&gt;0,Výsledky!$ID$3-Výsledky!$IF$3&gt;0),20,IF(AND(Tipy!GZ75-Tipy!HB75=0,Výsledky!$ID$3-Výsledky!$IF$3=0),20,IF(AND(Tipy!GZ75-Tipy!HB75&lt;0,Výsledky!$ID$3-Výsledky!$IF$3&lt;0),20,0))))))</f>
        <v/>
      </c>
      <c r="IJ81" s="61" t="str">
        <f>IF(ISBLANK($IF$3),"",IF(OR(Tipy!HC75=Výsledky!#REF!,Tipy!HC75=Výsledky!#REF!,Tipy!HC75=Výsledky!#REF!,Tipy!HC75=Výsledky!$IH$9),IF(VLOOKUP(Tipy!HC75,'Kategórie hráčov'!$A$2:$B$46,2,FALSE)=30,30,20),0))</f>
        <v/>
      </c>
      <c r="IK81" s="61" t="str">
        <f>IF(ISBLANK($IF$3),"",IF(OR(Tipy!HD75=Výsledky!#REF!,Tipy!HD75=Výsledky!#REF!,Tipy!HD75=Výsledky!#REF!,Tipy!HD75=Výsledky!$IK$9),IF(VLOOKUP(Tipy!HD75,'Kategórie hráčov'!$A$2:$B$46,2,FALSE)=30,30,20),0))</f>
        <v/>
      </c>
      <c r="IL81" s="62" t="str">
        <f>IF(ISBLANK($IF$3),"",IF(ISBLANK(Tipy!GZ75),0,IF(OR(AND(Tipy!GZ75=Výsledky!$ID$3,OR(Tipy!HB75=Výsledky!$IF$3+1,Tipy!HB75=Výsledky!$IF$3-1)),AND(Tipy!HB75=Výsledky!$IF$3,OR(Tipy!GZ75=Výsledky!$ID$3+1,Tipy!GZ75=Výsledky!$ID$3-1))),10,0)))</f>
        <v/>
      </c>
      <c r="IM81" s="65" t="str">
        <f>IF(ISBLANK($IF$3),"",IF(ISBLANK(Tipy!GZ75),"-",SUM(IH81:IL81)))</f>
        <v/>
      </c>
      <c r="IN81" s="64"/>
      <c r="IO81" s="61" t="str">
        <f>IF(ISBLANK($IT$3),"",IF(ISBLANK(Tipy!HF75),0,IF(AND(Tipy!HF75=Výsledky!$IR$3,Tipy!HH75=Výsledky!$IT$3),60,0)))</f>
        <v/>
      </c>
      <c r="IP81" s="61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61" t="str">
        <f>IF(ISBLANK($IT$3),"",IF(OR(Tipy!HI75=Výsledky!$IO$6,Tipy!HI75=Výsledky!$IO$7,Tipy!HI75=Výsledky!$IO$8,Tipy!HI75=Výsledky!$IO$9),IF(VLOOKUP(Tipy!HI75,'Kategórie hráčov'!$A$2:$B$46,2,FALSE)=30,30,20),0))</f>
        <v/>
      </c>
      <c r="IR81" s="61" t="str">
        <f>IF(ISBLANK($IT$3),"",IF(OR(Tipy!HJ75=Výsledky!$IR$6,Tipy!HJ75=Výsledky!$IR$7,Tipy!HJ75=Výsledky!$IR$8,Tipy!HJ75=Výsledky!$IR$9),IF(VLOOKUP(Tipy!HJ75,'Kategórie hráčov'!$A$2:$B$46,2,FALSE)=30,30,20),0))</f>
        <v/>
      </c>
      <c r="IS81" s="62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65" t="str">
        <f>IF(ISBLANK($IT$3),"",IF(ISBLANK(Tipy!HF75),"-",SUM(IO81:IS81)))</f>
        <v/>
      </c>
      <c r="IU81" s="64"/>
      <c r="IV81" s="61" t="str">
        <f>IF(ISBLANK($JA$3),"",IF(ISBLANK(Tipy!HL75),0,IF(AND(Tipy!HL75=Výsledky!$IY$3,Tipy!HN75=Výsledky!$JA$3),60,0)))</f>
        <v/>
      </c>
      <c r="IW81" s="61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61" t="str">
        <f>IF(ISBLANK($JA$3),"",IF(OR(Tipy!HO75=Výsledky!$IV$6,Tipy!HO75=Výsledky!$IV$7,Tipy!HO75=Výsledky!$IV$8,Tipy!HO75=Výsledky!$IV$9),IF(VLOOKUP(Tipy!HO75,'Kategórie hráčov'!$A$2:$B$46,2,FALSE)=30,30,20),0))</f>
        <v/>
      </c>
      <c r="IY81" s="61" t="str">
        <f>IF(ISBLANK($JA$3),"",IF(OR(Tipy!HP75=Výsledky!$IY$6,Tipy!HP75=Výsledky!$IY$7,Tipy!HP75=Výsledky!$IY$8,Tipy!HP75=Výsledky!$IY$9),IF(VLOOKUP(Tipy!HP75,'Kategórie hráčov'!$A$2:$B$46,2,FALSE)=30,30,20),0))</f>
        <v/>
      </c>
      <c r="IZ81" s="62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65" t="str">
        <f>IF(ISBLANK($JA$3),"",IF(ISBLANK(Tipy!HL75),"-",SUM(IV81:IZ81)))</f>
        <v/>
      </c>
      <c r="JB81" s="64"/>
      <c r="JC81" s="61" t="str">
        <f>IF(ISBLANK($JO$3),"",IF(ISBLANK(Tipy!HR75),0,IF(AND(Tipy!HR75=Výsledky!$JM$3,Tipy!HT75=Výsledky!$JO$3),60,0)))</f>
        <v/>
      </c>
      <c r="JD81" s="61" t="str">
        <f>IF(ISBLANK($JO$3),"",IF(ISBLANK(Tipy!HR75),0,IF(AND(Tipy!HR75=Výsledky!$JM$3,Tipy!HT75=Výsledky!$JO$3),0,IF(AND(Tipy!HR75-Tipy!HT75&gt;0,Výsledky!$JM$3-Výsledky!$JO$3&gt;0),20,IF(AND(Tipy!HR75-Tipy!HT75=0,Výsledky!$JM$3-Výsledky!$JO$3=0),20,IF(AND(Tipy!HR75-Tipy!HT75&lt;0,Výsledky!$JM$3-Výsledky!$JO$3&lt;0),20,0))))))</f>
        <v/>
      </c>
      <c r="JE81" s="61" t="str">
        <f>IF(ISBLANK($JO$3),"",IF(OR(Tipy!HU75=Výsledky!$JC$6,Tipy!HU75=Výsledky!$JC$7,Tipy!HU75=Výsledky!$JC$8,Tipy!HU75=Výsledky!$JC$9),IF(VLOOKUP(Tipy!HU75,'Kategórie hráčov'!$A$2:$B$70,2,FALSE)=30,30,20),0))</f>
        <v/>
      </c>
      <c r="JF81" s="61" t="str">
        <f>IF(ISBLANK($JO$3),"",IF(OR(Tipy!HV75=Výsledky!$JF$6,Tipy!HV75=Výsledky!$JF$7,Tipy!HV75=Výsledky!$JF$8,Tipy!HV75=Výsledky!$JF$9),IF(VLOOKUP(Tipy!HV75,'Kategórie hráčov'!$A$2:$B$70,2,FALSE)=30,30,20),0))</f>
        <v/>
      </c>
      <c r="JG81" s="62" t="str">
        <f>IF(ISBLANK($JO$3),"",IF(ISBLANK(Tipy!HR75),0,IF(OR(AND(Tipy!HR75=Výsledky!$JM$3,OR(Tipy!HT75=Výsledky!$JO$3+1,Tipy!HT75=Výsledky!$JO$3-1)),AND(Tipy!HT75=Výsledky!$JO$3,OR(Tipy!HR75=Výsledky!$JM$3+1,Tipy!HR75=Výsledky!$JM$3-1))),10,0)))</f>
        <v/>
      </c>
      <c r="JH81" s="65" t="str">
        <f>IF(ISBLANK($JO$3),"",IF(ISBLANK(Tipy!HR75),"-",SUM(JC81:JG81)))</f>
        <v/>
      </c>
      <c r="JI81" s="64"/>
      <c r="JJ81" s="61" t="str">
        <f>IF(ISBLANK($JH$3),"",IF(ISBLANK(Tipy!HX75),0,IF(AND(Tipy!HX75=Výsledky!$JF$3,Tipy!HZ75=Výsledky!$JH$3),60,0)))</f>
        <v/>
      </c>
      <c r="JK81" s="61" t="str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/>
      </c>
      <c r="JL81" s="61" t="str">
        <f>IF(ISBLANK($JH$3),"",IF(OR(Tipy!IA75=Výsledky!#REF!,Tipy!IA75=Výsledky!#REF!,Tipy!IA75=Výsledky!#REF!,Tipy!IA75=Výsledky!$JJ$9),IF(VLOOKUP(Tipy!IA75,'Kategórie hráčov'!$A$2:$B$46,2,FALSE)=30,30,20),0))</f>
        <v/>
      </c>
      <c r="JM81" s="61" t="str">
        <f>IF(ISBLANK($JH$3),"",IF(OR(Tipy!IB75=Výsledky!#REF!,Tipy!IB75=Výsledky!#REF!,Tipy!IB75=Výsledky!#REF!,Tipy!IB75=Výsledky!$JM$9),IF(VLOOKUP(Tipy!IB75,'Kategórie hráčov'!$A$2:$B$46,2,FALSE)=30,30,20),0))</f>
        <v/>
      </c>
      <c r="JN81" s="62" t="str">
        <f>IF(ISBLANK($JH$3),"",IF(ISBLANK(Tipy!HX75),0,IF(OR(AND(Tipy!HX75=Výsledky!$JF$3,OR(Tipy!HZ75=Výsledky!$JH$3+1,Tipy!HZ75=Výsledky!$JH$3-1)),AND(Tipy!HZ75=Výsledky!$JH$3,OR(Tipy!HX75=Výsledky!$JF$3+1,Tipy!HX75=Výsledky!$JF$3-1))),10,0)))</f>
        <v/>
      </c>
      <c r="JO81" s="65" t="str">
        <f>IF(ISBLANK($JH$3),"",IF(ISBLANK(Tipy!HX75),"-",SUM(JJ81:JN81)))</f>
        <v/>
      </c>
      <c r="JP81" s="64"/>
      <c r="JQ81" s="61" t="str">
        <f>IF(ISBLANK($JV$3),"",IF(ISBLANK(Tipy!ID75),0,IF(AND(Tipy!ID75=Výsledky!$JT$3,Tipy!IF75=Výsledky!$JV$3),60,0)))</f>
        <v/>
      </c>
      <c r="JR81" s="61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61" t="str">
        <f>IF(ISBLANK($JV$3),"",IF(OR(Tipy!IG75=Výsledky!$JQ$6,Tipy!IG75=Výsledky!$JQ$7,Tipy!IG75=Výsledky!$JQ$8,Tipy!IG75=Výsledky!$JQ$9),IF(VLOOKUP(Tipy!IG75,'Kategórie hráčov'!$A$2:$B$46,2,FALSE)=30,30,20),0))</f>
        <v/>
      </c>
      <c r="JT81" s="61" t="str">
        <f>IF(ISBLANK($JV$3),"",IF(OR(Tipy!IH75=Výsledky!$JT$6,Tipy!IH75=Výsledky!$JT$7,Tipy!IH75=Výsledky!$JT$8,Tipy!IH75=Výsledky!$JT$9),IF(VLOOKUP(Tipy!IH75,'Kategórie hráčov'!$A$2:$B$46,2,FALSE)=30,30,20),0))</f>
        <v/>
      </c>
      <c r="JU81" s="62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65" t="str">
        <f>IF(ISBLANK($JV$3),"",IF(ISBLANK(Tipy!ID75),"-",SUM(JQ81:JU81)))</f>
        <v/>
      </c>
      <c r="JW81" s="64"/>
      <c r="JX81" s="61" t="str">
        <f>IF(ISBLANK($KQ$3),"",IF(ISBLANK(Tipy!IJ75),0,IF(AND(Tipy!IJ75=Výsledky!$KO$3,Tipy!IL75=Výsledky!$KQ$3),60,0)))</f>
        <v/>
      </c>
      <c r="JY81" s="61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1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1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2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65" t="str">
        <f>IF(ISBLANK($KQ$3),"",IF(ISBLANK(Tipy!IJ75),"-",SUM(JX81:KB81)))</f>
        <v/>
      </c>
      <c r="KD81" s="64"/>
      <c r="KE81" s="61" t="str">
        <f>IF(ISBLANK($KX$3),"",IF(ISBLANK(Tipy!IP75),0,IF(AND(Tipy!IP75=Výsledky!$KV$3,Tipy!IR75=Výsledky!$KX$3),60,0)))</f>
        <v/>
      </c>
      <c r="KF81" s="61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1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1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2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65" t="str">
        <f>IF(ISBLANK($KX$3),"",IF(ISBLANK(Tipy!IP75),"-",SUM(KE81:KI81)))</f>
        <v/>
      </c>
      <c r="KK81" s="64"/>
      <c r="KL81" s="61" t="str">
        <f>IF(ISBLANK($KJ$3),"",IF(ISBLANK(Tipy!IV75),0,IF(AND(Tipy!IV75=Výsledky!$KH$3,Tipy!IX75=Výsledky!$KJ$3),60,0)))</f>
        <v/>
      </c>
      <c r="KM81" s="61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1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1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2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65" t="str">
        <f>IF(ISBLANK($KJ$3),"",IF(ISBLANK(Tipy!IV75),"-",SUM(KL81:KP81)))</f>
        <v/>
      </c>
      <c r="KR81" s="64"/>
      <c r="KS81" s="61" t="str">
        <f>IF(ISBLANK($KC$3),"",IF(ISBLANK(Tipy!JB75),0,IF(AND(Tipy!JB75=Výsledky!$KA$3,Tipy!JD75=Výsledky!$KC$3),60,0)))</f>
        <v/>
      </c>
      <c r="KT81" s="61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1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1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2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5" t="str">
        <f>IF(ISBLANK($KC$3),"",IF(ISBLANK(Tipy!JB75),"-",SUM(KS81:KW81)))</f>
        <v/>
      </c>
      <c r="KY81" s="64"/>
      <c r="KZ81" s="61" t="str">
        <f>IF(ISBLANK($LE$3),"",IF(ISBLANK(Tipy!JH75),0,IF(AND(Tipy!JH75=Výsledky!$LC$3,Tipy!JJ75=Výsledky!$LE$3),60,0)))</f>
        <v/>
      </c>
      <c r="LA81" s="61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1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1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2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5" t="str">
        <f>IF(ISBLANK($LE$3),"",IF(ISBLANK(Tipy!JH75),"-",SUM(KZ81:LD81)))</f>
        <v/>
      </c>
      <c r="LF81" s="64"/>
      <c r="LG81" s="61" t="str">
        <f>IF(ISBLANK($JH$3),"",IF(ISBLANK(Tipy!JU75),0,IF(AND(Tipy!JU75=Výsledky!$JF$3,Tipy!JW75=Výsledky!$JH$3),60,0)))</f>
        <v/>
      </c>
      <c r="LH81" s="61" t="str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/>
      </c>
      <c r="LI81" s="61" t="str">
        <f>IF(ISBLANK($JH$3),"",IF(OR(Tipy!JX75=Výsledky!#REF!,Tipy!JX75=Výsledky!#REF!,Tipy!JX75=Výsledky!#REF!,Tipy!JX75=Výsledky!$JJ$9),IF(VLOOKUP(Tipy!JX75,'Kategórie hráčov'!$A$2:$B$46,2,FALSE)=30,30,20),0))</f>
        <v/>
      </c>
      <c r="LJ81" s="61" t="str">
        <f>IF(ISBLANK($JH$3),"",IF(OR(Tipy!JY75=Výsledky!#REF!,Tipy!JY75=Výsledky!#REF!,Tipy!JY75=Výsledky!#REF!,Tipy!JY75=Výsledky!$JM$9),IF(VLOOKUP(Tipy!JY75,'Kategórie hráčov'!$A$2:$B$46,2,FALSE)=30,30,20),0))</f>
        <v/>
      </c>
      <c r="LK81" s="62" t="str">
        <f>IF(ISBLANK($JH$3),"",IF(ISBLANK(Tipy!JU75),0,IF(OR(AND(Tipy!JU75=Výsledky!$JF$3,OR(Tipy!JW75=Výsledky!$JH$3+1,Tipy!JW75=Výsledky!$JH$3-1)),AND(Tipy!JW75=Výsledky!$JH$3,OR(Tipy!JU75=Výsledky!$JF$3+1,Tipy!JU75=Výsledky!$JF$3-1))),10,0)))</f>
        <v/>
      </c>
      <c r="LL81" s="65" t="str">
        <f>IF(ISBLANK($JH$3),"",IF(ISBLANK(Tipy!JU75),"-",SUM(LG81:LK81)))</f>
        <v/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 t="str">
        <f>IF(ISBLANK($JH$3),"",IF(ISBLANK(Tipy!KI75),0,IF(AND(Tipy!KI75=Výsledky!$JF$3,Tipy!KK75=Výsledky!$JH$3),60,0)))</f>
        <v/>
      </c>
      <c r="LV81" s="61" t="str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/>
      </c>
      <c r="LW81" s="61" t="str">
        <f>IF(ISBLANK($JH$3),"",IF(OR(Tipy!KL75=Výsledky!#REF!,Tipy!KL75=Výsledky!#REF!,Tipy!KL75=Výsledky!#REF!,Tipy!KL75=Výsledky!$JJ$9),IF(VLOOKUP(Tipy!KL75,'Kategórie hráčov'!$A$2:$B$46,2,FALSE)=30,30,20),0))</f>
        <v/>
      </c>
      <c r="LX81" s="61" t="str">
        <f>IF(ISBLANK($JH$3),"",IF(OR(Tipy!KM75=Výsledky!#REF!,Tipy!KM75=Výsledky!#REF!,Tipy!KM75=Výsledky!#REF!,Tipy!KM75=Výsledky!$JM$9),IF(VLOOKUP(Tipy!KM75,'Kategórie hráčov'!$A$2:$B$46,2,FALSE)=30,30,20),0))</f>
        <v/>
      </c>
      <c r="LY81" s="62" t="str">
        <f>IF(ISBLANK($JH$3),"",IF(ISBLANK(Tipy!KI75),0,IF(OR(AND(Tipy!KI75=Výsledky!$JF$3,OR(Tipy!KK75=Výsledky!$JH$3+1,Tipy!KK75=Výsledky!$JH$3-1)),AND(Tipy!KK75=Výsledky!$JH$3,OR(Tipy!KI75=Výsledky!$JF$3+1,Tipy!KI75=Výsledky!$JF$3-1))),10,0)))</f>
        <v/>
      </c>
      <c r="LZ81" s="65" t="str">
        <f>IF(ISBLANK($JH$3),"",IF(ISBLANK(Tipy!KI75),"-",SUM(LU81:LY81)))</f>
        <v/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324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324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5" customFormat="1" ht="18" customHeight="1" x14ac:dyDescent="0.2">
      <c r="A82" s="287">
        <f>Tipy!A76</f>
        <v>21</v>
      </c>
      <c r="B82" s="302" t="s">
        <v>11</v>
      </c>
      <c r="C82" s="303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4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299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299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102">
        <f>IF(ISBLANK($AR$3),"",IF(ISBLANK(Tipy!AH76),0,IF(AND(Tipy!AH76=Výsledky!$AP$3,Tipy!AJ76=Výsledky!$AR$3),60,0)))</f>
        <v>60</v>
      </c>
      <c r="AN82" s="101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01">
        <f>IF(ISBLANK($AR$3),"",IF(OR(Tipy!AK76=Výsledky!$AM$6,Tipy!AK76=Výsledky!$AM$7,Tipy!AK76=Výsledky!$AM$8,Tipy!AK76=Výsledky!$AM$9),VLOOKUP(Tipy!AK76,'Kategórie hráčov'!$A$2:$B$51,2,FALSE),0))</f>
        <v>0</v>
      </c>
      <c r="AP82" s="101">
        <f>IF(ISBLANK($AR$3),"",IF(OR(Tipy!AL76=Výsledky!$AP$6,Tipy!AL76=Výsledky!$AP$7,Tipy!AL76=Výsledky!$AP$8,Tipy!AL76=Výsledky!$AP$9),VLOOKUP(Tipy!AL76,'Kategórie hráčov'!$A$27:$B$76,2,FALSE),0))</f>
        <v>0</v>
      </c>
      <c r="AQ82" s="62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5">
        <f>IF(ISBLANK($AR$3),"",IF(ISBLANK(Tipy!AH76),"-",SUM(AM82:AQ82)))</f>
        <v>60</v>
      </c>
      <c r="AS82" s="64"/>
      <c r="AT82" s="61">
        <f>IF(ISBLANK($AY$3),"",IF(ISBLANK(Tipy!AN76),0,IF(AND(Tipy!AN76=Výsledky!$AW$3,Tipy!AP76=Výsledky!$AY$3),60,0)))</f>
        <v>0</v>
      </c>
      <c r="AU82" s="61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61">
        <f>IF(ISBLANK($AY$3),"",IF(OR(Tipy!AQ76=Výsledky!$AT$6,Tipy!AQ76=Výsledky!$AT$7,Tipy!AQ76=Výsledky!$AT$8,Tipy!AQ76=Výsledky!$AT$9),VLOOKUP(Tipy!AQ76,'Kategórie hráčov'!$A$2:$B$51,2,FALSE),0))</f>
        <v>20</v>
      </c>
      <c r="AW82" s="61">
        <f>IF(ISBLANK($AY$3),"",IF(OR(Tipy!AR76=Výsledky!$AW$6,Tipy!AR76=Výsledky!$AW$7,Tipy!AR76=Výsledky!$AW$8,Tipy!AR76=Výsledky!$AW$9),VLOOKUP(Tipy!AR76,'Kategórie hráčov'!$A$27:$B$76,2,FALSE),0))</f>
        <v>0</v>
      </c>
      <c r="AX82" s="62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5">
        <f>IF(ISBLANK($AY$3),"",IF(ISBLANK(Tipy!AN76),"-",SUM(AT82:AX82)))</f>
        <v>40</v>
      </c>
      <c r="AZ82" s="64"/>
      <c r="BA82" s="61">
        <f>IF(ISBLANK($BF$3),"",IF(ISBLANK(Tipy!AT76),0,IF(AND(Tipy!AT76=Výsledky!$BD$3,Tipy!AV76=Výsledky!$BF$3),60,0)))</f>
        <v>60</v>
      </c>
      <c r="BB82" s="61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61">
        <f>IF(ISBLANK($BF$3),"",IF(OR(Tipy!AW76=Výsledky!$BA$6,Tipy!AW76=Výsledky!$BA$7,Tipy!AW76=Výsledky!$BA$8,Tipy!AW76=Výsledky!$BA$9),VLOOKUP(Tipy!AW76,'Kategórie hráčov'!$A$2:$B$51,2,FALSE),0))</f>
        <v>20</v>
      </c>
      <c r="BD82" s="61">
        <f>IF(ISBLANK($BF$3),"",IF(OR(Tipy!AX76=Výsledky!$BD$6,Tipy!AX76=Výsledky!$BD$7,Tipy!AX76=Výsledky!$BD$8,Tipy!AX76=Výsledky!$BD$9),VLOOKUP(Tipy!AX76,'Kategórie hráčov'!$A$27:$B$76,2,FALSE),0))</f>
        <v>0</v>
      </c>
      <c r="BE82" s="62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5">
        <f>IF(ISBLANK($BF$3),"",IF(ISBLANK(Tipy!AT76),"-",SUM(BA82:BE82)))</f>
        <v>80</v>
      </c>
      <c r="BG82" s="64"/>
      <c r="BH82" s="61">
        <f>IF(ISBLANK($BM$3),"",IF(ISBLANK(Tipy!AZ76),0,IF(AND(Tipy!AZ76=Výsledky!$BK$3,Tipy!BB76=Výsledky!$BM$3),60,0)))</f>
        <v>0</v>
      </c>
      <c r="BI82" s="61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61">
        <f>IF(ISBLANK($BM$3),"",IF(OR(Tipy!BC76=Výsledky!$BH$6,Tipy!BC76=Výsledky!$BH$7,Tipy!BC76=Výsledky!$BH$8,Tipy!BC76=Výsledky!$BH$9),VLOOKUP(Tipy!BC76,'Kategórie hráčov'!$A$2:$B$51,2,FALSE),0))</f>
        <v>20</v>
      </c>
      <c r="BK82" s="61">
        <f>IF(ISBLANK($BM$3),"",IF(OR(Tipy!BD76=Výsledky!$BK$6,Tipy!BD76=Výsledky!$BK$7,Tipy!BD76=Výsledky!$BK$8,Tipy!BD76=Výsledky!$BK$9),VLOOKUP(Tipy!BD76,'Kategórie hráčov'!$A$27:$B$76,2,FALSE),0))</f>
        <v>0</v>
      </c>
      <c r="BL82" s="62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5">
        <f>IF(ISBLANK($BM$3),"",IF(ISBLANK(Tipy!AZ76),"-",SUM(BH82:BL82)))</f>
        <v>40</v>
      </c>
      <c r="BN82" s="64"/>
      <c r="BO82" s="61">
        <f>IF(ISBLANK($BT$3),"",IF(ISBLANK(Tipy!BF76),0,IF(AND(Tipy!BF76=Výsledky!$BR$3,Tipy!BH76=Výsledky!$BT$3),60,0)))</f>
        <v>0</v>
      </c>
      <c r="BP82" s="61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61">
        <f>IF(ISBLANK($BT$3),"",IF(OR(Tipy!BI76=Výsledky!$BO$6,Tipy!BI76=Výsledky!$BO$7,Tipy!BI76=Výsledky!$BO$8,Tipy!BI76=Výsledky!$BO$9),VLOOKUP(Tipy!BI76,'Kategórie hráčov'!$A$2:$B$51,2,FALSE),0))</f>
        <v>0</v>
      </c>
      <c r="BR82" s="61">
        <f>IF(ISBLANK($BT$3),"",IF(OR(Tipy!BJ76=Výsledky!$BR$6,Tipy!BJ76=Výsledky!$BR$7,Tipy!BJ76=Výsledky!$BR$8,Tipy!BJ76=Výsledky!$BR$9),VLOOKUP(Tipy!BJ76,'Kategórie hráčov'!$A$27:$B$76,2,FALSE),0))</f>
        <v>0</v>
      </c>
      <c r="BS82" s="62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5">
        <f>IF(ISBLANK($BT$3),"",IF(ISBLANK(Tipy!BF76),"-",SUM(BO82:BS82)))</f>
        <v>0</v>
      </c>
      <c r="BU82" s="64"/>
      <c r="BV82" s="61">
        <f>IF(ISBLANK($CA$3),"",IF(ISBLANK(Tipy!BL76),0,IF(AND(Tipy!BL76=Výsledky!$BY$3,Tipy!BN76=Výsledky!$CA$3),60,0)))</f>
        <v>0</v>
      </c>
      <c r="BW82" s="61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61">
        <f>IF(ISBLANK($CA$3),"",IF(OR(Tipy!BO76=Výsledky!$BV$6,Tipy!BO76=Výsledky!$BV$7,Tipy!BO76=Výsledky!$BV$8,Tipy!BO76=Výsledky!$BV$9),VLOOKUP(Tipy!BO76,'Kategórie hráčov'!$A$2:$B$51,2,FALSE),0))</f>
        <v>0</v>
      </c>
      <c r="BY82" s="61">
        <f>IF(ISBLANK($CA$3),"",IF(OR(Tipy!BP76=Výsledky!$BY$6,Tipy!BP76=Výsledky!$BY$7,Tipy!BP76=Výsledky!$BY$8,Tipy!BP76=Výsledky!$BY$9),VLOOKUP(Tipy!BP76,'Kategórie hráčov'!$A$27:$B$76,2,FALSE),0))</f>
        <v>30</v>
      </c>
      <c r="BZ82" s="62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5">
        <f>IF(ISBLANK($CA$3),"",IF(ISBLANK(Tipy!BL76),"-",SUM(BV82:BZ82)))</f>
        <v>50</v>
      </c>
      <c r="CB82" s="64"/>
      <c r="CC82" s="61">
        <f>IF(ISBLANK($CH$3),"",IF(ISBLANK(Tipy!BR76),0,IF(AND(Tipy!BR76=Výsledky!$CF$3,Tipy!BT76=Výsledky!$CH$3),60,0)))</f>
        <v>0</v>
      </c>
      <c r="CD82" s="61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61">
        <f>IF(ISBLANK($CH$3),"",IF(OR(Tipy!BU76=Výsledky!$CC$6,Tipy!BU76=Výsledky!$CC$7,Tipy!BU76=Výsledky!$CC$8,Tipy!BU76=Výsledky!$CC$9),VLOOKUP(Tipy!BU76,'Kategórie hráčov'!$A$2:$B$51,2,FALSE),0))</f>
        <v>0</v>
      </c>
      <c r="CF82" s="61">
        <f>IF(ISBLANK($CH$3),"",IF(OR(Tipy!BV76=Výsledky!$CF$6,Tipy!BV76=Výsledky!$CF$7,Tipy!BV76=Výsledky!$CF$8,Tipy!BV76=Výsledky!$CF$9),VLOOKUP(Tipy!BV76,'Kategórie hráčov'!$A$27:$B$76,2,FALSE),0))</f>
        <v>0</v>
      </c>
      <c r="CG82" s="62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5">
        <f>IF(ISBLANK($CH$3),"",IF(ISBLANK(Tipy!BR76),"-",SUM(CC82:CG82)))</f>
        <v>0</v>
      </c>
      <c r="CI82" s="64"/>
      <c r="CJ82" s="61">
        <f>IF(ISBLANK($CO$3),"",IF(ISBLANK(Tipy!BX76),0,IF(AND(Tipy!BX76=Výsledky!$CM$3,Tipy!BZ76=Výsledky!$CO$3),60,0)))</f>
        <v>0</v>
      </c>
      <c r="CK82" s="61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61">
        <f>IF(ISBLANK($CO$3),"",IF(OR(Tipy!CA76=Výsledky!$CJ$6,Tipy!CA76=Výsledky!$CJ$7,Tipy!CA76=Výsledky!$CJ$8,Tipy!CA76=Výsledky!$CJ$9),VLOOKUP(Tipy!CA76,'Kategórie hráčov'!$A$2:$B$51,2,FALSE),0))</f>
        <v>20</v>
      </c>
      <c r="CM82" s="61">
        <f>IF(ISBLANK($CO$3),"",IF(OR(Tipy!CB76=Výsledky!$CM$6,Tipy!CB76=Výsledky!$CM$7,Tipy!CB76=Výsledky!$CM$8,Tipy!CB76=Výsledky!$CM$9),VLOOKUP(Tipy!CB76,'Kategórie hráčov'!$A$27:$B$76,2,FALSE),0))</f>
        <v>0</v>
      </c>
      <c r="CN82" s="62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65">
        <f>IF(ISBLANK($CO$3),"",IF(ISBLANK(Tipy!BX76),"-",SUM(CJ82:CN82)))</f>
        <v>40</v>
      </c>
      <c r="CP82" s="64"/>
      <c r="CQ82" s="61">
        <f>IF(ISBLANK($CV$3),"",IF(ISBLANK(Tipy!CD76),0,IF(AND(Tipy!CD76=Výsledky!$CT$3,Tipy!CF76=Výsledky!$CV$3),60,0)))</f>
        <v>0</v>
      </c>
      <c r="CR82" s="61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61">
        <f>IF(ISBLANK($CV$3),"",IF(OR(Tipy!CG76=Výsledky!$CQ$6,Tipy!CG76=Výsledky!$CQ$7,Tipy!CG76=Výsledky!$CQ$8,Tipy!CG76=Výsledky!$CQ$9),VLOOKUP(Tipy!CG76,'Kategórie hráčov'!$A$2:$B$51,2,FALSE),0))</f>
        <v>20</v>
      </c>
      <c r="CT82" s="61">
        <f>IF(ISBLANK($CV$3),"",IF(OR(Tipy!CH76=Výsledky!$CT$6,Tipy!CH76=Výsledky!$CT$7,Tipy!CH76=Výsledky!$CT$8,Tipy!CH76=Výsledky!$CT$9),VLOOKUP(Tipy!CH76,'Kategórie hráčov'!$A$27:$B$76,2,FALSE),0))</f>
        <v>0</v>
      </c>
      <c r="CU82" s="62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65">
        <f>IF(ISBLANK($CV$3),"",IF(ISBLANK(Tipy!CD76),"-",SUM(CQ82:CU82)))</f>
        <v>40</v>
      </c>
      <c r="CW82" s="64"/>
      <c r="CX82" s="61">
        <f>IF(ISBLANK($DC$3),"",IF(ISBLANK(Tipy!CJ76),0,IF(AND(Tipy!CJ76=Výsledky!$DA$3,Tipy!CL76=Výsledky!$DC$3),60,0)))</f>
        <v>0</v>
      </c>
      <c r="CY82" s="61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61">
        <f>IF(ISBLANK($DC$3),"",IF(OR(Tipy!CM76=Výsledky!$CX$6,Tipy!CM76=Výsledky!$CX$7,Tipy!CM76=Výsledky!$CX$8,Tipy!CM76=Výsledky!$CX$9),VLOOKUP(Tipy!CM76,'Kategórie hráčov'!$A$2:$B$51,2,FALSE),0))</f>
        <v>0</v>
      </c>
      <c r="DA82" s="61">
        <f>IF(ISBLANK($DC$3),"",IF(OR(Tipy!CN76=Výsledky!$DA$6,Tipy!CN76=Výsledky!$DA$7,Tipy!CN76=Výsledky!$DA$8,Tipy!CN76=Výsledky!$DA$9),VLOOKUP(Tipy!CN76,'Kategórie hráčov'!$A$27:$B$76,2,FALSE),0))</f>
        <v>20</v>
      </c>
      <c r="DB82" s="62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65">
        <f>IF(ISBLANK($DC$3),"",IF(ISBLANK(Tipy!CJ76),"-",SUM(CX82:DB82)))</f>
        <v>40</v>
      </c>
      <c r="DD82" s="64"/>
      <c r="DE82" s="61">
        <f>IF(ISBLANK($DJ$3),"",IF(ISBLANK(Tipy!CP76),0,IF(AND(Tipy!CP76=Výsledky!$DH$3,Tipy!CR76=Výsledky!$DJ$3),60,0)))</f>
        <v>60</v>
      </c>
      <c r="DF82" s="61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61">
        <f>IF(ISBLANK($DJ$3),"",IF(OR(Tipy!CS76=Výsledky!$DE$6,Tipy!CS76=Výsledky!$DE$7,Tipy!CS76=Výsledky!$DE$8,Tipy!CS76=Výsledky!$DE$9),VLOOKUP(Tipy!CS76,'Kategórie hráčov'!$A$2:$B$51,2,FALSE),0))</f>
        <v>20</v>
      </c>
      <c r="DH82" s="61">
        <f>IF(ISBLANK($DJ$3),"",IF(OR(Tipy!CT76=Výsledky!$DH$6,Tipy!CT76=Výsledky!$DH$7,Tipy!CT76=Výsledky!$DH$8,Tipy!CT76=Výsledky!$DH$9),VLOOKUP(Tipy!CT76,'Kategórie hráčov'!$A$27:$B$76,2,FALSE),0))</f>
        <v>0</v>
      </c>
      <c r="DI82" s="62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65">
        <f>IF(ISBLANK($DJ$3),"",IF(ISBLANK(Tipy!CP76),"-",SUM(DE82:DI82)))</f>
        <v>80</v>
      </c>
      <c r="DK82" s="64"/>
      <c r="DL82" s="61">
        <f>IF(ISBLANK($DQ$3),"",IF(ISBLANK(Tipy!CV76),0,IF(AND(Tipy!CV76=Výsledky!$DO$3,Tipy!CX76=Výsledky!$DQ$3),60,0)))</f>
        <v>0</v>
      </c>
      <c r="DM82" s="61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61">
        <f>IF(ISBLANK($DQ$3),"",IF(OR(Tipy!CY76=Výsledky!$DL$6,Tipy!CY76=Výsledky!$DL$7,Tipy!CY76=Výsledky!$DL$8,Tipy!CY76=Výsledky!$DL$9),VLOOKUP(Tipy!CY76,'Kategórie hráčov'!$A$2:$B$51,2,FALSE),0))</f>
        <v>0</v>
      </c>
      <c r="DO82" s="61">
        <f>IF(ISBLANK($DQ$3),"",IF(OR(Tipy!CZ76=Výsledky!$DO$6,Tipy!CZ76=Výsledky!$DO$7,Tipy!CZ76=Výsledky!$DO$8,Tipy!CZ76=Výsledky!$DO$9),VLOOKUP(Tipy!CZ76,'Kategórie hráčov'!$A$27:$B$76,2,FALSE),0))</f>
        <v>0</v>
      </c>
      <c r="DP82" s="62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65">
        <f>IF(ISBLANK($DQ$3),"",IF(ISBLANK(Tipy!CV76),"-",SUM(DL82:DP82)))</f>
        <v>0</v>
      </c>
      <c r="DR82" s="64"/>
      <c r="DS82" s="61">
        <f>IF(ISBLANK($DX$3),"",IF(ISBLANK(Tipy!DB76),0,IF(AND(Tipy!DB76=Výsledky!$DV$3,Tipy!DD76=Výsledky!$DX$3),60,0)))</f>
        <v>0</v>
      </c>
      <c r="DT82" s="61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61">
        <f>IF(ISBLANK($DX$3),"",IF(OR(Tipy!DE76=Výsledky!$DS$6,Tipy!DE76=Výsledky!$DS$7,Tipy!DE76=Výsledky!$DS$8,Tipy!DE76=Výsledky!$DS$9),VLOOKUP(Tipy!DE76,'Kategórie hráčov'!$A$2:$B$51,2,FALSE),0))</f>
        <v>0</v>
      </c>
      <c r="DV82" s="61">
        <f>IF(ISBLANK($DX$3),"",IF(OR(Tipy!DF76=Výsledky!$DV$6,Tipy!DF76=Výsledky!$DV$7,Tipy!DF76=Výsledky!$DV$8,Tipy!DF76=Výsledky!$DV$9),VLOOKUP(Tipy!DF76,'Kategórie hráčov'!$A$27:$B$76,2,FALSE),0))</f>
        <v>0</v>
      </c>
      <c r="DW82" s="62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65">
        <f>IF(ISBLANK($DX$3),"",IF(ISBLANK(Tipy!DB76),"-",SUM(DS82:DW82)))</f>
        <v>0</v>
      </c>
      <c r="DY82" s="64"/>
      <c r="DZ82" s="61">
        <f>IF(ISBLANK($EE$3),"",IF(ISBLANK(Tipy!DH76),0,IF(AND(Tipy!DH76=Výsledky!$EC$3,Tipy!DJ76=Výsledky!$EE$3),60,0)))</f>
        <v>0</v>
      </c>
      <c r="EA82" s="61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61">
        <f>IF(ISBLANK($EE$3),"",IF(OR(Tipy!DK76=Výsledky!$DZ$6,Tipy!DK76=Výsledky!$DZ$7,Tipy!DK76=Výsledky!$DZ$8,Tipy!DK76=Výsledky!$DZ$9),VLOOKUP(Tipy!DK76,'Kategórie hráčov'!$A$2:$B$51,2,FALSE),0))</f>
        <v>20</v>
      </c>
      <c r="EC82" s="61">
        <f>IF(ISBLANK($EE$3),"",IF(OR(Tipy!DL76=Výsledky!$EC$6,Tipy!DL76=Výsledky!$EC$7,Tipy!DL76=Výsledky!$EC$8,Tipy!DL76=Výsledky!$EC$9),VLOOKUP(Tipy!DL76,'Kategórie hráčov'!$A$27:$B$76,2,FALSE),0))</f>
        <v>0</v>
      </c>
      <c r="ED82" s="62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65">
        <f>IF(ISBLANK($EE$3),"",IF(ISBLANK(Tipy!DH76),"-",SUM(DZ82:ED82)))</f>
        <v>50</v>
      </c>
      <c r="EF82" s="64"/>
      <c r="EG82" s="61">
        <f>IF(ISBLANK($EL$3),"",IF(ISBLANK(Tipy!DN76),0,IF(AND(Tipy!DN76=Výsledky!$EJ$3,Tipy!DP76=Výsledky!$EL$3),60,0)))</f>
        <v>0</v>
      </c>
      <c r="EH82" s="61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61">
        <f>IF(ISBLANK($EL$3),"",IF(OR(Tipy!DQ76=Výsledky!$EG$6,Tipy!DQ76=Výsledky!$EG$7,Tipy!DQ76=Výsledky!$EG$8,Tipy!DQ76=Výsledky!$EG$9),VLOOKUP(Tipy!DQ76,'Kategórie hráčov'!$A$77:$B$77,2,FALSE),0))</f>
        <v>0</v>
      </c>
      <c r="EJ82" s="61">
        <f>IF(ISBLANK($EL$3),"",IF(OR(Tipy!DR76=Výsledky!$EJ$6,Tipy!DR76=Výsledky!$EJ$7,Tipy!DR76=Výsledky!$EJ$8,Tipy!DR76=Výsledky!$EJ$9),VLOOKUP(Tipy!DR76,'Kategórie hráčov'!$A$27:$B$76,2,FALSE),0))</f>
        <v>0</v>
      </c>
      <c r="EK82" s="62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65">
        <f>IF(ISBLANK($EL$3),"",IF(ISBLANK(Tipy!DN76),"-",SUM(EG82:EK82)))</f>
        <v>0</v>
      </c>
      <c r="EM82" s="64"/>
      <c r="EN82" s="61">
        <f>IF(ISBLANK($ES$3),"",IF(ISBLANK(Tipy!DT76),0,IF(AND(Tipy!DT76=Výsledky!$EQ$3,Tipy!DV76=Výsledky!$ES$3),60,0)))</f>
        <v>0</v>
      </c>
      <c r="EO82" s="61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20</v>
      </c>
      <c r="EP82" s="61">
        <f>IF(ISBLANK($ES$3),"",IF(OR(Tipy!DW76=Výsledky!$EN$6,Tipy!DW76=Výsledky!$EN$7,Tipy!DW76=Výsledky!$EN$8,Tipy!DW76=Výsledky!$EN$9),VLOOKUP(Tipy!DW76,'Kategórie hráčov'!$A$2:$B$51,2,FALSE),0))</f>
        <v>20</v>
      </c>
      <c r="EQ82" s="61">
        <f>IF(ISBLANK($ES$3),"",IF(OR(Tipy!DX76=Výsledky!$EQ$6,Tipy!DX76=Výsledky!$EQ$7,Tipy!DX76=Výsledky!$EQ$8,Tipy!DX76=Výsledky!$EQ$9),VLOOKUP(Tipy!DX76,'Kategórie hráčov'!$A$27:$B$76,2,FALSE),0))</f>
        <v>0</v>
      </c>
      <c r="ER82" s="62">
        <f>IF(ISBLANK($ES$3),"",IF(ISBLANK(Tipy!DT76),0,IF(OR(AND(Tipy!DT76=Výsledky!$EQ$3,OR(Tipy!DV76=Výsledky!$ES$3+1,Tipy!DV76=Výsledky!$ES$3-1)),AND(Tipy!DV76=Výsledky!$ES$3,OR(Tipy!DT76=Výsledky!$EQ$3+1,Tipy!DT76=Výsledky!$EQ$3-1))),10,0)))</f>
        <v>10</v>
      </c>
      <c r="ES82" s="65">
        <f>IF(ISBLANK($ES$3),"",IF(ISBLANK(Tipy!DT76),"-",SUM(EN82:ER82)))</f>
        <v>50</v>
      </c>
      <c r="ET82" s="64"/>
      <c r="EU82" s="61">
        <f>IF(ISBLANK($EZ$3),"",IF(ISBLANK(Tipy!DZ76),0,IF(AND(Tipy!DZ76=Výsledky!$EX$3,Tipy!EB76=Výsledky!$EZ$3),60,0)))</f>
        <v>0</v>
      </c>
      <c r="EV82" s="61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20</v>
      </c>
      <c r="EW82" s="61">
        <f>IF(ISBLANK($EZ$3),"",IF(OR(Tipy!EC76=Výsledky!$EU$6,Tipy!EC76=Výsledky!$EU$7,Tipy!EC76=Výsledky!$EU$8,Tipy!EC76=Výsledky!$EU$9),VLOOKUP(Tipy!EC76,'Kategórie hráčov'!$A$2:$B$51,2,FALSE),0))</f>
        <v>0</v>
      </c>
      <c r="EX82" s="61">
        <f>IF(ISBLANK($EZ$3),"",IF(OR(Tipy!ED76=Výsledky!$EX$6,Tipy!ED76=Výsledky!$EX$7,Tipy!ED76=Výsledky!$EX$8,Tipy!ED76=Výsledky!$EX$9),VLOOKUP(Tipy!ED76,'Kategórie hráčov'!$A$27:$B$76,2,FALSE),0))</f>
        <v>0</v>
      </c>
      <c r="EY82" s="62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65">
        <f>IF(ISBLANK($EZ$3),"",IF(ISBLANK(Tipy!DZ76),"-",SUM(EU82:EY82)))</f>
        <v>20</v>
      </c>
      <c r="FA82" s="64"/>
      <c r="FB82" s="61">
        <f>IF(ISBLANK($BM$3),"",IF(ISBLANK(Tipy!EF76),0,IF(AND(Tipy!EF76=Výsledky!$BK$3,Tipy!EH76=Výsledky!$BM$3),60,0)))</f>
        <v>0</v>
      </c>
      <c r="FC82" s="61">
        <f>IF(ISBLANK($BM$3),"",IF(ISBLANK(Tipy!EF76),0,IF(AND(Tipy!EF76=Výsledky!$BK$3,Tipy!EH76=Výsledky!$BM$3),0,IF(AND(Tipy!EF76-Tipy!EH76&gt;0,Výsledky!$BK$3-Výsledky!$BM$3&gt;0),20,IF(AND(Tipy!EF76-Tipy!EH76=0,Výsledky!$BK$3-Výsledky!$BM$3=0),20,IF(AND(Tipy!EF76-Tipy!EH76&lt;0,Výsledky!$BK$3-Výsledky!$BM$3&lt;0),20,0))))))</f>
        <v>0</v>
      </c>
      <c r="FD82" s="61">
        <f>IF(ISBLANK($BM$3),"",IF(OR(Tipy!EI76=Výsledky!$FB$6,Tipy!EI76=Výsledky!$FB$7,Tipy!EI76=Výsledky!$FB$8,Tipy!EI76=Výsledky!$FB$9),IF(VLOOKUP(Tipy!EI76,'Kategórie hráčov'!$A$2:$B$46,2,FALSE)=30,30,20),0))</f>
        <v>0</v>
      </c>
      <c r="FE82" s="61">
        <f>IF(ISBLANK($BM$3),"",IF(OR(Tipy!EJ76=Výsledky!$FE$6,Tipy!EJ76=Výsledky!$FE$7,Tipy!EJ76=Výsledky!$FE$8,Tipy!EJ76=Výsledky!$FE$9),IF(VLOOKUP(Tipy!EJ76,'Kategórie hráčov'!$A$2:$B$46,2,FALSE)=30,30,20),0))</f>
        <v>0</v>
      </c>
      <c r="FF82" s="62">
        <f>IF(ISBLANK($BM$3),"",IF(ISBLANK(Tipy!EF76),0,IF(OR(AND(Tipy!EF76=Výsledky!$BK$3,OR(Tipy!EH76=Výsledky!$BM$3+1,Tipy!EH76=Výsledky!$BM$3-1)),AND(Tipy!EH76=Výsledky!$BM$3,OR(Tipy!EF76=Výsledky!$BK$3+1,Tipy!EF76=Výsledky!$BK$3-1))),10,0)))</f>
        <v>0</v>
      </c>
      <c r="FG82" s="65" t="str">
        <f>IF(ISBLANK($BM$3),"",IF(ISBLANK(Tipy!EF76),"-",SUM(FB82:FF82)))</f>
        <v>-</v>
      </c>
      <c r="FH82" s="64"/>
      <c r="FI82" s="61" t="str">
        <f>IF(ISBLANK($FN$3),"",IF(ISBLANK(Tipy!EL76),0,IF(AND(Tipy!EL76=Výsledky!$FL$3,Tipy!EN76=Výsledky!$FN$3),60,0)))</f>
        <v/>
      </c>
      <c r="FJ82" s="61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61" t="str">
        <f>IF(ISBLANK($FN$3),"",IF(OR(Tipy!EO76=Výsledky!$FI$6,Tipy!EO76=Výsledky!$FI$7,Tipy!EO76=Výsledky!$FI$8,Tipy!EO76=Výsledky!$FI$9),IF(VLOOKUP(Tipy!EO76,'Kategórie hráčov'!$A$2:$B$46,2,FALSE)=30,30,20),0))</f>
        <v/>
      </c>
      <c r="FL82" s="61" t="str">
        <f>IF(ISBLANK($FN$3),"",IF(OR(Tipy!EP76=Výsledky!$FL$6,Tipy!EP76=Výsledky!$FL$7,Tipy!EP76=Výsledky!$FL$8,Tipy!EP76=Výsledky!$FL$9),IF(VLOOKUP(Tipy!EP76,'Kategórie hráčov'!$A$2:$B$46,2,FALSE)=30,30,20),0))</f>
        <v/>
      </c>
      <c r="FM82" s="62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65" t="str">
        <f>IF(ISBLANK($FN$3),"",IF(ISBLANK(Tipy!EL76),"-",SUM(FI82:FM82)))</f>
        <v/>
      </c>
      <c r="FO82" s="64"/>
      <c r="FP82" s="61">
        <f>IF(ISBLANK($DJ$3),"",IF(ISBLANK(Tipy!ER76),0,IF(AND(Tipy!ER76=Výsledky!$DH$3,Tipy!ET76=Výsledky!$DJ$3),60,0)))</f>
        <v>0</v>
      </c>
      <c r="FQ82" s="61">
        <f>IF(ISBLANK($DJ$3),"",IF(ISBLANK(Tipy!ER76),0,IF(AND(Tipy!ER76=Výsledky!$DH$3,Tipy!ET76=Výsledky!$DJ$3),0,IF(AND(Tipy!ER76-Tipy!ET76&gt;0,Výsledky!$DH$3-Výsledky!$DJ$3&gt;0),20,IF(AND(Tipy!ER76-Tipy!ET76=0,Výsledky!$DH$3-Výsledky!$DJ$3=0),20,IF(AND(Tipy!ER76-Tipy!ET76&lt;0,Výsledky!$DH$3-Výsledky!$DJ$3&lt;0),20,0))))))</f>
        <v>0</v>
      </c>
      <c r="FR82" s="61">
        <f>IF(ISBLANK($DJ$3),"",IF(OR(Tipy!EU76=Výsledky!$FP$6,Tipy!EU76=Výsledky!$FP$7,Tipy!EU76=Výsledky!$FP$8,Tipy!EU76=Výsledky!$FP$9),IF(VLOOKUP(Tipy!EU76,'Kategórie hráčov'!$A$2:$B$46,2,FALSE)=30,30,20),0))</f>
        <v>0</v>
      </c>
      <c r="FS82" s="61">
        <f>IF(ISBLANK($DJ$3),"",IF(OR(Tipy!EV76=Výsledky!$FS$6,Tipy!EV76=Výsledky!$FS$7,Tipy!EV76=Výsledky!$FS$8,Tipy!EV76=Výsledky!$FS$9),IF(VLOOKUP(Tipy!EV76,'Kategórie hráčov'!$A$2:$B$46,2,FALSE)=30,30,20),0))</f>
        <v>0</v>
      </c>
      <c r="FT82" s="62">
        <f>IF(ISBLANK($DJ$3),"",IF(ISBLANK(Tipy!ER76),0,IF(OR(AND(Tipy!ER76=Výsledky!$DH$3,OR(Tipy!ET76=Výsledky!$DJ$3+1,Tipy!ET76=Výsledky!$DJ$3-1)),AND(Tipy!ET76=Výsledky!$DJ$3,OR(Tipy!ER76=Výsledky!$DH$3+1,Tipy!ER76=Výsledky!$DH$3-1))),10,0)))</f>
        <v>0</v>
      </c>
      <c r="FU82" s="65" t="str">
        <f>IF(ISBLANK($DJ$3),"",IF(ISBLANK(Tipy!ER76),"-",SUM(FP82:FT82)))</f>
        <v>-</v>
      </c>
      <c r="FV82" s="64"/>
      <c r="FW82" s="61" t="str">
        <f>IF(ISBLANK($GB$3),"",IF(ISBLANK(Tipy!EX76),0,IF(AND(Tipy!EX76=Výsledky!$FZ$3,Tipy!EZ76=Výsledky!$GB$3),60,0)))</f>
        <v/>
      </c>
      <c r="FX82" s="61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61" t="str">
        <f>IF(ISBLANK($GB$3),"",IF(OR(Tipy!FA76=Výsledky!$FW$6,Tipy!FA76=Výsledky!$FW$7,Tipy!FA76=Výsledky!$FW$8,Tipy!FA76=Výsledky!$FW$9),IF(VLOOKUP(Tipy!FA76,'Kategórie hráčov'!$A$2:$B$46,2,FALSE)=30,30,20),0))</f>
        <v/>
      </c>
      <c r="FZ82" s="61" t="str">
        <f>IF(ISBLANK($GB$3),"",IF(OR(Tipy!FB76=Výsledky!$FZ$6,Tipy!FB76=Výsledky!$FZ$7,Tipy!FB76=Výsledky!$FZ$8,Tipy!FB76=Výsledky!$FZ$9),IF(VLOOKUP(Tipy!FB76,'Kategórie hráčov'!$A$2:$B$46,2,FALSE)=30,30,20),0))</f>
        <v/>
      </c>
      <c r="GA82" s="62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65" t="str">
        <f>IF(ISBLANK($GB$3),"",IF(ISBLANK(Tipy!EX76),"-",SUM(FW82:GA82)))</f>
        <v/>
      </c>
      <c r="GC82" s="64"/>
      <c r="GD82" s="61" t="str">
        <f>IF(ISBLANK($GP$3),"",IF(ISBLANK(Tipy!FD76),0,IF(AND(Tipy!FD76=Výsledky!$GN$3,Tipy!FF76=Výsledky!$GP$3),60,0)))</f>
        <v/>
      </c>
      <c r="GE82" s="61" t="str">
        <f>IF(ISBLANK($GP$3),"",IF(ISBLANK(Tipy!FD76),0,IF(AND(Tipy!FD76=Výsledky!$GN$3,Tipy!FF76=Výsledky!$GP$3),0,IF(AND(Tipy!FD76-Tipy!FF76&gt;0,Výsledky!$GN$3-Výsledky!$GP$3&gt;0),20,IF(AND(Tipy!FD76-Tipy!FF76=0,Výsledky!$GN$3-Výsledky!$GP$3=0),20,IF(AND(Tipy!FD76-Tipy!FF76&lt;0,Výsledky!$GN$3-Výsledky!$GP$3&lt;0),20,0))))))</f>
        <v/>
      </c>
      <c r="GF82" s="61" t="str">
        <f>IF(ISBLANK($GP$3),"",IF(OR(Tipy!FG76=Výsledky!$GD$6,Tipy!FG76=Výsledky!$GD$7,Tipy!FG76=Výsledky!$GD$8,Tipy!FG76=Výsledky!$GD$9),IF(VLOOKUP(Tipy!FG76,'Kategórie hráčov'!$A$2:$B$46,2,FALSE)=30,30,20),0))</f>
        <v/>
      </c>
      <c r="GG82" s="61" t="str">
        <f>IF(ISBLANK($GP$3),"",IF(OR(Tipy!FH76=Výsledky!$GG$6,Tipy!FH76=Výsledky!$GG$7,Tipy!FH76=Výsledky!$GG$8,Tipy!FH76=Výsledky!$GG$9),IF(VLOOKUP(Tipy!FH76,'Kategórie hráčov'!$A$2:$B$46,2,FALSE)=30,30,20),0))</f>
        <v/>
      </c>
      <c r="GH82" s="62" t="str">
        <f>IF(ISBLANK($GP$3),"",IF(ISBLANK(Tipy!FD76),0,IF(OR(AND(Tipy!FD76=Výsledky!$GN$3,OR(Tipy!FF76=Výsledky!$GP$3+1,Tipy!FF76=Výsledky!$GP$3-1)),AND(Tipy!FF76=Výsledky!$GP$3,OR(Tipy!FD76=Výsledky!$GN$3+1,Tipy!FD76=Výsledky!$GN$3-1))),10,0)))</f>
        <v/>
      </c>
      <c r="GI82" s="65" t="str">
        <f>IF(ISBLANK($GP$3),"",IF(ISBLANK(Tipy!FD76),"-",SUM(GD82:GH82)))</f>
        <v/>
      </c>
      <c r="GJ82" s="64"/>
      <c r="GK82" s="61" t="str">
        <f>IF(ISBLANK($GW$3),"",IF(ISBLANK(Tipy!FJ76),0,IF(AND(Tipy!FJ76=Výsledky!$GU$3,Tipy!FL76=Výsledky!$GW$3),60,0)))</f>
        <v/>
      </c>
      <c r="GL82" s="61" t="str">
        <f>IF(ISBLANK($GW$3),"",IF(ISBLANK(Tipy!FJ76),0,IF(AND(Tipy!FJ76=Výsledky!$GU$3,Tipy!FL76=Výsledky!$GW$3),0,IF(AND(Tipy!FJ76-Tipy!FL76&gt;0,Výsledky!$GU$3-Výsledky!$GW$3&gt;0),20,IF(AND(Tipy!FJ76-Tipy!FL76=0,Výsledky!$GU$3-Výsledky!$GW$3=0),20,IF(AND(Tipy!FJ76-Tipy!FL76&lt;0,Výsledky!$GU$3-Výsledky!$GW$3&lt;0),20,0))))))</f>
        <v/>
      </c>
      <c r="GM82" s="61" t="str">
        <f>IF(ISBLANK($GW$3),"",IF(OR(Tipy!FM76=Výsledky!$GK$6,Tipy!FM76=Výsledky!$GK$7,Tipy!FM76=Výsledky!$GK$8,Tipy!FM76=Výsledky!$GK$9),IF(VLOOKUP(Tipy!FM76,'Kategórie hráčov'!$A$2:$B$46,2,FALSE)=30,30,20),0))</f>
        <v/>
      </c>
      <c r="GN82" s="61" t="str">
        <f>IF(ISBLANK($GW$3),"",IF(OR(Tipy!FN76=Výsledky!$GN$6,Tipy!FN76=Výsledky!$GN$7,Tipy!FN76=Výsledky!$GN$8,Tipy!FN76=Výsledky!$GN$9),IF(VLOOKUP(Tipy!FN76,'Kategórie hráčov'!$A$2:$B$46,2,FALSE)=30,30,20),0))</f>
        <v/>
      </c>
      <c r="GO82" s="62" t="str">
        <f>IF(ISBLANK($GW$3),"",IF(ISBLANK(Tipy!FJ76),0,IF(OR(AND(Tipy!FJ76=Výsledky!$GU$3,OR(Tipy!FL76=Výsledky!$GW$3+1,Tipy!FL76=Výsledky!$GW$3-1)),AND(Tipy!FL76=Výsledky!$GW$3,OR(Tipy!FJ76=Výsledky!$GU$3+1,Tipy!FJ76=Výsledky!$GU$3-1))),10,0)))</f>
        <v/>
      </c>
      <c r="GP82" s="65" t="str">
        <f>IF(ISBLANK($GW$3),"",IF(ISBLANK(Tipy!FJ76),"-",SUM(GK82:GO82)))</f>
        <v/>
      </c>
      <c r="GQ82" s="64"/>
      <c r="GR82" s="61" t="str">
        <f>IF(ISBLANK($GI$3),"",IF(ISBLANK(Tipy!FP76),0,IF(AND(Tipy!FP76=Výsledky!$GG$3,Tipy!FR76=Výsledky!$GI$3),60,0)))</f>
        <v/>
      </c>
      <c r="GS82" s="61" t="str">
        <f>IF(ISBLANK($GI$3),"",IF(ISBLANK(Tipy!FP76),0,IF(AND(Tipy!FP76=Výsledky!$GG$3,Tipy!FR76=Výsledky!$GI$3),0,IF(AND(Tipy!FP76-Tipy!FR76&gt;0,Výsledky!$GG$3-Výsledky!$GI$3&gt;0),20,IF(AND(Tipy!FP76-Tipy!FR76=0,Výsledky!$GG$3-Výsledky!$GI$3=0),20,IF(AND(Tipy!FP76-Tipy!FR76&lt;0,Výsledky!$GG$3-Výsledky!$GI$3&lt;0),20,0))))))</f>
        <v/>
      </c>
      <c r="GT82" s="61" t="str">
        <f>IF(ISBLANK($GI$3),"",IF(OR(Tipy!FS76=Výsledky!#REF!,Tipy!FS76=Výsledky!#REF!,Tipy!FS76=Výsledky!#REF!,Tipy!FS76=Výsledky!$GR$9),IF(VLOOKUP(Tipy!FS76,'Kategórie hráčov'!$A$2:$B$46,2,FALSE)=30,30,20),0))</f>
        <v/>
      </c>
      <c r="GU82" s="61" t="str">
        <f>IF(ISBLANK($GI$3),"",IF(OR(Tipy!FT76=Výsledky!#REF!,Tipy!FT76=Výsledky!#REF!,Tipy!FT76=Výsledky!#REF!,Tipy!FT76=Výsledky!$GU$9),IF(VLOOKUP(Tipy!FT76,'Kategórie hráčov'!$A$2:$B$46,2,FALSE)=30,30,20),0))</f>
        <v/>
      </c>
      <c r="GV82" s="62" t="str">
        <f>IF(ISBLANK($GI$3),"",IF(ISBLANK(Tipy!FP76),0,IF(OR(AND(Tipy!FP76=Výsledky!$GG$3,OR(Tipy!FR76=Výsledky!$GI$3+1,Tipy!FR76=Výsledky!$GI$3-1)),AND(Tipy!FR76=Výsledky!$GI$3,OR(Tipy!FP76=Výsledky!$GG$3+1,Tipy!FP76=Výsledky!$GG$3-1))),10,0)))</f>
        <v/>
      </c>
      <c r="GW82" s="65" t="str">
        <f>IF(ISBLANK($GI$3),"",IF(ISBLANK(Tipy!FP76),"-",SUM(GR82:GV82)))</f>
        <v/>
      </c>
      <c r="GX82" s="64"/>
      <c r="GY82" s="61" t="str">
        <f>IF(ISBLANK($HK$3),"",IF(ISBLANK(Tipy!FV76),0,IF(AND(Tipy!FV76=Výsledky!$HI$3,Tipy!FX76=Výsledky!$HK$3),60,0)))</f>
        <v/>
      </c>
      <c r="GZ82" s="61" t="str">
        <f>IF(ISBLANK($HK$3),"",IF(ISBLANK(Tipy!FV76),0,IF(AND(Tipy!FV76=Výsledky!$HI$3,Tipy!FX76=Výsledky!$HK$3),0,IF(AND(Tipy!FV76-Tipy!FX76&gt;0,Výsledky!$HI$3-Výsledky!$HK$3&gt;0),20,IF(AND(Tipy!FV76-Tipy!FX76=0,Výsledky!$HI$3-Výsledky!$HK$3=0),20,IF(AND(Tipy!FV76-Tipy!FX76&lt;0,Výsledky!$HI$3-Výsledky!$HK$3&lt;0),20,0))))))</f>
        <v/>
      </c>
      <c r="HA82" s="61" t="str">
        <f>IF(ISBLANK($HK$3),"",IF(OR(Tipy!FY76=Výsledky!$GY$6,Tipy!FY76=Výsledky!$GY$7,Tipy!FY76=Výsledky!$GY$8,Tipy!FY76=Výsledky!$GY$9),IF(VLOOKUP(Tipy!FY76,'Kategórie hráčov'!$A$2:$B$46,2,FALSE)=30,30,20),0))</f>
        <v/>
      </c>
      <c r="HB82" s="61" t="str">
        <f>IF(ISBLANK($HK$3),"",IF(OR(Tipy!FZ76=Výsledky!$HB$6,Tipy!FZ76=Výsledky!$HB$7,Tipy!FZ76=Výsledky!$HB$8,Tipy!FZ76=Výsledky!$HB$9),IF(VLOOKUP(Tipy!FZ76,'Kategórie hráčov'!$A$2:$B$46,2,FALSE)=30,30,20),0))</f>
        <v/>
      </c>
      <c r="HC82" s="62" t="str">
        <f>IF(ISBLANK($HK$3),"",IF(ISBLANK(Tipy!FV76),0,IF(OR(AND(Tipy!FV76=Výsledky!$HI$3,OR(Tipy!FX76=Výsledky!$HK$3+1,Tipy!FX76=Výsledky!$HK$3-1)),AND(Tipy!FX76=Výsledky!$HK$3,OR(Tipy!FV76=Výsledky!$HI$3+1,Tipy!FV76=Výsledky!$HI$3-1))),10,0)))</f>
        <v/>
      </c>
      <c r="HD82" s="65" t="str">
        <f>IF(ISBLANK($HK$3),"",IF(ISBLANK(Tipy!FV76),"-",SUM(GY82:HC82)))</f>
        <v/>
      </c>
      <c r="HE82" s="64"/>
      <c r="HF82" s="61" t="str">
        <f>IF(ISBLANK($HD$3),"",IF(ISBLANK(Tipy!GB76),0,IF(AND(Tipy!GB76=Výsledky!$HB$3,Tipy!GD76=Výsledky!$HD$3),60,0)))</f>
        <v/>
      </c>
      <c r="HG82" s="61" t="str">
        <f>IF(ISBLANK($HD$3),"",IF(ISBLANK(Tipy!GB76),0,IF(AND(Tipy!GB76=Výsledky!$HB$3,Tipy!GD76=Výsledky!$HD$3),0,IF(AND(Tipy!GB76-Tipy!GD76&gt;0,Výsledky!$HB$3-Výsledky!$HD$3&gt;0),20,IF(AND(Tipy!GB76-Tipy!GD76=0,Výsledky!$HB$3-Výsledky!$HD$3=0),20,IF(AND(Tipy!GB76-Tipy!GD76&lt;0,Výsledky!$HB$3-Výsledky!$HD$3&lt;0),20,0))))))</f>
        <v/>
      </c>
      <c r="HH82" s="61" t="str">
        <f>IF(ISBLANK($HD$3),"",IF(OR(Tipy!GE76=Výsledky!#REF!,Tipy!GE76=Výsledky!#REF!,Tipy!GE76=Výsledky!#REF!,Tipy!GE76=Výsledky!$HF$9),IF(VLOOKUP(Tipy!GE76,'Kategórie hráčov'!$A$2:$B$46,2,FALSE)=30,30,20),0))</f>
        <v/>
      </c>
      <c r="HI82" s="61" t="str">
        <f>IF(ISBLANK($HD$3),"",IF(OR(Tipy!GF76=Výsledky!#REF!,Tipy!GF76=Výsledky!#REF!,Tipy!GF76=Výsledky!#REF!,Tipy!GF76=Výsledky!$HI$9),IF(VLOOKUP(Tipy!GF76,'Kategórie hráčov'!$A$2:$B$46,2,FALSE)=30,30,20),0))</f>
        <v/>
      </c>
      <c r="HJ82" s="62" t="str">
        <f>IF(ISBLANK($HD$3),"",IF(ISBLANK(Tipy!GB76),0,IF(OR(AND(Tipy!GB76=Výsledky!$HB$3,OR(Tipy!GD76=Výsledky!$HD$3+1,Tipy!GD76=Výsledky!$HD$3-1)),AND(Tipy!GD76=Výsledky!$HD$3,OR(Tipy!GB76=Výsledky!$HB$3+1,Tipy!GB76=Výsledky!$HB$3-1))),10,0)))</f>
        <v/>
      </c>
      <c r="HK82" s="65" t="str">
        <f>IF(ISBLANK($HD$3),"",IF(ISBLANK(Tipy!GB76),"-",SUM(HF82:HJ82)))</f>
        <v/>
      </c>
      <c r="HL82" s="64"/>
      <c r="HM82" s="61" t="str">
        <f>IF(ISBLANK($HY$3),"",IF(ISBLANK(Tipy!GH76),0,IF(AND(Tipy!GH76=Výsledky!$HW$3,Tipy!GJ76=Výsledky!$HY$3),60,0)))</f>
        <v/>
      </c>
      <c r="HN82" s="61" t="str">
        <f>IF(ISBLANK($HY$3),"",IF(ISBLANK(Tipy!GH76),0,IF(AND(Tipy!GH76=Výsledky!$HW$3,Tipy!GJ76=Výsledky!$HY$3),0,IF(AND(Tipy!GH76-Tipy!GJ76&gt;0,Výsledky!$HW$3-Výsledky!$HY$3&gt;0),20,IF(AND(Tipy!GH76-Tipy!GJ76=0,Výsledky!$HW$3-Výsledky!$HY$3=0),20,IF(AND(Tipy!GH76-Tipy!GJ76&lt;0,Výsledky!$HW$3-Výsledky!$HY$3&lt;0),20,0))))))</f>
        <v/>
      </c>
      <c r="HO82" s="61" t="str">
        <f>IF(ISBLANK($HY$3),"",IF(OR(Tipy!GK76=Výsledky!$HM$6,Tipy!GK76=Výsledky!$HM$7,Tipy!GK76=Výsledky!$HM$8,Tipy!GK76=Výsledky!$HM$9),IF(VLOOKUP(Tipy!GK76,'Kategórie hráčov'!$A$2:$B$46,2,FALSE)=30,30,20),0))</f>
        <v/>
      </c>
      <c r="HP82" s="61" t="str">
        <f>IF(ISBLANK($HY$3),"",IF(OR(Tipy!GL76=Výsledky!$HP$6,Tipy!GL76=Výsledky!$HP$7,Tipy!GL76=Výsledky!$HP$8,Tipy!GL76=Výsledky!$HP$9),IF(VLOOKUP(Tipy!GL76,'Kategórie hráčov'!$A$2:$B$46,2,FALSE)=30,30,20),0))</f>
        <v/>
      </c>
      <c r="HQ82" s="62" t="str">
        <f>IF(ISBLANK($HY$3),"",IF(ISBLANK(Tipy!GH76),0,IF(OR(AND(Tipy!GH76=Výsledky!$HW$3,OR(Tipy!GJ76=Výsledky!$HY$3+1,Tipy!GJ76=Výsledky!$HY$3-1)),AND(Tipy!GJ76=Výsledky!$HY$3,OR(Tipy!GH76=Výsledky!$HW$3+1,Tipy!GH76=Výsledky!$HW$3-1))),10,0)))</f>
        <v/>
      </c>
      <c r="HR82" s="65" t="str">
        <f>IF(ISBLANK($HY$3),"",IF(ISBLANK(Tipy!GH76),"-",SUM(HM82:HQ82)))</f>
        <v/>
      </c>
      <c r="HS82" s="64"/>
      <c r="HT82" s="61" t="str">
        <f>IF(ISBLANK($HR$3),"",IF(ISBLANK(Tipy!GN76),0,IF(AND(Tipy!GN76=Výsledky!$HP$3,Tipy!GP76=Výsledky!$HR$3),60,0)))</f>
        <v/>
      </c>
      <c r="HU82" s="61" t="str">
        <f>IF(ISBLANK($HR$3),"",IF(ISBLANK(Tipy!GN76),0,IF(AND(Tipy!GN76=Výsledky!$HP$3,Tipy!GP76=Výsledky!$HR$3),0,IF(AND(Tipy!GN76-Tipy!GP76&gt;0,Výsledky!$HP$3-Výsledky!$HR$3&gt;0),20,IF(AND(Tipy!GN76-Tipy!GP76=0,Výsledky!$HP$3-Výsledky!$HR$3=0),20,IF(AND(Tipy!GN76-Tipy!GP76&lt;0,Výsledky!$HP$3-Výsledky!$HR$3&lt;0),20,0))))))</f>
        <v/>
      </c>
      <c r="HV82" s="61" t="str">
        <f>IF(ISBLANK($HR$3),"",IF(OR(Tipy!GQ76=Výsledky!$HT$6,Tipy!GQ76=Výsledky!#REF!,Tipy!GQ76=Výsledky!#REF!,Tipy!GQ76=Výsledky!#REF!),IF(VLOOKUP(Tipy!GQ76,'Kategórie hráčov'!$A$2:$B$46,2,FALSE)=30,30,20),0))</f>
        <v/>
      </c>
      <c r="HW82" s="61" t="str">
        <f>IF(ISBLANK($HR$3),"",IF(OR(Tipy!GR76=Výsledky!$HW$6,Tipy!GR76=Výsledky!#REF!,Tipy!GR76=Výsledky!#REF!,Tipy!GR76=Výsledky!#REF!),IF(VLOOKUP(Tipy!GR76,'Kategórie hráčov'!$A$2:$B$46,2,FALSE)=30,30,20),0))</f>
        <v/>
      </c>
      <c r="HX82" s="62" t="str">
        <f>IF(ISBLANK($HR$3),"",IF(ISBLANK(Tipy!GN76),0,IF(OR(AND(Tipy!GN76=Výsledky!$HP$3,OR(Tipy!GP76=Výsledky!$HR$3+1,Tipy!GP76=Výsledky!$HR$3-1)),AND(Tipy!GP76=Výsledky!$HR$3,OR(Tipy!GN76=Výsledky!$HP$3+1,Tipy!GN76=Výsledky!$HP$3-1))),10,0)))</f>
        <v/>
      </c>
      <c r="HY82" s="65" t="str">
        <f>IF(ISBLANK($HR$3),"",IF(ISBLANK(Tipy!GN76),"-",SUM(HT82:HX82)))</f>
        <v/>
      </c>
      <c r="HZ82" s="64"/>
      <c r="IA82" s="61" t="str">
        <f>IF(ISBLANK($IM$3),"",IF(ISBLANK(Tipy!GT76),0,IF(AND(Tipy!GT76=Výsledky!$IK$3,Tipy!GV76=Výsledky!$IM$3),60,0)))</f>
        <v/>
      </c>
      <c r="IB82" s="61" t="str">
        <f>IF(ISBLANK($IM$3),"",IF(ISBLANK(Tipy!GT76),0,IF(AND(Tipy!GT76=Výsledky!$IK$3,Tipy!GV76=Výsledky!$IM$3),0,IF(AND(Tipy!GT76-Tipy!GV76&gt;0,Výsledky!$IK$3-Výsledky!$IM$3&gt;0),20,IF(AND(Tipy!GT76-Tipy!GV76=0,Výsledky!$IK$3-Výsledky!$IM$3=0),20,IF(AND(Tipy!GT76-Tipy!GV76&lt;0,Výsledky!$IK$3-Výsledky!$IM$3&lt;0),20,0))))))</f>
        <v/>
      </c>
      <c r="IC82" s="61" t="str">
        <f>IF(ISBLANK($IM$3),"",IF(OR(Tipy!GW76=Výsledky!$IA$6,Tipy!GW76=Výsledky!$IA$7,Tipy!GW76=Výsledky!$IA$8,Tipy!GW76=Výsledky!$IA$9),IF(VLOOKUP(Tipy!GW76,'Kategórie hráčov'!$A$2:$B$46,2,FALSE)=30,30,20),0))</f>
        <v/>
      </c>
      <c r="ID82" s="61" t="str">
        <f>IF(ISBLANK($IM$3),"",IF(OR(Tipy!GX76=Výsledky!$ID$6,Tipy!GX76=Výsledky!$ID$7,Tipy!GX76=Výsledky!$ID$8,Tipy!GX76=Výsledky!$ID$9),IF(VLOOKUP(Tipy!GX76,'Kategórie hráčov'!$A$2:$B$46,2,FALSE)=30,30,20),0))</f>
        <v/>
      </c>
      <c r="IE82" s="62" t="str">
        <f>IF(ISBLANK($IM$3),"",IF(ISBLANK(Tipy!GT76),0,IF(OR(AND(Tipy!GT76=Výsledky!$IK$3,OR(Tipy!GV76=Výsledky!$IM$3+1,Tipy!GV76=Výsledky!$IM$3-1)),AND(Tipy!GV76=Výsledky!$IM$3,OR(Tipy!GT76=Výsledky!$IK$3+1,Tipy!GT76=Výsledky!$IK$3-1))),10,0)))</f>
        <v/>
      </c>
      <c r="IF82" s="65" t="str">
        <f>IF(ISBLANK($IM$3),"",IF(ISBLANK(Tipy!GT76),"-",SUM(IA82:IE82)))</f>
        <v/>
      </c>
      <c r="IG82" s="64"/>
      <c r="IH82" s="61" t="str">
        <f>IF(ISBLANK($IF$3),"",IF(ISBLANK(Tipy!GZ76),0,IF(AND(Tipy!GZ76=Výsledky!$ID$3,Tipy!HB76=Výsledky!$IF$3),60,0)))</f>
        <v/>
      </c>
      <c r="II82" s="61" t="str">
        <f>IF(ISBLANK($IF$3),"",IF(ISBLANK(Tipy!GZ76),0,IF(AND(Tipy!GZ76=Výsledky!$ID$3,Tipy!HB76=Výsledky!$IF$3),0,IF(AND(Tipy!GZ76-Tipy!HB76&gt;0,Výsledky!$ID$3-Výsledky!$IF$3&gt;0),20,IF(AND(Tipy!GZ76-Tipy!HB76=0,Výsledky!$ID$3-Výsledky!$IF$3=0),20,IF(AND(Tipy!GZ76-Tipy!HB76&lt;0,Výsledky!$ID$3-Výsledky!$IF$3&lt;0),20,0))))))</f>
        <v/>
      </c>
      <c r="IJ82" s="61" t="str">
        <f>IF(ISBLANK($IF$3),"",IF(OR(Tipy!HC76=Výsledky!#REF!,Tipy!HC76=Výsledky!#REF!,Tipy!HC76=Výsledky!#REF!,Tipy!HC76=Výsledky!$IH$9),IF(VLOOKUP(Tipy!HC76,'Kategórie hráčov'!$A$2:$B$46,2,FALSE)=30,30,20),0))</f>
        <v/>
      </c>
      <c r="IK82" s="61" t="str">
        <f>IF(ISBLANK($IF$3),"",IF(OR(Tipy!HD76=Výsledky!#REF!,Tipy!HD76=Výsledky!#REF!,Tipy!HD76=Výsledky!#REF!,Tipy!HD76=Výsledky!$IK$9),IF(VLOOKUP(Tipy!HD76,'Kategórie hráčov'!$A$2:$B$46,2,FALSE)=30,30,20),0))</f>
        <v/>
      </c>
      <c r="IL82" s="62" t="str">
        <f>IF(ISBLANK($IF$3),"",IF(ISBLANK(Tipy!GZ76),0,IF(OR(AND(Tipy!GZ76=Výsledky!$ID$3,OR(Tipy!HB76=Výsledky!$IF$3+1,Tipy!HB76=Výsledky!$IF$3-1)),AND(Tipy!HB76=Výsledky!$IF$3,OR(Tipy!GZ76=Výsledky!$ID$3+1,Tipy!GZ76=Výsledky!$ID$3-1))),10,0)))</f>
        <v/>
      </c>
      <c r="IM82" s="65" t="str">
        <f>IF(ISBLANK($IF$3),"",IF(ISBLANK(Tipy!GZ76),"-",SUM(IH82:IL82)))</f>
        <v/>
      </c>
      <c r="IN82" s="64"/>
      <c r="IO82" s="61" t="str">
        <f>IF(ISBLANK($IT$3),"",IF(ISBLANK(Tipy!HF76),0,IF(AND(Tipy!HF76=Výsledky!$IR$3,Tipy!HH76=Výsledky!$IT$3),60,0)))</f>
        <v/>
      </c>
      <c r="IP82" s="61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61" t="str">
        <f>IF(ISBLANK($IT$3),"",IF(OR(Tipy!HI76=Výsledky!$IO$6,Tipy!HI76=Výsledky!$IO$7,Tipy!HI76=Výsledky!$IO$8,Tipy!HI76=Výsledky!$IO$9),IF(VLOOKUP(Tipy!HI76,'Kategórie hráčov'!$A$2:$B$46,2,FALSE)=30,30,20),0))</f>
        <v/>
      </c>
      <c r="IR82" s="61" t="str">
        <f>IF(ISBLANK($IT$3),"",IF(OR(Tipy!HJ76=Výsledky!$IR$6,Tipy!HJ76=Výsledky!$IR$7,Tipy!HJ76=Výsledky!$IR$8,Tipy!HJ76=Výsledky!$IR$9),IF(VLOOKUP(Tipy!HJ76,'Kategórie hráčov'!$A$2:$B$46,2,FALSE)=30,30,20),0))</f>
        <v/>
      </c>
      <c r="IS82" s="62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65" t="str">
        <f>IF(ISBLANK($IT$3),"",IF(ISBLANK(Tipy!HF76),"-",SUM(IO82:IS82)))</f>
        <v/>
      </c>
      <c r="IU82" s="64"/>
      <c r="IV82" s="61" t="str">
        <f>IF(ISBLANK($JA$3),"",IF(ISBLANK(Tipy!HL76),0,IF(AND(Tipy!HL76=Výsledky!$IY$3,Tipy!HN76=Výsledky!$JA$3),60,0)))</f>
        <v/>
      </c>
      <c r="IW82" s="61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61" t="str">
        <f>IF(ISBLANK($JA$3),"",IF(OR(Tipy!HO76=Výsledky!$IV$6,Tipy!HO76=Výsledky!$IV$7,Tipy!HO76=Výsledky!$IV$8,Tipy!HO76=Výsledky!$IV$9),IF(VLOOKUP(Tipy!HO76,'Kategórie hráčov'!$A$2:$B$46,2,FALSE)=30,30,20),0))</f>
        <v/>
      </c>
      <c r="IY82" s="61" t="str">
        <f>IF(ISBLANK($JA$3),"",IF(OR(Tipy!HP76=Výsledky!$IY$6,Tipy!HP76=Výsledky!$IY$7,Tipy!HP76=Výsledky!$IY$8,Tipy!HP76=Výsledky!$IY$9),IF(VLOOKUP(Tipy!HP76,'Kategórie hráčov'!$A$2:$B$46,2,FALSE)=30,30,20),0))</f>
        <v/>
      </c>
      <c r="IZ82" s="62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65" t="str">
        <f>IF(ISBLANK($JA$3),"",IF(ISBLANK(Tipy!HL76),"-",SUM(IV82:IZ82)))</f>
        <v/>
      </c>
      <c r="JB82" s="64"/>
      <c r="JC82" s="61" t="str">
        <f>IF(ISBLANK($JO$3),"",IF(ISBLANK(Tipy!HR76),0,IF(AND(Tipy!HR76=Výsledky!$JM$3,Tipy!HT76=Výsledky!$JO$3),60,0)))</f>
        <v/>
      </c>
      <c r="JD82" s="61" t="str">
        <f>IF(ISBLANK($JO$3),"",IF(ISBLANK(Tipy!HR76),0,IF(AND(Tipy!HR76=Výsledky!$JM$3,Tipy!HT76=Výsledky!$JO$3),0,IF(AND(Tipy!HR76-Tipy!HT76&gt;0,Výsledky!$JM$3-Výsledky!$JO$3&gt;0),20,IF(AND(Tipy!HR76-Tipy!HT76=0,Výsledky!$JM$3-Výsledky!$JO$3=0),20,IF(AND(Tipy!HR76-Tipy!HT76&lt;0,Výsledky!$JM$3-Výsledky!$JO$3&lt;0),20,0))))))</f>
        <v/>
      </c>
      <c r="JE82" s="61" t="str">
        <f>IF(ISBLANK($JO$3),"",IF(OR(Tipy!HU76=Výsledky!$JC$6,Tipy!HU76=Výsledky!$JC$7,Tipy!HU76=Výsledky!$JC$8,Tipy!HU76=Výsledky!$JC$9),IF(VLOOKUP(Tipy!HU76,'Kategórie hráčov'!$A$2:$B$70,2,FALSE)=30,30,20),0))</f>
        <v/>
      </c>
      <c r="JF82" s="61" t="str">
        <f>IF(ISBLANK($JO$3),"",IF(OR(Tipy!HV76=Výsledky!$JF$6,Tipy!HV76=Výsledky!$JF$7,Tipy!HV76=Výsledky!$JF$8,Tipy!HV76=Výsledky!$JF$9),IF(VLOOKUP(Tipy!HV76,'Kategórie hráčov'!$A$2:$B$70,2,FALSE)=30,30,20),0))</f>
        <v/>
      </c>
      <c r="JG82" s="62" t="str">
        <f>IF(ISBLANK($JO$3),"",IF(ISBLANK(Tipy!HR76),0,IF(OR(AND(Tipy!HR76=Výsledky!$JM$3,OR(Tipy!HT76=Výsledky!$JO$3+1,Tipy!HT76=Výsledky!$JO$3-1)),AND(Tipy!HT76=Výsledky!$JO$3,OR(Tipy!HR76=Výsledky!$JM$3+1,Tipy!HR76=Výsledky!$JM$3-1))),10,0)))</f>
        <v/>
      </c>
      <c r="JH82" s="65" t="str">
        <f>IF(ISBLANK($JO$3),"",IF(ISBLANK(Tipy!HR76),"-",SUM(JC82:JG82)))</f>
        <v/>
      </c>
      <c r="JI82" s="64"/>
      <c r="JJ82" s="61" t="str">
        <f>IF(ISBLANK($JH$3),"",IF(ISBLANK(Tipy!HX76),0,IF(AND(Tipy!HX76=Výsledky!$JF$3,Tipy!HZ76=Výsledky!$JH$3),60,0)))</f>
        <v/>
      </c>
      <c r="JK82" s="61" t="str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/>
      </c>
      <c r="JL82" s="61" t="str">
        <f>IF(ISBLANK($JH$3),"",IF(OR(Tipy!IA76=Výsledky!#REF!,Tipy!IA76=Výsledky!#REF!,Tipy!IA76=Výsledky!#REF!,Tipy!IA76=Výsledky!$JJ$9),IF(VLOOKUP(Tipy!IA76,'Kategórie hráčov'!$A$2:$B$46,2,FALSE)=30,30,20),0))</f>
        <v/>
      </c>
      <c r="JM82" s="61" t="str">
        <f>IF(ISBLANK($JH$3),"",IF(OR(Tipy!IB76=Výsledky!#REF!,Tipy!IB76=Výsledky!#REF!,Tipy!IB76=Výsledky!#REF!,Tipy!IB76=Výsledky!$JM$9),IF(VLOOKUP(Tipy!IB76,'Kategórie hráčov'!$A$2:$B$46,2,FALSE)=30,30,20),0))</f>
        <v/>
      </c>
      <c r="JN82" s="62" t="str">
        <f>IF(ISBLANK($JH$3),"",IF(ISBLANK(Tipy!HX76),0,IF(OR(AND(Tipy!HX76=Výsledky!$JF$3,OR(Tipy!HZ76=Výsledky!$JH$3+1,Tipy!HZ76=Výsledky!$JH$3-1)),AND(Tipy!HZ76=Výsledky!$JH$3,OR(Tipy!HX76=Výsledky!$JF$3+1,Tipy!HX76=Výsledky!$JF$3-1))),10,0)))</f>
        <v/>
      </c>
      <c r="JO82" s="65" t="str">
        <f>IF(ISBLANK($JH$3),"",IF(ISBLANK(Tipy!HX76),"-",SUM(JJ82:JN82)))</f>
        <v/>
      </c>
      <c r="JP82" s="64"/>
      <c r="JQ82" s="61" t="str">
        <f>IF(ISBLANK($JV$3),"",IF(ISBLANK(Tipy!ID76),0,IF(AND(Tipy!ID76=Výsledky!$JT$3,Tipy!IF76=Výsledky!$JV$3),60,0)))</f>
        <v/>
      </c>
      <c r="JR82" s="61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61" t="str">
        <f>IF(ISBLANK($JV$3),"",IF(OR(Tipy!IG76=Výsledky!$JQ$6,Tipy!IG76=Výsledky!$JQ$7,Tipy!IG76=Výsledky!$JQ$8,Tipy!IG76=Výsledky!$JQ$9),IF(VLOOKUP(Tipy!IG76,'Kategórie hráčov'!$A$2:$B$46,2,FALSE)=30,30,20),0))</f>
        <v/>
      </c>
      <c r="JT82" s="61" t="str">
        <f>IF(ISBLANK($JV$3),"",IF(OR(Tipy!IH76=Výsledky!$JT$6,Tipy!IH76=Výsledky!$JT$7,Tipy!IH76=Výsledky!$JT$8,Tipy!IH76=Výsledky!$JT$9),IF(VLOOKUP(Tipy!IH76,'Kategórie hráčov'!$A$2:$B$46,2,FALSE)=30,30,20),0))</f>
        <v/>
      </c>
      <c r="JU82" s="62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65" t="str">
        <f>IF(ISBLANK($JV$3),"",IF(ISBLANK(Tipy!ID76),"-",SUM(JQ82:JU82)))</f>
        <v/>
      </c>
      <c r="JW82" s="64"/>
      <c r="JX82" s="61" t="str">
        <f>IF(ISBLANK($KQ$3),"",IF(ISBLANK(Tipy!IJ76),0,IF(AND(Tipy!IJ76=Výsledky!$KO$3,Tipy!IL76=Výsledky!$KQ$3),60,0)))</f>
        <v/>
      </c>
      <c r="JY82" s="61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1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1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2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65" t="str">
        <f>IF(ISBLANK($KQ$3),"",IF(ISBLANK(Tipy!IJ76),"-",SUM(JX82:KB82)))</f>
        <v/>
      </c>
      <c r="KD82" s="64"/>
      <c r="KE82" s="61" t="str">
        <f>IF(ISBLANK($KX$3),"",IF(ISBLANK(Tipy!IP76),0,IF(AND(Tipy!IP76=Výsledky!$KV$3,Tipy!IR76=Výsledky!$KX$3),60,0)))</f>
        <v/>
      </c>
      <c r="KF82" s="61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1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1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2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65" t="str">
        <f>IF(ISBLANK($KX$3),"",IF(ISBLANK(Tipy!IP76),"-",SUM(KE82:KI82)))</f>
        <v/>
      </c>
      <c r="KK82" s="64"/>
      <c r="KL82" s="61" t="str">
        <f>IF(ISBLANK($KJ$3),"",IF(ISBLANK(Tipy!IV76),0,IF(AND(Tipy!IV76=Výsledky!$KH$3,Tipy!IX76=Výsledky!$KJ$3),60,0)))</f>
        <v/>
      </c>
      <c r="KM82" s="61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1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1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2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65" t="str">
        <f>IF(ISBLANK($KJ$3),"",IF(ISBLANK(Tipy!IV76),"-",SUM(KL82:KP82)))</f>
        <v/>
      </c>
      <c r="KR82" s="64"/>
      <c r="KS82" s="61" t="str">
        <f>IF(ISBLANK($KC$3),"",IF(ISBLANK(Tipy!JB76),0,IF(AND(Tipy!JB76=Výsledky!$KA$3,Tipy!JD76=Výsledky!$KC$3),60,0)))</f>
        <v/>
      </c>
      <c r="KT82" s="61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1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1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2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5" t="str">
        <f>IF(ISBLANK($KC$3),"",IF(ISBLANK(Tipy!JB76),"-",SUM(KS82:KW82)))</f>
        <v/>
      </c>
      <c r="KY82" s="64"/>
      <c r="KZ82" s="61" t="str">
        <f>IF(ISBLANK($LE$3),"",IF(ISBLANK(Tipy!JH76),0,IF(AND(Tipy!JH76=Výsledky!$LC$3,Tipy!JJ76=Výsledky!$LE$3),60,0)))</f>
        <v/>
      </c>
      <c r="LA82" s="61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1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1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2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5" t="str">
        <f>IF(ISBLANK($LE$3),"",IF(ISBLANK(Tipy!JH76),"-",SUM(KZ82:LD82)))</f>
        <v/>
      </c>
      <c r="LF82" s="64"/>
      <c r="LG82" s="61" t="str">
        <f>IF(ISBLANK($JH$3),"",IF(ISBLANK(Tipy!JU76),0,IF(AND(Tipy!JU76=Výsledky!$JF$3,Tipy!JW76=Výsledky!$JH$3),60,0)))</f>
        <v/>
      </c>
      <c r="LH82" s="61" t="str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/>
      </c>
      <c r="LI82" s="61" t="str">
        <f>IF(ISBLANK($JH$3),"",IF(OR(Tipy!JX76=Výsledky!#REF!,Tipy!JX76=Výsledky!#REF!,Tipy!JX76=Výsledky!#REF!,Tipy!JX76=Výsledky!$JJ$9),IF(VLOOKUP(Tipy!JX76,'Kategórie hráčov'!$A$2:$B$46,2,FALSE)=30,30,20),0))</f>
        <v/>
      </c>
      <c r="LJ82" s="61" t="str">
        <f>IF(ISBLANK($JH$3),"",IF(OR(Tipy!JY76=Výsledky!#REF!,Tipy!JY76=Výsledky!#REF!,Tipy!JY76=Výsledky!#REF!,Tipy!JY76=Výsledky!$JM$9),IF(VLOOKUP(Tipy!JY76,'Kategórie hráčov'!$A$2:$B$46,2,FALSE)=30,30,20),0))</f>
        <v/>
      </c>
      <c r="LK82" s="62" t="str">
        <f>IF(ISBLANK($JH$3),"",IF(ISBLANK(Tipy!JU76),0,IF(OR(AND(Tipy!JU76=Výsledky!$JF$3,OR(Tipy!JW76=Výsledky!$JH$3+1,Tipy!JW76=Výsledky!$JH$3-1)),AND(Tipy!JW76=Výsledky!$JH$3,OR(Tipy!JU76=Výsledky!$JF$3+1,Tipy!JU76=Výsledky!$JF$3-1))),10,0)))</f>
        <v/>
      </c>
      <c r="LL82" s="65" t="str">
        <f>IF(ISBLANK($JH$3),"",IF(ISBLANK(Tipy!JU76),"-",SUM(LG82:LK82)))</f>
        <v/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 t="str">
        <f>IF(ISBLANK($JH$3),"",IF(ISBLANK(Tipy!KI76),0,IF(AND(Tipy!KI76=Výsledky!$JF$3,Tipy!KK76=Výsledky!$JH$3),60,0)))</f>
        <v/>
      </c>
      <c r="LV82" s="61" t="str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/>
      </c>
      <c r="LW82" s="61" t="str">
        <f>IF(ISBLANK($JH$3),"",IF(OR(Tipy!KL76=Výsledky!#REF!,Tipy!KL76=Výsledky!#REF!,Tipy!KL76=Výsledky!#REF!,Tipy!KL76=Výsledky!$JJ$9),IF(VLOOKUP(Tipy!KL76,'Kategórie hráčov'!$A$2:$B$46,2,FALSE)=30,30,20),0))</f>
        <v/>
      </c>
      <c r="LX82" s="61" t="str">
        <f>IF(ISBLANK($JH$3),"",IF(OR(Tipy!KM76=Výsledky!#REF!,Tipy!KM76=Výsledky!#REF!,Tipy!KM76=Výsledky!#REF!,Tipy!KM76=Výsledky!$JM$9),IF(VLOOKUP(Tipy!KM76,'Kategórie hráčov'!$A$2:$B$46,2,FALSE)=30,30,20),0))</f>
        <v/>
      </c>
      <c r="LY82" s="62" t="str">
        <f>IF(ISBLANK($JH$3),"",IF(ISBLANK(Tipy!KI76),0,IF(OR(AND(Tipy!KI76=Výsledky!$JF$3,OR(Tipy!KK76=Výsledky!$JH$3+1,Tipy!KK76=Výsledky!$JH$3-1)),AND(Tipy!KK76=Výsledky!$JH$3,OR(Tipy!KI76=Výsledky!$JF$3+1,Tipy!KI76=Výsledky!$JF$3-1))),10,0)))</f>
        <v/>
      </c>
      <c r="LZ82" s="65" t="str">
        <f>IF(ISBLANK($JH$3),"",IF(ISBLANK(Tipy!KI76),"-",SUM(LU82:LY82)))</f>
        <v/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324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324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5" customFormat="1" ht="18" customHeight="1" x14ac:dyDescent="0.2">
      <c r="A83" s="287">
        <f>Tipy!A77</f>
        <v>7</v>
      </c>
      <c r="B83" s="302" t="s">
        <v>262</v>
      </c>
      <c r="C83" s="303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4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299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299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102">
        <f>IF(ISBLANK($AR$3),"",IF(ISBLANK(Tipy!AH77),0,IF(AND(Tipy!AH77=Výsledky!$AP$3,Tipy!AJ77=Výsledky!$AR$3),60,0)))</f>
        <v>0</v>
      </c>
      <c r="AN83" s="101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01">
        <f>IF(ISBLANK($AR$3),"",IF(OR(Tipy!AK77=Výsledky!$AM$6,Tipy!AK77=Výsledky!$AM$7,Tipy!AK77=Výsledky!$AM$8,Tipy!AK77=Výsledky!$AM$9),VLOOKUP(Tipy!AK77,'Kategórie hráčov'!$A$2:$B$51,2,FALSE),0))</f>
        <v>0</v>
      </c>
      <c r="AP83" s="101">
        <f>IF(ISBLANK($AR$3),"",IF(OR(Tipy!AL77=Výsledky!$AP$6,Tipy!AL77=Výsledky!$AP$7,Tipy!AL77=Výsledky!$AP$8,Tipy!AL77=Výsledky!$AP$9),VLOOKUP(Tipy!AL77,'Kategórie hráčov'!$A$27:$B$76,2,FALSE),0))</f>
        <v>20</v>
      </c>
      <c r="AQ83" s="62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5">
        <f>IF(ISBLANK($AR$3),"",IF(ISBLANK(Tipy!AH77),"-",SUM(AM83:AQ83)))</f>
        <v>40</v>
      </c>
      <c r="AS83" s="64"/>
      <c r="AT83" s="61">
        <f>IF(ISBLANK($AY$3),"",IF(ISBLANK(Tipy!AN77),0,IF(AND(Tipy!AN77=Výsledky!$AW$3,Tipy!AP77=Výsledky!$AY$3),60,0)))</f>
        <v>0</v>
      </c>
      <c r="AU83" s="61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61">
        <f>IF(ISBLANK($AY$3),"",IF(OR(Tipy!AQ77=Výsledky!$AT$6,Tipy!AQ77=Výsledky!$AT$7,Tipy!AQ77=Výsledky!$AT$8,Tipy!AQ77=Výsledky!$AT$9),VLOOKUP(Tipy!AQ77,'Kategórie hráčov'!$A$2:$B$51,2,FALSE),0))</f>
        <v>20</v>
      </c>
      <c r="AW83" s="61">
        <f>IF(ISBLANK($AY$3),"",IF(OR(Tipy!AR77=Výsledky!$AW$6,Tipy!AR77=Výsledky!$AW$7,Tipy!AR77=Výsledky!$AW$8,Tipy!AR77=Výsledky!$AW$9),VLOOKUP(Tipy!AR77,'Kategórie hráčov'!$A$27:$B$76,2,FALSE),0))</f>
        <v>0</v>
      </c>
      <c r="AX83" s="62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5">
        <f>IF(ISBLANK($AY$3),"",IF(ISBLANK(Tipy!AN77),"-",SUM(AT83:AX83)))</f>
        <v>50</v>
      </c>
      <c r="AZ83" s="64"/>
      <c r="BA83" s="61">
        <f>IF(ISBLANK($BF$3),"",IF(ISBLANK(Tipy!AT77),0,IF(AND(Tipy!AT77=Výsledky!$BD$3,Tipy!AV77=Výsledky!$BF$3),60,0)))</f>
        <v>60</v>
      </c>
      <c r="BB83" s="61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61">
        <f>IF(ISBLANK($BF$3),"",IF(OR(Tipy!AW77=Výsledky!$BA$6,Tipy!AW77=Výsledky!$BA$7,Tipy!AW77=Výsledky!$BA$8,Tipy!AW77=Výsledky!$BA$9),VLOOKUP(Tipy!AW77,'Kategórie hráčov'!$A$2:$B$51,2,FALSE),0))</f>
        <v>20</v>
      </c>
      <c r="BD83" s="61">
        <f>IF(ISBLANK($BF$3),"",IF(OR(Tipy!AX77=Výsledky!$BD$6,Tipy!AX77=Výsledky!$BD$7,Tipy!AX77=Výsledky!$BD$8,Tipy!AX77=Výsledky!$BD$9),VLOOKUP(Tipy!AX77,'Kategórie hráčov'!$A$27:$B$76,2,FALSE),0))</f>
        <v>0</v>
      </c>
      <c r="BE83" s="62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5">
        <f>IF(ISBLANK($BF$3),"",IF(ISBLANK(Tipy!AT77),"-",SUM(BA83:BE83)))</f>
        <v>80</v>
      </c>
      <c r="BG83" s="64"/>
      <c r="BH83" s="61">
        <f>IF(ISBLANK($BM$3),"",IF(ISBLANK(Tipy!AZ77),0,IF(AND(Tipy!AZ77=Výsledky!$BK$3,Tipy!BB77=Výsledky!$BM$3),60,0)))</f>
        <v>0</v>
      </c>
      <c r="BI83" s="61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61">
        <f>IF(ISBLANK($BM$3),"",IF(OR(Tipy!BC77=Výsledky!$BH$6,Tipy!BC77=Výsledky!$BH$7,Tipy!BC77=Výsledky!$BH$8,Tipy!BC77=Výsledky!$BH$9),VLOOKUP(Tipy!BC77,'Kategórie hráčov'!$A$2:$B$51,2,FALSE),0))</f>
        <v>20</v>
      </c>
      <c r="BK83" s="61">
        <f>IF(ISBLANK($BM$3),"",IF(OR(Tipy!BD77=Výsledky!$BK$6,Tipy!BD77=Výsledky!$BK$7,Tipy!BD77=Výsledky!$BK$8,Tipy!BD77=Výsledky!$BK$9),VLOOKUP(Tipy!BD77,'Kategórie hráčov'!$A$27:$B$76,2,FALSE),0))</f>
        <v>20</v>
      </c>
      <c r="BL83" s="62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5">
        <f>IF(ISBLANK($BM$3),"",IF(ISBLANK(Tipy!AZ77),"-",SUM(BH83:BL83)))</f>
        <v>70</v>
      </c>
      <c r="BN83" s="64"/>
      <c r="BO83" s="61">
        <f>IF(ISBLANK($BT$3),"",IF(ISBLANK(Tipy!BF77),0,IF(AND(Tipy!BF77=Výsledky!$BR$3,Tipy!BH77=Výsledky!$BT$3),60,0)))</f>
        <v>0</v>
      </c>
      <c r="BP83" s="61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61">
        <f>IF(ISBLANK($BT$3),"",IF(OR(Tipy!BI77=Výsledky!$BO$6,Tipy!BI77=Výsledky!$BO$7,Tipy!BI77=Výsledky!$BO$8,Tipy!BI77=Výsledky!$BO$9),VLOOKUP(Tipy!BI77,'Kategórie hráčov'!$A$2:$B$51,2,FALSE),0))</f>
        <v>0</v>
      </c>
      <c r="BR83" s="61">
        <f>IF(ISBLANK($BT$3),"",IF(OR(Tipy!BJ77=Výsledky!$BR$6,Tipy!BJ77=Výsledky!$BR$7,Tipy!BJ77=Výsledky!$BR$8,Tipy!BJ77=Výsledky!$BR$9),VLOOKUP(Tipy!BJ77,'Kategórie hráčov'!$A$27:$B$76,2,FALSE),0))</f>
        <v>0</v>
      </c>
      <c r="BS83" s="62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5">
        <f>IF(ISBLANK($BT$3),"",IF(ISBLANK(Tipy!BF77),"-",SUM(BO83:BS83)))</f>
        <v>10</v>
      </c>
      <c r="BU83" s="64"/>
      <c r="BV83" s="61">
        <f>IF(ISBLANK($CA$3),"",IF(ISBLANK(Tipy!BL77),0,IF(AND(Tipy!BL77=Výsledky!$BY$3,Tipy!BN77=Výsledky!$CA$3),60,0)))</f>
        <v>0</v>
      </c>
      <c r="BW83" s="61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61">
        <f>IF(ISBLANK($CA$3),"",IF(OR(Tipy!BO77=Výsledky!$BV$6,Tipy!BO77=Výsledky!$BV$7,Tipy!BO77=Výsledky!$BV$8,Tipy!BO77=Výsledky!$BV$9),VLOOKUP(Tipy!BO77,'Kategórie hráčov'!$A$2:$B$51,2,FALSE),0))</f>
        <v>0</v>
      </c>
      <c r="BY83" s="61">
        <f>IF(ISBLANK($CA$3),"",IF(OR(Tipy!BP77=Výsledky!$BY$6,Tipy!BP77=Výsledky!$BY$7,Tipy!BP77=Výsledky!$BY$8,Tipy!BP77=Výsledky!$BY$9),VLOOKUP(Tipy!BP77,'Kategórie hráčov'!$A$27:$B$76,2,FALSE),0))</f>
        <v>0</v>
      </c>
      <c r="BZ83" s="62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5">
        <f>IF(ISBLANK($CA$3),"",IF(ISBLANK(Tipy!BL77),"-",SUM(BV83:BZ83)))</f>
        <v>20</v>
      </c>
      <c r="CB83" s="64"/>
      <c r="CC83" s="61">
        <f>IF(ISBLANK($CH$3),"",IF(ISBLANK(Tipy!BR77),0,IF(AND(Tipy!BR77=Výsledky!$CF$3,Tipy!BT77=Výsledky!$CH$3),60,0)))</f>
        <v>0</v>
      </c>
      <c r="CD83" s="61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61">
        <f>IF(ISBLANK($CH$3),"",IF(OR(Tipy!BU77=Výsledky!$CC$6,Tipy!BU77=Výsledky!$CC$7,Tipy!BU77=Výsledky!$CC$8,Tipy!BU77=Výsledky!$CC$9),VLOOKUP(Tipy!BU77,'Kategórie hráčov'!$A$2:$B$51,2,FALSE),0))</f>
        <v>20</v>
      </c>
      <c r="CF83" s="61">
        <f>IF(ISBLANK($CH$3),"",IF(OR(Tipy!BV77=Výsledky!$CF$6,Tipy!BV77=Výsledky!$CF$7,Tipy!BV77=Výsledky!$CF$8,Tipy!BV77=Výsledky!$CF$9),VLOOKUP(Tipy!BV77,'Kategórie hráčov'!$A$27:$B$76,2,FALSE),0))</f>
        <v>0</v>
      </c>
      <c r="CG83" s="62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5">
        <f>IF(ISBLANK($CH$3),"",IF(ISBLANK(Tipy!BR77),"-",SUM(CC83:CG83)))</f>
        <v>30</v>
      </c>
      <c r="CI83" s="64"/>
      <c r="CJ83" s="61">
        <f>IF(ISBLANK($CO$3),"",IF(ISBLANK(Tipy!BX77),0,IF(AND(Tipy!BX77=Výsledky!$CM$3,Tipy!BZ77=Výsledky!$CO$3),60,0)))</f>
        <v>60</v>
      </c>
      <c r="CK83" s="61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61">
        <f>IF(ISBLANK($CO$3),"",IF(OR(Tipy!CA77=Výsledky!$CJ$6,Tipy!CA77=Výsledky!$CJ$7,Tipy!CA77=Výsledky!$CJ$8,Tipy!CA77=Výsledky!$CJ$9),VLOOKUP(Tipy!CA77,'Kategórie hráčov'!$A$2:$B$51,2,FALSE),0))</f>
        <v>0</v>
      </c>
      <c r="CM83" s="61">
        <f>IF(ISBLANK($CO$3),"",IF(OR(Tipy!CB77=Výsledky!$CM$6,Tipy!CB77=Výsledky!$CM$7,Tipy!CB77=Výsledky!$CM$8,Tipy!CB77=Výsledky!$CM$9),VLOOKUP(Tipy!CB77,'Kategórie hráčov'!$A$27:$B$76,2,FALSE),0))</f>
        <v>0</v>
      </c>
      <c r="CN83" s="62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65">
        <f>IF(ISBLANK($CO$3),"",IF(ISBLANK(Tipy!BX77),"-",SUM(CJ83:CN83)))</f>
        <v>60</v>
      </c>
      <c r="CP83" s="64"/>
      <c r="CQ83" s="61">
        <f>IF(ISBLANK($CV$3),"",IF(ISBLANK(Tipy!CD77),0,IF(AND(Tipy!CD77=Výsledky!$CT$3,Tipy!CF77=Výsledky!$CV$3),60,0)))</f>
        <v>0</v>
      </c>
      <c r="CR83" s="61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61">
        <f>IF(ISBLANK($CV$3),"",IF(OR(Tipy!CG77=Výsledky!$CQ$6,Tipy!CG77=Výsledky!$CQ$7,Tipy!CG77=Výsledky!$CQ$8,Tipy!CG77=Výsledky!$CQ$9),VLOOKUP(Tipy!CG77,'Kategórie hráčov'!$A$2:$B$51,2,FALSE),0))</f>
        <v>20</v>
      </c>
      <c r="CT83" s="61">
        <f>IF(ISBLANK($CV$3),"",IF(OR(Tipy!CH77=Výsledky!$CT$6,Tipy!CH77=Výsledky!$CT$7,Tipy!CH77=Výsledky!$CT$8,Tipy!CH77=Výsledky!$CT$9),VLOOKUP(Tipy!CH77,'Kategórie hráčov'!$A$27:$B$76,2,FALSE),0))</f>
        <v>0</v>
      </c>
      <c r="CU83" s="62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65">
        <f>IF(ISBLANK($CV$3),"",IF(ISBLANK(Tipy!CD77),"-",SUM(CQ83:CU83)))</f>
        <v>40</v>
      </c>
      <c r="CW83" s="64"/>
      <c r="CX83" s="61">
        <f>IF(ISBLANK($DC$3),"",IF(ISBLANK(Tipy!CJ77),0,IF(AND(Tipy!CJ77=Výsledky!$DA$3,Tipy!CL77=Výsledky!$DC$3),60,0)))</f>
        <v>0</v>
      </c>
      <c r="CY83" s="61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61">
        <f>IF(ISBLANK($DC$3),"",IF(OR(Tipy!CM77=Výsledky!$CX$6,Tipy!CM77=Výsledky!$CX$7,Tipy!CM77=Výsledky!$CX$8,Tipy!CM77=Výsledky!$CX$9),VLOOKUP(Tipy!CM77,'Kategórie hráčov'!$A$2:$B$51,2,FALSE),0))</f>
        <v>20</v>
      </c>
      <c r="DA83" s="61">
        <f>IF(ISBLANK($DC$3),"",IF(OR(Tipy!CN77=Výsledky!$DA$6,Tipy!CN77=Výsledky!$DA$7,Tipy!CN77=Výsledky!$DA$8,Tipy!CN77=Výsledky!$DA$9),VLOOKUP(Tipy!CN77,'Kategórie hráčov'!$A$27:$B$76,2,FALSE),0))</f>
        <v>0</v>
      </c>
      <c r="DB83" s="62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65">
        <f>IF(ISBLANK($DC$3),"",IF(ISBLANK(Tipy!CJ77),"-",SUM(CX83:DB83)))</f>
        <v>50</v>
      </c>
      <c r="DD83" s="64"/>
      <c r="DE83" s="61">
        <f>IF(ISBLANK($DJ$3),"",IF(ISBLANK(Tipy!CP77),0,IF(AND(Tipy!CP77=Výsledky!$DH$3,Tipy!CR77=Výsledky!$DJ$3),60,0)))</f>
        <v>60</v>
      </c>
      <c r="DF83" s="61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61">
        <f>IF(ISBLANK($DJ$3),"",IF(OR(Tipy!CS77=Výsledky!$DE$6,Tipy!CS77=Výsledky!$DE$7,Tipy!CS77=Výsledky!$DE$8,Tipy!CS77=Výsledky!$DE$9),VLOOKUP(Tipy!CS77,'Kategórie hráčov'!$A$2:$B$51,2,FALSE),0))</f>
        <v>0</v>
      </c>
      <c r="DH83" s="61">
        <f>IF(ISBLANK($DJ$3),"",IF(OR(Tipy!CT77=Výsledky!$DH$6,Tipy!CT77=Výsledky!$DH$7,Tipy!CT77=Výsledky!$DH$8,Tipy!CT77=Výsledky!$DH$9),VLOOKUP(Tipy!CT77,'Kategórie hráčov'!$A$27:$B$76,2,FALSE),0))</f>
        <v>0</v>
      </c>
      <c r="DI83" s="62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65">
        <f>IF(ISBLANK($DJ$3),"",IF(ISBLANK(Tipy!CP77),"-",SUM(DE83:DI83)))</f>
        <v>60</v>
      </c>
      <c r="DK83" s="64"/>
      <c r="DL83" s="61">
        <f>IF(ISBLANK($DQ$3),"",IF(ISBLANK(Tipy!CV77),0,IF(AND(Tipy!CV77=Výsledky!$DO$3,Tipy!CX77=Výsledky!$DQ$3),60,0)))</f>
        <v>0</v>
      </c>
      <c r="DM83" s="61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61">
        <f>IF(ISBLANK($DQ$3),"",IF(OR(Tipy!CY77=Výsledky!$DL$6,Tipy!CY77=Výsledky!$DL$7,Tipy!CY77=Výsledky!$DL$8,Tipy!CY77=Výsledky!$DL$9),VLOOKUP(Tipy!CY77,'Kategórie hráčov'!$A$2:$B$51,2,FALSE),0))</f>
        <v>0</v>
      </c>
      <c r="DO83" s="61">
        <f>IF(ISBLANK($DQ$3),"",IF(OR(Tipy!CZ77=Výsledky!$DO$6,Tipy!CZ77=Výsledky!$DO$7,Tipy!CZ77=Výsledky!$DO$8,Tipy!CZ77=Výsledky!$DO$9),VLOOKUP(Tipy!CZ77,'Kategórie hráčov'!$A$27:$B$76,2,FALSE),0))</f>
        <v>0</v>
      </c>
      <c r="DP83" s="62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65">
        <f>IF(ISBLANK($DQ$3),"",IF(ISBLANK(Tipy!CV77),"-",SUM(DL83:DP83)))</f>
        <v>0</v>
      </c>
      <c r="DR83" s="64"/>
      <c r="DS83" s="61">
        <f>IF(ISBLANK($DX$3),"",IF(ISBLANK(Tipy!DB77),0,IF(AND(Tipy!DB77=Výsledky!$DV$3,Tipy!DD77=Výsledky!$DX$3),60,0)))</f>
        <v>0</v>
      </c>
      <c r="DT83" s="61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61">
        <f>IF(ISBLANK($DX$3),"",IF(OR(Tipy!DE77=Výsledky!$DS$6,Tipy!DE77=Výsledky!$DS$7,Tipy!DE77=Výsledky!$DS$8,Tipy!DE77=Výsledky!$DS$9),VLOOKUP(Tipy!DE77,'Kategórie hráčov'!$A$2:$B$51,2,FALSE),0))</f>
        <v>0</v>
      </c>
      <c r="DV83" s="61">
        <f>IF(ISBLANK($DX$3),"",IF(OR(Tipy!DF77=Výsledky!$DV$6,Tipy!DF77=Výsledky!$DV$7,Tipy!DF77=Výsledky!$DV$8,Tipy!DF77=Výsledky!$DV$9),VLOOKUP(Tipy!DF77,'Kategórie hráčov'!$A$27:$B$76,2,FALSE),0))</f>
        <v>0</v>
      </c>
      <c r="DW83" s="62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65">
        <f>IF(ISBLANK($DX$3),"",IF(ISBLANK(Tipy!DB77),"-",SUM(DS83:DW83)))</f>
        <v>0</v>
      </c>
      <c r="DY83" s="64"/>
      <c r="DZ83" s="61">
        <f>IF(ISBLANK($EE$3),"",IF(ISBLANK(Tipy!DH77),0,IF(AND(Tipy!DH77=Výsledky!$EC$3,Tipy!DJ77=Výsledky!$EE$3),60,0)))</f>
        <v>0</v>
      </c>
      <c r="EA83" s="61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61">
        <f>IF(ISBLANK($EE$3),"",IF(OR(Tipy!DK77=Výsledky!$DZ$6,Tipy!DK77=Výsledky!$DZ$7,Tipy!DK77=Výsledky!$DZ$8,Tipy!DK77=Výsledky!$DZ$9),VLOOKUP(Tipy!DK77,'Kategórie hráčov'!$A$2:$B$51,2,FALSE),0))</f>
        <v>0</v>
      </c>
      <c r="EC83" s="61">
        <f>IF(ISBLANK($EE$3),"",IF(OR(Tipy!DL77=Výsledky!$EC$6,Tipy!DL77=Výsledky!$EC$7,Tipy!DL77=Výsledky!$EC$8,Tipy!DL77=Výsledky!$EC$9),VLOOKUP(Tipy!DL77,'Kategórie hráčov'!$A$27:$B$76,2,FALSE),0))</f>
        <v>0</v>
      </c>
      <c r="ED83" s="62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65">
        <f>IF(ISBLANK($EE$3),"",IF(ISBLANK(Tipy!DH77),"-",SUM(DZ83:ED83)))</f>
        <v>30</v>
      </c>
      <c r="EF83" s="64"/>
      <c r="EG83" s="61">
        <f>IF(ISBLANK($EL$3),"",IF(ISBLANK(Tipy!DN77),0,IF(AND(Tipy!DN77=Výsledky!$EJ$3,Tipy!DP77=Výsledky!$EL$3),60,0)))</f>
        <v>0</v>
      </c>
      <c r="EH83" s="61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61">
        <f>IF(ISBLANK($EL$3),"",IF(OR(Tipy!DQ77=Výsledky!$EG$6,Tipy!DQ77=Výsledky!$EG$7,Tipy!DQ77=Výsledky!$EG$8,Tipy!DQ77=Výsledky!$EG$9),VLOOKUP(Tipy!DQ77,'Kategórie hráčov'!$A$77:$B$77,2,FALSE),0))</f>
        <v>0</v>
      </c>
      <c r="EJ83" s="61">
        <f>IF(ISBLANK($EL$3),"",IF(OR(Tipy!DR77=Výsledky!$EJ$6,Tipy!DR77=Výsledky!$EJ$7,Tipy!DR77=Výsledky!$EJ$8,Tipy!DR77=Výsledky!$EJ$9),VLOOKUP(Tipy!DR77,'Kategórie hráčov'!$A$27:$B$76,2,FALSE),0))</f>
        <v>20</v>
      </c>
      <c r="EK83" s="62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65">
        <f>IF(ISBLANK($EL$3),"",IF(ISBLANK(Tipy!DN77),"-",SUM(EG83:EK83)))</f>
        <v>40</v>
      </c>
      <c r="EM83" s="64"/>
      <c r="EN83" s="61">
        <f>IF(ISBLANK($ES$3),"",IF(ISBLANK(Tipy!DT77),0,IF(AND(Tipy!DT77=Výsledky!$EQ$3,Tipy!DV77=Výsledky!$ES$3),60,0)))</f>
        <v>0</v>
      </c>
      <c r="EO83" s="61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61">
        <f>IF(ISBLANK($ES$3),"",IF(OR(Tipy!DW77=Výsledky!$EN$6,Tipy!DW77=Výsledky!$EN$7,Tipy!DW77=Výsledky!$EN$8,Tipy!DW77=Výsledky!$EN$9),VLOOKUP(Tipy!DW77,'Kategórie hráčov'!$A$2:$B$51,2,FALSE),0))</f>
        <v>20</v>
      </c>
      <c r="EQ83" s="61">
        <f>IF(ISBLANK($ES$3),"",IF(OR(Tipy!DX77=Výsledky!$EQ$6,Tipy!DX77=Výsledky!$EQ$7,Tipy!DX77=Výsledky!$EQ$8,Tipy!DX77=Výsledky!$EQ$9),VLOOKUP(Tipy!DX77,'Kategórie hráčov'!$A$27:$B$76,2,FALSE),0))</f>
        <v>0</v>
      </c>
      <c r="ER83" s="62">
        <f>IF(ISBLANK($ES$3),"",IF(ISBLANK(Tipy!DT77),0,IF(OR(AND(Tipy!DT77=Výsledky!$EQ$3,OR(Tipy!DV77=Výsledky!$ES$3+1,Tipy!DV77=Výsledky!$ES$3-1)),AND(Tipy!DV77=Výsledky!$ES$3,OR(Tipy!DT77=Výsledky!$EQ$3+1,Tipy!DT77=Výsledky!$EQ$3-1))),10,0)))</f>
        <v>10</v>
      </c>
      <c r="ES83" s="65">
        <f>IF(ISBLANK($ES$3),"",IF(ISBLANK(Tipy!DT77),"-",SUM(EN83:ER83)))</f>
        <v>50</v>
      </c>
      <c r="ET83" s="64"/>
      <c r="EU83" s="61">
        <f>IF(ISBLANK($EZ$3),"",IF(ISBLANK(Tipy!DZ77),0,IF(AND(Tipy!DZ77=Výsledky!$EX$3,Tipy!EB77=Výsledky!$EZ$3),60,0)))</f>
        <v>0</v>
      </c>
      <c r="EV83" s="61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61">
        <f>IF(ISBLANK($EZ$3),"",IF(OR(Tipy!EC77=Výsledky!$EU$6,Tipy!EC77=Výsledky!$EU$7,Tipy!EC77=Výsledky!$EU$8,Tipy!EC77=Výsledky!$EU$9),VLOOKUP(Tipy!EC77,'Kategórie hráčov'!$A$2:$B$51,2,FALSE),0))</f>
        <v>0</v>
      </c>
      <c r="EX83" s="61">
        <f>IF(ISBLANK($EZ$3),"",IF(OR(Tipy!ED77=Výsledky!$EX$6,Tipy!ED77=Výsledky!$EX$7,Tipy!ED77=Výsledky!$EX$8,Tipy!ED77=Výsledky!$EX$9),VLOOKUP(Tipy!ED77,'Kategórie hráčov'!$A$27:$B$76,2,FALSE),0))</f>
        <v>20</v>
      </c>
      <c r="EY83" s="62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65">
        <f>IF(ISBLANK($EZ$3),"",IF(ISBLANK(Tipy!DZ77),"-",SUM(EU83:EY83)))</f>
        <v>40</v>
      </c>
      <c r="FA83" s="64"/>
      <c r="FB83" s="61">
        <f>IF(ISBLANK($BM$3),"",IF(ISBLANK(Tipy!EF77),0,IF(AND(Tipy!EF77=Výsledky!$BK$3,Tipy!EH77=Výsledky!$BM$3),60,0)))</f>
        <v>0</v>
      </c>
      <c r="FC83" s="61">
        <f>IF(ISBLANK($BM$3),"",IF(ISBLANK(Tipy!EF77),0,IF(AND(Tipy!EF77=Výsledky!$BK$3,Tipy!EH77=Výsledky!$BM$3),0,IF(AND(Tipy!EF77-Tipy!EH77&gt;0,Výsledky!$BK$3-Výsledky!$BM$3&gt;0),20,IF(AND(Tipy!EF77-Tipy!EH77=0,Výsledky!$BK$3-Výsledky!$BM$3=0),20,IF(AND(Tipy!EF77-Tipy!EH77&lt;0,Výsledky!$BK$3-Výsledky!$BM$3&lt;0),20,0))))))</f>
        <v>0</v>
      </c>
      <c r="FD83" s="61">
        <f>IF(ISBLANK($BM$3),"",IF(OR(Tipy!EI77=Výsledky!$FB$6,Tipy!EI77=Výsledky!$FB$7,Tipy!EI77=Výsledky!$FB$8,Tipy!EI77=Výsledky!$FB$9),IF(VLOOKUP(Tipy!EI77,'Kategórie hráčov'!$A$2:$B$46,2,FALSE)=30,30,20),0))</f>
        <v>0</v>
      </c>
      <c r="FE83" s="61">
        <f>IF(ISBLANK($BM$3),"",IF(OR(Tipy!EJ77=Výsledky!$FE$6,Tipy!EJ77=Výsledky!$FE$7,Tipy!EJ77=Výsledky!$FE$8,Tipy!EJ77=Výsledky!$FE$9),IF(VLOOKUP(Tipy!EJ77,'Kategórie hráčov'!$A$2:$B$46,2,FALSE)=30,30,20),0))</f>
        <v>0</v>
      </c>
      <c r="FF83" s="62">
        <f>IF(ISBLANK($BM$3),"",IF(ISBLANK(Tipy!EF77),0,IF(OR(AND(Tipy!EF77=Výsledky!$BK$3,OR(Tipy!EH77=Výsledky!$BM$3+1,Tipy!EH77=Výsledky!$BM$3-1)),AND(Tipy!EH77=Výsledky!$BM$3,OR(Tipy!EF77=Výsledky!$BK$3+1,Tipy!EF77=Výsledky!$BK$3-1))),10,0)))</f>
        <v>0</v>
      </c>
      <c r="FG83" s="65" t="str">
        <f>IF(ISBLANK($BM$3),"",IF(ISBLANK(Tipy!EF77),"-",SUM(FB83:FF83)))</f>
        <v>-</v>
      </c>
      <c r="FH83" s="64"/>
      <c r="FI83" s="61" t="str">
        <f>IF(ISBLANK($FN$3),"",IF(ISBLANK(Tipy!EL77),0,IF(AND(Tipy!EL77=Výsledky!$FL$3,Tipy!EN77=Výsledky!$FN$3),60,0)))</f>
        <v/>
      </c>
      <c r="FJ83" s="61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61" t="str">
        <f>IF(ISBLANK($FN$3),"",IF(OR(Tipy!EO77=Výsledky!$FI$6,Tipy!EO77=Výsledky!$FI$7,Tipy!EO77=Výsledky!$FI$8,Tipy!EO77=Výsledky!$FI$9),IF(VLOOKUP(Tipy!EO77,'Kategórie hráčov'!$A$2:$B$46,2,FALSE)=30,30,20),0))</f>
        <v/>
      </c>
      <c r="FL83" s="61" t="str">
        <f>IF(ISBLANK($FN$3),"",IF(OR(Tipy!EP77=Výsledky!$FL$6,Tipy!EP77=Výsledky!$FL$7,Tipy!EP77=Výsledky!$FL$8,Tipy!EP77=Výsledky!$FL$9),IF(VLOOKUP(Tipy!EP77,'Kategórie hráčov'!$A$2:$B$46,2,FALSE)=30,30,20),0))</f>
        <v/>
      </c>
      <c r="FM83" s="62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65" t="str">
        <f>IF(ISBLANK($FN$3),"",IF(ISBLANK(Tipy!EL77),"-",SUM(FI83:FM83)))</f>
        <v/>
      </c>
      <c r="FO83" s="64"/>
      <c r="FP83" s="61">
        <f>IF(ISBLANK($DJ$3),"",IF(ISBLANK(Tipy!ER77),0,IF(AND(Tipy!ER77=Výsledky!$DH$3,Tipy!ET77=Výsledky!$DJ$3),60,0)))</f>
        <v>0</v>
      </c>
      <c r="FQ83" s="61">
        <f>IF(ISBLANK($DJ$3),"",IF(ISBLANK(Tipy!ER77),0,IF(AND(Tipy!ER77=Výsledky!$DH$3,Tipy!ET77=Výsledky!$DJ$3),0,IF(AND(Tipy!ER77-Tipy!ET77&gt;0,Výsledky!$DH$3-Výsledky!$DJ$3&gt;0),20,IF(AND(Tipy!ER77-Tipy!ET77=0,Výsledky!$DH$3-Výsledky!$DJ$3=0),20,IF(AND(Tipy!ER77-Tipy!ET77&lt;0,Výsledky!$DH$3-Výsledky!$DJ$3&lt;0),20,0))))))</f>
        <v>0</v>
      </c>
      <c r="FR83" s="61">
        <f>IF(ISBLANK($DJ$3),"",IF(OR(Tipy!EU77=Výsledky!$FP$6,Tipy!EU77=Výsledky!$FP$7,Tipy!EU77=Výsledky!$FP$8,Tipy!EU77=Výsledky!$FP$9),IF(VLOOKUP(Tipy!EU77,'Kategórie hráčov'!$A$2:$B$46,2,FALSE)=30,30,20),0))</f>
        <v>0</v>
      </c>
      <c r="FS83" s="61">
        <f>IF(ISBLANK($DJ$3),"",IF(OR(Tipy!EV77=Výsledky!$FS$6,Tipy!EV77=Výsledky!$FS$7,Tipy!EV77=Výsledky!$FS$8,Tipy!EV77=Výsledky!$FS$9),IF(VLOOKUP(Tipy!EV77,'Kategórie hráčov'!$A$2:$B$46,2,FALSE)=30,30,20),0))</f>
        <v>0</v>
      </c>
      <c r="FT83" s="62">
        <f>IF(ISBLANK($DJ$3),"",IF(ISBLANK(Tipy!ER77),0,IF(OR(AND(Tipy!ER77=Výsledky!$DH$3,OR(Tipy!ET77=Výsledky!$DJ$3+1,Tipy!ET77=Výsledky!$DJ$3-1)),AND(Tipy!ET77=Výsledky!$DJ$3,OR(Tipy!ER77=Výsledky!$DH$3+1,Tipy!ER77=Výsledky!$DH$3-1))),10,0)))</f>
        <v>0</v>
      </c>
      <c r="FU83" s="65" t="str">
        <f>IF(ISBLANK($DJ$3),"",IF(ISBLANK(Tipy!ER77),"-",SUM(FP83:FT83)))</f>
        <v>-</v>
      </c>
      <c r="FV83" s="64"/>
      <c r="FW83" s="61" t="str">
        <f>IF(ISBLANK($GB$3),"",IF(ISBLANK(Tipy!EX77),0,IF(AND(Tipy!EX77=Výsledky!$FZ$3,Tipy!EZ77=Výsledky!$GB$3),60,0)))</f>
        <v/>
      </c>
      <c r="FX83" s="61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61" t="str">
        <f>IF(ISBLANK($GB$3),"",IF(OR(Tipy!FA77=Výsledky!$FW$6,Tipy!FA77=Výsledky!$FW$7,Tipy!FA77=Výsledky!$FW$8,Tipy!FA77=Výsledky!$FW$9),IF(VLOOKUP(Tipy!FA77,'Kategórie hráčov'!$A$2:$B$46,2,FALSE)=30,30,20),0))</f>
        <v/>
      </c>
      <c r="FZ83" s="61" t="str">
        <f>IF(ISBLANK($GB$3),"",IF(OR(Tipy!FB77=Výsledky!$FZ$6,Tipy!FB77=Výsledky!$FZ$7,Tipy!FB77=Výsledky!$FZ$8,Tipy!FB77=Výsledky!$FZ$9),IF(VLOOKUP(Tipy!FB77,'Kategórie hráčov'!$A$2:$B$46,2,FALSE)=30,30,20),0))</f>
        <v/>
      </c>
      <c r="GA83" s="62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65" t="str">
        <f>IF(ISBLANK($GB$3),"",IF(ISBLANK(Tipy!EX77),"-",SUM(FW83:GA83)))</f>
        <v/>
      </c>
      <c r="GC83" s="64"/>
      <c r="GD83" s="61" t="str">
        <f>IF(ISBLANK($GP$3),"",IF(ISBLANK(Tipy!FD77),0,IF(AND(Tipy!FD77=Výsledky!$GN$3,Tipy!FF77=Výsledky!$GP$3),60,0)))</f>
        <v/>
      </c>
      <c r="GE83" s="61" t="str">
        <f>IF(ISBLANK($GP$3),"",IF(ISBLANK(Tipy!FD77),0,IF(AND(Tipy!FD77=Výsledky!$GN$3,Tipy!FF77=Výsledky!$GP$3),0,IF(AND(Tipy!FD77-Tipy!FF77&gt;0,Výsledky!$GN$3-Výsledky!$GP$3&gt;0),20,IF(AND(Tipy!FD77-Tipy!FF77=0,Výsledky!$GN$3-Výsledky!$GP$3=0),20,IF(AND(Tipy!FD77-Tipy!FF77&lt;0,Výsledky!$GN$3-Výsledky!$GP$3&lt;0),20,0))))))</f>
        <v/>
      </c>
      <c r="GF83" s="61" t="str">
        <f>IF(ISBLANK($GP$3),"",IF(OR(Tipy!FG77=Výsledky!$GD$6,Tipy!FG77=Výsledky!$GD$7,Tipy!FG77=Výsledky!$GD$8,Tipy!FG77=Výsledky!$GD$9),IF(VLOOKUP(Tipy!FG77,'Kategórie hráčov'!$A$2:$B$46,2,FALSE)=30,30,20),0))</f>
        <v/>
      </c>
      <c r="GG83" s="61" t="str">
        <f>IF(ISBLANK($GP$3),"",IF(OR(Tipy!FH77=Výsledky!$GG$6,Tipy!FH77=Výsledky!$GG$7,Tipy!FH77=Výsledky!$GG$8,Tipy!FH77=Výsledky!$GG$9),IF(VLOOKUP(Tipy!FH77,'Kategórie hráčov'!$A$2:$B$46,2,FALSE)=30,30,20),0))</f>
        <v/>
      </c>
      <c r="GH83" s="62" t="str">
        <f>IF(ISBLANK($GP$3),"",IF(ISBLANK(Tipy!FD77),0,IF(OR(AND(Tipy!FD77=Výsledky!$GN$3,OR(Tipy!FF77=Výsledky!$GP$3+1,Tipy!FF77=Výsledky!$GP$3-1)),AND(Tipy!FF77=Výsledky!$GP$3,OR(Tipy!FD77=Výsledky!$GN$3+1,Tipy!FD77=Výsledky!$GN$3-1))),10,0)))</f>
        <v/>
      </c>
      <c r="GI83" s="65" t="str">
        <f>IF(ISBLANK($GP$3),"",IF(ISBLANK(Tipy!FD77),"-",SUM(GD83:GH83)))</f>
        <v/>
      </c>
      <c r="GJ83" s="64"/>
      <c r="GK83" s="61" t="str">
        <f>IF(ISBLANK($GW$3),"",IF(ISBLANK(Tipy!FJ77),0,IF(AND(Tipy!FJ77=Výsledky!$GU$3,Tipy!FL77=Výsledky!$GW$3),60,0)))</f>
        <v/>
      </c>
      <c r="GL83" s="61" t="str">
        <f>IF(ISBLANK($GW$3),"",IF(ISBLANK(Tipy!FJ77),0,IF(AND(Tipy!FJ77=Výsledky!$GU$3,Tipy!FL77=Výsledky!$GW$3),0,IF(AND(Tipy!FJ77-Tipy!FL77&gt;0,Výsledky!$GU$3-Výsledky!$GW$3&gt;0),20,IF(AND(Tipy!FJ77-Tipy!FL77=0,Výsledky!$GU$3-Výsledky!$GW$3=0),20,IF(AND(Tipy!FJ77-Tipy!FL77&lt;0,Výsledky!$GU$3-Výsledky!$GW$3&lt;0),20,0))))))</f>
        <v/>
      </c>
      <c r="GM83" s="61" t="str">
        <f>IF(ISBLANK($GW$3),"",IF(OR(Tipy!FM77=Výsledky!$GK$6,Tipy!FM77=Výsledky!$GK$7,Tipy!FM77=Výsledky!$GK$8,Tipy!FM77=Výsledky!$GK$9),IF(VLOOKUP(Tipy!FM77,'Kategórie hráčov'!$A$2:$B$46,2,FALSE)=30,30,20),0))</f>
        <v/>
      </c>
      <c r="GN83" s="61" t="str">
        <f>IF(ISBLANK($GW$3),"",IF(OR(Tipy!FN77=Výsledky!$GN$6,Tipy!FN77=Výsledky!$GN$7,Tipy!FN77=Výsledky!$GN$8,Tipy!FN77=Výsledky!$GN$9),IF(VLOOKUP(Tipy!FN77,'Kategórie hráčov'!$A$2:$B$46,2,FALSE)=30,30,20),0))</f>
        <v/>
      </c>
      <c r="GO83" s="62" t="str">
        <f>IF(ISBLANK($GW$3),"",IF(ISBLANK(Tipy!FJ77),0,IF(OR(AND(Tipy!FJ77=Výsledky!$GU$3,OR(Tipy!FL77=Výsledky!$GW$3+1,Tipy!FL77=Výsledky!$GW$3-1)),AND(Tipy!FL77=Výsledky!$GW$3,OR(Tipy!FJ77=Výsledky!$GU$3+1,Tipy!FJ77=Výsledky!$GU$3-1))),10,0)))</f>
        <v/>
      </c>
      <c r="GP83" s="65" t="str">
        <f>IF(ISBLANK($GW$3),"",IF(ISBLANK(Tipy!FJ77),"-",SUM(GK83:GO83)))</f>
        <v/>
      </c>
      <c r="GQ83" s="64"/>
      <c r="GR83" s="61" t="str">
        <f>IF(ISBLANK($GI$3),"",IF(ISBLANK(Tipy!FP77),0,IF(AND(Tipy!FP77=Výsledky!$GG$3,Tipy!FR77=Výsledky!$GI$3),60,0)))</f>
        <v/>
      </c>
      <c r="GS83" s="61" t="str">
        <f>IF(ISBLANK($GI$3),"",IF(ISBLANK(Tipy!FP77),0,IF(AND(Tipy!FP77=Výsledky!$GG$3,Tipy!FR77=Výsledky!$GI$3),0,IF(AND(Tipy!FP77-Tipy!FR77&gt;0,Výsledky!$GG$3-Výsledky!$GI$3&gt;0),20,IF(AND(Tipy!FP77-Tipy!FR77=0,Výsledky!$GG$3-Výsledky!$GI$3=0),20,IF(AND(Tipy!FP77-Tipy!FR77&lt;0,Výsledky!$GG$3-Výsledky!$GI$3&lt;0),20,0))))))</f>
        <v/>
      </c>
      <c r="GT83" s="61" t="str">
        <f>IF(ISBLANK($GI$3),"",IF(OR(Tipy!FS77=Výsledky!#REF!,Tipy!FS77=Výsledky!#REF!,Tipy!FS77=Výsledky!#REF!,Tipy!FS77=Výsledky!$GR$9),IF(VLOOKUP(Tipy!FS77,'Kategórie hráčov'!$A$2:$B$46,2,FALSE)=30,30,20),0))</f>
        <v/>
      </c>
      <c r="GU83" s="61" t="str">
        <f>IF(ISBLANK($GI$3),"",IF(OR(Tipy!FT77=Výsledky!#REF!,Tipy!FT77=Výsledky!#REF!,Tipy!FT77=Výsledky!#REF!,Tipy!FT77=Výsledky!$GU$9),IF(VLOOKUP(Tipy!FT77,'Kategórie hráčov'!$A$2:$B$46,2,FALSE)=30,30,20),0))</f>
        <v/>
      </c>
      <c r="GV83" s="62" t="str">
        <f>IF(ISBLANK($GI$3),"",IF(ISBLANK(Tipy!FP77),0,IF(OR(AND(Tipy!FP77=Výsledky!$GG$3,OR(Tipy!FR77=Výsledky!$GI$3+1,Tipy!FR77=Výsledky!$GI$3-1)),AND(Tipy!FR77=Výsledky!$GI$3,OR(Tipy!FP77=Výsledky!$GG$3+1,Tipy!FP77=Výsledky!$GG$3-1))),10,0)))</f>
        <v/>
      </c>
      <c r="GW83" s="65" t="str">
        <f>IF(ISBLANK($GI$3),"",IF(ISBLANK(Tipy!FP77),"-",SUM(GR83:GV83)))</f>
        <v/>
      </c>
      <c r="GX83" s="64"/>
      <c r="GY83" s="61" t="str">
        <f>IF(ISBLANK($HK$3),"",IF(ISBLANK(Tipy!FV77),0,IF(AND(Tipy!FV77=Výsledky!$HI$3,Tipy!FX77=Výsledky!$HK$3),60,0)))</f>
        <v/>
      </c>
      <c r="GZ83" s="61" t="str">
        <f>IF(ISBLANK($HK$3),"",IF(ISBLANK(Tipy!FV77),0,IF(AND(Tipy!FV77=Výsledky!$HI$3,Tipy!FX77=Výsledky!$HK$3),0,IF(AND(Tipy!FV77-Tipy!FX77&gt;0,Výsledky!$HI$3-Výsledky!$HK$3&gt;0),20,IF(AND(Tipy!FV77-Tipy!FX77=0,Výsledky!$HI$3-Výsledky!$HK$3=0),20,IF(AND(Tipy!FV77-Tipy!FX77&lt;0,Výsledky!$HI$3-Výsledky!$HK$3&lt;0),20,0))))))</f>
        <v/>
      </c>
      <c r="HA83" s="61" t="str">
        <f>IF(ISBLANK($HK$3),"",IF(OR(Tipy!FY77=Výsledky!$GY$6,Tipy!FY77=Výsledky!$GY$7,Tipy!FY77=Výsledky!$GY$8,Tipy!FY77=Výsledky!$GY$9),IF(VLOOKUP(Tipy!FY77,'Kategórie hráčov'!$A$2:$B$46,2,FALSE)=30,30,20),0))</f>
        <v/>
      </c>
      <c r="HB83" s="61" t="str">
        <f>IF(ISBLANK($HK$3),"",IF(OR(Tipy!FZ77=Výsledky!$HB$6,Tipy!FZ77=Výsledky!$HB$7,Tipy!FZ77=Výsledky!$HB$8,Tipy!FZ77=Výsledky!$HB$9),IF(VLOOKUP(Tipy!FZ77,'Kategórie hráčov'!$A$2:$B$46,2,FALSE)=30,30,20),0))</f>
        <v/>
      </c>
      <c r="HC83" s="62" t="str">
        <f>IF(ISBLANK($HK$3),"",IF(ISBLANK(Tipy!FV77),0,IF(OR(AND(Tipy!FV77=Výsledky!$HI$3,OR(Tipy!FX77=Výsledky!$HK$3+1,Tipy!FX77=Výsledky!$HK$3-1)),AND(Tipy!FX77=Výsledky!$HK$3,OR(Tipy!FV77=Výsledky!$HI$3+1,Tipy!FV77=Výsledky!$HI$3-1))),10,0)))</f>
        <v/>
      </c>
      <c r="HD83" s="65" t="str">
        <f>IF(ISBLANK($HK$3),"",IF(ISBLANK(Tipy!FV77),"-",SUM(GY83:HC83)))</f>
        <v/>
      </c>
      <c r="HE83" s="64"/>
      <c r="HF83" s="61" t="str">
        <f>IF(ISBLANK($HD$3),"",IF(ISBLANK(Tipy!GB77),0,IF(AND(Tipy!GB77=Výsledky!$HB$3,Tipy!GD77=Výsledky!$HD$3),60,0)))</f>
        <v/>
      </c>
      <c r="HG83" s="61" t="str">
        <f>IF(ISBLANK($HD$3),"",IF(ISBLANK(Tipy!GB77),0,IF(AND(Tipy!GB77=Výsledky!$HB$3,Tipy!GD77=Výsledky!$HD$3),0,IF(AND(Tipy!GB77-Tipy!GD77&gt;0,Výsledky!$HB$3-Výsledky!$HD$3&gt;0),20,IF(AND(Tipy!GB77-Tipy!GD77=0,Výsledky!$HB$3-Výsledky!$HD$3=0),20,IF(AND(Tipy!GB77-Tipy!GD77&lt;0,Výsledky!$HB$3-Výsledky!$HD$3&lt;0),20,0))))))</f>
        <v/>
      </c>
      <c r="HH83" s="61" t="str">
        <f>IF(ISBLANK($HD$3),"",IF(OR(Tipy!GE77=Výsledky!#REF!,Tipy!GE77=Výsledky!#REF!,Tipy!GE77=Výsledky!#REF!,Tipy!GE77=Výsledky!$HF$9),IF(VLOOKUP(Tipy!GE77,'Kategórie hráčov'!$A$2:$B$46,2,FALSE)=30,30,20),0))</f>
        <v/>
      </c>
      <c r="HI83" s="61" t="str">
        <f>IF(ISBLANK($HD$3),"",IF(OR(Tipy!GF77=Výsledky!#REF!,Tipy!GF77=Výsledky!#REF!,Tipy!GF77=Výsledky!#REF!,Tipy!GF77=Výsledky!$HI$9),IF(VLOOKUP(Tipy!GF77,'Kategórie hráčov'!$A$2:$B$46,2,FALSE)=30,30,20),0))</f>
        <v/>
      </c>
      <c r="HJ83" s="62" t="str">
        <f>IF(ISBLANK($HD$3),"",IF(ISBLANK(Tipy!GB77),0,IF(OR(AND(Tipy!GB77=Výsledky!$HB$3,OR(Tipy!GD77=Výsledky!$HD$3+1,Tipy!GD77=Výsledky!$HD$3-1)),AND(Tipy!GD77=Výsledky!$HD$3,OR(Tipy!GB77=Výsledky!$HB$3+1,Tipy!GB77=Výsledky!$HB$3-1))),10,0)))</f>
        <v/>
      </c>
      <c r="HK83" s="65" t="str">
        <f>IF(ISBLANK($HD$3),"",IF(ISBLANK(Tipy!GB77),"-",SUM(HF83:HJ83)))</f>
        <v/>
      </c>
      <c r="HL83" s="64"/>
      <c r="HM83" s="61" t="str">
        <f>IF(ISBLANK($HY$3),"",IF(ISBLANK(Tipy!GH77),0,IF(AND(Tipy!GH77=Výsledky!$HW$3,Tipy!GJ77=Výsledky!$HY$3),60,0)))</f>
        <v/>
      </c>
      <c r="HN83" s="61" t="str">
        <f>IF(ISBLANK($HY$3),"",IF(ISBLANK(Tipy!GH77),0,IF(AND(Tipy!GH77=Výsledky!$HW$3,Tipy!GJ77=Výsledky!$HY$3),0,IF(AND(Tipy!GH77-Tipy!GJ77&gt;0,Výsledky!$HW$3-Výsledky!$HY$3&gt;0),20,IF(AND(Tipy!GH77-Tipy!GJ77=0,Výsledky!$HW$3-Výsledky!$HY$3=0),20,IF(AND(Tipy!GH77-Tipy!GJ77&lt;0,Výsledky!$HW$3-Výsledky!$HY$3&lt;0),20,0))))))</f>
        <v/>
      </c>
      <c r="HO83" s="61" t="str">
        <f>IF(ISBLANK($HY$3),"",IF(OR(Tipy!GK77=Výsledky!$HM$6,Tipy!GK77=Výsledky!$HM$7,Tipy!GK77=Výsledky!$HM$8,Tipy!GK77=Výsledky!$HM$9),IF(VLOOKUP(Tipy!GK77,'Kategórie hráčov'!$A$2:$B$46,2,FALSE)=30,30,20),0))</f>
        <v/>
      </c>
      <c r="HP83" s="61" t="str">
        <f>IF(ISBLANK($HY$3),"",IF(OR(Tipy!GL77=Výsledky!$HP$6,Tipy!GL77=Výsledky!$HP$7,Tipy!GL77=Výsledky!$HP$8,Tipy!GL77=Výsledky!$HP$9),IF(VLOOKUP(Tipy!GL77,'Kategórie hráčov'!$A$2:$B$46,2,FALSE)=30,30,20),0))</f>
        <v/>
      </c>
      <c r="HQ83" s="62" t="str">
        <f>IF(ISBLANK($HY$3),"",IF(ISBLANK(Tipy!GH77),0,IF(OR(AND(Tipy!GH77=Výsledky!$HW$3,OR(Tipy!GJ77=Výsledky!$HY$3+1,Tipy!GJ77=Výsledky!$HY$3-1)),AND(Tipy!GJ77=Výsledky!$HY$3,OR(Tipy!GH77=Výsledky!$HW$3+1,Tipy!GH77=Výsledky!$HW$3-1))),10,0)))</f>
        <v/>
      </c>
      <c r="HR83" s="65" t="str">
        <f>IF(ISBLANK($HY$3),"",IF(ISBLANK(Tipy!GH77),"-",SUM(HM83:HQ83)))</f>
        <v/>
      </c>
      <c r="HS83" s="64"/>
      <c r="HT83" s="61" t="str">
        <f>IF(ISBLANK($HR$3),"",IF(ISBLANK(Tipy!GN77),0,IF(AND(Tipy!GN77=Výsledky!$HP$3,Tipy!GP77=Výsledky!$HR$3),60,0)))</f>
        <v/>
      </c>
      <c r="HU83" s="61" t="str">
        <f>IF(ISBLANK($HR$3),"",IF(ISBLANK(Tipy!GN77),0,IF(AND(Tipy!GN77=Výsledky!$HP$3,Tipy!GP77=Výsledky!$HR$3),0,IF(AND(Tipy!GN77-Tipy!GP77&gt;0,Výsledky!$HP$3-Výsledky!$HR$3&gt;0),20,IF(AND(Tipy!GN77-Tipy!GP77=0,Výsledky!$HP$3-Výsledky!$HR$3=0),20,IF(AND(Tipy!GN77-Tipy!GP77&lt;0,Výsledky!$HP$3-Výsledky!$HR$3&lt;0),20,0))))))</f>
        <v/>
      </c>
      <c r="HV83" s="61" t="str">
        <f>IF(ISBLANK($HR$3),"",IF(OR(Tipy!GQ77=Výsledky!$HT$6,Tipy!GQ77=Výsledky!#REF!,Tipy!GQ77=Výsledky!#REF!,Tipy!GQ77=Výsledky!#REF!),IF(VLOOKUP(Tipy!GQ77,'Kategórie hráčov'!$A$2:$B$46,2,FALSE)=30,30,20),0))</f>
        <v/>
      </c>
      <c r="HW83" s="61" t="str">
        <f>IF(ISBLANK($HR$3),"",IF(OR(Tipy!GR77=Výsledky!$HW$6,Tipy!GR77=Výsledky!#REF!,Tipy!GR77=Výsledky!#REF!,Tipy!GR77=Výsledky!#REF!),IF(VLOOKUP(Tipy!GR77,'Kategórie hráčov'!$A$2:$B$46,2,FALSE)=30,30,20),0))</f>
        <v/>
      </c>
      <c r="HX83" s="62" t="str">
        <f>IF(ISBLANK($HR$3),"",IF(ISBLANK(Tipy!GN77),0,IF(OR(AND(Tipy!GN77=Výsledky!$HP$3,OR(Tipy!GP77=Výsledky!$HR$3+1,Tipy!GP77=Výsledky!$HR$3-1)),AND(Tipy!GP77=Výsledky!$HR$3,OR(Tipy!GN77=Výsledky!$HP$3+1,Tipy!GN77=Výsledky!$HP$3-1))),10,0)))</f>
        <v/>
      </c>
      <c r="HY83" s="65" t="str">
        <f>IF(ISBLANK($HR$3),"",IF(ISBLANK(Tipy!GN77),"-",SUM(HT83:HX83)))</f>
        <v/>
      </c>
      <c r="HZ83" s="64"/>
      <c r="IA83" s="61" t="str">
        <f>IF(ISBLANK($IM$3),"",IF(ISBLANK(Tipy!GT77),0,IF(AND(Tipy!GT77=Výsledky!$IK$3,Tipy!GV77=Výsledky!$IM$3),60,0)))</f>
        <v/>
      </c>
      <c r="IB83" s="61" t="str">
        <f>IF(ISBLANK($IM$3),"",IF(ISBLANK(Tipy!GT77),0,IF(AND(Tipy!GT77=Výsledky!$IK$3,Tipy!GV77=Výsledky!$IM$3),0,IF(AND(Tipy!GT77-Tipy!GV77&gt;0,Výsledky!$IK$3-Výsledky!$IM$3&gt;0),20,IF(AND(Tipy!GT77-Tipy!GV77=0,Výsledky!$IK$3-Výsledky!$IM$3=0),20,IF(AND(Tipy!GT77-Tipy!GV77&lt;0,Výsledky!$IK$3-Výsledky!$IM$3&lt;0),20,0))))))</f>
        <v/>
      </c>
      <c r="IC83" s="61" t="str">
        <f>IF(ISBLANK($IM$3),"",IF(OR(Tipy!GW77=Výsledky!$IA$6,Tipy!GW77=Výsledky!$IA$7,Tipy!GW77=Výsledky!$IA$8,Tipy!GW77=Výsledky!$IA$9),IF(VLOOKUP(Tipy!GW77,'Kategórie hráčov'!$A$2:$B$46,2,FALSE)=30,30,20),0))</f>
        <v/>
      </c>
      <c r="ID83" s="61" t="str">
        <f>IF(ISBLANK($IM$3),"",IF(OR(Tipy!GX77=Výsledky!$ID$6,Tipy!GX77=Výsledky!$ID$7,Tipy!GX77=Výsledky!$ID$8,Tipy!GX77=Výsledky!$ID$9),IF(VLOOKUP(Tipy!GX77,'Kategórie hráčov'!$A$2:$B$46,2,FALSE)=30,30,20),0))</f>
        <v/>
      </c>
      <c r="IE83" s="62" t="str">
        <f>IF(ISBLANK($IM$3),"",IF(ISBLANK(Tipy!GT77),0,IF(OR(AND(Tipy!GT77=Výsledky!$IK$3,OR(Tipy!GV77=Výsledky!$IM$3+1,Tipy!GV77=Výsledky!$IM$3-1)),AND(Tipy!GV77=Výsledky!$IM$3,OR(Tipy!GT77=Výsledky!$IK$3+1,Tipy!GT77=Výsledky!$IK$3-1))),10,0)))</f>
        <v/>
      </c>
      <c r="IF83" s="65" t="str">
        <f>IF(ISBLANK($IM$3),"",IF(ISBLANK(Tipy!GT77),"-",SUM(IA83:IE83)))</f>
        <v/>
      </c>
      <c r="IG83" s="64"/>
      <c r="IH83" s="61" t="str">
        <f>IF(ISBLANK($IF$3),"",IF(ISBLANK(Tipy!GZ77),0,IF(AND(Tipy!GZ77=Výsledky!$ID$3,Tipy!HB77=Výsledky!$IF$3),60,0)))</f>
        <v/>
      </c>
      <c r="II83" s="61" t="str">
        <f>IF(ISBLANK($IF$3),"",IF(ISBLANK(Tipy!GZ77),0,IF(AND(Tipy!GZ77=Výsledky!$ID$3,Tipy!HB77=Výsledky!$IF$3),0,IF(AND(Tipy!GZ77-Tipy!HB77&gt;0,Výsledky!$ID$3-Výsledky!$IF$3&gt;0),20,IF(AND(Tipy!GZ77-Tipy!HB77=0,Výsledky!$ID$3-Výsledky!$IF$3=0),20,IF(AND(Tipy!GZ77-Tipy!HB77&lt;0,Výsledky!$ID$3-Výsledky!$IF$3&lt;0),20,0))))))</f>
        <v/>
      </c>
      <c r="IJ83" s="61" t="str">
        <f>IF(ISBLANK($IF$3),"",IF(OR(Tipy!HC77=Výsledky!#REF!,Tipy!HC77=Výsledky!#REF!,Tipy!HC77=Výsledky!#REF!,Tipy!HC77=Výsledky!$IH$9),IF(VLOOKUP(Tipy!HC77,'Kategórie hráčov'!$A$2:$B$46,2,FALSE)=30,30,20),0))</f>
        <v/>
      </c>
      <c r="IK83" s="61" t="str">
        <f>IF(ISBLANK($IF$3),"",IF(OR(Tipy!HD77=Výsledky!#REF!,Tipy!HD77=Výsledky!#REF!,Tipy!HD77=Výsledky!#REF!,Tipy!HD77=Výsledky!$IK$9),IF(VLOOKUP(Tipy!HD77,'Kategórie hráčov'!$A$2:$B$46,2,FALSE)=30,30,20),0))</f>
        <v/>
      </c>
      <c r="IL83" s="62" t="str">
        <f>IF(ISBLANK($IF$3),"",IF(ISBLANK(Tipy!GZ77),0,IF(OR(AND(Tipy!GZ77=Výsledky!$ID$3,OR(Tipy!HB77=Výsledky!$IF$3+1,Tipy!HB77=Výsledky!$IF$3-1)),AND(Tipy!HB77=Výsledky!$IF$3,OR(Tipy!GZ77=Výsledky!$ID$3+1,Tipy!GZ77=Výsledky!$ID$3-1))),10,0)))</f>
        <v/>
      </c>
      <c r="IM83" s="65" t="str">
        <f>IF(ISBLANK($IF$3),"",IF(ISBLANK(Tipy!GZ77),"-",SUM(IH83:IL83)))</f>
        <v/>
      </c>
      <c r="IN83" s="64"/>
      <c r="IO83" s="61" t="str">
        <f>IF(ISBLANK($IT$3),"",IF(ISBLANK(Tipy!HF77),0,IF(AND(Tipy!HF77=Výsledky!$IR$3,Tipy!HH77=Výsledky!$IT$3),60,0)))</f>
        <v/>
      </c>
      <c r="IP83" s="61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61" t="str">
        <f>IF(ISBLANK($IT$3),"",IF(OR(Tipy!HI77=Výsledky!$IO$6,Tipy!HI77=Výsledky!$IO$7,Tipy!HI77=Výsledky!$IO$8,Tipy!HI77=Výsledky!$IO$9),IF(VLOOKUP(Tipy!HI77,'Kategórie hráčov'!$A$2:$B$46,2,FALSE)=30,30,20),0))</f>
        <v/>
      </c>
      <c r="IR83" s="61" t="str">
        <f>IF(ISBLANK($IT$3),"",IF(OR(Tipy!HJ77=Výsledky!$IR$6,Tipy!HJ77=Výsledky!$IR$7,Tipy!HJ77=Výsledky!$IR$8,Tipy!HJ77=Výsledky!$IR$9),IF(VLOOKUP(Tipy!HJ77,'Kategórie hráčov'!$A$2:$B$46,2,FALSE)=30,30,20),0))</f>
        <v/>
      </c>
      <c r="IS83" s="62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65" t="str">
        <f>IF(ISBLANK($IT$3),"",IF(ISBLANK(Tipy!HF77),"-",SUM(IO83:IS83)))</f>
        <v/>
      </c>
      <c r="IU83" s="64"/>
      <c r="IV83" s="61" t="str">
        <f>IF(ISBLANK($JA$3),"",IF(ISBLANK(Tipy!HL77),0,IF(AND(Tipy!HL77=Výsledky!$IY$3,Tipy!HN77=Výsledky!$JA$3),60,0)))</f>
        <v/>
      </c>
      <c r="IW83" s="61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61" t="str">
        <f>IF(ISBLANK($JA$3),"",IF(OR(Tipy!HO77=Výsledky!$IV$6,Tipy!HO77=Výsledky!$IV$7,Tipy!HO77=Výsledky!$IV$8,Tipy!HO77=Výsledky!$IV$9),IF(VLOOKUP(Tipy!HO77,'Kategórie hráčov'!$A$2:$B$46,2,FALSE)=30,30,20),0))</f>
        <v/>
      </c>
      <c r="IY83" s="61" t="str">
        <f>IF(ISBLANK($JA$3),"",IF(OR(Tipy!HP77=Výsledky!$IY$6,Tipy!HP77=Výsledky!$IY$7,Tipy!HP77=Výsledky!$IY$8,Tipy!HP77=Výsledky!$IY$9),IF(VLOOKUP(Tipy!HP77,'Kategórie hráčov'!$A$2:$B$46,2,FALSE)=30,30,20),0))</f>
        <v/>
      </c>
      <c r="IZ83" s="62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65" t="str">
        <f>IF(ISBLANK($JA$3),"",IF(ISBLANK(Tipy!HL77),"-",SUM(IV83:IZ83)))</f>
        <v/>
      </c>
      <c r="JB83" s="64"/>
      <c r="JC83" s="61" t="str">
        <f>IF(ISBLANK($JO$3),"",IF(ISBLANK(Tipy!HR77),0,IF(AND(Tipy!HR77=Výsledky!$JM$3,Tipy!HT77=Výsledky!$JO$3),60,0)))</f>
        <v/>
      </c>
      <c r="JD83" s="61" t="str">
        <f>IF(ISBLANK($JO$3),"",IF(ISBLANK(Tipy!HR77),0,IF(AND(Tipy!HR77=Výsledky!$JM$3,Tipy!HT77=Výsledky!$JO$3),0,IF(AND(Tipy!HR77-Tipy!HT77&gt;0,Výsledky!$JM$3-Výsledky!$JO$3&gt;0),20,IF(AND(Tipy!HR77-Tipy!HT77=0,Výsledky!$JM$3-Výsledky!$JO$3=0),20,IF(AND(Tipy!HR77-Tipy!HT77&lt;0,Výsledky!$JM$3-Výsledky!$JO$3&lt;0),20,0))))))</f>
        <v/>
      </c>
      <c r="JE83" s="61" t="str">
        <f>IF(ISBLANK($JO$3),"",IF(OR(Tipy!HU77=Výsledky!$JC$6,Tipy!HU77=Výsledky!$JC$7,Tipy!HU77=Výsledky!$JC$8,Tipy!HU77=Výsledky!$JC$9),IF(VLOOKUP(Tipy!HU77,'Kategórie hráčov'!$A$2:$B$70,2,FALSE)=30,30,20),0))</f>
        <v/>
      </c>
      <c r="JF83" s="61" t="str">
        <f>IF(ISBLANK($JO$3),"",IF(OR(Tipy!HV77=Výsledky!$JF$6,Tipy!HV77=Výsledky!$JF$7,Tipy!HV77=Výsledky!$JF$8,Tipy!HV77=Výsledky!$JF$9),IF(VLOOKUP(Tipy!HV77,'Kategórie hráčov'!$A$2:$B$70,2,FALSE)=30,30,20),0))</f>
        <v/>
      </c>
      <c r="JG83" s="62" t="str">
        <f>IF(ISBLANK($JO$3),"",IF(ISBLANK(Tipy!HR77),0,IF(OR(AND(Tipy!HR77=Výsledky!$JM$3,OR(Tipy!HT77=Výsledky!$JO$3+1,Tipy!HT77=Výsledky!$JO$3-1)),AND(Tipy!HT77=Výsledky!$JO$3,OR(Tipy!HR77=Výsledky!$JM$3+1,Tipy!HR77=Výsledky!$JM$3-1))),10,0)))</f>
        <v/>
      </c>
      <c r="JH83" s="65" t="str">
        <f>IF(ISBLANK($JO$3),"",IF(ISBLANK(Tipy!HR77),"-",SUM(JC83:JG83)))</f>
        <v/>
      </c>
      <c r="JI83" s="64"/>
      <c r="JJ83" s="61" t="str">
        <f>IF(ISBLANK($JH$3),"",IF(ISBLANK(Tipy!HX77),0,IF(AND(Tipy!HX77=Výsledky!$JF$3,Tipy!HZ77=Výsledky!$JH$3),60,0)))</f>
        <v/>
      </c>
      <c r="JK83" s="61" t="str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/>
      </c>
      <c r="JL83" s="61" t="str">
        <f>IF(ISBLANK($JH$3),"",IF(OR(Tipy!IA77=Výsledky!#REF!,Tipy!IA77=Výsledky!#REF!,Tipy!IA77=Výsledky!#REF!,Tipy!IA77=Výsledky!$JJ$9),IF(VLOOKUP(Tipy!IA77,'Kategórie hráčov'!$A$2:$B$46,2,FALSE)=30,30,20),0))</f>
        <v/>
      </c>
      <c r="JM83" s="61" t="str">
        <f>IF(ISBLANK($JH$3),"",IF(OR(Tipy!IB77=Výsledky!#REF!,Tipy!IB77=Výsledky!#REF!,Tipy!IB77=Výsledky!#REF!,Tipy!IB77=Výsledky!$JM$9),IF(VLOOKUP(Tipy!IB77,'Kategórie hráčov'!$A$2:$B$46,2,FALSE)=30,30,20),0))</f>
        <v/>
      </c>
      <c r="JN83" s="62" t="str">
        <f>IF(ISBLANK($JH$3),"",IF(ISBLANK(Tipy!HX77),0,IF(OR(AND(Tipy!HX77=Výsledky!$JF$3,OR(Tipy!HZ77=Výsledky!$JH$3+1,Tipy!HZ77=Výsledky!$JH$3-1)),AND(Tipy!HZ77=Výsledky!$JH$3,OR(Tipy!HX77=Výsledky!$JF$3+1,Tipy!HX77=Výsledky!$JF$3-1))),10,0)))</f>
        <v/>
      </c>
      <c r="JO83" s="65" t="str">
        <f>IF(ISBLANK($JH$3),"",IF(ISBLANK(Tipy!HX77),"-",SUM(JJ83:JN83)))</f>
        <v/>
      </c>
      <c r="JP83" s="64"/>
      <c r="JQ83" s="61" t="str">
        <f>IF(ISBLANK($JV$3),"",IF(ISBLANK(Tipy!ID77),0,IF(AND(Tipy!ID77=Výsledky!$JT$3,Tipy!IF77=Výsledky!$JV$3),60,0)))</f>
        <v/>
      </c>
      <c r="JR83" s="61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61" t="str">
        <f>IF(ISBLANK($JV$3),"",IF(OR(Tipy!IG77=Výsledky!$JQ$6,Tipy!IG77=Výsledky!$JQ$7,Tipy!IG77=Výsledky!$JQ$8,Tipy!IG77=Výsledky!$JQ$9),IF(VLOOKUP(Tipy!IG77,'Kategórie hráčov'!$A$2:$B$46,2,FALSE)=30,30,20),0))</f>
        <v/>
      </c>
      <c r="JT83" s="61" t="str">
        <f>IF(ISBLANK($JV$3),"",IF(OR(Tipy!IH77=Výsledky!$JT$6,Tipy!IH77=Výsledky!$JT$7,Tipy!IH77=Výsledky!$JT$8,Tipy!IH77=Výsledky!$JT$9),IF(VLOOKUP(Tipy!IH77,'Kategórie hráčov'!$A$2:$B$46,2,FALSE)=30,30,20),0))</f>
        <v/>
      </c>
      <c r="JU83" s="62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65" t="str">
        <f>IF(ISBLANK($JV$3),"",IF(ISBLANK(Tipy!ID77),"-",SUM(JQ83:JU83)))</f>
        <v/>
      </c>
      <c r="JW83" s="64"/>
      <c r="JX83" s="61" t="str">
        <f>IF(ISBLANK($KQ$3),"",IF(ISBLANK(Tipy!IJ77),0,IF(AND(Tipy!IJ77=Výsledky!$KO$3,Tipy!IL77=Výsledky!$KQ$3),60,0)))</f>
        <v/>
      </c>
      <c r="JY83" s="61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1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1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2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65" t="str">
        <f>IF(ISBLANK($KQ$3),"",IF(ISBLANK(Tipy!IJ77),"-",SUM(JX83:KB83)))</f>
        <v/>
      </c>
      <c r="KD83" s="64"/>
      <c r="KE83" s="61" t="str">
        <f>IF(ISBLANK($KX$3),"",IF(ISBLANK(Tipy!IP77),0,IF(AND(Tipy!IP77=Výsledky!$KV$3,Tipy!IR77=Výsledky!$KX$3),60,0)))</f>
        <v/>
      </c>
      <c r="KF83" s="61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1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1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2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65" t="str">
        <f>IF(ISBLANK($KX$3),"",IF(ISBLANK(Tipy!IP77),"-",SUM(KE83:KI83)))</f>
        <v/>
      </c>
      <c r="KK83" s="64"/>
      <c r="KL83" s="61" t="str">
        <f>IF(ISBLANK($KJ$3),"",IF(ISBLANK(Tipy!IV77),0,IF(AND(Tipy!IV77=Výsledky!$KH$3,Tipy!IX77=Výsledky!$KJ$3),60,0)))</f>
        <v/>
      </c>
      <c r="KM83" s="61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1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1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2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65" t="str">
        <f>IF(ISBLANK($KJ$3),"",IF(ISBLANK(Tipy!IV77),"-",SUM(KL83:KP83)))</f>
        <v/>
      </c>
      <c r="KR83" s="64"/>
      <c r="KS83" s="61" t="str">
        <f>IF(ISBLANK($KC$3),"",IF(ISBLANK(Tipy!JB77),0,IF(AND(Tipy!JB77=Výsledky!$KA$3,Tipy!JD77=Výsledky!$KC$3),60,0)))</f>
        <v/>
      </c>
      <c r="KT83" s="61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1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1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2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5" t="str">
        <f>IF(ISBLANK($KC$3),"",IF(ISBLANK(Tipy!JB77),"-",SUM(KS83:KW83)))</f>
        <v/>
      </c>
      <c r="KY83" s="64"/>
      <c r="KZ83" s="61" t="str">
        <f>IF(ISBLANK($LE$3),"",IF(ISBLANK(Tipy!JH77),0,IF(AND(Tipy!JH77=Výsledky!$LC$3,Tipy!JJ77=Výsledky!$LE$3),60,0)))</f>
        <v/>
      </c>
      <c r="LA83" s="61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1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1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2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5" t="str">
        <f>IF(ISBLANK($LE$3),"",IF(ISBLANK(Tipy!JH77),"-",SUM(KZ83:LD83)))</f>
        <v/>
      </c>
      <c r="LF83" s="64"/>
      <c r="LG83" s="61" t="str">
        <f>IF(ISBLANK($JH$3),"",IF(ISBLANK(Tipy!JU77),0,IF(AND(Tipy!JU77=Výsledky!$JF$3,Tipy!JW77=Výsledky!$JH$3),60,0)))</f>
        <v/>
      </c>
      <c r="LH83" s="61" t="str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/>
      </c>
      <c r="LI83" s="61" t="str">
        <f>IF(ISBLANK($JH$3),"",IF(OR(Tipy!JX77=Výsledky!#REF!,Tipy!JX77=Výsledky!#REF!,Tipy!JX77=Výsledky!#REF!,Tipy!JX77=Výsledky!$JJ$9),IF(VLOOKUP(Tipy!JX77,'Kategórie hráčov'!$A$2:$B$46,2,FALSE)=30,30,20),0))</f>
        <v/>
      </c>
      <c r="LJ83" s="61" t="str">
        <f>IF(ISBLANK($JH$3),"",IF(OR(Tipy!JY77=Výsledky!#REF!,Tipy!JY77=Výsledky!#REF!,Tipy!JY77=Výsledky!#REF!,Tipy!JY77=Výsledky!$JM$9),IF(VLOOKUP(Tipy!JY77,'Kategórie hráčov'!$A$2:$B$46,2,FALSE)=30,30,20),0))</f>
        <v/>
      </c>
      <c r="LK83" s="62" t="str">
        <f>IF(ISBLANK($JH$3),"",IF(ISBLANK(Tipy!JU77),0,IF(OR(AND(Tipy!JU77=Výsledky!$JF$3,OR(Tipy!JW77=Výsledky!$JH$3+1,Tipy!JW77=Výsledky!$JH$3-1)),AND(Tipy!JW77=Výsledky!$JH$3,OR(Tipy!JU77=Výsledky!$JF$3+1,Tipy!JU77=Výsledky!$JF$3-1))),10,0)))</f>
        <v/>
      </c>
      <c r="LL83" s="65" t="str">
        <f>IF(ISBLANK($JH$3),"",IF(ISBLANK(Tipy!JU77),"-",SUM(LG83:LK83)))</f>
        <v/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 t="str">
        <f>IF(ISBLANK($JH$3),"",IF(ISBLANK(Tipy!KI77),0,IF(AND(Tipy!KI77=Výsledky!$JF$3,Tipy!KK77=Výsledky!$JH$3),60,0)))</f>
        <v/>
      </c>
      <c r="LV83" s="61" t="str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/>
      </c>
      <c r="LW83" s="61" t="str">
        <f>IF(ISBLANK($JH$3),"",IF(OR(Tipy!KL77=Výsledky!#REF!,Tipy!KL77=Výsledky!#REF!,Tipy!KL77=Výsledky!#REF!,Tipy!KL77=Výsledky!$JJ$9),IF(VLOOKUP(Tipy!KL77,'Kategórie hráčov'!$A$2:$B$46,2,FALSE)=30,30,20),0))</f>
        <v/>
      </c>
      <c r="LX83" s="61" t="str">
        <f>IF(ISBLANK($JH$3),"",IF(OR(Tipy!KM77=Výsledky!#REF!,Tipy!KM77=Výsledky!#REF!,Tipy!KM77=Výsledky!#REF!,Tipy!KM77=Výsledky!$JM$9),IF(VLOOKUP(Tipy!KM77,'Kategórie hráčov'!$A$2:$B$46,2,FALSE)=30,30,20),0))</f>
        <v/>
      </c>
      <c r="LY83" s="62" t="str">
        <f>IF(ISBLANK($JH$3),"",IF(ISBLANK(Tipy!KI77),0,IF(OR(AND(Tipy!KI77=Výsledky!$JF$3,OR(Tipy!KK77=Výsledky!$JH$3+1,Tipy!KK77=Výsledky!$JH$3-1)),AND(Tipy!KK77=Výsledky!$JH$3,OR(Tipy!KI77=Výsledky!$JF$3+1,Tipy!KI77=Výsledky!$JF$3-1))),10,0)))</f>
        <v/>
      </c>
      <c r="LZ83" s="65" t="str">
        <f>IF(ISBLANK($JH$3),"",IF(ISBLANK(Tipy!KI77),"-",SUM(LU83:LY83)))</f>
        <v/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324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324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5" customFormat="1" ht="18" customHeight="1" thickBot="1" x14ac:dyDescent="0.25">
      <c r="A84" s="287">
        <f>Tipy!A78</f>
        <v>10</v>
      </c>
      <c r="B84" s="302" t="s">
        <v>41</v>
      </c>
      <c r="C84" s="308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4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299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299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>
        <f>IF(ISBLANK($AR$3),"",IF(ISBLANK(Tipy!AH78),0,IF(AND(Tipy!AH78=Výsledky!$AP$3,Tipy!AJ78=Výsledky!$AR$3),60,0)))</f>
        <v>60</v>
      </c>
      <c r="AN84" s="68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8">
        <f>IF(ISBLANK($AR$3),"",IF(OR(Tipy!AK78=Výsledky!$AM$6,Tipy!AK78=Výsledky!$AM$7,Tipy!AK78=Výsledky!$AM$8,Tipy!AK78=Výsledky!$AM$9),VLOOKUP(Tipy!AK78,'Kategórie hráčov'!$A$2:$B$51,2,FALSE),0))</f>
        <v>0</v>
      </c>
      <c r="AP84" s="68">
        <f>IF(ISBLANK($AR$3),"",IF(OR(Tipy!AL78=Výsledky!$AP$6,Tipy!AL78=Výsledky!$AP$7,Tipy!AL78=Výsledky!$AP$8,Tipy!AL78=Výsledky!$AP$9),VLOOKUP(Tipy!AL78,'Kategórie hráčov'!$A$27:$B$76,2,FALSE),0))</f>
        <v>20</v>
      </c>
      <c r="AQ84" s="69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70">
        <f>IF(ISBLANK($AR$3),"",IF(ISBLANK(Tipy!AH78),"-",SUM(AM84:AQ84)))</f>
        <v>80</v>
      </c>
      <c r="AS84" s="64"/>
      <c r="AT84" s="385">
        <f>IF(ISBLANK($AY$3),"",IF(ISBLANK(Tipy!AN78),0,IF(AND(Tipy!AN78=Výsledky!$AW$3,Tipy!AP78=Výsledky!$AY$3),60,0)))</f>
        <v>0</v>
      </c>
      <c r="AU84" s="68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8">
        <f>IF(ISBLANK($AY$3),"",IF(OR(Tipy!AQ78=Výsledky!$AT$6,Tipy!AQ78=Výsledky!$AT$7,Tipy!AQ78=Výsledky!$AT$8,Tipy!AQ78=Výsledky!$AT$9),VLOOKUP(Tipy!AQ78,'Kategórie hráčov'!$A$2:$B$51,2,FALSE),0))</f>
        <v>20</v>
      </c>
      <c r="AW84" s="68">
        <f>IF(ISBLANK($AY$3),"",IF(OR(Tipy!AR78=Výsledky!$AW$6,Tipy!AR78=Výsledky!$AW$7,Tipy!AR78=Výsledky!$AW$8,Tipy!AR78=Výsledky!$AW$9),VLOOKUP(Tipy!AR78,'Kategórie hráčov'!$A$27:$B$76,2,FALSE),0))</f>
        <v>0</v>
      </c>
      <c r="AX84" s="69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86">
        <f>IF(ISBLANK($AY$3),"",IF(ISBLANK(Tipy!AN78),"-",SUM(AT84:AX84)))</f>
        <v>50</v>
      </c>
      <c r="AZ84" s="64"/>
      <c r="BA84" s="61">
        <f>IF(ISBLANK($BF$3),"",IF(ISBLANK(Tipy!AT78),0,IF(AND(Tipy!AT78=Výsledky!$BD$3,Tipy!AV78=Výsledky!$BF$3),60,0)))</f>
        <v>60</v>
      </c>
      <c r="BB84" s="61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61">
        <f>IF(ISBLANK($BF$3),"",IF(OR(Tipy!AW78=Výsledky!$BA$6,Tipy!AW78=Výsledky!$BA$7,Tipy!AW78=Výsledky!$BA$8,Tipy!AW78=Výsledky!$BA$9),VLOOKUP(Tipy!AW78,'Kategórie hráčov'!$A$2:$B$51,2,FALSE),0))</f>
        <v>20</v>
      </c>
      <c r="BD84" s="61">
        <f>IF(ISBLANK($BF$3),"",IF(OR(Tipy!AX78=Výsledky!$BD$6,Tipy!AX78=Výsledky!$BD$7,Tipy!AX78=Výsledky!$BD$8,Tipy!AX78=Výsledky!$BD$9),VLOOKUP(Tipy!AX78,'Kategórie hráčov'!$A$27:$B$76,2,FALSE),0))</f>
        <v>0</v>
      </c>
      <c r="BE84" s="62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5">
        <f>IF(ISBLANK($BF$3),"",IF(ISBLANK(Tipy!AT78),"-",SUM(BA84:BE84)))</f>
        <v>80</v>
      </c>
      <c r="BG84" s="64"/>
      <c r="BH84" s="67">
        <f>IF(ISBLANK($BM$3),"",IF(ISBLANK(Tipy!AZ78),0,IF(AND(Tipy!AZ78=Výsledky!$BK$3,Tipy!BB78=Výsledky!$BM$3),60,0)))</f>
        <v>60</v>
      </c>
      <c r="BI84" s="68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8">
        <f>IF(ISBLANK($BM$3),"",IF(OR(Tipy!BC78=Výsledky!$BH$6,Tipy!BC78=Výsledky!$BH$7,Tipy!BC78=Výsledky!$BH$8,Tipy!BC78=Výsledky!$BH$9),VLOOKUP(Tipy!BC78,'Kategórie hráčov'!$A$2:$B$51,2,FALSE),0))</f>
        <v>20</v>
      </c>
      <c r="BK84" s="68">
        <f>IF(ISBLANK($BM$3),"",IF(OR(Tipy!BD78=Výsledky!$BK$6,Tipy!BD78=Výsledky!$BK$7,Tipy!BD78=Výsledky!$BK$8,Tipy!BD78=Výsledky!$BK$9),VLOOKUP(Tipy!BD78,'Kategórie hráčov'!$A$27:$B$76,2,FALSE),0))</f>
        <v>0</v>
      </c>
      <c r="BL84" s="69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5">
        <f>IF(ISBLANK($BM$3),"",IF(ISBLANK(Tipy!AZ78),"-",SUM(BH84:BL84)))</f>
        <v>80</v>
      </c>
      <c r="BN84" s="64"/>
      <c r="BO84" s="67">
        <f>IF(ISBLANK($BT$3),"",IF(ISBLANK(Tipy!BF78),0,IF(AND(Tipy!BF78=Výsledky!$BR$3,Tipy!BH78=Výsledky!$BT$3),60,0)))</f>
        <v>0</v>
      </c>
      <c r="BP84" s="68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8">
        <f>IF(ISBLANK($BT$3),"",IF(OR(Tipy!BI78=Výsledky!$BO$6,Tipy!BI78=Výsledky!$BO$7,Tipy!BI78=Výsledky!$BO$8,Tipy!BI78=Výsledky!$BO$9),VLOOKUP(Tipy!BI78,'Kategórie hráčov'!$A$2:$B$51,2,FALSE),0))</f>
        <v>0</v>
      </c>
      <c r="BR84" s="68">
        <f>IF(ISBLANK($BT$3),"",IF(OR(Tipy!BJ78=Výsledky!$BR$6,Tipy!BJ78=Výsledky!$BR$7,Tipy!BJ78=Výsledky!$BR$8,Tipy!BJ78=Výsledky!$BR$9),VLOOKUP(Tipy!BJ78,'Kategórie hráčov'!$A$27:$B$76,2,FALSE),0))</f>
        <v>0</v>
      </c>
      <c r="BS84" s="69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70">
        <f>IF(ISBLANK($BT$3),"",IF(ISBLANK(Tipy!BF78),"-",SUM(BO84:BS84)))</f>
        <v>0</v>
      </c>
      <c r="BU84" s="64"/>
      <c r="BV84" s="67">
        <f>IF(ISBLANK($CA$3),"",IF(ISBLANK(Tipy!BL78),0,IF(AND(Tipy!BL78=Výsledky!$BY$3,Tipy!BN78=Výsledky!$CA$3),60,0)))</f>
        <v>0</v>
      </c>
      <c r="BW84" s="68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8">
        <f>IF(ISBLANK($CA$3),"",IF(OR(Tipy!BO78=Výsledky!$BV$6,Tipy!BO78=Výsledky!$BV$7,Tipy!BO78=Výsledky!$BV$8,Tipy!BO78=Výsledky!$BV$9),VLOOKUP(Tipy!BO78,'Kategórie hráčov'!$A$2:$B$51,2,FALSE),0))</f>
        <v>20</v>
      </c>
      <c r="BY84" s="68">
        <f>IF(ISBLANK($CA$3),"",IF(OR(Tipy!BP78=Výsledky!$BY$6,Tipy!BP78=Výsledky!$BY$7,Tipy!BP78=Výsledky!$BY$8,Tipy!BP78=Výsledky!$BY$9),VLOOKUP(Tipy!BP78,'Kategórie hráčov'!$A$27:$B$76,2,FALSE),0))</f>
        <v>0</v>
      </c>
      <c r="BZ84" s="69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5">
        <f>IF(ISBLANK($CA$3),"",IF(ISBLANK(Tipy!BL78),"-",SUM(BV84:BZ84)))</f>
        <v>40</v>
      </c>
      <c r="CB84" s="64"/>
      <c r="CC84" s="67">
        <f>IF(ISBLANK($CH$3),"",IF(ISBLANK(Tipy!BR78),0,IF(AND(Tipy!BR78=Výsledky!$CF$3,Tipy!BT78=Výsledky!$CH$3),60,0)))</f>
        <v>0</v>
      </c>
      <c r="CD84" s="68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8">
        <f>IF(ISBLANK($CH$3),"",IF(OR(Tipy!BU78=Výsledky!$CC$6,Tipy!BU78=Výsledky!$CC$7,Tipy!BU78=Výsledky!$CC$8,Tipy!BU78=Výsledky!$CC$9),VLOOKUP(Tipy!BU78,'Kategórie hráčov'!$A$2:$B$51,2,FALSE),0))</f>
        <v>0</v>
      </c>
      <c r="CF84" s="68">
        <f>IF(ISBLANK($CH$3),"",IF(OR(Tipy!BV78=Výsledky!$CF$6,Tipy!BV78=Výsledky!$CF$7,Tipy!BV78=Výsledky!$CF$8,Tipy!BV78=Výsledky!$CF$9),VLOOKUP(Tipy!BV78,'Kategórie hráčov'!$A$27:$B$76,2,FALSE),0))</f>
        <v>0</v>
      </c>
      <c r="CG84" s="69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70">
        <f>IF(ISBLANK($CH$3),"",IF(ISBLANK(Tipy!BR78),"-",SUM(CC84:CG84)))</f>
        <v>0</v>
      </c>
      <c r="CI84" s="64"/>
      <c r="CJ84" s="61">
        <f>IF(ISBLANK($CO$3),"",IF(ISBLANK(Tipy!BX78),0,IF(AND(Tipy!BX78=Výsledky!$CM$3,Tipy!BZ78=Výsledky!$CO$3),60,0)))</f>
        <v>0</v>
      </c>
      <c r="CK84" s="61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61">
        <f>IF(ISBLANK($CO$3),"",IF(OR(Tipy!CA78=Výsledky!$CJ$6,Tipy!CA78=Výsledky!$CJ$7,Tipy!CA78=Výsledky!$CJ$8,Tipy!CA78=Výsledky!$CJ$9),VLOOKUP(Tipy!CA78,'Kategórie hráčov'!$A$2:$B$51,2,FALSE),0))</f>
        <v>20</v>
      </c>
      <c r="CM84" s="61">
        <f>IF(ISBLANK($CO$3),"",IF(OR(Tipy!CB78=Výsledky!$CM$6,Tipy!CB78=Výsledky!$CM$7,Tipy!CB78=Výsledky!$CM$8,Tipy!CB78=Výsledky!$CM$9),VLOOKUP(Tipy!CB78,'Kategórie hráčov'!$A$27:$B$76,2,FALSE),0))</f>
        <v>0</v>
      </c>
      <c r="CN84" s="62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65">
        <f>IF(ISBLANK($CO$3),"",IF(ISBLANK(Tipy!BX78),"-",SUM(CJ84:CN84)))</f>
        <v>40</v>
      </c>
      <c r="CP84" s="64"/>
      <c r="CQ84" s="61">
        <f>IF(ISBLANK($CV$3),"",IF(ISBLANK(Tipy!CD78),0,IF(AND(Tipy!CD78=Výsledky!$CT$3,Tipy!CF78=Výsledky!$CV$3),60,0)))</f>
        <v>0</v>
      </c>
      <c r="CR84" s="61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61">
        <f>IF(ISBLANK($CV$3),"",IF(OR(Tipy!CG78=Výsledky!$CQ$6,Tipy!CG78=Výsledky!$CQ$7,Tipy!CG78=Výsledky!$CQ$8,Tipy!CG78=Výsledky!$CQ$9),VLOOKUP(Tipy!CG78,'Kategórie hráčov'!$A$2:$B$51,2,FALSE),0))</f>
        <v>20</v>
      </c>
      <c r="CT84" s="61">
        <f>IF(ISBLANK($CV$3),"",IF(OR(Tipy!CH78=Výsledky!$CT$6,Tipy!CH78=Výsledky!$CT$7,Tipy!CH78=Výsledky!$CT$8,Tipy!CH78=Výsledky!$CT$9),VLOOKUP(Tipy!CH78,'Kategórie hráčov'!$A$27:$B$76,2,FALSE),0))</f>
        <v>0</v>
      </c>
      <c r="CU84" s="62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65">
        <f>IF(ISBLANK($CV$3),"",IF(ISBLANK(Tipy!CD78),"-",SUM(CQ84:CU84)))</f>
        <v>40</v>
      </c>
      <c r="CW84" s="64"/>
      <c r="CX84" s="67">
        <f>IF(ISBLANK($DC$3),"",IF(ISBLANK(Tipy!CJ78),0,IF(AND(Tipy!CJ78=Výsledky!$DA$3,Tipy!CL78=Výsledky!$DC$3),60,0)))</f>
        <v>60</v>
      </c>
      <c r="CY84" s="68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8">
        <f>IF(ISBLANK($DC$3),"",IF(OR(Tipy!CM78=Výsledky!$CX$6,Tipy!CM78=Výsledky!$CX$7,Tipy!CM78=Výsledky!$CX$8,Tipy!CM78=Výsledky!$CX$9),VLOOKUP(Tipy!CM78,'Kategórie hráčov'!$A$2:$B$51,2,FALSE),0))</f>
        <v>20</v>
      </c>
      <c r="DA84" s="68">
        <f>IF(ISBLANK($DC$3),"",IF(OR(Tipy!CN78=Výsledky!$DA$6,Tipy!CN78=Výsledky!$DA$7,Tipy!CN78=Výsledky!$DA$8,Tipy!CN78=Výsledky!$DA$9),VLOOKUP(Tipy!CN78,'Kategórie hráčov'!$A$27:$B$76,2,FALSE),0))</f>
        <v>20</v>
      </c>
      <c r="DB84" s="69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70">
        <f>IF(ISBLANK($DC$3),"",IF(ISBLANK(Tipy!CJ78),"-",SUM(CX84:DB84)))</f>
        <v>100</v>
      </c>
      <c r="DD84" s="64"/>
      <c r="DE84" s="61">
        <f>IF(ISBLANK($DJ$3),"",IF(ISBLANK(Tipy!CP78),0,IF(AND(Tipy!CP78=Výsledky!$DH$3,Tipy!CR78=Výsledky!$DJ$3),60,0)))</f>
        <v>0</v>
      </c>
      <c r="DF84" s="61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61">
        <f>IF(ISBLANK($DJ$3),"",IF(OR(Tipy!CS78=Výsledky!$DE$6,Tipy!CS78=Výsledky!$DE$7,Tipy!CS78=Výsledky!$DE$8,Tipy!CS78=Výsledky!$DE$9),VLOOKUP(Tipy!CS78,'Kategórie hráčov'!$A$2:$B$51,2,FALSE),0))</f>
        <v>20</v>
      </c>
      <c r="DH84" s="61">
        <f>IF(ISBLANK($DJ$3),"",IF(OR(Tipy!CT78=Výsledky!$DH$6,Tipy!CT78=Výsledky!$DH$7,Tipy!CT78=Výsledky!$DH$8,Tipy!CT78=Výsledky!$DH$9),VLOOKUP(Tipy!CT78,'Kategórie hráčov'!$A$27:$B$76,2,FALSE),0))</f>
        <v>20</v>
      </c>
      <c r="DI84" s="62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65">
        <f>IF(ISBLANK($DJ$3),"",IF(ISBLANK(Tipy!CP78),"-",SUM(DE84:DI84)))</f>
        <v>70</v>
      </c>
      <c r="DK84" s="64"/>
      <c r="DL84" s="61">
        <f>IF(ISBLANK($DQ$3),"",IF(ISBLANK(Tipy!CV78),0,IF(AND(Tipy!CV78=Výsledky!$DO$3,Tipy!CX78=Výsledky!$DQ$3),60,0)))</f>
        <v>0</v>
      </c>
      <c r="DM84" s="61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61">
        <f>IF(ISBLANK($DQ$3),"",IF(OR(Tipy!CY78=Výsledky!$DL$6,Tipy!CY78=Výsledky!$DL$7,Tipy!CY78=Výsledky!$DL$8,Tipy!CY78=Výsledky!$DL$9),VLOOKUP(Tipy!CY78,'Kategórie hráčov'!$A$2:$B$51,2,FALSE),0))</f>
        <v>0</v>
      </c>
      <c r="DO84" s="61">
        <f>IF(ISBLANK($DQ$3),"",IF(OR(Tipy!CZ78=Výsledky!$DO$6,Tipy!CZ78=Výsledky!$DO$7,Tipy!CZ78=Výsledky!$DO$8,Tipy!CZ78=Výsledky!$DO$9),VLOOKUP(Tipy!CZ78,'Kategórie hráčov'!$A$27:$B$76,2,FALSE),0))</f>
        <v>0</v>
      </c>
      <c r="DP84" s="62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65">
        <f>IF(ISBLANK($DQ$3),"",IF(ISBLANK(Tipy!CV78),"-",SUM(DL84:DP84)))</f>
        <v>0</v>
      </c>
      <c r="DR84" s="64"/>
      <c r="DS84" s="61">
        <f>IF(ISBLANK($DX$3),"",IF(ISBLANK(Tipy!DB78),0,IF(AND(Tipy!DB78=Výsledky!$DV$3,Tipy!DD78=Výsledky!$DX$3),60,0)))</f>
        <v>0</v>
      </c>
      <c r="DT84" s="61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61">
        <f>IF(ISBLANK($DX$3),"",IF(OR(Tipy!DE78=Výsledky!$DS$6,Tipy!DE78=Výsledky!$DS$7,Tipy!DE78=Výsledky!$DS$8,Tipy!DE78=Výsledky!$DS$9),VLOOKUP(Tipy!DE78,'Kategórie hráčov'!$A$2:$B$51,2,FALSE),0))</f>
        <v>0</v>
      </c>
      <c r="DV84" s="61">
        <f>IF(ISBLANK($DX$3),"",IF(OR(Tipy!DF78=Výsledky!$DV$6,Tipy!DF78=Výsledky!$DV$7,Tipy!DF78=Výsledky!$DV$8,Tipy!DF78=Výsledky!$DV$9),VLOOKUP(Tipy!DF78,'Kategórie hráčov'!$A$27:$B$76,2,FALSE),0))</f>
        <v>0</v>
      </c>
      <c r="DW84" s="62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65">
        <f>IF(ISBLANK($DX$3),"",IF(ISBLANK(Tipy!DB78),"-",SUM(DS84:DW84)))</f>
        <v>0</v>
      </c>
      <c r="DY84" s="64"/>
      <c r="DZ84" s="61">
        <f>IF(ISBLANK($EE$3),"",IF(ISBLANK(Tipy!DH78),0,IF(AND(Tipy!DH78=Výsledky!$EC$3,Tipy!DJ78=Výsledky!$EE$3),60,0)))</f>
        <v>0</v>
      </c>
      <c r="EA84" s="61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61">
        <f>IF(ISBLANK($EE$3),"",IF(OR(Tipy!DK78=Výsledky!$DZ$6,Tipy!DK78=Výsledky!$DZ$7,Tipy!DK78=Výsledky!$DZ$8,Tipy!DK78=Výsledky!$DZ$9),VLOOKUP(Tipy!DK78,'Kategórie hráčov'!$A$2:$B$51,2,FALSE),0))</f>
        <v>0</v>
      </c>
      <c r="EC84" s="61">
        <f>IF(ISBLANK($EE$3),"",IF(OR(Tipy!DL78=Výsledky!$EC$6,Tipy!DL78=Výsledky!$EC$7,Tipy!DL78=Výsledky!$EC$8,Tipy!DL78=Výsledky!$EC$9),VLOOKUP(Tipy!DL78,'Kategórie hráčov'!$A$27:$B$76,2,FALSE),0))</f>
        <v>0</v>
      </c>
      <c r="ED84" s="62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65">
        <f>IF(ISBLANK($EE$3),"",IF(ISBLANK(Tipy!DH78),"-",SUM(DZ84:ED84)))</f>
        <v>30</v>
      </c>
      <c r="EF84" s="64"/>
      <c r="EG84" s="67">
        <f>IF(ISBLANK($EL$3),"",IF(ISBLANK(Tipy!DN78),0,IF(AND(Tipy!DN78=Výsledky!$EJ$3,Tipy!DP78=Výsledky!$EL$3),60,0)))</f>
        <v>0</v>
      </c>
      <c r="EH84" s="68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20</v>
      </c>
      <c r="EI84" s="68">
        <f>IF(ISBLANK($EL$3),"",IF(OR(Tipy!DQ78=Výsledky!$EG$6,Tipy!DQ78=Výsledky!$EG$7,Tipy!DQ78=Výsledky!$EG$8,Tipy!DQ78=Výsledky!$EG$9),VLOOKUP(Tipy!DQ78,'Kategórie hráčov'!$A$77:$B$77,2,FALSE),0))</f>
        <v>0</v>
      </c>
      <c r="EJ84" s="68">
        <f>IF(ISBLANK($EL$3),"",IF(OR(Tipy!DR78=Výsledky!$EJ$6,Tipy!DR78=Výsledky!$EJ$7,Tipy!DR78=Výsledky!$EJ$8,Tipy!DR78=Výsledky!$EJ$9),VLOOKUP(Tipy!DR78,'Kategórie hráčov'!$A$27:$B$76,2,FALSE),0))</f>
        <v>20</v>
      </c>
      <c r="EK84" s="69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65">
        <f>IF(ISBLANK($EL$3),"",IF(ISBLANK(Tipy!DN78),"-",SUM(EG84:EK84)))</f>
        <v>40</v>
      </c>
      <c r="EM84" s="64"/>
      <c r="EN84" s="67">
        <f>IF(ISBLANK($ES$3),"",IF(ISBLANK(Tipy!DT78),0,IF(AND(Tipy!DT78=Výsledky!$EQ$3,Tipy!DV78=Výsledky!$ES$3),60,0)))</f>
        <v>0</v>
      </c>
      <c r="EO84" s="68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68">
        <f>IF(ISBLANK($ES$3),"",IF(OR(Tipy!DW78=Výsledky!$EN$6,Tipy!DW78=Výsledky!$EN$7,Tipy!DW78=Výsledky!$EN$8,Tipy!DW78=Výsledky!$EN$9),VLOOKUP(Tipy!DW78,'Kategórie hráčov'!$A$2:$B$51,2,FALSE),0))</f>
        <v>20</v>
      </c>
      <c r="EQ84" s="68">
        <f>IF(ISBLANK($ES$3),"",IF(OR(Tipy!DX78=Výsledky!$EQ$6,Tipy!DX78=Výsledky!$EQ$7,Tipy!DX78=Výsledky!$EQ$8,Tipy!DX78=Výsledky!$EQ$9),VLOOKUP(Tipy!DX78,'Kategórie hráčov'!$A$27:$B$76,2,FALSE),0))</f>
        <v>0</v>
      </c>
      <c r="ER84" s="69">
        <f>IF(ISBLANK($ES$3),"",IF(ISBLANK(Tipy!DT78),0,IF(OR(AND(Tipy!DT78=Výsledky!$EQ$3,OR(Tipy!DV78=Výsledky!$ES$3+1,Tipy!DV78=Výsledky!$ES$3-1)),AND(Tipy!DV78=Výsledky!$ES$3,OR(Tipy!DT78=Výsledky!$EQ$3+1,Tipy!DT78=Výsledky!$EQ$3-1))),10,0)))</f>
        <v>10</v>
      </c>
      <c r="ES84" s="70">
        <f>IF(ISBLANK($ES$3),"",IF(ISBLANK(Tipy!DT78),"-",SUM(EN84:ER84)))</f>
        <v>50</v>
      </c>
      <c r="ET84" s="64"/>
      <c r="EU84" s="67">
        <f>IF(ISBLANK($EZ$3),"",IF(ISBLANK(Tipy!DZ78),0,IF(AND(Tipy!DZ78=Výsledky!$EX$3,Tipy!EB78=Výsledky!$EZ$3),60,0)))</f>
        <v>0</v>
      </c>
      <c r="EV84" s="68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68">
        <f>IF(ISBLANK($EZ$3),"",IF(OR(Tipy!EC78=Výsledky!$EU$6,Tipy!EC78=Výsledky!$EU$7,Tipy!EC78=Výsledky!$EU$8,Tipy!EC78=Výsledky!$EU$9),VLOOKUP(Tipy!EC78,'Kategórie hráčov'!$A$2:$B$51,2,FALSE),0))</f>
        <v>0</v>
      </c>
      <c r="EX84" s="68">
        <f>IF(ISBLANK($EZ$3),"",IF(OR(Tipy!ED78=Výsledky!$EX$6,Tipy!ED78=Výsledky!$EX$7,Tipy!ED78=Výsledky!$EX$8,Tipy!ED78=Výsledky!$EX$9),VLOOKUP(Tipy!ED78,'Kategórie hráčov'!$A$27:$B$76,2,FALSE),0))</f>
        <v>20</v>
      </c>
      <c r="EY84" s="69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65">
        <f>IF(ISBLANK($EZ$3),"",IF(ISBLANK(Tipy!DZ78),"-",SUM(EU84:EY84)))</f>
        <v>40</v>
      </c>
      <c r="FA84" s="64"/>
      <c r="FB84" s="61">
        <f>IF(ISBLANK($BM$3),"",IF(ISBLANK(Tipy!EF78),0,IF(AND(Tipy!EF78=Výsledky!$BK$3,Tipy!EH78=Výsledky!$BM$3),60,0)))</f>
        <v>0</v>
      </c>
      <c r="FC84" s="61">
        <f>IF(ISBLANK($BM$3),"",IF(ISBLANK(Tipy!EF78),0,IF(AND(Tipy!EF78=Výsledky!$BK$3,Tipy!EH78=Výsledky!$BM$3),0,IF(AND(Tipy!EF78-Tipy!EH78&gt;0,Výsledky!$BK$3-Výsledky!$BM$3&gt;0),20,IF(AND(Tipy!EF78-Tipy!EH78=0,Výsledky!$BK$3-Výsledky!$BM$3=0),20,IF(AND(Tipy!EF78-Tipy!EH78&lt;0,Výsledky!$BK$3-Výsledky!$BM$3&lt;0),20,0))))))</f>
        <v>0</v>
      </c>
      <c r="FD84" s="61">
        <f>IF(ISBLANK($BM$3),"",IF(OR(Tipy!EI78=Výsledky!$FB$6,Tipy!EI78=Výsledky!$FB$7,Tipy!EI78=Výsledky!$FB$8,Tipy!EI78=Výsledky!$FB$9),IF(VLOOKUP(Tipy!EI78,'Kategórie hráčov'!$A$2:$B$46,2,FALSE)=30,30,20),0))</f>
        <v>0</v>
      </c>
      <c r="FE84" s="61">
        <f>IF(ISBLANK($BM$3),"",IF(OR(Tipy!EJ78=Výsledky!$FE$6,Tipy!EJ78=Výsledky!$FE$7,Tipy!EJ78=Výsledky!$FE$8,Tipy!EJ78=Výsledky!$FE$9),IF(VLOOKUP(Tipy!EJ78,'Kategórie hráčov'!$A$2:$B$46,2,FALSE)=30,30,20),0))</f>
        <v>0</v>
      </c>
      <c r="FF84" s="62">
        <f>IF(ISBLANK($BM$3),"",IF(ISBLANK(Tipy!EF78),0,IF(OR(AND(Tipy!EF78=Výsledky!$BK$3,OR(Tipy!EH78=Výsledky!$BM$3+1,Tipy!EH78=Výsledky!$BM$3-1)),AND(Tipy!EH78=Výsledky!$BM$3,OR(Tipy!EF78=Výsledky!$BK$3+1,Tipy!EF78=Výsledky!$BK$3-1))),10,0)))</f>
        <v>0</v>
      </c>
      <c r="FG84" s="65" t="str">
        <f>IF(ISBLANK($BM$3),"",IF(ISBLANK(Tipy!EF78),"-",SUM(FB84:FF84)))</f>
        <v>-</v>
      </c>
      <c r="FH84" s="64"/>
      <c r="FI84" s="67" t="str">
        <f>IF(ISBLANK($FN$3),"",IF(ISBLANK(Tipy!EL78),0,IF(AND(Tipy!EL78=Výsledky!$FL$3,Tipy!EN78=Výsledky!$FN$3),60,0)))</f>
        <v/>
      </c>
      <c r="FJ84" s="68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68" t="str">
        <f>IF(ISBLANK($FN$3),"",IF(OR(Tipy!EO78=Výsledky!$FI$6,Tipy!EO78=Výsledky!$FI$7,Tipy!EO78=Výsledky!$FI$8,Tipy!EO78=Výsledky!$FI$9),IF(VLOOKUP(Tipy!EO78,'Kategórie hráčov'!$A$2:$B$46,2,FALSE)=30,30,20),0))</f>
        <v/>
      </c>
      <c r="FL84" s="68" t="str">
        <f>IF(ISBLANK($FN$3),"",IF(OR(Tipy!EP78=Výsledky!$FL$6,Tipy!EP78=Výsledky!$FL$7,Tipy!EP78=Výsledky!$FL$8,Tipy!EP78=Výsledky!$FL$9),IF(VLOOKUP(Tipy!EP78,'Kategórie hráčov'!$A$2:$B$46,2,FALSE)=30,30,20),0))</f>
        <v/>
      </c>
      <c r="FM84" s="69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70" t="str">
        <f>IF(ISBLANK($FN$3),"",IF(ISBLANK(Tipy!EL78),"-",SUM(FI84:FM84)))</f>
        <v/>
      </c>
      <c r="FO84" s="64"/>
      <c r="FP84" s="67">
        <f>IF(ISBLANK($DJ$3),"",IF(ISBLANK(Tipy!ER78),0,IF(AND(Tipy!ER78=Výsledky!$DH$3,Tipy!ET78=Výsledky!$DJ$3),60,0)))</f>
        <v>0</v>
      </c>
      <c r="FQ84" s="68">
        <f>IF(ISBLANK($DJ$3),"",IF(ISBLANK(Tipy!ER78),0,IF(AND(Tipy!ER78=Výsledky!$DH$3,Tipy!ET78=Výsledky!$DJ$3),0,IF(AND(Tipy!ER78-Tipy!ET78&gt;0,Výsledky!$DH$3-Výsledky!$DJ$3&gt;0),20,IF(AND(Tipy!ER78-Tipy!ET78=0,Výsledky!$DH$3-Výsledky!$DJ$3=0),20,IF(AND(Tipy!ER78-Tipy!ET78&lt;0,Výsledky!$DH$3-Výsledky!$DJ$3&lt;0),20,0))))))</f>
        <v>0</v>
      </c>
      <c r="FR84" s="68">
        <f>IF(ISBLANK($DJ$3),"",IF(OR(Tipy!EU78=Výsledky!$FP$6,Tipy!EU78=Výsledky!$FP$7,Tipy!EU78=Výsledky!$FP$8,Tipy!EU78=Výsledky!$FP$9),IF(VLOOKUP(Tipy!EU78,'Kategórie hráčov'!$A$2:$B$46,2,FALSE)=30,30,20),0))</f>
        <v>0</v>
      </c>
      <c r="FS84" s="68">
        <f>IF(ISBLANK($DJ$3),"",IF(OR(Tipy!EV78=Výsledky!$FS$6,Tipy!EV78=Výsledky!$FS$7,Tipy!EV78=Výsledky!$FS$8,Tipy!EV78=Výsledky!$FS$9),IF(VLOOKUP(Tipy!EV78,'Kategórie hráčov'!$A$2:$B$46,2,FALSE)=30,30,20),0))</f>
        <v>0</v>
      </c>
      <c r="FT84" s="69">
        <f>IF(ISBLANK($DJ$3),"",IF(ISBLANK(Tipy!ER78),0,IF(OR(AND(Tipy!ER78=Výsledky!$DH$3,OR(Tipy!ET78=Výsledky!$DJ$3+1,Tipy!ET78=Výsledky!$DJ$3-1)),AND(Tipy!ET78=Výsledky!$DJ$3,OR(Tipy!ER78=Výsledky!$DH$3+1,Tipy!ER78=Výsledky!$DH$3-1))),10,0)))</f>
        <v>0</v>
      </c>
      <c r="FU84" s="65" t="str">
        <f>IF(ISBLANK($DJ$3),"",IF(ISBLANK(Tipy!ER78),"-",SUM(FP84:FT84)))</f>
        <v>-</v>
      </c>
      <c r="FV84" s="64"/>
      <c r="FW84" s="67" t="str">
        <f>IF(ISBLANK($GB$3),"",IF(ISBLANK(Tipy!EX78),0,IF(AND(Tipy!EX78=Výsledky!$FZ$3,Tipy!EZ78=Výsledky!$GB$3),60,0)))</f>
        <v/>
      </c>
      <c r="FX84" s="68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68" t="str">
        <f>IF(ISBLANK($GB$3),"",IF(OR(Tipy!FA78=Výsledky!$FW$6,Tipy!FA78=Výsledky!$FW$7,Tipy!FA78=Výsledky!$FW$8,Tipy!FA78=Výsledky!$FW$9),IF(VLOOKUP(Tipy!FA78,'Kategórie hráčov'!$A$2:$B$46,2,FALSE)=30,30,20),0))</f>
        <v/>
      </c>
      <c r="FZ84" s="68" t="str">
        <f>IF(ISBLANK($GB$3),"",IF(OR(Tipy!FB78=Výsledky!$FZ$6,Tipy!FB78=Výsledky!$FZ$7,Tipy!FB78=Výsledky!$FZ$8,Tipy!FB78=Výsledky!$FZ$9),IF(VLOOKUP(Tipy!FB78,'Kategórie hráčov'!$A$2:$B$46,2,FALSE)=30,30,20),0))</f>
        <v/>
      </c>
      <c r="GA84" s="69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65" t="str">
        <f>IF(ISBLANK($GB$3),"",IF(ISBLANK(Tipy!EX78),"-",SUM(FW84:GA84)))</f>
        <v/>
      </c>
      <c r="GC84" s="64"/>
      <c r="GD84" s="61" t="str">
        <f>IF(ISBLANK($GP$3),"",IF(ISBLANK(Tipy!FD78),0,IF(AND(Tipy!FD78=Výsledky!$GN$3,Tipy!FF78=Výsledky!$GP$3),60,0)))</f>
        <v/>
      </c>
      <c r="GE84" s="61" t="str">
        <f>IF(ISBLANK($GP$3),"",IF(ISBLANK(Tipy!FD78),0,IF(AND(Tipy!FD78=Výsledky!$GN$3,Tipy!FF78=Výsledky!$GP$3),0,IF(AND(Tipy!FD78-Tipy!FF78&gt;0,Výsledky!$GN$3-Výsledky!$GP$3&gt;0),20,IF(AND(Tipy!FD78-Tipy!FF78=0,Výsledky!$GN$3-Výsledky!$GP$3=0),20,IF(AND(Tipy!FD78-Tipy!FF78&lt;0,Výsledky!$GN$3-Výsledky!$GP$3&lt;0),20,0))))))</f>
        <v/>
      </c>
      <c r="GF84" s="61" t="str">
        <f>IF(ISBLANK($GP$3),"",IF(OR(Tipy!FG78=Výsledky!$GD$6,Tipy!FG78=Výsledky!$GD$7,Tipy!FG78=Výsledky!$GD$8,Tipy!FG78=Výsledky!$GD$9),IF(VLOOKUP(Tipy!FG78,'Kategórie hráčov'!$A$2:$B$46,2,FALSE)=30,30,20),0))</f>
        <v/>
      </c>
      <c r="GG84" s="61" t="str">
        <f>IF(ISBLANK($GP$3),"",IF(OR(Tipy!FH78=Výsledky!$GG$6,Tipy!FH78=Výsledky!$GG$7,Tipy!FH78=Výsledky!$GG$8,Tipy!FH78=Výsledky!$GG$9),IF(VLOOKUP(Tipy!FH78,'Kategórie hráčov'!$A$2:$B$46,2,FALSE)=30,30,20),0))</f>
        <v/>
      </c>
      <c r="GH84" s="62" t="str">
        <f>IF(ISBLANK($GP$3),"",IF(ISBLANK(Tipy!FD78),0,IF(OR(AND(Tipy!FD78=Výsledky!$GN$3,OR(Tipy!FF78=Výsledky!$GP$3+1,Tipy!FF78=Výsledky!$GP$3-1)),AND(Tipy!FF78=Výsledky!$GP$3,OR(Tipy!FD78=Výsledky!$GN$3+1,Tipy!FD78=Výsledky!$GN$3-1))),10,0)))</f>
        <v/>
      </c>
      <c r="GI84" s="65" t="str">
        <f>IF(ISBLANK($GP$3),"",IF(ISBLANK(Tipy!FD78),"-",SUM(GD84:GH84)))</f>
        <v/>
      </c>
      <c r="GJ84" s="64"/>
      <c r="GK84" s="61" t="str">
        <f>IF(ISBLANK($GW$3),"",IF(ISBLANK(Tipy!FJ78),0,IF(AND(Tipy!FJ78=Výsledky!$GU$3,Tipy!FL78=Výsledky!$GW$3),60,0)))</f>
        <v/>
      </c>
      <c r="GL84" s="61" t="str">
        <f>IF(ISBLANK($GW$3),"",IF(ISBLANK(Tipy!FJ78),0,IF(AND(Tipy!FJ78=Výsledky!$GU$3,Tipy!FL78=Výsledky!$GW$3),0,IF(AND(Tipy!FJ78-Tipy!FL78&gt;0,Výsledky!$GU$3-Výsledky!$GW$3&gt;0),20,IF(AND(Tipy!FJ78-Tipy!FL78=0,Výsledky!$GU$3-Výsledky!$GW$3=0),20,IF(AND(Tipy!FJ78-Tipy!FL78&lt;0,Výsledky!$GU$3-Výsledky!$GW$3&lt;0),20,0))))))</f>
        <v/>
      </c>
      <c r="GM84" s="61" t="str">
        <f>IF(ISBLANK($GW$3),"",IF(OR(Tipy!FM78=Výsledky!$GK$6,Tipy!FM78=Výsledky!$GK$7,Tipy!FM78=Výsledky!$GK$8,Tipy!FM78=Výsledky!$GK$9),IF(VLOOKUP(Tipy!FM78,'Kategórie hráčov'!$A$2:$B$46,2,FALSE)=30,30,20),0))</f>
        <v/>
      </c>
      <c r="GN84" s="61" t="str">
        <f>IF(ISBLANK($GW$3),"",IF(OR(Tipy!FN78=Výsledky!$GN$6,Tipy!FN78=Výsledky!$GN$7,Tipy!FN78=Výsledky!$GN$8,Tipy!FN78=Výsledky!$GN$9),IF(VLOOKUP(Tipy!FN78,'Kategórie hráčov'!$A$2:$B$46,2,FALSE)=30,30,20),0))</f>
        <v/>
      </c>
      <c r="GO84" s="62" t="str">
        <f>IF(ISBLANK($GW$3),"",IF(ISBLANK(Tipy!FJ78),0,IF(OR(AND(Tipy!FJ78=Výsledky!$GU$3,OR(Tipy!FL78=Výsledky!$GW$3+1,Tipy!FL78=Výsledky!$GW$3-1)),AND(Tipy!FL78=Výsledky!$GW$3,OR(Tipy!FJ78=Výsledky!$GU$3+1,Tipy!FJ78=Výsledky!$GU$3-1))),10,0)))</f>
        <v/>
      </c>
      <c r="GP84" s="65" t="str">
        <f>IF(ISBLANK($GW$3),"",IF(ISBLANK(Tipy!FJ78),"-",SUM(GK84:GO84)))</f>
        <v/>
      </c>
      <c r="GQ84" s="64"/>
      <c r="GR84" s="67" t="str">
        <f>IF(ISBLANK($GI$3),"",IF(ISBLANK(Tipy!FP78),0,IF(AND(Tipy!FP78=Výsledky!$GG$3,Tipy!FR78=Výsledky!$GI$3),60,0)))</f>
        <v/>
      </c>
      <c r="GS84" s="68" t="str">
        <f>IF(ISBLANK($GI$3),"",IF(ISBLANK(Tipy!FP78),0,IF(AND(Tipy!FP78=Výsledky!$GG$3,Tipy!FR78=Výsledky!$GI$3),0,IF(AND(Tipy!FP78-Tipy!FR78&gt;0,Výsledky!$GG$3-Výsledky!$GI$3&gt;0),20,IF(AND(Tipy!FP78-Tipy!FR78=0,Výsledky!$GG$3-Výsledky!$GI$3=0),20,IF(AND(Tipy!FP78-Tipy!FR78&lt;0,Výsledky!$GG$3-Výsledky!$GI$3&lt;0),20,0))))))</f>
        <v/>
      </c>
      <c r="GT84" s="68" t="str">
        <f>IF(ISBLANK($GI$3),"",IF(OR(Tipy!FS78=Výsledky!#REF!,Tipy!FS78=Výsledky!#REF!,Tipy!FS78=Výsledky!#REF!,Tipy!FS78=Výsledky!$GR$9),IF(VLOOKUP(Tipy!FS78,'Kategórie hráčov'!$A$2:$B$46,2,FALSE)=30,30,20),0))</f>
        <v/>
      </c>
      <c r="GU84" s="68" t="str">
        <f>IF(ISBLANK($GI$3),"",IF(OR(Tipy!FT78=Výsledky!#REF!,Tipy!FT78=Výsledky!#REF!,Tipy!FT78=Výsledky!#REF!,Tipy!FT78=Výsledky!$GU$9),IF(VLOOKUP(Tipy!FT78,'Kategórie hráčov'!$A$2:$B$46,2,FALSE)=30,30,20),0))</f>
        <v/>
      </c>
      <c r="GV84" s="69" t="str">
        <f>IF(ISBLANK($GI$3),"",IF(ISBLANK(Tipy!FP78),0,IF(OR(AND(Tipy!FP78=Výsledky!$GG$3,OR(Tipy!FR78=Výsledky!$GI$3+1,Tipy!FR78=Výsledky!$GI$3-1)),AND(Tipy!FR78=Výsledky!$GI$3,OR(Tipy!FP78=Výsledky!$GG$3+1,Tipy!FP78=Výsledky!$GG$3-1))),10,0)))</f>
        <v/>
      </c>
      <c r="GW84" s="65" t="str">
        <f>IF(ISBLANK($GI$3),"",IF(ISBLANK(Tipy!FP78),"-",SUM(GR84:GV84)))</f>
        <v/>
      </c>
      <c r="GX84" s="64"/>
      <c r="GY84" s="67" t="str">
        <f>IF(ISBLANK($HK$3),"",IF(ISBLANK(Tipy!FV78),0,IF(AND(Tipy!FV78=Výsledky!$HI$3,Tipy!FX78=Výsledky!$HK$3),60,0)))</f>
        <v/>
      </c>
      <c r="GZ84" s="68" t="str">
        <f>IF(ISBLANK($HK$3),"",IF(ISBLANK(Tipy!FV78),0,IF(AND(Tipy!FV78=Výsledky!$HI$3,Tipy!FX78=Výsledky!$HK$3),0,IF(AND(Tipy!FV78-Tipy!FX78&gt;0,Výsledky!$HI$3-Výsledky!$HK$3&gt;0),20,IF(AND(Tipy!FV78-Tipy!FX78=0,Výsledky!$HI$3-Výsledky!$HK$3=0),20,IF(AND(Tipy!FV78-Tipy!FX78&lt;0,Výsledky!$HI$3-Výsledky!$HK$3&lt;0),20,0))))))</f>
        <v/>
      </c>
      <c r="HA84" s="68" t="str">
        <f>IF(ISBLANK($HK$3),"",IF(OR(Tipy!FY78=Výsledky!$GY$6,Tipy!FY78=Výsledky!$GY$7,Tipy!FY78=Výsledky!$GY$8,Tipy!FY78=Výsledky!$GY$9),IF(VLOOKUP(Tipy!FY78,'Kategórie hráčov'!$A$2:$B$46,2,FALSE)=30,30,20),0))</f>
        <v/>
      </c>
      <c r="HB84" s="68" t="str">
        <f>IF(ISBLANK($HK$3),"",IF(OR(Tipy!FZ78=Výsledky!$HB$6,Tipy!FZ78=Výsledky!$HB$7,Tipy!FZ78=Výsledky!$HB$8,Tipy!FZ78=Výsledky!$HB$9),IF(VLOOKUP(Tipy!FZ78,'Kategórie hráčov'!$A$2:$B$46,2,FALSE)=30,30,20),0))</f>
        <v/>
      </c>
      <c r="HC84" s="69" t="str">
        <f>IF(ISBLANK($HK$3),"",IF(ISBLANK(Tipy!FV78),0,IF(OR(AND(Tipy!FV78=Výsledky!$HI$3,OR(Tipy!FX78=Výsledky!$HK$3+1,Tipy!FX78=Výsledky!$HK$3-1)),AND(Tipy!FX78=Výsledky!$HK$3,OR(Tipy!FV78=Výsledky!$HI$3+1,Tipy!FV78=Výsledky!$HI$3-1))),10,0)))</f>
        <v/>
      </c>
      <c r="HD84" s="65" t="str">
        <f>IF(ISBLANK($HK$3),"",IF(ISBLANK(Tipy!FV78),"-",SUM(GY84:HC84)))</f>
        <v/>
      </c>
      <c r="HE84" s="64"/>
      <c r="HF84" s="67" t="str">
        <f>IF(ISBLANK($HD$3),"",IF(ISBLANK(Tipy!GB78),0,IF(AND(Tipy!GB78=Výsledky!$HB$3,Tipy!GD78=Výsledky!$HD$3),60,0)))</f>
        <v/>
      </c>
      <c r="HG84" s="68" t="str">
        <f>IF(ISBLANK($HD$3),"",IF(ISBLANK(Tipy!GB78),0,IF(AND(Tipy!GB78=Výsledky!$HB$3,Tipy!GD78=Výsledky!$HD$3),0,IF(AND(Tipy!GB78-Tipy!GD78&gt;0,Výsledky!$HB$3-Výsledky!$HD$3&gt;0),20,IF(AND(Tipy!GB78-Tipy!GD78=0,Výsledky!$HB$3-Výsledky!$HD$3=0),20,IF(AND(Tipy!GB78-Tipy!GD78&lt;0,Výsledky!$HB$3-Výsledky!$HD$3&lt;0),20,0))))))</f>
        <v/>
      </c>
      <c r="HH84" s="68" t="str">
        <f>IF(ISBLANK($HD$3),"",IF(OR(Tipy!GE78=Výsledky!#REF!,Tipy!GE78=Výsledky!#REF!,Tipy!GE78=Výsledky!#REF!,Tipy!GE78=Výsledky!$HF$9),IF(VLOOKUP(Tipy!GE78,'Kategórie hráčov'!$A$2:$B$46,2,FALSE)=30,30,20),0))</f>
        <v/>
      </c>
      <c r="HI84" s="68" t="str">
        <f>IF(ISBLANK($HD$3),"",IF(OR(Tipy!GF78=Výsledky!#REF!,Tipy!GF78=Výsledky!#REF!,Tipy!GF78=Výsledky!#REF!,Tipy!GF78=Výsledky!$HI$9),IF(VLOOKUP(Tipy!GF78,'Kategórie hráčov'!$A$2:$B$46,2,FALSE)=30,30,20),0))</f>
        <v/>
      </c>
      <c r="HJ84" s="69" t="str">
        <f>IF(ISBLANK($HD$3),"",IF(ISBLANK(Tipy!GB78),0,IF(OR(AND(Tipy!GB78=Výsledky!$HB$3,OR(Tipy!GD78=Výsledky!$HD$3+1,Tipy!GD78=Výsledky!$HD$3-1)),AND(Tipy!GD78=Výsledky!$HD$3,OR(Tipy!GB78=Výsledky!$HB$3+1,Tipy!GB78=Výsledky!$HB$3-1))),10,0)))</f>
        <v/>
      </c>
      <c r="HK84" s="70" t="str">
        <f>IF(ISBLANK($HD$3),"",IF(ISBLANK(Tipy!GB78),"-",SUM(HF84:HJ84)))</f>
        <v/>
      </c>
      <c r="HL84" s="64"/>
      <c r="HM84" s="61" t="str">
        <f>IF(ISBLANK($HY$3),"",IF(ISBLANK(Tipy!GH78),0,IF(AND(Tipy!GH78=Výsledky!$HW$3,Tipy!GJ78=Výsledky!$HY$3),60,0)))</f>
        <v/>
      </c>
      <c r="HN84" s="61" t="str">
        <f>IF(ISBLANK($HY$3),"",IF(ISBLANK(Tipy!GH78),0,IF(AND(Tipy!GH78=Výsledky!$HW$3,Tipy!GJ78=Výsledky!$HY$3),0,IF(AND(Tipy!GH78-Tipy!GJ78&gt;0,Výsledky!$HW$3-Výsledky!$HY$3&gt;0),20,IF(AND(Tipy!GH78-Tipy!GJ78=0,Výsledky!$HW$3-Výsledky!$HY$3=0),20,IF(AND(Tipy!GH78-Tipy!GJ78&lt;0,Výsledky!$HW$3-Výsledky!$HY$3&lt;0),20,0))))))</f>
        <v/>
      </c>
      <c r="HO84" s="61" t="str">
        <f>IF(ISBLANK($HY$3),"",IF(OR(Tipy!GK78=Výsledky!$HM$6,Tipy!GK78=Výsledky!$HM$7,Tipy!GK78=Výsledky!$HM$8,Tipy!GK78=Výsledky!$HM$9),IF(VLOOKUP(Tipy!GK78,'Kategórie hráčov'!$A$2:$B$46,2,FALSE)=30,30,20),0))</f>
        <v/>
      </c>
      <c r="HP84" s="61" t="str">
        <f>IF(ISBLANK($HY$3),"",IF(OR(Tipy!GL78=Výsledky!$HP$6,Tipy!GL78=Výsledky!$HP$7,Tipy!GL78=Výsledky!$HP$8,Tipy!GL78=Výsledky!$HP$9),IF(VLOOKUP(Tipy!GL78,'Kategórie hráčov'!$A$2:$B$46,2,FALSE)=30,30,20),0))</f>
        <v/>
      </c>
      <c r="HQ84" s="62" t="str">
        <f>IF(ISBLANK($HY$3),"",IF(ISBLANK(Tipy!GH78),0,IF(OR(AND(Tipy!GH78=Výsledky!$HW$3,OR(Tipy!GJ78=Výsledky!$HY$3+1,Tipy!GJ78=Výsledky!$HY$3-1)),AND(Tipy!GJ78=Výsledky!$HY$3,OR(Tipy!GH78=Výsledky!$HW$3+1,Tipy!GH78=Výsledky!$HW$3-1))),10,0)))</f>
        <v/>
      </c>
      <c r="HR84" s="65" t="str">
        <f>IF(ISBLANK($HY$3),"",IF(ISBLANK(Tipy!GH78),"-",SUM(HM84:HQ84)))</f>
        <v/>
      </c>
      <c r="HS84" s="64"/>
      <c r="HT84" s="67" t="str">
        <f>IF(ISBLANK($HR$3),"",IF(ISBLANK(Tipy!GN78),0,IF(AND(Tipy!GN78=Výsledky!$HP$3,Tipy!GP78=Výsledky!$HR$3),60,0)))</f>
        <v/>
      </c>
      <c r="HU84" s="68" t="str">
        <f>IF(ISBLANK($HR$3),"",IF(ISBLANK(Tipy!GN78),0,IF(AND(Tipy!GN78=Výsledky!$HP$3,Tipy!GP78=Výsledky!$HR$3),0,IF(AND(Tipy!GN78-Tipy!GP78&gt;0,Výsledky!$HP$3-Výsledky!$HR$3&gt;0),20,IF(AND(Tipy!GN78-Tipy!GP78=0,Výsledky!$HP$3-Výsledky!$HR$3=0),20,IF(AND(Tipy!GN78-Tipy!GP78&lt;0,Výsledky!$HP$3-Výsledky!$HR$3&lt;0),20,0))))))</f>
        <v/>
      </c>
      <c r="HV84" s="68" t="str">
        <f>IF(ISBLANK($HR$3),"",IF(OR(Tipy!GQ78=Výsledky!$HT$6,Tipy!GQ78=Výsledky!#REF!,Tipy!GQ78=Výsledky!#REF!,Tipy!GQ78=Výsledky!#REF!),IF(VLOOKUP(Tipy!GQ78,'Kategórie hráčov'!$A$2:$B$46,2,FALSE)=30,30,20),0))</f>
        <v/>
      </c>
      <c r="HW84" s="68" t="str">
        <f>IF(ISBLANK($HR$3),"",IF(OR(Tipy!GR78=Výsledky!$HW$6,Tipy!GR78=Výsledky!#REF!,Tipy!GR78=Výsledky!#REF!,Tipy!GR78=Výsledky!#REF!),IF(VLOOKUP(Tipy!GR78,'Kategórie hráčov'!$A$2:$B$46,2,FALSE)=30,30,20),0))</f>
        <v/>
      </c>
      <c r="HX84" s="69" t="str">
        <f>IF(ISBLANK($HR$3),"",IF(ISBLANK(Tipy!GN78),0,IF(OR(AND(Tipy!GN78=Výsledky!$HP$3,OR(Tipy!GP78=Výsledky!$HR$3+1,Tipy!GP78=Výsledky!$HR$3-1)),AND(Tipy!GP78=Výsledky!$HR$3,OR(Tipy!GN78=Výsledky!$HP$3+1,Tipy!GN78=Výsledky!$HP$3-1))),10,0)))</f>
        <v/>
      </c>
      <c r="HY84" s="65" t="str">
        <f>IF(ISBLANK($HR$3),"",IF(ISBLANK(Tipy!GN78),"-",SUM(HT84:HX84)))</f>
        <v/>
      </c>
      <c r="HZ84" s="64"/>
      <c r="IA84" s="61" t="str">
        <f>IF(ISBLANK($IM$3),"",IF(ISBLANK(Tipy!GT78),0,IF(AND(Tipy!GT78=Výsledky!$IK$3,Tipy!GV78=Výsledky!$IM$3),60,0)))</f>
        <v/>
      </c>
      <c r="IB84" s="61" t="str">
        <f>IF(ISBLANK($IM$3),"",IF(ISBLANK(Tipy!GT78),0,IF(AND(Tipy!GT78=Výsledky!$IK$3,Tipy!GV78=Výsledky!$IM$3),0,IF(AND(Tipy!GT78-Tipy!GV78&gt;0,Výsledky!$IK$3-Výsledky!$IM$3&gt;0),20,IF(AND(Tipy!GT78-Tipy!GV78=0,Výsledky!$IK$3-Výsledky!$IM$3=0),20,IF(AND(Tipy!GT78-Tipy!GV78&lt;0,Výsledky!$IK$3-Výsledky!$IM$3&lt;0),20,0))))))</f>
        <v/>
      </c>
      <c r="IC84" s="61" t="str">
        <f>IF(ISBLANK($IM$3),"",IF(OR(Tipy!GW78=Výsledky!$IA$6,Tipy!GW78=Výsledky!$IA$7,Tipy!GW78=Výsledky!$IA$8,Tipy!GW78=Výsledky!$IA$9),IF(VLOOKUP(Tipy!GW78,'Kategórie hráčov'!$A$2:$B$46,2,FALSE)=30,30,20),0))</f>
        <v/>
      </c>
      <c r="ID84" s="61" t="str">
        <f>IF(ISBLANK($IM$3),"",IF(OR(Tipy!GX78=Výsledky!$ID$6,Tipy!GX78=Výsledky!$ID$7,Tipy!GX78=Výsledky!$ID$8,Tipy!GX78=Výsledky!$ID$9),IF(VLOOKUP(Tipy!GX78,'Kategórie hráčov'!$A$2:$B$46,2,FALSE)=30,30,20),0))</f>
        <v/>
      </c>
      <c r="IE84" s="62" t="str">
        <f>IF(ISBLANK($IM$3),"",IF(ISBLANK(Tipy!GT78),0,IF(OR(AND(Tipy!GT78=Výsledky!$IK$3,OR(Tipy!GV78=Výsledky!$IM$3+1,Tipy!GV78=Výsledky!$IM$3-1)),AND(Tipy!GV78=Výsledky!$IM$3,OR(Tipy!GT78=Výsledky!$IK$3+1,Tipy!GT78=Výsledky!$IK$3-1))),10,0)))</f>
        <v/>
      </c>
      <c r="IF84" s="65" t="str">
        <f>IF(ISBLANK($IM$3),"",IF(ISBLANK(Tipy!GT78),"-",SUM(IA84:IE84)))</f>
        <v/>
      </c>
      <c r="IG84" s="64"/>
      <c r="IH84" s="61" t="str">
        <f>IF(ISBLANK($IF$3),"",IF(ISBLANK(Tipy!GZ78),0,IF(AND(Tipy!GZ78=Výsledky!$ID$3,Tipy!HB78=Výsledky!$IF$3),60,0)))</f>
        <v/>
      </c>
      <c r="II84" s="61" t="str">
        <f>IF(ISBLANK($IF$3),"",IF(ISBLANK(Tipy!GZ78),0,IF(AND(Tipy!GZ78=Výsledky!$ID$3,Tipy!HB78=Výsledky!$IF$3),0,IF(AND(Tipy!GZ78-Tipy!HB78&gt;0,Výsledky!$ID$3-Výsledky!$IF$3&gt;0),20,IF(AND(Tipy!GZ78-Tipy!HB78=0,Výsledky!$ID$3-Výsledky!$IF$3=0),20,IF(AND(Tipy!GZ78-Tipy!HB78&lt;0,Výsledky!$ID$3-Výsledky!$IF$3&lt;0),20,0))))))</f>
        <v/>
      </c>
      <c r="IJ84" s="61" t="str">
        <f>IF(ISBLANK($IF$3),"",IF(OR(Tipy!HC78=Výsledky!#REF!,Tipy!HC78=Výsledky!#REF!,Tipy!HC78=Výsledky!#REF!,Tipy!HC78=Výsledky!$IH$9),IF(VLOOKUP(Tipy!HC78,'Kategórie hráčov'!$A$2:$B$46,2,FALSE)=30,30,20),0))</f>
        <v/>
      </c>
      <c r="IK84" s="61" t="str">
        <f>IF(ISBLANK($IF$3),"",IF(OR(Tipy!HD78=Výsledky!#REF!,Tipy!HD78=Výsledky!#REF!,Tipy!HD78=Výsledky!#REF!,Tipy!HD78=Výsledky!$IK$9),IF(VLOOKUP(Tipy!HD78,'Kategórie hráčov'!$A$2:$B$46,2,FALSE)=30,30,20),0))</f>
        <v/>
      </c>
      <c r="IL84" s="62" t="str">
        <f>IF(ISBLANK($IF$3),"",IF(ISBLANK(Tipy!GZ78),0,IF(OR(AND(Tipy!GZ78=Výsledky!$ID$3,OR(Tipy!HB78=Výsledky!$IF$3+1,Tipy!HB78=Výsledky!$IF$3-1)),AND(Tipy!HB78=Výsledky!$IF$3,OR(Tipy!GZ78=Výsledky!$ID$3+1,Tipy!GZ78=Výsledky!$ID$3-1))),10,0)))</f>
        <v/>
      </c>
      <c r="IM84" s="65" t="str">
        <f>IF(ISBLANK($IF$3),"",IF(ISBLANK(Tipy!GZ78),"-",SUM(IH84:IL84)))</f>
        <v/>
      </c>
      <c r="IN84" s="64"/>
      <c r="IO84" s="67" t="str">
        <f>IF(ISBLANK($IT$3),"",IF(ISBLANK(Tipy!HF78),0,IF(AND(Tipy!HF78=Výsledky!$IR$3,Tipy!HH78=Výsledky!$IT$3),60,0)))</f>
        <v/>
      </c>
      <c r="IP84" s="68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68" t="str">
        <f>IF(ISBLANK($IT$3),"",IF(OR(Tipy!HI78=Výsledky!$IO$6,Tipy!HI78=Výsledky!$IO$7,Tipy!HI78=Výsledky!$IO$8,Tipy!HI78=Výsledky!$IO$9),IF(VLOOKUP(Tipy!HI78,'Kategórie hráčov'!$A$2:$B$46,2,FALSE)=30,30,20),0))</f>
        <v/>
      </c>
      <c r="IR84" s="68" t="str">
        <f>IF(ISBLANK($IT$3),"",IF(OR(Tipy!HJ78=Výsledky!$IR$6,Tipy!HJ78=Výsledky!$IR$7,Tipy!HJ78=Výsledky!$IR$8,Tipy!HJ78=Výsledky!$IR$9),IF(VLOOKUP(Tipy!HJ78,'Kategórie hráčov'!$A$2:$B$46,2,FALSE)=30,30,20),0))</f>
        <v/>
      </c>
      <c r="IS84" s="69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65" t="str">
        <f>IF(ISBLANK($IT$3),"",IF(ISBLANK(Tipy!HF78),"-",SUM(IO84:IS84)))</f>
        <v/>
      </c>
      <c r="IU84" s="64"/>
      <c r="IV84" s="61" t="str">
        <f>IF(ISBLANK($JA$3),"",IF(ISBLANK(Tipy!HL78),0,IF(AND(Tipy!HL78=Výsledky!$IY$3,Tipy!HN78=Výsledky!$JA$3),60,0)))</f>
        <v/>
      </c>
      <c r="IW84" s="61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61" t="str">
        <f>IF(ISBLANK($JA$3),"",IF(OR(Tipy!HO78=Výsledky!$IV$6,Tipy!HO78=Výsledky!$IV$7,Tipy!HO78=Výsledky!$IV$8,Tipy!HO78=Výsledky!$IV$9),IF(VLOOKUP(Tipy!HO78,'Kategórie hráčov'!$A$2:$B$46,2,FALSE)=30,30,20),0))</f>
        <v/>
      </c>
      <c r="IY84" s="61" t="str">
        <f>IF(ISBLANK($JA$3),"",IF(OR(Tipy!HP78=Výsledky!$IY$6,Tipy!HP78=Výsledky!$IY$7,Tipy!HP78=Výsledky!$IY$8,Tipy!HP78=Výsledky!$IY$9),IF(VLOOKUP(Tipy!HP78,'Kategórie hráčov'!$A$2:$B$46,2,FALSE)=30,30,20),0))</f>
        <v/>
      </c>
      <c r="IZ84" s="62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65" t="str">
        <f>IF(ISBLANK($JA$3),"",IF(ISBLANK(Tipy!HL78),"-",SUM(IV84:IZ84)))</f>
        <v/>
      </c>
      <c r="JB84" s="64"/>
      <c r="JC84" s="67" t="str">
        <f>IF(ISBLANK($JO$3),"",IF(ISBLANK(Tipy!HR78),0,IF(AND(Tipy!HR78=Výsledky!$JM$3,Tipy!HT78=Výsledky!$JO$3),60,0)))</f>
        <v/>
      </c>
      <c r="JD84" s="68" t="str">
        <f>IF(ISBLANK($JO$3),"",IF(ISBLANK(Tipy!HR78),0,IF(AND(Tipy!HR78=Výsledky!$JM$3,Tipy!HT78=Výsledky!$JO$3),0,IF(AND(Tipy!HR78-Tipy!HT78&gt;0,Výsledky!$JM$3-Výsledky!$JO$3&gt;0),20,IF(AND(Tipy!HR78-Tipy!HT78=0,Výsledky!$JM$3-Výsledky!$JO$3=0),20,IF(AND(Tipy!HR78-Tipy!HT78&lt;0,Výsledky!$JM$3-Výsledky!$JO$3&lt;0),20,0))))))</f>
        <v/>
      </c>
      <c r="JE84" s="68" t="str">
        <f>IF(ISBLANK($JO$3),"",IF(OR(Tipy!HU78=Výsledky!$JC$6,Tipy!HU78=Výsledky!$JC$7,Tipy!HU78=Výsledky!$JC$8,Tipy!HU78=Výsledky!$JC$9),IF(VLOOKUP(Tipy!HU78,'Kategórie hráčov'!$A$2:$B$70,2,FALSE)=30,30,20),0))</f>
        <v/>
      </c>
      <c r="JF84" s="68" t="str">
        <f>IF(ISBLANK($JO$3),"",IF(OR(Tipy!HV78=Výsledky!$JF$6,Tipy!HV78=Výsledky!$JF$7,Tipy!HV78=Výsledky!$JF$8,Tipy!HV78=Výsledky!$JF$9),IF(VLOOKUP(Tipy!HV78,'Kategórie hráčov'!$A$2:$B$70,2,FALSE)=30,30,20),0))</f>
        <v/>
      </c>
      <c r="JG84" s="69" t="str">
        <f>IF(ISBLANK($JO$3),"",IF(ISBLANK(Tipy!HR78),0,IF(OR(AND(Tipy!HR78=Výsledky!$JM$3,OR(Tipy!HT78=Výsledky!$JO$3+1,Tipy!HT78=Výsledky!$JO$3-1)),AND(Tipy!HT78=Výsledky!$JO$3,OR(Tipy!HR78=Výsledky!$JM$3+1,Tipy!HR78=Výsledky!$JM$3-1))),10,0)))</f>
        <v/>
      </c>
      <c r="JH84" s="70" t="str">
        <f>IF(ISBLANK($JO$3),"",IF(ISBLANK(Tipy!HR78),"-",SUM(JC84:JG84)))</f>
        <v/>
      </c>
      <c r="JI84" s="64"/>
      <c r="JJ84" s="67" t="str">
        <f>IF(ISBLANK($JH$3),"",IF(ISBLANK(Tipy!HX78),0,IF(AND(Tipy!HX78=Výsledky!$JF$3,Tipy!HZ78=Výsledky!$JH$3),60,0)))</f>
        <v/>
      </c>
      <c r="JK84" s="68" t="str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/>
      </c>
      <c r="JL84" s="68" t="str">
        <f>IF(ISBLANK($JH$3),"",IF(OR(Tipy!IA78=Výsledky!#REF!,Tipy!IA78=Výsledky!#REF!,Tipy!IA78=Výsledky!#REF!,Tipy!IA78=Výsledky!$JJ$9),IF(VLOOKUP(Tipy!IA78,'Kategórie hráčov'!$A$2:$B$46,2,FALSE)=30,30,20),0))</f>
        <v/>
      </c>
      <c r="JM84" s="68" t="str">
        <f>IF(ISBLANK($JH$3),"",IF(OR(Tipy!IB78=Výsledky!#REF!,Tipy!IB78=Výsledky!#REF!,Tipy!IB78=Výsledky!#REF!,Tipy!IB78=Výsledky!$JM$9),IF(VLOOKUP(Tipy!IB78,'Kategórie hráčov'!$A$2:$B$46,2,FALSE)=30,30,20),0))</f>
        <v/>
      </c>
      <c r="JN84" s="69" t="str">
        <f>IF(ISBLANK($JH$3),"",IF(ISBLANK(Tipy!HX78),0,IF(OR(AND(Tipy!HX78=Výsledky!$JF$3,OR(Tipy!HZ78=Výsledky!$JH$3+1,Tipy!HZ78=Výsledky!$JH$3-1)),AND(Tipy!HZ78=Výsledky!$JH$3,OR(Tipy!HX78=Výsledky!$JF$3+1,Tipy!HX78=Výsledky!$JF$3-1))),10,0)))</f>
        <v/>
      </c>
      <c r="JO84" s="70" t="str">
        <f>IF(ISBLANK($JH$3),"",IF(ISBLANK(Tipy!HX78),"-",SUM(JJ84:JN84)))</f>
        <v/>
      </c>
      <c r="JP84" s="64"/>
      <c r="JQ84" s="67" t="str">
        <f>IF(ISBLANK($JV$3),"",IF(ISBLANK(Tipy!ID78),0,IF(AND(Tipy!ID78=Výsledky!$JT$3,Tipy!IF78=Výsledky!$JV$3),60,0)))</f>
        <v/>
      </c>
      <c r="JR84" s="68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68" t="str">
        <f>IF(ISBLANK($JV$3),"",IF(OR(Tipy!IG78=Výsledky!$JQ$6,Tipy!IG78=Výsledky!$JQ$7,Tipy!IG78=Výsledky!$JQ$8,Tipy!IG78=Výsledky!$JQ$9),IF(VLOOKUP(Tipy!IG78,'Kategórie hráčov'!$A$2:$B$46,2,FALSE)=30,30,20),0))</f>
        <v/>
      </c>
      <c r="JT84" s="68" t="str">
        <f>IF(ISBLANK($JV$3),"",IF(OR(Tipy!IH78=Výsledky!$JT$6,Tipy!IH78=Výsledky!$JT$7,Tipy!IH78=Výsledky!$JT$8,Tipy!IH78=Výsledky!$JT$9),IF(VLOOKUP(Tipy!IH78,'Kategórie hráčov'!$A$2:$B$46,2,FALSE)=30,30,20),0))</f>
        <v/>
      </c>
      <c r="JU84" s="69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70" t="str">
        <f>IF(ISBLANK($JV$3),"",IF(ISBLANK(Tipy!ID78),"-",SUM(JQ84:JU84)))</f>
        <v/>
      </c>
      <c r="JW84" s="64"/>
      <c r="JX84" s="67" t="str">
        <f>IF(ISBLANK($KQ$3),"",IF(ISBLANK(Tipy!IJ78),0,IF(AND(Tipy!IJ78=Výsledky!$KO$3,Tipy!IL78=Výsledky!$KQ$3),60,0)))</f>
        <v/>
      </c>
      <c r="JY84" s="68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8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8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9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4"/>
      <c r="KE84" s="61" t="str">
        <f>IF(ISBLANK($KX$3),"",IF(ISBLANK(Tipy!IP78),0,IF(AND(Tipy!IP78=Výsledky!$KV$3,Tipy!IR78=Výsledky!$KX$3),60,0)))</f>
        <v/>
      </c>
      <c r="KF84" s="61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1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1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2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65" t="str">
        <f>IF(ISBLANK($KX$3),"",IF(ISBLANK(Tipy!IP78),"-",SUM(KE84:KI84)))</f>
        <v/>
      </c>
      <c r="KK84" s="64"/>
      <c r="KL84" s="61" t="str">
        <f>IF(ISBLANK($KJ$3),"",IF(ISBLANK(Tipy!IV78),0,IF(AND(Tipy!IV78=Výsledky!$KH$3,Tipy!IX78=Výsledky!$KJ$3),60,0)))</f>
        <v/>
      </c>
      <c r="KM84" s="61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1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1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2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65" t="str">
        <f>IF(ISBLANK($KJ$3),"",IF(ISBLANK(Tipy!IV78),"-",SUM(KL84:KP84)))</f>
        <v/>
      </c>
      <c r="KR84" s="64"/>
      <c r="KS84" s="67" t="str">
        <f>IF(ISBLANK($KC$3),"",IF(ISBLANK(Tipy!JB78),0,IF(AND(Tipy!JB78=Výsledky!$KA$3,Tipy!JD78=Výsledky!$KC$3),60,0)))</f>
        <v/>
      </c>
      <c r="KT84" s="68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8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8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9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4"/>
      <c r="KZ84" s="61" t="str">
        <f>IF(ISBLANK($LE$3),"",IF(ISBLANK(Tipy!JH78),0,IF(AND(Tipy!JH78=Výsledky!$LC$3,Tipy!JJ78=Výsledky!$LE$3),60,0)))</f>
        <v/>
      </c>
      <c r="LA84" s="61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1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1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2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5" t="str">
        <f>IF(ISBLANK($LE$3),"",IF(ISBLANK(Tipy!JH78),"-",SUM(KZ84:LD84)))</f>
        <v/>
      </c>
      <c r="LF84" s="64"/>
      <c r="LG84" s="67" t="str">
        <f>IF(ISBLANK($JH$3),"",IF(ISBLANK(Tipy!JU78),0,IF(AND(Tipy!JU78=Výsledky!$JF$3,Tipy!JW78=Výsledky!$JH$3),60,0)))</f>
        <v/>
      </c>
      <c r="LH84" s="68" t="str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/>
      </c>
      <c r="LI84" s="68" t="str">
        <f>IF(ISBLANK($JH$3),"",IF(OR(Tipy!JX78=Výsledky!#REF!,Tipy!JX78=Výsledky!#REF!,Tipy!JX78=Výsledky!#REF!,Tipy!JX78=Výsledky!$JJ$9),IF(VLOOKUP(Tipy!JX78,'Kategórie hráčov'!$A$2:$B$46,2,FALSE)=30,30,20),0))</f>
        <v/>
      </c>
      <c r="LJ84" s="68" t="str">
        <f>IF(ISBLANK($JH$3),"",IF(OR(Tipy!JY78=Výsledky!#REF!,Tipy!JY78=Výsledky!#REF!,Tipy!JY78=Výsledky!#REF!,Tipy!JY78=Výsledky!$JM$9),IF(VLOOKUP(Tipy!JY78,'Kategórie hráčov'!$A$2:$B$46,2,FALSE)=30,30,20),0))</f>
        <v/>
      </c>
      <c r="LK84" s="69" t="str">
        <f>IF(ISBLANK($JH$3),"",IF(ISBLANK(Tipy!JU78),0,IF(OR(AND(Tipy!JU78=Výsledky!$JF$3,OR(Tipy!JW78=Výsledky!$JH$3+1,Tipy!JW78=Výsledky!$JH$3-1)),AND(Tipy!JW78=Výsledky!$JH$3,OR(Tipy!JU78=Výsledky!$JF$3+1,Tipy!JU78=Výsledky!$JF$3-1))),10,0)))</f>
        <v/>
      </c>
      <c r="LL84" s="70" t="str">
        <f>IF(ISBLANK($JH$3),"",IF(ISBLANK(Tipy!JU78),"-",SUM(LG84:LK84)))</f>
        <v/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 t="str">
        <f>IF(ISBLANK($JH$3),"",IF(ISBLANK(Tipy!KI78),0,IF(AND(Tipy!KI78=Výsledky!$JF$3,Tipy!KK78=Výsledky!$JH$3),60,0)))</f>
        <v/>
      </c>
      <c r="LV84" s="68" t="str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/>
      </c>
      <c r="LW84" s="68" t="str">
        <f>IF(ISBLANK($JH$3),"",IF(OR(Tipy!KL78=Výsledky!#REF!,Tipy!KL78=Výsledky!#REF!,Tipy!KL78=Výsledky!#REF!,Tipy!KL78=Výsledky!$JJ$9),IF(VLOOKUP(Tipy!KL78,'Kategórie hráčov'!$A$2:$B$46,2,FALSE)=30,30,20),0))</f>
        <v/>
      </c>
      <c r="LX84" s="68" t="str">
        <f>IF(ISBLANK($JH$3),"",IF(OR(Tipy!KM78=Výsledky!#REF!,Tipy!KM78=Výsledky!#REF!,Tipy!KM78=Výsledky!#REF!,Tipy!KM78=Výsledky!$JM$9),IF(VLOOKUP(Tipy!KM78,'Kategórie hráčov'!$A$2:$B$46,2,FALSE)=30,30,20),0))</f>
        <v/>
      </c>
      <c r="LY84" s="69" t="str">
        <f>IF(ISBLANK($JH$3),"",IF(ISBLANK(Tipy!KI78),0,IF(OR(AND(Tipy!KI78=Výsledky!$JF$3,OR(Tipy!KK78=Výsledky!$JH$3+1,Tipy!KK78=Výsledky!$JH$3-1)),AND(Tipy!KK78=Výsledky!$JH$3,OR(Tipy!KI78=Výsledky!$JF$3+1,Tipy!KI78=Výsledky!$JF$3-1))),10,0)))</f>
        <v/>
      </c>
      <c r="LZ84" s="70" t="str">
        <f>IF(ISBLANK($JH$3),"",IF(ISBLANK(Tipy!KI78),"-",SUM(LU84:LY84)))</f>
        <v/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324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324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5" customFormat="1" ht="15" hidden="1" customHeight="1" x14ac:dyDescent="0.2">
      <c r="A85" s="287"/>
      <c r="B85" s="302"/>
      <c r="C85" s="308"/>
      <c r="D85" s="61"/>
      <c r="E85" s="61"/>
      <c r="F85" s="61"/>
      <c r="G85" s="61"/>
      <c r="H85" s="62"/>
      <c r="I85" s="63"/>
      <c r="J85" s="304"/>
      <c r="K85" s="102"/>
      <c r="L85" s="101"/>
      <c r="M85" s="101"/>
      <c r="N85" s="101"/>
      <c r="O85" s="62"/>
      <c r="P85" s="63"/>
      <c r="Q85" s="299"/>
      <c r="R85" s="102"/>
      <c r="S85" s="101"/>
      <c r="T85" s="101"/>
      <c r="U85" s="101"/>
      <c r="V85" s="62"/>
      <c r="W85" s="65"/>
      <c r="X85" s="299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>
        <f>IF(ISBLANK($CO$3),"",IF(ISBLANK(Tipy!BX79),0,IF(AND(Tipy!BX79=Výsledky!$CM$3,Tipy!BZ79=Výsledky!$CO$3),60,0)))</f>
        <v>0</v>
      </c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299"/>
      <c r="FW85" s="105"/>
      <c r="FX85" s="106"/>
      <c r="FY85" s="106"/>
      <c r="FZ85" s="106"/>
      <c r="GA85" s="318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299"/>
      <c r="OF85" s="105"/>
      <c r="OG85" s="106"/>
      <c r="OH85" s="106"/>
      <c r="OI85" s="106"/>
      <c r="OJ85" s="289"/>
      <c r="OK85" s="300"/>
      <c r="OL85" s="323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324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5" customFormat="1" ht="15" hidden="1" customHeight="1" x14ac:dyDescent="0.2">
      <c r="A86" s="287" t="str">
        <f>Tipy!A80</f>
        <v/>
      </c>
      <c r="B86" s="302"/>
      <c r="C86" s="308"/>
      <c r="D86" s="61"/>
      <c r="E86" s="61"/>
      <c r="F86" s="61"/>
      <c r="G86" s="61"/>
      <c r="H86" s="62"/>
      <c r="I86" s="63"/>
      <c r="J86" s="304"/>
      <c r="K86" s="102"/>
      <c r="L86" s="101"/>
      <c r="M86" s="101"/>
      <c r="N86" s="101"/>
      <c r="O86" s="62"/>
      <c r="P86" s="63"/>
      <c r="Q86" s="299"/>
      <c r="R86" s="102"/>
      <c r="S86" s="101"/>
      <c r="T86" s="101"/>
      <c r="U86" s="101"/>
      <c r="V86" s="62"/>
      <c r="W86" s="65"/>
      <c r="X86" s="299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>
        <f>IF(ISBLANK($CO$3),"",IF(ISBLANK(Tipy!BX80),0,IF(AND(Tipy!BX80=Výsledky!$CM$3,Tipy!BZ80=Výsledky!$CO$3),60,0)))</f>
        <v>0</v>
      </c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299"/>
      <c r="FW86" s="102"/>
      <c r="FX86" s="101"/>
      <c r="FY86" s="101"/>
      <c r="FZ86" s="101"/>
      <c r="GA86" s="303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299"/>
      <c r="OF86" s="102"/>
      <c r="OG86" s="101"/>
      <c r="OH86" s="101"/>
      <c r="OI86" s="101"/>
      <c r="OJ86" s="62"/>
      <c r="OK86" s="65"/>
      <c r="OL86" s="323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324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5" customFormat="1" ht="15" hidden="1" customHeight="1" x14ac:dyDescent="0.2">
      <c r="A87" s="287" t="str">
        <f>Tipy!A81</f>
        <v/>
      </c>
      <c r="B87" s="302"/>
      <c r="C87" s="308"/>
      <c r="D87" s="61"/>
      <c r="E87" s="61"/>
      <c r="F87" s="61"/>
      <c r="G87" s="61"/>
      <c r="H87" s="62"/>
      <c r="I87" s="63"/>
      <c r="J87" s="304"/>
      <c r="K87" s="102"/>
      <c r="L87" s="101"/>
      <c r="M87" s="101"/>
      <c r="N87" s="101"/>
      <c r="O87" s="62"/>
      <c r="P87" s="63"/>
      <c r="Q87" s="299"/>
      <c r="R87" s="102"/>
      <c r="S87" s="101"/>
      <c r="T87" s="101"/>
      <c r="U87" s="101"/>
      <c r="V87" s="62"/>
      <c r="W87" s="65"/>
      <c r="X87" s="299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>
        <f>IF(ISBLANK($CO$3),"",IF(ISBLANK(Tipy!BX81),0,IF(AND(Tipy!BX81=Výsledky!$CM$3,Tipy!BZ81=Výsledky!$CO$3),60,0)))</f>
        <v>0</v>
      </c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299"/>
      <c r="FW87" s="102"/>
      <c r="FX87" s="101"/>
      <c r="FY87" s="101"/>
      <c r="FZ87" s="101"/>
      <c r="GA87" s="303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299"/>
      <c r="OF87" s="102"/>
      <c r="OG87" s="101"/>
      <c r="OH87" s="101"/>
      <c r="OI87" s="101"/>
      <c r="OJ87" s="62"/>
      <c r="OK87" s="65"/>
      <c r="OL87" s="323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324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5" customFormat="1" ht="15" hidden="1" customHeight="1" x14ac:dyDescent="0.2">
      <c r="A88" s="287" t="str">
        <f>Tipy!A82</f>
        <v/>
      </c>
      <c r="B88" s="302"/>
      <c r="C88" s="308"/>
      <c r="D88" s="61"/>
      <c r="E88" s="61"/>
      <c r="F88" s="61"/>
      <c r="G88" s="61"/>
      <c r="H88" s="62"/>
      <c r="I88" s="63"/>
      <c r="J88" s="304"/>
      <c r="K88" s="102"/>
      <c r="L88" s="101"/>
      <c r="M88" s="101"/>
      <c r="N88" s="101"/>
      <c r="O88" s="62"/>
      <c r="P88" s="63"/>
      <c r="Q88" s="299"/>
      <c r="R88" s="102"/>
      <c r="S88" s="101"/>
      <c r="T88" s="101"/>
      <c r="U88" s="101"/>
      <c r="V88" s="62"/>
      <c r="W88" s="65"/>
      <c r="X88" s="299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>
        <f>IF(ISBLANK($CO$3),"",IF(ISBLANK(Tipy!BX82),0,IF(AND(Tipy!BX82=Výsledky!$CM$3,Tipy!BZ82=Výsledky!$CO$3),60,0)))</f>
        <v>0</v>
      </c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299"/>
      <c r="FW88" s="102"/>
      <c r="FX88" s="101"/>
      <c r="FY88" s="101"/>
      <c r="FZ88" s="101"/>
      <c r="GA88" s="303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299"/>
      <c r="OF88" s="102"/>
      <c r="OG88" s="101"/>
      <c r="OH88" s="101"/>
      <c r="OI88" s="101"/>
      <c r="OJ88" s="62"/>
      <c r="OK88" s="65"/>
      <c r="OL88" s="323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324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5" customFormat="1" ht="15" hidden="1" customHeight="1" x14ac:dyDescent="0.2">
      <c r="A89" s="287" t="str">
        <f>Tipy!A83</f>
        <v/>
      </c>
      <c r="B89" s="302"/>
      <c r="C89" s="308"/>
      <c r="D89" s="61"/>
      <c r="E89" s="61"/>
      <c r="F89" s="61"/>
      <c r="G89" s="61"/>
      <c r="H89" s="62"/>
      <c r="I89" s="63"/>
      <c r="J89" s="304"/>
      <c r="K89" s="102"/>
      <c r="L89" s="101"/>
      <c r="M89" s="101"/>
      <c r="N89" s="101"/>
      <c r="O89" s="62"/>
      <c r="P89" s="63"/>
      <c r="Q89" s="299"/>
      <c r="R89" s="102"/>
      <c r="S89" s="101"/>
      <c r="T89" s="101"/>
      <c r="U89" s="101"/>
      <c r="V89" s="62"/>
      <c r="W89" s="65"/>
      <c r="X89" s="299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>
        <f>IF(ISBLANK($CO$3),"",IF(ISBLANK(Tipy!BX83),0,IF(AND(Tipy!BX83=Výsledky!$CM$3,Tipy!BZ83=Výsledky!$CO$3),60,0)))</f>
        <v>0</v>
      </c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299"/>
      <c r="FW89" s="102"/>
      <c r="FX89" s="101"/>
      <c r="FY89" s="101"/>
      <c r="FZ89" s="101"/>
      <c r="GA89" s="303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299"/>
      <c r="OF89" s="102"/>
      <c r="OG89" s="101"/>
      <c r="OH89" s="101"/>
      <c r="OI89" s="101"/>
      <c r="OJ89" s="62"/>
      <c r="OK89" s="65"/>
      <c r="OL89" s="323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324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5" customFormat="1" ht="15.75" hidden="1" customHeight="1" thickBot="1" x14ac:dyDescent="0.25">
      <c r="A90" s="287"/>
      <c r="B90" s="309"/>
      <c r="C90" s="308"/>
      <c r="D90" s="61"/>
      <c r="E90" s="61"/>
      <c r="F90" s="61"/>
      <c r="G90" s="61"/>
      <c r="H90" s="62"/>
      <c r="I90" s="63"/>
      <c r="J90" s="304"/>
      <c r="K90" s="67"/>
      <c r="L90" s="68"/>
      <c r="M90" s="68"/>
      <c r="N90" s="68"/>
      <c r="O90" s="69"/>
      <c r="P90" s="120"/>
      <c r="Q90" s="299"/>
      <c r="R90" s="67"/>
      <c r="S90" s="68"/>
      <c r="T90" s="68"/>
      <c r="U90" s="68"/>
      <c r="V90" s="69"/>
      <c r="W90" s="65"/>
      <c r="X90" s="299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>
        <f>IF(ISBLANK($CO$3),"",IF(ISBLANK(Tipy!BX84),0,IF(AND(Tipy!BX84=Výsledky!$CM$3,Tipy!BZ84=Výsledky!$CO$3),60,0)))</f>
        <v>0</v>
      </c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299"/>
      <c r="FW90" s="67"/>
      <c r="FX90" s="68"/>
      <c r="FY90" s="68"/>
      <c r="FZ90" s="68"/>
      <c r="GA90" s="319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299"/>
      <c r="OF90" s="67"/>
      <c r="OG90" s="68"/>
      <c r="OH90" s="68"/>
      <c r="OI90" s="68"/>
      <c r="OJ90" s="69"/>
      <c r="OK90" s="70"/>
      <c r="OL90" s="323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324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 x14ac:dyDescent="0.25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4"/>
      <c r="EJ91" s="74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320"/>
      <c r="FX91" s="94"/>
      <c r="FY91" s="94"/>
      <c r="FZ91" s="94"/>
      <c r="GA91" s="95"/>
      <c r="GB91" s="78"/>
      <c r="GC91" s="76"/>
      <c r="GD91" s="321"/>
      <c r="GE91" s="74"/>
      <c r="GF91" s="74"/>
      <c r="GG91" s="74"/>
      <c r="GH91" s="74"/>
      <c r="GI91" s="322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321"/>
      <c r="KF91" s="74"/>
      <c r="KG91" s="74"/>
      <c r="KH91" s="74"/>
      <c r="KI91" s="74"/>
      <c r="KJ91" s="322"/>
      <c r="KK91" s="76"/>
      <c r="KL91" s="321"/>
      <c r="KM91" s="74"/>
      <c r="KN91" s="74"/>
      <c r="KO91" s="74"/>
      <c r="KP91" s="74"/>
      <c r="KQ91" s="322"/>
      <c r="KR91" s="76"/>
      <c r="KS91" s="77"/>
      <c r="KT91" s="77"/>
      <c r="KU91" s="77"/>
      <c r="KV91" s="77"/>
      <c r="KW91" s="77"/>
      <c r="KX91" s="76"/>
      <c r="KY91" s="76"/>
      <c r="KZ91" s="321"/>
      <c r="LA91" s="74"/>
      <c r="LB91" s="74"/>
      <c r="LC91" s="74"/>
      <c r="LD91" s="74"/>
      <c r="LE91" s="322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321"/>
      <c r="MC91" s="74"/>
      <c r="MD91" s="74"/>
      <c r="ME91" s="74"/>
      <c r="MF91" s="74"/>
      <c r="MG91" s="322"/>
      <c r="MH91" s="76"/>
      <c r="MI91" s="321"/>
      <c r="MJ91" s="74"/>
      <c r="MK91" s="74"/>
      <c r="ML91" s="74"/>
      <c r="MM91" s="74"/>
      <c r="MN91" s="322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321"/>
      <c r="OG91" s="74"/>
      <c r="OH91" s="74"/>
      <c r="OI91" s="74"/>
      <c r="OJ91" s="74"/>
      <c r="OK91" s="322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321"/>
      <c r="PP91" s="74"/>
      <c r="PQ91" s="74"/>
      <c r="PR91" s="74"/>
      <c r="PS91" s="74"/>
      <c r="PT91" s="322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 x14ac:dyDescent="0.2">
      <c r="A92" s="486" t="s">
        <v>151</v>
      </c>
      <c r="B92" s="79" t="s">
        <v>144</v>
      </c>
      <c r="C92" s="80"/>
      <c r="D92" s="446">
        <f>IF(ISBLANK(I3),"",COUNTIF(I12:I90,"&gt;=0"))</f>
        <v>0</v>
      </c>
      <c r="E92" s="446"/>
      <c r="F92" s="453">
        <f>IF(ISBLANK(I3),"",D92/COUNT($A$12:$A$90))</f>
        <v>0</v>
      </c>
      <c r="G92" s="453"/>
      <c r="H92" s="81"/>
      <c r="I92" s="82"/>
      <c r="J92" s="83"/>
      <c r="K92" s="446">
        <f>IF(ISBLANK(P3),"",COUNTIF(P12:P90,"&gt;=0"))</f>
        <v>67</v>
      </c>
      <c r="L92" s="446"/>
      <c r="M92" s="453">
        <f>IF(ISBLANK(P3),"",K92/COUNT($A$12:$A$90))</f>
        <v>0.9178082191780822</v>
      </c>
      <c r="N92" s="453"/>
      <c r="O92" s="81"/>
      <c r="P92" s="82"/>
      <c r="Q92" s="84"/>
      <c r="R92" s="446">
        <f>IF(ISBLANK(W3),"",COUNTIF(W12:W90,"&gt;=0"))</f>
        <v>62</v>
      </c>
      <c r="S92" s="446"/>
      <c r="T92" s="453">
        <f>IF(ISBLANK(W3),"",R92/COUNT($A$12:$A$90))</f>
        <v>0.84931506849315064</v>
      </c>
      <c r="U92" s="453"/>
      <c r="V92" s="81"/>
      <c r="W92" s="82"/>
      <c r="X92" s="84"/>
      <c r="Y92" s="446">
        <f>IF(ISBLANK(AD3),"",COUNTIF(AD12:AD90,"&gt;=0"))</f>
        <v>62</v>
      </c>
      <c r="Z92" s="446"/>
      <c r="AA92" s="453">
        <f>IF(ISBLANK(AD3),"",Y92/COUNT($A$12:$A$90))</f>
        <v>0.84931506849315064</v>
      </c>
      <c r="AB92" s="453"/>
      <c r="AC92" s="81"/>
      <c r="AD92" s="82"/>
      <c r="AE92" s="84"/>
      <c r="AF92" s="446">
        <f>IF(ISBLANK(AK3),"",COUNTIF(AK12:AK90,"&gt;=0"))</f>
        <v>58</v>
      </c>
      <c r="AG92" s="446"/>
      <c r="AH92" s="453">
        <f>IF(ISBLANK(AK3),"",AF92/COUNT($A$12:$A$90))</f>
        <v>0.79452054794520544</v>
      </c>
      <c r="AI92" s="453"/>
      <c r="AJ92" s="81"/>
      <c r="AK92" s="82"/>
      <c r="AL92" s="84"/>
      <c r="AM92" s="446">
        <f>IF(ISBLANK(AR3),"",COUNTIF(AR12:AR90,"&gt;=0"))</f>
        <v>62</v>
      </c>
      <c r="AN92" s="446"/>
      <c r="AO92" s="453">
        <f>IF(ISBLANK(AR3),"",AM92/COUNT($A$12:$A$90))</f>
        <v>0.84931506849315064</v>
      </c>
      <c r="AP92" s="453"/>
      <c r="AQ92" s="81"/>
      <c r="AR92" s="82"/>
      <c r="AS92" s="84"/>
      <c r="AT92" s="445">
        <f>IF(ISBLANK(AY3),"",COUNTIF(AY12:AY90,"&gt;=0"))</f>
        <v>60</v>
      </c>
      <c r="AU92" s="446"/>
      <c r="AV92" s="453">
        <f>IF(ISBLANK(AY3),"",AT92/COUNT($A$12:$A$90))</f>
        <v>0.82191780821917804</v>
      </c>
      <c r="AW92" s="453"/>
      <c r="AX92" s="81"/>
      <c r="AY92" s="82"/>
      <c r="AZ92" s="84"/>
      <c r="BA92" s="446">
        <f>IF(ISBLANK(BF3),"",COUNTIF(BF12:BF90,"&gt;=0"))</f>
        <v>51</v>
      </c>
      <c r="BB92" s="446"/>
      <c r="BC92" s="453">
        <f>IF(ISBLANK(BF3),"",BA92/COUNT($A$12:$A$90))</f>
        <v>0.69863013698630139</v>
      </c>
      <c r="BD92" s="453"/>
      <c r="BE92" s="81"/>
      <c r="BF92" s="82"/>
      <c r="BG92" s="84"/>
      <c r="BH92" s="446">
        <f>IF(ISBLANK(BM3),"",COUNTIF(BM12:BM90,"&gt;=0"))</f>
        <v>54</v>
      </c>
      <c r="BI92" s="446"/>
      <c r="BJ92" s="453">
        <f>IF(ISBLANK(BM3),"",BH92/COUNT($A$12:$A$90))</f>
        <v>0.73972602739726023</v>
      </c>
      <c r="BK92" s="453"/>
      <c r="BL92" s="81"/>
      <c r="BM92" s="82"/>
      <c r="BN92" s="84"/>
      <c r="BO92" s="446">
        <f>IF(ISBLANK(BT3),"",COUNTIF(BT12:BT90,"&gt;=0"))</f>
        <v>58</v>
      </c>
      <c r="BP92" s="446"/>
      <c r="BQ92" s="453">
        <f>IF(ISBLANK(BT3),"",BO92/COUNT($A$12:$A$90))</f>
        <v>0.79452054794520544</v>
      </c>
      <c r="BR92" s="453"/>
      <c r="BS92" s="81"/>
      <c r="BT92" s="82"/>
      <c r="BU92" s="84"/>
      <c r="BV92" s="446">
        <f>IF(ISBLANK(CA3),"",COUNTIF(CA12:CA90,"&gt;=0"))</f>
        <v>57</v>
      </c>
      <c r="BW92" s="446"/>
      <c r="BX92" s="453">
        <f>IF(ISBLANK(CA3),"",BV92/COUNT($A$12:$A$90))</f>
        <v>0.78082191780821919</v>
      </c>
      <c r="BY92" s="453"/>
      <c r="BZ92" s="81"/>
      <c r="CA92" s="82"/>
      <c r="CB92" s="84"/>
      <c r="CC92" s="446">
        <f>IF(ISBLANK(CH3),"",COUNTIF(CH12:CH90,"&gt;=0"))</f>
        <v>54</v>
      </c>
      <c r="CD92" s="446"/>
      <c r="CE92" s="453">
        <f>IF(ISBLANK(CH3),"",CC92/COUNT($A$12:$A$90))</f>
        <v>0.73972602739726023</v>
      </c>
      <c r="CF92" s="453"/>
      <c r="CG92" s="81"/>
      <c r="CH92" s="82"/>
      <c r="CI92" s="84"/>
      <c r="CJ92" s="446">
        <f>IF(ISBLANK(CO3),"",COUNTIF(CO12:CO90,"&gt;=0"))</f>
        <v>57</v>
      </c>
      <c r="CK92" s="446"/>
      <c r="CL92" s="453">
        <f>IF(ISBLANK(CO3),"",CJ92/COUNT($A$12:$A$90))</f>
        <v>0.78082191780821919</v>
      </c>
      <c r="CM92" s="453"/>
      <c r="CN92" s="81"/>
      <c r="CO92" s="82"/>
      <c r="CP92" s="84"/>
      <c r="CQ92" s="446">
        <f>IF(ISBLANK(CV3),"",COUNTIF(CV12:CV90,"&gt;=0"))</f>
        <v>54</v>
      </c>
      <c r="CR92" s="446"/>
      <c r="CS92" s="453">
        <f>IF(ISBLANK(CV3),"",CQ92/COUNT($A$12:$A$90))</f>
        <v>0.73972602739726023</v>
      </c>
      <c r="CT92" s="453"/>
      <c r="CU92" s="81"/>
      <c r="CV92" s="82"/>
      <c r="CW92" s="84"/>
      <c r="CX92" s="446">
        <f>IF(ISBLANK(DC3),"",COUNTIF(DC12:DC90,"&gt;=0"))</f>
        <v>53</v>
      </c>
      <c r="CY92" s="446"/>
      <c r="CZ92" s="453">
        <f>IF(ISBLANK(DC3),"",CX92/COUNT($A$12:$A$90))</f>
        <v>0.72602739726027399</v>
      </c>
      <c r="DA92" s="453"/>
      <c r="DB92" s="81"/>
      <c r="DC92" s="82"/>
      <c r="DD92" s="84"/>
      <c r="DE92" s="446">
        <f>IF(ISBLANK(DJ3),"",COUNTIF(DJ12:DJ90,"&gt;=0"))</f>
        <v>52</v>
      </c>
      <c r="DF92" s="446"/>
      <c r="DG92" s="453">
        <f>IF(ISBLANK(DJ3),"",DE92/COUNT($A$12:$A$90))</f>
        <v>0.71232876712328763</v>
      </c>
      <c r="DH92" s="453"/>
      <c r="DI92" s="81"/>
      <c r="DJ92" s="82"/>
      <c r="DK92" s="84"/>
      <c r="DL92" s="446">
        <f>IF(ISBLANK(DQ3),"",COUNTIF(DQ12:DQ90,"&gt;=0"))</f>
        <v>57</v>
      </c>
      <c r="DM92" s="446"/>
      <c r="DN92" s="453">
        <f>IF(ISBLANK(DQ3),"",DL92/COUNT($A$12:$A$90))</f>
        <v>0.78082191780821919</v>
      </c>
      <c r="DO92" s="453"/>
      <c r="DP92" s="81"/>
      <c r="DQ92" s="82"/>
      <c r="DR92" s="84"/>
      <c r="DS92" s="446">
        <f>IF(ISBLANK(DX3),"",COUNTIF(DX12:DX90,"&gt;=0"))</f>
        <v>44</v>
      </c>
      <c r="DT92" s="446"/>
      <c r="DU92" s="453">
        <f>IF(ISBLANK(DX3),"",DS92/COUNT($A$12:$A$90))</f>
        <v>0.60273972602739723</v>
      </c>
      <c r="DV92" s="453"/>
      <c r="DW92" s="81"/>
      <c r="DX92" s="82"/>
      <c r="DY92" s="84"/>
      <c r="DZ92" s="446">
        <f>IF(ISBLANK(EE3),"",COUNTIF(EE12:EE90,"&gt;=0"))</f>
        <v>52</v>
      </c>
      <c r="EA92" s="446"/>
      <c r="EB92" s="453">
        <f>IF(ISBLANK(EE3),"",DZ92/COUNT($A$12:$A$90))</f>
        <v>0.71232876712328763</v>
      </c>
      <c r="EC92" s="453"/>
      <c r="ED92" s="81"/>
      <c r="EE92" s="82"/>
      <c r="EF92" s="84"/>
      <c r="EG92" s="446">
        <f>IF(ISBLANK(EL3),"",COUNTIF(EL12:EL90,"&gt;=0"))</f>
        <v>51</v>
      </c>
      <c r="EH92" s="446"/>
      <c r="EI92" s="453">
        <f>IF(ISBLANK(EL3),"",EG92/COUNT($A$12:$A$90))</f>
        <v>0.69863013698630139</v>
      </c>
      <c r="EJ92" s="453"/>
      <c r="EK92" s="81"/>
      <c r="EL92" s="82"/>
      <c r="EM92" s="84"/>
      <c r="EN92" s="446">
        <f>IF(ISBLANK(ES3),"",COUNTIF(ES12:ES90,"&gt;=0"))</f>
        <v>51</v>
      </c>
      <c r="EO92" s="446"/>
      <c r="EP92" s="453">
        <f>IF(ISBLANK(ES3),"",EN92/COUNT($A$12:$A$90))</f>
        <v>0.69863013698630139</v>
      </c>
      <c r="EQ92" s="453"/>
      <c r="ER92" s="81"/>
      <c r="ES92" s="82"/>
      <c r="ET92" s="84"/>
      <c r="EU92" s="446">
        <f>IF(ISBLANK(EZ3),"",COUNTIF(EZ12:EZ90,"&gt;=0"))</f>
        <v>48</v>
      </c>
      <c r="EV92" s="446"/>
      <c r="EW92" s="453">
        <f>IF(ISBLANK(EZ3),"",EU92/COUNT($A$12:$A$90))</f>
        <v>0.65753424657534243</v>
      </c>
      <c r="EX92" s="453"/>
      <c r="EY92" s="81"/>
      <c r="EZ92" s="82"/>
      <c r="FA92" s="84"/>
      <c r="FB92" s="446">
        <f>IF(ISBLANK(BM3),"",COUNTIF(FG12:FG90,"&gt;=0"))</f>
        <v>0</v>
      </c>
      <c r="FC92" s="446"/>
      <c r="FD92" s="453">
        <f>IF(ISBLANK(BM3),"",FB92/COUNT($A$12:$A$90))</f>
        <v>0</v>
      </c>
      <c r="FE92" s="453"/>
      <c r="FF92" s="81"/>
      <c r="FG92" s="82"/>
      <c r="FH92" s="84"/>
      <c r="FI92" s="446" t="str">
        <f>IF(ISBLANK(FN3),"",COUNTIF(FN12:FN90,"&gt;=0"))</f>
        <v/>
      </c>
      <c r="FJ92" s="446"/>
      <c r="FK92" s="453" t="str">
        <f>IF(ISBLANK(FN3),"",FI92/COUNT($A$12:$A$90))</f>
        <v/>
      </c>
      <c r="FL92" s="453"/>
      <c r="FM92" s="81"/>
      <c r="FN92" s="82"/>
      <c r="FO92" s="84"/>
      <c r="FP92" s="446">
        <f>IF(ISBLANK(DJ3),"",COUNTIF(FU12:FU90,"&gt;=0"))</f>
        <v>0</v>
      </c>
      <c r="FQ92" s="446"/>
      <c r="FR92" s="453">
        <f>IF(ISBLANK(DJ3),"",FP92/COUNT($A$12:$A$90))</f>
        <v>0</v>
      </c>
      <c r="FS92" s="453"/>
      <c r="FT92" s="81"/>
      <c r="FU92" s="82"/>
      <c r="FV92" s="84"/>
      <c r="FW92" s="446" t="str">
        <f>IF(ISBLANK(GB3),"",COUNTIF(GB12:GB90,"&gt;=0"))</f>
        <v/>
      </c>
      <c r="FX92" s="446"/>
      <c r="FY92" s="453" t="str">
        <f>IF(ISBLANK(GB3),"",FW92/COUNT($A$12:$A$90))</f>
        <v/>
      </c>
      <c r="FZ92" s="453"/>
      <c r="GA92" s="81"/>
      <c r="GB92" s="82"/>
      <c r="GC92" s="84"/>
      <c r="GD92" s="446" t="str">
        <f>IF(ISBLANK(GP3),"",COUNTIF(GI12:GI90,"&gt;=0"))</f>
        <v/>
      </c>
      <c r="GE92" s="446"/>
      <c r="GF92" s="453" t="str">
        <f>IF(ISBLANK(GP3),"",GD92/COUNT($A$12:$A$90))</f>
        <v/>
      </c>
      <c r="GG92" s="453"/>
      <c r="GH92" s="81"/>
      <c r="GI92" s="82"/>
      <c r="GJ92" s="84"/>
      <c r="GK92" s="446" t="str">
        <f>IF(ISBLANK(GW3),"",COUNTIF(GP12:GP90,"&gt;=0"))</f>
        <v/>
      </c>
      <c r="GL92" s="446"/>
      <c r="GM92" s="453" t="str">
        <f>IF(ISBLANK(GW3),"",GK92/COUNT($A$12:$A$90))</f>
        <v/>
      </c>
      <c r="GN92" s="453"/>
      <c r="GO92" s="81"/>
      <c r="GP92" s="82"/>
      <c r="GQ92" s="84"/>
      <c r="GR92" s="446" t="str">
        <f>IF(ISBLANK(GI3),"",COUNTIF(GW12:GW90,"&gt;=0"))</f>
        <v/>
      </c>
      <c r="GS92" s="446"/>
      <c r="GT92" s="453" t="str">
        <f>IF(ISBLANK(GI3),"",GR92/COUNT($A$12:$A$90))</f>
        <v/>
      </c>
      <c r="GU92" s="453"/>
      <c r="GV92" s="81"/>
      <c r="GW92" s="82"/>
      <c r="GX92" s="84"/>
      <c r="GY92" s="446" t="str">
        <f>IF(ISBLANK(HK3),"",COUNTIF(HD12:HD90,"&gt;=0"))</f>
        <v/>
      </c>
      <c r="GZ92" s="446"/>
      <c r="HA92" s="453" t="str">
        <f>IF(ISBLANK(HK3),"",GY92/COUNT($A$12:$A$90))</f>
        <v/>
      </c>
      <c r="HB92" s="453"/>
      <c r="HC92" s="81"/>
      <c r="HD92" s="82"/>
      <c r="HE92" s="84"/>
      <c r="HF92" s="446" t="str">
        <f>IF(ISBLANK(HD3),"",COUNTIF(HK12:HK90,"&gt;=0"))</f>
        <v/>
      </c>
      <c r="HG92" s="446"/>
      <c r="HH92" s="453" t="str">
        <f>IF(ISBLANK(HD3),"",HF92/COUNT($A$12:$A$90))</f>
        <v/>
      </c>
      <c r="HI92" s="453"/>
      <c r="HJ92" s="81"/>
      <c r="HK92" s="82"/>
      <c r="HL92" s="84"/>
      <c r="HM92" s="446" t="str">
        <f>IF(ISBLANK(HY3),"",COUNTIF(HR12:HR90,"&gt;=0"))</f>
        <v/>
      </c>
      <c r="HN92" s="446"/>
      <c r="HO92" s="453" t="str">
        <f>IF(ISBLANK(HY3),"",HM92/COUNT($A$12:$A$90))</f>
        <v/>
      </c>
      <c r="HP92" s="453"/>
      <c r="HQ92" s="81"/>
      <c r="HR92" s="82"/>
      <c r="HS92" s="84"/>
      <c r="HT92" s="446" t="str">
        <f>IF(ISBLANK(HR3),"",COUNTIF(HY12:HY90,"&gt;=0"))</f>
        <v/>
      </c>
      <c r="HU92" s="446"/>
      <c r="HV92" s="453" t="str">
        <f>IF(ISBLANK(HR3),"",HT92/COUNT($A$12:$A$90))</f>
        <v/>
      </c>
      <c r="HW92" s="453"/>
      <c r="HX92" s="81"/>
      <c r="HY92" s="82"/>
      <c r="HZ92" s="84"/>
      <c r="IA92" s="446" t="str">
        <f>IF(ISBLANK(IM3),"",COUNTIF(IF12:IF90,"&gt;=0"))</f>
        <v/>
      </c>
      <c r="IB92" s="446"/>
      <c r="IC92" s="453" t="str">
        <f>IF(ISBLANK(IM3),"",IA92/COUNT($A$12:$A$90))</f>
        <v/>
      </c>
      <c r="ID92" s="453"/>
      <c r="IE92" s="81"/>
      <c r="IF92" s="82"/>
      <c r="IG92" s="84"/>
      <c r="IH92" s="446" t="str">
        <f>IF(ISBLANK(IF3),"",COUNTIF(IM12:IM90,"&gt;=0"))</f>
        <v/>
      </c>
      <c r="II92" s="446"/>
      <c r="IJ92" s="453" t="str">
        <f>IF(ISBLANK(IF3),"",IH92/COUNT($A$12:$A$90))</f>
        <v/>
      </c>
      <c r="IK92" s="453"/>
      <c r="IL92" s="81"/>
      <c r="IM92" s="82"/>
      <c r="IN92" s="84"/>
      <c r="IO92" s="446" t="str">
        <f>IF(ISBLANK(IT3),"",COUNTIF(IT12:IT90,"&gt;=0"))</f>
        <v/>
      </c>
      <c r="IP92" s="446"/>
      <c r="IQ92" s="453" t="str">
        <f>IF(ISBLANK(IT3),"",IO92/COUNT($A$12:$A$90))</f>
        <v/>
      </c>
      <c r="IR92" s="453"/>
      <c r="IS92" s="81"/>
      <c r="IT92" s="82"/>
      <c r="IU92" s="84"/>
      <c r="IV92" s="446" t="str">
        <f>IF(ISBLANK(JA3),"",COUNTIF(JA12:JA90,"&gt;=0"))</f>
        <v/>
      </c>
      <c r="IW92" s="446"/>
      <c r="IX92" s="453" t="str">
        <f>IF(ISBLANK(JA3),"",IV92/COUNT($A$12:$A$90))</f>
        <v/>
      </c>
      <c r="IY92" s="453"/>
      <c r="IZ92" s="81"/>
      <c r="JA92" s="82"/>
      <c r="JB92" s="84"/>
      <c r="JC92" s="446" t="str">
        <f>IF(ISBLANK(JO3),"",COUNTIF(JH12:JH90,"&gt;=0"))</f>
        <v/>
      </c>
      <c r="JD92" s="446"/>
      <c r="JE92" s="453" t="str">
        <f>IF(ISBLANK(JO3),"",JC92/COUNT($A$12:$A$90))</f>
        <v/>
      </c>
      <c r="JF92" s="453"/>
      <c r="JG92" s="81"/>
      <c r="JH92" s="82"/>
      <c r="JI92" s="84"/>
      <c r="JJ92" s="446" t="str">
        <f>IF(ISBLANK(JH3),"",COUNTIF(JO12:JO90,"&gt;=0"))</f>
        <v/>
      </c>
      <c r="JK92" s="446"/>
      <c r="JL92" s="453" t="str">
        <f>IF(ISBLANK(JH3),"",JJ92/COUNT($A$12:$A$90))</f>
        <v/>
      </c>
      <c r="JM92" s="453"/>
      <c r="JN92" s="81"/>
      <c r="JO92" s="82"/>
      <c r="JP92" s="84"/>
      <c r="JQ92" s="446" t="str">
        <f>IF(ISBLANK(JV3),"",COUNTIF(JV12:JV90,"&gt;=0"))</f>
        <v/>
      </c>
      <c r="JR92" s="446"/>
      <c r="JS92" s="453" t="str">
        <f>IF(ISBLANK(JV3),"",JQ92/COUNT($A$12:$A$90))</f>
        <v/>
      </c>
      <c r="JT92" s="453"/>
      <c r="JU92" s="81"/>
      <c r="JV92" s="82"/>
      <c r="JW92" s="84"/>
      <c r="JX92" s="446" t="str">
        <f>IF(ISBLANK(KQ3),"",COUNTIF(KC12:KC90,"&gt;=0"))</f>
        <v/>
      </c>
      <c r="JY92" s="446"/>
      <c r="JZ92" s="453" t="str">
        <f>IF(ISBLANK(KQ3),"",JX92/COUNT($A$12:$A$90))</f>
        <v/>
      </c>
      <c r="KA92" s="453"/>
      <c r="KB92" s="81"/>
      <c r="KC92" s="82"/>
      <c r="KD92" s="84"/>
      <c r="KE92" s="446" t="str">
        <f>IF(ISBLANK(KX3),"",COUNTIF(KJ12:KJ90,"&gt;=0"))</f>
        <v/>
      </c>
      <c r="KF92" s="446"/>
      <c r="KG92" s="453" t="str">
        <f>IF(ISBLANK(KX3),"",KE92/COUNT($A$12:$A$90))</f>
        <v/>
      </c>
      <c r="KH92" s="453"/>
      <c r="KI92" s="81"/>
      <c r="KJ92" s="82"/>
      <c r="KK92" s="84"/>
      <c r="KL92" s="446" t="str">
        <f>IF(ISBLANK(KJ3),"",COUNTIF(KQ12:KQ90,"&gt;=0"))</f>
        <v/>
      </c>
      <c r="KM92" s="446"/>
      <c r="KN92" s="453" t="str">
        <f>IF(ISBLANK(KJ3),"",KL92/COUNT($A$12:$A$90))</f>
        <v/>
      </c>
      <c r="KO92" s="453"/>
      <c r="KP92" s="81"/>
      <c r="KQ92" s="82"/>
      <c r="KR92" s="84"/>
      <c r="KS92" s="446" t="str">
        <f>IF(ISBLANK(KC3),"",COUNTIF(KX12:KX90,"&gt;=0"))</f>
        <v/>
      </c>
      <c r="KT92" s="446"/>
      <c r="KU92" s="453" t="str">
        <f>IF(ISBLANK(KC3),"",KS92/COUNT($A$12:$A$90))</f>
        <v/>
      </c>
      <c r="KV92" s="453"/>
      <c r="KW92" s="81"/>
      <c r="KX92" s="82"/>
      <c r="KY92" s="85"/>
      <c r="KZ92" s="446" t="str">
        <f>IF(ISBLANK(LE3),"",COUNTIF(LE12:LE90,"&gt;=0"))</f>
        <v/>
      </c>
      <c r="LA92" s="446"/>
      <c r="LB92" s="453" t="str">
        <f>IF(ISBLANK(LE3),"",KZ92/COUNT($A$12:$A$90))</f>
        <v/>
      </c>
      <c r="LC92" s="453"/>
      <c r="LD92" s="81"/>
      <c r="LE92" s="82"/>
      <c r="LF92" s="84"/>
      <c r="LG92" s="446" t="str">
        <f>IF(ISBLANK(LE3),"",COUNTIF(LL12:LL90,"&gt;=0"))</f>
        <v/>
      </c>
      <c r="LH92" s="446"/>
      <c r="LI92" s="453" t="str">
        <f>IF(ISBLANK(LE3),"",LG92/COUNT($A$12:$A$90))</f>
        <v/>
      </c>
      <c r="LJ92" s="453"/>
      <c r="LK92" s="81"/>
      <c r="LL92" s="82"/>
      <c r="LM92" s="84"/>
      <c r="LN92" s="446" t="str">
        <f>IF(ISBLANK(LS3),"",COUNTIF(LS12:LS90,"&gt;=0"))</f>
        <v/>
      </c>
      <c r="LO92" s="446"/>
      <c r="LP92" s="453" t="str">
        <f>IF(ISBLANK(LS3),"",LN92/COUNT($A$12:$A$90))</f>
        <v/>
      </c>
      <c r="LQ92" s="453"/>
      <c r="LR92" s="81"/>
      <c r="LS92" s="82"/>
      <c r="LT92" s="84"/>
      <c r="LU92" s="446" t="str">
        <f>IF(ISBLANK(LS3),"",COUNTIF(LZ12:LZ90,"&gt;=0"))</f>
        <v/>
      </c>
      <c r="LV92" s="446"/>
      <c r="LW92" s="453" t="str">
        <f>IF(ISBLANK(LS3),"",LU92/COUNT($A$12:$A$90))</f>
        <v/>
      </c>
      <c r="LX92" s="453"/>
      <c r="LY92" s="81"/>
      <c r="LZ92" s="82"/>
      <c r="MA92" s="84"/>
      <c r="MB92" s="446" t="str">
        <f>IF(ISBLANK(MG3),"",COUNTIF(MG12:MG90,"&gt;=0"))</f>
        <v/>
      </c>
      <c r="MC92" s="446"/>
      <c r="MD92" s="453" t="str">
        <f>IF(ISBLANK(MG3),"",MB92/COUNT($A$12:$A$90))</f>
        <v/>
      </c>
      <c r="ME92" s="453"/>
      <c r="MF92" s="81"/>
      <c r="MG92" s="82"/>
      <c r="MH92" s="84"/>
      <c r="MI92" s="446" t="str">
        <f>IF(ISBLANK(MN3),"",COUNTIF(MN12:MN90,"&gt;=0"))</f>
        <v/>
      </c>
      <c r="MJ92" s="446"/>
      <c r="MK92" s="453" t="str">
        <f>IF(ISBLANK(MN3),"",MI92/COUNT($A$12:$A$90))</f>
        <v/>
      </c>
      <c r="ML92" s="453"/>
      <c r="MM92" s="81"/>
      <c r="MN92" s="82"/>
      <c r="MO92" s="84"/>
      <c r="MP92" s="446" t="str">
        <f>IF(ISBLANK(MU3),"",COUNTIF(MU12:MU90,"&gt;=0"))</f>
        <v/>
      </c>
      <c r="MQ92" s="446"/>
      <c r="MR92" s="453" t="str">
        <f>IF(ISBLANK(MU3),"",MP92/COUNT($A$12:$A$90))</f>
        <v/>
      </c>
      <c r="MS92" s="453"/>
      <c r="MT92" s="81"/>
      <c r="MU92" s="82"/>
      <c r="MV92" s="84"/>
      <c r="MW92" s="446" t="str">
        <f>IF(ISBLANK(NP3),"",COUNTIF(NB12:NB90,"&gt;=0"))</f>
        <v/>
      </c>
      <c r="MX92" s="446"/>
      <c r="MY92" s="453" t="str">
        <f>IF(ISBLANK(NP3),"",MW92/COUNT($A$12:$A$90))</f>
        <v/>
      </c>
      <c r="MZ92" s="453"/>
      <c r="NA92" s="81"/>
      <c r="NB92" s="82"/>
      <c r="NC92" s="84"/>
      <c r="ND92" s="446" t="str">
        <f>IF(ISBLANK(NB3),"",COUNTIF(NI12:NI90,"&gt;=0"))</f>
        <v/>
      </c>
      <c r="NE92" s="446"/>
      <c r="NF92" s="453" t="str">
        <f>IF(ISBLANK(NB3),"",ND92/COUNT($A$12:$A$90))</f>
        <v/>
      </c>
      <c r="NG92" s="453"/>
      <c r="NH92" s="81"/>
      <c r="NI92" s="82"/>
      <c r="NJ92" s="84"/>
      <c r="NK92" s="446" t="str">
        <f>IF(ISBLANK(OD3),"",COUNTIF(NP12:NP90,"&gt;=0"))</f>
        <v/>
      </c>
      <c r="NL92" s="446"/>
      <c r="NM92" s="453" t="str">
        <f>IF(ISBLANK(OD3),"",NK92/COUNT($A$12:$A$90))</f>
        <v/>
      </c>
      <c r="NN92" s="453"/>
      <c r="NO92" s="81"/>
      <c r="NP92" s="82"/>
      <c r="NQ92" s="84"/>
      <c r="NR92" s="446" t="str">
        <f>IF(ISBLANK(NI3),"",COUNTIF(NW12:NW90,"&gt;=0"))</f>
        <v/>
      </c>
      <c r="NS92" s="446"/>
      <c r="NT92" s="453" t="str">
        <f>IF(ISBLANK(NI3),"",NR92/COUNT($A$12:$A$90))</f>
        <v/>
      </c>
      <c r="NU92" s="453"/>
      <c r="NV92" s="81"/>
      <c r="NW92" s="82"/>
      <c r="NX92" s="84"/>
      <c r="NY92" s="446" t="str">
        <f>IF(ISBLANK(OK3),"",COUNTIF(OD12:OD90,"&gt;=0"))</f>
        <v/>
      </c>
      <c r="NZ92" s="446"/>
      <c r="OA92" s="453" t="str">
        <f>IF(ISBLANK(OK3),"",NY92/COUNT($A$12:$A$90))</f>
        <v/>
      </c>
      <c r="OB92" s="453"/>
      <c r="OC92" s="81"/>
      <c r="OD92" s="82"/>
      <c r="OE92" s="84"/>
      <c r="OF92" s="446" t="str">
        <f>IF(ISBLANK(NW3),"",COUNTIF(OK12:OK90,"&gt;=0"))</f>
        <v/>
      </c>
      <c r="OG92" s="446"/>
      <c r="OH92" s="453" t="str">
        <f>IF(ISBLANK(NW3),"",OF92/COUNT($A$12:$A$90))</f>
        <v/>
      </c>
      <c r="OI92" s="453"/>
      <c r="OJ92" s="81"/>
      <c r="OK92" s="82"/>
      <c r="OL92" s="84"/>
      <c r="OM92" s="446" t="str">
        <f>IF(ISBLANK(OR3),"",COUNTIF(OR12:OR90,"&gt;=0"))</f>
        <v/>
      </c>
      <c r="ON92" s="446"/>
      <c r="OO92" s="453" t="str">
        <f>IF(ISBLANK(OR3),"",OM92/COUNT($A$12:$A$90))</f>
        <v/>
      </c>
      <c r="OP92" s="453"/>
      <c r="OQ92" s="81"/>
      <c r="OR92" s="82"/>
      <c r="OS92" s="84"/>
      <c r="OT92" s="446" t="str">
        <f>IF(ISBLANK(OY3),"",COUNTIF(OY12:OY90,"&gt;=0"))</f>
        <v/>
      </c>
      <c r="OU92" s="446"/>
      <c r="OV92" s="453" t="str">
        <f>IF(ISBLANK(OY3),"",OT92/COUNT($A$12:$A$90))</f>
        <v/>
      </c>
      <c r="OW92" s="453"/>
      <c r="OX92" s="81"/>
      <c r="OY92" s="82"/>
      <c r="OZ92" s="84"/>
      <c r="PA92" s="446" t="str">
        <f>IF(ISBLANK(PF3),"",COUNTIF(PF12:PF90,"&gt;=0"))</f>
        <v/>
      </c>
      <c r="PB92" s="446"/>
      <c r="PC92" s="453" t="str">
        <f>IF(ISBLANK(PF3),"",PA92/COUNT($A$12:$A$90))</f>
        <v/>
      </c>
      <c r="PD92" s="453"/>
      <c r="PE92" s="81"/>
      <c r="PF92" s="82"/>
      <c r="PG92" s="84"/>
      <c r="PH92" s="446" t="str">
        <f>IF(ISBLANK(PM3),"",COUNTIF(PM12:PM90,"&gt;=0"))</f>
        <v/>
      </c>
      <c r="PI92" s="446"/>
      <c r="PJ92" s="453" t="str">
        <f>IF(ISBLANK(PM3),"",PH92/COUNT($A$12:$A$90))</f>
        <v/>
      </c>
      <c r="PK92" s="453"/>
      <c r="PL92" s="81"/>
      <c r="PM92" s="82"/>
      <c r="PN92" s="84"/>
      <c r="PO92" s="446" t="str">
        <f>IF(ISBLANK(PT3),"",COUNTIF(PT12:PT90,"&gt;=0"))</f>
        <v/>
      </c>
      <c r="PP92" s="446"/>
      <c r="PQ92" s="453" t="str">
        <f>IF(ISBLANK(PT3),"",PO92/COUNT($A$12:$A$90))</f>
        <v/>
      </c>
      <c r="PR92" s="453"/>
      <c r="PS92" s="81"/>
      <c r="PT92" s="82"/>
      <c r="PU92" s="84"/>
      <c r="PV92" s="446" t="str">
        <f>IF(ISBLANK(QA3),"",COUNTIF(QA12:QA90,"&gt;=0"))</f>
        <v/>
      </c>
      <c r="PW92" s="446"/>
      <c r="PX92" s="453" t="str">
        <f>IF(ISBLANK(QA3),"",PV92/COUNT($A$12:$A$90))</f>
        <v/>
      </c>
      <c r="PY92" s="453"/>
      <c r="PZ92" s="81"/>
      <c r="QA92" s="82"/>
      <c r="QB92" s="84"/>
      <c r="QC92" s="446" t="str">
        <f>IF(ISBLANK(QH3),"",COUNTIF(QH12:QH90,"&gt;=0"))</f>
        <v/>
      </c>
      <c r="QD92" s="446"/>
      <c r="QE92" s="453" t="str">
        <f>IF(ISBLANK(QH3),"",QC92/COUNT($A$12:$A$90))</f>
        <v/>
      </c>
      <c r="QF92" s="453"/>
      <c r="QG92" s="81"/>
      <c r="QH92" s="82"/>
      <c r="QI92" s="85"/>
      <c r="QJ92" s="446" t="str">
        <f>IF(ISBLANK(QV3),"",COUNTIF(QO12:QO90,"&gt;=0"))</f>
        <v/>
      </c>
      <c r="QK92" s="446"/>
      <c r="QL92" s="453" t="str">
        <f>IF(ISBLANK(QV3),"",QJ92/COUNT($A$12:$A$90))</f>
        <v/>
      </c>
      <c r="QM92" s="453"/>
      <c r="QN92" s="81"/>
      <c r="QO92" s="82"/>
      <c r="QP92" s="85"/>
      <c r="QQ92" s="446" t="str">
        <f>IF(ISBLANK(QO3),"",COUNTIF(QV12:QV90,"&gt;=0"))</f>
        <v/>
      </c>
      <c r="QR92" s="446"/>
      <c r="QS92" s="453" t="str">
        <f>IF(ISBLANK(QO3),"",QQ92/COUNT($A$12:$A$90))</f>
        <v/>
      </c>
      <c r="QT92" s="453"/>
      <c r="QU92" s="81"/>
      <c r="QV92" s="82"/>
    </row>
    <row r="93" spans="1:464" ht="15" customHeight="1" x14ac:dyDescent="0.2">
      <c r="A93" s="487"/>
      <c r="B93" s="86" t="s">
        <v>145</v>
      </c>
      <c r="C93" s="80"/>
      <c r="D93" s="449">
        <f>IF(ISBLANK(I3),"",COUNTIF(D12:D90,"=60"))</f>
        <v>0</v>
      </c>
      <c r="E93" s="449"/>
      <c r="F93" s="447" t="e">
        <f>IF(ISBLANK(I3),"",D93/D92)</f>
        <v>#DIV/0!</v>
      </c>
      <c r="G93" s="447"/>
      <c r="H93" s="447" t="e">
        <f>IF(ISBLANK(I3),"",(D93+D94)/D92)</f>
        <v>#DIV/0!</v>
      </c>
      <c r="I93" s="448"/>
      <c r="J93" s="83"/>
      <c r="K93" s="449">
        <f>IF(ISBLANK(P3),"",COUNTIF(K12:K90,"=60"))</f>
        <v>12</v>
      </c>
      <c r="L93" s="449"/>
      <c r="M93" s="447">
        <f>IF(ISBLANK(P3),"",K93/K92)</f>
        <v>0.17910447761194029</v>
      </c>
      <c r="N93" s="447"/>
      <c r="O93" s="447">
        <f>IF(ISBLANK(P3),"",(K93+K94)/K92)</f>
        <v>0.29850746268656714</v>
      </c>
      <c r="P93" s="448"/>
      <c r="Q93" s="84"/>
      <c r="R93" s="449">
        <f>IF(ISBLANK(W3),"",COUNTIF(R12:R90,"=60"))</f>
        <v>17</v>
      </c>
      <c r="S93" s="449"/>
      <c r="T93" s="447">
        <f>IF(ISBLANK(W3),"",R93/R92)</f>
        <v>0.27419354838709675</v>
      </c>
      <c r="U93" s="447"/>
      <c r="V93" s="447">
        <f>IF(ISBLANK(W3),"",(R93+R94)/R92)</f>
        <v>0.9838709677419355</v>
      </c>
      <c r="W93" s="448"/>
      <c r="X93" s="84"/>
      <c r="Y93" s="449">
        <f>IF(ISBLANK(AD3),"",COUNTIF(Y12:Y90,"=60"))</f>
        <v>15</v>
      </c>
      <c r="Z93" s="449"/>
      <c r="AA93" s="447">
        <f>IF(ISBLANK(AD3),"",Y93/Y92)</f>
        <v>0.24193548387096775</v>
      </c>
      <c r="AB93" s="447"/>
      <c r="AC93" s="447">
        <f>IF(ISBLANK(AD3),"",(Y93+Y94)/Y92)</f>
        <v>0.62903225806451613</v>
      </c>
      <c r="AD93" s="448"/>
      <c r="AE93" s="84"/>
      <c r="AF93" s="449">
        <f>IF(ISBLANK(AK3),"",COUNTIF(AF12:AF90,"=60"))</f>
        <v>4</v>
      </c>
      <c r="AG93" s="449"/>
      <c r="AH93" s="447">
        <f>IF(ISBLANK(AK3),"",AF93/AF92)</f>
        <v>6.8965517241379309E-2</v>
      </c>
      <c r="AI93" s="447"/>
      <c r="AJ93" s="447">
        <f>IF(ISBLANK(AK3),"",(AF93+AF94)/AF92)</f>
        <v>0.89655172413793105</v>
      </c>
      <c r="AK93" s="448"/>
      <c r="AL93" s="84"/>
      <c r="AM93" s="449">
        <f>IF(ISBLANK(AR3),"",COUNTIF(AM12:AM90,"=60"))</f>
        <v>12</v>
      </c>
      <c r="AN93" s="449"/>
      <c r="AO93" s="447">
        <f>IF(ISBLANK(AR3),"",AM93/AM92)</f>
        <v>0.19354838709677419</v>
      </c>
      <c r="AP93" s="447"/>
      <c r="AQ93" s="447">
        <f>IF(ISBLANK(AR3),"",(AM93+AM94)/AM92)</f>
        <v>0.95161290322580649</v>
      </c>
      <c r="AR93" s="448"/>
      <c r="AS93" s="84"/>
      <c r="AT93" s="455">
        <f>IF(ISBLANK(AY3),"",COUNTIF(AT12:AT90,"=60"))</f>
        <v>13</v>
      </c>
      <c r="AU93" s="449"/>
      <c r="AV93" s="447">
        <f>IF(ISBLANK(AY3),"",AT93/AT92)</f>
        <v>0.21666666666666667</v>
      </c>
      <c r="AW93" s="447"/>
      <c r="AX93" s="447">
        <f>IF(ISBLANK(BF3),"",(AT93+AT94)/AT92)</f>
        <v>0.98333333333333328</v>
      </c>
      <c r="AY93" s="448"/>
      <c r="AZ93" s="84"/>
      <c r="BA93" s="449">
        <f>IF(ISBLANK(BF3),"",COUNTIF(BA12:BA90,"=60"))</f>
        <v>15</v>
      </c>
      <c r="BB93" s="449"/>
      <c r="BC93" s="447">
        <f>IF(ISBLANK(BF3),"",BA93/BA92)</f>
        <v>0.29411764705882354</v>
      </c>
      <c r="BD93" s="447"/>
      <c r="BE93" s="447">
        <f>IF(ISBLANK(BF3),"",(BA93+BA94)/BA92)</f>
        <v>1</v>
      </c>
      <c r="BF93" s="448"/>
      <c r="BG93" s="84"/>
      <c r="BH93" s="449">
        <f>IF(ISBLANK(BM3),"",COUNTIF(BH12:BH90,"=60"))</f>
        <v>13</v>
      </c>
      <c r="BI93" s="449"/>
      <c r="BJ93" s="447">
        <f>IF(ISBLANK(BM3),"",BH93/BH92)</f>
        <v>0.24074074074074073</v>
      </c>
      <c r="BK93" s="447"/>
      <c r="BL93" s="447">
        <f>IF(ISBLANK(BT3),"",(BH93+BH94)/BH92)</f>
        <v>0.96296296296296291</v>
      </c>
      <c r="BM93" s="448"/>
      <c r="BN93" s="84"/>
      <c r="BO93" s="455">
        <f>IF(ISBLANK(BT3),"",COUNTIF(BO12:BO90,"=60"))</f>
        <v>0</v>
      </c>
      <c r="BP93" s="449"/>
      <c r="BQ93" s="447">
        <f>IF(ISBLANK(BT3),"",BO93/BO92)</f>
        <v>0</v>
      </c>
      <c r="BR93" s="447"/>
      <c r="BS93" s="447">
        <f>IF(ISBLANK(CA3),"",(BO93+BO94)/BO92)</f>
        <v>0</v>
      </c>
      <c r="BT93" s="448"/>
      <c r="BU93" s="84"/>
      <c r="BV93" s="449">
        <f>IF(ISBLANK(CA3),"",COUNTIF(BV12:BV90,"=60"))</f>
        <v>5</v>
      </c>
      <c r="BW93" s="449"/>
      <c r="BX93" s="447">
        <f>IF(ISBLANK(CA3),"",BV93/BV92)</f>
        <v>8.771929824561403E-2</v>
      </c>
      <c r="BY93" s="447"/>
      <c r="BZ93" s="447">
        <f>IF(ISBLANK(CH3),"",(BV93+BV94)/BV92)</f>
        <v>1</v>
      </c>
      <c r="CA93" s="448"/>
      <c r="CB93" s="84"/>
      <c r="CC93" s="449">
        <f>IF(ISBLANK(CH3),"",COUNTIF(CC12:CC90,"=60"))</f>
        <v>2</v>
      </c>
      <c r="CD93" s="449"/>
      <c r="CE93" s="447">
        <f>IF(ISBLANK(CH3),"",CC93/CC92)</f>
        <v>3.7037037037037035E-2</v>
      </c>
      <c r="CF93" s="447"/>
      <c r="CG93" s="447">
        <f>IF(ISBLANK(CH3),"",(CC93+CC94)/CC92)</f>
        <v>3.7037037037037035E-2</v>
      </c>
      <c r="CH93" s="448"/>
      <c r="CI93" s="84"/>
      <c r="CJ93" s="449">
        <f>IF(ISBLANK(CO3),"",COUNTIF(CJ12:CJ90,"=60"))</f>
        <v>11</v>
      </c>
      <c r="CK93" s="449"/>
      <c r="CL93" s="447">
        <f>IF(ISBLANK(CO3),"",CJ93/CJ92)</f>
        <v>0.19298245614035087</v>
      </c>
      <c r="CM93" s="447"/>
      <c r="CN93" s="447">
        <f>IF(ISBLANK(CO3),"",(CJ93+CJ94)/CJ92)</f>
        <v>0.98245614035087714</v>
      </c>
      <c r="CO93" s="448"/>
      <c r="CP93" s="84"/>
      <c r="CQ93" s="449">
        <f>IF(ISBLANK(CV3),"",COUNTIF(CQ12:CQ90,"=60"))</f>
        <v>1</v>
      </c>
      <c r="CR93" s="449"/>
      <c r="CS93" s="447">
        <f>IF(ISBLANK(CV3),"",CQ93/CQ92)</f>
        <v>1.8518518518518517E-2</v>
      </c>
      <c r="CT93" s="447"/>
      <c r="CU93" s="447">
        <f>IF(ISBLANK(CV3),"",(CQ93+CQ94)/CQ92)</f>
        <v>0.98148148148148151</v>
      </c>
      <c r="CV93" s="448"/>
      <c r="CW93" s="84"/>
      <c r="CX93" s="449">
        <f>IF(ISBLANK(DC3),"",COUNTIF(CX12:CX90,"=60"))</f>
        <v>14</v>
      </c>
      <c r="CY93" s="449"/>
      <c r="CZ93" s="447">
        <f>IF(ISBLANK(DC3),"",CX93/CX92)</f>
        <v>0.26415094339622641</v>
      </c>
      <c r="DA93" s="447"/>
      <c r="DB93" s="447">
        <f>IF(ISBLANK(DC3),"",(CX93+CX94)/CX92)</f>
        <v>1</v>
      </c>
      <c r="DC93" s="448"/>
      <c r="DD93" s="84"/>
      <c r="DE93" s="449">
        <f>IF(ISBLANK(DJ3),"",COUNTIF(DE12:DE90,"=60"))</f>
        <v>11</v>
      </c>
      <c r="DF93" s="449"/>
      <c r="DG93" s="447">
        <f>IF(ISBLANK(DJ3),"",DE93/DE92)</f>
        <v>0.21153846153846154</v>
      </c>
      <c r="DH93" s="447"/>
      <c r="DI93" s="447">
        <f>IF(ISBLANK(DJ3),"",(DE93+DE94)/DE92)</f>
        <v>0.98076923076923073</v>
      </c>
      <c r="DJ93" s="448"/>
      <c r="DK93" s="84"/>
      <c r="DL93" s="449">
        <f>IF(ISBLANK(DQ3),"",COUNTIF(DL12:DL90,"=60"))</f>
        <v>0</v>
      </c>
      <c r="DM93" s="449"/>
      <c r="DN93" s="447">
        <f>IF(ISBLANK(DQ3),"",DL93/DL92)</f>
        <v>0</v>
      </c>
      <c r="DO93" s="447"/>
      <c r="DP93" s="447">
        <f>IF(ISBLANK(DQ3),"",(DL93+DL94)/DL92)</f>
        <v>0</v>
      </c>
      <c r="DQ93" s="448"/>
      <c r="DR93" s="84"/>
      <c r="DS93" s="449">
        <f>IF(ISBLANK(DX3),"",COUNTIF(DS12:DS90,"=60"))</f>
        <v>0</v>
      </c>
      <c r="DT93" s="449"/>
      <c r="DU93" s="447">
        <f>IF(ISBLANK(DX3),"",DS93/DS92)</f>
        <v>0</v>
      </c>
      <c r="DV93" s="447"/>
      <c r="DW93" s="447">
        <f>IF(ISBLANK(DX3),"",(DS93+DS94)/DS92)</f>
        <v>0</v>
      </c>
      <c r="DX93" s="448"/>
      <c r="DY93" s="84"/>
      <c r="DZ93" s="449">
        <f>IF(ISBLANK(EE3),"",COUNTIF(DZ12:DZ90,"=60"))</f>
        <v>7</v>
      </c>
      <c r="EA93" s="449"/>
      <c r="EB93" s="447">
        <f>IF(ISBLANK(EE3),"",DZ93/DZ92)</f>
        <v>0.13461538461538461</v>
      </c>
      <c r="EC93" s="447"/>
      <c r="ED93" s="447">
        <f>IF(ISBLANK(EE3),"",(DZ93+DZ94)/DZ92)</f>
        <v>0.98076923076923073</v>
      </c>
      <c r="EE93" s="448"/>
      <c r="EF93" s="84"/>
      <c r="EG93" s="449">
        <f>IF(ISBLANK(EL3),"",COUNTIF(EG12:EG90,"=60"))</f>
        <v>7</v>
      </c>
      <c r="EH93" s="449"/>
      <c r="EI93" s="447">
        <f>IF(ISBLANK(EL3),"",EG93/EG92)</f>
        <v>0.13725490196078433</v>
      </c>
      <c r="EJ93" s="447"/>
      <c r="EK93" s="447">
        <f>IF(ISBLANK(EL3),"",(EG93+EG94)/EG92)</f>
        <v>0.29411764705882354</v>
      </c>
      <c r="EL93" s="448"/>
      <c r="EM93" s="84"/>
      <c r="EN93" s="449">
        <f>IF(ISBLANK(ES3),"",COUNTIF(EN12:EN90,"=60"))</f>
        <v>7</v>
      </c>
      <c r="EO93" s="449"/>
      <c r="EP93" s="447">
        <f>IF(ISBLANK(ES3),"",EN93/EN92)</f>
        <v>0.13725490196078433</v>
      </c>
      <c r="EQ93" s="447"/>
      <c r="ER93" s="447">
        <f>IF(ISBLANK(ES3),"",(EN93+EN94)/EN92)</f>
        <v>1</v>
      </c>
      <c r="ES93" s="448"/>
      <c r="ET93" s="84"/>
      <c r="EU93" s="449">
        <f>IF(ISBLANK(EZ3),"",COUNTIF(EU12:EU90,"=60"))</f>
        <v>0</v>
      </c>
      <c r="EV93" s="449"/>
      <c r="EW93" s="447">
        <f>IF(ISBLANK(EZ3),"",EU93/EU92)</f>
        <v>0</v>
      </c>
      <c r="EX93" s="447"/>
      <c r="EY93" s="447">
        <f>IF(ISBLANK(EZ3),"",(EU93+EU94)/EU92)</f>
        <v>1</v>
      </c>
      <c r="EZ93" s="448"/>
      <c r="FA93" s="84"/>
      <c r="FB93" s="449">
        <f>IF(ISBLANK(BM3),"",COUNTIF(FB12:FB90,"=60"))</f>
        <v>0</v>
      </c>
      <c r="FC93" s="449"/>
      <c r="FD93" s="447" t="e">
        <f>IF(ISBLANK(BM3),"",FB93/FB92)</f>
        <v>#DIV/0!</v>
      </c>
      <c r="FE93" s="447"/>
      <c r="FF93" s="447" t="e">
        <f>IF(ISBLANK(BM3),"",(FB93+FB94)/FB92)</f>
        <v>#DIV/0!</v>
      </c>
      <c r="FG93" s="448"/>
      <c r="FH93" s="84"/>
      <c r="FI93" s="449" t="str">
        <f>IF(ISBLANK(FN3),"",COUNTIF(FI12:FI90,"=60"))</f>
        <v/>
      </c>
      <c r="FJ93" s="449"/>
      <c r="FK93" s="447" t="str">
        <f>IF(ISBLANK(FN3),"",FI93/FI92)</f>
        <v/>
      </c>
      <c r="FL93" s="447"/>
      <c r="FM93" s="447" t="str">
        <f>IF(ISBLANK(FN3),"",(FI93+FI94)/FI92)</f>
        <v/>
      </c>
      <c r="FN93" s="448"/>
      <c r="FO93" s="84"/>
      <c r="FP93" s="449">
        <f>IF(ISBLANK(DJ3),"",COUNTIF(FP12:FP90,"=60"))</f>
        <v>0</v>
      </c>
      <c r="FQ93" s="449"/>
      <c r="FR93" s="447" t="e">
        <f>IF(ISBLANK(DJ3),"",FP93/FP92)</f>
        <v>#DIV/0!</v>
      </c>
      <c r="FS93" s="447"/>
      <c r="FT93" s="447" t="e">
        <f>IF(ISBLANK(DJ3),"",(FP93+FP94)/FP92)</f>
        <v>#DIV/0!</v>
      </c>
      <c r="FU93" s="448"/>
      <c r="FV93" s="84"/>
      <c r="FW93" s="449" t="str">
        <f>IF(ISBLANK(GB3),"",COUNTIF(FW12:FW90,"=60"))</f>
        <v/>
      </c>
      <c r="FX93" s="449"/>
      <c r="FY93" s="447" t="str">
        <f>IF(ISBLANK(GB3),"",FW93/FW92)</f>
        <v/>
      </c>
      <c r="FZ93" s="447"/>
      <c r="GA93" s="447" t="str">
        <f>IF(ISBLANK(GB3),"",(FW93+FW94)/FW92)</f>
        <v/>
      </c>
      <c r="GB93" s="448"/>
      <c r="GC93" s="84"/>
      <c r="GD93" s="449" t="str">
        <f>IF(ISBLANK(GP3),"",COUNTIF(GD12:GD90,"=60"))</f>
        <v/>
      </c>
      <c r="GE93" s="449"/>
      <c r="GF93" s="447" t="str">
        <f>IF(ISBLANK(GP3),"",GD93/GD92)</f>
        <v/>
      </c>
      <c r="GG93" s="447"/>
      <c r="GH93" s="447" t="str">
        <f>IF(ISBLANK(GP3),"",(GD93+GD94)/GD92)</f>
        <v/>
      </c>
      <c r="GI93" s="448"/>
      <c r="GJ93" s="84"/>
      <c r="GK93" s="449" t="str">
        <f>IF(ISBLANK(GW3),"",COUNTIF(GK12:GK90,"=60"))</f>
        <v/>
      </c>
      <c r="GL93" s="449"/>
      <c r="GM93" s="447" t="str">
        <f>IF(ISBLANK(GW3),"",GK93/GK92)</f>
        <v/>
      </c>
      <c r="GN93" s="447"/>
      <c r="GO93" s="447" t="str">
        <f>IF(ISBLANK(GW3),"",(GK93+GK94)/GK92)</f>
        <v/>
      </c>
      <c r="GP93" s="448"/>
      <c r="GQ93" s="84"/>
      <c r="GR93" s="449" t="str">
        <f>IF(ISBLANK(GI3),"",COUNTIF(GR12:GR90,"=60"))</f>
        <v/>
      </c>
      <c r="GS93" s="449"/>
      <c r="GT93" s="447" t="str">
        <f>IF(ISBLANK(GI3),"",GR93/GR92)</f>
        <v/>
      </c>
      <c r="GU93" s="447"/>
      <c r="GV93" s="447" t="str">
        <f>IF(ISBLANK(GI3),"",(GR93+GR94)/GR92)</f>
        <v/>
      </c>
      <c r="GW93" s="448"/>
      <c r="GX93" s="84"/>
      <c r="GY93" s="449" t="str">
        <f>IF(ISBLANK(HK3),"",COUNTIF(GY12:GY90,"=60"))</f>
        <v/>
      </c>
      <c r="GZ93" s="449"/>
      <c r="HA93" s="447" t="str">
        <f>IF(ISBLANK(HK3),"",GY93/GY92)</f>
        <v/>
      </c>
      <c r="HB93" s="447"/>
      <c r="HC93" s="447" t="str">
        <f>IF(ISBLANK(HK3),"",(GY93+GY94)/GY92)</f>
        <v/>
      </c>
      <c r="HD93" s="448"/>
      <c r="HE93" s="84"/>
      <c r="HF93" s="449" t="str">
        <f>IF(ISBLANK(HD3),"",COUNTIF(HF12:HF90,"=60"))</f>
        <v/>
      </c>
      <c r="HG93" s="449"/>
      <c r="HH93" s="447" t="str">
        <f>IF(ISBLANK(HD3),"",HF93/HF92)</f>
        <v/>
      </c>
      <c r="HI93" s="447"/>
      <c r="HJ93" s="447" t="str">
        <f>IF(ISBLANK(HD3),"",(HF93+HF94)/HF92)</f>
        <v/>
      </c>
      <c r="HK93" s="448"/>
      <c r="HL93" s="84"/>
      <c r="HM93" s="449" t="str">
        <f>IF(ISBLANK(HY3),"",COUNTIF(HM12:HM90,"=60"))</f>
        <v/>
      </c>
      <c r="HN93" s="449"/>
      <c r="HO93" s="447" t="str">
        <f>IF(ISBLANK(HY3),"",HM93/HM92)</f>
        <v/>
      </c>
      <c r="HP93" s="447"/>
      <c r="HQ93" s="447" t="str">
        <f>IF(ISBLANK(HY3),"",(HM93+HM94)/HM92)</f>
        <v/>
      </c>
      <c r="HR93" s="448"/>
      <c r="HS93" s="84"/>
      <c r="HT93" s="449" t="str">
        <f>IF(ISBLANK(HR3),"",COUNTIF(HT12:HT90,"=60"))</f>
        <v/>
      </c>
      <c r="HU93" s="449"/>
      <c r="HV93" s="447" t="str">
        <f>IF(ISBLANK(HR3),"",HT93/HT92)</f>
        <v/>
      </c>
      <c r="HW93" s="447"/>
      <c r="HX93" s="447" t="str">
        <f>IF(ISBLANK(HR3),"",(HT93+HT94)/HT92)</f>
        <v/>
      </c>
      <c r="HY93" s="448"/>
      <c r="HZ93" s="84"/>
      <c r="IA93" s="449" t="str">
        <f>IF(ISBLANK(IM3),"",COUNTIF(IA12:IA90,"=60"))</f>
        <v/>
      </c>
      <c r="IB93" s="449"/>
      <c r="IC93" s="447" t="str">
        <f>IF(ISBLANK(IM3),"",IA93/IA92)</f>
        <v/>
      </c>
      <c r="ID93" s="447"/>
      <c r="IE93" s="447" t="str">
        <f>IF(ISBLANK(IM3),"",(IA93+IA94)/IA92)</f>
        <v/>
      </c>
      <c r="IF93" s="448"/>
      <c r="IG93" s="84"/>
      <c r="IH93" s="449" t="str">
        <f>IF(ISBLANK(IF3),"",COUNTIF(IH12:IH90,"=60"))</f>
        <v/>
      </c>
      <c r="II93" s="449"/>
      <c r="IJ93" s="447" t="str">
        <f>IF(ISBLANK(IF3),"",IH93/IH92)</f>
        <v/>
      </c>
      <c r="IK93" s="447"/>
      <c r="IL93" s="447" t="str">
        <f>IF(ISBLANK(IF3),"",(IH93+IH94)/IH92)</f>
        <v/>
      </c>
      <c r="IM93" s="448"/>
      <c r="IN93" s="84"/>
      <c r="IO93" s="449" t="str">
        <f>IF(ISBLANK(IT3),"",COUNTIF(IO12:IO90,"=60"))</f>
        <v/>
      </c>
      <c r="IP93" s="449"/>
      <c r="IQ93" s="447" t="str">
        <f>IF(ISBLANK(IT3),"",IO93/IO92)</f>
        <v/>
      </c>
      <c r="IR93" s="447"/>
      <c r="IS93" s="447" t="str">
        <f>IF(ISBLANK(IT3),"",(IO93+IO94)/IO92)</f>
        <v/>
      </c>
      <c r="IT93" s="448"/>
      <c r="IU93" s="84"/>
      <c r="IV93" s="449" t="str">
        <f>IF(ISBLANK(JA3),"",COUNTIF(IV12:IV90,"=60"))</f>
        <v/>
      </c>
      <c r="IW93" s="449"/>
      <c r="IX93" s="447" t="str">
        <f>IF(ISBLANK(JA3),"",IV93/IV92)</f>
        <v/>
      </c>
      <c r="IY93" s="447"/>
      <c r="IZ93" s="447" t="str">
        <f>IF(ISBLANK(JA3),"",(IV93+IV94)/IV92)</f>
        <v/>
      </c>
      <c r="JA93" s="448"/>
      <c r="JB93" s="84"/>
      <c r="JC93" s="449" t="str">
        <f>IF(ISBLANK(JO3),"",COUNTIF(JC12:JC90,"=60"))</f>
        <v/>
      </c>
      <c r="JD93" s="449"/>
      <c r="JE93" s="447" t="str">
        <f>IF(ISBLANK(JO3),"",JC93/JC92)</f>
        <v/>
      </c>
      <c r="JF93" s="447"/>
      <c r="JG93" s="447" t="str">
        <f>IF(ISBLANK(JO3),"",(JC93+JC94)/JC92)</f>
        <v/>
      </c>
      <c r="JH93" s="448"/>
      <c r="JI93" s="84"/>
      <c r="JJ93" s="449" t="str">
        <f>IF(ISBLANK(JH3),"",COUNTIF(JJ12:JJ90,"=60"))</f>
        <v/>
      </c>
      <c r="JK93" s="449"/>
      <c r="JL93" s="447" t="str">
        <f>IF(ISBLANK(JH3),"",JJ93/JJ92)</f>
        <v/>
      </c>
      <c r="JM93" s="447"/>
      <c r="JN93" s="447" t="str">
        <f>IF(ISBLANK(JH3),"",(JJ93+JJ94)/JJ92)</f>
        <v/>
      </c>
      <c r="JO93" s="448"/>
      <c r="JP93" s="84"/>
      <c r="JQ93" s="449" t="str">
        <f>IF(ISBLANK(JV3),"",COUNTIF(JQ12:JQ90,"=60"))</f>
        <v/>
      </c>
      <c r="JR93" s="449"/>
      <c r="JS93" s="447" t="str">
        <f>IF(ISBLANK(JV3),"",JQ93/JQ92)</f>
        <v/>
      </c>
      <c r="JT93" s="447"/>
      <c r="JU93" s="447" t="str">
        <f>IF(ISBLANK(JV3),"",(JQ93+JQ94)/JQ92)</f>
        <v/>
      </c>
      <c r="JV93" s="448"/>
      <c r="JW93" s="84"/>
      <c r="JX93" s="449" t="str">
        <f>IF(ISBLANK(KQ3),"",COUNTIF(JX12:JX90,"=60"))</f>
        <v/>
      </c>
      <c r="JY93" s="449"/>
      <c r="JZ93" s="447" t="str">
        <f>IF(ISBLANK(KQ3),"",JX93/JX92)</f>
        <v/>
      </c>
      <c r="KA93" s="447"/>
      <c r="KB93" s="447" t="str">
        <f>IF(ISBLANK(KQ3),"",(JX93+JX94)/JX92)</f>
        <v/>
      </c>
      <c r="KC93" s="448"/>
      <c r="KD93" s="84"/>
      <c r="KE93" s="449" t="str">
        <f>IF(ISBLANK(KX3),"",COUNTIF(KE12:KE90,"=60"))</f>
        <v/>
      </c>
      <c r="KF93" s="449"/>
      <c r="KG93" s="447" t="str">
        <f>IF(ISBLANK(KX3),"",KE93/KE92)</f>
        <v/>
      </c>
      <c r="KH93" s="447"/>
      <c r="KI93" s="447" t="str">
        <f>IF(ISBLANK(KX3),"",(KE93+KE94)/KE92)</f>
        <v/>
      </c>
      <c r="KJ93" s="448"/>
      <c r="KK93" s="84"/>
      <c r="KL93" s="449" t="str">
        <f>IF(ISBLANK(KJ3),"",COUNTIF(KL12:KL90,"=60"))</f>
        <v/>
      </c>
      <c r="KM93" s="449"/>
      <c r="KN93" s="447" t="str">
        <f>IF(ISBLANK(KJ3),"",KL93/KL92)</f>
        <v/>
      </c>
      <c r="KO93" s="447"/>
      <c r="KP93" s="447" t="str">
        <f>IF(ISBLANK(KJ3),"",(KL93+KL94)/KL92)</f>
        <v/>
      </c>
      <c r="KQ93" s="448"/>
      <c r="KR93" s="84"/>
      <c r="KS93" s="449" t="str">
        <f>IF(ISBLANK(KC3),"",COUNTIF(KS12:KS90,"=60"))</f>
        <v/>
      </c>
      <c r="KT93" s="449"/>
      <c r="KU93" s="447" t="str">
        <f>IF(ISBLANK(KC3),"",KS93/KS92)</f>
        <v/>
      </c>
      <c r="KV93" s="447"/>
      <c r="KW93" s="447" t="str">
        <f>IF(ISBLANK(KC3),"",(KS93+KS94)/KS92)</f>
        <v/>
      </c>
      <c r="KX93" s="448"/>
      <c r="KY93" s="85"/>
      <c r="KZ93" s="449" t="str">
        <f>IF(ISBLANK(LE3),"",COUNTIF(KZ12:KZ90,"=60"))</f>
        <v/>
      </c>
      <c r="LA93" s="449"/>
      <c r="LB93" s="447" t="str">
        <f>IF(ISBLANK(LE3),"",KZ93/KZ92)</f>
        <v/>
      </c>
      <c r="LC93" s="447"/>
      <c r="LD93" s="447" t="str">
        <f>IF(ISBLANK(LE3),"",(KZ93+KZ94)/KZ92)</f>
        <v/>
      </c>
      <c r="LE93" s="448"/>
      <c r="LF93" s="84"/>
      <c r="LG93" s="449" t="str">
        <f>IF(ISBLANK(LE3),"",COUNTIF(LG12:LG90,"=60"))</f>
        <v/>
      </c>
      <c r="LH93" s="449"/>
      <c r="LI93" s="447" t="str">
        <f>IF(ISBLANK(LE3),"",LG93/LG92)</f>
        <v/>
      </c>
      <c r="LJ93" s="447"/>
      <c r="LK93" s="447" t="str">
        <f>IF(ISBLANK(LE3),"",(LG93+LG94)/LG92)</f>
        <v/>
      </c>
      <c r="LL93" s="448"/>
      <c r="LM93" s="84"/>
      <c r="LN93" s="449" t="str">
        <f>IF(ISBLANK(LS3),"",COUNTIF(LN12:LN90,"=60"))</f>
        <v/>
      </c>
      <c r="LO93" s="449"/>
      <c r="LP93" s="447" t="str">
        <f>IF(ISBLANK(LS3),"",LN93/LN92)</f>
        <v/>
      </c>
      <c r="LQ93" s="447"/>
      <c r="LR93" s="447" t="str">
        <f>IF(ISBLANK(LS3),"",(LN93+LN94)/LN92)</f>
        <v/>
      </c>
      <c r="LS93" s="448"/>
      <c r="LT93" s="84"/>
      <c r="LU93" s="449" t="str">
        <f>IF(ISBLANK(LS3),"",COUNTIF(LU12:LU90,"=60"))</f>
        <v/>
      </c>
      <c r="LV93" s="449"/>
      <c r="LW93" s="447" t="str">
        <f>IF(ISBLANK(LS3),"",LU93/LU92)</f>
        <v/>
      </c>
      <c r="LX93" s="447"/>
      <c r="LY93" s="447" t="str">
        <f>IF(ISBLANK(LS3),"",(LU93+LU94)/LU92)</f>
        <v/>
      </c>
      <c r="LZ93" s="448"/>
      <c r="MA93" s="84"/>
      <c r="MB93" s="449" t="str">
        <f>IF(ISBLANK(MG3),"",COUNTIF(MB12:MB90,"=60"))</f>
        <v/>
      </c>
      <c r="MC93" s="449"/>
      <c r="MD93" s="447" t="str">
        <f>IF(ISBLANK(MG3),"",MB93/MB92)</f>
        <v/>
      </c>
      <c r="ME93" s="447"/>
      <c r="MF93" s="447" t="str">
        <f>IF(ISBLANK(MG3),"",(MB93+MB94)/MB92)</f>
        <v/>
      </c>
      <c r="MG93" s="448"/>
      <c r="MH93" s="84"/>
      <c r="MI93" s="449" t="str">
        <f>IF(ISBLANK(MN3),"",COUNTIF(MI12:MI90,"=60"))</f>
        <v/>
      </c>
      <c r="MJ93" s="449"/>
      <c r="MK93" s="447" t="str">
        <f>IF(ISBLANK(MN3),"",MI93/MI92)</f>
        <v/>
      </c>
      <c r="ML93" s="447"/>
      <c r="MM93" s="447" t="str">
        <f>IF(ISBLANK(MN3),"",(MI93+MI94)/MI92)</f>
        <v/>
      </c>
      <c r="MN93" s="448"/>
      <c r="MO93" s="84"/>
      <c r="MP93" s="449" t="str">
        <f>IF(ISBLANK(MU3),"",COUNTIF(MP12:MP90,"=60"))</f>
        <v/>
      </c>
      <c r="MQ93" s="449"/>
      <c r="MR93" s="447" t="str">
        <f>IF(ISBLANK(MU3),"",MP93/MP92)</f>
        <v/>
      </c>
      <c r="MS93" s="447"/>
      <c r="MT93" s="447" t="str">
        <f>IF(ISBLANK(MU3),"",(MP93+MP94)/MP92)</f>
        <v/>
      </c>
      <c r="MU93" s="448"/>
      <c r="MV93" s="84"/>
      <c r="MW93" s="449" t="str">
        <f>IF(ISBLANK(NP3),"",COUNTIF(MW12:MW90,"=60"))</f>
        <v/>
      </c>
      <c r="MX93" s="449"/>
      <c r="MY93" s="447" t="str">
        <f>IF(ISBLANK(NP3),"",MW93/MW92)</f>
        <v/>
      </c>
      <c r="MZ93" s="447"/>
      <c r="NA93" s="447" t="str">
        <f>IF(ISBLANK(NP3),"",(MW93+MW94)/MW92)</f>
        <v/>
      </c>
      <c r="NB93" s="448"/>
      <c r="NC93" s="84"/>
      <c r="ND93" s="449" t="str">
        <f>IF(ISBLANK(NB3),"",COUNTIF(ND12:ND90,"=60"))</f>
        <v/>
      </c>
      <c r="NE93" s="449"/>
      <c r="NF93" s="447" t="str">
        <f>IF(ISBLANK(NB3),"",ND93/ND92)</f>
        <v/>
      </c>
      <c r="NG93" s="447"/>
      <c r="NH93" s="447" t="str">
        <f>IF(ISBLANK(NB3),"",(ND93+ND94)/ND92)</f>
        <v/>
      </c>
      <c r="NI93" s="448"/>
      <c r="NJ93" s="84"/>
      <c r="NK93" s="449" t="str">
        <f>IF(ISBLANK(OD3),"",COUNTIF(NK12:NK90,"=60"))</f>
        <v/>
      </c>
      <c r="NL93" s="449"/>
      <c r="NM93" s="447" t="str">
        <f>IF(ISBLANK(OD3),"",NK93/NK92)</f>
        <v/>
      </c>
      <c r="NN93" s="447"/>
      <c r="NO93" s="447" t="str">
        <f>IF(ISBLANK(OD3),"",(NK93+NK94)/NK92)</f>
        <v/>
      </c>
      <c r="NP93" s="448"/>
      <c r="NQ93" s="84"/>
      <c r="NR93" s="449" t="str">
        <f>IF(ISBLANK(NI3),"",COUNTIF(NR12:NR90,"=60"))</f>
        <v/>
      </c>
      <c r="NS93" s="449"/>
      <c r="NT93" s="447" t="str">
        <f>IF(ISBLANK(NI3),"",NR93/NR92)</f>
        <v/>
      </c>
      <c r="NU93" s="447"/>
      <c r="NV93" s="447" t="str">
        <f>IF(ISBLANK(NI3),"",(NR93+NR94)/NR92)</f>
        <v/>
      </c>
      <c r="NW93" s="448"/>
      <c r="NX93" s="84"/>
      <c r="NY93" s="449" t="str">
        <f>IF(ISBLANK(OK3),"",COUNTIF(NY12:NY90,"=60"))</f>
        <v/>
      </c>
      <c r="NZ93" s="449"/>
      <c r="OA93" s="447" t="str">
        <f>IF(ISBLANK(OK3),"",NY93/NY92)</f>
        <v/>
      </c>
      <c r="OB93" s="447"/>
      <c r="OC93" s="447" t="str">
        <f>IF(ISBLANK(OK3),"",(NY93+NY94)/NY92)</f>
        <v/>
      </c>
      <c r="OD93" s="448"/>
      <c r="OE93" s="84"/>
      <c r="OF93" s="449" t="str">
        <f>IF(ISBLANK(NW3),"",COUNTIF(OF12:OF90,"=60"))</f>
        <v/>
      </c>
      <c r="OG93" s="449"/>
      <c r="OH93" s="447" t="str">
        <f>IF(ISBLANK(NW3),"",OF93/OF92)</f>
        <v/>
      </c>
      <c r="OI93" s="447"/>
      <c r="OJ93" s="447" t="str">
        <f>IF(ISBLANK(NW3),"",(OF93+OF94)/OF92)</f>
        <v/>
      </c>
      <c r="OK93" s="448"/>
      <c r="OL93" s="84"/>
      <c r="OM93" s="449" t="str">
        <f>IF(ISBLANK(OR3),"",COUNTIF(OM12:OM90,"=60"))</f>
        <v/>
      </c>
      <c r="ON93" s="449"/>
      <c r="OO93" s="447" t="str">
        <f>IF(ISBLANK(OR3),"",OM93/OM92)</f>
        <v/>
      </c>
      <c r="OP93" s="447"/>
      <c r="OQ93" s="447" t="str">
        <f>IF(ISBLANK(OR3),"",(OM93+OM94)/OM92)</f>
        <v/>
      </c>
      <c r="OR93" s="448"/>
      <c r="OS93" s="84"/>
      <c r="OT93" s="449" t="str">
        <f>IF(ISBLANK(OY3),"",COUNTIF(OT12:OT90,"=60"))</f>
        <v/>
      </c>
      <c r="OU93" s="449"/>
      <c r="OV93" s="447" t="str">
        <f>IF(ISBLANK(OY3),"",OT93/OT92)</f>
        <v/>
      </c>
      <c r="OW93" s="447"/>
      <c r="OX93" s="447" t="str">
        <f>IF(ISBLANK(OY3),"",(OT93+OT94)/OT92)</f>
        <v/>
      </c>
      <c r="OY93" s="448"/>
      <c r="OZ93" s="84"/>
      <c r="PA93" s="449" t="str">
        <f>IF(ISBLANK(PF3),"",COUNTIF(PA12:PA90,"=60"))</f>
        <v/>
      </c>
      <c r="PB93" s="449"/>
      <c r="PC93" s="447" t="str">
        <f>IF(ISBLANK(PF3),"",PA93/PA92)</f>
        <v/>
      </c>
      <c r="PD93" s="447"/>
      <c r="PE93" s="447" t="str">
        <f>IF(ISBLANK(PF3),"",(PA93+PA94)/PA92)</f>
        <v/>
      </c>
      <c r="PF93" s="448"/>
      <c r="PG93" s="84"/>
      <c r="PH93" s="449" t="str">
        <f>IF(ISBLANK(PM3),"",COUNTIF(PH12:PH90,"=60"))</f>
        <v/>
      </c>
      <c r="PI93" s="449"/>
      <c r="PJ93" s="447" t="str">
        <f>IF(ISBLANK(PM3),"",PH93/PH92)</f>
        <v/>
      </c>
      <c r="PK93" s="447"/>
      <c r="PL93" s="447" t="str">
        <f>IF(ISBLANK(PM3),"",(PH93+PH94)/PH92)</f>
        <v/>
      </c>
      <c r="PM93" s="448"/>
      <c r="PN93" s="84"/>
      <c r="PO93" s="449" t="str">
        <f>IF(ISBLANK(PT3),"",COUNTIF(PO12:PO90,"=60"))</f>
        <v/>
      </c>
      <c r="PP93" s="449"/>
      <c r="PQ93" s="447" t="str">
        <f>IF(ISBLANK(PT3),"",PO93/PO92)</f>
        <v/>
      </c>
      <c r="PR93" s="447"/>
      <c r="PS93" s="447" t="str">
        <f>IF(ISBLANK(PT3),"",(PO93+PO94)/PO92)</f>
        <v/>
      </c>
      <c r="PT93" s="448"/>
      <c r="PU93" s="84"/>
      <c r="PV93" s="449" t="str">
        <f>IF(ISBLANK(QA3),"",COUNTIF(PV12:PV90,"=60"))</f>
        <v/>
      </c>
      <c r="PW93" s="449"/>
      <c r="PX93" s="447" t="str">
        <f>IF(ISBLANK(QA3),"",PV93/PV92)</f>
        <v/>
      </c>
      <c r="PY93" s="447"/>
      <c r="PZ93" s="447" t="str">
        <f>IF(ISBLANK(QA3),"",(PV93+PV94)/PV92)</f>
        <v/>
      </c>
      <c r="QA93" s="448"/>
      <c r="QB93" s="84"/>
      <c r="QC93" s="449" t="str">
        <f>IF(ISBLANK(QH3),"",COUNTIF(QC12:QC90,"=60"))</f>
        <v/>
      </c>
      <c r="QD93" s="449"/>
      <c r="QE93" s="447" t="str">
        <f>IF(ISBLANK(QH3),"",QC93/QC92)</f>
        <v/>
      </c>
      <c r="QF93" s="447"/>
      <c r="QG93" s="447" t="str">
        <f>IF(ISBLANK(QH3),"",(QC93+QC94)/QC92)</f>
        <v/>
      </c>
      <c r="QH93" s="448"/>
      <c r="QI93" s="85"/>
      <c r="QJ93" s="449" t="str">
        <f>IF(ISBLANK(QV3),"",COUNTIF(QJ12:QJ90,"=60"))</f>
        <v/>
      </c>
      <c r="QK93" s="449"/>
      <c r="QL93" s="447" t="str">
        <f>IF(ISBLANK(QV3),"",QJ93/QJ92)</f>
        <v/>
      </c>
      <c r="QM93" s="447"/>
      <c r="QN93" s="447" t="str">
        <f>IF(ISBLANK(QV3),"",(QJ93+QJ94)/QJ92)</f>
        <v/>
      </c>
      <c r="QO93" s="448"/>
      <c r="QP93" s="85"/>
      <c r="QQ93" s="449" t="str">
        <f>IF(ISBLANK(QO3),"",COUNTIF(QQ12:QQ90,"=60"))</f>
        <v/>
      </c>
      <c r="QR93" s="449"/>
      <c r="QS93" s="447" t="str">
        <f>IF(ISBLANK(QO3),"",QQ93/QQ92)</f>
        <v/>
      </c>
      <c r="QT93" s="447"/>
      <c r="QU93" s="447" t="str">
        <f>IF(ISBLANK(QO3),"",(QQ93+QQ94)/QQ92)</f>
        <v/>
      </c>
      <c r="QV93" s="448"/>
    </row>
    <row r="94" spans="1:464" ht="15" customHeight="1" x14ac:dyDescent="0.2">
      <c r="A94" s="487"/>
      <c r="B94" s="86" t="s">
        <v>146</v>
      </c>
      <c r="C94" s="80"/>
      <c r="D94" s="449">
        <f>IF(ISBLANK(I3),"",COUNTIF(E12:E90,"=20"))</f>
        <v>0</v>
      </c>
      <c r="E94" s="449"/>
      <c r="F94" s="447" t="e">
        <f>IF(ISBLANK(I3),"",D94/D92)</f>
        <v>#DIV/0!</v>
      </c>
      <c r="G94" s="447"/>
      <c r="H94" s="447"/>
      <c r="I94" s="448"/>
      <c r="J94" s="83"/>
      <c r="K94" s="449">
        <f>IF(ISBLANK(P3),"",COUNTIF(L12:L90,"=20"))</f>
        <v>8</v>
      </c>
      <c r="L94" s="449"/>
      <c r="M94" s="447">
        <f>IF(ISBLANK(P3),"",K94/K92)</f>
        <v>0.11940298507462686</v>
      </c>
      <c r="N94" s="447"/>
      <c r="O94" s="447"/>
      <c r="P94" s="448"/>
      <c r="Q94" s="84"/>
      <c r="R94" s="449">
        <f>IF(ISBLANK(W3),"",COUNTIF(S12:S90,"=20"))</f>
        <v>44</v>
      </c>
      <c r="S94" s="449"/>
      <c r="T94" s="447">
        <f>IF(ISBLANK(W3),"",R94/R92)</f>
        <v>0.70967741935483875</v>
      </c>
      <c r="U94" s="447"/>
      <c r="V94" s="447"/>
      <c r="W94" s="448"/>
      <c r="X94" s="84"/>
      <c r="Y94" s="449">
        <f>IF(ISBLANK(AD3),"",COUNTIF(Z12:Z90,"=20"))</f>
        <v>24</v>
      </c>
      <c r="Z94" s="449"/>
      <c r="AA94" s="447">
        <f>IF(ISBLANK(AD3),"",Y94/Y92)</f>
        <v>0.38709677419354838</v>
      </c>
      <c r="AB94" s="447"/>
      <c r="AC94" s="447"/>
      <c r="AD94" s="448"/>
      <c r="AE94" s="84"/>
      <c r="AF94" s="449">
        <f>IF(ISBLANK(AK3),"",COUNTIF(AG12:AG90,"=20"))</f>
        <v>48</v>
      </c>
      <c r="AG94" s="449"/>
      <c r="AH94" s="447">
        <f>IF(ISBLANK(AK3),"",AF94/AF92)</f>
        <v>0.82758620689655171</v>
      </c>
      <c r="AI94" s="447"/>
      <c r="AJ94" s="447"/>
      <c r="AK94" s="448"/>
      <c r="AL94" s="84"/>
      <c r="AM94" s="449">
        <f>IF(ISBLANK(AR3),"",COUNTIF(AN12:AN90,"=20"))</f>
        <v>47</v>
      </c>
      <c r="AN94" s="449"/>
      <c r="AO94" s="447">
        <f>IF(ISBLANK(AR3),"",AM94/AM92)</f>
        <v>0.75806451612903225</v>
      </c>
      <c r="AP94" s="447"/>
      <c r="AQ94" s="447"/>
      <c r="AR94" s="448"/>
      <c r="AS94" s="84"/>
      <c r="AT94" s="455">
        <f>IF(ISBLANK(AY3),"",COUNTIF(AU12:AU90,"=20"))</f>
        <v>46</v>
      </c>
      <c r="AU94" s="449"/>
      <c r="AV94" s="447">
        <f>IF(ISBLANK(AY3),"",AT94/AT92)</f>
        <v>0.76666666666666672</v>
      </c>
      <c r="AW94" s="447"/>
      <c r="AX94" s="447"/>
      <c r="AY94" s="448"/>
      <c r="AZ94" s="84"/>
      <c r="BA94" s="449">
        <f>IF(ISBLANK(BF3),"",COUNTIF(BB12:BB90,"=20"))</f>
        <v>36</v>
      </c>
      <c r="BB94" s="449"/>
      <c r="BC94" s="447">
        <f>IF(ISBLANK(BF3),"",BA94/BA92)</f>
        <v>0.70588235294117652</v>
      </c>
      <c r="BD94" s="447"/>
      <c r="BE94" s="447"/>
      <c r="BF94" s="448"/>
      <c r="BG94" s="84"/>
      <c r="BH94" s="449">
        <f>IF(ISBLANK(BM3),"",COUNTIF(BI12:BI90,"=20"))</f>
        <v>39</v>
      </c>
      <c r="BI94" s="449"/>
      <c r="BJ94" s="447">
        <f>IF(ISBLANK(BM3),"",BH94/BH92)</f>
        <v>0.72222222222222221</v>
      </c>
      <c r="BK94" s="447"/>
      <c r="BL94" s="447"/>
      <c r="BM94" s="448"/>
      <c r="BN94" s="84"/>
      <c r="BO94" s="449">
        <f>IF(ISBLANK(BT3),"",COUNTIF(BP12:BP90,"=20"))</f>
        <v>0</v>
      </c>
      <c r="BP94" s="449"/>
      <c r="BQ94" s="447">
        <f>IF(ISBLANK(BT3),"",BO94/BO92)</f>
        <v>0</v>
      </c>
      <c r="BR94" s="447"/>
      <c r="BS94" s="447"/>
      <c r="BT94" s="448"/>
      <c r="BU94" s="84"/>
      <c r="BV94" s="449">
        <f>IF(ISBLANK(CA3),"",COUNTIF(BW12:BW90,"=20"))</f>
        <v>52</v>
      </c>
      <c r="BW94" s="449"/>
      <c r="BX94" s="447">
        <f>IF(ISBLANK(CA3),"",BV94/BV92)</f>
        <v>0.91228070175438591</v>
      </c>
      <c r="BY94" s="447"/>
      <c r="BZ94" s="447"/>
      <c r="CA94" s="448"/>
      <c r="CB94" s="84"/>
      <c r="CC94" s="449">
        <f>IF(ISBLANK(CH3),"",COUNTIF(CD12:CD90,"=20"))</f>
        <v>0</v>
      </c>
      <c r="CD94" s="449"/>
      <c r="CE94" s="447">
        <f>IF(ISBLANK(CH3),"",CC94/CC92)</f>
        <v>0</v>
      </c>
      <c r="CF94" s="447"/>
      <c r="CG94" s="447"/>
      <c r="CH94" s="448"/>
      <c r="CI94" s="84"/>
      <c r="CJ94" s="449">
        <f>IF(ISBLANK(CO3),"",COUNTIF(CK12:CK90,"=20"))</f>
        <v>45</v>
      </c>
      <c r="CK94" s="449"/>
      <c r="CL94" s="447">
        <f>IF(ISBLANK(CO3),"",CJ94/CJ92)</f>
        <v>0.78947368421052633</v>
      </c>
      <c r="CM94" s="447"/>
      <c r="CN94" s="447"/>
      <c r="CO94" s="448"/>
      <c r="CP94" s="84"/>
      <c r="CQ94" s="449">
        <f>IF(ISBLANK(CV3),"",COUNTIF(CR12:CR90,"=20"))</f>
        <v>52</v>
      </c>
      <c r="CR94" s="449"/>
      <c r="CS94" s="447">
        <f>IF(ISBLANK(CV3),"",CQ94/CQ92)</f>
        <v>0.96296296296296291</v>
      </c>
      <c r="CT94" s="447"/>
      <c r="CU94" s="447"/>
      <c r="CV94" s="448"/>
      <c r="CW94" s="84"/>
      <c r="CX94" s="449">
        <f>IF(ISBLANK(DC3),"",COUNTIF(CY12:CY90,"=20"))</f>
        <v>39</v>
      </c>
      <c r="CY94" s="449"/>
      <c r="CZ94" s="447">
        <f>IF(ISBLANK(DC3),"",CX94/CX92)</f>
        <v>0.73584905660377353</v>
      </c>
      <c r="DA94" s="447"/>
      <c r="DB94" s="447"/>
      <c r="DC94" s="448"/>
      <c r="DD94" s="84"/>
      <c r="DE94" s="449">
        <f>IF(ISBLANK(DJ3),"",COUNTIF(DF12:DF90,"=20"))</f>
        <v>40</v>
      </c>
      <c r="DF94" s="449"/>
      <c r="DG94" s="447">
        <f>IF(ISBLANK(DJ3),"",DE94/DE92)</f>
        <v>0.76923076923076927</v>
      </c>
      <c r="DH94" s="447"/>
      <c r="DI94" s="447"/>
      <c r="DJ94" s="448"/>
      <c r="DK94" s="84"/>
      <c r="DL94" s="449">
        <f>IF(ISBLANK(DQ3),"",COUNTIF(DM12:DM90,"=20"))</f>
        <v>0</v>
      </c>
      <c r="DM94" s="449"/>
      <c r="DN94" s="447">
        <f>IF(ISBLANK(DQ3),"",DL94/DL92)</f>
        <v>0</v>
      </c>
      <c r="DO94" s="447"/>
      <c r="DP94" s="447"/>
      <c r="DQ94" s="448"/>
      <c r="DR94" s="84"/>
      <c r="DS94" s="449">
        <f>IF(ISBLANK(DX3),"",COUNTIF(DT12:DT90,"=20"))</f>
        <v>0</v>
      </c>
      <c r="DT94" s="449"/>
      <c r="DU94" s="447">
        <f>IF(ISBLANK(DX3),"",DS94/DS92)</f>
        <v>0</v>
      </c>
      <c r="DV94" s="447"/>
      <c r="DW94" s="447"/>
      <c r="DX94" s="448"/>
      <c r="DY94" s="84"/>
      <c r="DZ94" s="449">
        <f>IF(ISBLANK(EE3),"",COUNTIF(EA12:EA90,"=20"))</f>
        <v>44</v>
      </c>
      <c r="EA94" s="449"/>
      <c r="EB94" s="447">
        <f>IF(ISBLANK(EE3),"",DZ94/DZ92)</f>
        <v>0.84615384615384615</v>
      </c>
      <c r="EC94" s="447"/>
      <c r="ED94" s="447"/>
      <c r="EE94" s="448"/>
      <c r="EF94" s="84"/>
      <c r="EG94" s="449">
        <f>IF(ISBLANK(EL3),"",COUNTIF(EH12:EH90,"=20"))</f>
        <v>8</v>
      </c>
      <c r="EH94" s="449"/>
      <c r="EI94" s="447">
        <f>IF(ISBLANK(EL3),"",EG94/EG92)</f>
        <v>0.15686274509803921</v>
      </c>
      <c r="EJ94" s="447"/>
      <c r="EK94" s="447"/>
      <c r="EL94" s="448"/>
      <c r="EM94" s="84"/>
      <c r="EN94" s="449">
        <f>IF(ISBLANK(ES3),"",COUNTIF(EO12:EO90,"=20"))</f>
        <v>44</v>
      </c>
      <c r="EO94" s="449"/>
      <c r="EP94" s="447">
        <f>IF(ISBLANK(ES3),"",EN94/EN92)</f>
        <v>0.86274509803921573</v>
      </c>
      <c r="EQ94" s="447"/>
      <c r="ER94" s="447"/>
      <c r="ES94" s="448"/>
      <c r="ET94" s="84"/>
      <c r="EU94" s="449">
        <f>IF(ISBLANK(EZ3),"",COUNTIF(EV12:EV90,"=20"))</f>
        <v>48</v>
      </c>
      <c r="EV94" s="449"/>
      <c r="EW94" s="447">
        <f>IF(ISBLANK(EZ3),"",EU94/EU92)</f>
        <v>1</v>
      </c>
      <c r="EX94" s="447"/>
      <c r="EY94" s="447"/>
      <c r="EZ94" s="448"/>
      <c r="FA94" s="84"/>
      <c r="FB94" s="449">
        <f>IF(ISBLANK(BM3),"",COUNTIF(FC12:FC90,"=20"))</f>
        <v>0</v>
      </c>
      <c r="FC94" s="449"/>
      <c r="FD94" s="447" t="e">
        <f>IF(ISBLANK(BM3),"",FB94/FB92)</f>
        <v>#DIV/0!</v>
      </c>
      <c r="FE94" s="447"/>
      <c r="FF94" s="447"/>
      <c r="FG94" s="448"/>
      <c r="FH94" s="84"/>
      <c r="FI94" s="449" t="str">
        <f>IF(ISBLANK(FN3),"",COUNTIF(FJ12:FJ90,"=20"))</f>
        <v/>
      </c>
      <c r="FJ94" s="449"/>
      <c r="FK94" s="447" t="str">
        <f>IF(ISBLANK(FN3),"",FI94/FI92)</f>
        <v/>
      </c>
      <c r="FL94" s="447"/>
      <c r="FM94" s="447"/>
      <c r="FN94" s="448"/>
      <c r="FO94" s="84"/>
      <c r="FP94" s="449">
        <f>IF(ISBLANK(DJ3),"",COUNTIF(FQ12:FQ90,"=20"))</f>
        <v>0</v>
      </c>
      <c r="FQ94" s="449"/>
      <c r="FR94" s="447" t="e">
        <f>IF(ISBLANK(DJ3),"",FP94/FP92)</f>
        <v>#DIV/0!</v>
      </c>
      <c r="FS94" s="447"/>
      <c r="FT94" s="447"/>
      <c r="FU94" s="448"/>
      <c r="FV94" s="84"/>
      <c r="FW94" s="449" t="str">
        <f>IF(ISBLANK(GB3),"",COUNTIF(FX12:FX90,"=20"))</f>
        <v/>
      </c>
      <c r="FX94" s="449"/>
      <c r="FY94" s="447" t="str">
        <f>IF(ISBLANK(GB3),"",FW94/FW92)</f>
        <v/>
      </c>
      <c r="FZ94" s="447"/>
      <c r="GA94" s="447"/>
      <c r="GB94" s="448"/>
      <c r="GC94" s="84"/>
      <c r="GD94" s="449" t="str">
        <f>IF(ISBLANK(GP3),"",COUNTIF(GE12:GE90,"=20"))</f>
        <v/>
      </c>
      <c r="GE94" s="449"/>
      <c r="GF94" s="447" t="str">
        <f>IF(ISBLANK(GP3),"",GD94/GD92)</f>
        <v/>
      </c>
      <c r="GG94" s="447"/>
      <c r="GH94" s="447"/>
      <c r="GI94" s="448"/>
      <c r="GJ94" s="84"/>
      <c r="GK94" s="449" t="str">
        <f>IF(ISBLANK(GW3),"",COUNTIF(GL12:GL90,"=20"))</f>
        <v/>
      </c>
      <c r="GL94" s="449"/>
      <c r="GM94" s="447" t="str">
        <f>IF(ISBLANK(GW3),"",GK94/GK92)</f>
        <v/>
      </c>
      <c r="GN94" s="447"/>
      <c r="GO94" s="447"/>
      <c r="GP94" s="448"/>
      <c r="GQ94" s="84"/>
      <c r="GR94" s="449" t="str">
        <f>IF(ISBLANK(GI3),"",COUNTIF(GS12:GS90,"=20"))</f>
        <v/>
      </c>
      <c r="GS94" s="449"/>
      <c r="GT94" s="447" t="str">
        <f>IF(ISBLANK(GI3),"",GR94/GR92)</f>
        <v/>
      </c>
      <c r="GU94" s="447"/>
      <c r="GV94" s="447"/>
      <c r="GW94" s="448"/>
      <c r="GX94" s="84"/>
      <c r="GY94" s="449" t="str">
        <f>IF(ISBLANK(HK3),"",COUNTIF(GZ12:GZ90,"=20"))</f>
        <v/>
      </c>
      <c r="GZ94" s="449"/>
      <c r="HA94" s="447" t="str">
        <f>IF(ISBLANK(HK3),"",GY94/GY92)</f>
        <v/>
      </c>
      <c r="HB94" s="447"/>
      <c r="HC94" s="447"/>
      <c r="HD94" s="448"/>
      <c r="HE94" s="84"/>
      <c r="HF94" s="449" t="str">
        <f>IF(ISBLANK(HD3),"",COUNTIF(HG12:HG90,"=20"))</f>
        <v/>
      </c>
      <c r="HG94" s="449"/>
      <c r="HH94" s="447" t="str">
        <f>IF(ISBLANK(HD3),"",HF94/HF92)</f>
        <v/>
      </c>
      <c r="HI94" s="447"/>
      <c r="HJ94" s="447"/>
      <c r="HK94" s="448"/>
      <c r="HL94" s="84"/>
      <c r="HM94" s="449" t="str">
        <f>IF(ISBLANK(HY3),"",COUNTIF(HN12:HN90,"=20"))</f>
        <v/>
      </c>
      <c r="HN94" s="449"/>
      <c r="HO94" s="447" t="str">
        <f>IF(ISBLANK(HY3),"",HM94/HM92)</f>
        <v/>
      </c>
      <c r="HP94" s="447"/>
      <c r="HQ94" s="447"/>
      <c r="HR94" s="448"/>
      <c r="HS94" s="84"/>
      <c r="HT94" s="449" t="str">
        <f>IF(ISBLANK(HR3),"",COUNTIF(HU12:HU90,"=20"))</f>
        <v/>
      </c>
      <c r="HU94" s="449"/>
      <c r="HV94" s="447" t="str">
        <f>IF(ISBLANK(HR3),"",HT94/HT92)</f>
        <v/>
      </c>
      <c r="HW94" s="447"/>
      <c r="HX94" s="447"/>
      <c r="HY94" s="448"/>
      <c r="HZ94" s="84"/>
      <c r="IA94" s="449" t="str">
        <f>IF(ISBLANK(IM3),"",COUNTIF(IB12:IB90,"=20"))</f>
        <v/>
      </c>
      <c r="IB94" s="449"/>
      <c r="IC94" s="447" t="str">
        <f>IF(ISBLANK(IM3),"",IA94/IA92)</f>
        <v/>
      </c>
      <c r="ID94" s="447"/>
      <c r="IE94" s="447"/>
      <c r="IF94" s="448"/>
      <c r="IG94" s="84"/>
      <c r="IH94" s="449" t="str">
        <f>IF(ISBLANK(IF3),"",COUNTIF(II12:II90,"=20"))</f>
        <v/>
      </c>
      <c r="II94" s="449"/>
      <c r="IJ94" s="447" t="str">
        <f>IF(ISBLANK(IF3),"",IH94/IH92)</f>
        <v/>
      </c>
      <c r="IK94" s="447"/>
      <c r="IL94" s="447"/>
      <c r="IM94" s="448"/>
      <c r="IN94" s="84"/>
      <c r="IO94" s="449" t="str">
        <f>IF(ISBLANK(IT3),"",COUNTIF(IP12:IP90,"=20"))</f>
        <v/>
      </c>
      <c r="IP94" s="449"/>
      <c r="IQ94" s="447" t="str">
        <f>IF(ISBLANK(IT3),"",IO94/IO92)</f>
        <v/>
      </c>
      <c r="IR94" s="447"/>
      <c r="IS94" s="447"/>
      <c r="IT94" s="448"/>
      <c r="IU94" s="84"/>
      <c r="IV94" s="449" t="str">
        <f>IF(ISBLANK(JA3),"",COUNTIF(IW12:IW90,"=20"))</f>
        <v/>
      </c>
      <c r="IW94" s="449"/>
      <c r="IX94" s="447" t="str">
        <f>IF(ISBLANK(JA3),"",IV94/IV92)</f>
        <v/>
      </c>
      <c r="IY94" s="447"/>
      <c r="IZ94" s="447"/>
      <c r="JA94" s="448"/>
      <c r="JB94" s="84"/>
      <c r="JC94" s="449" t="str">
        <f>IF(ISBLANK(JO3),"",COUNTIF(JD12:JD90,"=20"))</f>
        <v/>
      </c>
      <c r="JD94" s="449"/>
      <c r="JE94" s="447" t="str">
        <f>IF(ISBLANK(JO3),"",JC94/JC92)</f>
        <v/>
      </c>
      <c r="JF94" s="447"/>
      <c r="JG94" s="447"/>
      <c r="JH94" s="448"/>
      <c r="JI94" s="84"/>
      <c r="JJ94" s="449" t="str">
        <f>IF(ISBLANK(JH3),"",COUNTIF(JK12:JK90,"=20"))</f>
        <v/>
      </c>
      <c r="JK94" s="449"/>
      <c r="JL94" s="447" t="str">
        <f>IF(ISBLANK(JH3),"",JJ94/JJ92)</f>
        <v/>
      </c>
      <c r="JM94" s="447"/>
      <c r="JN94" s="447"/>
      <c r="JO94" s="448"/>
      <c r="JP94" s="84"/>
      <c r="JQ94" s="449" t="str">
        <f>IF(ISBLANK(JV3),"",COUNTIF(JR12:JR90,"=20"))</f>
        <v/>
      </c>
      <c r="JR94" s="449"/>
      <c r="JS94" s="447" t="str">
        <f>IF(ISBLANK(JV3),"",JQ94/JQ92)</f>
        <v/>
      </c>
      <c r="JT94" s="447"/>
      <c r="JU94" s="447"/>
      <c r="JV94" s="448"/>
      <c r="JW94" s="84"/>
      <c r="JX94" s="449" t="str">
        <f>IF(ISBLANK(KQ3),"",COUNTIF(JY12:JY90,"=20"))</f>
        <v/>
      </c>
      <c r="JY94" s="449"/>
      <c r="JZ94" s="447" t="str">
        <f>IF(ISBLANK(KQ3),"",JX94/JX92)</f>
        <v/>
      </c>
      <c r="KA94" s="447"/>
      <c r="KB94" s="447"/>
      <c r="KC94" s="448"/>
      <c r="KD94" s="84"/>
      <c r="KE94" s="449" t="str">
        <f>IF(ISBLANK(KX3),"",COUNTIF(KF12:KF90,"=20"))</f>
        <v/>
      </c>
      <c r="KF94" s="449"/>
      <c r="KG94" s="447" t="str">
        <f>IF(ISBLANK(KX3),"",KE94/KE92)</f>
        <v/>
      </c>
      <c r="KH94" s="447"/>
      <c r="KI94" s="447"/>
      <c r="KJ94" s="448"/>
      <c r="KK94" s="84"/>
      <c r="KL94" s="449" t="str">
        <f>IF(ISBLANK(KJ3),"",COUNTIF(KM12:KM90,"=20"))</f>
        <v/>
      </c>
      <c r="KM94" s="449"/>
      <c r="KN94" s="447" t="str">
        <f>IF(ISBLANK(KJ3),"",KL94/KL92)</f>
        <v/>
      </c>
      <c r="KO94" s="447"/>
      <c r="KP94" s="447"/>
      <c r="KQ94" s="448"/>
      <c r="KR94" s="84"/>
      <c r="KS94" s="449" t="str">
        <f>IF(ISBLANK(KC3),"",COUNTIF(KT12:KT90,"=20"))</f>
        <v/>
      </c>
      <c r="KT94" s="449"/>
      <c r="KU94" s="447" t="str">
        <f>IF(ISBLANK(KC3),"",KS94/KS92)</f>
        <v/>
      </c>
      <c r="KV94" s="447"/>
      <c r="KW94" s="447"/>
      <c r="KX94" s="448"/>
      <c r="KY94" s="85"/>
      <c r="KZ94" s="449" t="str">
        <f>IF(ISBLANK(LE3),"",COUNTIF(LA12:LA90,"=20"))</f>
        <v/>
      </c>
      <c r="LA94" s="449"/>
      <c r="LB94" s="447" t="str">
        <f>IF(ISBLANK(LE3),"",KZ94/KZ92)</f>
        <v/>
      </c>
      <c r="LC94" s="447"/>
      <c r="LD94" s="447"/>
      <c r="LE94" s="448"/>
      <c r="LF94" s="84"/>
      <c r="LG94" s="449" t="str">
        <f>IF(ISBLANK(LE3),"",COUNTIF(LH12:LH90,"=20"))</f>
        <v/>
      </c>
      <c r="LH94" s="449"/>
      <c r="LI94" s="447" t="str">
        <f>IF(ISBLANK(LE3),"",LG94/LG92)</f>
        <v/>
      </c>
      <c r="LJ94" s="447"/>
      <c r="LK94" s="447"/>
      <c r="LL94" s="448"/>
      <c r="LM94" s="84"/>
      <c r="LN94" s="449" t="str">
        <f>IF(ISBLANK(LS3),"",COUNTIF(LO12:LO90,"=20"))</f>
        <v/>
      </c>
      <c r="LO94" s="449"/>
      <c r="LP94" s="447" t="str">
        <f>IF(ISBLANK(LS3),"",LN94/LN92)</f>
        <v/>
      </c>
      <c r="LQ94" s="447"/>
      <c r="LR94" s="447"/>
      <c r="LS94" s="448"/>
      <c r="LT94" s="84"/>
      <c r="LU94" s="449" t="str">
        <f>IF(ISBLANK(LS3),"",COUNTIF(LV12:LV90,"=20"))</f>
        <v/>
      </c>
      <c r="LV94" s="449"/>
      <c r="LW94" s="447" t="str">
        <f>IF(ISBLANK(LS3),"",LU94/LU92)</f>
        <v/>
      </c>
      <c r="LX94" s="447"/>
      <c r="LY94" s="447"/>
      <c r="LZ94" s="448"/>
      <c r="MA94" s="84"/>
      <c r="MB94" s="449" t="str">
        <f>IF(ISBLANK(MG3),"",COUNTIF(MC12:MC90,"=20"))</f>
        <v/>
      </c>
      <c r="MC94" s="449"/>
      <c r="MD94" s="447" t="str">
        <f>IF(ISBLANK(MG3),"",MB94/MB92)</f>
        <v/>
      </c>
      <c r="ME94" s="447"/>
      <c r="MF94" s="447"/>
      <c r="MG94" s="448"/>
      <c r="MH94" s="84"/>
      <c r="MI94" s="449" t="str">
        <f>IF(ISBLANK(MN3),"",COUNTIF(MJ12:MJ90,"=20"))</f>
        <v/>
      </c>
      <c r="MJ94" s="449"/>
      <c r="MK94" s="447" t="str">
        <f>IF(ISBLANK(MN3),"",MI94/MI92)</f>
        <v/>
      </c>
      <c r="ML94" s="447"/>
      <c r="MM94" s="447"/>
      <c r="MN94" s="448"/>
      <c r="MO94" s="84"/>
      <c r="MP94" s="449" t="str">
        <f>IF(ISBLANK(MU3),"",COUNTIF(MQ12:MQ90,"=20"))</f>
        <v/>
      </c>
      <c r="MQ94" s="449"/>
      <c r="MR94" s="447" t="str">
        <f>IF(ISBLANK(MU3),"",MP94/MP92)</f>
        <v/>
      </c>
      <c r="MS94" s="447"/>
      <c r="MT94" s="447"/>
      <c r="MU94" s="448"/>
      <c r="MV94" s="84"/>
      <c r="MW94" s="449" t="str">
        <f>IF(ISBLANK(NP3),"",COUNTIF(MX12:MX90,"=20"))</f>
        <v/>
      </c>
      <c r="MX94" s="449"/>
      <c r="MY94" s="447" t="str">
        <f>IF(ISBLANK(NP3),"",MW94/MW92)</f>
        <v/>
      </c>
      <c r="MZ94" s="447"/>
      <c r="NA94" s="447"/>
      <c r="NB94" s="448"/>
      <c r="NC94" s="84"/>
      <c r="ND94" s="449" t="str">
        <f>IF(ISBLANK(NB3),"",COUNTIF(NE12:NE90,"=20"))</f>
        <v/>
      </c>
      <c r="NE94" s="449"/>
      <c r="NF94" s="447" t="str">
        <f>IF(ISBLANK(NB3),"",ND94/ND92)</f>
        <v/>
      </c>
      <c r="NG94" s="447"/>
      <c r="NH94" s="447"/>
      <c r="NI94" s="448"/>
      <c r="NJ94" s="84"/>
      <c r="NK94" s="449" t="str">
        <f>IF(ISBLANK(OD3),"",COUNTIF(NL12:NL90,"=20"))</f>
        <v/>
      </c>
      <c r="NL94" s="449"/>
      <c r="NM94" s="447" t="str">
        <f>IF(ISBLANK(OD3),"",NK94/NK92)</f>
        <v/>
      </c>
      <c r="NN94" s="447"/>
      <c r="NO94" s="447"/>
      <c r="NP94" s="448"/>
      <c r="NQ94" s="84"/>
      <c r="NR94" s="449" t="str">
        <f>IF(ISBLANK(NI3),"",COUNTIF(NS12:NS90,"=20"))</f>
        <v/>
      </c>
      <c r="NS94" s="449"/>
      <c r="NT94" s="447" t="str">
        <f>IF(ISBLANK(NI3),"",NR94/NR92)</f>
        <v/>
      </c>
      <c r="NU94" s="447"/>
      <c r="NV94" s="447"/>
      <c r="NW94" s="448"/>
      <c r="NX94" s="84"/>
      <c r="NY94" s="449" t="str">
        <f>IF(ISBLANK(OK3),"",COUNTIF(NZ12:NZ90,"=20"))</f>
        <v/>
      </c>
      <c r="NZ94" s="449"/>
      <c r="OA94" s="447" t="str">
        <f>IF(ISBLANK(OK3),"",NY94/NY92)</f>
        <v/>
      </c>
      <c r="OB94" s="447"/>
      <c r="OC94" s="447"/>
      <c r="OD94" s="448"/>
      <c r="OE94" s="84"/>
      <c r="OF94" s="449" t="str">
        <f>IF(ISBLANK(NW3),"",COUNTIF(OG12:OG90,"=20"))</f>
        <v/>
      </c>
      <c r="OG94" s="449"/>
      <c r="OH94" s="447" t="str">
        <f>IF(ISBLANK(NW3),"",OF94/OF92)</f>
        <v/>
      </c>
      <c r="OI94" s="447"/>
      <c r="OJ94" s="447"/>
      <c r="OK94" s="448"/>
      <c r="OL94" s="84"/>
      <c r="OM94" s="449" t="str">
        <f>IF(ISBLANK(OR3),"",COUNTIF(ON12:ON90,"=20"))</f>
        <v/>
      </c>
      <c r="ON94" s="449"/>
      <c r="OO94" s="447" t="str">
        <f>IF(ISBLANK(OR3),"",OM94/OM92)</f>
        <v/>
      </c>
      <c r="OP94" s="447"/>
      <c r="OQ94" s="447"/>
      <c r="OR94" s="448"/>
      <c r="OS94" s="84"/>
      <c r="OT94" s="449" t="str">
        <f>IF(ISBLANK(OY3),"",COUNTIF(OU12:OU90,"=20"))</f>
        <v/>
      </c>
      <c r="OU94" s="449"/>
      <c r="OV94" s="447" t="str">
        <f>IF(ISBLANK(OY3),"",OT94/OT92)</f>
        <v/>
      </c>
      <c r="OW94" s="447"/>
      <c r="OX94" s="447"/>
      <c r="OY94" s="448"/>
      <c r="OZ94" s="84"/>
      <c r="PA94" s="449" t="str">
        <f>IF(ISBLANK(PF3),"",COUNTIF(PB12:PB90,"=20"))</f>
        <v/>
      </c>
      <c r="PB94" s="449"/>
      <c r="PC94" s="447" t="str">
        <f>IF(ISBLANK(PF3),"",PA94/PA92)</f>
        <v/>
      </c>
      <c r="PD94" s="447"/>
      <c r="PE94" s="447"/>
      <c r="PF94" s="448"/>
      <c r="PG94" s="84"/>
      <c r="PH94" s="449" t="str">
        <f>IF(ISBLANK(PM3),"",COUNTIF(PI12:PI90,"=20"))</f>
        <v/>
      </c>
      <c r="PI94" s="449"/>
      <c r="PJ94" s="447" t="str">
        <f>IF(ISBLANK(PM3),"",PH94/PH92)</f>
        <v/>
      </c>
      <c r="PK94" s="447"/>
      <c r="PL94" s="447"/>
      <c r="PM94" s="448"/>
      <c r="PN94" s="84"/>
      <c r="PO94" s="449" t="str">
        <f>IF(ISBLANK(PT3),"",COUNTIF(PP12:PP90,"=20"))</f>
        <v/>
      </c>
      <c r="PP94" s="449"/>
      <c r="PQ94" s="447" t="str">
        <f>IF(ISBLANK(PT3),"",PO94/PO92)</f>
        <v/>
      </c>
      <c r="PR94" s="447"/>
      <c r="PS94" s="447"/>
      <c r="PT94" s="448"/>
      <c r="PU94" s="84"/>
      <c r="PV94" s="449" t="str">
        <f>IF(ISBLANK(QA3),"",COUNTIF(PW12:PW90,"=20"))</f>
        <v/>
      </c>
      <c r="PW94" s="449"/>
      <c r="PX94" s="447" t="str">
        <f>IF(ISBLANK(QA3),"",PV94/PV92)</f>
        <v/>
      </c>
      <c r="PY94" s="447"/>
      <c r="PZ94" s="447"/>
      <c r="QA94" s="448"/>
      <c r="QB94" s="84"/>
      <c r="QC94" s="449" t="str">
        <f>IF(ISBLANK(QH3),"",COUNTIF(QD12:QD90,"=20"))</f>
        <v/>
      </c>
      <c r="QD94" s="449"/>
      <c r="QE94" s="447" t="str">
        <f>IF(ISBLANK(QH3),"",QC94/QC92)</f>
        <v/>
      </c>
      <c r="QF94" s="447"/>
      <c r="QG94" s="447"/>
      <c r="QH94" s="448"/>
      <c r="QI94" s="85"/>
      <c r="QJ94" s="449" t="str">
        <f>IF(ISBLANK(QV3),"",COUNTIF(QK12:QK90,"=20"))</f>
        <v/>
      </c>
      <c r="QK94" s="449"/>
      <c r="QL94" s="447" t="str">
        <f>IF(ISBLANK(QV3),"",QJ94/QJ92)</f>
        <v/>
      </c>
      <c r="QM94" s="447"/>
      <c r="QN94" s="447"/>
      <c r="QO94" s="448"/>
      <c r="QP94" s="85"/>
      <c r="QQ94" s="449" t="str">
        <f>IF(ISBLANK(QO3),"",COUNTIF(QR12:QR90,"=20"))</f>
        <v/>
      </c>
      <c r="QR94" s="449"/>
      <c r="QS94" s="447" t="str">
        <f>IF(ISBLANK(QO3),"",QQ94/QQ92)</f>
        <v/>
      </c>
      <c r="QT94" s="447"/>
      <c r="QU94" s="447"/>
      <c r="QV94" s="448"/>
    </row>
    <row r="95" spans="1:464" ht="15" customHeight="1" x14ac:dyDescent="0.2">
      <c r="A95" s="487"/>
      <c r="B95" s="86" t="s">
        <v>147</v>
      </c>
      <c r="C95" s="80"/>
      <c r="D95" s="449">
        <f>IF(ISBLANK(I3),"",COUNTIF(F12:F90,"=20")+COUNTIF(F12:F90,"=30"))</f>
        <v>0</v>
      </c>
      <c r="E95" s="449"/>
      <c r="F95" s="447" t="e">
        <f>IF(ISBLANK(I3),"",D95/D92)</f>
        <v>#DIV/0!</v>
      </c>
      <c r="G95" s="447"/>
      <c r="H95" s="293"/>
      <c r="I95" s="87"/>
      <c r="J95" s="83"/>
      <c r="K95" s="449">
        <f>IF(ISBLANK(P3),"",COUNTIF(M12:M90,"=20")+COUNTIF(M12:M90,"=30"))</f>
        <v>6</v>
      </c>
      <c r="L95" s="449"/>
      <c r="M95" s="447">
        <f>IF(ISBLANK(P3),"",K95/K92)</f>
        <v>8.9552238805970144E-2</v>
      </c>
      <c r="N95" s="447"/>
      <c r="O95" s="293"/>
      <c r="P95" s="87"/>
      <c r="Q95" s="84"/>
      <c r="R95" s="449">
        <f>IF(ISBLANK(W3),"",COUNTIF(T12:T90,"=20")+COUNTIF(T12:T90,"=30"))</f>
        <v>45</v>
      </c>
      <c r="S95" s="449"/>
      <c r="T95" s="447">
        <f>IF(ISBLANK(W3),"",R95/R92)</f>
        <v>0.72580645161290325</v>
      </c>
      <c r="U95" s="447"/>
      <c r="V95" s="293"/>
      <c r="W95" s="87"/>
      <c r="X95" s="84"/>
      <c r="Y95" s="449">
        <f>IF(ISBLANK(AD3),"",COUNTIF(AA12:AA90,"=20")+COUNTIF(AA12:AA90,"=30"))</f>
        <v>4</v>
      </c>
      <c r="Z95" s="449"/>
      <c r="AA95" s="447">
        <f>IF(ISBLANK(AD3),"",Y95/Y92)</f>
        <v>6.4516129032258063E-2</v>
      </c>
      <c r="AB95" s="447"/>
      <c r="AC95" s="293"/>
      <c r="AD95" s="87"/>
      <c r="AE95" s="84"/>
      <c r="AF95" s="449">
        <f>IF(ISBLANK(AK3),"",COUNTIF(AH12:AH90,"=20")+COUNTIF(AH12:AH90,"=30"))</f>
        <v>27</v>
      </c>
      <c r="AG95" s="449"/>
      <c r="AH95" s="447">
        <f>IF(ISBLANK(AK3),"",AF95/AF92)</f>
        <v>0.46551724137931033</v>
      </c>
      <c r="AI95" s="447"/>
      <c r="AJ95" s="293"/>
      <c r="AK95" s="87"/>
      <c r="AL95" s="84"/>
      <c r="AM95" s="449">
        <f>IF(ISBLANK(AR3),"",COUNTIF(AO12:AO90,"=20")+COUNTIF(AO12:AO90,"=30"))</f>
        <v>3</v>
      </c>
      <c r="AN95" s="449"/>
      <c r="AO95" s="447">
        <f>IF(ISBLANK(AR3),"",AM95/AM92)</f>
        <v>4.8387096774193547E-2</v>
      </c>
      <c r="AP95" s="447"/>
      <c r="AQ95" s="293"/>
      <c r="AR95" s="87"/>
      <c r="AS95" s="84"/>
      <c r="AT95" s="455">
        <f>IF(ISBLANK(AY3),"",COUNTIF(AV12:AV90,"=20")+COUNTIF(AV12:AV90,"=30"))</f>
        <v>43</v>
      </c>
      <c r="AU95" s="449"/>
      <c r="AV95" s="447">
        <f>IF(ISBLANK(AY3),"",AT95/AT92)</f>
        <v>0.71666666666666667</v>
      </c>
      <c r="AW95" s="447"/>
      <c r="AX95" s="293"/>
      <c r="AY95" s="87"/>
      <c r="AZ95" s="84"/>
      <c r="BA95" s="449">
        <f>IF(ISBLANK(BF3),"",COUNTIF(BC12:BC90,"=20")+COUNTIF(BC12:BC90,"=30"))</f>
        <v>41</v>
      </c>
      <c r="BB95" s="449"/>
      <c r="BC95" s="447">
        <f>IF(ISBLANK(BF3),"",BA95/BA92)</f>
        <v>0.80392156862745101</v>
      </c>
      <c r="BD95" s="447"/>
      <c r="BE95" s="293"/>
      <c r="BF95" s="87"/>
      <c r="BG95" s="84"/>
      <c r="BH95" s="449">
        <f>IF(ISBLANK(BM3),"",COUNTIF(BJ12:BJ90,"=20")+COUNTIF(BJ12:BJ90,"=30"))</f>
        <v>41</v>
      </c>
      <c r="BI95" s="449"/>
      <c r="BJ95" s="447">
        <f>IF(ISBLANK(BM3),"",BH95/BH92)</f>
        <v>0.7592592592592593</v>
      </c>
      <c r="BK95" s="447"/>
      <c r="BL95" s="293"/>
      <c r="BM95" s="87"/>
      <c r="BN95" s="84"/>
      <c r="BO95" s="449">
        <f>IF(ISBLANK(BT3),"",COUNTIF(BQ12:BQ90,"=20")+COUNTIF(BQ12:BQ90,"=30"))</f>
        <v>0</v>
      </c>
      <c r="BP95" s="449"/>
      <c r="BQ95" s="447">
        <f>IF(ISBLANK(BT3),"",BO95/BO92)</f>
        <v>0</v>
      </c>
      <c r="BR95" s="447"/>
      <c r="BS95" s="293"/>
      <c r="BT95" s="87"/>
      <c r="BU95" s="84"/>
      <c r="BV95" s="449">
        <f>IF(ISBLANK(CA3),"",COUNTIF(BX12:BX90,"=20")+COUNTIF(BX12:BX90,"=30"))</f>
        <v>13</v>
      </c>
      <c r="BW95" s="449"/>
      <c r="BX95" s="447">
        <f>IF(ISBLANK(CA3),"",BV95/BV92)</f>
        <v>0.22807017543859648</v>
      </c>
      <c r="BY95" s="447"/>
      <c r="BZ95" s="293"/>
      <c r="CA95" s="87"/>
      <c r="CB95" s="84"/>
      <c r="CC95" s="449">
        <f>IF(ISBLANK(CH3),"",COUNTIF(CE12:CE90,"=20")+COUNTIF(CE12:CE90,"=30"))</f>
        <v>28</v>
      </c>
      <c r="CD95" s="449"/>
      <c r="CE95" s="447">
        <f>IF(ISBLANK(CH3),"",CC95/CC92)</f>
        <v>0.51851851851851849</v>
      </c>
      <c r="CF95" s="447"/>
      <c r="CG95" s="293"/>
      <c r="CH95" s="87"/>
      <c r="CI95" s="84"/>
      <c r="CJ95" s="449">
        <f>IF(ISBLANK(CO3),"",COUNTIF(CL12:CL90,"=20")+COUNTIF(CL12:CL90,"=30"))</f>
        <v>40</v>
      </c>
      <c r="CK95" s="449"/>
      <c r="CL95" s="447">
        <f>IF(ISBLANK(CO3),"",CJ95/CJ92)</f>
        <v>0.70175438596491224</v>
      </c>
      <c r="CM95" s="447"/>
      <c r="CN95" s="293"/>
      <c r="CO95" s="87"/>
      <c r="CP95" s="84"/>
      <c r="CQ95" s="449">
        <f>IF(ISBLANK(CV3),"",COUNTIF(CS12:CS90,"=20")+COUNTIF(CS12:CS90,"=30"))</f>
        <v>46</v>
      </c>
      <c r="CR95" s="449"/>
      <c r="CS95" s="447">
        <f>IF(ISBLANK(CV3),"",CQ95/CQ92)</f>
        <v>0.85185185185185186</v>
      </c>
      <c r="CT95" s="447"/>
      <c r="CU95" s="293"/>
      <c r="CV95" s="87"/>
      <c r="CW95" s="84"/>
      <c r="CX95" s="449">
        <f>IF(ISBLANK(DC3),"",COUNTIF(CZ12:CZ90,"=20")+COUNTIF(CZ12:CZ90,"=30"))</f>
        <v>45</v>
      </c>
      <c r="CY95" s="449"/>
      <c r="CZ95" s="447">
        <f>IF(ISBLANK(DC3),"",CX95/CX92)</f>
        <v>0.84905660377358494</v>
      </c>
      <c r="DA95" s="447"/>
      <c r="DB95" s="293"/>
      <c r="DC95" s="87"/>
      <c r="DD95" s="84"/>
      <c r="DE95" s="449">
        <f>IF(ISBLANK(DJ3),"",COUNTIF(DG12:DG90,"=20")+COUNTIF(DG12:DG90,"=30"))</f>
        <v>32</v>
      </c>
      <c r="DF95" s="449"/>
      <c r="DG95" s="447">
        <f>IF(ISBLANK(DJ3),"",DE95/DE92)</f>
        <v>0.61538461538461542</v>
      </c>
      <c r="DH95" s="447"/>
      <c r="DI95" s="293"/>
      <c r="DJ95" s="87"/>
      <c r="DK95" s="84"/>
      <c r="DL95" s="449">
        <f>IF(ISBLANK(DQ3),"",COUNTIF(DN12:DN90,"=20")+COUNTIF(DN12:DN90,"=30"))</f>
        <v>0</v>
      </c>
      <c r="DM95" s="449"/>
      <c r="DN95" s="447">
        <f>IF(ISBLANK(DQ3),"",DL95/DL92)</f>
        <v>0</v>
      </c>
      <c r="DO95" s="447"/>
      <c r="DP95" s="293"/>
      <c r="DQ95" s="87"/>
      <c r="DR95" s="84"/>
      <c r="DS95" s="449">
        <f>IF(ISBLANK(DX3),"",COUNTIF(DU12:DU90,"=20")+COUNTIF(DU12:DU90,"=30"))</f>
        <v>12</v>
      </c>
      <c r="DT95" s="449"/>
      <c r="DU95" s="447">
        <f>IF(ISBLANK(DX3),"",DS95/DS92)</f>
        <v>0.27272727272727271</v>
      </c>
      <c r="DV95" s="447"/>
      <c r="DW95" s="293"/>
      <c r="DX95" s="87"/>
      <c r="DY95" s="84"/>
      <c r="DZ95" s="449">
        <f>IF(ISBLANK(EE3),"",COUNTIF(EB12:EB90,"=20")+COUNTIF(EB12:EB90,"=30"))</f>
        <v>39</v>
      </c>
      <c r="EA95" s="449"/>
      <c r="EB95" s="447">
        <f>IF(ISBLANK(EE3),"",DZ95/DZ92)</f>
        <v>0.75</v>
      </c>
      <c r="EC95" s="447"/>
      <c r="ED95" s="293"/>
      <c r="EE95" s="87"/>
      <c r="EF95" s="84"/>
      <c r="EG95" s="449">
        <f>IF(ISBLANK(EL3),"",COUNTIF(EI12:EI90,"=20")+COUNTIF(EI12:EI90,"=30"))</f>
        <v>3</v>
      </c>
      <c r="EH95" s="449"/>
      <c r="EI95" s="447">
        <f>IF(ISBLANK(EL3),"",EG95/EG92)</f>
        <v>5.8823529411764705E-2</v>
      </c>
      <c r="EJ95" s="447"/>
      <c r="EK95" s="293"/>
      <c r="EL95" s="87"/>
      <c r="EM95" s="84"/>
      <c r="EN95" s="449">
        <f>IF(ISBLANK(ES3),"",COUNTIF(EP12:EP90,"=20")+COUNTIF(EP12:EP90,"=30"))</f>
        <v>32</v>
      </c>
      <c r="EO95" s="449"/>
      <c r="EP95" s="447">
        <f>IF(ISBLANK(ES3),"",EN95/EN92)</f>
        <v>0.62745098039215685</v>
      </c>
      <c r="EQ95" s="447"/>
      <c r="ER95" s="293"/>
      <c r="ES95" s="87"/>
      <c r="ET95" s="84"/>
      <c r="EU95" s="449">
        <f>IF(ISBLANK(EZ3),"",COUNTIF(EW12:EW90,"=20")+COUNTIF(EW12:EW90,"=30"))</f>
        <v>0</v>
      </c>
      <c r="EV95" s="449"/>
      <c r="EW95" s="447">
        <f>IF(ISBLANK(EZ3),"",EU95/EU92)</f>
        <v>0</v>
      </c>
      <c r="EX95" s="447"/>
      <c r="EY95" s="293"/>
      <c r="EZ95" s="87"/>
      <c r="FA95" s="84"/>
      <c r="FB95" s="449">
        <f>IF(ISBLANK(BM3),"",COUNTIF(FD12:FD90,"=20")+COUNTIF(FD12:FD90,"=30"))</f>
        <v>0</v>
      </c>
      <c r="FC95" s="449"/>
      <c r="FD95" s="447" t="e">
        <f>IF(ISBLANK(BM3),"",FB95/FB92)</f>
        <v>#DIV/0!</v>
      </c>
      <c r="FE95" s="447"/>
      <c r="FF95" s="293"/>
      <c r="FG95" s="87"/>
      <c r="FH95" s="84"/>
      <c r="FI95" s="449" t="str">
        <f>IF(ISBLANK(FN3),"",COUNTIF(FK12:FK90,"=20")+COUNTIF(FK12:FK90,"=30"))</f>
        <v/>
      </c>
      <c r="FJ95" s="449"/>
      <c r="FK95" s="447" t="str">
        <f>IF(ISBLANK(FN3),"",FI95/FI92)</f>
        <v/>
      </c>
      <c r="FL95" s="447"/>
      <c r="FM95" s="293"/>
      <c r="FN95" s="87"/>
      <c r="FO95" s="84"/>
      <c r="FP95" s="449">
        <f>IF(ISBLANK(DJ3),"",COUNTIF(FR12:FR90,"=20")+COUNTIF(FR12:FR90,"=30"))</f>
        <v>0</v>
      </c>
      <c r="FQ95" s="449"/>
      <c r="FR95" s="447" t="e">
        <f>IF(ISBLANK(DJ3),"",FP95/FP92)</f>
        <v>#DIV/0!</v>
      </c>
      <c r="FS95" s="447"/>
      <c r="FT95" s="293"/>
      <c r="FU95" s="87"/>
      <c r="FV95" s="84"/>
      <c r="FW95" s="449" t="str">
        <f>IF(ISBLANK(GB3),"",COUNTIF(FY12:FY90,"=20")+COUNTIF(FY12:FY90,"=30"))</f>
        <v/>
      </c>
      <c r="FX95" s="449"/>
      <c r="FY95" s="447" t="str">
        <f>IF(ISBLANK(GB3),"",FW95/FW92)</f>
        <v/>
      </c>
      <c r="FZ95" s="447"/>
      <c r="GA95" s="293"/>
      <c r="GB95" s="87"/>
      <c r="GC95" s="84"/>
      <c r="GD95" s="449" t="str">
        <f>IF(ISBLANK(GP3),"",COUNTIF(GF12:GF90,"=20")+COUNTIF(GF12:GF90,"=30"))</f>
        <v/>
      </c>
      <c r="GE95" s="449"/>
      <c r="GF95" s="447" t="str">
        <f>IF(ISBLANK(GP3),"",GD95/GD92)</f>
        <v/>
      </c>
      <c r="GG95" s="447"/>
      <c r="GH95" s="293"/>
      <c r="GI95" s="87"/>
      <c r="GJ95" s="84"/>
      <c r="GK95" s="449" t="str">
        <f>IF(ISBLANK(GW3),"",COUNTIF(GM12:GM90,"=20")+COUNTIF(GM12:GM90,"=30"))</f>
        <v/>
      </c>
      <c r="GL95" s="449"/>
      <c r="GM95" s="447" t="str">
        <f>IF(ISBLANK(GW3),"",GK95/GK92)</f>
        <v/>
      </c>
      <c r="GN95" s="447"/>
      <c r="GO95" s="293"/>
      <c r="GP95" s="87"/>
      <c r="GQ95" s="84"/>
      <c r="GR95" s="449" t="str">
        <f>IF(ISBLANK(GI3),"",COUNTIF(GT12:GT90,"=20")+COUNTIF(GT12:GT90,"=30"))</f>
        <v/>
      </c>
      <c r="GS95" s="449"/>
      <c r="GT95" s="447" t="str">
        <f>IF(ISBLANK(GI3),"",GR95/GR92)</f>
        <v/>
      </c>
      <c r="GU95" s="447"/>
      <c r="GV95" s="293"/>
      <c r="GW95" s="87"/>
      <c r="GX95" s="84"/>
      <c r="GY95" s="449" t="str">
        <f>IF(ISBLANK(HK3),"",COUNTIF(HA12:HA90,"=20")+COUNTIF(HA12:HA90,"=30"))</f>
        <v/>
      </c>
      <c r="GZ95" s="449"/>
      <c r="HA95" s="447" t="str">
        <f>IF(ISBLANK(HK3),"",GY95/GY92)</f>
        <v/>
      </c>
      <c r="HB95" s="447"/>
      <c r="HC95" s="293"/>
      <c r="HD95" s="87"/>
      <c r="HE95" s="84"/>
      <c r="HF95" s="449" t="str">
        <f>IF(ISBLANK(HD3),"",COUNTIF(HH12:HH90,"=20")+COUNTIF(HH12:HH90,"=30"))</f>
        <v/>
      </c>
      <c r="HG95" s="449"/>
      <c r="HH95" s="447" t="str">
        <f>IF(ISBLANK(HD3),"",HF95/HF92)</f>
        <v/>
      </c>
      <c r="HI95" s="447"/>
      <c r="HJ95" s="293"/>
      <c r="HK95" s="87"/>
      <c r="HL95" s="84"/>
      <c r="HM95" s="449" t="str">
        <f>IF(ISBLANK(HY3),"",COUNTIF(HO12:HO90,"=20")+COUNTIF(HO12:HO90,"=30"))</f>
        <v/>
      </c>
      <c r="HN95" s="449"/>
      <c r="HO95" s="447" t="str">
        <f>IF(ISBLANK(HY3),"",HM95/HM92)</f>
        <v/>
      </c>
      <c r="HP95" s="447"/>
      <c r="HQ95" s="293"/>
      <c r="HR95" s="87"/>
      <c r="HS95" s="84"/>
      <c r="HT95" s="449" t="str">
        <f>IF(ISBLANK(HR3),"",COUNTIF(HV12:HV90,"=20")+COUNTIF(HV12:HV90,"=30"))</f>
        <v/>
      </c>
      <c r="HU95" s="449"/>
      <c r="HV95" s="447" t="str">
        <f>IF(ISBLANK(HR3),"",HT95/HT92)</f>
        <v/>
      </c>
      <c r="HW95" s="447"/>
      <c r="HX95" s="293"/>
      <c r="HY95" s="87"/>
      <c r="HZ95" s="84"/>
      <c r="IA95" s="449" t="str">
        <f>IF(ISBLANK(IM3),"",COUNTIF(IC12:IC90,"=20")+COUNTIF(IC12:IC90,"=30"))</f>
        <v/>
      </c>
      <c r="IB95" s="449"/>
      <c r="IC95" s="447" t="str">
        <f>IF(ISBLANK(IM3),"",IA95/IA92)</f>
        <v/>
      </c>
      <c r="ID95" s="447"/>
      <c r="IE95" s="293"/>
      <c r="IF95" s="87"/>
      <c r="IG95" s="84"/>
      <c r="IH95" s="449" t="str">
        <f>IF(ISBLANK(IF3),"",COUNTIF(IJ12:IJ90,"=20")+COUNTIF(IJ12:IJ90,"=30"))</f>
        <v/>
      </c>
      <c r="II95" s="449"/>
      <c r="IJ95" s="447" t="str">
        <f>IF(ISBLANK(IF3),"",IH95/IH92)</f>
        <v/>
      </c>
      <c r="IK95" s="447"/>
      <c r="IL95" s="293"/>
      <c r="IM95" s="87"/>
      <c r="IN95" s="84"/>
      <c r="IO95" s="449" t="str">
        <f>IF(ISBLANK(IT3),"",COUNTIF(IQ12:IQ90,"=20")+COUNTIF(IQ12:IQ90,"=30"))</f>
        <v/>
      </c>
      <c r="IP95" s="449"/>
      <c r="IQ95" s="447" t="str">
        <f>IF(ISBLANK(IT3),"",IO95/IO92)</f>
        <v/>
      </c>
      <c r="IR95" s="447"/>
      <c r="IS95" s="293"/>
      <c r="IT95" s="87"/>
      <c r="IU95" s="84"/>
      <c r="IV95" s="449" t="str">
        <f>IF(ISBLANK(JA3),"",COUNTIF(IX12:IX90,"=20")+COUNTIF(IX12:IX90,"=30"))</f>
        <v/>
      </c>
      <c r="IW95" s="449"/>
      <c r="IX95" s="447" t="str">
        <f>IF(ISBLANK(JA3),"",IV95/IV92)</f>
        <v/>
      </c>
      <c r="IY95" s="447"/>
      <c r="IZ95" s="293"/>
      <c r="JA95" s="87"/>
      <c r="JB95" s="84"/>
      <c r="JC95" s="449" t="str">
        <f>IF(ISBLANK(JO3),"",COUNTIF(JE12:JE90,"=20")+COUNTIF(JE12:JE90,"=30"))</f>
        <v/>
      </c>
      <c r="JD95" s="449"/>
      <c r="JE95" s="447" t="str">
        <f>IF(ISBLANK(JO3),"",JC95/JC92)</f>
        <v/>
      </c>
      <c r="JF95" s="447"/>
      <c r="JG95" s="293"/>
      <c r="JH95" s="87"/>
      <c r="JI95" s="84"/>
      <c r="JJ95" s="449" t="str">
        <f>IF(ISBLANK(JH3),"",COUNTIF(JL12:JL90,"=20")+COUNTIF(JL12:JL90,"=30"))</f>
        <v/>
      </c>
      <c r="JK95" s="449"/>
      <c r="JL95" s="447" t="str">
        <f>IF(ISBLANK(JH3),"",JJ95/JJ92)</f>
        <v/>
      </c>
      <c r="JM95" s="447"/>
      <c r="JN95" s="293"/>
      <c r="JO95" s="87"/>
      <c r="JP95" s="84"/>
      <c r="JQ95" s="449" t="str">
        <f>IF(ISBLANK(JV3),"",COUNTIF(JS12:JS90,"=20")+COUNTIF(JS12:JS90,"=30"))</f>
        <v/>
      </c>
      <c r="JR95" s="449"/>
      <c r="JS95" s="447" t="str">
        <f>IF(ISBLANK(JV3),"",JQ95/JQ92)</f>
        <v/>
      </c>
      <c r="JT95" s="447"/>
      <c r="JU95" s="293"/>
      <c r="JV95" s="87"/>
      <c r="JW95" s="84"/>
      <c r="JX95" s="449" t="str">
        <f>IF(ISBLANK(KQ3),"",COUNTIF(JZ12:JZ90,"=20")+COUNTIF(JZ12:JZ90,"=30"))</f>
        <v/>
      </c>
      <c r="JY95" s="449"/>
      <c r="JZ95" s="447" t="str">
        <f>IF(ISBLANK(KQ3),"",JX95/JX92)</f>
        <v/>
      </c>
      <c r="KA95" s="447"/>
      <c r="KB95" s="293"/>
      <c r="KC95" s="87"/>
      <c r="KD95" s="84"/>
      <c r="KE95" s="449" t="str">
        <f>IF(ISBLANK(KX3),"",COUNTIF(KG12:KG90,"=20")+COUNTIF(KG12:KG90,"=30"))</f>
        <v/>
      </c>
      <c r="KF95" s="449"/>
      <c r="KG95" s="447" t="str">
        <f>IF(ISBLANK(KX3),"",KE95/KE92)</f>
        <v/>
      </c>
      <c r="KH95" s="447"/>
      <c r="KI95" s="293"/>
      <c r="KJ95" s="87"/>
      <c r="KK95" s="84"/>
      <c r="KL95" s="449" t="str">
        <f>IF(ISBLANK(KJ3),"",COUNTIF(KN12:KN90,"=20")+COUNTIF(KN12:KN90,"=30"))</f>
        <v/>
      </c>
      <c r="KM95" s="449"/>
      <c r="KN95" s="447" t="str">
        <f>IF(ISBLANK(KJ3),"",KL95/KL92)</f>
        <v/>
      </c>
      <c r="KO95" s="447"/>
      <c r="KP95" s="293"/>
      <c r="KQ95" s="87"/>
      <c r="KR95" s="84"/>
      <c r="KS95" s="449" t="str">
        <f>IF(ISBLANK(KC3),"",COUNTIF(KU12:KU90,"=20")+COUNTIF(KU12:KU90,"=30"))</f>
        <v/>
      </c>
      <c r="KT95" s="449"/>
      <c r="KU95" s="447" t="str">
        <f>IF(ISBLANK(KC3),"",KS95/KS92)</f>
        <v/>
      </c>
      <c r="KV95" s="447"/>
      <c r="KW95" s="293"/>
      <c r="KX95" s="87"/>
      <c r="KY95" s="85"/>
      <c r="KZ95" s="449" t="str">
        <f>IF(ISBLANK(LE3),"",COUNTIF(LB12:LB90,"=20")+COUNTIF(LB12:LB90,"=30"))</f>
        <v/>
      </c>
      <c r="LA95" s="449"/>
      <c r="LB95" s="447" t="str">
        <f>IF(ISBLANK(LE3),"",KZ95/KZ92)</f>
        <v/>
      </c>
      <c r="LC95" s="447"/>
      <c r="LD95" s="293"/>
      <c r="LE95" s="87"/>
      <c r="LF95" s="84"/>
      <c r="LG95" s="449" t="str">
        <f>IF(ISBLANK(LE3),"",COUNTIF(LI12:LI90,"=20")+COUNTIF(LI12:LI90,"=30"))</f>
        <v/>
      </c>
      <c r="LH95" s="449"/>
      <c r="LI95" s="447" t="str">
        <f>IF(ISBLANK(LE3),"",LG95/LG92)</f>
        <v/>
      </c>
      <c r="LJ95" s="447"/>
      <c r="LK95" s="293"/>
      <c r="LL95" s="87"/>
      <c r="LM95" s="84"/>
      <c r="LN95" s="449" t="str">
        <f>IF(ISBLANK(LS3),"",COUNTIF(LP12:LP90,"=20")+COUNTIF(LP12:LP90,"=30"))</f>
        <v/>
      </c>
      <c r="LO95" s="449"/>
      <c r="LP95" s="447" t="str">
        <f>IF(ISBLANK(LS3),"",LN95/LN92)</f>
        <v/>
      </c>
      <c r="LQ95" s="447"/>
      <c r="LR95" s="293"/>
      <c r="LS95" s="87"/>
      <c r="LT95" s="84"/>
      <c r="LU95" s="449" t="str">
        <f>IF(ISBLANK(LS3),"",COUNTIF(LW12:LW90,"=20")+COUNTIF(LW12:LW90,"=30"))</f>
        <v/>
      </c>
      <c r="LV95" s="449"/>
      <c r="LW95" s="447" t="str">
        <f>IF(ISBLANK(LS3),"",LU95/LU92)</f>
        <v/>
      </c>
      <c r="LX95" s="447"/>
      <c r="LY95" s="293"/>
      <c r="LZ95" s="87"/>
      <c r="MA95" s="84"/>
      <c r="MB95" s="449" t="str">
        <f>IF(ISBLANK(MG3),"",COUNTIF(MD12:MD90,"=20")+COUNTIF(MD12:MD90,"=30"))</f>
        <v/>
      </c>
      <c r="MC95" s="449"/>
      <c r="MD95" s="447" t="str">
        <f>IF(ISBLANK(MG3),"",MB95/MB92)</f>
        <v/>
      </c>
      <c r="ME95" s="447"/>
      <c r="MF95" s="293"/>
      <c r="MG95" s="87"/>
      <c r="MH95" s="84"/>
      <c r="MI95" s="449" t="str">
        <f>IF(ISBLANK(MN3),"",COUNTIF(MK12:MK90,"=20")+COUNTIF(MK12:MK90,"=30"))</f>
        <v/>
      </c>
      <c r="MJ95" s="449"/>
      <c r="MK95" s="447" t="str">
        <f>IF(ISBLANK(MN3),"",MI95/MI92)</f>
        <v/>
      </c>
      <c r="ML95" s="447"/>
      <c r="MM95" s="293"/>
      <c r="MN95" s="87"/>
      <c r="MO95" s="84"/>
      <c r="MP95" s="449" t="str">
        <f>IF(ISBLANK(MU3),"",COUNTIF(MR12:MR90,"=20")+COUNTIF(MR12:MR90,"=30"))</f>
        <v/>
      </c>
      <c r="MQ95" s="449"/>
      <c r="MR95" s="447" t="str">
        <f>IF(ISBLANK(MU3),"",MP95/MP92)</f>
        <v/>
      </c>
      <c r="MS95" s="447"/>
      <c r="MT95" s="293"/>
      <c r="MU95" s="87"/>
      <c r="MV95" s="84"/>
      <c r="MW95" s="449" t="str">
        <f>IF(ISBLANK(NP3),"",COUNTIF(MY12:MY90,"=20")+COUNTIF(MY12:MY90,"=30"))</f>
        <v/>
      </c>
      <c r="MX95" s="449"/>
      <c r="MY95" s="447" t="str">
        <f>IF(ISBLANK(NP3),"",MW95/MW92)</f>
        <v/>
      </c>
      <c r="MZ95" s="447"/>
      <c r="NA95" s="293"/>
      <c r="NB95" s="87"/>
      <c r="NC95" s="84"/>
      <c r="ND95" s="449" t="str">
        <f>IF(ISBLANK(NB3),"",COUNTIF(NF12:NF90,"=20")+COUNTIF(NF12:NF90,"=30"))</f>
        <v/>
      </c>
      <c r="NE95" s="449"/>
      <c r="NF95" s="447" t="str">
        <f>IF(ISBLANK(NB3),"",ND95/ND92)</f>
        <v/>
      </c>
      <c r="NG95" s="447"/>
      <c r="NH95" s="293"/>
      <c r="NI95" s="87"/>
      <c r="NJ95" s="84"/>
      <c r="NK95" s="449" t="str">
        <f>IF(ISBLANK(OD3),"",COUNTIF(NM12:NM90,"=20")+COUNTIF(NM12:NM90,"=30"))</f>
        <v/>
      </c>
      <c r="NL95" s="449"/>
      <c r="NM95" s="447" t="str">
        <f>IF(ISBLANK(OD3),"",NK95/NK92)</f>
        <v/>
      </c>
      <c r="NN95" s="447"/>
      <c r="NO95" s="293"/>
      <c r="NP95" s="87"/>
      <c r="NQ95" s="84"/>
      <c r="NR95" s="449" t="str">
        <f>IF(ISBLANK(NI3),"",COUNTIF(NT12:NT90,"=20")+COUNTIF(NT12:NT90,"=30"))</f>
        <v/>
      </c>
      <c r="NS95" s="449"/>
      <c r="NT95" s="447" t="str">
        <f>IF(ISBLANK(NI3),"",NR95/NR92)</f>
        <v/>
      </c>
      <c r="NU95" s="447"/>
      <c r="NV95" s="293"/>
      <c r="NW95" s="87"/>
      <c r="NX95" s="84"/>
      <c r="NY95" s="449" t="str">
        <f>IF(ISBLANK(OK3),"",COUNTIF(OA12:OA90,"=20")+COUNTIF(OA12:OA90,"=30"))</f>
        <v/>
      </c>
      <c r="NZ95" s="449"/>
      <c r="OA95" s="447" t="str">
        <f>IF(ISBLANK(OK3),"",NY95/NY92)</f>
        <v/>
      </c>
      <c r="OB95" s="447"/>
      <c r="OC95" s="293"/>
      <c r="OD95" s="87"/>
      <c r="OE95" s="84"/>
      <c r="OF95" s="449" t="str">
        <f>IF(ISBLANK(NW3),"",COUNTIF(OH12:OH90,"=20")+COUNTIF(OH12:OH90,"=30"))</f>
        <v/>
      </c>
      <c r="OG95" s="449"/>
      <c r="OH95" s="447" t="str">
        <f>IF(ISBLANK(NW3),"",OF95/OF92)</f>
        <v/>
      </c>
      <c r="OI95" s="447"/>
      <c r="OJ95" s="293"/>
      <c r="OK95" s="87"/>
      <c r="OL95" s="84"/>
      <c r="OM95" s="449" t="str">
        <f>IF(ISBLANK(OR3),"",COUNTIF(OO12:OO90,"=20")+COUNTIF(OO12:OO90,"=30"))</f>
        <v/>
      </c>
      <c r="ON95" s="449"/>
      <c r="OO95" s="447" t="str">
        <f>IF(ISBLANK(OR3),"",OM95/OM92)</f>
        <v/>
      </c>
      <c r="OP95" s="447"/>
      <c r="OQ95" s="293"/>
      <c r="OR95" s="87"/>
      <c r="OS95" s="84"/>
      <c r="OT95" s="449" t="str">
        <f>IF(ISBLANK(OY3),"",COUNTIF(OV12:OV90,"=20")+COUNTIF(OV12:OV90,"=30"))</f>
        <v/>
      </c>
      <c r="OU95" s="449"/>
      <c r="OV95" s="447" t="str">
        <f>IF(ISBLANK(OY3),"",OT95/OT92)</f>
        <v/>
      </c>
      <c r="OW95" s="447"/>
      <c r="OX95" s="293"/>
      <c r="OY95" s="87"/>
      <c r="OZ95" s="84"/>
      <c r="PA95" s="449" t="str">
        <f>IF(ISBLANK(PF3),"",COUNTIF(PC12:PC90,"=20")+COUNTIF(PC12:PC90,"=30"))</f>
        <v/>
      </c>
      <c r="PB95" s="449"/>
      <c r="PC95" s="447" t="str">
        <f>IF(ISBLANK(PF3),"",PA95/PA92)</f>
        <v/>
      </c>
      <c r="PD95" s="447"/>
      <c r="PE95" s="293"/>
      <c r="PF95" s="87"/>
      <c r="PG95" s="84"/>
      <c r="PH95" s="449" t="str">
        <f>IF(ISBLANK(PM3),"",COUNTIF(PJ12:PJ90,"=20")+COUNTIF(PJ12:PJ90,"=30"))</f>
        <v/>
      </c>
      <c r="PI95" s="449"/>
      <c r="PJ95" s="447" t="str">
        <f>IF(ISBLANK(PM3),"",PH95/PH92)</f>
        <v/>
      </c>
      <c r="PK95" s="447"/>
      <c r="PL95" s="293"/>
      <c r="PM95" s="87"/>
      <c r="PN95" s="84"/>
      <c r="PO95" s="449" t="str">
        <f>IF(ISBLANK(PT3),"",COUNTIF(PQ12:PQ90,"=20")+COUNTIF(PQ12:PQ90,"=30"))</f>
        <v/>
      </c>
      <c r="PP95" s="449"/>
      <c r="PQ95" s="447" t="str">
        <f>IF(ISBLANK(PT3),"",PO95/PO92)</f>
        <v/>
      </c>
      <c r="PR95" s="447"/>
      <c r="PS95" s="293"/>
      <c r="PT95" s="87"/>
      <c r="PU95" s="84"/>
      <c r="PV95" s="449" t="str">
        <f>IF(ISBLANK(QA3),"",COUNTIF(PX12:PX90,"=20")+COUNTIF(PX12:PX90,"=30"))</f>
        <v/>
      </c>
      <c r="PW95" s="449"/>
      <c r="PX95" s="447" t="str">
        <f>IF(ISBLANK(QA3),"",PV95/PV92)</f>
        <v/>
      </c>
      <c r="PY95" s="447"/>
      <c r="PZ95" s="293"/>
      <c r="QA95" s="87"/>
      <c r="QB95" s="84"/>
      <c r="QC95" s="449" t="str">
        <f>IF(ISBLANK(QH3),"",COUNTIF(QE12:QE90,"=20")+COUNTIF(QE12:QE90,"=30"))</f>
        <v/>
      </c>
      <c r="QD95" s="449"/>
      <c r="QE95" s="447" t="str">
        <f>IF(ISBLANK(QH3),"",QC95/QC92)</f>
        <v/>
      </c>
      <c r="QF95" s="447"/>
      <c r="QG95" s="293"/>
      <c r="QH95" s="87"/>
      <c r="QI95" s="85"/>
      <c r="QJ95" s="449" t="str">
        <f>IF(ISBLANK(QV3),"",COUNTIF(QL12:QL90,"=20")+COUNTIF(QL12:QL90,"=30"))</f>
        <v/>
      </c>
      <c r="QK95" s="449"/>
      <c r="QL95" s="447" t="str">
        <f>IF(ISBLANK(QV3),"",QJ95/QJ92)</f>
        <v/>
      </c>
      <c r="QM95" s="447"/>
      <c r="QN95" s="293"/>
      <c r="QO95" s="87"/>
      <c r="QP95" s="85"/>
      <c r="QQ95" s="449" t="str">
        <f>IF(ISBLANK(QO3),"",COUNTIF(QS12:QS90,"=20")+COUNTIF(QS12:QS90,"=30"))</f>
        <v/>
      </c>
      <c r="QR95" s="449"/>
      <c r="QS95" s="447" t="str">
        <f>IF(ISBLANK(QO3),"",QQ95/QQ92)</f>
        <v/>
      </c>
      <c r="QT95" s="447"/>
      <c r="QU95" s="293"/>
      <c r="QV95" s="87"/>
    </row>
    <row r="96" spans="1:464" ht="15" customHeight="1" x14ac:dyDescent="0.2">
      <c r="A96" s="487"/>
      <c r="B96" s="86"/>
      <c r="C96" s="80"/>
      <c r="D96" s="88"/>
      <c r="E96" s="293">
        <f>IF(ISBLANK(D6),"",COUNTIF(Tipy!$G$6:$G$84,Výsledky!G96))</f>
        <v>0</v>
      </c>
      <c r="F96" s="89" t="e">
        <f>IF(ISBLANK(D6),"",E96/D92)</f>
        <v>#DIV/0!</v>
      </c>
      <c r="G96" s="450" t="str">
        <f>IF(ISBLANK(D6),"",D6)</f>
        <v>TAA</v>
      </c>
      <c r="H96" s="450"/>
      <c r="I96" s="451"/>
      <c r="J96" s="83"/>
      <c r="K96" s="88"/>
      <c r="L96" s="293">
        <f>IF(ISBLANK(K6),"",COUNTIF(Tipy!$M$6:$M$84,Výsledky!N96))</f>
        <v>6</v>
      </c>
      <c r="M96" s="89">
        <f>IF(ISBLANK(K6),"",L96/K92)</f>
        <v>8.9552238805970144E-2</v>
      </c>
      <c r="N96" s="450" t="str">
        <f>IF(ISBLANK(K6),"",K6)</f>
        <v>Díaz</v>
      </c>
      <c r="O96" s="450"/>
      <c r="P96" s="451"/>
      <c r="Q96" s="84"/>
      <c r="R96" s="88"/>
      <c r="S96" s="293">
        <f>IF(ISBLANK(R6),"",COUNTIF(Tipy!$S$6:$S$84,Výsledky!U96))</f>
        <v>1</v>
      </c>
      <c r="T96" s="89">
        <f>IF(ISBLANK(R6),"",S96/R92)</f>
        <v>1.6129032258064516E-2</v>
      </c>
      <c r="U96" s="450" t="str">
        <f>IF(ISBLANK(R6),"",R6)</f>
        <v>Díaz</v>
      </c>
      <c r="V96" s="450"/>
      <c r="W96" s="451"/>
      <c r="X96" s="84"/>
      <c r="Y96" s="88"/>
      <c r="Z96" s="293">
        <f>IF(ISBLANK(Y6),"",COUNTIF(Tipy!$Y$6:$Y$84,Výsledky!AB96))</f>
        <v>4</v>
      </c>
      <c r="AA96" s="89">
        <f>IF(ISBLANK(Y6),"",Z96/Y92)</f>
        <v>6.4516129032258063E-2</v>
      </c>
      <c r="AB96" s="450" t="str">
        <f>IF(ISBLANK(Y6),"",Y6)</f>
        <v>Nunez</v>
      </c>
      <c r="AC96" s="450"/>
      <c r="AD96" s="451"/>
      <c r="AE96" s="84"/>
      <c r="AF96" s="88"/>
      <c r="AG96" s="293">
        <f>IF(ISBLANK(AF6),"",COUNTIF(Tipy!$AE$6:$AE$84,Výsledky!AI96))</f>
        <v>5</v>
      </c>
      <c r="AH96" s="89">
        <f>IF(ISBLANK(AF6),"",AG96/AF92)</f>
        <v>8.6206896551724144E-2</v>
      </c>
      <c r="AI96" s="450" t="str">
        <f>IF(ISBLANK(AF6),"",AF6)</f>
        <v>Szoboszlai</v>
      </c>
      <c r="AJ96" s="450"/>
      <c r="AK96" s="451"/>
      <c r="AL96" s="84"/>
      <c r="AM96" s="88"/>
      <c r="AN96" s="293">
        <f>IF(ISBLANK(AM6),"",COUNTIF(Tipy!$AK$6:$AK$84,Výsledky!AP96))</f>
        <v>3</v>
      </c>
      <c r="AO96" s="89">
        <f>IF(ISBLANK(AM6),"",AN96/AM92)</f>
        <v>4.8387096774193547E-2</v>
      </c>
      <c r="AP96" s="450" t="str">
        <f>IF(ISBLANK(AM6),"",AM6)</f>
        <v>Gakpo</v>
      </c>
      <c r="AQ96" s="450"/>
      <c r="AR96" s="451"/>
      <c r="AS96" s="84"/>
      <c r="AT96" s="88"/>
      <c r="AU96" s="293">
        <f>IF(ISBLANK(AT6),"",COUNTIF(Tipy!$AQ$6:$AQ$84,Výsledky!AW96))</f>
        <v>34</v>
      </c>
      <c r="AV96" s="89">
        <f>IF(ISBLANK(AT6),"",AU96/AT92)</f>
        <v>0.56666666666666665</v>
      </c>
      <c r="AW96" s="450" t="str">
        <f>IF(ISBLANK(AT6),"",AT6)</f>
        <v>Nunez</v>
      </c>
      <c r="AX96" s="450"/>
      <c r="AY96" s="451"/>
      <c r="AZ96" s="84"/>
      <c r="BA96" s="88"/>
      <c r="BB96" s="293">
        <f>IF(ISBLANK(BA6),"",COUNTIF(Tipy!$AW$6:$AW$84,Výsledky!BD96))</f>
        <v>33</v>
      </c>
      <c r="BC96" s="89">
        <f>IF(ISBLANK(BA6),"",BB96/BA92)</f>
        <v>0.6470588235294118</v>
      </c>
      <c r="BD96" s="450" t="str">
        <f>IF(ISBLANK(BA6),"",BA6)</f>
        <v>Salah</v>
      </c>
      <c r="BE96" s="450"/>
      <c r="BF96" s="451"/>
      <c r="BG96" s="84"/>
      <c r="BH96" s="88"/>
      <c r="BI96" s="293">
        <f>IF(ISBLANK(BH6),"",COUNTIF(Tipy!$BC$6:$BC$84,Výsledky!BK96))</f>
        <v>13</v>
      </c>
      <c r="BJ96" s="89">
        <f>IF(ISBLANK(BH6),"",BI96/BH92)</f>
        <v>0.24074074074074073</v>
      </c>
      <c r="BK96" s="450" t="str">
        <f>IF(ISBLANK(BH6),"",BH6)</f>
        <v>Gakpo</v>
      </c>
      <c r="BL96" s="450"/>
      <c r="BM96" s="451"/>
      <c r="BN96" s="84"/>
      <c r="BO96" s="88"/>
      <c r="BP96" s="293">
        <f>IF(ISBLANK(BO6),"",COUNTIF(Tipy!$BI$6:$BI$84,Výsledky!BR96))</f>
        <v>0</v>
      </c>
      <c r="BQ96" s="89">
        <f>IF(ISBLANK(BO6),"",BP96/BO92)</f>
        <v>0</v>
      </c>
      <c r="BR96" s="450" t="str">
        <f>IF(ISBLANK(BO6),"",BO6)</f>
        <v>Gakpo</v>
      </c>
      <c r="BS96" s="450"/>
      <c r="BT96" s="451"/>
      <c r="BU96" s="84"/>
      <c r="BV96" s="88"/>
      <c r="BW96" s="293">
        <f>IF(ISBLANK(BV6),"",COUNTIF(Tipy!$BO$6:$BO$84,Výsledky!BY96))</f>
        <v>1</v>
      </c>
      <c r="BX96" s="89">
        <f>IF(ISBLANK(BV6),"",BW96/BV92)</f>
        <v>1.7543859649122806E-2</v>
      </c>
      <c r="BY96" s="450" t="str">
        <f>IF(ISBLANK(BV6),"",BV6)</f>
        <v>Gravenberch</v>
      </c>
      <c r="BZ96" s="450"/>
      <c r="CA96" s="451"/>
      <c r="CB96" s="84"/>
      <c r="CC96" s="88"/>
      <c r="CD96" s="293">
        <f>IF(ISBLANK(CC6),"",COUNTIF(Tipy!$BU$6:$BU$84,Výsledky!CF96))</f>
        <v>28</v>
      </c>
      <c r="CE96" s="89">
        <f>IF(ISBLANK(CC6),"",CD96/CC92)</f>
        <v>0.51851851851851849</v>
      </c>
      <c r="CF96" s="450" t="str">
        <f>IF(ISBLANK(CC6),"",CC6)</f>
        <v>Salah</v>
      </c>
      <c r="CG96" s="450"/>
      <c r="CH96" s="451"/>
      <c r="CI96" s="84"/>
      <c r="CJ96" s="88"/>
      <c r="CK96" s="293">
        <f>IF(ISBLANK(CJ6),"",COUNTIF(Tipy!$CA$6:$CA$84,Výsledky!CM96))</f>
        <v>40</v>
      </c>
      <c r="CL96" s="89">
        <f>IF(ISBLANK(CJ6),"",CK96/CJ92)</f>
        <v>0.70175438596491224</v>
      </c>
      <c r="CM96" s="450" t="str">
        <f>IF(ISBLANK(CJ6),"",CJ6)</f>
        <v>Salah</v>
      </c>
      <c r="CN96" s="450"/>
      <c r="CO96" s="451"/>
      <c r="CP96" s="84"/>
      <c r="CQ96" s="88"/>
      <c r="CR96" s="293">
        <f>IF(ISBLANK(CQ6),"",COUNTIF(Tipy!$CG$6:$CG$84,Výsledky!CT96))</f>
        <v>11</v>
      </c>
      <c r="CS96" s="89">
        <f>IF(ISBLANK(CQ6),"",CR96/CQ92)</f>
        <v>0.20370370370370369</v>
      </c>
      <c r="CT96" s="450" t="str">
        <f>IF(ISBLANK(CQ6),"",CQ6)</f>
        <v>Jota</v>
      </c>
      <c r="CU96" s="450"/>
      <c r="CV96" s="451"/>
      <c r="CW96" s="84"/>
      <c r="CX96" s="88"/>
      <c r="CY96" s="293">
        <f>IF(ISBLANK(CX6),"",COUNTIF(Tipy!$CM$6:$CM$84,Výsledky!DA96))</f>
        <v>4</v>
      </c>
      <c r="CZ96" s="89">
        <f>IF(ISBLANK(CX6),"",CY96/CX92)</f>
        <v>7.5471698113207544E-2</v>
      </c>
      <c r="DA96" s="450" t="str">
        <f>IF(ISBLANK(CX6),"",CX6)</f>
        <v>Jota</v>
      </c>
      <c r="DB96" s="450"/>
      <c r="DC96" s="451"/>
      <c r="DD96" s="84"/>
      <c r="DE96" s="88"/>
      <c r="DF96" s="293">
        <f>IF(ISBLANK(DE6),"",COUNTIF(Tipy!$CS$6:$CS$84,Výsledky!DH96))</f>
        <v>27</v>
      </c>
      <c r="DG96" s="89">
        <f>IF(ISBLANK(DE6),"",DF96/DE92)</f>
        <v>0.51923076923076927</v>
      </c>
      <c r="DH96" s="450" t="str">
        <f>IF(ISBLANK(DE6),"",DE6)</f>
        <v>Gakpo</v>
      </c>
      <c r="DI96" s="450"/>
      <c r="DJ96" s="451"/>
      <c r="DK96" s="84"/>
      <c r="DL96" s="88"/>
      <c r="DM96" s="293">
        <f>IF(ISBLANK(DL6),"",COUNTIF(Tipy!$CY$6:$CY$84,Výsledky!DO96))</f>
        <v>0</v>
      </c>
      <c r="DN96" s="89">
        <f>IF(ISBLANK(DL6),"",DM96/DL92)</f>
        <v>0</v>
      </c>
      <c r="DO96" s="450" t="str">
        <f>IF(ISBLANK(DL6),"",DL6)</f>
        <v>Díaz</v>
      </c>
      <c r="DP96" s="450"/>
      <c r="DQ96" s="451"/>
      <c r="DR96" s="84"/>
      <c r="DS96" s="88"/>
      <c r="DT96" s="293">
        <f>IF(ISBLANK(DS6),"",COUNTIF(Tipy!$DE$6:$DE$84,Výsledky!DV96))</f>
        <v>12</v>
      </c>
      <c r="DU96" s="89">
        <f>IF(ISBLANK(DS6),"",DT96/DS92)</f>
        <v>0.27272727272727271</v>
      </c>
      <c r="DV96" s="450" t="str">
        <f>IF(ISBLANK(DS6),"",DS6)</f>
        <v>Jota</v>
      </c>
      <c r="DW96" s="450"/>
      <c r="DX96" s="451"/>
      <c r="DY96" s="84"/>
      <c r="DZ96" s="88"/>
      <c r="EA96" s="293">
        <f>IF(ISBLANK(DZ6),"",COUNTIF(Tipy!$DK$6:$DK$84,Výsledky!EC96))</f>
        <v>31</v>
      </c>
      <c r="EB96" s="89">
        <f>IF(ISBLANK(DZ6),"",EA96/DZ92)</f>
        <v>0.59615384615384615</v>
      </c>
      <c r="EC96" s="450" t="str">
        <f>IF(ISBLANK(DZ6),"",DZ6)</f>
        <v>Salah</v>
      </c>
      <c r="ED96" s="450"/>
      <c r="EE96" s="451"/>
      <c r="EF96" s="84"/>
      <c r="EG96" s="88"/>
      <c r="EH96" s="293">
        <f>IF(ISBLANK(EG6),"",COUNTIF(Tipy!$DQ$6:$DQ$84,Výsledky!EJ96))</f>
        <v>0</v>
      </c>
      <c r="EI96" s="89">
        <f>IF(ISBLANK(EG6),"",EH96/EG92)</f>
        <v>0</v>
      </c>
      <c r="EJ96" s="450" t="str">
        <f>IF(ISBLANK(EG6),"",EG6)</f>
        <v>TAA</v>
      </c>
      <c r="EK96" s="450"/>
      <c r="EL96" s="451"/>
      <c r="EM96" s="84"/>
      <c r="EN96" s="88"/>
      <c r="EO96" s="293">
        <f>IF(ISBLANK(EN6),"",COUNTIF(Tipy!$DW$6:$DW$84,Výsledky!EQ96))</f>
        <v>12</v>
      </c>
      <c r="EP96" s="89">
        <f>IF(ISBLANK(EN6),"",EO96/EN92)</f>
        <v>0.23529411764705882</v>
      </c>
      <c r="EQ96" s="450" t="str">
        <f>IF(ISBLANK(EN6),"",EN6)</f>
        <v>Díaz</v>
      </c>
      <c r="ER96" s="450"/>
      <c r="ES96" s="451"/>
      <c r="ET96" s="84"/>
      <c r="EU96" s="88"/>
      <c r="EV96" s="293">
        <f>IF(ISBLANK(EU6),"",COUNTIF(Tipy!$EC$6:$EC$84,Výsledky!EX96))</f>
        <v>0</v>
      </c>
      <c r="EW96" s="89">
        <f>IF(ISBLANK(EU6),"",EV96/EU92)</f>
        <v>0</v>
      </c>
      <c r="EX96" s="450" t="str">
        <f>IF(ISBLANK(EU6),"",EU6)</f>
        <v>MacAllister</v>
      </c>
      <c r="EY96" s="450"/>
      <c r="EZ96" s="451"/>
      <c r="FA96" s="84"/>
      <c r="FB96" s="88"/>
      <c r="FC96" s="293" t="str">
        <f>IF(ISBLANK(FB6),"",COUNTIF(Tipy!$EI$6:$EI$84,Výsledky!FE96))</f>
        <v/>
      </c>
      <c r="FD96" s="89" t="str">
        <f>IF(ISBLANK(FB6),"",FC96/FB92)</f>
        <v/>
      </c>
      <c r="FE96" s="450" t="str">
        <f>IF(ISBLANK(FB6),"",FB6)</f>
        <v/>
      </c>
      <c r="FF96" s="450"/>
      <c r="FG96" s="451"/>
      <c r="FH96" s="84"/>
      <c r="FI96" s="88"/>
      <c r="FJ96" s="293" t="str">
        <f>IF(ISBLANK(FI6),"",COUNTIF(Tipy!$EO$6:$EO$84,Výsledky!FL96))</f>
        <v/>
      </c>
      <c r="FK96" s="89" t="str">
        <f>IF(ISBLANK(FI6),"",FJ96/FI92)</f>
        <v/>
      </c>
      <c r="FL96" s="450" t="str">
        <f>IF(ISBLANK(FI6),"",FI6)</f>
        <v/>
      </c>
      <c r="FM96" s="450"/>
      <c r="FN96" s="451"/>
      <c r="FO96" s="84"/>
      <c r="FP96" s="88"/>
      <c r="FQ96" s="293" t="str">
        <f>IF(ISBLANK(FP6),"",COUNTIF(Tipy!$EU$6:$EU$84,Výsledky!FS96))</f>
        <v/>
      </c>
      <c r="FR96" s="89" t="str">
        <f>IF(ISBLANK(FP6),"",FQ96/FP92)</f>
        <v/>
      </c>
      <c r="FS96" s="450" t="str">
        <f>IF(ISBLANK(FP6),"",FP6)</f>
        <v/>
      </c>
      <c r="FT96" s="450"/>
      <c r="FU96" s="451"/>
      <c r="FV96" s="84"/>
      <c r="FW96" s="88"/>
      <c r="FX96" s="293" t="str">
        <f>IF(ISBLANK(FW6),"",COUNTIF(Tipy!$FA$6:$FA$84,Výsledky!FZ96))</f>
        <v/>
      </c>
      <c r="FY96" s="89" t="str">
        <f>IF(ISBLANK(FW6),"",FX96/FW92)</f>
        <v/>
      </c>
      <c r="FZ96" s="450" t="str">
        <f>IF(ISBLANK(FW6),"",FW6)</f>
        <v/>
      </c>
      <c r="GA96" s="450"/>
      <c r="GB96" s="451"/>
      <c r="GC96" s="84"/>
      <c r="GD96" s="88"/>
      <c r="GE96" s="293" t="str">
        <f>IF(ISBLANK(GD6),"",COUNTIF(Tipy!$FG$6:$FG$84,Výsledky!GG96))</f>
        <v/>
      </c>
      <c r="GF96" s="89" t="str">
        <f>IF(ISBLANK(GD6),"",GE96/GD92)</f>
        <v/>
      </c>
      <c r="GG96" s="450" t="str">
        <f>IF(ISBLANK(GD6),"",GD6)</f>
        <v/>
      </c>
      <c r="GH96" s="450"/>
      <c r="GI96" s="451"/>
      <c r="GJ96" s="84"/>
      <c r="GK96" s="88"/>
      <c r="GL96" s="293" t="str">
        <f>IF(ISBLANK(GK6),"",COUNTIF(Tipy!$FM$6:$FM$84,Výsledky!GN96))</f>
        <v/>
      </c>
      <c r="GM96" s="89" t="str">
        <f>IF(ISBLANK(GK6),"",GL96/GK92)</f>
        <v/>
      </c>
      <c r="GN96" s="450" t="str">
        <f>IF(ISBLANK(GK6),"",GK6)</f>
        <v/>
      </c>
      <c r="GO96" s="450"/>
      <c r="GP96" s="451"/>
      <c r="GQ96" s="84"/>
      <c r="GR96" s="88"/>
      <c r="GS96" s="293" t="str">
        <f>IF(ISBLANK(GR6),"",COUNTIF(Tipy!$FS$6:$FS$84,Výsledky!GU96))</f>
        <v/>
      </c>
      <c r="GT96" s="89" t="str">
        <f>IF(ISBLANK(GR6),"",GS96/GR92)</f>
        <v/>
      </c>
      <c r="GU96" s="450" t="str">
        <f t="shared" ref="GU96:GU98" si="0">IF(ISBLANK(GR6),"",GR6)</f>
        <v/>
      </c>
      <c r="GV96" s="450"/>
      <c r="GW96" s="451"/>
      <c r="GX96" s="84"/>
      <c r="GY96" s="88"/>
      <c r="GZ96" s="293" t="str">
        <f>IF(ISBLANK(GY6),"",COUNTIF(Tipy!$FY$6:$FY$84,Výsledky!HB96))</f>
        <v/>
      </c>
      <c r="HA96" s="89" t="str">
        <f>IF(ISBLANK(GY6),"",GZ96/GY92)</f>
        <v/>
      </c>
      <c r="HB96" s="450" t="str">
        <f>IF(ISBLANK(GY6),"",GY6)</f>
        <v/>
      </c>
      <c r="HC96" s="450"/>
      <c r="HD96" s="451"/>
      <c r="HE96" s="84"/>
      <c r="HF96" s="88"/>
      <c r="HG96" s="381" t="str">
        <f>IF(ISBLANK(HF6),"",COUNTIF(Tipy!$GE$6:$GE$84,Výsledky!HI96))</f>
        <v/>
      </c>
      <c r="HH96" s="89" t="str">
        <f t="shared" ref="HH96:HH98" si="1">IF(ISBLANK(HF6),"",HG96/HF89)</f>
        <v/>
      </c>
      <c r="HI96" s="450" t="str">
        <f t="shared" ref="HI96:HI98" si="2">IF(ISBLANK(HF6),"",HF6)</f>
        <v/>
      </c>
      <c r="HJ96" s="450"/>
      <c r="HK96" s="451"/>
      <c r="HL96" s="84"/>
      <c r="HM96" s="88"/>
      <c r="HN96" s="293" t="str">
        <f>IF(ISBLANK(HM6),"",COUNTIF(Tipy!$GK$6:$GK$84,Výsledky!HP96))</f>
        <v/>
      </c>
      <c r="HO96" s="89" t="str">
        <f>IF(ISBLANK(HM6),"",HN96/HM92)</f>
        <v/>
      </c>
      <c r="HP96" s="450" t="str">
        <f>IF(ISBLANK(HM6),"",HM6)</f>
        <v/>
      </c>
      <c r="HQ96" s="450"/>
      <c r="HR96" s="451"/>
      <c r="HS96" s="84"/>
      <c r="HT96" s="88"/>
      <c r="HU96" s="293" t="str">
        <f>IF(ISBLANK(HT6),"",COUNTIF(Tipy!$GQ$6:$GQ$84,Výsledky!HW96))</f>
        <v/>
      </c>
      <c r="HV96" s="89" t="str">
        <f>IF(ISBLANK(HT6),"",HU96/HT92)</f>
        <v/>
      </c>
      <c r="HW96" s="450" t="str">
        <f>IF(ISBLANK(HT6),"",HT6)</f>
        <v/>
      </c>
      <c r="HX96" s="450"/>
      <c r="HY96" s="451"/>
      <c r="HZ96" s="84"/>
      <c r="IA96" s="88"/>
      <c r="IB96" s="293" t="str">
        <f>IF(ISBLANK(IA6),"",COUNTIF(Tipy!$GW$6:$GW$84,Výsledky!ID96))</f>
        <v/>
      </c>
      <c r="IC96" s="89" t="str">
        <f>IF(ISBLANK(IA6),"",IB96/IA92)</f>
        <v/>
      </c>
      <c r="ID96" s="450" t="str">
        <f>IF(ISBLANK(IA6),"",IA6)</f>
        <v/>
      </c>
      <c r="IE96" s="450"/>
      <c r="IF96" s="451"/>
      <c r="IG96" s="84"/>
      <c r="IH96" s="88"/>
      <c r="II96" s="381" t="str">
        <f>IF(ISBLANK(IH6),"",COUNTIF(Tipy!$HC$6:$HC$84,Výsledky!IK96))</f>
        <v/>
      </c>
      <c r="IJ96" s="89" t="str">
        <f t="shared" ref="IJ96:IJ98" si="3">IF(ISBLANK(IH6),"",II96/IH89)</f>
        <v/>
      </c>
      <c r="IK96" s="450" t="str">
        <f t="shared" ref="IK96:IK98" si="4">IF(ISBLANK(IH6),"",IH6)</f>
        <v/>
      </c>
      <c r="IL96" s="450"/>
      <c r="IM96" s="451"/>
      <c r="IN96" s="84"/>
      <c r="IO96" s="88"/>
      <c r="IP96" s="293" t="str">
        <f>IF(ISBLANK(IO6),"",COUNTIF(Tipy!$HI$6:$HI$84,Výsledky!IR96))</f>
        <v/>
      </c>
      <c r="IQ96" s="89" t="str">
        <f>IF(ISBLANK(IO6),"",IP96/IO92)</f>
        <v/>
      </c>
      <c r="IR96" s="450" t="str">
        <f>IF(ISBLANK(IO6),"",IO6)</f>
        <v/>
      </c>
      <c r="IS96" s="450"/>
      <c r="IT96" s="451"/>
      <c r="IU96" s="84"/>
      <c r="IV96" s="88"/>
      <c r="IW96" s="293" t="str">
        <f>IF(ISBLANK(IV6),"",COUNTIF(Tipy!$HO$6:$HO$84,Výsledky!IY96))</f>
        <v/>
      </c>
      <c r="IX96" s="89" t="str">
        <f>IF(ISBLANK(IV6),"",IW96/IV92)</f>
        <v/>
      </c>
      <c r="IY96" s="450" t="str">
        <f>IF(ISBLANK(IV6),"",IV6)</f>
        <v/>
      </c>
      <c r="IZ96" s="450"/>
      <c r="JA96" s="451"/>
      <c r="JB96" s="84"/>
      <c r="JC96" s="88"/>
      <c r="JD96" s="293" t="str">
        <f>IF(ISBLANK(JC6),"",COUNTIF(Tipy!$HU$6:$HU$84,Výsledky!JF96))</f>
        <v/>
      </c>
      <c r="JE96" s="89" t="str">
        <f>IF(ISBLANK(JC6),"",JD96/JC92)</f>
        <v/>
      </c>
      <c r="JF96" s="450" t="str">
        <f>IF(ISBLANK(JC6),"",JC6)</f>
        <v/>
      </c>
      <c r="JG96" s="450"/>
      <c r="JH96" s="451"/>
      <c r="JI96" s="84"/>
      <c r="JJ96" s="88"/>
      <c r="JK96" s="381" t="str">
        <f>IF(ISBLANK(JJ6),"",COUNTIF(Tipy!$IA$6:$IA$84,Výsledky!JM96))</f>
        <v/>
      </c>
      <c r="JL96" s="89" t="str">
        <f t="shared" ref="JL96:JL98" si="5">IF(ISBLANK(JJ6),"",JK96/JJ89)</f>
        <v/>
      </c>
      <c r="JM96" s="450" t="str">
        <f t="shared" ref="JM96:JM98" si="6">IF(ISBLANK(JJ6),"",JJ6)</f>
        <v/>
      </c>
      <c r="JN96" s="450"/>
      <c r="JO96" s="451"/>
      <c r="JP96" s="84"/>
      <c r="JQ96" s="88"/>
      <c r="JR96" s="293" t="str">
        <f>IF(ISBLANK(JQ6),"",COUNTIF(Tipy!$IG$6:$IG$84,Výsledky!JT96))</f>
        <v/>
      </c>
      <c r="JS96" s="89" t="str">
        <f>IF(ISBLANK(JQ6),"",JR96/JQ92)</f>
        <v/>
      </c>
      <c r="JT96" s="450" t="str">
        <f>IF(ISBLANK(JQ6),"",JQ6)</f>
        <v/>
      </c>
      <c r="JU96" s="450"/>
      <c r="JV96" s="451"/>
      <c r="JW96" s="84"/>
      <c r="JX96" s="88"/>
      <c r="JY96" s="293" t="str">
        <f>IF(ISBLANK(JX6),"",COUNTIF(Tipy!$IM$6:$IM$84,Výsledky!KA96))</f>
        <v/>
      </c>
      <c r="JZ96" s="89" t="str">
        <f>IF(ISBLANK(JX6),"",JY96/JX92)</f>
        <v/>
      </c>
      <c r="KA96" s="450" t="str">
        <f>IF(ISBLANK(JX6),"",JX6)</f>
        <v/>
      </c>
      <c r="KB96" s="450"/>
      <c r="KC96" s="451"/>
      <c r="KD96" s="84"/>
      <c r="KE96" s="88"/>
      <c r="KF96" s="381" t="str">
        <f>IF(ISBLANK(KE6),"",COUNTIF(Tipy!$IS$6:$IS$84,Výsledky!KH96))</f>
        <v/>
      </c>
      <c r="KG96" s="89" t="str">
        <f t="shared" ref="KG96:KG98" si="7">IF(ISBLANK(KE6),"",KF96/KE89)</f>
        <v/>
      </c>
      <c r="KH96" s="450" t="str">
        <f t="shared" ref="KH96:KH98" si="8">IF(ISBLANK(KE6),"",KE6)</f>
        <v/>
      </c>
      <c r="KI96" s="450"/>
      <c r="KJ96" s="451"/>
      <c r="KK96" s="84"/>
      <c r="KL96" s="88"/>
      <c r="KM96" s="293" t="str">
        <f>IF(ISBLANK(KL6),"",COUNTIF(Tipy!$IY$6:$IY$84,Výsledky!KO96))</f>
        <v/>
      </c>
      <c r="KN96" s="89" t="str">
        <f>IF(ISBLANK(KL6),"",KM96/KL92)</f>
        <v/>
      </c>
      <c r="KO96" s="450" t="str">
        <f>IF(ISBLANK(KL6),"",KL6)</f>
        <v/>
      </c>
      <c r="KP96" s="450"/>
      <c r="KQ96" s="451"/>
      <c r="KR96" s="84"/>
      <c r="KS96" s="88"/>
      <c r="KT96" s="293" t="str">
        <f>IF(ISBLANK(KS6),"",COUNTIF(Tipy!$JE$6:$JE$84,Výsledky!KV96))</f>
        <v/>
      </c>
      <c r="KU96" s="89" t="str">
        <f>IF(ISBLANK(KS6),"",KT96/KS92)</f>
        <v/>
      </c>
      <c r="KV96" s="450" t="str">
        <f>IF(ISBLANK(KS6),"",KS6)</f>
        <v/>
      </c>
      <c r="KW96" s="450"/>
      <c r="KX96" s="451"/>
      <c r="KY96" s="85"/>
      <c r="KZ96" s="88"/>
      <c r="LA96" s="293" t="str">
        <f>IF(ISBLANK(KZ6),"",COUNTIF(Tipy!$JK$6:$JK$84,Výsledky!LC96))</f>
        <v/>
      </c>
      <c r="LB96" s="89" t="str">
        <f>IF(ISBLANK(KZ6),"",LA96/KZ92)</f>
        <v/>
      </c>
      <c r="LC96" s="450" t="str">
        <f>IF(ISBLANK(KZ6),"",KZ6)</f>
        <v/>
      </c>
      <c r="LD96" s="450"/>
      <c r="LE96" s="451"/>
      <c r="LF96" s="84"/>
      <c r="LG96" s="88"/>
      <c r="LH96" s="381" t="str">
        <f>IF(ISBLANK(LG6),"",COUNTIF(Tipy!$IA$6:$IA$84,Výsledky!LJ96))</f>
        <v/>
      </c>
      <c r="LI96" s="89" t="str">
        <f t="shared" ref="LI96:LI98" si="9">IF(ISBLANK(LG6),"",LH96/LG89)</f>
        <v/>
      </c>
      <c r="LJ96" s="450" t="str">
        <f t="shared" ref="LJ96:LJ98" si="10">IF(ISBLANK(LG6),"",LG6)</f>
        <v/>
      </c>
      <c r="LK96" s="450"/>
      <c r="LL96" s="451"/>
      <c r="LM96" s="84"/>
      <c r="LN96" s="88"/>
      <c r="LO96" s="293" t="str">
        <f>IF(ISBLANK(LN6),"",COUNTIF(Tipy!$JQ$6:$JQ$84,Výsledky!LQ96))</f>
        <v/>
      </c>
      <c r="LP96" s="89" t="str">
        <f>IF(ISBLANK(LN6),"",LO96/LN92)</f>
        <v/>
      </c>
      <c r="LQ96" s="450" t="str">
        <f>IF(ISBLANK(LN6),"",LN6)</f>
        <v/>
      </c>
      <c r="LR96" s="450"/>
      <c r="LS96" s="451"/>
      <c r="LT96" s="84"/>
      <c r="LU96" s="88"/>
      <c r="LV96" s="381" t="str">
        <f>IF(ISBLANK(LU6),"",COUNTIF(Tipy!$IA$6:$IA$84,Výsledky!LX96))</f>
        <v/>
      </c>
      <c r="LW96" s="89" t="str">
        <f t="shared" ref="LW96:LW98" si="11">IF(ISBLANK(LU6),"",LV96/LU89)</f>
        <v/>
      </c>
      <c r="LX96" s="450" t="str">
        <f t="shared" ref="LX96:LX98" si="12">IF(ISBLANK(LU6),"",LU6)</f>
        <v/>
      </c>
      <c r="LY96" s="450"/>
      <c r="LZ96" s="451"/>
      <c r="MA96" s="84"/>
      <c r="MB96" s="88"/>
      <c r="MC96" s="293" t="str">
        <f>IF(ISBLANK(MB6),"",COUNTIF(Tipy!$KC$6:$KC$84,Výsledky!ME96))</f>
        <v/>
      </c>
      <c r="MD96" s="89" t="str">
        <f>IF(ISBLANK(MB6),"",MC96/MB92)</f>
        <v/>
      </c>
      <c r="ME96" s="450" t="str">
        <f>IF(ISBLANK(MB6),"",MB6)</f>
        <v/>
      </c>
      <c r="MF96" s="450"/>
      <c r="MG96" s="451"/>
      <c r="MH96" s="84"/>
      <c r="MI96" s="88"/>
      <c r="MJ96" s="293" t="str">
        <f>IF(ISBLANK(MI6),"",COUNTIF(Tipy!$KO$6:$KO$84,Výsledky!ML96))</f>
        <v/>
      </c>
      <c r="MK96" s="89" t="str">
        <f>IF(ISBLANK(MI6),"",MJ96/MI92)</f>
        <v/>
      </c>
      <c r="ML96" s="450" t="str">
        <f>IF(ISBLANK(MI6),"",MI6)</f>
        <v/>
      </c>
      <c r="MM96" s="450"/>
      <c r="MN96" s="451"/>
      <c r="MO96" s="84"/>
      <c r="MP96" s="88"/>
      <c r="MQ96" s="293" t="str">
        <f>IF(ISBLANK(MP6),"",COUNTIF(Tipy!$KU$6:$KU$84,Výsledky!MS96))</f>
        <v/>
      </c>
      <c r="MR96" s="89" t="str">
        <f>IF(ISBLANK(MP6),"",MQ96/MP92)</f>
        <v/>
      </c>
      <c r="MS96" s="450" t="str">
        <f>IF(ISBLANK(MP6),"",MP6)</f>
        <v/>
      </c>
      <c r="MT96" s="450"/>
      <c r="MU96" s="451"/>
      <c r="MV96" s="84"/>
      <c r="MW96" s="88"/>
      <c r="MX96" s="293" t="str">
        <f>IF(ISBLANK(MW6),"",COUNTIF(Tipy!$LA$6:$LA$84,Výsledky!MZ96))</f>
        <v/>
      </c>
      <c r="MY96" s="89" t="str">
        <f>IF(ISBLANK(MW6),"",MX96/MW92)</f>
        <v/>
      </c>
      <c r="MZ96" s="450" t="str">
        <f>IF(ISBLANK(MW6),"",MW6)</f>
        <v/>
      </c>
      <c r="NA96" s="450"/>
      <c r="NB96" s="451"/>
      <c r="NC96" s="84"/>
      <c r="ND96" s="88"/>
      <c r="NE96" s="381" t="str">
        <f>IF(ISBLANK(ND6),"",COUNTIF(Tipy!$LG$6:$LG$84,Výsledky!NG96))</f>
        <v/>
      </c>
      <c r="NF96" s="89" t="str">
        <f t="shared" ref="NF96:NF98" si="13">IF(ISBLANK(ND6),"",NE96/ND89)</f>
        <v/>
      </c>
      <c r="NG96" s="450" t="str">
        <f t="shared" ref="NG96:NG98" si="14">IF(ISBLANK(ND6),"",ND6)</f>
        <v/>
      </c>
      <c r="NH96" s="450"/>
      <c r="NI96" s="451"/>
      <c r="NJ96" s="84"/>
      <c r="NK96" s="88"/>
      <c r="NL96" s="293" t="str">
        <f>IF(ISBLANK(NK6),"",COUNTIF(Tipy!$LM$6:$LM$84,Výsledky!NN96))</f>
        <v/>
      </c>
      <c r="NM96" s="89" t="str">
        <f>IF(ISBLANK(NK6),"",NL96/NK92)</f>
        <v/>
      </c>
      <c r="NN96" s="450" t="str">
        <f>IF(ISBLANK(NK6),"",NK6)</f>
        <v/>
      </c>
      <c r="NO96" s="450"/>
      <c r="NP96" s="451"/>
      <c r="NQ96" s="84"/>
      <c r="NR96" s="88"/>
      <c r="NS96" s="293" t="str">
        <f>IF(ISBLANK(NR6),"",COUNTIF(Tipy!$LS$6:$LS$84,Výsledky!NU96))</f>
        <v/>
      </c>
      <c r="NT96" s="89" t="str">
        <f>IF(ISBLANK(NR6),"",NS96/NR92)</f>
        <v/>
      </c>
      <c r="NU96" s="450" t="str">
        <f>IF(ISBLANK(NR6),"",NR6)</f>
        <v/>
      </c>
      <c r="NV96" s="450"/>
      <c r="NW96" s="451"/>
      <c r="NX96" s="84"/>
      <c r="NY96" s="88"/>
      <c r="NZ96" s="381" t="str">
        <f>IF(ISBLANK(NY6),"",COUNTIF(Tipy!$LY$6:$LY$84,Výsledky!OB96))</f>
        <v/>
      </c>
      <c r="OA96" s="89" t="str">
        <f t="shared" ref="OA96:OA98" si="15">IF(ISBLANK(NY6),"",NZ96/NY89)</f>
        <v/>
      </c>
      <c r="OB96" s="450" t="str">
        <f t="shared" ref="OB96:OB98" si="16">IF(ISBLANK(NY6),"",NY6)</f>
        <v/>
      </c>
      <c r="OC96" s="450"/>
      <c r="OD96" s="451"/>
      <c r="OE96" s="84"/>
      <c r="OF96" s="88"/>
      <c r="OG96" s="293" t="str">
        <f>IF(ISBLANK(OF6),"",COUNTIF(Tipy!$ME$6:$ME$84,Výsledky!OI96))</f>
        <v/>
      </c>
      <c r="OH96" s="89" t="str">
        <f>IF(ISBLANK(OF6),"",OG96/OF92)</f>
        <v/>
      </c>
      <c r="OI96" s="450" t="str">
        <f>IF(ISBLANK(OF6),"",OF6)</f>
        <v/>
      </c>
      <c r="OJ96" s="450"/>
      <c r="OK96" s="451"/>
      <c r="OL96" s="84"/>
      <c r="OM96" s="88"/>
      <c r="ON96" s="293" t="str">
        <f>IF(ISBLANK(OM6),"",COUNTIF(Tipy!$MK$6:$MK$84,Výsledky!OP96))</f>
        <v/>
      </c>
      <c r="OO96" s="89" t="str">
        <f>IF(ISBLANK(OM6),"",ON96/OM92)</f>
        <v/>
      </c>
      <c r="OP96" s="450" t="str">
        <f>IF(ISBLANK(OM6),"",OM6)</f>
        <v/>
      </c>
      <c r="OQ96" s="450"/>
      <c r="OR96" s="451"/>
      <c r="OS96" s="84"/>
      <c r="OT96" s="88"/>
      <c r="OU96" s="293" t="str">
        <f>IF(ISBLANK(OT6),"",COUNTIF(Tipy!$MQ$6:$MQ$84,Výsledky!OW96))</f>
        <v/>
      </c>
      <c r="OV96" s="89" t="str">
        <f>IF(ISBLANK(OT6),"",OU96/OT92)</f>
        <v/>
      </c>
      <c r="OW96" s="450" t="str">
        <f>IF(ISBLANK(OT6),"",OT6)</f>
        <v/>
      </c>
      <c r="OX96" s="450"/>
      <c r="OY96" s="451"/>
      <c r="OZ96" s="84"/>
      <c r="PA96" s="88"/>
      <c r="PB96" s="293" t="str">
        <f>IF(ISBLANK(PA6),"",COUNTIF(Tipy!$MW$6:$MW$84,Výsledky!PD96))</f>
        <v/>
      </c>
      <c r="PC96" s="89" t="str">
        <f>IF(ISBLANK(PA6),"",PB96/PA92)</f>
        <v/>
      </c>
      <c r="PD96" s="450" t="str">
        <f>IF(ISBLANK(PA6),"",PA6)</f>
        <v/>
      </c>
      <c r="PE96" s="450"/>
      <c r="PF96" s="451"/>
      <c r="PG96" s="84"/>
      <c r="PH96" s="88"/>
      <c r="PI96" s="293" t="str">
        <f>IF(ISBLANK(PH6),"",COUNTIF(Tipy!$NC$6:$NC$84,Výsledky!PK96))</f>
        <v/>
      </c>
      <c r="PJ96" s="89" t="str">
        <f>IF(ISBLANK(PH6),"",PI96/PH92)</f>
        <v/>
      </c>
      <c r="PK96" s="450" t="str">
        <f>IF(ISBLANK(PH6),"",PH6)</f>
        <v/>
      </c>
      <c r="PL96" s="450"/>
      <c r="PM96" s="451"/>
      <c r="PN96" s="84"/>
      <c r="PO96" s="88"/>
      <c r="PP96" s="293" t="str">
        <f>IF(ISBLANK(PO6),"",COUNTIF(Tipy!$NI$6:$NI$84,Výsledky!PR96))</f>
        <v/>
      </c>
      <c r="PQ96" s="89" t="str">
        <f>IF(ISBLANK(PO6),"",PP96/PO92)</f>
        <v/>
      </c>
      <c r="PR96" s="450" t="str">
        <f>IF(ISBLANK(PO6),"",PO6)</f>
        <v/>
      </c>
      <c r="PS96" s="450"/>
      <c r="PT96" s="451"/>
      <c r="PU96" s="84"/>
      <c r="PV96" s="88"/>
      <c r="PW96" s="293" t="str">
        <f>IF(ISBLANK(PV6),"",COUNTIF(Tipy!$NO$6:$NO$84,Výsledky!PY96))</f>
        <v/>
      </c>
      <c r="PX96" s="89" t="str">
        <f>IF(ISBLANK(PV6),"",PW96/PV92)</f>
        <v/>
      </c>
      <c r="PY96" s="450" t="str">
        <f>IF(ISBLANK(PV6),"",PV6)</f>
        <v/>
      </c>
      <c r="PZ96" s="450"/>
      <c r="QA96" s="451"/>
      <c r="QB96" s="84"/>
      <c r="QC96" s="88"/>
      <c r="QD96" s="293" t="str">
        <f>IF(ISBLANK(QC6),"",COUNTIF(Tipy!$NU$6:$NU$84,Výsledky!QF96))</f>
        <v/>
      </c>
      <c r="QE96" s="89" t="str">
        <f>IF(ISBLANK(QC6),"",QD96/QC92)</f>
        <v/>
      </c>
      <c r="QF96" s="450" t="str">
        <f>IF(ISBLANK(QC6),"",QC6)</f>
        <v/>
      </c>
      <c r="QG96" s="450"/>
      <c r="QH96" s="451"/>
      <c r="QI96" s="85"/>
      <c r="QJ96" s="88"/>
      <c r="QK96" s="293" t="str">
        <f>IF(ISBLANK(QJ6),"",COUNTIF(Tipy!$OA$6:$OA$84,Výsledky!QM96))</f>
        <v/>
      </c>
      <c r="QL96" s="89" t="str">
        <f>IF(ISBLANK(QJ6),"",QK96/QJ92)</f>
        <v/>
      </c>
      <c r="QM96" s="450" t="str">
        <f>IF(ISBLANK(QJ6),"",QJ6)</f>
        <v/>
      </c>
      <c r="QN96" s="450"/>
      <c r="QO96" s="451"/>
      <c r="QP96" s="85"/>
      <c r="QQ96" s="88"/>
      <c r="QR96" s="293" t="str">
        <f>IF(ISBLANK(QQ6),"",COUNTIF(Tipy!$OG$6:$OG$84,Výsledky!QT96))</f>
        <v/>
      </c>
      <c r="QS96" s="89" t="str">
        <f>IF(ISBLANK(QQ6),"",QR96/QQ92)</f>
        <v/>
      </c>
      <c r="QT96" s="450" t="str">
        <f>IF(ISBLANK(QQ6),"",QQ6)</f>
        <v/>
      </c>
      <c r="QU96" s="450"/>
      <c r="QV96" s="451"/>
    </row>
    <row r="97" spans="1:464" ht="15" customHeight="1" x14ac:dyDescent="0.2">
      <c r="A97" s="487"/>
      <c r="B97" s="86"/>
      <c r="C97" s="80"/>
      <c r="D97" s="88"/>
      <c r="E97" s="293" t="str">
        <f>IF(ISBLANK(D7),"",COUNTIF(Tipy!$G$6:$G$84,Výsledky!G97))</f>
        <v/>
      </c>
      <c r="F97" s="89" t="str">
        <f>IF(ISBLANK(D7),"",E97/D92)</f>
        <v/>
      </c>
      <c r="G97" s="450" t="str">
        <f>IF(ISBLANK(D7),"",D7)</f>
        <v/>
      </c>
      <c r="H97" s="450"/>
      <c r="I97" s="451"/>
      <c r="J97" s="83"/>
      <c r="K97" s="88"/>
      <c r="L97" s="293" t="str">
        <f>IF(ISBLANK(K7),"",COUNTIF(Tipy!$M$6:$M$84,Výsledky!N97))</f>
        <v/>
      </c>
      <c r="M97" s="89" t="str">
        <f>IF(ISBLANK(K7),"",L97/K92)</f>
        <v/>
      </c>
      <c r="N97" s="450" t="str">
        <f>IF(ISBLANK(K7),"",K7)</f>
        <v/>
      </c>
      <c r="O97" s="450"/>
      <c r="P97" s="451"/>
      <c r="Q97" s="84"/>
      <c r="R97" s="88"/>
      <c r="S97" s="293">
        <f>IF(ISBLANK(R7),"",COUNTIF(Tipy!$S$6:$S$84,Výsledky!U97))</f>
        <v>43</v>
      </c>
      <c r="T97" s="89">
        <f>IF(ISBLANK(R7),"",S97/R92)</f>
        <v>0.69354838709677424</v>
      </c>
      <c r="U97" s="450" t="str">
        <f>IF(ISBLANK(R7),"",R7)</f>
        <v>Salah</v>
      </c>
      <c r="V97" s="450"/>
      <c r="W97" s="451"/>
      <c r="X97" s="84"/>
      <c r="Y97" s="88"/>
      <c r="Z97" s="293" t="str">
        <f>IF(ISBLANK(Y7),"",COUNTIF(Tipy!$Y$6:$Y$84,Výsledky!AB97))</f>
        <v/>
      </c>
      <c r="AA97" s="89" t="str">
        <f>IF(ISBLANK(Y7),"",Z97/Y92)</f>
        <v/>
      </c>
      <c r="AB97" s="450" t="str">
        <f>IF(ISBLANK(Y7),"",Y7)</f>
        <v/>
      </c>
      <c r="AC97" s="450"/>
      <c r="AD97" s="451"/>
      <c r="AE97" s="84"/>
      <c r="AF97" s="88"/>
      <c r="AG97" s="293">
        <f>IF(ISBLANK(AF7),"",COUNTIF(Tipy!$AE$6:$AE$84,Výsledky!AI97))</f>
        <v>22</v>
      </c>
      <c r="AH97" s="89">
        <f>IF(ISBLANK(AF7),"",AG97/AF92)</f>
        <v>0.37931034482758619</v>
      </c>
      <c r="AI97" s="450" t="str">
        <f>IF(ISBLANK(AF7),"",AF7)</f>
        <v>Salah</v>
      </c>
      <c r="AJ97" s="450"/>
      <c r="AK97" s="451"/>
      <c r="AL97" s="84"/>
      <c r="AM97" s="88"/>
      <c r="AN97" s="293">
        <f>IF(ISBLANK(AM7),"",COUNTIF(Tipy!$AK$6:$AK$84,Výsledky!AP97))</f>
        <v>0</v>
      </c>
      <c r="AO97" s="89">
        <f>IF(ISBLANK(AM7),"",AN97/AM92)</f>
        <v>0</v>
      </c>
      <c r="AP97" s="450" t="str">
        <f>IF(ISBLANK(AM7),"",AM7)</f>
        <v>Robertson</v>
      </c>
      <c r="AQ97" s="450"/>
      <c r="AR97" s="451"/>
      <c r="AS97" s="84"/>
      <c r="AT97" s="88"/>
      <c r="AU97" s="293">
        <f>IF(ISBLANK(AT7),"",COUNTIF(Tipy!$AQ$6:$AQ$84,Výsledky!AW97))</f>
        <v>3</v>
      </c>
      <c r="AV97" s="89">
        <f>IF(ISBLANK(AT7),"",AU97/AT93)</f>
        <v>0.23076923076923078</v>
      </c>
      <c r="AW97" s="450" t="str">
        <f>IF(ISBLANK(AT7),"",AT7)</f>
        <v>Díaz</v>
      </c>
      <c r="AX97" s="450"/>
      <c r="AY97" s="451"/>
      <c r="AZ97" s="84"/>
      <c r="BA97" s="88"/>
      <c r="BB97" s="293">
        <f>IF(ISBLANK(BA7),"",COUNTIF(Tipy!$AW$6:$AW$84,Výsledky!BD97))</f>
        <v>7</v>
      </c>
      <c r="BC97" s="89">
        <f>IF(ISBLANK(BA7),"",BB97/BA92)</f>
        <v>0.13725490196078433</v>
      </c>
      <c r="BD97" s="450" t="str">
        <f>IF(ISBLANK(BA7),"",BA7)</f>
        <v>Nunez</v>
      </c>
      <c r="BE97" s="450"/>
      <c r="BF97" s="451"/>
      <c r="BG97" s="84"/>
      <c r="BH97" s="88"/>
      <c r="BI97" s="381">
        <f>IF(ISBLANK(BH7),"",COUNTIF(Tipy!$BC$6:$BC$84,Výsledky!BK97))</f>
        <v>0</v>
      </c>
      <c r="BJ97" s="89">
        <f t="shared" ref="BJ97:BJ98" si="17">IF(ISBLANK(BH7),"",BI97/BH93)</f>
        <v>0</v>
      </c>
      <c r="BK97" s="450" t="str">
        <f t="shared" ref="BK97:BK98" si="18">IF(ISBLANK(BH7),"",BH7)</f>
        <v>Szoboszlai</v>
      </c>
      <c r="BL97" s="450"/>
      <c r="BM97" s="451"/>
      <c r="BN97" s="84"/>
      <c r="BO97" s="88"/>
      <c r="BP97" s="387" t="str">
        <f>IF(ISBLANK(BO7),"",COUNTIF(Tipy!$BI$6:$BI$84,Výsledky!BR97))</f>
        <v/>
      </c>
      <c r="BQ97" s="89" t="str">
        <f>IF(ISBLANK(BO7),"",BP97/BO92)</f>
        <v/>
      </c>
      <c r="BR97" s="450" t="str">
        <f>IF(ISBLANK(BO7),"",BO7)</f>
        <v/>
      </c>
      <c r="BS97" s="450"/>
      <c r="BT97" s="451"/>
      <c r="BU97" s="84"/>
      <c r="BV97" s="88"/>
      <c r="BW97" s="293">
        <f>IF(ISBLANK(BV7),"",COUNTIF(Tipy!$BO$6:$BO$84,Výsledky!BY97))</f>
        <v>12</v>
      </c>
      <c r="BX97" s="89">
        <f>IF(ISBLANK(BV7),"",BW97/BV92)</f>
        <v>0.21052631578947367</v>
      </c>
      <c r="BY97" s="450" t="str">
        <f>IF(ISBLANK(BV7),"",BV7)</f>
        <v>Jota</v>
      </c>
      <c r="BZ97" s="450"/>
      <c r="CA97" s="451"/>
      <c r="CB97" s="84"/>
      <c r="CC97" s="88"/>
      <c r="CD97" s="293" t="str">
        <f>IF(ISBLANK(CC7),"",COUNTIF(Tipy!$BU$6:$BU$84,Výsledky!CF97))</f>
        <v/>
      </c>
      <c r="CE97" s="89" t="str">
        <f>IF(ISBLANK(CC7),"",CD97/CC92)</f>
        <v/>
      </c>
      <c r="CF97" s="450" t="str">
        <f>IF(ISBLANK(CC7),"",CC7)</f>
        <v/>
      </c>
      <c r="CG97" s="450"/>
      <c r="CH97" s="451"/>
      <c r="CI97" s="84"/>
      <c r="CJ97" s="88"/>
      <c r="CK97" s="293" t="str">
        <f>IF(ISBLANK(CJ7),"",COUNTIF(Tipy!$CA$6:$CA$84,Výsledky!CM97))</f>
        <v/>
      </c>
      <c r="CL97" s="89" t="str">
        <f>IF(ISBLANK(CJ7),"",CK97/CJ92)</f>
        <v/>
      </c>
      <c r="CM97" s="450" t="str">
        <f>IF(ISBLANK(CJ7),"",CJ7)</f>
        <v/>
      </c>
      <c r="CN97" s="450"/>
      <c r="CO97" s="451"/>
      <c r="CP97" s="84"/>
      <c r="CQ97" s="88"/>
      <c r="CR97" s="293">
        <f>IF(ISBLANK(CQ7),"",COUNTIF(Tipy!$CG$6:$CG$84,Výsledky!CT97))</f>
        <v>28</v>
      </c>
      <c r="CS97" s="89">
        <f>IF(ISBLANK(CQ7),"",CR97/CQ92)</f>
        <v>0.51851851851851849</v>
      </c>
      <c r="CT97" s="450" t="str">
        <f>IF(ISBLANK(CQ7),"",CQ7)</f>
        <v>Nunez</v>
      </c>
      <c r="CU97" s="450"/>
      <c r="CV97" s="451"/>
      <c r="CW97" s="84"/>
      <c r="CX97" s="88"/>
      <c r="CY97" s="293">
        <f>IF(ISBLANK(CX7),"",COUNTIF(Tipy!$CM$6:$CM$84,Výsledky!DA97))</f>
        <v>9</v>
      </c>
      <c r="CZ97" s="89">
        <f>IF(ISBLANK(CX7),"",CY97/CX92)</f>
        <v>0.16981132075471697</v>
      </c>
      <c r="DA97" s="450" t="str">
        <f>IF(ISBLANK(CX7),"",CX7)</f>
        <v>Nunez</v>
      </c>
      <c r="DB97" s="450"/>
      <c r="DC97" s="451"/>
      <c r="DD97" s="84"/>
      <c r="DE97" s="88"/>
      <c r="DF97" s="293">
        <f>IF(ISBLANK(DE7),"",COUNTIF(Tipy!$CS$6:$CS$84,Výsledky!DH97))</f>
        <v>5</v>
      </c>
      <c r="DG97" s="89">
        <f>IF(ISBLANK(DE7),"",DF97/DE92)</f>
        <v>9.6153846153846159E-2</v>
      </c>
      <c r="DH97" s="450" t="str">
        <f>IF(ISBLANK(DE7),"",DE7)</f>
        <v>Nunez</v>
      </c>
      <c r="DI97" s="450"/>
      <c r="DJ97" s="451"/>
      <c r="DK97" s="84"/>
      <c r="DL97" s="88"/>
      <c r="DM97" s="381" t="str">
        <f>IF(ISBLANK(DL7),"",COUNTIF(Tipy!$CY$6:$CY$84,Výsledky!DO97))</f>
        <v/>
      </c>
      <c r="DN97" s="89" t="str">
        <f t="shared" ref="DN97:DN99" si="19">IF(ISBLANK(DL7),"",DM97/DL93)</f>
        <v/>
      </c>
      <c r="DO97" s="450" t="str">
        <f t="shared" ref="DO97:DO99" si="20">IF(ISBLANK(DL7),"",DL7)</f>
        <v/>
      </c>
      <c r="DP97" s="450"/>
      <c r="DQ97" s="451"/>
      <c r="DR97" s="84"/>
      <c r="DS97" s="88"/>
      <c r="DT97" s="293" t="str">
        <f>IF(ISBLANK(DS7),"",COUNTIF(Tipy!$DE$6:$DE$84,Výsledky!DV97))</f>
        <v/>
      </c>
      <c r="DU97" s="89" t="str">
        <f>IF(ISBLANK(DS7),"",DT97/DS92)</f>
        <v/>
      </c>
      <c r="DV97" s="450" t="str">
        <f>IF(ISBLANK(DS7),"",DS7)</f>
        <v/>
      </c>
      <c r="DW97" s="450"/>
      <c r="DX97" s="451"/>
      <c r="DY97" s="84"/>
      <c r="DZ97" s="88"/>
      <c r="EA97" s="293">
        <f>IF(ISBLANK(DZ7),"",COUNTIF(Tipy!$DK$6:$DK$84,Výsledky!EC97))</f>
        <v>8</v>
      </c>
      <c r="EB97" s="89">
        <f>IF(ISBLANK(DZ7),"",EA97/DZ92)</f>
        <v>0.15384615384615385</v>
      </c>
      <c r="EC97" s="450" t="str">
        <f>IF(ISBLANK(DZ7),"",DZ7)</f>
        <v>Jota</v>
      </c>
      <c r="ED97" s="450"/>
      <c r="EE97" s="451"/>
      <c r="EF97" s="84"/>
      <c r="EG97" s="88"/>
      <c r="EH97" s="293">
        <f>IF(ISBLANK(EG7),"",COUNTIF(Tipy!$DQ$6:$DQ$84,Výsledky!EJ97))</f>
        <v>3</v>
      </c>
      <c r="EI97" s="89">
        <f>IF(ISBLANK(EG7),"",EH97/EG92)</f>
        <v>5.8823529411764705E-2</v>
      </c>
      <c r="EJ97" s="450" t="str">
        <f>IF(ISBLANK(EG7),"",EG7)</f>
        <v>Haaland</v>
      </c>
      <c r="EK97" s="450"/>
      <c r="EL97" s="451"/>
      <c r="EM97" s="84"/>
      <c r="EN97" s="88"/>
      <c r="EO97" s="293">
        <f>IF(ISBLANK(EN7),"",COUNTIF(Tipy!$DW$6:$DW$84,Výsledky!EQ97))</f>
        <v>15</v>
      </c>
      <c r="EP97" s="89">
        <f>IF(ISBLANK(EN7),"",EO97/EN92)</f>
        <v>0.29411764705882354</v>
      </c>
      <c r="EQ97" s="450" t="str">
        <f>IF(ISBLANK(EN7),"",EN7)</f>
        <v>Gakpo</v>
      </c>
      <c r="ER97" s="450"/>
      <c r="ES97" s="451"/>
      <c r="ET97" s="84"/>
      <c r="EU97" s="88"/>
      <c r="EV97" s="293">
        <f>IF(ISBLANK(EU7),"",COUNTIF(Tipy!$EC$6:$EC$84,Výsledky!EX97))</f>
        <v>0</v>
      </c>
      <c r="EW97" s="89">
        <f>IF(ISBLANK(EU7),"",EV97/EU92)</f>
        <v>0</v>
      </c>
      <c r="EX97" s="450" t="str">
        <f>IF(ISBLANK(EU7),"",EU7)</f>
        <v>Endo</v>
      </c>
      <c r="EY97" s="450"/>
      <c r="EZ97" s="451"/>
      <c r="FA97" s="84"/>
      <c r="FB97" s="88"/>
      <c r="FC97" s="293" t="str">
        <f>IF(ISBLANK(FB7),"",COUNTIF(Tipy!$EI$6:$EI$84,Výsledky!FE97))</f>
        <v/>
      </c>
      <c r="FD97" s="89" t="str">
        <f>IF(ISBLANK(FB7),"",FC97/FB92)</f>
        <v/>
      </c>
      <c r="FE97" s="450" t="str">
        <f>IF(ISBLANK(FB7),"",FB7)</f>
        <v/>
      </c>
      <c r="FF97" s="450"/>
      <c r="FG97" s="451"/>
      <c r="FH97" s="84"/>
      <c r="FI97" s="88"/>
      <c r="FJ97" s="293" t="str">
        <f>IF(ISBLANK(FI7),"",COUNTIF(Tipy!$EO$6:$EO$84,Výsledky!FL97))</f>
        <v/>
      </c>
      <c r="FK97" s="89" t="str">
        <f>IF(ISBLANK(FI7),"",FJ97/FI92)</f>
        <v/>
      </c>
      <c r="FL97" s="450" t="str">
        <f>IF(ISBLANK(FI7),"",FI7)</f>
        <v/>
      </c>
      <c r="FM97" s="450"/>
      <c r="FN97" s="451"/>
      <c r="FO97" s="84"/>
      <c r="FP97" s="88"/>
      <c r="FQ97" s="293" t="str">
        <f>IF(ISBLANK(FP7),"",COUNTIF(Tipy!$EU$6:$EU$84,Výsledky!FS97))</f>
        <v/>
      </c>
      <c r="FR97" s="89" t="str">
        <f>IF(ISBLANK(FP7),"",FQ97/FP92)</f>
        <v/>
      </c>
      <c r="FS97" s="450" t="str">
        <f>IF(ISBLANK(FP7),"",FP7)</f>
        <v/>
      </c>
      <c r="FT97" s="450"/>
      <c r="FU97" s="451"/>
      <c r="FV97" s="84"/>
      <c r="FW97" s="88"/>
      <c r="FX97" s="293" t="str">
        <f>IF(ISBLANK(FW7),"",COUNTIF(Tipy!$FA$6:$FA$84,Výsledky!FZ97))</f>
        <v/>
      </c>
      <c r="FY97" s="89" t="str">
        <f>IF(ISBLANK(FW7),"",FX97/FW92)</f>
        <v/>
      </c>
      <c r="FZ97" s="450" t="str">
        <f>IF(ISBLANK(FW7),"",FW7)</f>
        <v/>
      </c>
      <c r="GA97" s="450"/>
      <c r="GB97" s="451"/>
      <c r="GC97" s="84"/>
      <c r="GD97" s="88"/>
      <c r="GE97" s="293" t="str">
        <f>IF(ISBLANK(GD7),"",COUNTIF(Tipy!$FG$6:$FG$84,Výsledky!GG97))</f>
        <v/>
      </c>
      <c r="GF97" s="89" t="str">
        <f>IF(ISBLANK(GD7),"",GE97/GD92)</f>
        <v/>
      </c>
      <c r="GG97" s="450" t="str">
        <f>IF(ISBLANK(GD7),"",GD7)</f>
        <v/>
      </c>
      <c r="GH97" s="450"/>
      <c r="GI97" s="451"/>
      <c r="GJ97" s="84"/>
      <c r="GK97" s="88"/>
      <c r="GL97" s="293" t="str">
        <f>IF(ISBLANK(GK7),"",COUNTIF(Tipy!$FM$6:$FM$84,Výsledky!GN97))</f>
        <v/>
      </c>
      <c r="GM97" s="89" t="str">
        <f>IF(ISBLANK(GK7),"",GL97/GK92)</f>
        <v/>
      </c>
      <c r="GN97" s="450" t="str">
        <f>IF(ISBLANK(GK7),"",GK7)</f>
        <v/>
      </c>
      <c r="GO97" s="450"/>
      <c r="GP97" s="451"/>
      <c r="GQ97" s="84"/>
      <c r="GR97" s="88"/>
      <c r="GS97" s="381" t="str">
        <f>IF(ISBLANK(GR7),"",COUNTIF(Tipy!$FS$6:$FS$84,Výsledky!GU97))</f>
        <v/>
      </c>
      <c r="GT97" s="89" t="str">
        <f t="shared" ref="GT97:GT99" si="21">IF(ISBLANK(GR7),"",GS97/GR93)</f>
        <v/>
      </c>
      <c r="GU97" s="450" t="str">
        <f t="shared" si="0"/>
        <v/>
      </c>
      <c r="GV97" s="450"/>
      <c r="GW97" s="451"/>
      <c r="GX97" s="84"/>
      <c r="GY97" s="88"/>
      <c r="GZ97" s="293" t="str">
        <f>IF(ISBLANK(GY7),"",COUNTIF(Tipy!$FY$6:$FY$84,Výsledky!HB97))</f>
        <v/>
      </c>
      <c r="HA97" s="89" t="str">
        <f>IF(ISBLANK(GY7),"",GZ97/GY92)</f>
        <v/>
      </c>
      <c r="HB97" s="450" t="str">
        <f>IF(ISBLANK(GY7),"",GY7)</f>
        <v/>
      </c>
      <c r="HC97" s="450"/>
      <c r="HD97" s="451"/>
      <c r="HE97" s="84"/>
      <c r="HF97" s="88"/>
      <c r="HG97" s="381" t="str">
        <f>IF(ISBLANK(HF7),"",COUNTIF(Tipy!$GE$6:$GE$84,Výsledky!HI97))</f>
        <v/>
      </c>
      <c r="HH97" s="89" t="str">
        <f t="shared" si="1"/>
        <v/>
      </c>
      <c r="HI97" s="450" t="str">
        <f t="shared" si="2"/>
        <v/>
      </c>
      <c r="HJ97" s="450"/>
      <c r="HK97" s="451"/>
      <c r="HL97" s="84"/>
      <c r="HM97" s="88"/>
      <c r="HN97" s="293" t="str">
        <f>IF(ISBLANK(HM7),"",COUNTIF(Tipy!$GK$6:$GK$84,Výsledky!HP97))</f>
        <v/>
      </c>
      <c r="HO97" s="89" t="str">
        <f>IF(ISBLANK(HM7),"",HN97/HM92)</f>
        <v/>
      </c>
      <c r="HP97" s="450" t="str">
        <f>IF(ISBLANK(HM7),"",HM7)</f>
        <v/>
      </c>
      <c r="HQ97" s="450"/>
      <c r="HR97" s="451"/>
      <c r="HS97" s="84"/>
      <c r="HT97" s="88"/>
      <c r="HU97" s="381" t="str">
        <f>IF(ISBLANK(HT7),"",COUNTIF(Tipy!$GQ$6:$GQ$84,Výsledky!HW97))</f>
        <v/>
      </c>
      <c r="HV97" s="89" t="str">
        <f t="shared" ref="HV97:HV99" si="22">IF(ISBLANK(HT7),"",HU97/HT93)</f>
        <v/>
      </c>
      <c r="HW97" s="450" t="str">
        <f t="shared" ref="HW97:HW99" si="23">IF(ISBLANK(HT7),"",HT7)</f>
        <v/>
      </c>
      <c r="HX97" s="450"/>
      <c r="HY97" s="451"/>
      <c r="HZ97" s="84"/>
      <c r="IA97" s="88"/>
      <c r="IB97" s="293" t="str">
        <f>IF(ISBLANK(IA7),"",COUNTIF(Tipy!$GW$6:$GW$84,Výsledky!ID97))</f>
        <v/>
      </c>
      <c r="IC97" s="89" t="str">
        <f>IF(ISBLANK(IA7),"",IB97/IA92)</f>
        <v/>
      </c>
      <c r="ID97" s="450" t="str">
        <f>IF(ISBLANK(IA7),"",IA7)</f>
        <v/>
      </c>
      <c r="IE97" s="450"/>
      <c r="IF97" s="451"/>
      <c r="IG97" s="84"/>
      <c r="IH97" s="88"/>
      <c r="II97" s="381" t="str">
        <f>IF(ISBLANK(IH7),"",COUNTIF(Tipy!$HC$6:$HC$84,Výsledky!IK97))</f>
        <v/>
      </c>
      <c r="IJ97" s="89" t="str">
        <f t="shared" si="3"/>
        <v/>
      </c>
      <c r="IK97" s="450" t="str">
        <f t="shared" si="4"/>
        <v/>
      </c>
      <c r="IL97" s="450"/>
      <c r="IM97" s="451"/>
      <c r="IN97" s="84"/>
      <c r="IO97" s="88"/>
      <c r="IP97" s="293" t="str">
        <f>IF(ISBLANK(IO7),"",COUNTIF(Tipy!$HI$6:$HI$84,Výsledky!IR97))</f>
        <v/>
      </c>
      <c r="IQ97" s="89" t="str">
        <f>IF(ISBLANK(IO7),"",IP97/IO92)</f>
        <v/>
      </c>
      <c r="IR97" s="450" t="str">
        <f>IF(ISBLANK(IO7),"",IO7)</f>
        <v/>
      </c>
      <c r="IS97" s="450"/>
      <c r="IT97" s="451"/>
      <c r="IU97" s="84"/>
      <c r="IV97" s="88"/>
      <c r="IW97" s="293" t="str">
        <f>IF(ISBLANK(IV7),"",COUNTIF(Tipy!$HO$6:$HO$84,Výsledky!IY97))</f>
        <v/>
      </c>
      <c r="IX97" s="89" t="str">
        <f>IF(ISBLANK(IV7),"",IW97/IV92)</f>
        <v/>
      </c>
      <c r="IY97" s="450" t="str">
        <f>IF(ISBLANK(IV7),"",IV7)</f>
        <v/>
      </c>
      <c r="IZ97" s="450"/>
      <c r="JA97" s="451"/>
      <c r="JB97" s="84"/>
      <c r="JC97" s="88"/>
      <c r="JD97" s="293" t="str">
        <f>IF(ISBLANK(JC7),"",COUNTIF(Tipy!$HU$6:$HU$84,Výsledky!JF97))</f>
        <v/>
      </c>
      <c r="JE97" s="89" t="str">
        <f>IF(ISBLANK(JC7),"",JD97/JC92)</f>
        <v/>
      </c>
      <c r="JF97" s="450" t="str">
        <f>IF(ISBLANK(JC7),"",JC7)</f>
        <v/>
      </c>
      <c r="JG97" s="450"/>
      <c r="JH97" s="451"/>
      <c r="JI97" s="84"/>
      <c r="JJ97" s="88"/>
      <c r="JK97" s="381" t="str">
        <f>IF(ISBLANK(JJ7),"",COUNTIF(Tipy!$IA$6:$IA$84,Výsledky!JM97))</f>
        <v/>
      </c>
      <c r="JL97" s="89" t="str">
        <f t="shared" si="5"/>
        <v/>
      </c>
      <c r="JM97" s="450" t="str">
        <f t="shared" si="6"/>
        <v/>
      </c>
      <c r="JN97" s="450"/>
      <c r="JO97" s="451"/>
      <c r="JP97" s="84"/>
      <c r="JQ97" s="88"/>
      <c r="JR97" s="293" t="str">
        <f>IF(ISBLANK(JQ7),"",COUNTIF(Tipy!$IG$6:$IG$84,Výsledky!JT97))</f>
        <v/>
      </c>
      <c r="JS97" s="89" t="str">
        <f>IF(ISBLANK(JQ7),"",JR97/JQ92)</f>
        <v/>
      </c>
      <c r="JT97" s="450" t="str">
        <f>IF(ISBLANK(JQ7),"",JQ7)</f>
        <v/>
      </c>
      <c r="JU97" s="450"/>
      <c r="JV97" s="451"/>
      <c r="JW97" s="84"/>
      <c r="JX97" s="88"/>
      <c r="JY97" s="293" t="str">
        <f>IF(ISBLANK(JX7),"",COUNTIF(Tipy!$IM$6:$IM$84,Výsledky!KA97))</f>
        <v/>
      </c>
      <c r="JZ97" s="89" t="str">
        <f>IF(ISBLANK(JX7),"",JY97/JX92)</f>
        <v/>
      </c>
      <c r="KA97" s="450" t="str">
        <f>IF(ISBLANK(JX7),"",JX7)</f>
        <v/>
      </c>
      <c r="KB97" s="450"/>
      <c r="KC97" s="451"/>
      <c r="KD97" s="84"/>
      <c r="KE97" s="88"/>
      <c r="KF97" s="381" t="str">
        <f>IF(ISBLANK(KE7),"",COUNTIF(Tipy!$IS$6:$IS$84,Výsledky!KH97))</f>
        <v/>
      </c>
      <c r="KG97" s="89" t="str">
        <f t="shared" si="7"/>
        <v/>
      </c>
      <c r="KH97" s="450" t="str">
        <f t="shared" si="8"/>
        <v/>
      </c>
      <c r="KI97" s="450"/>
      <c r="KJ97" s="451"/>
      <c r="KK97" s="84"/>
      <c r="KL97" s="88"/>
      <c r="KM97" s="293" t="str">
        <f>IF(ISBLANK(KL7),"",COUNTIF(Tipy!$IY$6:$IY$84,Výsledky!KO97))</f>
        <v/>
      </c>
      <c r="KN97" s="89" t="str">
        <f>IF(ISBLANK(KL7),"",KM97/KL92)</f>
        <v/>
      </c>
      <c r="KO97" s="450" t="str">
        <f>IF(ISBLANK(KL7),"",KL7)</f>
        <v/>
      </c>
      <c r="KP97" s="450"/>
      <c r="KQ97" s="451"/>
      <c r="KR97" s="84"/>
      <c r="KS97" s="88"/>
      <c r="KT97" s="293" t="str">
        <f>IF(ISBLANK(KS7),"",COUNTIF(Tipy!$JE$6:$JE$84,Výsledky!KV97))</f>
        <v/>
      </c>
      <c r="KU97" s="89" t="str">
        <f>IF(ISBLANK(KS7),"",KT97/KS92)</f>
        <v/>
      </c>
      <c r="KV97" s="450" t="str">
        <f>IF(ISBLANK(KS7),"",KS7)</f>
        <v/>
      </c>
      <c r="KW97" s="450"/>
      <c r="KX97" s="451"/>
      <c r="KY97" s="85"/>
      <c r="KZ97" s="88"/>
      <c r="LA97" s="293" t="str">
        <f>IF(ISBLANK(KZ7),"",COUNTIF(Tipy!$JK$6:$JK$84,Výsledky!LC97))</f>
        <v/>
      </c>
      <c r="LB97" s="89" t="str">
        <f>IF(ISBLANK(KZ7),"",LA97/KZ92)</f>
        <v/>
      </c>
      <c r="LC97" s="450" t="str">
        <f>IF(ISBLANK(KZ7),"",KZ7)</f>
        <v/>
      </c>
      <c r="LD97" s="450"/>
      <c r="LE97" s="451"/>
      <c r="LF97" s="84"/>
      <c r="LG97" s="88"/>
      <c r="LH97" s="381" t="str">
        <f>IF(ISBLANK(LG7),"",COUNTIF(Tipy!$IA$6:$IA$84,Výsledky!LJ97))</f>
        <v/>
      </c>
      <c r="LI97" s="89" t="str">
        <f t="shared" si="9"/>
        <v/>
      </c>
      <c r="LJ97" s="450" t="str">
        <f t="shared" si="10"/>
        <v/>
      </c>
      <c r="LK97" s="450"/>
      <c r="LL97" s="451"/>
      <c r="LM97" s="84"/>
      <c r="LN97" s="88"/>
      <c r="LO97" s="293" t="str">
        <f>IF(ISBLANK(LN7),"",COUNTIF(Tipy!$JQ$6:$JQ$84,Výsledky!LQ97))</f>
        <v/>
      </c>
      <c r="LP97" s="89" t="str">
        <f>IF(ISBLANK(LN7),"",LO97/LN92)</f>
        <v/>
      </c>
      <c r="LQ97" s="450" t="str">
        <f>IF(ISBLANK(LN7),"",LN7)</f>
        <v/>
      </c>
      <c r="LR97" s="450"/>
      <c r="LS97" s="451"/>
      <c r="LT97" s="84"/>
      <c r="LU97" s="88"/>
      <c r="LV97" s="381" t="str">
        <f>IF(ISBLANK(LU7),"",COUNTIF(Tipy!$IA$6:$IA$84,Výsledky!LX97))</f>
        <v/>
      </c>
      <c r="LW97" s="89" t="str">
        <f t="shared" si="11"/>
        <v/>
      </c>
      <c r="LX97" s="450" t="str">
        <f t="shared" si="12"/>
        <v/>
      </c>
      <c r="LY97" s="450"/>
      <c r="LZ97" s="451"/>
      <c r="MA97" s="84"/>
      <c r="MB97" s="88"/>
      <c r="MC97" s="293" t="str">
        <f>IF(ISBLANK(MB7),"",COUNTIF(Tipy!$KC$6:$KC$84,Výsledky!ME97))</f>
        <v/>
      </c>
      <c r="MD97" s="89" t="str">
        <f>IF(ISBLANK(MB7),"",MC97/MB92)</f>
        <v/>
      </c>
      <c r="ME97" s="450" t="str">
        <f>IF(ISBLANK(MB7),"",MB7)</f>
        <v/>
      </c>
      <c r="MF97" s="450"/>
      <c r="MG97" s="451"/>
      <c r="MH97" s="84"/>
      <c r="MI97" s="88"/>
      <c r="MJ97" s="293" t="str">
        <f>IF(ISBLANK(MI7),"",COUNTIF(Tipy!$KO$6:$KO$84,Výsledky!ML97))</f>
        <v/>
      </c>
      <c r="MK97" s="89" t="str">
        <f>IF(ISBLANK(MI7),"",MJ97/MI92)</f>
        <v/>
      </c>
      <c r="ML97" s="450" t="str">
        <f>IF(ISBLANK(MI7),"",MI7)</f>
        <v/>
      </c>
      <c r="MM97" s="450"/>
      <c r="MN97" s="451"/>
      <c r="MO97" s="84"/>
      <c r="MP97" s="88"/>
      <c r="MQ97" s="293" t="str">
        <f>IF(ISBLANK(MP7),"",COUNTIF(Tipy!$KU$6:$KU$84,Výsledky!MS97))</f>
        <v/>
      </c>
      <c r="MR97" s="89" t="str">
        <f>IF(ISBLANK(MP7),"",MQ97/MP92)</f>
        <v/>
      </c>
      <c r="MS97" s="450" t="str">
        <f>IF(ISBLANK(MP7),"",MP7)</f>
        <v/>
      </c>
      <c r="MT97" s="450"/>
      <c r="MU97" s="451"/>
      <c r="MV97" s="84"/>
      <c r="MW97" s="88"/>
      <c r="MX97" s="293" t="str">
        <f>IF(ISBLANK(MW7),"",COUNTIF(Tipy!$LA$6:$LA$84,Výsledky!MZ97))</f>
        <v/>
      </c>
      <c r="MY97" s="89" t="str">
        <f>IF(ISBLANK(MW7),"",MX97/MW92)</f>
        <v/>
      </c>
      <c r="MZ97" s="450" t="str">
        <f>IF(ISBLANK(MW7),"",MW7)</f>
        <v/>
      </c>
      <c r="NA97" s="450"/>
      <c r="NB97" s="451"/>
      <c r="NC97" s="84"/>
      <c r="ND97" s="88"/>
      <c r="NE97" s="381" t="str">
        <f>IF(ISBLANK(ND7),"",COUNTIF(Tipy!$LG$6:$LG$84,Výsledky!NG97))</f>
        <v/>
      </c>
      <c r="NF97" s="89" t="str">
        <f t="shared" si="13"/>
        <v/>
      </c>
      <c r="NG97" s="450" t="str">
        <f t="shared" si="14"/>
        <v/>
      </c>
      <c r="NH97" s="450"/>
      <c r="NI97" s="451"/>
      <c r="NJ97" s="84"/>
      <c r="NK97" s="88"/>
      <c r="NL97" s="293" t="str">
        <f>IF(ISBLANK(NK7),"",COUNTIF(Tipy!$LM$6:$LM$84,Výsledky!NN97))</f>
        <v/>
      </c>
      <c r="NM97" s="89" t="str">
        <f>IF(ISBLANK(NK7),"",NL97/NK92)</f>
        <v/>
      </c>
      <c r="NN97" s="450" t="str">
        <f>IF(ISBLANK(NK7),"",NK7)</f>
        <v/>
      </c>
      <c r="NO97" s="450"/>
      <c r="NP97" s="451"/>
      <c r="NQ97" s="84"/>
      <c r="NR97" s="88"/>
      <c r="NS97" s="293" t="str">
        <f>IF(ISBLANK(NR7),"",COUNTIF(Tipy!$LS$6:$LS$84,Výsledky!NU97))</f>
        <v/>
      </c>
      <c r="NT97" s="89" t="str">
        <f>IF(ISBLANK(NR7),"",NS97/NR92)</f>
        <v/>
      </c>
      <c r="NU97" s="450" t="str">
        <f>IF(ISBLANK(NR7),"",NR7)</f>
        <v/>
      </c>
      <c r="NV97" s="450"/>
      <c r="NW97" s="451"/>
      <c r="NX97" s="84"/>
      <c r="NY97" s="88"/>
      <c r="NZ97" s="381" t="str">
        <f>IF(ISBLANK(NY7),"",COUNTIF(Tipy!$LY$6:$LY$84,Výsledky!OB97))</f>
        <v/>
      </c>
      <c r="OA97" s="89" t="str">
        <f t="shared" si="15"/>
        <v/>
      </c>
      <c r="OB97" s="450" t="str">
        <f t="shared" si="16"/>
        <v/>
      </c>
      <c r="OC97" s="450"/>
      <c r="OD97" s="451"/>
      <c r="OE97" s="84"/>
      <c r="OF97" s="88"/>
      <c r="OG97" s="293" t="str">
        <f>IF(ISBLANK(OF7),"",COUNTIF(Tipy!$ME$6:$ME$84,Výsledky!OI97))</f>
        <v/>
      </c>
      <c r="OH97" s="89" t="str">
        <f>IF(ISBLANK(OF7),"",OG97/OF92)</f>
        <v/>
      </c>
      <c r="OI97" s="450" t="str">
        <f>IF(ISBLANK(OF7),"",OF7)</f>
        <v/>
      </c>
      <c r="OJ97" s="450"/>
      <c r="OK97" s="451"/>
      <c r="OL97" s="84"/>
      <c r="OM97" s="88"/>
      <c r="ON97" s="293" t="str">
        <f>IF(ISBLANK(OM7),"",COUNTIF(Tipy!$MK$6:$MK$84,Výsledky!OP97))</f>
        <v/>
      </c>
      <c r="OO97" s="89" t="str">
        <f>IF(ISBLANK(OM7),"",ON97/OM92)</f>
        <v/>
      </c>
      <c r="OP97" s="450" t="str">
        <f>IF(ISBLANK(OM7),"",OM7)</f>
        <v/>
      </c>
      <c r="OQ97" s="450"/>
      <c r="OR97" s="451"/>
      <c r="OS97" s="84"/>
      <c r="OT97" s="88"/>
      <c r="OU97" s="293" t="str">
        <f>IF(ISBLANK(OT7),"",COUNTIF(Tipy!$MQ$6:$MQ$84,Výsledky!OW97))</f>
        <v/>
      </c>
      <c r="OV97" s="89" t="str">
        <f>IF(ISBLANK(OT7),"",OU97/OT92)</f>
        <v/>
      </c>
      <c r="OW97" s="450" t="str">
        <f>IF(ISBLANK(OT7),"",OT7)</f>
        <v/>
      </c>
      <c r="OX97" s="450"/>
      <c r="OY97" s="451"/>
      <c r="OZ97" s="84"/>
      <c r="PA97" s="88"/>
      <c r="PB97" s="293" t="str">
        <f>IF(ISBLANK(PA7),"",COUNTIF(Tipy!$MW$6:$MW$84,Výsledky!PD97))</f>
        <v/>
      </c>
      <c r="PC97" s="89" t="str">
        <f>IF(ISBLANK(PA7),"",PB97/PA92)</f>
        <v/>
      </c>
      <c r="PD97" s="450" t="str">
        <f>IF(ISBLANK(PA7),"",PA7)</f>
        <v/>
      </c>
      <c r="PE97" s="450"/>
      <c r="PF97" s="451"/>
      <c r="PG97" s="84"/>
      <c r="PH97" s="88"/>
      <c r="PI97" s="293" t="str">
        <f>IF(ISBLANK(PH7),"",COUNTIF(Tipy!$NC$6:$NC$84,Výsledky!PK97))</f>
        <v/>
      </c>
      <c r="PJ97" s="89" t="str">
        <f>IF(ISBLANK(PH7),"",PI97/PH92)</f>
        <v/>
      </c>
      <c r="PK97" s="450" t="str">
        <f>IF(ISBLANK(PH7),"",PH7)</f>
        <v/>
      </c>
      <c r="PL97" s="450"/>
      <c r="PM97" s="451"/>
      <c r="PN97" s="84"/>
      <c r="PO97" s="88"/>
      <c r="PP97" s="293" t="str">
        <f>IF(ISBLANK(PO7),"",COUNTIF(Tipy!$NI$6:$NI$84,Výsledky!PR97))</f>
        <v/>
      </c>
      <c r="PQ97" s="89" t="str">
        <f>IF(ISBLANK(PO7),"",PP97/PO92)</f>
        <v/>
      </c>
      <c r="PR97" s="450" t="str">
        <f>IF(ISBLANK(PO7),"",PO7)</f>
        <v/>
      </c>
      <c r="PS97" s="450"/>
      <c r="PT97" s="451"/>
      <c r="PU97" s="84"/>
      <c r="PV97" s="88"/>
      <c r="PW97" s="293" t="str">
        <f>IF(ISBLANK(PV7),"",COUNTIF(Tipy!$NO$6:$NO$84,Výsledky!PY97))</f>
        <v/>
      </c>
      <c r="PX97" s="89" t="str">
        <f>IF(ISBLANK(PV7),"",PW97/PV92)</f>
        <v/>
      </c>
      <c r="PY97" s="450" t="str">
        <f>IF(ISBLANK(PV7),"",PV7)</f>
        <v/>
      </c>
      <c r="PZ97" s="450"/>
      <c r="QA97" s="451"/>
      <c r="QB97" s="84"/>
      <c r="QC97" s="88"/>
      <c r="QD97" s="293" t="str">
        <f>IF(ISBLANK(QC7),"",COUNTIF(Tipy!$NU$6:$NU$84,Výsledky!QF97))</f>
        <v/>
      </c>
      <c r="QE97" s="89" t="str">
        <f>IF(ISBLANK(QC7),"",QD97/QC92)</f>
        <v/>
      </c>
      <c r="QF97" s="450" t="str">
        <f>IF(ISBLANK(QC7),"",QC7)</f>
        <v/>
      </c>
      <c r="QG97" s="450"/>
      <c r="QH97" s="451"/>
      <c r="QI97" s="85"/>
      <c r="QJ97" s="88"/>
      <c r="QK97" s="293" t="str">
        <f>IF(ISBLANK(QJ7),"",COUNTIF(Tipy!$OA$6:$OA$84,Výsledky!QM97))</f>
        <v/>
      </c>
      <c r="QL97" s="89" t="str">
        <f>IF(ISBLANK(QJ7),"",QK97/QJ92)</f>
        <v/>
      </c>
      <c r="QM97" s="450" t="str">
        <f>IF(ISBLANK(QJ7),"",QJ7)</f>
        <v/>
      </c>
      <c r="QN97" s="450"/>
      <c r="QO97" s="451"/>
      <c r="QP97" s="85"/>
      <c r="QQ97" s="88"/>
      <c r="QR97" s="381" t="str">
        <f>IF(ISBLANK(QQ7),"",COUNTIF(Tipy!$OG$6:$OG$84,Výsledky!QT97))</f>
        <v/>
      </c>
      <c r="QS97" s="89" t="str">
        <f t="shared" ref="QS97:QS99" si="24">IF(ISBLANK(QQ7),"",QR97/QQ93)</f>
        <v/>
      </c>
      <c r="QT97" s="450" t="str">
        <f t="shared" ref="QT97:QT99" si="25">IF(ISBLANK(QQ7),"",QQ7)</f>
        <v/>
      </c>
      <c r="QU97" s="450"/>
      <c r="QV97" s="451"/>
    </row>
    <row r="98" spans="1:464" ht="15" customHeight="1" x14ac:dyDescent="0.2">
      <c r="A98" s="487"/>
      <c r="B98" s="86"/>
      <c r="C98" s="80"/>
      <c r="D98" s="88"/>
      <c r="E98" s="293" t="str">
        <f>IF(ISBLANK(D8),"",COUNTIF(Tipy!$G$6:$G$84,Výsledky!G98))</f>
        <v/>
      </c>
      <c r="F98" s="89" t="str">
        <f>IF(ISBLANK(D8),"",E98/D92)</f>
        <v/>
      </c>
      <c r="G98" s="450" t="str">
        <f>IF(ISBLANK(D8),"",D8)</f>
        <v/>
      </c>
      <c r="H98" s="450"/>
      <c r="I98" s="451"/>
      <c r="J98" s="83"/>
      <c r="K98" s="88"/>
      <c r="L98" s="293" t="str">
        <f>IF(ISBLANK(K8),"",COUNTIF(Tipy!$M$6:$M$84,Výsledky!N98))</f>
        <v/>
      </c>
      <c r="M98" s="89" t="str">
        <f>IF(ISBLANK(K8),"",L98/K92)</f>
        <v/>
      </c>
      <c r="N98" s="450" t="str">
        <f>IF(ISBLANK(K8),"",K8)</f>
        <v/>
      </c>
      <c r="O98" s="450"/>
      <c r="P98" s="451"/>
      <c r="Q98" s="84"/>
      <c r="R98" s="88"/>
      <c r="S98" s="293">
        <f>IF(ISBLANK(R8),"",COUNTIF(Tipy!$S$6:$S$84,Výsledky!U98))</f>
        <v>1</v>
      </c>
      <c r="T98" s="89">
        <f>IF(ISBLANK(R8),"",S98/R92)</f>
        <v>1.6129032258064516E-2</v>
      </c>
      <c r="U98" s="450" t="str">
        <f>IF(ISBLANK(R8),"",R8)</f>
        <v>Jota</v>
      </c>
      <c r="V98" s="450"/>
      <c r="W98" s="451"/>
      <c r="X98" s="84"/>
      <c r="Y98" s="88"/>
      <c r="Z98" s="293" t="str">
        <f>IF(ISBLANK(Y8),"",COUNTIF(Tipy!$Y$6:$Y$84,Výsledky!AB98))</f>
        <v/>
      </c>
      <c r="AA98" s="89" t="str">
        <f>IF(ISBLANK(Y8),"",Z98/Y92)</f>
        <v/>
      </c>
      <c r="AB98" s="450" t="str">
        <f>IF(ISBLANK(Y8),"",Y8)</f>
        <v/>
      </c>
      <c r="AC98" s="450"/>
      <c r="AD98" s="451"/>
      <c r="AE98" s="84"/>
      <c r="AF98" s="88"/>
      <c r="AG98" s="293" t="str">
        <f>IF(ISBLANK(AF8),"",COUNTIF(Tipy!$AE$6:$AE$84,Výsledky!AI98))</f>
        <v/>
      </c>
      <c r="AH98" s="89" t="str">
        <f>IF(ISBLANK(AF8),"",AG98/AF92)</f>
        <v/>
      </c>
      <c r="AI98" s="450" t="str">
        <f>IF(ISBLANK(AF8),"",AF8)</f>
        <v/>
      </c>
      <c r="AJ98" s="450"/>
      <c r="AK98" s="451"/>
      <c r="AL98" s="84"/>
      <c r="AM98" s="88"/>
      <c r="AN98" s="293" t="str">
        <f>IF(ISBLANK(AM8),"",COUNTIF(Tipy!$AK$6:$AK$84,Výsledky!AP98))</f>
        <v/>
      </c>
      <c r="AO98" s="89" t="str">
        <f>IF(ISBLANK(AM8),"",AN98/AM92)</f>
        <v/>
      </c>
      <c r="AP98" s="450" t="str">
        <f>IF(ISBLANK(AM8),"",AM8)</f>
        <v/>
      </c>
      <c r="AQ98" s="450"/>
      <c r="AR98" s="451"/>
      <c r="AS98" s="84"/>
      <c r="AT98" s="88"/>
      <c r="AU98" s="293">
        <f>IF(ISBLANK(AT8),"",COUNTIF(Tipy!$AQ$6:$AQ$84,Výsledky!AW98))</f>
        <v>6</v>
      </c>
      <c r="AV98" s="89">
        <f>IF(ISBLANK(AT8),"",AU98/AT94)</f>
        <v>0.13043478260869565</v>
      </c>
      <c r="AW98" s="450" t="str">
        <f>IF(ISBLANK(AT8),"",AT8)</f>
        <v>Salah</v>
      </c>
      <c r="AX98" s="450"/>
      <c r="AY98" s="451"/>
      <c r="AZ98" s="84"/>
      <c r="BA98" s="88"/>
      <c r="BB98" s="293">
        <f>IF(ISBLANK(BA8),"",COUNTIF(Tipy!$AW$6:$AW$84,Výsledky!BD98))</f>
        <v>1</v>
      </c>
      <c r="BC98" s="89">
        <f>IF(ISBLANK(BA8),"",BB98/BA92)</f>
        <v>1.9607843137254902E-2</v>
      </c>
      <c r="BD98" s="450" t="str">
        <f>IF(ISBLANK(BA8),"",BA8)</f>
        <v>Jota</v>
      </c>
      <c r="BE98" s="450"/>
      <c r="BF98" s="451"/>
      <c r="BG98" s="84"/>
      <c r="BH98" s="88"/>
      <c r="BI98" s="381">
        <f>IF(ISBLANK(BH8),"",COUNTIF(Tipy!$BC$6:$BC$84,Výsledky!BK98))</f>
        <v>28</v>
      </c>
      <c r="BJ98" s="89">
        <f t="shared" si="17"/>
        <v>0.71794871794871795</v>
      </c>
      <c r="BK98" s="450" t="str">
        <f t="shared" si="18"/>
        <v>Jota</v>
      </c>
      <c r="BL98" s="450"/>
      <c r="BM98" s="451"/>
      <c r="BN98" s="84"/>
      <c r="BO98" s="88"/>
      <c r="BP98" s="387" t="str">
        <f>IF(ISBLANK(BO8),"",COUNTIF(Tipy!$BI$6:$BI$84,Výsledky!BR98))</f>
        <v/>
      </c>
      <c r="BQ98" s="89" t="str">
        <f>IF(ISBLANK(BO8),"",BP98/BO92)</f>
        <v/>
      </c>
      <c r="BR98" s="450" t="str">
        <f>IF(ISBLANK(BO8),"",BO8)</f>
        <v/>
      </c>
      <c r="BS98" s="450"/>
      <c r="BT98" s="451"/>
      <c r="BU98" s="84"/>
      <c r="BV98" s="88"/>
      <c r="BW98" s="293" t="str">
        <f>IF(ISBLANK(BV8),"",COUNTIF(Tipy!$BO$6:$BO$84,Výsledky!BY98))</f>
        <v/>
      </c>
      <c r="BX98" s="89" t="str">
        <f>IF(ISBLANK(BV8),"",BW98/BV92)</f>
        <v/>
      </c>
      <c r="BY98" s="450" t="str">
        <f>IF(ISBLANK(BV8),"",BV8)</f>
        <v/>
      </c>
      <c r="BZ98" s="450"/>
      <c r="CA98" s="451"/>
      <c r="CB98" s="84"/>
      <c r="CC98" s="88"/>
      <c r="CD98" s="293" t="str">
        <f>IF(ISBLANK(CC8),"",COUNTIF(Tipy!$BU$6:$BU$84,Výsledky!CF98))</f>
        <v/>
      </c>
      <c r="CE98" s="89" t="str">
        <f>IF(ISBLANK(CC8),"",CD98/CC92)</f>
        <v/>
      </c>
      <c r="CF98" s="450" t="str">
        <f>IF(ISBLANK(CC8),"",CC8)</f>
        <v/>
      </c>
      <c r="CG98" s="450"/>
      <c r="CH98" s="451"/>
      <c r="CI98" s="84"/>
      <c r="CJ98" s="88"/>
      <c r="CK98" s="293" t="str">
        <f>IF(ISBLANK(CJ8),"",COUNTIF(Tipy!$CA$6:$CA$84,Výsledky!CM98))</f>
        <v/>
      </c>
      <c r="CL98" s="89" t="str">
        <f>IF(ISBLANK(CJ8),"",CK98/CJ92)</f>
        <v/>
      </c>
      <c r="CM98" s="450" t="str">
        <f>IF(ISBLANK(CJ8),"",CJ8)</f>
        <v/>
      </c>
      <c r="CN98" s="450"/>
      <c r="CO98" s="451"/>
      <c r="CP98" s="84"/>
      <c r="CQ98" s="88"/>
      <c r="CR98" s="293">
        <f>IF(ISBLANK(CQ8),"",COUNTIF(Tipy!$CG$6:$CG$84,Výsledky!CT98))</f>
        <v>2</v>
      </c>
      <c r="CS98" s="89">
        <f>IF(ISBLANK(CQ8),"",CR98/CQ92)</f>
        <v>3.7037037037037035E-2</v>
      </c>
      <c r="CT98" s="450" t="str">
        <f>IF(ISBLANK(CQ8),"",CQ8)</f>
        <v>Gravenberch</v>
      </c>
      <c r="CU98" s="450"/>
      <c r="CV98" s="451"/>
      <c r="CW98" s="84"/>
      <c r="CX98" s="88"/>
      <c r="CY98" s="293">
        <f>IF(ISBLANK(CX8),"",COUNTIF(Tipy!$CM$6:$CM$84,Výsledky!DA98))</f>
        <v>32</v>
      </c>
      <c r="CZ98" s="89">
        <f>IF(ISBLANK(CX8),"",CY98/CX92)</f>
        <v>0.60377358490566035</v>
      </c>
      <c r="DA98" s="450" t="str">
        <f>IF(ISBLANK(CX8),"",CX8)</f>
        <v>Salah</v>
      </c>
      <c r="DB98" s="450"/>
      <c r="DC98" s="451"/>
      <c r="DD98" s="84"/>
      <c r="DE98" s="88"/>
      <c r="DF98" s="293" t="str">
        <f>IF(ISBLANK(DE8),"",COUNTIF(Tipy!$CS$6:$CS$84,Výsledky!DH98))</f>
        <v/>
      </c>
      <c r="DG98" s="89" t="str">
        <f>IF(ISBLANK(DE8),"",DF98/DE92)</f>
        <v/>
      </c>
      <c r="DH98" s="450" t="str">
        <f>IF(ISBLANK(DE8),"",DE8)</f>
        <v/>
      </c>
      <c r="DI98" s="450"/>
      <c r="DJ98" s="451"/>
      <c r="DK98" s="84"/>
      <c r="DL98" s="88"/>
      <c r="DM98" s="381" t="str">
        <f>IF(ISBLANK(DL8),"",COUNTIF(Tipy!$CY$6:$CY$84,Výsledky!DO98))</f>
        <v/>
      </c>
      <c r="DN98" s="89" t="str">
        <f t="shared" si="19"/>
        <v/>
      </c>
      <c r="DO98" s="450" t="str">
        <f t="shared" si="20"/>
        <v/>
      </c>
      <c r="DP98" s="450"/>
      <c r="DQ98" s="451"/>
      <c r="DR98" s="84"/>
      <c r="DS98" s="88"/>
      <c r="DT98" s="293" t="str">
        <f>IF(ISBLANK(DS8),"",COUNTIF(Tipy!$DE$6:$DE$84,Výsledky!DV98))</f>
        <v/>
      </c>
      <c r="DU98" s="89" t="str">
        <f>IF(ISBLANK(DS8),"",DT98/DS92)</f>
        <v/>
      </c>
      <c r="DV98" s="450" t="str">
        <f>IF(ISBLANK(DS8),"",DS8)</f>
        <v/>
      </c>
      <c r="DW98" s="450"/>
      <c r="DX98" s="451"/>
      <c r="DY98" s="84"/>
      <c r="DZ98" s="88"/>
      <c r="EA98" s="293" t="str">
        <f>IF(ISBLANK(DZ8),"",COUNTIF(Tipy!$DK$6:$DK$84,Výsledky!EC98))</f>
        <v/>
      </c>
      <c r="EB98" s="89" t="str">
        <f>IF(ISBLANK(DZ8),"",EA98/DZ92)</f>
        <v/>
      </c>
      <c r="EC98" s="450" t="str">
        <f>IF(ISBLANK(DZ8),"",DZ8)</f>
        <v/>
      </c>
      <c r="ED98" s="450"/>
      <c r="EE98" s="451"/>
      <c r="EF98" s="84"/>
      <c r="EG98" s="88"/>
      <c r="EH98" s="293" t="str">
        <f>IF(ISBLANK(EG8),"",COUNTIF(Tipy!$DQ$6:$DQ$84,Výsledky!EJ98))</f>
        <v/>
      </c>
      <c r="EI98" s="89" t="str">
        <f>IF(ISBLANK(EG8),"",EH98/EG92)</f>
        <v/>
      </c>
      <c r="EJ98" s="450" t="str">
        <f>IF(ISBLANK(EG8),"",EG8)</f>
        <v/>
      </c>
      <c r="EK98" s="450"/>
      <c r="EL98" s="451"/>
      <c r="EM98" s="84"/>
      <c r="EN98" s="88"/>
      <c r="EO98" s="293">
        <f>IF(ISBLANK(EN8),"",COUNTIF(Tipy!$DW$6:$DW$84,Výsledky!EQ98))</f>
        <v>5</v>
      </c>
      <c r="EP98" s="89">
        <f>IF(ISBLANK(EN8),"",EO98/EN92)</f>
        <v>9.8039215686274508E-2</v>
      </c>
      <c r="EQ98" s="450" t="str">
        <f>IF(ISBLANK(EN8),"",EN8)</f>
        <v>Salah</v>
      </c>
      <c r="ER98" s="450"/>
      <c r="ES98" s="451"/>
      <c r="ET98" s="84"/>
      <c r="EU98" s="88"/>
      <c r="EV98" s="293">
        <f>IF(ISBLANK(EU8),"",COUNTIF(Tipy!$EC$6:$EC$84,Výsledky!EX98))</f>
        <v>1</v>
      </c>
      <c r="EW98" s="89">
        <f>IF(ISBLANK(EU8),"",EV98/EU92)</f>
        <v>2.0833333333333332E-2</v>
      </c>
      <c r="EX98" s="450" t="str">
        <f>IF(ISBLANK(EU8),"",EU8)</f>
        <v>TAA</v>
      </c>
      <c r="EY98" s="450"/>
      <c r="EZ98" s="451"/>
      <c r="FA98" s="84"/>
      <c r="FB98" s="88"/>
      <c r="FC98" s="293" t="str">
        <f>IF(ISBLANK(FB8),"",COUNTIF(Tipy!$EI$6:$EI$84,Výsledky!FE98))</f>
        <v/>
      </c>
      <c r="FD98" s="89" t="str">
        <f>IF(ISBLANK(FB8),"",FC98/FB92)</f>
        <v/>
      </c>
      <c r="FE98" s="450" t="str">
        <f>IF(ISBLANK(FB8),"",FB8)</f>
        <v/>
      </c>
      <c r="FF98" s="450"/>
      <c r="FG98" s="451"/>
      <c r="FH98" s="84"/>
      <c r="FI98" s="88"/>
      <c r="FJ98" s="293" t="str">
        <f>IF(ISBLANK(FI8),"",COUNTIF(Tipy!$EO$6:$EO$84,Výsledky!FL98))</f>
        <v/>
      </c>
      <c r="FK98" s="89" t="str">
        <f>IF(ISBLANK(FI8),"",FJ98/FI92)</f>
        <v/>
      </c>
      <c r="FL98" s="450" t="str">
        <f>IF(ISBLANK(FI8),"",FI8)</f>
        <v/>
      </c>
      <c r="FM98" s="450"/>
      <c r="FN98" s="451"/>
      <c r="FO98" s="84"/>
      <c r="FP98" s="88"/>
      <c r="FQ98" s="293" t="str">
        <f>IF(ISBLANK(FP8),"",COUNTIF(Tipy!$EU$6:$EU$84,Výsledky!FS98))</f>
        <v/>
      </c>
      <c r="FR98" s="89" t="str">
        <f>IF(ISBLANK(FP8),"",FQ98/FP92)</f>
        <v/>
      </c>
      <c r="FS98" s="450" t="str">
        <f>IF(ISBLANK(FP8),"",FP8)</f>
        <v/>
      </c>
      <c r="FT98" s="450"/>
      <c r="FU98" s="451"/>
      <c r="FV98" s="84"/>
      <c r="FW98" s="88"/>
      <c r="FX98" s="293" t="str">
        <f>IF(ISBLANK(FW8),"",COUNTIF(Tipy!$FA$6:$FA$84,Výsledky!FZ98))</f>
        <v/>
      </c>
      <c r="FY98" s="89" t="str">
        <f>IF(ISBLANK(FW8),"",FX98/FW92)</f>
        <v/>
      </c>
      <c r="FZ98" s="450" t="str">
        <f>IF(ISBLANK(FW8),"",FW8)</f>
        <v/>
      </c>
      <c r="GA98" s="450"/>
      <c r="GB98" s="451"/>
      <c r="GC98" s="84"/>
      <c r="GD98" s="88"/>
      <c r="GE98" s="293" t="str">
        <f>IF(ISBLANK(GD8),"",COUNTIF(Tipy!$FG$6:$FG$84,Výsledky!GG98))</f>
        <v/>
      </c>
      <c r="GF98" s="89" t="str">
        <f>IF(ISBLANK(GD8),"",GE98/GD92)</f>
        <v/>
      </c>
      <c r="GG98" s="450" t="str">
        <f>IF(ISBLANK(GD8),"",GD8)</f>
        <v/>
      </c>
      <c r="GH98" s="450"/>
      <c r="GI98" s="451"/>
      <c r="GJ98" s="84"/>
      <c r="GK98" s="88"/>
      <c r="GL98" s="293" t="str">
        <f>IF(ISBLANK(GK8),"",COUNTIF(Tipy!$FM$6:$FM$84,Výsledky!GN98))</f>
        <v/>
      </c>
      <c r="GM98" s="89" t="str">
        <f>IF(ISBLANK(GK8),"",GL98/GK92)</f>
        <v/>
      </c>
      <c r="GN98" s="450" t="str">
        <f>IF(ISBLANK(GK8),"",GK8)</f>
        <v/>
      </c>
      <c r="GO98" s="450"/>
      <c r="GP98" s="451"/>
      <c r="GQ98" s="84"/>
      <c r="GR98" s="88"/>
      <c r="GS98" s="381" t="str">
        <f>IF(ISBLANK(GR8),"",COUNTIF(Tipy!$FS$6:$FS$84,Výsledky!GU98))</f>
        <v/>
      </c>
      <c r="GT98" s="89" t="str">
        <f t="shared" si="21"/>
        <v/>
      </c>
      <c r="GU98" s="450" t="str">
        <f t="shared" si="0"/>
        <v/>
      </c>
      <c r="GV98" s="450"/>
      <c r="GW98" s="451"/>
      <c r="GX98" s="84"/>
      <c r="GY98" s="88"/>
      <c r="GZ98" s="293" t="str">
        <f>IF(ISBLANK(GY8),"",COUNTIF(Tipy!$FY$6:$FY$84,Výsledky!HB98))</f>
        <v/>
      </c>
      <c r="HA98" s="89" t="str">
        <f>IF(ISBLANK(GY8),"",GZ98/GY92)</f>
        <v/>
      </c>
      <c r="HB98" s="450" t="str">
        <f>IF(ISBLANK(GY8),"",GY8)</f>
        <v/>
      </c>
      <c r="HC98" s="450"/>
      <c r="HD98" s="451"/>
      <c r="HE98" s="84"/>
      <c r="HF98" s="88"/>
      <c r="HG98" s="381" t="str">
        <f>IF(ISBLANK(HF8),"",COUNTIF(Tipy!$GE$6:$GE$84,Výsledky!HI98))</f>
        <v/>
      </c>
      <c r="HH98" s="89" t="str">
        <f t="shared" si="1"/>
        <v/>
      </c>
      <c r="HI98" s="450" t="str">
        <f t="shared" si="2"/>
        <v/>
      </c>
      <c r="HJ98" s="450"/>
      <c r="HK98" s="451"/>
      <c r="HL98" s="84"/>
      <c r="HM98" s="88"/>
      <c r="HN98" s="293" t="str">
        <f>IF(ISBLANK(HM8),"",COUNTIF(Tipy!$GK$6:$GK$84,Výsledky!HP98))</f>
        <v/>
      </c>
      <c r="HO98" s="89" t="str">
        <f>IF(ISBLANK(HM8),"",HN98/HM92)</f>
        <v/>
      </c>
      <c r="HP98" s="450" t="str">
        <f>IF(ISBLANK(HM8),"",HM8)</f>
        <v/>
      </c>
      <c r="HQ98" s="450"/>
      <c r="HR98" s="451"/>
      <c r="HS98" s="84"/>
      <c r="HT98" s="88"/>
      <c r="HU98" s="381" t="str">
        <f>IF(ISBLANK(HT8),"",COUNTIF(Tipy!$GQ$6:$GQ$84,Výsledky!HW98))</f>
        <v/>
      </c>
      <c r="HV98" s="89" t="str">
        <f t="shared" si="22"/>
        <v/>
      </c>
      <c r="HW98" s="450" t="str">
        <f t="shared" si="23"/>
        <v/>
      </c>
      <c r="HX98" s="450"/>
      <c r="HY98" s="451"/>
      <c r="HZ98" s="84"/>
      <c r="IA98" s="88"/>
      <c r="IB98" s="293" t="str">
        <f>IF(ISBLANK(IA8),"",COUNTIF(Tipy!$GW$6:$GW$84,Výsledky!ID98))</f>
        <v/>
      </c>
      <c r="IC98" s="89" t="str">
        <f>IF(ISBLANK(IA8),"",IB98/IA92)</f>
        <v/>
      </c>
      <c r="ID98" s="450" t="str">
        <f>IF(ISBLANK(IA8),"",IA8)</f>
        <v/>
      </c>
      <c r="IE98" s="450"/>
      <c r="IF98" s="451"/>
      <c r="IG98" s="84"/>
      <c r="IH98" s="88"/>
      <c r="II98" s="381" t="str">
        <f>IF(ISBLANK(IH8),"",COUNTIF(Tipy!$HC$6:$HC$84,Výsledky!IK98))</f>
        <v/>
      </c>
      <c r="IJ98" s="89" t="str">
        <f t="shared" si="3"/>
        <v/>
      </c>
      <c r="IK98" s="450" t="str">
        <f t="shared" si="4"/>
        <v/>
      </c>
      <c r="IL98" s="450"/>
      <c r="IM98" s="451"/>
      <c r="IN98" s="84"/>
      <c r="IO98" s="88"/>
      <c r="IP98" s="293" t="str">
        <f>IF(ISBLANK(IO8),"",COUNTIF(Tipy!$HI$6:$HI$84,Výsledky!IR98))</f>
        <v/>
      </c>
      <c r="IQ98" s="89" t="str">
        <f>IF(ISBLANK(IO8),"",IP98/IO92)</f>
        <v/>
      </c>
      <c r="IR98" s="450" t="str">
        <f>IF(ISBLANK(IO8),"",IO8)</f>
        <v/>
      </c>
      <c r="IS98" s="450"/>
      <c r="IT98" s="451"/>
      <c r="IU98" s="84"/>
      <c r="IV98" s="88"/>
      <c r="IW98" s="293" t="str">
        <f>IF(ISBLANK(IV8),"",COUNTIF(Tipy!$HO$6:$HO$84,Výsledky!IY98))</f>
        <v/>
      </c>
      <c r="IX98" s="89" t="str">
        <f>IF(ISBLANK(IV8),"",IW98/IV92)</f>
        <v/>
      </c>
      <c r="IY98" s="450" t="str">
        <f>IF(ISBLANK(IV8),"",IV8)</f>
        <v/>
      </c>
      <c r="IZ98" s="450"/>
      <c r="JA98" s="451"/>
      <c r="JB98" s="84"/>
      <c r="JC98" s="88"/>
      <c r="JD98" s="293" t="str">
        <f>IF(ISBLANK(JC8),"",COUNTIF(Tipy!$HU$6:$HU$84,Výsledky!JF98))</f>
        <v/>
      </c>
      <c r="JE98" s="89" t="str">
        <f>IF(ISBLANK(JC8),"",JD98/JC92)</f>
        <v/>
      </c>
      <c r="JF98" s="450" t="str">
        <f>IF(ISBLANK(JC8),"",JC8)</f>
        <v/>
      </c>
      <c r="JG98" s="450"/>
      <c r="JH98" s="451"/>
      <c r="JI98" s="84"/>
      <c r="JJ98" s="88"/>
      <c r="JK98" s="381" t="str">
        <f>IF(ISBLANK(JJ8),"",COUNTIF(Tipy!$IA$6:$IA$84,Výsledky!JM98))</f>
        <v/>
      </c>
      <c r="JL98" s="89" t="str">
        <f t="shared" si="5"/>
        <v/>
      </c>
      <c r="JM98" s="450" t="str">
        <f t="shared" si="6"/>
        <v/>
      </c>
      <c r="JN98" s="450"/>
      <c r="JO98" s="451"/>
      <c r="JP98" s="84"/>
      <c r="JQ98" s="88"/>
      <c r="JR98" s="293" t="str">
        <f>IF(ISBLANK(JQ8),"",COUNTIF(Tipy!$IG$6:$IG$84,Výsledky!JT98))</f>
        <v/>
      </c>
      <c r="JS98" s="89" t="str">
        <f>IF(ISBLANK(JQ8),"",JR98/JQ92)</f>
        <v/>
      </c>
      <c r="JT98" s="450" t="str">
        <f>IF(ISBLANK(JQ8),"",JQ8)</f>
        <v/>
      </c>
      <c r="JU98" s="450"/>
      <c r="JV98" s="451"/>
      <c r="JW98" s="84"/>
      <c r="JX98" s="88"/>
      <c r="JY98" s="293" t="str">
        <f>IF(ISBLANK(JX8),"",COUNTIF(Tipy!$IM$6:$IM$84,Výsledky!KA98))</f>
        <v/>
      </c>
      <c r="JZ98" s="89" t="str">
        <f>IF(ISBLANK(JX8),"",JY98/JX92)</f>
        <v/>
      </c>
      <c r="KA98" s="450" t="str">
        <f>IF(ISBLANK(JX8),"",JX8)</f>
        <v/>
      </c>
      <c r="KB98" s="450"/>
      <c r="KC98" s="451"/>
      <c r="KD98" s="84"/>
      <c r="KE98" s="88"/>
      <c r="KF98" s="381" t="str">
        <f>IF(ISBLANK(KE8),"",COUNTIF(Tipy!$IS$6:$IS$84,Výsledky!KH98))</f>
        <v/>
      </c>
      <c r="KG98" s="89" t="str">
        <f t="shared" si="7"/>
        <v/>
      </c>
      <c r="KH98" s="450" t="str">
        <f t="shared" si="8"/>
        <v/>
      </c>
      <c r="KI98" s="450"/>
      <c r="KJ98" s="451"/>
      <c r="KK98" s="84"/>
      <c r="KL98" s="88"/>
      <c r="KM98" s="293" t="str">
        <f>IF(ISBLANK(KL8),"",COUNTIF(Tipy!$IY$6:$IY$84,Výsledky!KO98))</f>
        <v/>
      </c>
      <c r="KN98" s="89" t="str">
        <f>IF(ISBLANK(KL8),"",KM98/KL92)</f>
        <v/>
      </c>
      <c r="KO98" s="450" t="str">
        <f>IF(ISBLANK(KL8),"",KL8)</f>
        <v/>
      </c>
      <c r="KP98" s="450"/>
      <c r="KQ98" s="451"/>
      <c r="KR98" s="84"/>
      <c r="KS98" s="88"/>
      <c r="KT98" s="293" t="str">
        <f>IF(ISBLANK(KS8),"",COUNTIF(Tipy!$JE$6:$JE$84,Výsledky!KV98))</f>
        <v/>
      </c>
      <c r="KU98" s="89" t="str">
        <f>IF(ISBLANK(KS8),"",KT98/KS92)</f>
        <v/>
      </c>
      <c r="KV98" s="450" t="str">
        <f>IF(ISBLANK(KS8),"",KS8)</f>
        <v/>
      </c>
      <c r="KW98" s="450"/>
      <c r="KX98" s="451"/>
      <c r="KY98" s="85"/>
      <c r="KZ98" s="88"/>
      <c r="LA98" s="293" t="str">
        <f>IF(ISBLANK(KZ8),"",COUNTIF(Tipy!$JK$6:$JK$84,Výsledky!LC98))</f>
        <v/>
      </c>
      <c r="LB98" s="89" t="str">
        <f>IF(ISBLANK(KZ8),"",LA98/KZ92)</f>
        <v/>
      </c>
      <c r="LC98" s="450" t="str">
        <f>IF(ISBLANK(KZ8),"",KZ8)</f>
        <v/>
      </c>
      <c r="LD98" s="450"/>
      <c r="LE98" s="451"/>
      <c r="LF98" s="84"/>
      <c r="LG98" s="88"/>
      <c r="LH98" s="381" t="str">
        <f>IF(ISBLANK(LG8),"",COUNTIF(Tipy!$IA$6:$IA$84,Výsledky!LJ98))</f>
        <v/>
      </c>
      <c r="LI98" s="89" t="str">
        <f t="shared" si="9"/>
        <v/>
      </c>
      <c r="LJ98" s="450" t="str">
        <f t="shared" si="10"/>
        <v/>
      </c>
      <c r="LK98" s="450"/>
      <c r="LL98" s="451"/>
      <c r="LM98" s="84"/>
      <c r="LN98" s="88"/>
      <c r="LO98" s="293" t="str">
        <f>IF(ISBLANK(LN8),"",COUNTIF(Tipy!$JQ$6:$JQ$84,Výsledky!LQ98))</f>
        <v/>
      </c>
      <c r="LP98" s="89" t="str">
        <f>IF(ISBLANK(LN8),"",LO98/LN92)</f>
        <v/>
      </c>
      <c r="LQ98" s="450" t="str">
        <f>IF(ISBLANK(LN8),"",LN8)</f>
        <v/>
      </c>
      <c r="LR98" s="450"/>
      <c r="LS98" s="451"/>
      <c r="LT98" s="84"/>
      <c r="LU98" s="88"/>
      <c r="LV98" s="381" t="str">
        <f>IF(ISBLANK(LU8),"",COUNTIF(Tipy!$IA$6:$IA$84,Výsledky!LX98))</f>
        <v/>
      </c>
      <c r="LW98" s="89" t="str">
        <f t="shared" si="11"/>
        <v/>
      </c>
      <c r="LX98" s="450" t="str">
        <f t="shared" si="12"/>
        <v/>
      </c>
      <c r="LY98" s="450"/>
      <c r="LZ98" s="451"/>
      <c r="MA98" s="84"/>
      <c r="MB98" s="88"/>
      <c r="MC98" s="293" t="str">
        <f>IF(ISBLANK(MB8),"",COUNTIF(Tipy!$KC$6:$KC$84,Výsledky!ME98))</f>
        <v/>
      </c>
      <c r="MD98" s="89" t="str">
        <f>IF(ISBLANK(MB8),"",MC98/MB92)</f>
        <v/>
      </c>
      <c r="ME98" s="450" t="str">
        <f>IF(ISBLANK(MB8),"",MB8)</f>
        <v/>
      </c>
      <c r="MF98" s="450"/>
      <c r="MG98" s="451"/>
      <c r="MH98" s="84"/>
      <c r="MI98" s="88"/>
      <c r="MJ98" s="293" t="str">
        <f>IF(ISBLANK(MI8),"",COUNTIF(Tipy!$KO$6:$KO$84,Výsledky!ML98))</f>
        <v/>
      </c>
      <c r="MK98" s="89" t="str">
        <f>IF(ISBLANK(MI8),"",MJ98/MI92)</f>
        <v/>
      </c>
      <c r="ML98" s="450" t="str">
        <f>IF(ISBLANK(MI8),"",MI8)</f>
        <v/>
      </c>
      <c r="MM98" s="450"/>
      <c r="MN98" s="451"/>
      <c r="MO98" s="84"/>
      <c r="MP98" s="88"/>
      <c r="MQ98" s="293" t="str">
        <f>IF(ISBLANK(MP8),"",COUNTIF(Tipy!$KU$6:$KU$84,Výsledky!MS98))</f>
        <v/>
      </c>
      <c r="MR98" s="89" t="str">
        <f>IF(ISBLANK(MP8),"",MQ98/MP92)</f>
        <v/>
      </c>
      <c r="MS98" s="450" t="str">
        <f>IF(ISBLANK(MP8),"",MP8)</f>
        <v/>
      </c>
      <c r="MT98" s="450"/>
      <c r="MU98" s="451"/>
      <c r="MV98" s="84"/>
      <c r="MW98" s="88"/>
      <c r="MX98" s="293" t="str">
        <f>IF(ISBLANK(MW8),"",COUNTIF(Tipy!$LA$6:$LA$84,Výsledky!MZ98))</f>
        <v/>
      </c>
      <c r="MY98" s="89" t="str">
        <f>IF(ISBLANK(MW8),"",MX98/MW92)</f>
        <v/>
      </c>
      <c r="MZ98" s="450" t="str">
        <f>IF(ISBLANK(MW8),"",MW8)</f>
        <v/>
      </c>
      <c r="NA98" s="450"/>
      <c r="NB98" s="451"/>
      <c r="NC98" s="84"/>
      <c r="ND98" s="88"/>
      <c r="NE98" s="381" t="str">
        <f>IF(ISBLANK(ND8),"",COUNTIF(Tipy!$LG$6:$LG$84,Výsledky!NG98))</f>
        <v/>
      </c>
      <c r="NF98" s="89" t="str">
        <f t="shared" si="13"/>
        <v/>
      </c>
      <c r="NG98" s="450" t="str">
        <f t="shared" si="14"/>
        <v/>
      </c>
      <c r="NH98" s="450"/>
      <c r="NI98" s="451"/>
      <c r="NJ98" s="84"/>
      <c r="NK98" s="88"/>
      <c r="NL98" s="293" t="str">
        <f>IF(ISBLANK(NK8),"",COUNTIF(Tipy!$LM$6:$LM$84,Výsledky!NN98))</f>
        <v/>
      </c>
      <c r="NM98" s="89" t="str">
        <f>IF(ISBLANK(NK8),"",NL98/NK92)</f>
        <v/>
      </c>
      <c r="NN98" s="450" t="str">
        <f>IF(ISBLANK(NK8),"",NK8)</f>
        <v/>
      </c>
      <c r="NO98" s="450"/>
      <c r="NP98" s="451"/>
      <c r="NQ98" s="84"/>
      <c r="NR98" s="88"/>
      <c r="NS98" s="293" t="str">
        <f>IF(ISBLANK(NR8),"",COUNTIF(Tipy!$LS$6:$LS$84,Výsledky!NU98))</f>
        <v/>
      </c>
      <c r="NT98" s="89" t="str">
        <f>IF(ISBLANK(NR8),"",NS98/NR92)</f>
        <v/>
      </c>
      <c r="NU98" s="450" t="str">
        <f>IF(ISBLANK(NR8),"",NR8)</f>
        <v/>
      </c>
      <c r="NV98" s="450"/>
      <c r="NW98" s="451"/>
      <c r="NX98" s="84"/>
      <c r="NY98" s="88"/>
      <c r="NZ98" s="381" t="str">
        <f>IF(ISBLANK(NY8),"",COUNTIF(Tipy!$LY$6:$LY$84,Výsledky!OB98))</f>
        <v/>
      </c>
      <c r="OA98" s="89" t="str">
        <f t="shared" si="15"/>
        <v/>
      </c>
      <c r="OB98" s="450" t="str">
        <f t="shared" si="16"/>
        <v/>
      </c>
      <c r="OC98" s="450"/>
      <c r="OD98" s="451"/>
      <c r="OE98" s="84"/>
      <c r="OF98" s="88"/>
      <c r="OG98" s="293" t="str">
        <f>IF(ISBLANK(OF8),"",COUNTIF(Tipy!$ME$6:$ME$84,Výsledky!OI98))</f>
        <v/>
      </c>
      <c r="OH98" s="89" t="str">
        <f>IF(ISBLANK(OF8),"",OG98/OF92)</f>
        <v/>
      </c>
      <c r="OI98" s="450" t="str">
        <f>IF(ISBLANK(OF8),"",OF8)</f>
        <v/>
      </c>
      <c r="OJ98" s="450"/>
      <c r="OK98" s="451"/>
      <c r="OL98" s="84"/>
      <c r="OM98" s="88"/>
      <c r="ON98" s="293" t="str">
        <f>IF(ISBLANK(OM8),"",COUNTIF(Tipy!$MK$6:$MK$84,Výsledky!OP98))</f>
        <v/>
      </c>
      <c r="OO98" s="89" t="str">
        <f>IF(ISBLANK(OM8),"",ON98/OM92)</f>
        <v/>
      </c>
      <c r="OP98" s="450" t="str">
        <f>IF(ISBLANK(OM8),"",OM8)</f>
        <v/>
      </c>
      <c r="OQ98" s="450"/>
      <c r="OR98" s="451"/>
      <c r="OS98" s="84"/>
      <c r="OT98" s="88"/>
      <c r="OU98" s="293" t="str">
        <f>IF(ISBLANK(OT8),"",COUNTIF(Tipy!$MQ$6:$MQ$84,Výsledky!OW98))</f>
        <v/>
      </c>
      <c r="OV98" s="89" t="str">
        <f>IF(ISBLANK(OT8),"",OU98/OT92)</f>
        <v/>
      </c>
      <c r="OW98" s="450" t="str">
        <f>IF(ISBLANK(OT8),"",OT8)</f>
        <v/>
      </c>
      <c r="OX98" s="450"/>
      <c r="OY98" s="451"/>
      <c r="OZ98" s="84"/>
      <c r="PA98" s="88"/>
      <c r="PB98" s="293" t="str">
        <f>IF(ISBLANK(PA8),"",COUNTIF(Tipy!$MW$6:$MW$84,Výsledky!PD98))</f>
        <v/>
      </c>
      <c r="PC98" s="89" t="str">
        <f>IF(ISBLANK(PA8),"",PB98/PA92)</f>
        <v/>
      </c>
      <c r="PD98" s="450" t="str">
        <f>IF(ISBLANK(PA8),"",PA8)</f>
        <v/>
      </c>
      <c r="PE98" s="450"/>
      <c r="PF98" s="451"/>
      <c r="PG98" s="84"/>
      <c r="PH98" s="88"/>
      <c r="PI98" s="293" t="str">
        <f>IF(ISBLANK(PH8),"",COUNTIF(Tipy!$NC$6:$NC$84,Výsledky!PK98))</f>
        <v/>
      </c>
      <c r="PJ98" s="89" t="str">
        <f>IF(ISBLANK(PH8),"",PI98/PH92)</f>
        <v/>
      </c>
      <c r="PK98" s="450" t="str">
        <f>IF(ISBLANK(PH8),"",PH8)</f>
        <v/>
      </c>
      <c r="PL98" s="450"/>
      <c r="PM98" s="451"/>
      <c r="PN98" s="84"/>
      <c r="PO98" s="88"/>
      <c r="PP98" s="293" t="str">
        <f>IF(ISBLANK(PO8),"",COUNTIF(Tipy!$NI$6:$NI$84,Výsledky!PR98))</f>
        <v/>
      </c>
      <c r="PQ98" s="89" t="str">
        <f>IF(ISBLANK(PO8),"",PP98/PO92)</f>
        <v/>
      </c>
      <c r="PR98" s="450" t="str">
        <f>IF(ISBLANK(PO8),"",PO8)</f>
        <v/>
      </c>
      <c r="PS98" s="450"/>
      <c r="PT98" s="451"/>
      <c r="PU98" s="84"/>
      <c r="PV98" s="88"/>
      <c r="PW98" s="293" t="str">
        <f>IF(ISBLANK(PV8),"",COUNTIF(Tipy!$NO$6:$NO$84,Výsledky!PY98))</f>
        <v/>
      </c>
      <c r="PX98" s="89" t="str">
        <f>IF(ISBLANK(PV8),"",PW98/PV92)</f>
        <v/>
      </c>
      <c r="PY98" s="450" t="str">
        <f>IF(ISBLANK(PV8),"",PV8)</f>
        <v/>
      </c>
      <c r="PZ98" s="450"/>
      <c r="QA98" s="451"/>
      <c r="QB98" s="84"/>
      <c r="QC98" s="88"/>
      <c r="QD98" s="293" t="str">
        <f>IF(ISBLANK(QC8),"",COUNTIF(Tipy!$NU$6:$NU$84,Výsledky!QF98))</f>
        <v/>
      </c>
      <c r="QE98" s="89" t="str">
        <f>IF(ISBLANK(QC8),"",QD98/QC92)</f>
        <v/>
      </c>
      <c r="QF98" s="450" t="str">
        <f>IF(ISBLANK(QC8),"",QC8)</f>
        <v/>
      </c>
      <c r="QG98" s="450"/>
      <c r="QH98" s="451"/>
      <c r="QI98" s="85"/>
      <c r="QJ98" s="88"/>
      <c r="QK98" s="293" t="str">
        <f>IF(ISBLANK(QJ8),"",COUNTIF(Tipy!$OA$6:$OA$84,Výsledky!QM98))</f>
        <v/>
      </c>
      <c r="QL98" s="89" t="str">
        <f>IF(ISBLANK(QJ8),"",QK98/QJ92)</f>
        <v/>
      </c>
      <c r="QM98" s="450" t="str">
        <f>IF(ISBLANK(QJ8),"",QJ8)</f>
        <v/>
      </c>
      <c r="QN98" s="450"/>
      <c r="QO98" s="451"/>
      <c r="QP98" s="85"/>
      <c r="QQ98" s="88"/>
      <c r="QR98" s="381" t="str">
        <f>IF(ISBLANK(QQ8),"",COUNTIF(Tipy!$OG$6:$OG$84,Výsledky!QT98))</f>
        <v/>
      </c>
      <c r="QS98" s="89" t="str">
        <f t="shared" si="24"/>
        <v/>
      </c>
      <c r="QT98" s="450" t="str">
        <f t="shared" si="25"/>
        <v/>
      </c>
      <c r="QU98" s="450"/>
      <c r="QV98" s="451"/>
    </row>
    <row r="99" spans="1:464" ht="15" customHeight="1" x14ac:dyDescent="0.2">
      <c r="A99" s="487"/>
      <c r="B99" s="86"/>
      <c r="C99" s="80"/>
      <c r="D99" s="88"/>
      <c r="E99" s="293" t="str">
        <f>IF(ISBLANK(D9),"",COUNTIF(Tipy!$G$6:$G$84,Výsledky!G99))</f>
        <v/>
      </c>
      <c r="F99" s="89" t="str">
        <f>IF(ISBLANK(D9),"",E99/D92)</f>
        <v/>
      </c>
      <c r="G99" s="450" t="str">
        <f>IF(ISBLANK(D9),"",D9)</f>
        <v/>
      </c>
      <c r="H99" s="450"/>
      <c r="I99" s="451"/>
      <c r="J99" s="83"/>
      <c r="K99" s="88"/>
      <c r="L99" s="293" t="str">
        <f>IF(ISBLANK(K9),"",COUNTIF(Tipy!$M$6:$M$84,Výsledky!N99))</f>
        <v/>
      </c>
      <c r="M99" s="89" t="str">
        <f>IF(ISBLANK(K9),"",L99/K92)</f>
        <v/>
      </c>
      <c r="N99" s="450" t="str">
        <f>IF(ISBLANK(K9),"",K9)</f>
        <v/>
      </c>
      <c r="O99" s="450"/>
      <c r="P99" s="451"/>
      <c r="Q99" s="84"/>
      <c r="R99" s="88"/>
      <c r="S99" s="293" t="str">
        <f>IF(ISBLANK(R9),"",COUNTIF(Tipy!$S$6:$S$84,Výsledky!U99))</f>
        <v/>
      </c>
      <c r="T99" s="89" t="str">
        <f>IF(ISBLANK(R9),"",S99/R92)</f>
        <v/>
      </c>
      <c r="U99" s="450" t="str">
        <f>IF(ISBLANK(R9),"",R9)</f>
        <v/>
      </c>
      <c r="V99" s="450"/>
      <c r="W99" s="451"/>
      <c r="X99" s="84"/>
      <c r="Y99" s="88"/>
      <c r="Z99" s="293" t="str">
        <f>IF(ISBLANK(Y9),"",COUNTIF(Tipy!$Y$6:$Y$84,Výsledky!AB99))</f>
        <v/>
      </c>
      <c r="AA99" s="89" t="str">
        <f>IF(ISBLANK(Y9),"",Z99/Y92)</f>
        <v/>
      </c>
      <c r="AB99" s="450" t="str">
        <f>IF(ISBLANK(Y9),"",Y9)</f>
        <v/>
      </c>
      <c r="AC99" s="450"/>
      <c r="AD99" s="451"/>
      <c r="AE99" s="84"/>
      <c r="AF99" s="88"/>
      <c r="AG99" s="293" t="str">
        <f>IF(ISBLANK(AF9),"",COUNTIF(Tipy!$AE$6:$AE$84,Výsledky!AI99))</f>
        <v/>
      </c>
      <c r="AH99" s="89" t="str">
        <f>IF(ISBLANK(AF9),"",AG99/AF92)</f>
        <v/>
      </c>
      <c r="AI99" s="450" t="str">
        <f>IF(ISBLANK(AF9),"",AF9)</f>
        <v/>
      </c>
      <c r="AJ99" s="450"/>
      <c r="AK99" s="451"/>
      <c r="AL99" s="84"/>
      <c r="AM99" s="88"/>
      <c r="AN99" s="293" t="str">
        <f>IF(ISBLANK(AM9),"",COUNTIF(Tipy!$AK$6:$AK$84,Výsledky!AP99))</f>
        <v/>
      </c>
      <c r="AO99" s="89" t="str">
        <f>IF(ISBLANK(AM9),"",AN99/AM92)</f>
        <v/>
      </c>
      <c r="AP99" s="450" t="str">
        <f>IF(ISBLANK(AM9),"",AM9)</f>
        <v/>
      </c>
      <c r="AQ99" s="450"/>
      <c r="AR99" s="451"/>
      <c r="AS99" s="84"/>
      <c r="AT99" s="88"/>
      <c r="AU99" s="293" t="str">
        <f>IF(ISBLANK(AT9),"",COUNTIF(Tipy!$AQ$6:$AQ$84,Výsledky!AW99))</f>
        <v/>
      </c>
      <c r="AV99" s="89" t="str">
        <f>IF(ISBLANK(AT9),"",AU99/AT92)</f>
        <v/>
      </c>
      <c r="AW99" s="450" t="str">
        <f>IF(ISBLANK(AT9),"",AT9)</f>
        <v/>
      </c>
      <c r="AX99" s="450"/>
      <c r="AY99" s="451"/>
      <c r="AZ99" s="84"/>
      <c r="BA99" s="88"/>
      <c r="BB99" s="293" t="str">
        <f>IF(ISBLANK(BA9),"",COUNTIF(Tipy!$AW$6:$AW$84,Výsledky!BD99))</f>
        <v/>
      </c>
      <c r="BC99" s="89" t="str">
        <f>IF(ISBLANK(BA9),"",BB99/BA92)</f>
        <v/>
      </c>
      <c r="BD99" s="450" t="str">
        <f>IF(ISBLANK(BA9),"",BA9)</f>
        <v/>
      </c>
      <c r="BE99" s="450"/>
      <c r="BF99" s="451"/>
      <c r="BG99" s="84"/>
      <c r="BH99" s="88"/>
      <c r="BI99" s="293" t="str">
        <f>IF(ISBLANK(BH9),"",COUNTIF(Tipy!$BC$6:$BC$84,Výsledky!BK99))</f>
        <v/>
      </c>
      <c r="BJ99" s="89" t="str">
        <f>IF(ISBLANK(BH9),"",BI99/BH92)</f>
        <v/>
      </c>
      <c r="BK99" s="450" t="str">
        <f>IF(ISBLANK(BH9),"",BH9)</f>
        <v/>
      </c>
      <c r="BL99" s="450"/>
      <c r="BM99" s="451"/>
      <c r="BN99" s="84"/>
      <c r="BO99" s="88"/>
      <c r="BP99" s="387" t="str">
        <f>IF(ISBLANK(BO9),"",COUNTIF(Tipy!$BI$6:$BI$84,Výsledky!BR99))</f>
        <v/>
      </c>
      <c r="BQ99" s="89" t="str">
        <f>IF(ISBLANK(BO9),"",BP99/BO92)</f>
        <v/>
      </c>
      <c r="BR99" s="450" t="str">
        <f>IF(ISBLANK(BO9),"",BO9)</f>
        <v/>
      </c>
      <c r="BS99" s="450"/>
      <c r="BT99" s="451"/>
      <c r="BU99" s="84"/>
      <c r="BV99" s="88"/>
      <c r="BW99" s="293" t="str">
        <f>IF(ISBLANK(BV9),"",COUNTIF(Tipy!$BO$6:$BO$84,Výsledky!BY99))</f>
        <v/>
      </c>
      <c r="BX99" s="89" t="str">
        <f>IF(ISBLANK(BV9),"",BW99/BV92)</f>
        <v/>
      </c>
      <c r="BY99" s="450" t="str">
        <f>IF(ISBLANK(BV9),"",BV9)</f>
        <v/>
      </c>
      <c r="BZ99" s="450"/>
      <c r="CA99" s="451"/>
      <c r="CB99" s="84"/>
      <c r="CC99" s="88"/>
      <c r="CD99" s="293" t="str">
        <f>IF(ISBLANK(CC9),"",COUNTIF(Tipy!$BU$6:$BU$84,Výsledky!CF99))</f>
        <v/>
      </c>
      <c r="CE99" s="89" t="str">
        <f>IF(ISBLANK(CC9),"",CD99/CC92)</f>
        <v/>
      </c>
      <c r="CF99" s="450" t="str">
        <f>IF(ISBLANK(CC9),"",CC9)</f>
        <v/>
      </c>
      <c r="CG99" s="450"/>
      <c r="CH99" s="451"/>
      <c r="CI99" s="84"/>
      <c r="CJ99" s="88"/>
      <c r="CK99" s="293" t="str">
        <f>IF(ISBLANK(CJ9),"",COUNTIF(Tipy!$CA$6:$CA$84,Výsledky!CM99))</f>
        <v/>
      </c>
      <c r="CL99" s="89" t="str">
        <f>IF(ISBLANK(CJ9),"",CK99/CJ92)</f>
        <v/>
      </c>
      <c r="CM99" s="450" t="str">
        <f>IF(ISBLANK(CJ9),"",CJ9)</f>
        <v/>
      </c>
      <c r="CN99" s="450"/>
      <c r="CO99" s="451"/>
      <c r="CP99" s="84"/>
      <c r="CQ99" s="88"/>
      <c r="CR99" s="293">
        <f>IF(ISBLANK(CQ9),"",COUNTIF(Tipy!$CG$6:$CG$84,Výsledky!CT99))</f>
        <v>5</v>
      </c>
      <c r="CS99" s="89">
        <f>IF(ISBLANK(CQ9),"",CR99/CQ92)</f>
        <v>9.2592592592592587E-2</v>
      </c>
      <c r="CT99" s="450" t="str">
        <f>IF(ISBLANK(CQ9),"",CQ9)</f>
        <v>Salah</v>
      </c>
      <c r="CU99" s="450"/>
      <c r="CV99" s="451"/>
      <c r="CW99" s="84"/>
      <c r="CX99" s="88"/>
      <c r="CY99" s="293" t="str">
        <f>IF(ISBLANK(CX9),"",COUNTIF(Tipy!$CM$6:$CM$84,Výsledky!DA99))</f>
        <v/>
      </c>
      <c r="CZ99" s="89" t="str">
        <f>IF(ISBLANK(CX9),"",CY99/CX92)</f>
        <v/>
      </c>
      <c r="DA99" s="450" t="str">
        <f>IF(ISBLANK(CX9),"",CX9)</f>
        <v/>
      </c>
      <c r="DB99" s="450"/>
      <c r="DC99" s="451"/>
      <c r="DD99" s="84"/>
      <c r="DE99" s="88"/>
      <c r="DF99" s="293" t="str">
        <f>IF(ISBLANK(DE9),"",COUNTIF(Tipy!$CS$6:$CS$84,Výsledky!DH99))</f>
        <v/>
      </c>
      <c r="DG99" s="89" t="str">
        <f>IF(ISBLANK(DE9),"",DF99/DE92)</f>
        <v/>
      </c>
      <c r="DH99" s="450" t="str">
        <f>IF(ISBLANK(DE9),"",DE9)</f>
        <v/>
      </c>
      <c r="DI99" s="450"/>
      <c r="DJ99" s="451"/>
      <c r="DK99" s="84"/>
      <c r="DL99" s="88"/>
      <c r="DM99" s="381" t="str">
        <f>IF(ISBLANK(DL9),"",COUNTIF(Tipy!$CY$6:$CY$84,Výsledky!DO99))</f>
        <v/>
      </c>
      <c r="DN99" s="89" t="str">
        <f t="shared" si="19"/>
        <v/>
      </c>
      <c r="DO99" s="450" t="str">
        <f t="shared" si="20"/>
        <v/>
      </c>
      <c r="DP99" s="450"/>
      <c r="DQ99" s="451"/>
      <c r="DR99" s="84"/>
      <c r="DS99" s="88"/>
      <c r="DT99" s="293" t="str">
        <f>IF(ISBLANK(DS9),"",COUNTIF(Tipy!$DE$6:$DE$84,Výsledky!DV99))</f>
        <v/>
      </c>
      <c r="DU99" s="89" t="str">
        <f>IF(ISBLANK(DS9),"",DT99/DS92)</f>
        <v/>
      </c>
      <c r="DV99" s="450" t="str">
        <f>IF(ISBLANK(DS9),"",DS9)</f>
        <v/>
      </c>
      <c r="DW99" s="450"/>
      <c r="DX99" s="451"/>
      <c r="DY99" s="84"/>
      <c r="DZ99" s="88"/>
      <c r="EA99" s="293" t="str">
        <f>IF(ISBLANK(DZ9),"",COUNTIF(Tipy!$DK$6:$DK$84,Výsledky!EC99))</f>
        <v/>
      </c>
      <c r="EB99" s="89" t="str">
        <f>IF(ISBLANK(DZ9),"",EA99/DZ92)</f>
        <v/>
      </c>
      <c r="EC99" s="450" t="str">
        <f>IF(ISBLANK(DZ9),"",DZ9)</f>
        <v/>
      </c>
      <c r="ED99" s="450"/>
      <c r="EE99" s="451"/>
      <c r="EF99" s="84"/>
      <c r="EG99" s="88"/>
      <c r="EH99" s="293" t="str">
        <f>IF(ISBLANK(EG9),"",COUNTIF(Tipy!$DQ$6:$DQ$84,Výsledky!EJ99))</f>
        <v/>
      </c>
      <c r="EI99" s="89" t="str">
        <f>IF(ISBLANK(EG9),"",EH99/EG92)</f>
        <v/>
      </c>
      <c r="EJ99" s="450" t="str">
        <f>IF(ISBLANK(EG9),"",EG9)</f>
        <v/>
      </c>
      <c r="EK99" s="450"/>
      <c r="EL99" s="451"/>
      <c r="EM99" s="84"/>
      <c r="EN99" s="88"/>
      <c r="EO99" s="293" t="str">
        <f>IF(ISBLANK(EN9),"",COUNTIF(Tipy!$DW$6:$DW$84,Výsledky!EQ99))</f>
        <v/>
      </c>
      <c r="EP99" s="89" t="str">
        <f>IF(ISBLANK(EN9),"",EO99/EN92)</f>
        <v/>
      </c>
      <c r="EQ99" s="450" t="str">
        <f>IF(ISBLANK(EN9),"",EN9)</f>
        <v/>
      </c>
      <c r="ER99" s="450"/>
      <c r="ES99" s="451"/>
      <c r="ET99" s="84"/>
      <c r="EU99" s="88"/>
      <c r="EV99" s="293" t="str">
        <f>IF(ISBLANK(EU9),"",COUNTIF(Tipy!$EC$6:$EC$84,Výsledky!EX99))</f>
        <v/>
      </c>
      <c r="EW99" s="89" t="str">
        <f>IF(ISBLANK(EU9),"",EV99/EU92)</f>
        <v/>
      </c>
      <c r="EX99" s="450" t="str">
        <f>IF(ISBLANK(EU9),"",EU9)</f>
        <v/>
      </c>
      <c r="EY99" s="450"/>
      <c r="EZ99" s="451"/>
      <c r="FA99" s="84"/>
      <c r="FB99" s="88"/>
      <c r="FC99" s="293" t="str">
        <f>IF(ISBLANK(FB9),"",COUNTIF(Tipy!$EI$6:$EI$84,Výsledky!FE99))</f>
        <v/>
      </c>
      <c r="FD99" s="89" t="str">
        <f>IF(ISBLANK(FB9),"",FC99/FB92)</f>
        <v/>
      </c>
      <c r="FE99" s="450" t="str">
        <f>IF(ISBLANK(FB9),"",FB9)</f>
        <v/>
      </c>
      <c r="FF99" s="450"/>
      <c r="FG99" s="451"/>
      <c r="FH99" s="84"/>
      <c r="FI99" s="88"/>
      <c r="FJ99" s="293" t="str">
        <f>IF(ISBLANK(FI9),"",COUNTIF(Tipy!$EO$6:$EO$84,Výsledky!FL99))</f>
        <v/>
      </c>
      <c r="FK99" s="89" t="str">
        <f>IF(ISBLANK(FI9),"",FJ99/FI92)</f>
        <v/>
      </c>
      <c r="FL99" s="450" t="str">
        <f>IF(ISBLANK(FI9),"",FI9)</f>
        <v/>
      </c>
      <c r="FM99" s="450"/>
      <c r="FN99" s="451"/>
      <c r="FO99" s="84"/>
      <c r="FP99" s="88"/>
      <c r="FQ99" s="293" t="str">
        <f>IF(ISBLANK(FP9),"",COUNTIF(Tipy!$EU$6:$EU$84,Výsledky!FS99))</f>
        <v/>
      </c>
      <c r="FR99" s="89" t="str">
        <f>IF(ISBLANK(FP9),"",FQ99/FP92)</f>
        <v/>
      </c>
      <c r="FS99" s="450" t="str">
        <f>IF(ISBLANK(FP9),"",FP9)</f>
        <v/>
      </c>
      <c r="FT99" s="450"/>
      <c r="FU99" s="451"/>
      <c r="FV99" s="84"/>
      <c r="FW99" s="88"/>
      <c r="FX99" s="293" t="str">
        <f>IF(ISBLANK(FW9),"",COUNTIF(Tipy!$FA$6:$FA$84,Výsledky!FZ99))</f>
        <v/>
      </c>
      <c r="FY99" s="89" t="str">
        <f>IF(ISBLANK(FW9),"",FX99/FW92)</f>
        <v/>
      </c>
      <c r="FZ99" s="450" t="str">
        <f>IF(ISBLANK(FW9),"",FW9)</f>
        <v/>
      </c>
      <c r="GA99" s="450"/>
      <c r="GB99" s="451"/>
      <c r="GC99" s="84"/>
      <c r="GD99" s="88"/>
      <c r="GE99" s="293" t="str">
        <f>IF(ISBLANK(GD9),"",COUNTIF(Tipy!$FG$6:$FG$84,Výsledky!GG99))</f>
        <v/>
      </c>
      <c r="GF99" s="89" t="str">
        <f>IF(ISBLANK(GD9),"",GE99/GD92)</f>
        <v/>
      </c>
      <c r="GG99" s="450" t="str">
        <f>IF(ISBLANK(GD9),"",GD9)</f>
        <v/>
      </c>
      <c r="GH99" s="450"/>
      <c r="GI99" s="451"/>
      <c r="GJ99" s="84"/>
      <c r="GK99" s="88"/>
      <c r="GL99" s="293" t="str">
        <f>IF(ISBLANK(GK9),"",COUNTIF(Tipy!$FM$6:$FM$84,Výsledky!GN99))</f>
        <v/>
      </c>
      <c r="GM99" s="89" t="str">
        <f>IF(ISBLANK(GK9),"",GL99/GK92)</f>
        <v/>
      </c>
      <c r="GN99" s="450" t="str">
        <f>IF(ISBLANK(GK9),"",GK9)</f>
        <v/>
      </c>
      <c r="GO99" s="450"/>
      <c r="GP99" s="451"/>
      <c r="GQ99" s="84"/>
      <c r="GR99" s="88"/>
      <c r="GS99" s="381" t="str">
        <f>IF(ISBLANK(GR9),"",COUNTIF(Tipy!$FS$6:$FS$84,Výsledky!GU99))</f>
        <v/>
      </c>
      <c r="GT99" s="89" t="str">
        <f t="shared" si="21"/>
        <v/>
      </c>
      <c r="GU99" s="450" t="str">
        <f>IF(ISBLANK(GR9),"",GR9)</f>
        <v/>
      </c>
      <c r="GV99" s="450"/>
      <c r="GW99" s="451"/>
      <c r="GX99" s="84"/>
      <c r="GY99" s="88"/>
      <c r="GZ99" s="293" t="str">
        <f>IF(ISBLANK(GY9),"",COUNTIF(Tipy!$FY$6:$FY$84,Výsledky!HB99))</f>
        <v/>
      </c>
      <c r="HA99" s="89" t="str">
        <f>IF(ISBLANK(GY9),"",GZ99/GY92)</f>
        <v/>
      </c>
      <c r="HB99" s="450" t="str">
        <f>IF(ISBLANK(GY9),"",GY9)</f>
        <v/>
      </c>
      <c r="HC99" s="450"/>
      <c r="HD99" s="451"/>
      <c r="HE99" s="84"/>
      <c r="HF99" s="88"/>
      <c r="HG99" s="293" t="str">
        <f>IF(ISBLANK(HF9),"",COUNTIF(Tipy!$GE$6:$GE$84,Výsledky!HI99))</f>
        <v/>
      </c>
      <c r="HH99" s="89" t="str">
        <f>IF(ISBLANK(HF9),"",HG99/HF92)</f>
        <v/>
      </c>
      <c r="HI99" s="450" t="str">
        <f>IF(ISBLANK(HF9),"",HF9)</f>
        <v/>
      </c>
      <c r="HJ99" s="450"/>
      <c r="HK99" s="451"/>
      <c r="HL99" s="84"/>
      <c r="HM99" s="88"/>
      <c r="HN99" s="293" t="str">
        <f>IF(ISBLANK(HM9),"",COUNTIF(Tipy!$GK$6:$GK$84,Výsledky!HP99))</f>
        <v/>
      </c>
      <c r="HO99" s="89" t="str">
        <f>IF(ISBLANK(HM9),"",HN99/HM92)</f>
        <v/>
      </c>
      <c r="HP99" s="450" t="str">
        <f>IF(ISBLANK(HM9),"",HM9)</f>
        <v/>
      </c>
      <c r="HQ99" s="450"/>
      <c r="HR99" s="451"/>
      <c r="HS99" s="84"/>
      <c r="HT99" s="88"/>
      <c r="HU99" s="381" t="str">
        <f>IF(ISBLANK(HT9),"",COUNTIF(Tipy!$GQ$6:$GQ$84,Výsledky!HW99))</f>
        <v/>
      </c>
      <c r="HV99" s="89" t="str">
        <f t="shared" si="22"/>
        <v/>
      </c>
      <c r="HW99" s="450" t="str">
        <f t="shared" si="23"/>
        <v/>
      </c>
      <c r="HX99" s="450"/>
      <c r="HY99" s="451"/>
      <c r="HZ99" s="84"/>
      <c r="IA99" s="88"/>
      <c r="IB99" s="293" t="str">
        <f>IF(ISBLANK(IA9),"",COUNTIF(Tipy!$GW$6:$GW$84,Výsledky!ID99))</f>
        <v/>
      </c>
      <c r="IC99" s="89" t="str">
        <f>IF(ISBLANK(IA9),"",IB99/IA92)</f>
        <v/>
      </c>
      <c r="ID99" s="450" t="str">
        <f>IF(ISBLANK(IA9),"",IA9)</f>
        <v/>
      </c>
      <c r="IE99" s="450"/>
      <c r="IF99" s="451"/>
      <c r="IG99" s="84"/>
      <c r="IH99" s="88"/>
      <c r="II99" s="293" t="str">
        <f>IF(ISBLANK(IH9),"",COUNTIF(Tipy!$HC$6:$HC$84,Výsledky!IK99))</f>
        <v/>
      </c>
      <c r="IJ99" s="89" t="str">
        <f>IF(ISBLANK(IH9),"",II99/IH92)</f>
        <v/>
      </c>
      <c r="IK99" s="450" t="str">
        <f>IF(ISBLANK(IH9),"",IH9)</f>
        <v/>
      </c>
      <c r="IL99" s="450"/>
      <c r="IM99" s="451"/>
      <c r="IN99" s="84"/>
      <c r="IO99" s="88"/>
      <c r="IP99" s="293" t="str">
        <f>IF(ISBLANK(IO9),"",COUNTIF(Tipy!$HI$6:$HI$84,Výsledky!IR99))</f>
        <v/>
      </c>
      <c r="IQ99" s="89" t="str">
        <f>IF(ISBLANK(IO9),"",IP99/IO92)</f>
        <v/>
      </c>
      <c r="IR99" s="450" t="str">
        <f>IF(ISBLANK(IO9),"",IO9)</f>
        <v/>
      </c>
      <c r="IS99" s="450"/>
      <c r="IT99" s="451"/>
      <c r="IU99" s="84"/>
      <c r="IV99" s="88"/>
      <c r="IW99" s="293" t="str">
        <f>IF(ISBLANK(IV9),"",COUNTIF(Tipy!$HO$6:$HO$84,Výsledky!IY99))</f>
        <v/>
      </c>
      <c r="IX99" s="89" t="str">
        <f>IF(ISBLANK(IV9),"",IW99/IV92)</f>
        <v/>
      </c>
      <c r="IY99" s="450" t="str">
        <f>IF(ISBLANK(IV9),"",IV9)</f>
        <v/>
      </c>
      <c r="IZ99" s="450"/>
      <c r="JA99" s="451"/>
      <c r="JB99" s="84"/>
      <c r="JC99" s="88"/>
      <c r="JD99" s="293" t="str">
        <f>IF(ISBLANK(JC9),"",COUNTIF(Tipy!$HU$6:$HU$84,Výsledky!JF99))</f>
        <v/>
      </c>
      <c r="JE99" s="89" t="str">
        <f>IF(ISBLANK(JC9),"",JD99/JC92)</f>
        <v/>
      </c>
      <c r="JF99" s="450" t="str">
        <f>IF(ISBLANK(JC9),"",JC9)</f>
        <v/>
      </c>
      <c r="JG99" s="450"/>
      <c r="JH99" s="451"/>
      <c r="JI99" s="84"/>
      <c r="JJ99" s="88"/>
      <c r="JK99" s="293" t="str">
        <f>IF(ISBLANK(JJ9),"",COUNTIF(Tipy!$IA$6:$IA$84,Výsledky!JM99))</f>
        <v/>
      </c>
      <c r="JL99" s="89" t="str">
        <f>IF(ISBLANK(JJ9),"",JK99/JJ92)</f>
        <v/>
      </c>
      <c r="JM99" s="450" t="str">
        <f>IF(ISBLANK(JJ9),"",JJ9)</f>
        <v/>
      </c>
      <c r="JN99" s="450"/>
      <c r="JO99" s="451"/>
      <c r="JP99" s="84"/>
      <c r="JQ99" s="88"/>
      <c r="JR99" s="293" t="str">
        <f>IF(ISBLANK(JQ9),"",COUNTIF(Tipy!$IG$6:$IG$84,Výsledky!JT99))</f>
        <v/>
      </c>
      <c r="JS99" s="89" t="str">
        <f>IF(ISBLANK(JQ9),"",JR99/JQ92)</f>
        <v/>
      </c>
      <c r="JT99" s="450" t="str">
        <f>IF(ISBLANK(JQ9),"",JQ9)</f>
        <v/>
      </c>
      <c r="JU99" s="450"/>
      <c r="JV99" s="451"/>
      <c r="JW99" s="84"/>
      <c r="JX99" s="88"/>
      <c r="JY99" s="293" t="str">
        <f>IF(ISBLANK(JX9),"",COUNTIF(Tipy!$IM$6:$IM$84,Výsledky!KA99))</f>
        <v/>
      </c>
      <c r="JZ99" s="89" t="str">
        <f>IF(ISBLANK(JX9),"",JY99/JX92)</f>
        <v/>
      </c>
      <c r="KA99" s="450" t="str">
        <f>IF(ISBLANK(JX9),"",JX9)</f>
        <v/>
      </c>
      <c r="KB99" s="450"/>
      <c r="KC99" s="451"/>
      <c r="KD99" s="84"/>
      <c r="KE99" s="88"/>
      <c r="KF99" s="293" t="str">
        <f>IF(ISBLANK(KE9),"",COUNTIF(Tipy!$IS$6:$IS$84,Výsledky!KH99))</f>
        <v/>
      </c>
      <c r="KG99" s="89" t="str">
        <f>IF(ISBLANK(KE9),"",KF99/KE92)</f>
        <v/>
      </c>
      <c r="KH99" s="450" t="str">
        <f>IF(ISBLANK(KE9),"",KE9)</f>
        <v/>
      </c>
      <c r="KI99" s="450"/>
      <c r="KJ99" s="451"/>
      <c r="KK99" s="84"/>
      <c r="KL99" s="88"/>
      <c r="KM99" s="293" t="str">
        <f>IF(ISBLANK(KL9),"",COUNTIF(Tipy!$IY$6:$IY$84,Výsledky!KO99))</f>
        <v/>
      </c>
      <c r="KN99" s="89" t="str">
        <f>IF(ISBLANK(KL9),"",KM99/KL92)</f>
        <v/>
      </c>
      <c r="KO99" s="450" t="str">
        <f>IF(ISBLANK(KL9),"",KL9)</f>
        <v/>
      </c>
      <c r="KP99" s="450"/>
      <c r="KQ99" s="451"/>
      <c r="KR99" s="84"/>
      <c r="KS99" s="88"/>
      <c r="KT99" s="293" t="str">
        <f>IF(ISBLANK(KS9),"",COUNTIF(Tipy!$JE$6:$JE$84,Výsledky!KV99))</f>
        <v/>
      </c>
      <c r="KU99" s="89" t="str">
        <f>IF(ISBLANK(KS9),"",KT99/KS92)</f>
        <v/>
      </c>
      <c r="KV99" s="450" t="str">
        <f>IF(ISBLANK(KS9),"",KS9)</f>
        <v/>
      </c>
      <c r="KW99" s="450"/>
      <c r="KX99" s="451"/>
      <c r="KY99" s="85"/>
      <c r="KZ99" s="88"/>
      <c r="LA99" s="293" t="str">
        <f>IF(ISBLANK(KZ9),"",COUNTIF(Tipy!$JK$6:$JK$84,Výsledky!LC99))</f>
        <v/>
      </c>
      <c r="LB99" s="89" t="str">
        <f>IF(ISBLANK(KZ9),"",LA99/KZ92)</f>
        <v/>
      </c>
      <c r="LC99" s="450" t="str">
        <f>IF(ISBLANK(KZ9),"",KZ9)</f>
        <v/>
      </c>
      <c r="LD99" s="450"/>
      <c r="LE99" s="451"/>
      <c r="LF99" s="84"/>
      <c r="LG99" s="88"/>
      <c r="LH99" s="293" t="str">
        <f>IF(ISBLANK(LG9),"",COUNTIF(Tipy!$IA$6:$IA$84,Výsledky!LJ99))</f>
        <v/>
      </c>
      <c r="LI99" s="89" t="str">
        <f>IF(ISBLANK(LG9),"",LH99/LG92)</f>
        <v/>
      </c>
      <c r="LJ99" s="450" t="str">
        <f>IF(ISBLANK(LG9),"",LG9)</f>
        <v/>
      </c>
      <c r="LK99" s="450"/>
      <c r="LL99" s="451"/>
      <c r="LM99" s="84"/>
      <c r="LN99" s="88"/>
      <c r="LO99" s="293" t="str">
        <f>IF(ISBLANK(LN9),"",COUNTIF(Tipy!$JQ$6:$JQ$84,Výsledky!LQ99))</f>
        <v/>
      </c>
      <c r="LP99" s="89" t="str">
        <f>IF(ISBLANK(LN9),"",LO99/LN92)</f>
        <v/>
      </c>
      <c r="LQ99" s="450" t="str">
        <f>IF(ISBLANK(LN9),"",LN9)</f>
        <v/>
      </c>
      <c r="LR99" s="450"/>
      <c r="LS99" s="451"/>
      <c r="LT99" s="84"/>
      <c r="LU99" s="88"/>
      <c r="LV99" s="293" t="str">
        <f>IF(ISBLANK(LU9),"",COUNTIF(Tipy!$IA$6:$IA$84,Výsledky!LX99))</f>
        <v/>
      </c>
      <c r="LW99" s="89" t="str">
        <f>IF(ISBLANK(LU9),"",LV99/LU92)</f>
        <v/>
      </c>
      <c r="LX99" s="450" t="str">
        <f>IF(ISBLANK(LU9),"",LU9)</f>
        <v/>
      </c>
      <c r="LY99" s="450"/>
      <c r="LZ99" s="451"/>
      <c r="MA99" s="84"/>
      <c r="MB99" s="88"/>
      <c r="MC99" s="293" t="str">
        <f>IF(ISBLANK(MB9),"",COUNTIF(Tipy!$KC$6:$KC$84,Výsledky!ME99))</f>
        <v/>
      </c>
      <c r="MD99" s="89" t="str">
        <f>IF(ISBLANK(MB9),"",MC99/MB92)</f>
        <v/>
      </c>
      <c r="ME99" s="450" t="str">
        <f>IF(ISBLANK(MB9),"",MB9)</f>
        <v/>
      </c>
      <c r="MF99" s="450"/>
      <c r="MG99" s="451"/>
      <c r="MH99" s="84"/>
      <c r="MI99" s="88"/>
      <c r="MJ99" s="293" t="str">
        <f>IF(ISBLANK(MI9),"",COUNTIF(Tipy!$KO$6:$KO$84,Výsledky!ML99))</f>
        <v/>
      </c>
      <c r="MK99" s="89" t="str">
        <f>IF(ISBLANK(MI9),"",MJ99/MI92)</f>
        <v/>
      </c>
      <c r="ML99" s="450" t="str">
        <f>IF(ISBLANK(MI9),"",MI9)</f>
        <v/>
      </c>
      <c r="MM99" s="450"/>
      <c r="MN99" s="451"/>
      <c r="MO99" s="84"/>
      <c r="MP99" s="88"/>
      <c r="MQ99" s="293" t="str">
        <f>IF(ISBLANK(MP9),"",COUNTIF(Tipy!$KU$6:$KU$84,Výsledky!MS99))</f>
        <v/>
      </c>
      <c r="MR99" s="89" t="str">
        <f>IF(ISBLANK(MP9),"",MQ99/MP92)</f>
        <v/>
      </c>
      <c r="MS99" s="450" t="str">
        <f>IF(ISBLANK(MP9),"",MP9)</f>
        <v/>
      </c>
      <c r="MT99" s="450"/>
      <c r="MU99" s="451"/>
      <c r="MV99" s="84"/>
      <c r="MW99" s="88"/>
      <c r="MX99" s="293" t="str">
        <f>IF(ISBLANK(MW9),"",COUNTIF(Tipy!$LA$6:$LA$84,Výsledky!MZ99))</f>
        <v/>
      </c>
      <c r="MY99" s="89" t="str">
        <f>IF(ISBLANK(MW9),"",MX99/MW92)</f>
        <v/>
      </c>
      <c r="MZ99" s="450" t="str">
        <f>IF(ISBLANK(MW9),"",MW9)</f>
        <v/>
      </c>
      <c r="NA99" s="450"/>
      <c r="NB99" s="451"/>
      <c r="NC99" s="84"/>
      <c r="ND99" s="88"/>
      <c r="NE99" s="293" t="str">
        <f>IF(ISBLANK(ND9),"",COUNTIF(Tipy!$LG$6:$LG$84,Výsledky!NG99))</f>
        <v/>
      </c>
      <c r="NF99" s="89" t="str">
        <f>IF(ISBLANK(ND9),"",NE99/ND92)</f>
        <v/>
      </c>
      <c r="NG99" s="450" t="str">
        <f>IF(ISBLANK(ND9),"",ND9)</f>
        <v/>
      </c>
      <c r="NH99" s="450"/>
      <c r="NI99" s="451"/>
      <c r="NJ99" s="84"/>
      <c r="NK99" s="88"/>
      <c r="NL99" s="293" t="str">
        <f>IF(ISBLANK(NK9),"",COUNTIF(Tipy!$LM$6:$LM$84,Výsledky!NN99))</f>
        <v/>
      </c>
      <c r="NM99" s="89" t="str">
        <f>IF(ISBLANK(NK9),"",NL99/NK92)</f>
        <v/>
      </c>
      <c r="NN99" s="450" t="str">
        <f>IF(ISBLANK(NK9),"",NK9)</f>
        <v/>
      </c>
      <c r="NO99" s="450"/>
      <c r="NP99" s="451"/>
      <c r="NQ99" s="84"/>
      <c r="NR99" s="88"/>
      <c r="NS99" s="293" t="str">
        <f>IF(ISBLANK(NR9),"",COUNTIF(Tipy!$LS$6:$LS$84,Výsledky!NU99))</f>
        <v/>
      </c>
      <c r="NT99" s="89" t="str">
        <f>IF(ISBLANK(NR9),"",NS99/NR92)</f>
        <v/>
      </c>
      <c r="NU99" s="450" t="str">
        <f>IF(ISBLANK(NR9),"",NR9)</f>
        <v/>
      </c>
      <c r="NV99" s="450"/>
      <c r="NW99" s="451"/>
      <c r="NX99" s="84"/>
      <c r="NY99" s="88"/>
      <c r="NZ99" s="293" t="str">
        <f>IF(ISBLANK(NY9),"",COUNTIF(Tipy!$LY$6:$LY$84,Výsledky!OB99))</f>
        <v/>
      </c>
      <c r="OA99" s="89" t="str">
        <f>IF(ISBLANK(NY9),"",NZ99/NY92)</f>
        <v/>
      </c>
      <c r="OB99" s="450" t="str">
        <f>IF(ISBLANK(NY9),"",NY9)</f>
        <v/>
      </c>
      <c r="OC99" s="450"/>
      <c r="OD99" s="451"/>
      <c r="OE99" s="84"/>
      <c r="OF99" s="88"/>
      <c r="OG99" s="293" t="str">
        <f>IF(ISBLANK(OF9),"",COUNTIF(Tipy!$ME$6:$ME$84,Výsledky!OI99))</f>
        <v/>
      </c>
      <c r="OH99" s="89" t="str">
        <f>IF(ISBLANK(OF9),"",OG99/OF92)</f>
        <v/>
      </c>
      <c r="OI99" s="450" t="str">
        <f>IF(ISBLANK(OF9),"",OF9)</f>
        <v/>
      </c>
      <c r="OJ99" s="450"/>
      <c r="OK99" s="451"/>
      <c r="OL99" s="84"/>
      <c r="OM99" s="88"/>
      <c r="ON99" s="293" t="str">
        <f>IF(ISBLANK(OM9),"",COUNTIF(Tipy!$MK$6:$MK$84,Výsledky!OP99))</f>
        <v/>
      </c>
      <c r="OO99" s="89" t="str">
        <f>IF(ISBLANK(OM9),"",ON99/OM92)</f>
        <v/>
      </c>
      <c r="OP99" s="450" t="str">
        <f>IF(ISBLANK(OM9),"",OM9)</f>
        <v/>
      </c>
      <c r="OQ99" s="450"/>
      <c r="OR99" s="451"/>
      <c r="OS99" s="84"/>
      <c r="OT99" s="88"/>
      <c r="OU99" s="293" t="str">
        <f>IF(ISBLANK(OT9),"",COUNTIF(Tipy!$MQ$6:$MQ$84,Výsledky!OW99))</f>
        <v/>
      </c>
      <c r="OV99" s="89" t="str">
        <f>IF(ISBLANK(OT9),"",OU99/OT92)</f>
        <v/>
      </c>
      <c r="OW99" s="450" t="str">
        <f>IF(ISBLANK(OT9),"",OT9)</f>
        <v/>
      </c>
      <c r="OX99" s="450"/>
      <c r="OY99" s="451"/>
      <c r="OZ99" s="84"/>
      <c r="PA99" s="88"/>
      <c r="PB99" s="293" t="str">
        <f>IF(ISBLANK(PA9),"",COUNTIF(Tipy!$MW$6:$MW$84,Výsledky!PD99))</f>
        <v/>
      </c>
      <c r="PC99" s="89" t="str">
        <f>IF(ISBLANK(PA9),"",PB99/PA92)</f>
        <v/>
      </c>
      <c r="PD99" s="450" t="str">
        <f>IF(ISBLANK(PA9),"",PA9)</f>
        <v/>
      </c>
      <c r="PE99" s="450"/>
      <c r="PF99" s="451"/>
      <c r="PG99" s="84"/>
      <c r="PH99" s="88"/>
      <c r="PI99" s="293" t="str">
        <f>IF(ISBLANK(PH9),"",COUNTIF(Tipy!$NC$6:$NC$84,Výsledky!PK99))</f>
        <v/>
      </c>
      <c r="PJ99" s="89" t="str">
        <f>IF(ISBLANK(PH9),"",PI99/PH92)</f>
        <v/>
      </c>
      <c r="PK99" s="450" t="str">
        <f>IF(ISBLANK(PH9),"",PH9)</f>
        <v/>
      </c>
      <c r="PL99" s="450"/>
      <c r="PM99" s="451"/>
      <c r="PN99" s="84"/>
      <c r="PO99" s="88"/>
      <c r="PP99" s="293" t="str">
        <f>IF(ISBLANK(PO9),"",COUNTIF(Tipy!$NI$6:$NI$84,Výsledky!PR99))</f>
        <v/>
      </c>
      <c r="PQ99" s="89" t="str">
        <f>IF(ISBLANK(PO9),"",PP99/PO92)</f>
        <v/>
      </c>
      <c r="PR99" s="450" t="str">
        <f>IF(ISBLANK(PO9),"",PO9)</f>
        <v/>
      </c>
      <c r="PS99" s="450"/>
      <c r="PT99" s="451"/>
      <c r="PU99" s="84"/>
      <c r="PV99" s="88"/>
      <c r="PW99" s="293" t="str">
        <f>IF(ISBLANK(PV9),"",COUNTIF(Tipy!$NO$6:$NO$84,Výsledky!PY99))</f>
        <v/>
      </c>
      <c r="PX99" s="89" t="str">
        <f>IF(ISBLANK(PV9),"",PW99/PV92)</f>
        <v/>
      </c>
      <c r="PY99" s="450" t="str">
        <f>IF(ISBLANK(PV9),"",PV9)</f>
        <v/>
      </c>
      <c r="PZ99" s="450"/>
      <c r="QA99" s="451"/>
      <c r="QB99" s="84"/>
      <c r="QC99" s="88"/>
      <c r="QD99" s="293" t="str">
        <f>IF(ISBLANK(QC9),"",COUNTIF(Tipy!$NU$6:$NU$84,Výsledky!QF99))</f>
        <v/>
      </c>
      <c r="QE99" s="89" t="str">
        <f>IF(ISBLANK(QC9),"",QD99/QC92)</f>
        <v/>
      </c>
      <c r="QF99" s="450" t="str">
        <f>IF(ISBLANK(QC9),"",QC9)</f>
        <v/>
      </c>
      <c r="QG99" s="450"/>
      <c r="QH99" s="451"/>
      <c r="QI99" s="85"/>
      <c r="QJ99" s="88"/>
      <c r="QK99" s="293" t="str">
        <f>IF(ISBLANK(QJ9),"",COUNTIF(Tipy!$OA$6:$OA$84,Výsledky!QM99))</f>
        <v/>
      </c>
      <c r="QL99" s="89" t="str">
        <f>IF(ISBLANK(QJ9),"",QK99/QJ92)</f>
        <v/>
      </c>
      <c r="QM99" s="450" t="str">
        <f>IF(ISBLANK(QJ9),"",QJ9)</f>
        <v/>
      </c>
      <c r="QN99" s="450"/>
      <c r="QO99" s="451"/>
      <c r="QP99" s="85"/>
      <c r="QQ99" s="88"/>
      <c r="QR99" s="293" t="str">
        <f>IF(ISBLANK(QQ9),"",COUNTIF(Tipy!#REF!,Výsledky!QT99))</f>
        <v/>
      </c>
      <c r="QS99" s="89" t="str">
        <f t="shared" si="24"/>
        <v/>
      </c>
      <c r="QT99" s="450" t="str">
        <f t="shared" si="25"/>
        <v/>
      </c>
      <c r="QU99" s="450"/>
      <c r="QV99" s="451"/>
    </row>
    <row r="100" spans="1:464" ht="15" customHeight="1" x14ac:dyDescent="0.2">
      <c r="A100" s="487"/>
      <c r="B100" s="86" t="s">
        <v>148</v>
      </c>
      <c r="C100" s="80"/>
      <c r="D100" s="449">
        <f>IF(ISBLANK(I3),"",COUNTIF(G12:G90,"=20")+COUNTIF(G12:G90,"=30"))</f>
        <v>0</v>
      </c>
      <c r="E100" s="449"/>
      <c r="F100" s="447" t="e">
        <f>IF(ISBLANK(I3),"",D100/D92)</f>
        <v>#DIV/0!</v>
      </c>
      <c r="G100" s="447"/>
      <c r="H100" s="77"/>
      <c r="I100" s="90"/>
      <c r="J100" s="83"/>
      <c r="K100" s="449">
        <f>IF(ISBLANK(P3),"",COUNTIF(N12:N90,"=20")+COUNTIF(N12:N90,"=30"))</f>
        <v>37</v>
      </c>
      <c r="L100" s="449"/>
      <c r="M100" s="447">
        <f>IF(ISBLANK(P3),"",K100/K92)</f>
        <v>0.55223880597014929</v>
      </c>
      <c r="N100" s="447"/>
      <c r="O100" s="77"/>
      <c r="P100" s="90"/>
      <c r="Q100" s="84"/>
      <c r="R100" s="449">
        <f>IF(ISBLANK(W3),"",COUNTIF(U12:U90,"=20")+COUNTIF(U12:U90,"=30"))</f>
        <v>3</v>
      </c>
      <c r="S100" s="449"/>
      <c r="T100" s="447">
        <f>IF(ISBLANK(W3),"",R100/R92)</f>
        <v>4.8387096774193547E-2</v>
      </c>
      <c r="U100" s="447"/>
      <c r="V100" s="77"/>
      <c r="W100" s="90"/>
      <c r="X100" s="84"/>
      <c r="Y100" s="449">
        <f>IF(ISBLANK(AD3),"",COUNTIF(AB12:AB90,"=20")+COUNTIF(AB12:AB90,"=30"))</f>
        <v>25</v>
      </c>
      <c r="Z100" s="449"/>
      <c r="AA100" s="447">
        <f>IF(ISBLANK(AD3),"",Y100/Y92)</f>
        <v>0.40322580645161288</v>
      </c>
      <c r="AB100" s="447"/>
      <c r="AC100" s="77"/>
      <c r="AD100" s="90"/>
      <c r="AE100" s="84"/>
      <c r="AF100" s="449">
        <f>IF(ISBLANK(AK3),"",COUNTIF(AI12:AI90,"=20")+COUNTIF(AI12:AI90,"=30"))</f>
        <v>9</v>
      </c>
      <c r="AG100" s="449"/>
      <c r="AH100" s="447">
        <f>IF(ISBLANK(AK3),"",AF100/AF92)</f>
        <v>0.15517241379310345</v>
      </c>
      <c r="AI100" s="447"/>
      <c r="AJ100" s="77"/>
      <c r="AK100" s="90"/>
      <c r="AL100" s="84"/>
      <c r="AM100" s="449">
        <f>IF(ISBLANK(AR3),"",COUNTIF(AP12:AP90,"=20")+COUNTIF(AP12:AP90,"=30"))</f>
        <v>31</v>
      </c>
      <c r="AN100" s="449"/>
      <c r="AO100" s="447">
        <f>IF(ISBLANK(AR3),"",AM100/AM92)</f>
        <v>0.5</v>
      </c>
      <c r="AP100" s="447"/>
      <c r="AQ100" s="77"/>
      <c r="AR100" s="90"/>
      <c r="AS100" s="84"/>
      <c r="AT100" s="449">
        <f>IF(ISBLANK(AY3),"",COUNTIF(AW12:AW90,"=20")+COUNTIF(AW12:AW90,"=30"))</f>
        <v>8</v>
      </c>
      <c r="AU100" s="449"/>
      <c r="AV100" s="447">
        <f>IF(ISBLANK(AY3),"",AT100/AT92)</f>
        <v>0.13333333333333333</v>
      </c>
      <c r="AW100" s="447"/>
      <c r="AX100" s="77"/>
      <c r="AY100" s="90"/>
      <c r="AZ100" s="84"/>
      <c r="BA100" s="449">
        <f>IF(ISBLANK(BF3),"",COUNTIF(BD12:BD90,"=20")+COUNTIF(BD12:BD90,"=30"))</f>
        <v>2</v>
      </c>
      <c r="BB100" s="449"/>
      <c r="BC100" s="447">
        <f>IF(ISBLANK(BF3),"",BA100/BA92)</f>
        <v>3.9215686274509803E-2</v>
      </c>
      <c r="BD100" s="447"/>
      <c r="BE100" s="77"/>
      <c r="BF100" s="90"/>
      <c r="BG100" s="84"/>
      <c r="BH100" s="449">
        <f>IF(ISBLANK(BM3),"",COUNTIF(BK12:BK90,"=20")+COUNTIF(BK12:BK90,"=30"))</f>
        <v>14</v>
      </c>
      <c r="BI100" s="449"/>
      <c r="BJ100" s="447">
        <f>IF(ISBLANK(BM3),"",BH100/BH92)</f>
        <v>0.25925925925925924</v>
      </c>
      <c r="BK100" s="447"/>
      <c r="BL100" s="77"/>
      <c r="BM100" s="90"/>
      <c r="BN100" s="84"/>
      <c r="BO100" s="449">
        <f>IF(ISBLANK(BT3),"",COUNTIF(BR12:BR90,"=20")+COUNTIF(BR12:BR90,"=30"))</f>
        <v>0</v>
      </c>
      <c r="BP100" s="449"/>
      <c r="BQ100" s="447">
        <f>IF(ISBLANK(BT3),"",BO100/BO92)</f>
        <v>0</v>
      </c>
      <c r="BR100" s="447"/>
      <c r="BS100" s="77"/>
      <c r="BT100" s="90"/>
      <c r="BU100" s="84"/>
      <c r="BV100" s="449">
        <f>IF(ISBLANK(CA3),"",COUNTIF(BY12:BY90,"=20")+COUNTIF(BY12:BY90,"=30"))</f>
        <v>4</v>
      </c>
      <c r="BW100" s="449"/>
      <c r="BX100" s="447">
        <f>IF(ISBLANK(CA3),"",BV100/BV92)</f>
        <v>7.0175438596491224E-2</v>
      </c>
      <c r="BY100" s="447"/>
      <c r="BZ100" s="77"/>
      <c r="CA100" s="90"/>
      <c r="CB100" s="84"/>
      <c r="CC100" s="449">
        <f>IF(ISBLANK(CH3),"",COUNTIF(CF12:CF90,"=20")+COUNTIF(CF12:CF90,"=30"))</f>
        <v>0</v>
      </c>
      <c r="CD100" s="449"/>
      <c r="CE100" s="447">
        <f>IF(ISBLANK(CH3),"",CC100/CC92)</f>
        <v>0</v>
      </c>
      <c r="CF100" s="447"/>
      <c r="CG100" s="77"/>
      <c r="CH100" s="90"/>
      <c r="CI100" s="84"/>
      <c r="CJ100" s="449">
        <f>IF(ISBLANK(CO3),"",COUNTIF(CM12:CM90,"=20")+COUNTIF(CM12:CM90,"=30"))</f>
        <v>5</v>
      </c>
      <c r="CK100" s="449"/>
      <c r="CL100" s="447">
        <f>IF(ISBLANK(CO3),"",CJ100/CJ92)</f>
        <v>8.771929824561403E-2</v>
      </c>
      <c r="CM100" s="447"/>
      <c r="CN100" s="77"/>
      <c r="CO100" s="90"/>
      <c r="CP100" s="84"/>
      <c r="CQ100" s="449">
        <f>IF(ISBLANK(CV3),"",COUNTIF(CT12:CT90,"=20")+COUNTIF(CT12:CT90,"=30"))</f>
        <v>12</v>
      </c>
      <c r="CR100" s="449"/>
      <c r="CS100" s="447">
        <f>IF(ISBLANK(CV3),"",CQ100/CQ92)</f>
        <v>0.22222222222222221</v>
      </c>
      <c r="CT100" s="447"/>
      <c r="CU100" s="77"/>
      <c r="CV100" s="90"/>
      <c r="CW100" s="84"/>
      <c r="CX100" s="449">
        <f>IF(ISBLANK(DC3),"",COUNTIF(DA12:DA90,"=20")+COUNTIF(DA12:DA90,"=30"))</f>
        <v>16</v>
      </c>
      <c r="CY100" s="449"/>
      <c r="CZ100" s="447">
        <f>IF(ISBLANK(DC3),"",CX100/CX92)</f>
        <v>0.30188679245283018</v>
      </c>
      <c r="DA100" s="447"/>
      <c r="DB100" s="77"/>
      <c r="DC100" s="90"/>
      <c r="DD100" s="84"/>
      <c r="DE100" s="449">
        <f>IF(ISBLANK(DJ3),"",COUNTIF(DH12:DH90,"=20")+COUNTIF(DH12:DH90,"=30"))</f>
        <v>14</v>
      </c>
      <c r="DF100" s="449"/>
      <c r="DG100" s="447">
        <f>IF(ISBLANK(DJ3),"",DE100/DE92)</f>
        <v>0.26923076923076922</v>
      </c>
      <c r="DH100" s="447"/>
      <c r="DI100" s="77"/>
      <c r="DJ100" s="90"/>
      <c r="DK100" s="84"/>
      <c r="DL100" s="449">
        <f>IF(ISBLANK(DQ3),"",COUNTIF(DO12:DO90,"=20")+COUNTIF(DO12:DO90,"=30"))</f>
        <v>0</v>
      </c>
      <c r="DM100" s="449"/>
      <c r="DN100" s="447">
        <f>IF(ISBLANK(DQ3),"",DL100/DL92)</f>
        <v>0</v>
      </c>
      <c r="DO100" s="447"/>
      <c r="DP100" s="77"/>
      <c r="DQ100" s="90"/>
      <c r="DR100" s="84"/>
      <c r="DS100" s="449">
        <f>IF(ISBLANK(DX3),"",COUNTIF(DV12:DV90,"=20")+COUNTIF(DV12:DV90,"=30"))</f>
        <v>1</v>
      </c>
      <c r="DT100" s="449"/>
      <c r="DU100" s="447">
        <f>IF(ISBLANK(DX3),"",DS100/DS92)</f>
        <v>2.2727272727272728E-2</v>
      </c>
      <c r="DV100" s="447"/>
      <c r="DW100" s="77"/>
      <c r="DX100" s="90"/>
      <c r="DY100" s="84"/>
      <c r="DZ100" s="449">
        <f>IF(ISBLANK(EE3),"",COUNTIF(EC12:EC90,"=20")+COUNTIF(EC12:EC90,"=30"))</f>
        <v>6</v>
      </c>
      <c r="EA100" s="449"/>
      <c r="EB100" s="447">
        <f>IF(ISBLANK(EE3),"",DZ100/DZ92)</f>
        <v>0.11538461538461539</v>
      </c>
      <c r="EC100" s="447"/>
      <c r="ED100" s="77"/>
      <c r="EE100" s="90"/>
      <c r="EF100" s="84"/>
      <c r="EG100" s="449">
        <f>IF(ISBLANK(EL3),"",COUNTIF(EJ12:EJ90,"=20")+COUNTIF(EJ12:EJ90,"=30"))</f>
        <v>22</v>
      </c>
      <c r="EH100" s="449"/>
      <c r="EI100" s="447">
        <f>IF(ISBLANK(EL3),"",EG100/EG92)</f>
        <v>0.43137254901960786</v>
      </c>
      <c r="EJ100" s="447"/>
      <c r="EK100" s="77"/>
      <c r="EL100" s="90"/>
      <c r="EM100" s="84"/>
      <c r="EN100" s="449">
        <f>IF(ISBLANK(ES3),"",COUNTIF(EQ12:EQ90,"=20")+COUNTIF(EQ12:EQ90,"=30"))</f>
        <v>6</v>
      </c>
      <c r="EO100" s="449"/>
      <c r="EP100" s="447">
        <f>IF(ISBLANK(ES3),"",EN100/EN92)</f>
        <v>0.11764705882352941</v>
      </c>
      <c r="EQ100" s="447"/>
      <c r="ER100" s="77"/>
      <c r="ES100" s="90"/>
      <c r="ET100" s="84"/>
      <c r="EU100" s="449">
        <f>IF(ISBLANK(EZ3),"",COUNTIF(EX12:EX90,"=20")+COUNTIF(EX12:EX90,"=30"))</f>
        <v>18</v>
      </c>
      <c r="EV100" s="449"/>
      <c r="EW100" s="447">
        <f>IF(ISBLANK(EZ3),"",EU100/EU92)</f>
        <v>0.375</v>
      </c>
      <c r="EX100" s="447"/>
      <c r="EY100" s="77"/>
      <c r="EZ100" s="90"/>
      <c r="FA100" s="84"/>
      <c r="FB100" s="449">
        <f>IF(ISBLANK(BM3),"",COUNTIF(FE12:FE90,"=20")+COUNTIF(FE12:FE90,"=30"))</f>
        <v>0</v>
      </c>
      <c r="FC100" s="449"/>
      <c r="FD100" s="447" t="e">
        <f>IF(ISBLANK(BM3),"",FB100/FB92)</f>
        <v>#DIV/0!</v>
      </c>
      <c r="FE100" s="447"/>
      <c r="FF100" s="77"/>
      <c r="FG100" s="90"/>
      <c r="FH100" s="84"/>
      <c r="FI100" s="449" t="str">
        <f>IF(ISBLANK(FN3),"",COUNTIF(FL12:FL90,"=20")+COUNTIF(FL12:FL90,"=30"))</f>
        <v/>
      </c>
      <c r="FJ100" s="449"/>
      <c r="FK100" s="447" t="str">
        <f>IF(ISBLANK(FN3),"",FI100/FI92)</f>
        <v/>
      </c>
      <c r="FL100" s="447"/>
      <c r="FM100" s="77"/>
      <c r="FN100" s="90"/>
      <c r="FO100" s="84"/>
      <c r="FP100" s="449">
        <f>IF(ISBLANK(DJ3),"",COUNTIF(FS12:FS90,"=20")+COUNTIF(FS12:FS90,"=30"))</f>
        <v>0</v>
      </c>
      <c r="FQ100" s="449"/>
      <c r="FR100" s="447" t="e">
        <f>IF(ISBLANK(DJ3),"",FP100/FP92)</f>
        <v>#DIV/0!</v>
      </c>
      <c r="FS100" s="447"/>
      <c r="FT100" s="77"/>
      <c r="FU100" s="90"/>
      <c r="FV100" s="84"/>
      <c r="FW100" s="449" t="str">
        <f>IF(ISBLANK(GB3),"",COUNTIF(FZ12:FZ90,"=20")+COUNTIF(FZ12:FZ90,"=30"))</f>
        <v/>
      </c>
      <c r="FX100" s="449"/>
      <c r="FY100" s="447" t="str">
        <f>IF(ISBLANK(GB3),"",FW100/FW92)</f>
        <v/>
      </c>
      <c r="FZ100" s="447"/>
      <c r="GA100" s="77"/>
      <c r="GB100" s="90"/>
      <c r="GC100" s="84"/>
      <c r="GD100" s="449" t="str">
        <f>IF(ISBLANK(GP3),"",COUNTIF(GG12:GG90,"=20")+COUNTIF(GG12:GG90,"=30"))</f>
        <v/>
      </c>
      <c r="GE100" s="449"/>
      <c r="GF100" s="447" t="str">
        <f>IF(ISBLANK(GP3),"",GD100/GD92)</f>
        <v/>
      </c>
      <c r="GG100" s="447"/>
      <c r="GH100" s="77"/>
      <c r="GI100" s="90"/>
      <c r="GJ100" s="84"/>
      <c r="GK100" s="449" t="str">
        <f>IF(ISBLANK(GW3),"",COUNTIF(GN12:GN90,"=20")+COUNTIF(GN12:GN90,"=30"))</f>
        <v/>
      </c>
      <c r="GL100" s="449"/>
      <c r="GM100" s="447" t="str">
        <f>IF(ISBLANK(GW3),"",GK100/GK92)</f>
        <v/>
      </c>
      <c r="GN100" s="447"/>
      <c r="GO100" s="77"/>
      <c r="GP100" s="90"/>
      <c r="GQ100" s="84"/>
      <c r="GR100" s="449" t="str">
        <f>IF(ISBLANK(GI3),"",COUNTIF(GU12:GU90,"=20")+COUNTIF(GU12:GU90,"=30"))</f>
        <v/>
      </c>
      <c r="GS100" s="449"/>
      <c r="GT100" s="447" t="str">
        <f>IF(ISBLANK(GI3),"",GR100/GR92)</f>
        <v/>
      </c>
      <c r="GU100" s="447"/>
      <c r="GV100" s="77"/>
      <c r="GW100" s="90"/>
      <c r="GX100" s="84"/>
      <c r="GY100" s="449" t="str">
        <f>IF(ISBLANK(HK3),"",COUNTIF(HB12:HB90,"=20")+COUNTIF(HB12:HB90,"=30"))</f>
        <v/>
      </c>
      <c r="GZ100" s="449"/>
      <c r="HA100" s="447" t="str">
        <f>IF(ISBLANK(HK3),"",GY100/GY92)</f>
        <v/>
      </c>
      <c r="HB100" s="447"/>
      <c r="HC100" s="77"/>
      <c r="HD100" s="90"/>
      <c r="HE100" s="84"/>
      <c r="HF100" s="449" t="str">
        <f>IF(ISBLANK(HD3),"",COUNTIF(HI12:HI90,"=20")+COUNTIF(HI12:HI90,"=30"))</f>
        <v/>
      </c>
      <c r="HG100" s="449"/>
      <c r="HH100" s="447" t="str">
        <f>IF(ISBLANK(HD3),"",HF100/HF92)</f>
        <v/>
      </c>
      <c r="HI100" s="447"/>
      <c r="HJ100" s="77"/>
      <c r="HK100" s="90"/>
      <c r="HL100" s="84"/>
      <c r="HM100" s="449" t="str">
        <f>IF(ISBLANK(HY3),"",COUNTIF(HP12:HP90,"=20")+COUNTIF(HP12:HP90,"=30"))</f>
        <v/>
      </c>
      <c r="HN100" s="449"/>
      <c r="HO100" s="447" t="str">
        <f>IF(ISBLANK(HY3),"",HM100/HM92)</f>
        <v/>
      </c>
      <c r="HP100" s="447"/>
      <c r="HQ100" s="77"/>
      <c r="HR100" s="90"/>
      <c r="HS100" s="84"/>
      <c r="HT100" s="449" t="str">
        <f>IF(ISBLANK(HR3),"",COUNTIF(HW12:HW90,"=20")+COUNTIF(HW12:HW90,"=30"))</f>
        <v/>
      </c>
      <c r="HU100" s="449"/>
      <c r="HV100" s="447" t="str">
        <f>IF(ISBLANK(HR3),"",HT100/HT92)</f>
        <v/>
      </c>
      <c r="HW100" s="447"/>
      <c r="HX100" s="77"/>
      <c r="HY100" s="90"/>
      <c r="HZ100" s="84"/>
      <c r="IA100" s="449" t="str">
        <f>IF(ISBLANK(IM3),"",COUNTIF(ID12:ID90,"=20")+COUNTIF(ID12:ID90,"=30"))</f>
        <v/>
      </c>
      <c r="IB100" s="449"/>
      <c r="IC100" s="447" t="str">
        <f>IF(ISBLANK(IM3),"",IA100/IA92)</f>
        <v/>
      </c>
      <c r="ID100" s="447"/>
      <c r="IE100" s="77"/>
      <c r="IF100" s="90"/>
      <c r="IG100" s="84"/>
      <c r="IH100" s="449" t="str">
        <f>IF(ISBLANK(IF3),"",COUNTIF(IK12:IK90,"=20")+COUNTIF(IK12:IK90,"=30"))</f>
        <v/>
      </c>
      <c r="II100" s="449"/>
      <c r="IJ100" s="447" t="str">
        <f>IF(ISBLANK(IF3),"",IH100/IH92)</f>
        <v/>
      </c>
      <c r="IK100" s="447"/>
      <c r="IL100" s="77"/>
      <c r="IM100" s="90"/>
      <c r="IN100" s="84"/>
      <c r="IO100" s="449" t="str">
        <f>IF(ISBLANK(IT3),"",COUNTIF(IR12:IR90,"=20")+COUNTIF(IR12:IR90,"=30"))</f>
        <v/>
      </c>
      <c r="IP100" s="449"/>
      <c r="IQ100" s="447" t="str">
        <f>IF(ISBLANK(IT3),"",IO100/IO92)</f>
        <v/>
      </c>
      <c r="IR100" s="447"/>
      <c r="IS100" s="77"/>
      <c r="IT100" s="90"/>
      <c r="IU100" s="84"/>
      <c r="IV100" s="449" t="str">
        <f>IF(ISBLANK(JA3),"",COUNTIF(IY12:IY90,"=20")+COUNTIF(IY12:IY90,"=30"))</f>
        <v/>
      </c>
      <c r="IW100" s="449"/>
      <c r="IX100" s="447" t="str">
        <f>IF(ISBLANK(JA3),"",IV100/IV92)</f>
        <v/>
      </c>
      <c r="IY100" s="447"/>
      <c r="IZ100" s="77"/>
      <c r="JA100" s="90"/>
      <c r="JB100" s="84"/>
      <c r="JC100" s="449" t="str">
        <f>IF(ISBLANK(JO3),"",COUNTIF(JF12:JF90,"=20")+COUNTIF(JF12:JF90,"=30"))</f>
        <v/>
      </c>
      <c r="JD100" s="449"/>
      <c r="JE100" s="447" t="str">
        <f>IF(ISBLANK(JO3),"",JC100/JC92)</f>
        <v/>
      </c>
      <c r="JF100" s="447"/>
      <c r="JG100" s="77"/>
      <c r="JH100" s="90"/>
      <c r="JI100" s="84"/>
      <c r="JJ100" s="449" t="str">
        <f>IF(ISBLANK(JH3),"",COUNTIF(JM12:JM90,"=20")+COUNTIF(JM12:JM90,"=30"))</f>
        <v/>
      </c>
      <c r="JK100" s="449"/>
      <c r="JL100" s="447" t="str">
        <f>IF(ISBLANK(JH3),"",JJ100/JJ92)</f>
        <v/>
      </c>
      <c r="JM100" s="447"/>
      <c r="JN100" s="77"/>
      <c r="JO100" s="90"/>
      <c r="JP100" s="84"/>
      <c r="JQ100" s="449" t="str">
        <f>IF(ISBLANK(JV3),"",COUNTIF(JT12:JT90,"=20")+COUNTIF(JT12:JT90,"=30"))</f>
        <v/>
      </c>
      <c r="JR100" s="449"/>
      <c r="JS100" s="447" t="str">
        <f>IF(ISBLANK(JV3),"",JQ100/JQ92)</f>
        <v/>
      </c>
      <c r="JT100" s="447"/>
      <c r="JU100" s="77"/>
      <c r="JV100" s="90"/>
      <c r="JW100" s="84"/>
      <c r="JX100" s="449" t="str">
        <f>IF(ISBLANK(KQ3),"",COUNTIF(KA12:KA90,"=20")+COUNTIF(KA12:KA90,"=30"))</f>
        <v/>
      </c>
      <c r="JY100" s="449"/>
      <c r="JZ100" s="447" t="str">
        <f>IF(ISBLANK(KQ3),"",JX100/JX92)</f>
        <v/>
      </c>
      <c r="KA100" s="447"/>
      <c r="KB100" s="77"/>
      <c r="KC100" s="90"/>
      <c r="KD100" s="84"/>
      <c r="KE100" s="449" t="str">
        <f>IF(ISBLANK(KX3),"",COUNTIF(KH12:KH90,"=20")+COUNTIF(KH12:KH90,"=30"))</f>
        <v/>
      </c>
      <c r="KF100" s="449"/>
      <c r="KG100" s="447" t="str">
        <f>IF(ISBLANK(KX3),"",KE100/KE92)</f>
        <v/>
      </c>
      <c r="KH100" s="447"/>
      <c r="KI100" s="77"/>
      <c r="KJ100" s="90"/>
      <c r="KK100" s="84"/>
      <c r="KL100" s="449" t="str">
        <f>IF(ISBLANK(KJ3),"",COUNTIF(KO12:KO90,"=20")+COUNTIF(KO12:KO90,"=30"))</f>
        <v/>
      </c>
      <c r="KM100" s="449"/>
      <c r="KN100" s="447" t="str">
        <f>IF(ISBLANK(KJ3),"",KL100/KL92)</f>
        <v/>
      </c>
      <c r="KO100" s="447"/>
      <c r="KP100" s="77"/>
      <c r="KQ100" s="90"/>
      <c r="KR100" s="84"/>
      <c r="KS100" s="449" t="str">
        <f>IF(ISBLANK(KC3),"",COUNTIF(KV12:KV90,"=20")+COUNTIF(KV12:KV90,"=30"))</f>
        <v/>
      </c>
      <c r="KT100" s="449"/>
      <c r="KU100" s="447" t="str">
        <f>IF(ISBLANK(KC3),"",KS100/KS92)</f>
        <v/>
      </c>
      <c r="KV100" s="447"/>
      <c r="KW100" s="77"/>
      <c r="KX100" s="90"/>
      <c r="KY100" s="85"/>
      <c r="KZ100" s="449" t="str">
        <f>IF(ISBLANK(LE3),"",COUNTIF(LC12:LC90,"=20")+COUNTIF(LC12:LC90,"=30"))</f>
        <v/>
      </c>
      <c r="LA100" s="449"/>
      <c r="LB100" s="447" t="str">
        <f>IF(ISBLANK(LE3),"",KZ100/KZ92)</f>
        <v/>
      </c>
      <c r="LC100" s="447"/>
      <c r="LD100" s="77"/>
      <c r="LE100" s="90"/>
      <c r="LF100" s="84"/>
      <c r="LG100" s="449" t="str">
        <f>IF(ISBLANK(LE3),"",COUNTIF(LJ12:LJ90,"=20")+COUNTIF(LJ12:LJ90,"=30"))</f>
        <v/>
      </c>
      <c r="LH100" s="449"/>
      <c r="LI100" s="447" t="str">
        <f>IF(ISBLANK(LE3),"",LG100/LG92)</f>
        <v/>
      </c>
      <c r="LJ100" s="447"/>
      <c r="LK100" s="77"/>
      <c r="LL100" s="90"/>
      <c r="LM100" s="84"/>
      <c r="LN100" s="449" t="str">
        <f>IF(ISBLANK(LS3),"",COUNTIF(LQ12:LQ90,"=20")+COUNTIF(LQ12:LQ90,"=30"))</f>
        <v/>
      </c>
      <c r="LO100" s="449"/>
      <c r="LP100" s="447" t="str">
        <f>IF(ISBLANK(LS3),"",LN100/LN92)</f>
        <v/>
      </c>
      <c r="LQ100" s="447"/>
      <c r="LR100" s="77"/>
      <c r="LS100" s="90"/>
      <c r="LT100" s="84"/>
      <c r="LU100" s="449" t="str">
        <f>IF(ISBLANK(LS3),"",COUNTIF(LX12:LX90,"=20")+COUNTIF(LX12:LX90,"=30"))</f>
        <v/>
      </c>
      <c r="LV100" s="449"/>
      <c r="LW100" s="447" t="str">
        <f>IF(ISBLANK(LS3),"",LU100/LU92)</f>
        <v/>
      </c>
      <c r="LX100" s="447"/>
      <c r="LY100" s="77"/>
      <c r="LZ100" s="90"/>
      <c r="MA100" s="84"/>
      <c r="MB100" s="449" t="str">
        <f>IF(ISBLANK(MG3),"",COUNTIF(ME12:ME90,"=20")+COUNTIF(ME12:ME90,"=30"))</f>
        <v/>
      </c>
      <c r="MC100" s="449"/>
      <c r="MD100" s="447" t="str">
        <f>IF(ISBLANK(MG3),"",MB100/MB92)</f>
        <v/>
      </c>
      <c r="ME100" s="447"/>
      <c r="MF100" s="77"/>
      <c r="MG100" s="90"/>
      <c r="MH100" s="84"/>
      <c r="MI100" s="449" t="str">
        <f>IF(ISBLANK(MN3),"",COUNTIF(ML12:ML90,"=20")+COUNTIF(ML12:ML90,"=30"))</f>
        <v/>
      </c>
      <c r="MJ100" s="449"/>
      <c r="MK100" s="447" t="str">
        <f>IF(ISBLANK(MN3),"",MI100/MI92)</f>
        <v/>
      </c>
      <c r="ML100" s="447"/>
      <c r="MM100" s="77"/>
      <c r="MN100" s="90"/>
      <c r="MO100" s="84"/>
      <c r="MP100" s="449" t="str">
        <f>IF(ISBLANK(MU3),"",COUNTIF(MS12:MS90,"=20")+COUNTIF(MS12:MS90,"=30"))</f>
        <v/>
      </c>
      <c r="MQ100" s="449"/>
      <c r="MR100" s="447" t="str">
        <f>IF(ISBLANK(MU3),"",MP100/MP92)</f>
        <v/>
      </c>
      <c r="MS100" s="447"/>
      <c r="MT100" s="77"/>
      <c r="MU100" s="90"/>
      <c r="MV100" s="84"/>
      <c r="MW100" s="449" t="str">
        <f>IF(ISBLANK(NP3),"",COUNTIF(MZ12:MZ90,"=20")+COUNTIF(MZ12:MZ90,"=30"))</f>
        <v/>
      </c>
      <c r="MX100" s="449"/>
      <c r="MY100" s="447" t="str">
        <f>IF(ISBLANK(NP3),"",MW100/MW92)</f>
        <v/>
      </c>
      <c r="MZ100" s="447"/>
      <c r="NA100" s="77"/>
      <c r="NB100" s="90"/>
      <c r="NC100" s="84"/>
      <c r="ND100" s="449" t="str">
        <f>IF(ISBLANK(NB3),"",COUNTIF(NG12:NG90,"=20")+COUNTIF(NG12:NG90,"=30"))</f>
        <v/>
      </c>
      <c r="NE100" s="449"/>
      <c r="NF100" s="447" t="str">
        <f>IF(ISBLANK(NB3),"",ND100/ND92)</f>
        <v/>
      </c>
      <c r="NG100" s="447"/>
      <c r="NH100" s="77"/>
      <c r="NI100" s="90"/>
      <c r="NJ100" s="84"/>
      <c r="NK100" s="449" t="str">
        <f>IF(ISBLANK(OD3),"",COUNTIF(NN12:NN90,"=20")+COUNTIF(NN12:NN90,"=30"))</f>
        <v/>
      </c>
      <c r="NL100" s="449"/>
      <c r="NM100" s="447" t="str">
        <f>IF(ISBLANK(OD3),"",NK100/NK92)</f>
        <v/>
      </c>
      <c r="NN100" s="447"/>
      <c r="NO100" s="77"/>
      <c r="NP100" s="90"/>
      <c r="NQ100" s="84"/>
      <c r="NR100" s="449" t="str">
        <f>IF(ISBLANK(NI3),"",COUNTIF(NU12:NU90,"=20")+COUNTIF(NU12:NU90,"=30"))</f>
        <v/>
      </c>
      <c r="NS100" s="449"/>
      <c r="NT100" s="447" t="str">
        <f>IF(ISBLANK(NI3),"",NR100/NR92)</f>
        <v/>
      </c>
      <c r="NU100" s="447"/>
      <c r="NV100" s="77"/>
      <c r="NW100" s="90"/>
      <c r="NX100" s="84"/>
      <c r="NY100" s="449" t="str">
        <f>IF(ISBLANK(OK3),"",COUNTIF(OB12:OB90,"=20")+COUNTIF(OB12:OB90,"=30"))</f>
        <v/>
      </c>
      <c r="NZ100" s="449"/>
      <c r="OA100" s="447" t="str">
        <f>IF(ISBLANK(OK3),"",NY100/NY92)</f>
        <v/>
      </c>
      <c r="OB100" s="447"/>
      <c r="OC100" s="77"/>
      <c r="OD100" s="90"/>
      <c r="OE100" s="84"/>
      <c r="OF100" s="449" t="str">
        <f>IF(ISBLANK(NW3),"",COUNTIF(OI12:OI90,"=20")+COUNTIF(OI12:OI90,"=30"))</f>
        <v/>
      </c>
      <c r="OG100" s="449"/>
      <c r="OH100" s="447" t="str">
        <f>IF(ISBLANK(NW3),"",OF100/OF92)</f>
        <v/>
      </c>
      <c r="OI100" s="447"/>
      <c r="OJ100" s="77"/>
      <c r="OK100" s="90"/>
      <c r="OL100" s="84"/>
      <c r="OM100" s="449" t="str">
        <f>IF(ISBLANK(OR3),"",COUNTIF(OP12:OP90,"=20")+COUNTIF(OP12:OP90,"=30"))</f>
        <v/>
      </c>
      <c r="ON100" s="449"/>
      <c r="OO100" s="447" t="str">
        <f>IF(ISBLANK(OR3),"",OM100/OM92)</f>
        <v/>
      </c>
      <c r="OP100" s="447"/>
      <c r="OQ100" s="77"/>
      <c r="OR100" s="90"/>
      <c r="OS100" s="84"/>
      <c r="OT100" s="449" t="str">
        <f>IF(ISBLANK(OY3),"",COUNTIF(OW12:OW90,"=20")+COUNTIF(OW12:OW90,"=30"))</f>
        <v/>
      </c>
      <c r="OU100" s="449"/>
      <c r="OV100" s="447" t="str">
        <f>IF(ISBLANK(OY3),"",OT100/OT92)</f>
        <v/>
      </c>
      <c r="OW100" s="447"/>
      <c r="OX100" s="77"/>
      <c r="OY100" s="90"/>
      <c r="OZ100" s="84"/>
      <c r="PA100" s="449" t="str">
        <f>IF(ISBLANK(PF3),"",COUNTIF(PD12:PD90,"=20")+COUNTIF(PD12:PD90,"=30"))</f>
        <v/>
      </c>
      <c r="PB100" s="449"/>
      <c r="PC100" s="447" t="str">
        <f>IF(ISBLANK(PF3),"",PA100/PA92)</f>
        <v/>
      </c>
      <c r="PD100" s="447"/>
      <c r="PE100" s="77"/>
      <c r="PF100" s="90"/>
      <c r="PG100" s="84"/>
      <c r="PH100" s="449" t="str">
        <f>IF(ISBLANK(PM3),"",COUNTIF(PK12:PK90,"=20")+COUNTIF(PK12:PK90,"=30"))</f>
        <v/>
      </c>
      <c r="PI100" s="449"/>
      <c r="PJ100" s="447" t="str">
        <f>IF(ISBLANK(PM3),"",PH100/PH92)</f>
        <v/>
      </c>
      <c r="PK100" s="447"/>
      <c r="PL100" s="77"/>
      <c r="PM100" s="90"/>
      <c r="PN100" s="84"/>
      <c r="PO100" s="449" t="str">
        <f>IF(ISBLANK(PT3),"",COUNTIF(PR12:PR90,"=20")+COUNTIF(PR12:PR90,"=30"))</f>
        <v/>
      </c>
      <c r="PP100" s="449"/>
      <c r="PQ100" s="447" t="str">
        <f>IF(ISBLANK(PT3),"",PO100/PO92)</f>
        <v/>
      </c>
      <c r="PR100" s="447"/>
      <c r="PS100" s="77"/>
      <c r="PT100" s="90"/>
      <c r="PU100" s="84"/>
      <c r="PV100" s="449" t="str">
        <f>IF(ISBLANK(QA3),"",COUNTIF(PY12:PY90,"=20")+COUNTIF(PY12:PY90,"=30"))</f>
        <v/>
      </c>
      <c r="PW100" s="449"/>
      <c r="PX100" s="447" t="str">
        <f>IF(ISBLANK(QA3),"",PV100/PV92)</f>
        <v/>
      </c>
      <c r="PY100" s="447"/>
      <c r="PZ100" s="77"/>
      <c r="QA100" s="90"/>
      <c r="QB100" s="84"/>
      <c r="QC100" s="449" t="str">
        <f>IF(ISBLANK(QH3),"",COUNTIF(QF12:QF90,"=20")+COUNTIF(QF12:QF90,"=30"))</f>
        <v/>
      </c>
      <c r="QD100" s="449"/>
      <c r="QE100" s="447" t="str">
        <f>IF(ISBLANK(QH3),"",QC100/QC92)</f>
        <v/>
      </c>
      <c r="QF100" s="447"/>
      <c r="QG100" s="77"/>
      <c r="QH100" s="90"/>
      <c r="QI100" s="85"/>
      <c r="QJ100" s="449" t="str">
        <f>IF(ISBLANK(QV3),"",COUNTIF(QM12:QM90,"=20")+COUNTIF(QM12:QM90,"=30"))</f>
        <v/>
      </c>
      <c r="QK100" s="449"/>
      <c r="QL100" s="447" t="str">
        <f>IF(ISBLANK(QV3),"",QJ100/QJ92)</f>
        <v/>
      </c>
      <c r="QM100" s="447"/>
      <c r="QN100" s="77"/>
      <c r="QO100" s="90"/>
      <c r="QP100" s="85"/>
      <c r="QQ100" s="449" t="str">
        <f>IF(ISBLANK(QO3),"",COUNTIF(QT12:QT90,"=20")+COUNTIF(QT12:QT90,"=30"))</f>
        <v/>
      </c>
      <c r="QR100" s="449"/>
      <c r="QS100" s="447" t="str">
        <f>IF(ISBLANK(QO3),"",QQ100/QQ92)</f>
        <v/>
      </c>
      <c r="QT100" s="447"/>
      <c r="QU100" s="77"/>
      <c r="QV100" s="90"/>
    </row>
    <row r="101" spans="1:464" ht="15" customHeight="1" x14ac:dyDescent="0.2">
      <c r="A101" s="487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450" t="str">
        <f>IF(ISBLANK(G6),"",G6)</f>
        <v>Salah</v>
      </c>
      <c r="H101" s="450"/>
      <c r="I101" s="451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450" t="str">
        <f>IF(ISBLANK(N6),"",N6)</f>
        <v>Salah</v>
      </c>
      <c r="O101" s="450"/>
      <c r="P101" s="451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450" t="str">
        <f>IF(ISBLANK(U6),"",U6)</f>
        <v>Jota</v>
      </c>
      <c r="V101" s="450"/>
      <c r="W101" s="451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450" t="str">
        <f>IF(ISBLANK(AB6),"",AB6)</f>
        <v>Jota</v>
      </c>
      <c r="AC101" s="450"/>
      <c r="AD101" s="451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450" t="str">
        <f>IF(ISBLANK(AI6),"",AI6)</f>
        <v>TAA</v>
      </c>
      <c r="AJ101" s="450"/>
      <c r="AK101" s="451"/>
      <c r="AL101" s="84"/>
      <c r="AM101" s="88"/>
      <c r="AN101" s="91">
        <f>IF(ISBLANK(AP6),"",COUNTIF(Tipy!$AL$6:$AL$84,Výsledky!AP101))</f>
        <v>31</v>
      </c>
      <c r="AO101" s="89">
        <f>IF(ISBLANK(AP6),"",AN101/AM92)</f>
        <v>0.5</v>
      </c>
      <c r="AP101" s="450" t="str">
        <f>IF(ISBLANK(AP6),"",AP6)</f>
        <v>Salah</v>
      </c>
      <c r="AQ101" s="450"/>
      <c r="AR101" s="451"/>
      <c r="AS101" s="84"/>
      <c r="AT101" s="88"/>
      <c r="AU101" s="91" t="str">
        <f>IF(ISBLANK(AW6),"",COUNTIF(Tipy!$AR$6:$AR$84,Výsledky!AW101))</f>
        <v/>
      </c>
      <c r="AV101" s="89" t="str">
        <f>IF(ISBLANK(AW6),"",AU101/AT92)</f>
        <v/>
      </c>
      <c r="AW101" s="450" t="str">
        <f>IF(ISBLANK(AW6),"",AW6)</f>
        <v/>
      </c>
      <c r="AX101" s="450"/>
      <c r="AY101" s="451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450" t="str">
        <f>IF(ISBLANK(BD6),"",BD6)</f>
        <v/>
      </c>
      <c r="BE101" s="450"/>
      <c r="BF101" s="451"/>
      <c r="BG101" s="84"/>
      <c r="BH101" s="88"/>
      <c r="BI101" s="91">
        <f>IF(ISBLANK(BK6),"",COUNTIF(Tipy!$BD$6:$BD$84,Výsledky!BK101))</f>
        <v>14</v>
      </c>
      <c r="BJ101" s="89">
        <f>IF(ISBLANK(BK6),"",BI101/BH92)</f>
        <v>0.25925925925925924</v>
      </c>
      <c r="BK101" s="450" t="str">
        <f>IF(ISBLANK(BK6),"",BK6)</f>
        <v>Gravenberch</v>
      </c>
      <c r="BL101" s="450"/>
      <c r="BM101" s="451"/>
      <c r="BN101" s="84"/>
      <c r="BO101" s="88"/>
      <c r="BP101" s="91">
        <f>IF(ISBLANK(BR6),"",COUNTIF(Tipy!$BJ$6:$BJ$84,Výsledky!BR101))</f>
        <v>0</v>
      </c>
      <c r="BQ101" s="89">
        <f>IF(ISBLANK(BR6),"",BP101/BO92)</f>
        <v>0</v>
      </c>
      <c r="BR101" s="450" t="str">
        <f>IF(ISBLANK(BR6),"",BR6)</f>
        <v>van Dijk</v>
      </c>
      <c r="BS101" s="450"/>
      <c r="BT101" s="451"/>
      <c r="BU101" s="84"/>
      <c r="BV101" s="88"/>
      <c r="BW101" s="91">
        <f>IF(ISBLANK(BY6),"",COUNTIF(Tipy!$BP$6:$BP$84,Výsledky!BY101))</f>
        <v>4</v>
      </c>
      <c r="BX101" s="89">
        <f>IF(ISBLANK(BY6),"",BW101/BV92)</f>
        <v>7.0175438596491224E-2</v>
      </c>
      <c r="BY101" s="450" t="str">
        <f>IF(ISBLANK(BY6),"",BY6)</f>
        <v>TAA</v>
      </c>
      <c r="BZ101" s="450"/>
      <c r="CA101" s="451"/>
      <c r="CB101" s="84"/>
      <c r="CC101" s="88"/>
      <c r="CD101" s="91">
        <f>IF(ISBLANK(CF6),"",COUNTIF(Tipy!$BV$6:$BV$84,Výsledky!CF101))</f>
        <v>0</v>
      </c>
      <c r="CE101" s="89">
        <f>IF(ISBLANK(CF6),"",CD101/CC92)</f>
        <v>0</v>
      </c>
      <c r="CF101" s="450" t="str">
        <f>IF(ISBLANK(CF6),"",CF6)</f>
        <v>Nunez</v>
      </c>
      <c r="CG101" s="450"/>
      <c r="CH101" s="451"/>
      <c r="CI101" s="84"/>
      <c r="CJ101" s="88"/>
      <c r="CK101" s="91">
        <f>IF(ISBLANK(CM6),"",COUNTIF(Tipy!$CB$6:$CB$84,Výsledky!CM101))</f>
        <v>5</v>
      </c>
      <c r="CL101" s="89">
        <f>IF(ISBLANK(CM6),"",CK101/CJ92)</f>
        <v>8.771929824561403E-2</v>
      </c>
      <c r="CM101" s="450" t="str">
        <f>IF(ISBLANK(CM6),"",CM6)</f>
        <v>Nunez</v>
      </c>
      <c r="CN101" s="450"/>
      <c r="CO101" s="451"/>
      <c r="CP101" s="84"/>
      <c r="CQ101" s="88"/>
      <c r="CR101" s="91">
        <f>IF(ISBLANK(CT6),"",COUNTIF(Tipy!$CH$6:$CH$84,Výsledky!CT101))</f>
        <v>0</v>
      </c>
      <c r="CS101" s="89">
        <f>IF(ISBLANK(CT6),"",CR101/CQ92)</f>
        <v>0</v>
      </c>
      <c r="CT101" s="450" t="str">
        <f>IF(ISBLANK(CT6),"",CT6)</f>
        <v>TAA</v>
      </c>
      <c r="CU101" s="450"/>
      <c r="CV101" s="451"/>
      <c r="CW101" s="84"/>
      <c r="CX101" s="88"/>
      <c r="CY101" s="91">
        <f>IF(ISBLANK(DA6),"",COUNTIF(Tipy!$CN$6:$CN$84,Výsledky!DA101))</f>
        <v>9</v>
      </c>
      <c r="CZ101" s="89">
        <f>IF(ISBLANK(DA6),"",CY101/CX92)</f>
        <v>0.16981132075471697</v>
      </c>
      <c r="DA101" s="450" t="str">
        <f>IF(ISBLANK(DA6),"",DA6)</f>
        <v>Nunez</v>
      </c>
      <c r="DB101" s="450"/>
      <c r="DC101" s="451"/>
      <c r="DD101" s="84"/>
      <c r="DE101" s="88"/>
      <c r="DF101" s="91">
        <f>IF(ISBLANK(DH6),"",COUNTIF(Tipy!$CT$6:$CT$84,Výsledky!DH101))</f>
        <v>13</v>
      </c>
      <c r="DG101" s="89">
        <f>IF(ISBLANK(DH6),"",DF101/DE92)</f>
        <v>0.25</v>
      </c>
      <c r="DH101" s="450" t="str">
        <f>IF(ISBLANK(DH6),"",DH6)</f>
        <v>Elliott</v>
      </c>
      <c r="DI101" s="450"/>
      <c r="DJ101" s="451"/>
      <c r="DK101" s="84"/>
      <c r="DL101" s="88"/>
      <c r="DM101" s="91">
        <f>IF(ISBLANK(DO6),"",COUNTIF(Tipy!$CZ$6:$CZ$84,Výsledky!DO101))</f>
        <v>0</v>
      </c>
      <c r="DN101" s="89">
        <f>IF(ISBLANK(DO6),"",DM101/DL92)</f>
        <v>0</v>
      </c>
      <c r="DO101" s="450" t="str">
        <f>IF(ISBLANK(DO6),"",DO6)</f>
        <v>Elliott</v>
      </c>
      <c r="DP101" s="450"/>
      <c r="DQ101" s="451"/>
      <c r="DR101" s="84"/>
      <c r="DS101" s="88"/>
      <c r="DT101" s="91">
        <f>IF(ISBLANK(DV6),"",COUNTIF(Tipy!$DF$6:$DF$84,Výsledky!DV101))</f>
        <v>1</v>
      </c>
      <c r="DU101" s="89">
        <f>IF(ISBLANK(DV6),"",DT101/DS92)</f>
        <v>2.2727272727272728E-2</v>
      </c>
      <c r="DV101" s="450" t="str">
        <f>IF(ISBLANK(DV6),"",DV6)</f>
        <v>MacAllister</v>
      </c>
      <c r="DW101" s="450"/>
      <c r="DX101" s="451"/>
      <c r="DY101" s="84"/>
      <c r="DZ101" s="88"/>
      <c r="EA101" s="91">
        <f>IF(ISBLANK(EC6),"",COUNTIF(Tipy!$DL$6:$DL$84,Výsledky!EC101))</f>
        <v>6</v>
      </c>
      <c r="EB101" s="89">
        <f>IF(ISBLANK(EC6),"",EA101/DZ92)</f>
        <v>0.11538461538461539</v>
      </c>
      <c r="EC101" s="450" t="str">
        <f>IF(ISBLANK(EC6),"",EC6)</f>
        <v>Nunez</v>
      </c>
      <c r="ED101" s="450"/>
      <c r="EE101" s="451"/>
      <c r="EF101" s="84"/>
      <c r="EG101" s="88"/>
      <c r="EH101" s="91">
        <f>IF(ISBLANK(EJ6),"",COUNTIF(Tipy!$DR$6:$DR$84,Výsledky!EJ101))</f>
        <v>22</v>
      </c>
      <c r="EI101" s="89">
        <f>IF(ISBLANK(EJ6),"",EH101/EG92)</f>
        <v>0.43137254901960786</v>
      </c>
      <c r="EJ101" s="450" t="str">
        <f>IF(ISBLANK(EJ6),"",EJ6)</f>
        <v>Salah</v>
      </c>
      <c r="EK101" s="450"/>
      <c r="EL101" s="451"/>
      <c r="EM101" s="84"/>
      <c r="EN101" s="88"/>
      <c r="EO101" s="91">
        <f>IF(ISBLANK(EQ6),"",COUNTIF(Tipy!$DX$6:$DX$84,Výsledky!EQ101))</f>
        <v>0</v>
      </c>
      <c r="EP101" s="89">
        <f>IF(ISBLANK(EQ6),"",EO101/EN92)</f>
        <v>0</v>
      </c>
      <c r="EQ101" s="450" t="str">
        <f>IF(ISBLANK(EQ6),"",EQ6)</f>
        <v>Gomez</v>
      </c>
      <c r="ER101" s="450"/>
      <c r="ES101" s="451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450" t="str">
        <f>IF(ISBLANK(EX6),"",EX6)</f>
        <v/>
      </c>
      <c r="EY101" s="450"/>
      <c r="EZ101" s="451"/>
      <c r="FA101" s="84"/>
      <c r="FB101" s="88"/>
      <c r="FC101" s="91" t="str">
        <f>IF(ISBLANK(FE6),"",COUNTIF(Tipy!$EJ$6:$EJ$84,Výsledky!FE101))</f>
        <v/>
      </c>
      <c r="FD101" s="89" t="str">
        <f>IF(ISBLANK(FE6),"",FC101/FB92)</f>
        <v/>
      </c>
      <c r="FE101" s="450" t="str">
        <f>IF(ISBLANK(FE6),"",FE6)</f>
        <v/>
      </c>
      <c r="FF101" s="450"/>
      <c r="FG101" s="451"/>
      <c r="FH101" s="84"/>
      <c r="FI101" s="88"/>
      <c r="FJ101" s="91" t="str">
        <f>IF(ISBLANK(FL6),"",COUNTIF(Tipy!$EP$6:$EP$84,Výsledky!FL101))</f>
        <v/>
      </c>
      <c r="FK101" s="89" t="str">
        <f>IF(ISBLANK(FL6),"",FJ101/FI92)</f>
        <v/>
      </c>
      <c r="FL101" s="450" t="str">
        <f>IF(ISBLANK(FL6),"",FL6)</f>
        <v/>
      </c>
      <c r="FM101" s="450"/>
      <c r="FN101" s="451"/>
      <c r="FO101" s="84"/>
      <c r="FP101" s="88"/>
      <c r="FQ101" s="91" t="str">
        <f>IF(ISBLANK(FS6),"",COUNTIF(Tipy!$EV$6:$EV$84,Výsledky!FS101))</f>
        <v/>
      </c>
      <c r="FR101" s="89" t="str">
        <f>IF(ISBLANK(FS6),"",FQ101/FP92)</f>
        <v/>
      </c>
      <c r="FS101" s="450" t="str">
        <f>IF(ISBLANK(FS6),"",FS6)</f>
        <v/>
      </c>
      <c r="FT101" s="450"/>
      <c r="FU101" s="451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450" t="str">
        <f>IF(ISBLANK(FZ6),"",FZ6)</f>
        <v/>
      </c>
      <c r="GA101" s="450"/>
      <c r="GB101" s="451"/>
      <c r="GC101" s="84"/>
      <c r="GD101" s="88"/>
      <c r="GE101" s="91" t="str">
        <f>IF(ISBLANK(GG6),"",COUNTIF(Tipy!$FH$6:$FH$84,Výsledky!GG101))</f>
        <v/>
      </c>
      <c r="GF101" s="89" t="str">
        <f>IF(ISBLANK(GG6),"",GE101/GD92)</f>
        <v/>
      </c>
      <c r="GG101" s="450" t="str">
        <f>IF(ISBLANK(GG6),"",GG6)</f>
        <v/>
      </c>
      <c r="GH101" s="450"/>
      <c r="GI101" s="451"/>
      <c r="GJ101" s="84"/>
      <c r="GK101" s="88"/>
      <c r="GL101" s="91" t="str">
        <f>IF(ISBLANK(GN6),"",COUNTIF(Tipy!$FN$6:$FN$84,Výsledky!GN101))</f>
        <v/>
      </c>
      <c r="GM101" s="89" t="str">
        <f>IF(ISBLANK(GN6),"",GL101/GK92)</f>
        <v/>
      </c>
      <c r="GN101" s="450" t="str">
        <f>IF(ISBLANK(GN6),"",GN6)</f>
        <v/>
      </c>
      <c r="GO101" s="450"/>
      <c r="GP101" s="451"/>
      <c r="GQ101" s="84"/>
      <c r="GR101" s="88"/>
      <c r="GS101" s="91" t="str">
        <f>IF(ISBLANK(GU6),"",COUNTIF(Tipy!$FT$6:$FT$84,Výsledky!GU101))</f>
        <v/>
      </c>
      <c r="GT101" s="89" t="str">
        <f>IF(ISBLANK(GU6),"",GS101/GR92)</f>
        <v/>
      </c>
      <c r="GU101" s="454" t="str">
        <f t="shared" ref="GU101:GU103" si="26">IF(ISBLANK(GU6),"",GU6)</f>
        <v/>
      </c>
      <c r="GV101" s="454"/>
      <c r="GW101" s="451"/>
      <c r="GX101" s="84"/>
      <c r="GY101" s="88"/>
      <c r="GZ101" s="91" t="str">
        <f>IF(ISBLANK(HB6),"",COUNTIF(Tipy!$FZ$6:$FZ$84,Výsledky!HB101))</f>
        <v/>
      </c>
      <c r="HA101" s="89" t="str">
        <f>IF(ISBLANK(HB6),"",GZ101/GY92)</f>
        <v/>
      </c>
      <c r="HB101" s="450" t="str">
        <f>IF(ISBLANK(HB6),"",HB6)</f>
        <v/>
      </c>
      <c r="HC101" s="450"/>
      <c r="HD101" s="451"/>
      <c r="HE101" s="84"/>
      <c r="HF101" s="88"/>
      <c r="HG101" s="91" t="str">
        <f>IF(ISBLANK(HI6),"",COUNTIF(Tipy!$GF$6:$GF$84,Výsledky!HI101))</f>
        <v/>
      </c>
      <c r="HH101" s="89" t="str">
        <f t="shared" ref="HH101:HH103" si="27">IF(ISBLANK(HI6),"",HG101/HF89)</f>
        <v/>
      </c>
      <c r="HI101" s="454" t="str">
        <f t="shared" ref="HI101:HI103" si="28">IF(ISBLANK(HI6),"",HI6)</f>
        <v/>
      </c>
      <c r="HJ101" s="454"/>
      <c r="HK101" s="451"/>
      <c r="HL101" s="84"/>
      <c r="HM101" s="88"/>
      <c r="HN101" s="91" t="str">
        <f>IF(ISBLANK(HP6),"",COUNTIF(Tipy!$GL$6:$GL$84,Výsledky!HP101))</f>
        <v/>
      </c>
      <c r="HO101" s="89" t="str">
        <f>IF(ISBLANK(HP6),"",HN101/HM92)</f>
        <v/>
      </c>
      <c r="HP101" s="450" t="str">
        <f>IF(ISBLANK(HP6),"",HP6)</f>
        <v/>
      </c>
      <c r="HQ101" s="450"/>
      <c r="HR101" s="451"/>
      <c r="HS101" s="84"/>
      <c r="HT101" s="88"/>
      <c r="HU101" s="91" t="str">
        <f>IF(ISBLANK(HW6),"",COUNTIF(Tipy!$GR$6:$GR$84,Výsledky!HW101))</f>
        <v/>
      </c>
      <c r="HV101" s="89" t="str">
        <f>IF(ISBLANK(HW6),"",HU101/HT92)</f>
        <v/>
      </c>
      <c r="HW101" s="450" t="str">
        <f>IF(ISBLANK(HW6),"",HW6)</f>
        <v/>
      </c>
      <c r="HX101" s="450"/>
      <c r="HY101" s="451"/>
      <c r="HZ101" s="84"/>
      <c r="IA101" s="88"/>
      <c r="IB101" s="91" t="str">
        <f>IF(ISBLANK(ID6),"",COUNTIF(Tipy!$GX$6:$GX$84,Výsledky!ID101))</f>
        <v/>
      </c>
      <c r="IC101" s="89" t="str">
        <f>IF(ISBLANK(ID6),"",IB101/IA92)</f>
        <v/>
      </c>
      <c r="ID101" s="450" t="str">
        <f>IF(ISBLANK(ID6),"",ID6)</f>
        <v/>
      </c>
      <c r="IE101" s="450"/>
      <c r="IF101" s="451"/>
      <c r="IG101" s="84"/>
      <c r="IH101" s="88"/>
      <c r="II101" s="91" t="str">
        <f>IF(ISBLANK(IK6),"",COUNTIF(Tipy!$HD$6:$HD$84,Výsledky!IK101))</f>
        <v/>
      </c>
      <c r="IJ101" s="89" t="str">
        <f t="shared" ref="IJ101:IJ103" si="29">IF(ISBLANK(IK6),"",II101/IH89)</f>
        <v/>
      </c>
      <c r="IK101" s="454" t="str">
        <f t="shared" ref="IK101:IK103" si="30">IF(ISBLANK(IK6),"",IK6)</f>
        <v/>
      </c>
      <c r="IL101" s="454"/>
      <c r="IM101" s="451"/>
      <c r="IN101" s="84"/>
      <c r="IO101" s="88"/>
      <c r="IP101" s="91" t="str">
        <f>IF(ISBLANK(IR6),"",COUNTIF(Tipy!$HJ$6:$HJ$84,Výsledky!IR101))</f>
        <v/>
      </c>
      <c r="IQ101" s="89" t="str">
        <f>IF(ISBLANK(IR6),"",IP101/IO92)</f>
        <v/>
      </c>
      <c r="IR101" s="450" t="str">
        <f>IF(ISBLANK(IR6),"",IR6)</f>
        <v/>
      </c>
      <c r="IS101" s="450"/>
      <c r="IT101" s="451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450" t="str">
        <f>IF(ISBLANK(IY6),"",IY6)</f>
        <v/>
      </c>
      <c r="IZ101" s="450"/>
      <c r="JA101" s="451"/>
      <c r="JB101" s="84"/>
      <c r="JC101" s="88"/>
      <c r="JD101" s="91" t="str">
        <f>IF(ISBLANK(JF6),"",COUNTIF(Tipy!$HV$6:$HV$84,Výsledky!JF101))</f>
        <v/>
      </c>
      <c r="JE101" s="89" t="str">
        <f>IF(ISBLANK(JF6),"",JD101/JC92)</f>
        <v/>
      </c>
      <c r="JF101" s="450" t="str">
        <f>IF(ISBLANK(JF6),"",JF6)</f>
        <v/>
      </c>
      <c r="JG101" s="450"/>
      <c r="JH101" s="451"/>
      <c r="JI101" s="84"/>
      <c r="JJ101" s="88"/>
      <c r="JK101" s="91" t="str">
        <f>IF(ISBLANK(JM6),"",COUNTIF(Tipy!$IB$6:$IB$84,Výsledky!JM101))</f>
        <v/>
      </c>
      <c r="JL101" s="89" t="str">
        <f t="shared" ref="JL101:JL103" si="31">IF(ISBLANK(JM6),"",JK101/JJ89)</f>
        <v/>
      </c>
      <c r="JM101" s="454" t="str">
        <f t="shared" ref="JM101:JM103" si="32">IF(ISBLANK(JM6),"",JM6)</f>
        <v/>
      </c>
      <c r="JN101" s="454"/>
      <c r="JO101" s="451"/>
      <c r="JP101" s="84"/>
      <c r="JQ101" s="88"/>
      <c r="JR101" s="91" t="str">
        <f>IF(ISBLANK(JT6),"",COUNTIF(Tipy!$IH$6:$IH$84,Výsledky!JT101))</f>
        <v/>
      </c>
      <c r="JS101" s="89" t="str">
        <f>IF(ISBLANK(JT6),"",JR101/JQ92)</f>
        <v/>
      </c>
      <c r="JT101" s="450" t="str">
        <f>IF(ISBLANK(JT6),"",JT6)</f>
        <v/>
      </c>
      <c r="JU101" s="450"/>
      <c r="JV101" s="451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450" t="str">
        <f>IF(ISBLANK(KA6),"",KA6)</f>
        <v/>
      </c>
      <c r="KB101" s="450"/>
      <c r="KC101" s="451"/>
      <c r="KD101" s="84"/>
      <c r="KE101" s="88"/>
      <c r="KF101" s="91" t="str">
        <f>IF(ISBLANK(KH6),"",COUNTIF(Tipy!$IT$6:$IT$84,Výsledky!KH101))</f>
        <v/>
      </c>
      <c r="KG101" s="89" t="str">
        <f t="shared" ref="KG101:KG103" si="33">IF(ISBLANK(KH6),"",KF101/KE89)</f>
        <v/>
      </c>
      <c r="KH101" s="454" t="str">
        <f t="shared" ref="KH101:KH103" si="34">IF(ISBLANK(KH6),"",KH6)</f>
        <v/>
      </c>
      <c r="KI101" s="454"/>
      <c r="KJ101" s="451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450" t="str">
        <f>IF(ISBLANK(KO6),"",KO6)</f>
        <v/>
      </c>
      <c r="KP101" s="450"/>
      <c r="KQ101" s="451"/>
      <c r="KR101" s="84"/>
      <c r="KS101" s="88"/>
      <c r="KT101" s="91" t="str">
        <f>IF(ISBLANK(KV6),"",COUNTIF(Tipy!$JF$6:$JF$84,Výsledky!KV101))</f>
        <v/>
      </c>
      <c r="KU101" s="89" t="str">
        <f>IF(ISBLANK(KV6),"",KT101/KS92)</f>
        <v/>
      </c>
      <c r="KV101" s="450" t="str">
        <f>IF(ISBLANK(KV6),"",KV6)</f>
        <v/>
      </c>
      <c r="KW101" s="450"/>
      <c r="KX101" s="451"/>
      <c r="KY101" s="85"/>
      <c r="KZ101" s="88"/>
      <c r="LA101" s="91" t="str">
        <f>IF(ISBLANK(LC6),"",COUNTIF(Tipy!$JL$6:$JL$84,Výsledky!LC101))</f>
        <v/>
      </c>
      <c r="LB101" s="89" t="str">
        <f>IF(ISBLANK(LC6),"",LA101/KZ92)</f>
        <v/>
      </c>
      <c r="LC101" s="450" t="str">
        <f>IF(ISBLANK(LC6),"",LC6)</f>
        <v/>
      </c>
      <c r="LD101" s="450"/>
      <c r="LE101" s="451"/>
      <c r="LF101" s="84"/>
      <c r="LG101" s="88"/>
      <c r="LH101" s="91" t="str">
        <f>IF(ISBLANK(LJ6),"",COUNTIF(Tipy!$IB$6:$IB$84,Výsledky!LJ101))</f>
        <v/>
      </c>
      <c r="LI101" s="89" t="str">
        <f t="shared" ref="LI101:LI103" si="35">IF(ISBLANK(LJ6),"",LH101/LG89)</f>
        <v/>
      </c>
      <c r="LJ101" s="454" t="str">
        <f t="shared" ref="LJ101:LJ103" si="36">IF(ISBLANK(LJ6),"",LJ6)</f>
        <v/>
      </c>
      <c r="LK101" s="454"/>
      <c r="LL101" s="451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450" t="str">
        <f>IF(ISBLANK(LQ6),"",LQ6)</f>
        <v/>
      </c>
      <c r="LR101" s="450"/>
      <c r="LS101" s="451"/>
      <c r="LT101" s="84"/>
      <c r="LU101" s="88"/>
      <c r="LV101" s="91" t="str">
        <f>IF(ISBLANK(LX6),"",COUNTIF(Tipy!$IB$6:$IB$84,Výsledky!LX101))</f>
        <v/>
      </c>
      <c r="LW101" s="89" t="str">
        <f t="shared" ref="LW101:LW103" si="37">IF(ISBLANK(LX6),"",LV101/LU89)</f>
        <v/>
      </c>
      <c r="LX101" s="454" t="str">
        <f t="shared" ref="LX101:LX103" si="38">IF(ISBLANK(LX6),"",LX6)</f>
        <v/>
      </c>
      <c r="LY101" s="454"/>
      <c r="LZ101" s="451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450" t="str">
        <f>IF(ISBLANK(ME6),"",ME6)</f>
        <v/>
      </c>
      <c r="MF101" s="450"/>
      <c r="MG101" s="451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450" t="str">
        <f>IF(ISBLANK(ML6),"",ML6)</f>
        <v/>
      </c>
      <c r="MM101" s="450"/>
      <c r="MN101" s="451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450" t="str">
        <f>IF(ISBLANK(MS6),"",MS6)</f>
        <v/>
      </c>
      <c r="MT101" s="450"/>
      <c r="MU101" s="451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450" t="str">
        <f>IF(ISBLANK(MZ6),"",MZ6)</f>
        <v/>
      </c>
      <c r="NA101" s="450"/>
      <c r="NB101" s="451"/>
      <c r="NC101" s="84"/>
      <c r="ND101" s="88"/>
      <c r="NE101" s="91" t="str">
        <f>IF(ISBLANK(NG6),"",COUNTIF(Tipy!$LH$6:$LH$84,Výsledky!NG101))</f>
        <v/>
      </c>
      <c r="NF101" s="89" t="str">
        <f t="shared" ref="NF101:NF103" si="39">IF(ISBLANK(NG6),"",NE101/ND89)</f>
        <v/>
      </c>
      <c r="NG101" s="454" t="str">
        <f t="shared" ref="NG101:NG103" si="40">IF(ISBLANK(NG6),"",NG6)</f>
        <v/>
      </c>
      <c r="NH101" s="454"/>
      <c r="NI101" s="451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450" t="str">
        <f>IF(ISBLANK(NN6),"",NN6)</f>
        <v/>
      </c>
      <c r="NO101" s="450"/>
      <c r="NP101" s="451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450" t="str">
        <f>IF(ISBLANK(NU6),"",NU6)</f>
        <v/>
      </c>
      <c r="NV101" s="450"/>
      <c r="NW101" s="451"/>
      <c r="NX101" s="84"/>
      <c r="NY101" s="88"/>
      <c r="NZ101" s="91" t="str">
        <f>IF(ISBLANK(OB6),"",COUNTIF(Tipy!$LZ$6:$LZ$84,Výsledky!OB101))</f>
        <v/>
      </c>
      <c r="OA101" s="89" t="str">
        <f t="shared" ref="OA101:OA103" si="41">IF(ISBLANK(OB6),"",NZ101/NY89)</f>
        <v/>
      </c>
      <c r="OB101" s="454" t="str">
        <f t="shared" ref="OB101:OB103" si="42">IF(ISBLANK(OB6),"",OB6)</f>
        <v/>
      </c>
      <c r="OC101" s="454"/>
      <c r="OD101" s="451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450" t="str">
        <f>IF(ISBLANK(OI6),"",OI6)</f>
        <v/>
      </c>
      <c r="OJ101" s="450"/>
      <c r="OK101" s="451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450" t="str">
        <f>IF(ISBLANK(OP6),"",OP6)</f>
        <v/>
      </c>
      <c r="OQ101" s="450"/>
      <c r="OR101" s="451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450" t="str">
        <f>IF(ISBLANK(OW6),"",OW6)</f>
        <v/>
      </c>
      <c r="OX101" s="450"/>
      <c r="OY101" s="451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450" t="str">
        <f>IF(ISBLANK(PD6),"",PD6)</f>
        <v/>
      </c>
      <c r="PE101" s="450"/>
      <c r="PF101" s="451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450" t="str">
        <f>IF(ISBLANK(PK6),"",PK6)</f>
        <v/>
      </c>
      <c r="PL101" s="450"/>
      <c r="PM101" s="451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450" t="str">
        <f>IF(ISBLANK(PR6),"",PR6)</f>
        <v/>
      </c>
      <c r="PS101" s="450"/>
      <c r="PT101" s="451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450" t="str">
        <f>IF(ISBLANK(PY6),"",PY6)</f>
        <v/>
      </c>
      <c r="PZ101" s="450"/>
      <c r="QA101" s="451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450" t="str">
        <f>IF(ISBLANK(QF6),"",QF6)</f>
        <v/>
      </c>
      <c r="QG101" s="450"/>
      <c r="QH101" s="451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450" t="str">
        <f>IF(ISBLANK(QM6),"",QM6)</f>
        <v/>
      </c>
      <c r="QN101" s="450"/>
      <c r="QO101" s="451"/>
      <c r="QP101" s="85"/>
      <c r="QQ101" s="88"/>
      <c r="QR101" s="91" t="str">
        <f>IF(ISBLANK(QT6),"",COUNTIF(Tipy!$OH$6:$OH$84,Výsledky!QT101))</f>
        <v/>
      </c>
      <c r="QS101" s="89" t="str">
        <f>IF(ISBLANK(QT6),"",QR101/QQ92)</f>
        <v/>
      </c>
      <c r="QT101" s="450" t="str">
        <f>IF(ISBLANK(QT6),"",QT6)</f>
        <v/>
      </c>
      <c r="QU101" s="450"/>
      <c r="QV101" s="451"/>
    </row>
    <row r="102" spans="1:464" ht="15" customHeight="1" x14ac:dyDescent="0.2">
      <c r="A102" s="487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450" t="str">
        <f>IF(ISBLANK(G7),"",G7)</f>
        <v/>
      </c>
      <c r="H102" s="450"/>
      <c r="I102" s="451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450" t="str">
        <f>IF(ISBLANK(N7),"",N7)</f>
        <v/>
      </c>
      <c r="O102" s="450"/>
      <c r="P102" s="451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450" t="str">
        <f>IF(ISBLANK(U7),"",U7)</f>
        <v/>
      </c>
      <c r="V102" s="450"/>
      <c r="W102" s="451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450" t="str">
        <f>IF(ISBLANK(AB7),"",AB7)</f>
        <v>Salah</v>
      </c>
      <c r="AC102" s="450"/>
      <c r="AD102" s="451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450" t="str">
        <f>IF(ISBLANK(AI7),"",AI7)</f>
        <v>Nunez</v>
      </c>
      <c r="AJ102" s="450"/>
      <c r="AK102" s="451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450" t="str">
        <f>IF(ISBLANK(AP7),"",AP7)</f>
        <v/>
      </c>
      <c r="AQ102" s="450"/>
      <c r="AR102" s="451"/>
      <c r="AS102" s="84"/>
      <c r="AT102" s="88"/>
      <c r="AU102" s="91">
        <f>IF(ISBLANK(AW7),"",COUNTIF(Tipy!$AR$6:$AR$84,Výsledky!AW102))</f>
        <v>3</v>
      </c>
      <c r="AV102" s="89">
        <f>IF(ISBLANK(AW7),"",AU102/AT93)</f>
        <v>0.23076923076923078</v>
      </c>
      <c r="AW102" s="450" t="str">
        <f t="shared" ref="AW102:AW104" si="43">IF(ISBLANK(AW7),"",AW7)</f>
        <v>Gravenberch</v>
      </c>
      <c r="AX102" s="450"/>
      <c r="AY102" s="451"/>
      <c r="AZ102" s="84"/>
      <c r="BA102" s="88"/>
      <c r="BB102" s="91">
        <f>IF(ISBLANK(BD7),"",COUNTIF(Tipy!$AX$6:$AX$84,Výsledky!BD102))</f>
        <v>2</v>
      </c>
      <c r="BC102" s="89">
        <f>IF(ISBLANK(BD7),"",BB102/BA92)</f>
        <v>3.9215686274509803E-2</v>
      </c>
      <c r="BD102" s="450" t="str">
        <f>IF(ISBLANK(BD7),"",BD7)</f>
        <v>MacAllister</v>
      </c>
      <c r="BE102" s="450"/>
      <c r="BF102" s="451"/>
      <c r="BG102" s="84"/>
      <c r="BH102" s="88"/>
      <c r="BI102" s="91">
        <f>IF(ISBLANK(BK7),"",COUNTIF(Tipy!$BD$6:$BD$84,Výsledky!BK102))</f>
        <v>0</v>
      </c>
      <c r="BJ102" s="89">
        <f t="shared" ref="BJ102:BJ103" si="44">IF(ISBLANK(BK7),"",BI102/BH93)</f>
        <v>0</v>
      </c>
      <c r="BK102" s="450" t="str">
        <f t="shared" ref="BK102:BK104" si="45">IF(ISBLANK(BK7),"",BK7)</f>
        <v>Endo</v>
      </c>
      <c r="BL102" s="450"/>
      <c r="BM102" s="451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450" t="str">
        <f>IF(ISBLANK(BR7),"",BR7)</f>
        <v/>
      </c>
      <c r="BS102" s="450"/>
      <c r="BT102" s="451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450" t="str">
        <f>IF(ISBLANK(BY7),"",BY7)</f>
        <v/>
      </c>
      <c r="BZ102" s="450"/>
      <c r="CA102" s="451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450" t="str">
        <f>IF(ISBLANK(CF7),"",CF7)</f>
        <v/>
      </c>
      <c r="CG102" s="450"/>
      <c r="CH102" s="451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450" t="str">
        <f>IF(ISBLANK(CM7),"",CM7)</f>
        <v/>
      </c>
      <c r="CN102" s="450"/>
      <c r="CO102" s="451"/>
      <c r="CP102" s="84"/>
      <c r="CQ102" s="88"/>
      <c r="CR102" s="91">
        <f>IF(ISBLANK(CT7),"",COUNTIF(Tipy!$CH$6:$CH$84,Výsledky!CT102))</f>
        <v>6</v>
      </c>
      <c r="CS102" s="89">
        <f>IF(ISBLANK(CT7),"",CR102/CQ92)</f>
        <v>0.1111111111111111</v>
      </c>
      <c r="CT102" s="450" t="str">
        <f>IF(ISBLANK(CT7),"",CT7)</f>
        <v>Jones</v>
      </c>
      <c r="CU102" s="450"/>
      <c r="CV102" s="451"/>
      <c r="CW102" s="84"/>
      <c r="CX102" s="88"/>
      <c r="CY102" s="91">
        <f>IF(ISBLANK(DA7),"",COUNTIF(Tipy!$CN$6:$CN$84,Výsledky!DA102))</f>
        <v>7</v>
      </c>
      <c r="CZ102" s="89">
        <f>IF(ISBLANK(DA7),"",CY102/CX92)</f>
        <v>0.13207547169811321</v>
      </c>
      <c r="DA102" s="450" t="str">
        <f>IF(ISBLANK(DA7),"",DA7)</f>
        <v>Szoboszlai</v>
      </c>
      <c r="DB102" s="450"/>
      <c r="DC102" s="451"/>
      <c r="DD102" s="84"/>
      <c r="DE102" s="88"/>
      <c r="DF102" s="91">
        <f>IF(ISBLANK(DH7),"",COUNTIF(Tipy!$CT$6:$CT$84,Výsledky!DH102))</f>
        <v>1</v>
      </c>
      <c r="DG102" s="89">
        <f>IF(ISBLANK(DH7),"",DF102/DE92)</f>
        <v>1.9230769230769232E-2</v>
      </c>
      <c r="DH102" s="450" t="str">
        <f>IF(ISBLANK(DH7),"",DH7)</f>
        <v>TAA</v>
      </c>
      <c r="DI102" s="450"/>
      <c r="DJ102" s="451"/>
      <c r="DK102" s="84"/>
      <c r="DL102" s="88"/>
      <c r="DM102" s="91" t="str">
        <f>IF(ISBLANK(DO7),"",COUNTIF(Tipy!$CZ$6:$CZ$84,Výsledky!DO102))</f>
        <v/>
      </c>
      <c r="DN102" s="89" t="str">
        <f t="shared" ref="DN102:DN104" si="46">IF(ISBLANK(DO7),"",DM102/DL93)</f>
        <v/>
      </c>
      <c r="DO102" s="450" t="str">
        <f t="shared" ref="DO102:DO104" si="47">IF(ISBLANK(DO7),"",DO7)</f>
        <v/>
      </c>
      <c r="DP102" s="450"/>
      <c r="DQ102" s="451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450" t="str">
        <f>IF(ISBLANK(DV7),"",DV7)</f>
        <v/>
      </c>
      <c r="DW102" s="450"/>
      <c r="DX102" s="451"/>
      <c r="DY102" s="84"/>
      <c r="DZ102" s="88"/>
      <c r="EA102" s="91">
        <f>IF(ISBLANK(EC7),"",COUNTIF(Tipy!$DL$6:$DL$84,Výsledky!EC102))</f>
        <v>0</v>
      </c>
      <c r="EB102" s="89">
        <f>IF(ISBLANK(EC7),"",EA102/DZ92)</f>
        <v>0</v>
      </c>
      <c r="EC102" s="450" t="str">
        <f>IF(ISBLANK(EC7),"",EC7)</f>
        <v>Tsimikas</v>
      </c>
      <c r="ED102" s="450"/>
      <c r="EE102" s="451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450" t="str">
        <f>IF(ISBLANK(EJ7),"",EJ7)</f>
        <v/>
      </c>
      <c r="EK102" s="450"/>
      <c r="EL102" s="451"/>
      <c r="EM102" s="84"/>
      <c r="EN102" s="88"/>
      <c r="EO102" s="91">
        <f>IF(ISBLANK(EQ7),"",COUNTIF(Tipy!$DX$6:$DX$84,Výsledky!EQ102))</f>
        <v>6</v>
      </c>
      <c r="EP102" s="89">
        <f>IF(ISBLANK(EQ7),"",EO102/EN92)</f>
        <v>0.11764705882352941</v>
      </c>
      <c r="EQ102" s="450" t="str">
        <f>IF(ISBLANK(EQ7),"",EQ7)</f>
        <v>Salah</v>
      </c>
      <c r="ER102" s="450"/>
      <c r="ES102" s="451"/>
      <c r="ET102" s="84"/>
      <c r="EU102" s="88"/>
      <c r="EV102" s="91">
        <f>IF(ISBLANK(EX7),"",COUNTIF(Tipy!$ED$6:$ED$84,Výsledky!EX102))</f>
        <v>17</v>
      </c>
      <c r="EW102" s="89">
        <f>IF(ISBLANK(EX7),"",EV102/EU92)</f>
        <v>0.35416666666666669</v>
      </c>
      <c r="EX102" s="450" t="str">
        <f>IF(ISBLANK(EX7),"",EX7)</f>
        <v>Salah</v>
      </c>
      <c r="EY102" s="450"/>
      <c r="EZ102" s="451"/>
      <c r="FA102" s="84"/>
      <c r="FB102" s="88"/>
      <c r="FC102" s="91" t="str">
        <f>IF(ISBLANK(FE7),"",COUNTIF(Tipy!$EJ$6:$EJ$84,Výsledky!FE102))</f>
        <v/>
      </c>
      <c r="FD102" s="89" t="str">
        <f>IF(ISBLANK(FE7),"",FC102/FB92)</f>
        <v/>
      </c>
      <c r="FE102" s="450" t="str">
        <f>IF(ISBLANK(FE7),"",FE7)</f>
        <v/>
      </c>
      <c r="FF102" s="450"/>
      <c r="FG102" s="451"/>
      <c r="FH102" s="84"/>
      <c r="FI102" s="88"/>
      <c r="FJ102" s="91" t="str">
        <f>IF(ISBLANK(FL7),"",COUNTIF(Tipy!$EP$6:$EP$84,Výsledky!FL102))</f>
        <v/>
      </c>
      <c r="FK102" s="89" t="str">
        <f>IF(ISBLANK(FL7),"",FJ102/FI92)</f>
        <v/>
      </c>
      <c r="FL102" s="450" t="str">
        <f>IF(ISBLANK(FL7),"",FL7)</f>
        <v/>
      </c>
      <c r="FM102" s="450"/>
      <c r="FN102" s="451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450" t="str">
        <f>IF(ISBLANK(FS7),"",FS7)</f>
        <v/>
      </c>
      <c r="FT102" s="450"/>
      <c r="FU102" s="451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450" t="str">
        <f>IF(ISBLANK(FZ7),"",FZ7)</f>
        <v/>
      </c>
      <c r="GA102" s="450"/>
      <c r="GB102" s="451"/>
      <c r="GC102" s="84"/>
      <c r="GD102" s="88"/>
      <c r="GE102" s="91" t="str">
        <f>IF(ISBLANK(GG7),"",COUNTIF(Tipy!$FH$6:$FH$84,Výsledky!GG102))</f>
        <v/>
      </c>
      <c r="GF102" s="89" t="str">
        <f>IF(ISBLANK(GG7),"",GE102/GD92)</f>
        <v/>
      </c>
      <c r="GG102" s="450" t="str">
        <f>IF(ISBLANK(GG7),"",GG7)</f>
        <v/>
      </c>
      <c r="GH102" s="450"/>
      <c r="GI102" s="451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450" t="str">
        <f>IF(ISBLANK(GN7),"",GN7)</f>
        <v/>
      </c>
      <c r="GO102" s="450"/>
      <c r="GP102" s="451"/>
      <c r="GQ102" s="84"/>
      <c r="GR102" s="88"/>
      <c r="GS102" s="91" t="str">
        <f>IF(ISBLANK(GU7),"",COUNTIF(Tipy!$FT$6:$FT$84,Výsledky!GU102))</f>
        <v/>
      </c>
      <c r="GT102" s="89" t="str">
        <f t="shared" ref="GT102:GT103" si="48">IF(ISBLANK(GU7),"",GS102/GR93)</f>
        <v/>
      </c>
      <c r="GU102" s="454" t="str">
        <f t="shared" si="26"/>
        <v/>
      </c>
      <c r="GV102" s="454"/>
      <c r="GW102" s="451"/>
      <c r="GX102" s="84"/>
      <c r="GY102" s="88"/>
      <c r="GZ102" s="91" t="str">
        <f>IF(ISBLANK(HB7),"",COUNTIF(Tipy!$FZ$6:$FZ$84,Výsledky!HB102))</f>
        <v/>
      </c>
      <c r="HA102" s="89" t="str">
        <f>IF(ISBLANK(HB7),"",GZ102/GY92)</f>
        <v/>
      </c>
      <c r="HB102" s="450" t="str">
        <f>IF(ISBLANK(HB7),"",HB7)</f>
        <v/>
      </c>
      <c r="HC102" s="450"/>
      <c r="HD102" s="451"/>
      <c r="HE102" s="84"/>
      <c r="HF102" s="88"/>
      <c r="HG102" s="91" t="str">
        <f>IF(ISBLANK(HI7),"",COUNTIF(Tipy!$GF$6:$GF$84,Výsledky!HI102))</f>
        <v/>
      </c>
      <c r="HH102" s="89" t="str">
        <f t="shared" si="27"/>
        <v/>
      </c>
      <c r="HI102" s="454" t="str">
        <f t="shared" si="28"/>
        <v/>
      </c>
      <c r="HJ102" s="454"/>
      <c r="HK102" s="451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450" t="str">
        <f>IF(ISBLANK(HP7),"",HP7)</f>
        <v/>
      </c>
      <c r="HQ102" s="450"/>
      <c r="HR102" s="451"/>
      <c r="HS102" s="84"/>
      <c r="HT102" s="88"/>
      <c r="HU102" s="91" t="str">
        <f>IF(ISBLANK(HW7),"",COUNTIF(Tipy!$GR$6:$GR$84,Výsledky!HW102))</f>
        <v/>
      </c>
      <c r="HV102" s="89" t="str">
        <f t="shared" ref="HV102:HV104" si="49">IF(ISBLANK(HW7),"",HU102/HT93)</f>
        <v/>
      </c>
      <c r="HW102" s="450" t="str">
        <f t="shared" ref="HW102:HW104" si="50">IF(ISBLANK(HW7),"",HW7)</f>
        <v/>
      </c>
      <c r="HX102" s="450"/>
      <c r="HY102" s="451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450" t="str">
        <f>IF(ISBLANK(ID7),"",ID7)</f>
        <v/>
      </c>
      <c r="IE102" s="450"/>
      <c r="IF102" s="451"/>
      <c r="IG102" s="84"/>
      <c r="IH102" s="88"/>
      <c r="II102" s="91" t="str">
        <f>IF(ISBLANK(IK7),"",COUNTIF(Tipy!$HD$6:$HD$84,Výsledky!IK102))</f>
        <v/>
      </c>
      <c r="IJ102" s="89" t="str">
        <f t="shared" si="29"/>
        <v/>
      </c>
      <c r="IK102" s="454" t="str">
        <f t="shared" si="30"/>
        <v/>
      </c>
      <c r="IL102" s="454"/>
      <c r="IM102" s="451"/>
      <c r="IN102" s="84"/>
      <c r="IO102" s="88"/>
      <c r="IP102" s="91" t="str">
        <f>IF(ISBLANK(IR7),"",COUNTIF(Tipy!$HJ$6:$HJ$84,Výsledky!IR102))</f>
        <v/>
      </c>
      <c r="IQ102" s="89" t="str">
        <f>IF(ISBLANK(IR7),"",IP102/IO92)</f>
        <v/>
      </c>
      <c r="IR102" s="450" t="str">
        <f>IF(ISBLANK(IR7),"",IR7)</f>
        <v/>
      </c>
      <c r="IS102" s="450"/>
      <c r="IT102" s="451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450" t="str">
        <f>IF(ISBLANK(IY7),"",IY7)</f>
        <v/>
      </c>
      <c r="IZ102" s="450"/>
      <c r="JA102" s="451"/>
      <c r="JB102" s="84"/>
      <c r="JC102" s="88"/>
      <c r="JD102" s="91" t="str">
        <f>IF(ISBLANK(JF7),"",COUNTIF(Tipy!$HV$6:$HV$84,Výsledky!JF102))</f>
        <v/>
      </c>
      <c r="JE102" s="89" t="str">
        <f>IF(ISBLANK(JF7),"",JD102/JC92)</f>
        <v/>
      </c>
      <c r="JF102" s="450" t="str">
        <f>IF(ISBLANK(JF7),"",JF7)</f>
        <v/>
      </c>
      <c r="JG102" s="450"/>
      <c r="JH102" s="451"/>
      <c r="JI102" s="84"/>
      <c r="JJ102" s="88"/>
      <c r="JK102" s="91" t="str">
        <f>IF(ISBLANK(JM7),"",COUNTIF(Tipy!$IB$6:$IB$84,Výsledky!JM102))</f>
        <v/>
      </c>
      <c r="JL102" s="89" t="str">
        <f t="shared" si="31"/>
        <v/>
      </c>
      <c r="JM102" s="454" t="str">
        <f t="shared" si="32"/>
        <v/>
      </c>
      <c r="JN102" s="454"/>
      <c r="JO102" s="451"/>
      <c r="JP102" s="84"/>
      <c r="JQ102" s="88"/>
      <c r="JR102" s="91" t="str">
        <f>IF(ISBLANK(JT7),"",COUNTIF(Tipy!$IH$6:$IH$84,Výsledky!JT102))</f>
        <v/>
      </c>
      <c r="JS102" s="89" t="str">
        <f>IF(ISBLANK(JT7),"",JR102/JQ92)</f>
        <v/>
      </c>
      <c r="JT102" s="450" t="str">
        <f>IF(ISBLANK(JT7),"",JT7)</f>
        <v/>
      </c>
      <c r="JU102" s="450"/>
      <c r="JV102" s="451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450" t="str">
        <f>IF(ISBLANK(KA7),"",KA7)</f>
        <v/>
      </c>
      <c r="KB102" s="450"/>
      <c r="KC102" s="451"/>
      <c r="KD102" s="84"/>
      <c r="KE102" s="88"/>
      <c r="KF102" s="91" t="str">
        <f>IF(ISBLANK(KH7),"",COUNTIF(Tipy!$IT$6:$IT$84,Výsledky!KH102))</f>
        <v/>
      </c>
      <c r="KG102" s="89" t="str">
        <f t="shared" si="33"/>
        <v/>
      </c>
      <c r="KH102" s="454" t="str">
        <f t="shared" si="34"/>
        <v/>
      </c>
      <c r="KI102" s="454"/>
      <c r="KJ102" s="451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450" t="str">
        <f>IF(ISBLANK(KO7),"",KO7)</f>
        <v/>
      </c>
      <c r="KP102" s="450"/>
      <c r="KQ102" s="451"/>
      <c r="KR102" s="84"/>
      <c r="KS102" s="88"/>
      <c r="KT102" s="91" t="str">
        <f>IF(ISBLANK(KV7),"",COUNTIF(Tipy!$JF$6:$JF$84,Výsledky!KV102))</f>
        <v/>
      </c>
      <c r="KU102" s="89" t="str">
        <f>IF(ISBLANK(KV7),"",KT102/KS92)</f>
        <v/>
      </c>
      <c r="KV102" s="450" t="str">
        <f>IF(ISBLANK(KV7),"",KV7)</f>
        <v/>
      </c>
      <c r="KW102" s="450"/>
      <c r="KX102" s="451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450" t="str">
        <f>IF(ISBLANK(LC7),"",LC7)</f>
        <v/>
      </c>
      <c r="LD102" s="450"/>
      <c r="LE102" s="451"/>
      <c r="LF102" s="84"/>
      <c r="LG102" s="88"/>
      <c r="LH102" s="91" t="str">
        <f>IF(ISBLANK(LJ7),"",COUNTIF(Tipy!$IB$6:$IB$84,Výsledky!LJ102))</f>
        <v/>
      </c>
      <c r="LI102" s="89" t="str">
        <f t="shared" si="35"/>
        <v/>
      </c>
      <c r="LJ102" s="454" t="str">
        <f t="shared" si="36"/>
        <v/>
      </c>
      <c r="LK102" s="454"/>
      <c r="LL102" s="451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450" t="str">
        <f>IF(ISBLANK(LQ7),"",LQ7)</f>
        <v/>
      </c>
      <c r="LR102" s="450"/>
      <c r="LS102" s="451"/>
      <c r="LT102" s="84"/>
      <c r="LU102" s="88"/>
      <c r="LV102" s="91" t="str">
        <f>IF(ISBLANK(LX7),"",COUNTIF(Tipy!$IB$6:$IB$84,Výsledky!LX102))</f>
        <v/>
      </c>
      <c r="LW102" s="89" t="str">
        <f t="shared" si="37"/>
        <v/>
      </c>
      <c r="LX102" s="454" t="str">
        <f t="shared" si="38"/>
        <v/>
      </c>
      <c r="LY102" s="454"/>
      <c r="LZ102" s="451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450" t="str">
        <f>IF(ISBLANK(ME7),"",ME7)</f>
        <v/>
      </c>
      <c r="MF102" s="450"/>
      <c r="MG102" s="451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450" t="str">
        <f>IF(ISBLANK(ML7),"",ML7)</f>
        <v/>
      </c>
      <c r="MM102" s="450"/>
      <c r="MN102" s="451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450" t="str">
        <f>IF(ISBLANK(MS7),"",MS7)</f>
        <v/>
      </c>
      <c r="MT102" s="450"/>
      <c r="MU102" s="451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450" t="str">
        <f>IF(ISBLANK(MZ7),"",MZ7)</f>
        <v/>
      </c>
      <c r="NA102" s="450"/>
      <c r="NB102" s="451"/>
      <c r="NC102" s="84"/>
      <c r="ND102" s="88"/>
      <c r="NE102" s="91" t="str">
        <f>IF(ISBLANK(NG7),"",COUNTIF(Tipy!$LH$6:$LH$84,Výsledky!NG102))</f>
        <v/>
      </c>
      <c r="NF102" s="89" t="str">
        <f t="shared" si="39"/>
        <v/>
      </c>
      <c r="NG102" s="454" t="str">
        <f t="shared" si="40"/>
        <v/>
      </c>
      <c r="NH102" s="454"/>
      <c r="NI102" s="451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450" t="str">
        <f>IF(ISBLANK(NN7),"",NN7)</f>
        <v/>
      </c>
      <c r="NO102" s="450"/>
      <c r="NP102" s="451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450" t="str">
        <f>IF(ISBLANK(NU7),"",NU7)</f>
        <v/>
      </c>
      <c r="NV102" s="450"/>
      <c r="NW102" s="451"/>
      <c r="NX102" s="84"/>
      <c r="NY102" s="88"/>
      <c r="NZ102" s="91" t="str">
        <f>IF(ISBLANK(OB7),"",COUNTIF(Tipy!$LZ$6:$LZ$84,Výsledky!OB102))</f>
        <v/>
      </c>
      <c r="OA102" s="89" t="str">
        <f t="shared" si="41"/>
        <v/>
      </c>
      <c r="OB102" s="454" t="str">
        <f t="shared" si="42"/>
        <v/>
      </c>
      <c r="OC102" s="454"/>
      <c r="OD102" s="451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450" t="str">
        <f>IF(ISBLANK(OI7),"",OI7)</f>
        <v/>
      </c>
      <c r="OJ102" s="450"/>
      <c r="OK102" s="451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450" t="str">
        <f>IF(ISBLANK(OP7),"",OP7)</f>
        <v/>
      </c>
      <c r="OQ102" s="450"/>
      <c r="OR102" s="451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450" t="str">
        <f>IF(ISBLANK(OW7),"",OW7)</f>
        <v/>
      </c>
      <c r="OX102" s="450"/>
      <c r="OY102" s="451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450" t="str">
        <f>IF(ISBLANK(PD7),"",PD7)</f>
        <v/>
      </c>
      <c r="PE102" s="450"/>
      <c r="PF102" s="451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450" t="str">
        <f>IF(ISBLANK(PK7),"",PK7)</f>
        <v/>
      </c>
      <c r="PL102" s="450"/>
      <c r="PM102" s="451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450" t="str">
        <f>IF(ISBLANK(PR7),"",PR7)</f>
        <v/>
      </c>
      <c r="PS102" s="450"/>
      <c r="PT102" s="451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450" t="str">
        <f>IF(ISBLANK(PY7),"",PY7)</f>
        <v/>
      </c>
      <c r="PZ102" s="450"/>
      <c r="QA102" s="451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450" t="str">
        <f>IF(ISBLANK(QF7),"",QF7)</f>
        <v/>
      </c>
      <c r="QG102" s="450"/>
      <c r="QH102" s="451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450" t="str">
        <f>IF(ISBLANK(QM7),"",QM7)</f>
        <v/>
      </c>
      <c r="QN102" s="450"/>
      <c r="QO102" s="451"/>
      <c r="QP102" s="85"/>
      <c r="QQ102" s="88"/>
      <c r="QR102" s="91" t="str">
        <f>IF(ISBLANK(QT7),"",COUNTIF(Tipy!$OH$6:$OH$84,Výsledky!QT102))</f>
        <v/>
      </c>
      <c r="QS102" s="89" t="str">
        <f t="shared" ref="QS102:QS104" si="51">IF(ISBLANK(QT7),"",QR102/QQ93)</f>
        <v/>
      </c>
      <c r="QT102" s="450" t="str">
        <f t="shared" ref="QT102:QT104" si="52">IF(ISBLANK(QT7),"",QT7)</f>
        <v/>
      </c>
      <c r="QU102" s="450"/>
      <c r="QV102" s="451"/>
    </row>
    <row r="103" spans="1:464" ht="15" customHeight="1" x14ac:dyDescent="0.2">
      <c r="A103" s="487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450" t="str">
        <f>IF(ISBLANK(G8),"",G8)</f>
        <v/>
      </c>
      <c r="H103" s="450"/>
      <c r="I103" s="451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450" t="str">
        <f>IF(ISBLANK(N8),"",N8)</f>
        <v/>
      </c>
      <c r="O103" s="450"/>
      <c r="P103" s="451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450" t="str">
        <f>IF(ISBLANK(U8),"",U8)</f>
        <v/>
      </c>
      <c r="V103" s="450"/>
      <c r="W103" s="451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450" t="str">
        <f>IF(ISBLANK(AB8),"",AB8)</f>
        <v/>
      </c>
      <c r="AC103" s="450"/>
      <c r="AD103" s="451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450" t="str">
        <f>IF(ISBLANK(AI8),"",AI8)</f>
        <v/>
      </c>
      <c r="AJ103" s="450"/>
      <c r="AK103" s="451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450" t="str">
        <f>IF(ISBLANK(AP8),"",AP8)</f>
        <v/>
      </c>
      <c r="AQ103" s="450"/>
      <c r="AR103" s="451"/>
      <c r="AS103" s="84"/>
      <c r="AT103" s="88"/>
      <c r="AU103" s="91">
        <f>IF(ISBLANK(AW8),"",COUNTIF(Tipy!$AR$6:$AR$84,Výsledky!AW103))</f>
        <v>5</v>
      </c>
      <c r="AV103" s="89">
        <f>IF(ISBLANK(AW8),"",AU103/AT94)</f>
        <v>0.10869565217391304</v>
      </c>
      <c r="AW103" s="450" t="str">
        <f t="shared" si="43"/>
        <v>Nunez</v>
      </c>
      <c r="AX103" s="450"/>
      <c r="AY103" s="451"/>
      <c r="AZ103" s="84"/>
      <c r="BA103" s="88"/>
      <c r="BB103" s="91">
        <f>IF(ISBLANK(BD8),"",COUNTIF(Tipy!$AX$6:$AX$84,Výsledky!BD103))</f>
        <v>0</v>
      </c>
      <c r="BC103" s="89">
        <f>IF(ISBLANK(BD8),"",BB103/BA92)</f>
        <v>0</v>
      </c>
      <c r="BD103" s="450" t="str">
        <f>IF(ISBLANK(BD8),"",BD8)</f>
        <v>van Dijk</v>
      </c>
      <c r="BE103" s="450"/>
      <c r="BF103" s="451"/>
      <c r="BG103" s="84"/>
      <c r="BH103" s="88"/>
      <c r="BI103" s="91">
        <f>IF(ISBLANK(BK8),"",COUNTIF(Tipy!$BD$6:$BD$84,Výsledky!BK103))</f>
        <v>0</v>
      </c>
      <c r="BJ103" s="89">
        <f t="shared" si="44"/>
        <v>0</v>
      </c>
      <c r="BK103" s="450" t="str">
        <f t="shared" si="45"/>
        <v>Quansah</v>
      </c>
      <c r="BL103" s="450"/>
      <c r="BM103" s="451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450" t="str">
        <f>IF(ISBLANK(BR8),"",BR8)</f>
        <v/>
      </c>
      <c r="BS103" s="450"/>
      <c r="BT103" s="451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450" t="str">
        <f>IF(ISBLANK(BY8),"",BY8)</f>
        <v/>
      </c>
      <c r="BZ103" s="450"/>
      <c r="CA103" s="451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450" t="str">
        <f>IF(ISBLANK(CF8),"",CF8)</f>
        <v/>
      </c>
      <c r="CG103" s="450"/>
      <c r="CH103" s="451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450" t="str">
        <f>IF(ISBLANK(CM8),"",CM8)</f>
        <v/>
      </c>
      <c r="CN103" s="450"/>
      <c r="CO103" s="451"/>
      <c r="CP103" s="84"/>
      <c r="CQ103" s="88"/>
      <c r="CR103" s="91">
        <f>IF(ISBLANK(CT8),"",COUNTIF(Tipy!$CH$6:$CH$84,Výsledky!CT103))</f>
        <v>6</v>
      </c>
      <c r="CS103" s="89">
        <f>IF(ISBLANK(CT8),"",CR103/CQ92)</f>
        <v>0.1111111111111111</v>
      </c>
      <c r="CT103" s="450" t="str">
        <f>IF(ISBLANK(CT8),"",CT8)</f>
        <v>Nunez</v>
      </c>
      <c r="CU103" s="450"/>
      <c r="CV103" s="451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450" t="str">
        <f>IF(ISBLANK(DA8),"",DA8)</f>
        <v/>
      </c>
      <c r="DB103" s="450"/>
      <c r="DC103" s="451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450" t="str">
        <f>IF(ISBLANK(DH8),"",DH8)</f>
        <v/>
      </c>
      <c r="DI103" s="450"/>
      <c r="DJ103" s="451"/>
      <c r="DK103" s="84"/>
      <c r="DL103" s="88"/>
      <c r="DM103" s="91" t="str">
        <f>IF(ISBLANK(DO8),"",COUNTIF(Tipy!$CZ$6:$CZ$84,Výsledky!DO103))</f>
        <v/>
      </c>
      <c r="DN103" s="89" t="str">
        <f t="shared" si="46"/>
        <v/>
      </c>
      <c r="DO103" s="450" t="str">
        <f t="shared" si="47"/>
        <v/>
      </c>
      <c r="DP103" s="450"/>
      <c r="DQ103" s="451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450" t="str">
        <f>IF(ISBLANK(DV8),"",DV8)</f>
        <v/>
      </c>
      <c r="DW103" s="450"/>
      <c r="DX103" s="451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450" t="str">
        <f>IF(ISBLANK(EC8),"",EC8)</f>
        <v/>
      </c>
      <c r="ED103" s="450"/>
      <c r="EE103" s="451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450" t="str">
        <f>IF(ISBLANK(EJ8),"",EJ8)</f>
        <v/>
      </c>
      <c r="EK103" s="450"/>
      <c r="EL103" s="451"/>
      <c r="EM103" s="84"/>
      <c r="EN103" s="88"/>
      <c r="EO103" s="91">
        <f>IF(ISBLANK(EQ8),"",COUNTIF(Tipy!$DX$6:$DX$84,Výsledky!EQ103))</f>
        <v>0</v>
      </c>
      <c r="EP103" s="89">
        <f>IF(ISBLANK(EQ8),"",EO103/EN92)</f>
        <v>0</v>
      </c>
      <c r="EQ103" s="450" t="str">
        <f>IF(ISBLANK(EQ8),"",EQ8)</f>
        <v>TAA</v>
      </c>
      <c r="ER103" s="450"/>
      <c r="ES103" s="451"/>
      <c r="ET103" s="84"/>
      <c r="EU103" s="88"/>
      <c r="EV103" s="91">
        <f>IF(ISBLANK(EX8),"",COUNTIF(Tipy!$ED$6:$ED$84,Výsledky!EX103))</f>
        <v>1</v>
      </c>
      <c r="EW103" s="89">
        <f>IF(ISBLANK(EX8),"",EV103/EU92)</f>
        <v>2.0833333333333332E-2</v>
      </c>
      <c r="EX103" s="450" t="str">
        <f>IF(ISBLANK(EX8),"",EX8)</f>
        <v>Tsimikas</v>
      </c>
      <c r="EY103" s="450"/>
      <c r="EZ103" s="451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450" t="str">
        <f>IF(ISBLANK(FE8),"",FE8)</f>
        <v/>
      </c>
      <c r="FF103" s="450"/>
      <c r="FG103" s="451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450" t="str">
        <f>IF(ISBLANK(FL8),"",FL8)</f>
        <v/>
      </c>
      <c r="FM103" s="450"/>
      <c r="FN103" s="451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450" t="str">
        <f>IF(ISBLANK(FS8),"",FS8)</f>
        <v/>
      </c>
      <c r="FT103" s="450"/>
      <c r="FU103" s="451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450" t="str">
        <f>IF(ISBLANK(FZ8),"",FZ8)</f>
        <v/>
      </c>
      <c r="GA103" s="450"/>
      <c r="GB103" s="451"/>
      <c r="GC103" s="84"/>
      <c r="GD103" s="88"/>
      <c r="GE103" s="91" t="str">
        <f>IF(ISBLANK(GG8),"",COUNTIF(Tipy!$FH$6:$FH$84,Výsledky!GG103))</f>
        <v/>
      </c>
      <c r="GF103" s="89" t="str">
        <f>IF(ISBLANK(GG8),"",GE103/GD92)</f>
        <v/>
      </c>
      <c r="GG103" s="450" t="str">
        <f>IF(ISBLANK(GG8),"",GG8)</f>
        <v/>
      </c>
      <c r="GH103" s="450"/>
      <c r="GI103" s="451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450" t="str">
        <f>IF(ISBLANK(GN8),"",GN8)</f>
        <v/>
      </c>
      <c r="GO103" s="450"/>
      <c r="GP103" s="451"/>
      <c r="GQ103" s="84"/>
      <c r="GR103" s="88"/>
      <c r="GS103" s="91" t="str">
        <f>IF(ISBLANK(GU8),"",COUNTIF(Tipy!$FT$6:$FT$84,Výsledky!GU103))</f>
        <v/>
      </c>
      <c r="GT103" s="89" t="str">
        <f t="shared" si="48"/>
        <v/>
      </c>
      <c r="GU103" s="454" t="str">
        <f t="shared" si="26"/>
        <v/>
      </c>
      <c r="GV103" s="454"/>
      <c r="GW103" s="451"/>
      <c r="GX103" s="84"/>
      <c r="GY103" s="88"/>
      <c r="GZ103" s="91" t="str">
        <f>IF(ISBLANK(HB8),"",COUNTIF(Tipy!$FZ$6:$FZ$84,Výsledky!HB103))</f>
        <v/>
      </c>
      <c r="HA103" s="89" t="str">
        <f>IF(ISBLANK(HB8),"",GZ103/GY92)</f>
        <v/>
      </c>
      <c r="HB103" s="450" t="str">
        <f>IF(ISBLANK(HB8),"",HB8)</f>
        <v/>
      </c>
      <c r="HC103" s="450"/>
      <c r="HD103" s="451"/>
      <c r="HE103" s="84"/>
      <c r="HF103" s="88"/>
      <c r="HG103" s="91" t="str">
        <f>IF(ISBLANK(HI8),"",COUNTIF(Tipy!$GF$6:$GF$84,Výsledky!HI103))</f>
        <v/>
      </c>
      <c r="HH103" s="89" t="str">
        <f t="shared" si="27"/>
        <v/>
      </c>
      <c r="HI103" s="454" t="str">
        <f t="shared" si="28"/>
        <v/>
      </c>
      <c r="HJ103" s="454"/>
      <c r="HK103" s="451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450" t="str">
        <f>IF(ISBLANK(HP8),"",HP8)</f>
        <v/>
      </c>
      <c r="HQ103" s="450"/>
      <c r="HR103" s="451"/>
      <c r="HS103" s="84"/>
      <c r="HT103" s="88"/>
      <c r="HU103" s="91" t="str">
        <f>IF(ISBLANK(HW8),"",COUNTIF(Tipy!$GR$6:$GR$84,Výsledky!HW103))</f>
        <v/>
      </c>
      <c r="HV103" s="89" t="str">
        <f t="shared" si="49"/>
        <v/>
      </c>
      <c r="HW103" s="450" t="str">
        <f t="shared" si="50"/>
        <v/>
      </c>
      <c r="HX103" s="450"/>
      <c r="HY103" s="451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450" t="str">
        <f>IF(ISBLANK(ID8),"",ID8)</f>
        <v/>
      </c>
      <c r="IE103" s="450"/>
      <c r="IF103" s="451"/>
      <c r="IG103" s="84"/>
      <c r="IH103" s="88"/>
      <c r="II103" s="91" t="str">
        <f>IF(ISBLANK(IK8),"",COUNTIF(Tipy!$HD$6:$HD$84,Výsledky!IK103))</f>
        <v/>
      </c>
      <c r="IJ103" s="89" t="str">
        <f t="shared" si="29"/>
        <v/>
      </c>
      <c r="IK103" s="454" t="str">
        <f t="shared" si="30"/>
        <v/>
      </c>
      <c r="IL103" s="454"/>
      <c r="IM103" s="451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450" t="str">
        <f>IF(ISBLANK(IR8),"",IR8)</f>
        <v/>
      </c>
      <c r="IS103" s="450"/>
      <c r="IT103" s="451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450" t="str">
        <f>IF(ISBLANK(IY8),"",IY8)</f>
        <v/>
      </c>
      <c r="IZ103" s="450"/>
      <c r="JA103" s="451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450" t="str">
        <f>IF(ISBLANK(JF8),"",JF8)</f>
        <v/>
      </c>
      <c r="JG103" s="450"/>
      <c r="JH103" s="451"/>
      <c r="JI103" s="84"/>
      <c r="JJ103" s="88"/>
      <c r="JK103" s="91" t="str">
        <f>IF(ISBLANK(JM8),"",COUNTIF(Tipy!$IB$6:$IB$84,Výsledky!JM103))</f>
        <v/>
      </c>
      <c r="JL103" s="89" t="str">
        <f t="shared" si="31"/>
        <v/>
      </c>
      <c r="JM103" s="454" t="str">
        <f t="shared" si="32"/>
        <v/>
      </c>
      <c r="JN103" s="454"/>
      <c r="JO103" s="451"/>
      <c r="JP103" s="84"/>
      <c r="JQ103" s="88"/>
      <c r="JR103" s="91" t="str">
        <f>IF(ISBLANK(JT8),"",COUNTIF(Tipy!$IH$6:$IH$84,Výsledky!JT103))</f>
        <v/>
      </c>
      <c r="JS103" s="89" t="str">
        <f>IF(ISBLANK(JT8),"",JR103/JQ92)</f>
        <v/>
      </c>
      <c r="JT103" s="450" t="str">
        <f>IF(ISBLANK(JT8),"",JT8)</f>
        <v/>
      </c>
      <c r="JU103" s="450"/>
      <c r="JV103" s="451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450" t="str">
        <f>IF(ISBLANK(KA8),"",KA8)</f>
        <v/>
      </c>
      <c r="KB103" s="450"/>
      <c r="KC103" s="451"/>
      <c r="KD103" s="84"/>
      <c r="KE103" s="88"/>
      <c r="KF103" s="91" t="str">
        <f>IF(ISBLANK(KH8),"",COUNTIF(Tipy!$IT$6:$IT$84,Výsledky!KH103))</f>
        <v/>
      </c>
      <c r="KG103" s="89" t="str">
        <f t="shared" si="33"/>
        <v/>
      </c>
      <c r="KH103" s="454" t="str">
        <f t="shared" si="34"/>
        <v/>
      </c>
      <c r="KI103" s="454"/>
      <c r="KJ103" s="451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450" t="str">
        <f>IF(ISBLANK(KO8),"",KO8)</f>
        <v/>
      </c>
      <c r="KP103" s="450"/>
      <c r="KQ103" s="451"/>
      <c r="KR103" s="84"/>
      <c r="KS103" s="88"/>
      <c r="KT103" s="91" t="str">
        <f>IF(ISBLANK(KV8),"",COUNTIF(Tipy!$JF$6:$JF$84,Výsledky!KV103))</f>
        <v/>
      </c>
      <c r="KU103" s="89" t="str">
        <f>IF(ISBLANK(KV8),"",KT103/KS92)</f>
        <v/>
      </c>
      <c r="KV103" s="450" t="str">
        <f>IF(ISBLANK(KV8),"",KV8)</f>
        <v/>
      </c>
      <c r="KW103" s="450"/>
      <c r="KX103" s="451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450" t="str">
        <f>IF(ISBLANK(LC8),"",LC8)</f>
        <v/>
      </c>
      <c r="LD103" s="450"/>
      <c r="LE103" s="451"/>
      <c r="LF103" s="84"/>
      <c r="LG103" s="88"/>
      <c r="LH103" s="91" t="str">
        <f>IF(ISBLANK(LJ8),"",COUNTIF(Tipy!$IB$6:$IB$84,Výsledky!LJ103))</f>
        <v/>
      </c>
      <c r="LI103" s="89" t="str">
        <f t="shared" si="35"/>
        <v/>
      </c>
      <c r="LJ103" s="454" t="str">
        <f t="shared" si="36"/>
        <v/>
      </c>
      <c r="LK103" s="454"/>
      <c r="LL103" s="451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450" t="str">
        <f>IF(ISBLANK(LQ8),"",LQ8)</f>
        <v/>
      </c>
      <c r="LR103" s="450"/>
      <c r="LS103" s="451"/>
      <c r="LT103" s="84"/>
      <c r="LU103" s="88"/>
      <c r="LV103" s="91" t="str">
        <f>IF(ISBLANK(LX8),"",COUNTIF(Tipy!$IB$6:$IB$84,Výsledky!LX103))</f>
        <v/>
      </c>
      <c r="LW103" s="89" t="str">
        <f t="shared" si="37"/>
        <v/>
      </c>
      <c r="LX103" s="454" t="str">
        <f t="shared" si="38"/>
        <v/>
      </c>
      <c r="LY103" s="454"/>
      <c r="LZ103" s="451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450" t="str">
        <f>IF(ISBLANK(ME8),"",ME8)</f>
        <v/>
      </c>
      <c r="MF103" s="450"/>
      <c r="MG103" s="451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450" t="str">
        <f>IF(ISBLANK(ML8),"",ML8)</f>
        <v/>
      </c>
      <c r="MM103" s="450"/>
      <c r="MN103" s="451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450" t="str">
        <f>IF(ISBLANK(MS8),"",MS8)</f>
        <v/>
      </c>
      <c r="MT103" s="450"/>
      <c r="MU103" s="451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450" t="str">
        <f>IF(ISBLANK(MZ8),"",MZ8)</f>
        <v/>
      </c>
      <c r="NA103" s="450"/>
      <c r="NB103" s="451"/>
      <c r="NC103" s="84"/>
      <c r="ND103" s="88"/>
      <c r="NE103" s="91" t="str">
        <f>IF(ISBLANK(NG8),"",COUNTIF(Tipy!$LH$6:$LH$84,Výsledky!NG103))</f>
        <v/>
      </c>
      <c r="NF103" s="89" t="str">
        <f t="shared" si="39"/>
        <v/>
      </c>
      <c r="NG103" s="454" t="str">
        <f t="shared" si="40"/>
        <v/>
      </c>
      <c r="NH103" s="454"/>
      <c r="NI103" s="451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450" t="str">
        <f>IF(ISBLANK(NN8),"",NN8)</f>
        <v/>
      </c>
      <c r="NO103" s="450"/>
      <c r="NP103" s="451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450" t="str">
        <f>IF(ISBLANK(NU8),"",NU8)</f>
        <v/>
      </c>
      <c r="NV103" s="450"/>
      <c r="NW103" s="451"/>
      <c r="NX103" s="84"/>
      <c r="NY103" s="88"/>
      <c r="NZ103" s="91" t="str">
        <f>IF(ISBLANK(OB8),"",COUNTIF(Tipy!$LZ$6:$LZ$84,Výsledky!OB103))</f>
        <v/>
      </c>
      <c r="OA103" s="89" t="str">
        <f t="shared" si="41"/>
        <v/>
      </c>
      <c r="OB103" s="454" t="str">
        <f t="shared" si="42"/>
        <v/>
      </c>
      <c r="OC103" s="454"/>
      <c r="OD103" s="451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450" t="str">
        <f>IF(ISBLANK(OI8),"",OI8)</f>
        <v/>
      </c>
      <c r="OJ103" s="450"/>
      <c r="OK103" s="451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450" t="str">
        <f>IF(ISBLANK(OP8),"",OP8)</f>
        <v/>
      </c>
      <c r="OQ103" s="450"/>
      <c r="OR103" s="451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450" t="str">
        <f>IF(ISBLANK(OW8),"",OW8)</f>
        <v/>
      </c>
      <c r="OX103" s="450"/>
      <c r="OY103" s="451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450" t="str">
        <f>IF(ISBLANK(PD8),"",PD8)</f>
        <v/>
      </c>
      <c r="PE103" s="450"/>
      <c r="PF103" s="451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450" t="str">
        <f>IF(ISBLANK(PK8),"",PK8)</f>
        <v/>
      </c>
      <c r="PL103" s="450"/>
      <c r="PM103" s="451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450" t="str">
        <f>IF(ISBLANK(PR8),"",PR8)</f>
        <v/>
      </c>
      <c r="PS103" s="450"/>
      <c r="PT103" s="451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450" t="str">
        <f>IF(ISBLANK(PY8),"",PY8)</f>
        <v/>
      </c>
      <c r="PZ103" s="450"/>
      <c r="QA103" s="451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450" t="str">
        <f>IF(ISBLANK(QF8),"",QF8)</f>
        <v/>
      </c>
      <c r="QG103" s="450"/>
      <c r="QH103" s="451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450" t="str">
        <f>IF(ISBLANK(QM8),"",QM8)</f>
        <v/>
      </c>
      <c r="QN103" s="450"/>
      <c r="QO103" s="451"/>
      <c r="QP103" s="85"/>
      <c r="QQ103" s="88"/>
      <c r="QR103" s="91" t="str">
        <f>IF(ISBLANK(QT8),"",COUNTIF(Tipy!$OH$6:$OH$84,Výsledky!QT103))</f>
        <v/>
      </c>
      <c r="QS103" s="89" t="str">
        <f t="shared" si="51"/>
        <v/>
      </c>
      <c r="QT103" s="450" t="str">
        <f t="shared" si="52"/>
        <v/>
      </c>
      <c r="QU103" s="450"/>
      <c r="QV103" s="451"/>
    </row>
    <row r="104" spans="1:464" ht="15" customHeight="1" x14ac:dyDescent="0.2">
      <c r="A104" s="487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454" t="str">
        <f>IF(ISBLANK(G9),"",G9)</f>
        <v/>
      </c>
      <c r="H104" s="454"/>
      <c r="I104" s="451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454" t="str">
        <f>IF(ISBLANK(N9),"",N9)</f>
        <v/>
      </c>
      <c r="O104" s="454"/>
      <c r="P104" s="451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454" t="str">
        <f>IF(ISBLANK(U9),"",U9)</f>
        <v/>
      </c>
      <c r="V104" s="454"/>
      <c r="W104" s="451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454" t="str">
        <f>IF(ISBLANK(AB9),"",AB9)</f>
        <v/>
      </c>
      <c r="AC104" s="454"/>
      <c r="AD104" s="451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454" t="str">
        <f>IF(ISBLANK(AI9),"",AI9)</f>
        <v/>
      </c>
      <c r="AJ104" s="454"/>
      <c r="AK104" s="451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454" t="str">
        <f>IF(ISBLANK(AP9),"",AP9)</f>
        <v/>
      </c>
      <c r="AQ104" s="454"/>
      <c r="AR104" s="451"/>
      <c r="AS104" s="84"/>
      <c r="AT104" s="88"/>
      <c r="AU104" s="91" t="str">
        <f>IF(ISBLANK(AW9),"",COUNTIF(Tipy!$AR$6:$AR$84,Výsledky!AW104))</f>
        <v/>
      </c>
      <c r="AV104" s="89" t="str">
        <f>IF(ISBLANK(AW9),"",AU104/AT95)</f>
        <v/>
      </c>
      <c r="AW104" s="450" t="str">
        <f t="shared" si="43"/>
        <v/>
      </c>
      <c r="AX104" s="450"/>
      <c r="AY104" s="451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454" t="str">
        <f>IF(ISBLANK(BD9),"",BD9)</f>
        <v/>
      </c>
      <c r="BE104" s="454"/>
      <c r="BF104" s="451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450" t="str">
        <f t="shared" si="45"/>
        <v/>
      </c>
      <c r="BL104" s="450"/>
      <c r="BM104" s="451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454" t="str">
        <f>IF(ISBLANK(BR9),"",BR9)</f>
        <v/>
      </c>
      <c r="BS104" s="454"/>
      <c r="BT104" s="451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454" t="str">
        <f>IF(ISBLANK(BY9),"",BY9)</f>
        <v/>
      </c>
      <c r="BZ104" s="454"/>
      <c r="CA104" s="451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454" t="str">
        <f>IF(ISBLANK(CF9),"",CF9)</f>
        <v/>
      </c>
      <c r="CG104" s="454"/>
      <c r="CH104" s="451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454" t="str">
        <f>IF(ISBLANK(CM9),"",CM9)</f>
        <v/>
      </c>
      <c r="CN104" s="454"/>
      <c r="CO104" s="451"/>
      <c r="CP104" s="84"/>
      <c r="CQ104" s="88"/>
      <c r="CR104" s="91">
        <f>IF(ISBLANK(CT9),"",COUNTIF(Tipy!$CH$6:$CH$84,Výsledky!CT104))</f>
        <v>0</v>
      </c>
      <c r="CS104" s="89">
        <f>IF(ISBLANK(CT9),"",CR104/CQ92)</f>
        <v>0</v>
      </c>
      <c r="CT104" s="454" t="str">
        <f>IF(ISBLANK(CT9),"",CT9)</f>
        <v>Gakpo</v>
      </c>
      <c r="CU104" s="454"/>
      <c r="CV104" s="451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454" t="str">
        <f>IF(ISBLANK(DA9),"",DA9)</f>
        <v/>
      </c>
      <c r="DB104" s="454"/>
      <c r="DC104" s="451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454" t="str">
        <f>IF(ISBLANK(DH9),"",DH9)</f>
        <v/>
      </c>
      <c r="DI104" s="454"/>
      <c r="DJ104" s="451"/>
      <c r="DK104" s="84"/>
      <c r="DL104" s="88"/>
      <c r="DM104" s="91" t="str">
        <f>IF(ISBLANK(DO9),"",COUNTIF(Tipy!$CZ$6:$CZ$84,Výsledky!DO104))</f>
        <v/>
      </c>
      <c r="DN104" s="89" t="str">
        <f t="shared" si="46"/>
        <v/>
      </c>
      <c r="DO104" s="450" t="str">
        <f t="shared" si="47"/>
        <v/>
      </c>
      <c r="DP104" s="450"/>
      <c r="DQ104" s="451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454" t="str">
        <f>IF(ISBLANK(DV9),"",DV9)</f>
        <v/>
      </c>
      <c r="DW104" s="454"/>
      <c r="DX104" s="451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454" t="str">
        <f>IF(ISBLANK(EC9),"",EC9)</f>
        <v/>
      </c>
      <c r="ED104" s="454"/>
      <c r="EE104" s="451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454" t="str">
        <f>IF(ISBLANK(EJ9),"",EJ9)</f>
        <v/>
      </c>
      <c r="EK104" s="454"/>
      <c r="EL104" s="451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454" t="str">
        <f>IF(ISBLANK(EQ9),"",EQ9)</f>
        <v/>
      </c>
      <c r="ER104" s="454"/>
      <c r="ES104" s="451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454" t="str">
        <f>IF(ISBLANK(EX9),"",EX9)</f>
        <v/>
      </c>
      <c r="EY104" s="454"/>
      <c r="EZ104" s="451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454" t="str">
        <f>IF(ISBLANK(FE9),"",FE9)</f>
        <v/>
      </c>
      <c r="FF104" s="454"/>
      <c r="FG104" s="451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454" t="str">
        <f>IF(ISBLANK(FL9),"",FL9)</f>
        <v/>
      </c>
      <c r="FM104" s="454"/>
      <c r="FN104" s="451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454" t="str">
        <f>IF(ISBLANK(FS9),"",FS9)</f>
        <v/>
      </c>
      <c r="FT104" s="454"/>
      <c r="FU104" s="451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454" t="str">
        <f>IF(ISBLANK(FZ9),"",FZ9)</f>
        <v/>
      </c>
      <c r="GA104" s="454"/>
      <c r="GB104" s="451"/>
      <c r="GC104" s="84"/>
      <c r="GD104" s="88"/>
      <c r="GE104" s="91" t="str">
        <f>IF(ISBLANK(GG9),"",COUNTIF(Tipy!$FH$6:$FH$84,Výsledky!GG104))</f>
        <v/>
      </c>
      <c r="GF104" s="89" t="str">
        <f>IF(ISBLANK(GG9),"",GE104/GD92)</f>
        <v/>
      </c>
      <c r="GG104" s="454" t="str">
        <f>IF(ISBLANK(GG9),"",GG9)</f>
        <v/>
      </c>
      <c r="GH104" s="454"/>
      <c r="GI104" s="451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454" t="str">
        <f>IF(ISBLANK(GN9),"",GN9)</f>
        <v/>
      </c>
      <c r="GO104" s="454"/>
      <c r="GP104" s="451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454" t="str">
        <f>IF(ISBLANK(GU9),"",GU9)</f>
        <v/>
      </c>
      <c r="GV104" s="454"/>
      <c r="GW104" s="451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454" t="str">
        <f>IF(ISBLANK(HB9),"",HB9)</f>
        <v/>
      </c>
      <c r="HC104" s="454"/>
      <c r="HD104" s="451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454" t="str">
        <f>IF(ISBLANK(HI9),"",HI9)</f>
        <v/>
      </c>
      <c r="HJ104" s="454"/>
      <c r="HK104" s="451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454" t="str">
        <f>IF(ISBLANK(HP9),"",HP9)</f>
        <v/>
      </c>
      <c r="HQ104" s="454"/>
      <c r="HR104" s="451"/>
      <c r="HS104" s="84"/>
      <c r="HT104" s="88"/>
      <c r="HU104" s="91" t="str">
        <f>IF(ISBLANK(HW9),"",COUNTIF(Tipy!$GR$6:$GR$84,Výsledky!HW104))</f>
        <v/>
      </c>
      <c r="HV104" s="89" t="str">
        <f t="shared" si="49"/>
        <v/>
      </c>
      <c r="HW104" s="450" t="str">
        <f t="shared" si="50"/>
        <v/>
      </c>
      <c r="HX104" s="450"/>
      <c r="HY104" s="451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454" t="str">
        <f>IF(ISBLANK(ID9),"",ID9)</f>
        <v/>
      </c>
      <c r="IE104" s="454"/>
      <c r="IF104" s="451"/>
      <c r="IG104" s="84"/>
      <c r="IH104" s="88"/>
      <c r="II104" s="91" t="str">
        <f>IF(ISBLANK(IK9),"",COUNTIF(Tipy!$HD$6:$HD$84,Výsledky!IK104))</f>
        <v/>
      </c>
      <c r="IJ104" s="89" t="str">
        <f>IF(ISBLANK(IK9),"",II104/IH92)</f>
        <v/>
      </c>
      <c r="IK104" s="454" t="str">
        <f>IF(ISBLANK(IK9),"",IK9)</f>
        <v/>
      </c>
      <c r="IL104" s="454"/>
      <c r="IM104" s="451"/>
      <c r="IN104" s="84"/>
      <c r="IO104" s="88"/>
      <c r="IP104" s="91" t="str">
        <f>IF(ISBLANK(IR9),"",COUNTIF(Tipy!$HJ$6:$HJ$84,Výsledky!IR104))</f>
        <v/>
      </c>
      <c r="IQ104" s="89" t="str">
        <f>IF(ISBLANK(IR9),"",IP104/IO92)</f>
        <v/>
      </c>
      <c r="IR104" s="454" t="str">
        <f>IF(ISBLANK(IR9),"",IR9)</f>
        <v/>
      </c>
      <c r="IS104" s="454"/>
      <c r="IT104" s="451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454" t="str">
        <f>IF(ISBLANK(IY9),"",IY9)</f>
        <v/>
      </c>
      <c r="IZ104" s="454"/>
      <c r="JA104" s="451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454" t="str">
        <f>IF(ISBLANK(JF9),"",JF9)</f>
        <v/>
      </c>
      <c r="JG104" s="454"/>
      <c r="JH104" s="451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454" t="str">
        <f>IF(ISBLANK(JM9),"",JM9)</f>
        <v/>
      </c>
      <c r="JN104" s="454"/>
      <c r="JO104" s="451"/>
      <c r="JP104" s="84"/>
      <c r="JQ104" s="88"/>
      <c r="JR104" s="91" t="str">
        <f>IF(ISBLANK(JT9),"",COUNTIF(Tipy!$IH$6:$IH$84,Výsledky!JT104))</f>
        <v/>
      </c>
      <c r="JS104" s="89" t="str">
        <f>IF(ISBLANK(JT9),"",JR104/JQ92)</f>
        <v/>
      </c>
      <c r="JT104" s="454" t="str">
        <f>IF(ISBLANK(JT9),"",JT9)</f>
        <v/>
      </c>
      <c r="JU104" s="454"/>
      <c r="JV104" s="451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454" t="str">
        <f>IF(ISBLANK(KA9),"",KA9)</f>
        <v/>
      </c>
      <c r="KB104" s="454"/>
      <c r="KC104" s="451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454" t="str">
        <f>IF(ISBLANK(KH9),"",KH9)</f>
        <v/>
      </c>
      <c r="KI104" s="454"/>
      <c r="KJ104" s="451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454" t="str">
        <f>IF(ISBLANK(KO9),"",KO9)</f>
        <v/>
      </c>
      <c r="KP104" s="454"/>
      <c r="KQ104" s="451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454" t="str">
        <f>IF(ISBLANK(KV9),"",KV9)</f>
        <v/>
      </c>
      <c r="KW104" s="454"/>
      <c r="KX104" s="451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454" t="str">
        <f>IF(ISBLANK(LC9),"",LC9)</f>
        <v/>
      </c>
      <c r="LD104" s="454"/>
      <c r="LE104" s="451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454" t="str">
        <f>IF(ISBLANK(LJ9),"",LJ9)</f>
        <v/>
      </c>
      <c r="LK104" s="454"/>
      <c r="LL104" s="451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454" t="str">
        <f>IF(ISBLANK(LQ9),"",LQ9)</f>
        <v/>
      </c>
      <c r="LR104" s="454"/>
      <c r="LS104" s="451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454" t="str">
        <f>IF(ISBLANK(LX9),"",LX9)</f>
        <v/>
      </c>
      <c r="LY104" s="454"/>
      <c r="LZ104" s="451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454" t="str">
        <f>IF(ISBLANK(ME9),"",ME9)</f>
        <v/>
      </c>
      <c r="MF104" s="454"/>
      <c r="MG104" s="451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454" t="str">
        <f>IF(ISBLANK(ML9),"",ML9)</f>
        <v/>
      </c>
      <c r="MM104" s="454"/>
      <c r="MN104" s="451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454" t="str">
        <f>IF(ISBLANK(MS9),"",MS9)</f>
        <v/>
      </c>
      <c r="MT104" s="454"/>
      <c r="MU104" s="451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454" t="str">
        <f>IF(ISBLANK(MZ9),"",MZ9)</f>
        <v/>
      </c>
      <c r="NA104" s="454"/>
      <c r="NB104" s="451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454" t="str">
        <f>IF(ISBLANK(NG9),"",NG9)</f>
        <v/>
      </c>
      <c r="NH104" s="454"/>
      <c r="NI104" s="451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454" t="str">
        <f>IF(ISBLANK(NN9),"",NN9)</f>
        <v/>
      </c>
      <c r="NO104" s="454"/>
      <c r="NP104" s="451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454" t="str">
        <f>IF(ISBLANK(NU9),"",NU9)</f>
        <v/>
      </c>
      <c r="NV104" s="454"/>
      <c r="NW104" s="451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454" t="str">
        <f>IF(ISBLANK(OB9),"",OB9)</f>
        <v/>
      </c>
      <c r="OC104" s="454"/>
      <c r="OD104" s="451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454" t="str">
        <f>IF(ISBLANK(OI9),"",OI9)</f>
        <v/>
      </c>
      <c r="OJ104" s="454"/>
      <c r="OK104" s="451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454" t="str">
        <f>IF(ISBLANK(OP9),"",OP9)</f>
        <v/>
      </c>
      <c r="OQ104" s="454"/>
      <c r="OR104" s="451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454" t="str">
        <f>IF(ISBLANK(OW9),"",OW9)</f>
        <v/>
      </c>
      <c r="OX104" s="454"/>
      <c r="OY104" s="451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454" t="str">
        <f>IF(ISBLANK(PD9),"",PD9)</f>
        <v/>
      </c>
      <c r="PE104" s="454"/>
      <c r="PF104" s="451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454" t="str">
        <f>IF(ISBLANK(PK9),"",PK9)</f>
        <v/>
      </c>
      <c r="PL104" s="454"/>
      <c r="PM104" s="451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454" t="str">
        <f>IF(ISBLANK(PR9),"",PR9)</f>
        <v/>
      </c>
      <c r="PS104" s="454"/>
      <c r="PT104" s="451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454" t="str">
        <f>IF(ISBLANK(PY9),"",PY9)</f>
        <v/>
      </c>
      <c r="PZ104" s="454"/>
      <c r="QA104" s="451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454" t="str">
        <f>IF(ISBLANK(QF9),"",QF9)</f>
        <v/>
      </c>
      <c r="QG104" s="454"/>
      <c r="QH104" s="451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454" t="str">
        <f>IF(ISBLANK(QM9),"",QM9)</f>
        <v/>
      </c>
      <c r="QN104" s="454"/>
      <c r="QO104" s="451"/>
      <c r="QP104" s="85"/>
      <c r="QQ104" s="88"/>
      <c r="QR104" s="91" t="str">
        <f>IF(ISBLANK(QT9),"",COUNTIF(Tipy!$OH$6:$OH$84,Výsledky!QT104))</f>
        <v/>
      </c>
      <c r="QS104" s="89" t="str">
        <f t="shared" si="51"/>
        <v/>
      </c>
      <c r="QT104" s="450" t="str">
        <f t="shared" si="52"/>
        <v/>
      </c>
      <c r="QU104" s="450"/>
      <c r="QV104" s="451"/>
    </row>
    <row r="105" spans="1:464" ht="15" customHeight="1" x14ac:dyDescent="0.2">
      <c r="A105" s="487"/>
      <c r="B105" s="86" t="s">
        <v>149</v>
      </c>
      <c r="C105" s="80"/>
      <c r="D105" s="449">
        <f>IF(ISBLANK(I3),"",COUNTIF(H12:H90,"=10"))</f>
        <v>0</v>
      </c>
      <c r="E105" s="449"/>
      <c r="F105" s="447" t="e">
        <f>IF(ISBLANK(I3),"",D105/D92)</f>
        <v>#DIV/0!</v>
      </c>
      <c r="G105" s="447"/>
      <c r="H105" s="77"/>
      <c r="I105" s="90"/>
      <c r="J105" s="83"/>
      <c r="K105" s="449">
        <f>IF(ISBLANK(P3),"",COUNTIF(O12:O90,"=10"))</f>
        <v>12</v>
      </c>
      <c r="L105" s="449"/>
      <c r="M105" s="447">
        <f>IF(ISBLANK(P3),"",K105/K92)</f>
        <v>0.17910447761194029</v>
      </c>
      <c r="N105" s="447"/>
      <c r="O105" s="77"/>
      <c r="P105" s="90"/>
      <c r="Q105" s="84"/>
      <c r="R105" s="449">
        <f>IF(ISBLANK(W3),"",COUNTIF(V12:V90,"=10"))</f>
        <v>16</v>
      </c>
      <c r="S105" s="449"/>
      <c r="T105" s="447">
        <f>IF(ISBLANK(W3),"",R105/R92)</f>
        <v>0.25806451612903225</v>
      </c>
      <c r="U105" s="447"/>
      <c r="V105" s="77"/>
      <c r="W105" s="90"/>
      <c r="X105" s="84"/>
      <c r="Y105" s="449">
        <f>IF(ISBLANK(AD3),"",COUNTIF(AC12:AC90,"=10"))</f>
        <v>26</v>
      </c>
      <c r="Z105" s="449"/>
      <c r="AA105" s="447">
        <f>IF(ISBLANK(AD3),"",Y105/Y92)</f>
        <v>0.41935483870967744</v>
      </c>
      <c r="AB105" s="447"/>
      <c r="AC105" s="77"/>
      <c r="AD105" s="90"/>
      <c r="AE105" s="84"/>
      <c r="AF105" s="449">
        <f>IF(ISBLANK(AK3),"",COUNTIF(AJ12:AJ90,"=10"))</f>
        <v>23</v>
      </c>
      <c r="AG105" s="449"/>
      <c r="AH105" s="447">
        <f>IF(ISBLANK(AK3),"",AF105/AF92)</f>
        <v>0.39655172413793105</v>
      </c>
      <c r="AI105" s="447"/>
      <c r="AJ105" s="77"/>
      <c r="AK105" s="90"/>
      <c r="AL105" s="84"/>
      <c r="AM105" s="449">
        <f>IF(ISBLANK(AR3),"",COUNTIF(AQ12:AQ90,"=10"))</f>
        <v>31</v>
      </c>
      <c r="AN105" s="449"/>
      <c r="AO105" s="447">
        <f>IF(ISBLANK(AR3),"",AM105/AM92)</f>
        <v>0.5</v>
      </c>
      <c r="AP105" s="447"/>
      <c r="AQ105" s="77"/>
      <c r="AR105" s="90"/>
      <c r="AS105" s="84"/>
      <c r="AT105" s="449">
        <f>IF(ISBLANK(AY3),"",COUNTIF(AX12:AX90,"=10"))</f>
        <v>30</v>
      </c>
      <c r="AU105" s="449"/>
      <c r="AV105" s="447">
        <f>IF(ISBLANK(AY3),"",AT105/AT92)</f>
        <v>0.5</v>
      </c>
      <c r="AW105" s="447"/>
      <c r="AX105" s="77"/>
      <c r="AY105" s="90"/>
      <c r="AZ105" s="84"/>
      <c r="BA105" s="449">
        <f>IF(ISBLANK(BF3),"",COUNTIF(BE12:BE90,"=10"))</f>
        <v>18</v>
      </c>
      <c r="BB105" s="449"/>
      <c r="BC105" s="447">
        <f>IF(ISBLANK(BF3),"",BA105/BA92)</f>
        <v>0.35294117647058826</v>
      </c>
      <c r="BD105" s="447"/>
      <c r="BE105" s="77"/>
      <c r="BF105" s="90"/>
      <c r="BG105" s="84"/>
      <c r="BH105" s="449">
        <f>IF(ISBLANK(BM3),"",COUNTIF(BL12:BL90,"=10"))</f>
        <v>21</v>
      </c>
      <c r="BI105" s="449"/>
      <c r="BJ105" s="447">
        <f>IF(ISBLANK(BM3),"",BH105/BH92)</f>
        <v>0.3888888888888889</v>
      </c>
      <c r="BK105" s="447"/>
      <c r="BL105" s="77"/>
      <c r="BM105" s="90"/>
      <c r="BN105" s="84"/>
      <c r="BO105" s="449">
        <f>IF(ISBLANK(BT3),"",COUNTIF(BS12:BS90,"=10"))</f>
        <v>10</v>
      </c>
      <c r="BP105" s="449"/>
      <c r="BQ105" s="447">
        <f>IF(ISBLANK(BT3),"",BO105/BO92)</f>
        <v>0.17241379310344829</v>
      </c>
      <c r="BR105" s="447"/>
      <c r="BS105" s="77"/>
      <c r="BT105" s="90"/>
      <c r="BU105" s="84"/>
      <c r="BV105" s="449">
        <f>IF(ISBLANK(CA3),"",COUNTIF(BZ12:BZ90,"=10"))</f>
        <v>15</v>
      </c>
      <c r="BW105" s="449"/>
      <c r="BX105" s="447">
        <f>IF(ISBLANK(CA3),"",BV105/BV92)</f>
        <v>0.26315789473684209</v>
      </c>
      <c r="BY105" s="447"/>
      <c r="BZ105" s="77"/>
      <c r="CA105" s="90"/>
      <c r="CB105" s="84"/>
      <c r="CC105" s="449">
        <f>IF(ISBLANK(CH3),"",COUNTIF(CG12:CG90,"=10"))</f>
        <v>12</v>
      </c>
      <c r="CD105" s="449"/>
      <c r="CE105" s="447">
        <f>IF(ISBLANK(CH3),"",CC105/CC92)</f>
        <v>0.22222222222222221</v>
      </c>
      <c r="CF105" s="447"/>
      <c r="CG105" s="77"/>
      <c r="CH105" s="90"/>
      <c r="CI105" s="84"/>
      <c r="CJ105" s="449">
        <f>IF(ISBLANK(CO3),"",COUNTIF(CN12:CN90,"=10"))</f>
        <v>20</v>
      </c>
      <c r="CK105" s="449"/>
      <c r="CL105" s="447">
        <f>IF(ISBLANK(CO3),"",CJ105/CJ92)</f>
        <v>0.35087719298245612</v>
      </c>
      <c r="CM105" s="447"/>
      <c r="CN105" s="77"/>
      <c r="CO105" s="90"/>
      <c r="CP105" s="84"/>
      <c r="CQ105" s="449">
        <f>IF(ISBLANK(CV3),"",COUNTIF(CU12:CU90,"=10"))</f>
        <v>4</v>
      </c>
      <c r="CR105" s="449"/>
      <c r="CS105" s="447">
        <f>IF(ISBLANK(CV3),"",CQ105/CQ92)</f>
        <v>7.407407407407407E-2</v>
      </c>
      <c r="CT105" s="447"/>
      <c r="CU105" s="77"/>
      <c r="CV105" s="90"/>
      <c r="CW105" s="84"/>
      <c r="CX105" s="449">
        <f>IF(ISBLANK(DC3),"",COUNTIF(DB12:DB90,"=10"))</f>
        <v>23</v>
      </c>
      <c r="CY105" s="449"/>
      <c r="CZ105" s="447">
        <f>IF(ISBLANK(DC3),"",CX105/CX92)</f>
        <v>0.43396226415094341</v>
      </c>
      <c r="DA105" s="447"/>
      <c r="DB105" s="77"/>
      <c r="DC105" s="90"/>
      <c r="DD105" s="84"/>
      <c r="DE105" s="449">
        <f>IF(ISBLANK(DJ3),"",COUNTIF(DI12:DI90,"=10"))</f>
        <v>23</v>
      </c>
      <c r="DF105" s="449"/>
      <c r="DG105" s="447">
        <f>IF(ISBLANK(DJ3),"",DE105/DE92)</f>
        <v>0.44230769230769229</v>
      </c>
      <c r="DH105" s="447"/>
      <c r="DI105" s="77"/>
      <c r="DJ105" s="90"/>
      <c r="DK105" s="84"/>
      <c r="DL105" s="449">
        <f>IF(ISBLANK(DQ3),"",COUNTIF(DP12:DP90,"=10"))</f>
        <v>1</v>
      </c>
      <c r="DM105" s="449"/>
      <c r="DN105" s="447">
        <f>IF(ISBLANK(DQ3),"",DL105/DL92)</f>
        <v>1.7543859649122806E-2</v>
      </c>
      <c r="DO105" s="447"/>
      <c r="DP105" s="77"/>
      <c r="DQ105" s="90"/>
      <c r="DR105" s="84"/>
      <c r="DS105" s="449">
        <f>IF(ISBLANK(DX3),"",COUNTIF(DW12:DW90,"=10"))</f>
        <v>2</v>
      </c>
      <c r="DT105" s="449"/>
      <c r="DU105" s="447">
        <f>IF(ISBLANK(DX3),"",DS105/DS92)</f>
        <v>4.5454545454545456E-2</v>
      </c>
      <c r="DV105" s="447"/>
      <c r="DW105" s="77"/>
      <c r="DX105" s="90"/>
      <c r="DY105" s="84"/>
      <c r="DZ105" s="449">
        <f>IF(ISBLANK(EE3),"",COUNTIF(ED12:ED90,"=10"))</f>
        <v>25</v>
      </c>
      <c r="EA105" s="449"/>
      <c r="EB105" s="447">
        <f>IF(ISBLANK(EE3),"",DZ105/DZ92)</f>
        <v>0.48076923076923078</v>
      </c>
      <c r="EC105" s="447"/>
      <c r="ED105" s="77"/>
      <c r="EE105" s="90"/>
      <c r="EF105" s="84"/>
      <c r="EG105" s="449">
        <f>IF(ISBLANK(EL3),"",COUNTIF(EK12:EK90,"=10"))</f>
        <v>11</v>
      </c>
      <c r="EH105" s="449"/>
      <c r="EI105" s="447">
        <f>IF(ISBLANK(EL3),"",EG105/EG92)</f>
        <v>0.21568627450980393</v>
      </c>
      <c r="EJ105" s="447"/>
      <c r="EK105" s="77"/>
      <c r="EL105" s="90"/>
      <c r="EM105" s="84"/>
      <c r="EN105" s="449">
        <f>IF(ISBLANK(ES3),"",COUNTIF(ER12:ER90,"=10"))</f>
        <v>19</v>
      </c>
      <c r="EO105" s="449"/>
      <c r="EP105" s="447">
        <f>IF(ISBLANK(ES3),"",EN105/EN92)</f>
        <v>0.37254901960784315</v>
      </c>
      <c r="EQ105" s="447"/>
      <c r="ER105" s="77"/>
      <c r="ES105" s="90"/>
      <c r="ET105" s="84"/>
      <c r="EU105" s="449">
        <f>IF(ISBLANK(EZ3),"",COUNTIF(EY12:EY90,"=10"))</f>
        <v>0</v>
      </c>
      <c r="EV105" s="449"/>
      <c r="EW105" s="447">
        <f>IF(ISBLANK(EZ3),"",EU105/EU92)</f>
        <v>0</v>
      </c>
      <c r="EX105" s="447"/>
      <c r="EY105" s="77"/>
      <c r="EZ105" s="90"/>
      <c r="FA105" s="84"/>
      <c r="FB105" s="449">
        <f>IF(ISBLANK(BM3),"",COUNTIF(FF12:FF90,"=10"))</f>
        <v>0</v>
      </c>
      <c r="FC105" s="449"/>
      <c r="FD105" s="447" t="e">
        <f>IF(ISBLANK(BM3),"",FB105/FB92)</f>
        <v>#DIV/0!</v>
      </c>
      <c r="FE105" s="447"/>
      <c r="FF105" s="77"/>
      <c r="FG105" s="90"/>
      <c r="FH105" s="84"/>
      <c r="FI105" s="449" t="str">
        <f>IF(ISBLANK(FN3),"",COUNTIF(FM12:FM90,"=10"))</f>
        <v/>
      </c>
      <c r="FJ105" s="449"/>
      <c r="FK105" s="447" t="str">
        <f>IF(ISBLANK(FN3),"",FI105/FI92)</f>
        <v/>
      </c>
      <c r="FL105" s="447"/>
      <c r="FM105" s="77"/>
      <c r="FN105" s="90"/>
      <c r="FO105" s="84"/>
      <c r="FP105" s="449">
        <f>IF(ISBLANK(DJ3),"",COUNTIF(FT12:FT90,"=10"))</f>
        <v>0</v>
      </c>
      <c r="FQ105" s="449"/>
      <c r="FR105" s="447" t="e">
        <f>IF(ISBLANK(DJ3),"",FP105/FP92)</f>
        <v>#DIV/0!</v>
      </c>
      <c r="FS105" s="447"/>
      <c r="FT105" s="77"/>
      <c r="FU105" s="90"/>
      <c r="FV105" s="84"/>
      <c r="FW105" s="449" t="str">
        <f>IF(ISBLANK(GB3),"",COUNTIF(GA12:GA90,"=10"))</f>
        <v/>
      </c>
      <c r="FX105" s="449"/>
      <c r="FY105" s="447" t="str">
        <f>IF(ISBLANK(GB3),"",FW105/FW92)</f>
        <v/>
      </c>
      <c r="FZ105" s="447"/>
      <c r="GA105" s="77"/>
      <c r="GB105" s="90"/>
      <c r="GC105" s="84"/>
      <c r="GD105" s="449" t="str">
        <f>IF(ISBLANK(GP3),"",COUNTIF(GH12:GH90,"=10"))</f>
        <v/>
      </c>
      <c r="GE105" s="449"/>
      <c r="GF105" s="447" t="str">
        <f>IF(ISBLANK(GP3),"",GD105/GD92)</f>
        <v/>
      </c>
      <c r="GG105" s="447"/>
      <c r="GH105" s="77"/>
      <c r="GI105" s="90"/>
      <c r="GJ105" s="84"/>
      <c r="GK105" s="449" t="str">
        <f>IF(ISBLANK(GW3),"",COUNTIF(GO12:GO90,"=10"))</f>
        <v/>
      </c>
      <c r="GL105" s="449"/>
      <c r="GM105" s="447" t="str">
        <f>IF(ISBLANK(GW3),"",GK105/GK92)</f>
        <v/>
      </c>
      <c r="GN105" s="447"/>
      <c r="GO105" s="77"/>
      <c r="GP105" s="90"/>
      <c r="GQ105" s="84"/>
      <c r="GR105" s="449" t="str">
        <f>IF(ISBLANK(GI3),"",COUNTIF(GV12:GV90,"=10"))</f>
        <v/>
      </c>
      <c r="GS105" s="449"/>
      <c r="GT105" s="447" t="str">
        <f>IF(ISBLANK(GI3),"",GR105/GR92)</f>
        <v/>
      </c>
      <c r="GU105" s="447"/>
      <c r="GV105" s="77"/>
      <c r="GW105" s="90"/>
      <c r="GX105" s="84"/>
      <c r="GY105" s="449" t="str">
        <f>IF(ISBLANK(HK3),"",COUNTIF(HC12:HC90,"=10"))</f>
        <v/>
      </c>
      <c r="GZ105" s="449"/>
      <c r="HA105" s="447" t="str">
        <f>IF(ISBLANK(HK3),"",GY105/GY92)</f>
        <v/>
      </c>
      <c r="HB105" s="447"/>
      <c r="HC105" s="77"/>
      <c r="HD105" s="90"/>
      <c r="HE105" s="84"/>
      <c r="HF105" s="449" t="str">
        <f>IF(ISBLANK(HD3),"",COUNTIF(HJ12:HJ90,"=10"))</f>
        <v/>
      </c>
      <c r="HG105" s="449"/>
      <c r="HH105" s="447" t="str">
        <f>IF(ISBLANK(HD3),"",HF105/HF92)</f>
        <v/>
      </c>
      <c r="HI105" s="447"/>
      <c r="HJ105" s="77"/>
      <c r="HK105" s="90"/>
      <c r="HL105" s="84"/>
      <c r="HM105" s="449" t="str">
        <f>IF(ISBLANK(HY3),"",COUNTIF(HQ12:HQ90,"=10"))</f>
        <v/>
      </c>
      <c r="HN105" s="449"/>
      <c r="HO105" s="447" t="str">
        <f>IF(ISBLANK(HY3),"",HM105/HM92)</f>
        <v/>
      </c>
      <c r="HP105" s="447"/>
      <c r="HQ105" s="77"/>
      <c r="HR105" s="90"/>
      <c r="HS105" s="84"/>
      <c r="HT105" s="449" t="str">
        <f>IF(ISBLANK(HR3),"",COUNTIF(HX12:HX90,"=10"))</f>
        <v/>
      </c>
      <c r="HU105" s="449"/>
      <c r="HV105" s="447" t="str">
        <f>IF(ISBLANK(HR3),"",HT105/HT92)</f>
        <v/>
      </c>
      <c r="HW105" s="447"/>
      <c r="HX105" s="77"/>
      <c r="HY105" s="90"/>
      <c r="HZ105" s="84"/>
      <c r="IA105" s="449" t="str">
        <f>IF(ISBLANK(IM3),"",COUNTIF(IE12:IE90,"=10"))</f>
        <v/>
      </c>
      <c r="IB105" s="449"/>
      <c r="IC105" s="447" t="str">
        <f>IF(ISBLANK(IM3),"",IA105/IA92)</f>
        <v/>
      </c>
      <c r="ID105" s="447"/>
      <c r="IE105" s="77"/>
      <c r="IF105" s="90"/>
      <c r="IG105" s="84"/>
      <c r="IH105" s="449" t="str">
        <f>IF(ISBLANK(IF3),"",COUNTIF(IL12:IL90,"=10"))</f>
        <v/>
      </c>
      <c r="II105" s="449"/>
      <c r="IJ105" s="447" t="str">
        <f>IF(ISBLANK(IF3),"",IH105/IH92)</f>
        <v/>
      </c>
      <c r="IK105" s="447"/>
      <c r="IL105" s="77"/>
      <c r="IM105" s="90"/>
      <c r="IN105" s="84"/>
      <c r="IO105" s="449" t="str">
        <f>IF(ISBLANK(IT3),"",COUNTIF(IS12:IS90,"=10"))</f>
        <v/>
      </c>
      <c r="IP105" s="449"/>
      <c r="IQ105" s="447" t="str">
        <f>IF(ISBLANK(IT3),"",IO105/IO92)</f>
        <v/>
      </c>
      <c r="IR105" s="447"/>
      <c r="IS105" s="77"/>
      <c r="IT105" s="90"/>
      <c r="IU105" s="84"/>
      <c r="IV105" s="449" t="str">
        <f>IF(ISBLANK(JA3),"",COUNTIF(IZ12:IZ90,"=10"))</f>
        <v/>
      </c>
      <c r="IW105" s="449"/>
      <c r="IX105" s="447" t="str">
        <f>IF(ISBLANK(JA3),"",IV105/IV92)</f>
        <v/>
      </c>
      <c r="IY105" s="447"/>
      <c r="IZ105" s="77"/>
      <c r="JA105" s="90"/>
      <c r="JB105" s="84"/>
      <c r="JC105" s="449" t="str">
        <f>IF(ISBLANK(JO3),"",COUNTIF(JG12:JG90,"=10"))</f>
        <v/>
      </c>
      <c r="JD105" s="449"/>
      <c r="JE105" s="447" t="str">
        <f>IF(ISBLANK(JO3),"",JC105/JC92)</f>
        <v/>
      </c>
      <c r="JF105" s="447"/>
      <c r="JG105" s="77"/>
      <c r="JH105" s="90"/>
      <c r="JI105" s="84"/>
      <c r="JJ105" s="449" t="str">
        <f>IF(ISBLANK(JH3),"",COUNTIF(JN12:JN90,"=10"))</f>
        <v/>
      </c>
      <c r="JK105" s="449"/>
      <c r="JL105" s="447" t="str">
        <f>IF(ISBLANK(JH3),"",JJ105/JJ92)</f>
        <v/>
      </c>
      <c r="JM105" s="447"/>
      <c r="JN105" s="77"/>
      <c r="JO105" s="90"/>
      <c r="JP105" s="84"/>
      <c r="JQ105" s="449" t="str">
        <f>IF(ISBLANK(JV3),"",COUNTIF(JU12:JU90,"=10"))</f>
        <v/>
      </c>
      <c r="JR105" s="449"/>
      <c r="JS105" s="447" t="str">
        <f>IF(ISBLANK(JV3),"",JQ105/JQ92)</f>
        <v/>
      </c>
      <c r="JT105" s="447"/>
      <c r="JU105" s="77"/>
      <c r="JV105" s="90"/>
      <c r="JW105" s="84"/>
      <c r="JX105" s="449" t="str">
        <f>IF(ISBLANK(KQ3),"",COUNTIF(KB12:KB90,"=10"))</f>
        <v/>
      </c>
      <c r="JY105" s="449"/>
      <c r="JZ105" s="447" t="str">
        <f>IF(ISBLANK(KQ3),"",JX105/JX92)</f>
        <v/>
      </c>
      <c r="KA105" s="447"/>
      <c r="KB105" s="77"/>
      <c r="KC105" s="90"/>
      <c r="KD105" s="84"/>
      <c r="KE105" s="449" t="str">
        <f>IF(ISBLANK(KX3),"",COUNTIF(KI12:KI90,"=10"))</f>
        <v/>
      </c>
      <c r="KF105" s="449"/>
      <c r="KG105" s="447" t="str">
        <f>IF(ISBLANK(KX3),"",KE105/KE92)</f>
        <v/>
      </c>
      <c r="KH105" s="447"/>
      <c r="KI105" s="77"/>
      <c r="KJ105" s="90"/>
      <c r="KK105" s="84"/>
      <c r="KL105" s="449" t="str">
        <f>IF(ISBLANK(KJ3),"",COUNTIF(KP12:KP90,"=10"))</f>
        <v/>
      </c>
      <c r="KM105" s="449"/>
      <c r="KN105" s="447" t="str">
        <f>IF(ISBLANK(KJ3),"",KL105/KL92)</f>
        <v/>
      </c>
      <c r="KO105" s="447"/>
      <c r="KP105" s="77"/>
      <c r="KQ105" s="90"/>
      <c r="KR105" s="84"/>
      <c r="KS105" s="449" t="str">
        <f>IF(ISBLANK(KC3),"",COUNTIF(KW12:KW90,"=10"))</f>
        <v/>
      </c>
      <c r="KT105" s="449"/>
      <c r="KU105" s="447" t="str">
        <f>IF(ISBLANK(KC3),"",KS105/KS92)</f>
        <v/>
      </c>
      <c r="KV105" s="447"/>
      <c r="KW105" s="77"/>
      <c r="KX105" s="90"/>
      <c r="KY105" s="85"/>
      <c r="KZ105" s="449" t="str">
        <f>IF(ISBLANK(LE3),"",COUNTIF(LD12:LD90,"=10"))</f>
        <v/>
      </c>
      <c r="LA105" s="449"/>
      <c r="LB105" s="447" t="str">
        <f>IF(ISBLANK(LE3),"",KZ105/KZ92)</f>
        <v/>
      </c>
      <c r="LC105" s="447"/>
      <c r="LD105" s="77"/>
      <c r="LE105" s="90"/>
      <c r="LF105" s="84"/>
      <c r="LG105" s="449" t="str">
        <f>IF(ISBLANK(LE3),"",COUNTIF(LK12:LK90,"=10"))</f>
        <v/>
      </c>
      <c r="LH105" s="449"/>
      <c r="LI105" s="447" t="str">
        <f>IF(ISBLANK(LE3),"",LG105/LG92)</f>
        <v/>
      </c>
      <c r="LJ105" s="447"/>
      <c r="LK105" s="77"/>
      <c r="LL105" s="90"/>
      <c r="LM105" s="84"/>
      <c r="LN105" s="449" t="str">
        <f>IF(ISBLANK(LS3),"",COUNTIF(LR12:LR90,"=10"))</f>
        <v/>
      </c>
      <c r="LO105" s="449"/>
      <c r="LP105" s="447" t="str">
        <f>IF(ISBLANK(LS3),"",LN105/LN92)</f>
        <v/>
      </c>
      <c r="LQ105" s="447"/>
      <c r="LR105" s="77"/>
      <c r="LS105" s="90"/>
      <c r="LT105" s="84"/>
      <c r="LU105" s="449" t="str">
        <f>IF(ISBLANK(LS3),"",COUNTIF(LY12:LY90,"=10"))</f>
        <v/>
      </c>
      <c r="LV105" s="449"/>
      <c r="LW105" s="447" t="str">
        <f>IF(ISBLANK(LS3),"",LU105/LU92)</f>
        <v/>
      </c>
      <c r="LX105" s="447"/>
      <c r="LY105" s="77"/>
      <c r="LZ105" s="90"/>
      <c r="MA105" s="84"/>
      <c r="MB105" s="449" t="str">
        <f>IF(ISBLANK(MG3),"",COUNTIF(MF12:MF90,"=10"))</f>
        <v/>
      </c>
      <c r="MC105" s="449"/>
      <c r="MD105" s="447" t="str">
        <f>IF(ISBLANK(MG3),"",MB105/MB92)</f>
        <v/>
      </c>
      <c r="ME105" s="447"/>
      <c r="MF105" s="77"/>
      <c r="MG105" s="90"/>
      <c r="MH105" s="84"/>
      <c r="MI105" s="449" t="str">
        <f>IF(ISBLANK(MN3),"",COUNTIF(MM12:MM90,"=10"))</f>
        <v/>
      </c>
      <c r="MJ105" s="449"/>
      <c r="MK105" s="447" t="str">
        <f>IF(ISBLANK(MN3),"",MI105/MI92)</f>
        <v/>
      </c>
      <c r="ML105" s="447"/>
      <c r="MM105" s="77"/>
      <c r="MN105" s="90"/>
      <c r="MO105" s="84"/>
      <c r="MP105" s="449" t="str">
        <f>IF(ISBLANK(MU3),"",COUNTIF(MT12:MT90,"=10"))</f>
        <v/>
      </c>
      <c r="MQ105" s="449"/>
      <c r="MR105" s="447" t="str">
        <f>IF(ISBLANK(MU3),"",MP105/MP92)</f>
        <v/>
      </c>
      <c r="MS105" s="447"/>
      <c r="MT105" s="77"/>
      <c r="MU105" s="90"/>
      <c r="MV105" s="84"/>
      <c r="MW105" s="449" t="str">
        <f>IF(ISBLANK(NP3),"",COUNTIF(NA12:NA90,"=10"))</f>
        <v/>
      </c>
      <c r="MX105" s="449"/>
      <c r="MY105" s="447" t="str">
        <f>IF(ISBLANK(NP3),"",MW105/MW92)</f>
        <v/>
      </c>
      <c r="MZ105" s="447"/>
      <c r="NA105" s="77"/>
      <c r="NB105" s="90"/>
      <c r="NC105" s="84"/>
      <c r="ND105" s="449" t="str">
        <f>IF(ISBLANK(NB3),"",COUNTIF(NH12:NH90,"=10"))</f>
        <v/>
      </c>
      <c r="NE105" s="449"/>
      <c r="NF105" s="447" t="str">
        <f>IF(ISBLANK(NB3),"",ND105/ND92)</f>
        <v/>
      </c>
      <c r="NG105" s="447"/>
      <c r="NH105" s="77"/>
      <c r="NI105" s="90"/>
      <c r="NJ105" s="84"/>
      <c r="NK105" s="449" t="str">
        <f>IF(ISBLANK(OD3),"",COUNTIF(NO12:NO90,"=10"))</f>
        <v/>
      </c>
      <c r="NL105" s="449"/>
      <c r="NM105" s="447" t="str">
        <f>IF(ISBLANK(OD3),"",NK105/NK92)</f>
        <v/>
      </c>
      <c r="NN105" s="447"/>
      <c r="NO105" s="77"/>
      <c r="NP105" s="90"/>
      <c r="NQ105" s="84"/>
      <c r="NR105" s="449" t="str">
        <f>IF(ISBLANK(NI3),"",COUNTIF(NV12:NV90,"=10"))</f>
        <v/>
      </c>
      <c r="NS105" s="449"/>
      <c r="NT105" s="447" t="str">
        <f>IF(ISBLANK(NI3),"",NR105/NR92)</f>
        <v/>
      </c>
      <c r="NU105" s="447"/>
      <c r="NV105" s="77"/>
      <c r="NW105" s="90"/>
      <c r="NX105" s="84"/>
      <c r="NY105" s="449" t="str">
        <f>IF(ISBLANK(OK3),"",COUNTIF(OC12:OC90,"=10"))</f>
        <v/>
      </c>
      <c r="NZ105" s="449"/>
      <c r="OA105" s="447" t="str">
        <f>IF(ISBLANK(OK3),"",NY105/NY92)</f>
        <v/>
      </c>
      <c r="OB105" s="447"/>
      <c r="OC105" s="77"/>
      <c r="OD105" s="90"/>
      <c r="OE105" s="84"/>
      <c r="OF105" s="449" t="str">
        <f>IF(ISBLANK(NW3),"",COUNTIF(OJ12:OJ90,"=10"))</f>
        <v/>
      </c>
      <c r="OG105" s="449"/>
      <c r="OH105" s="447" t="str">
        <f>IF(ISBLANK(NW3),"",OF105/OF92)</f>
        <v/>
      </c>
      <c r="OI105" s="447"/>
      <c r="OJ105" s="77"/>
      <c r="OK105" s="90"/>
      <c r="OL105" s="84"/>
      <c r="OM105" s="449" t="str">
        <f>IF(ISBLANK(OR3),"",COUNTIF(OQ12:OQ90,"=10"))</f>
        <v/>
      </c>
      <c r="ON105" s="449"/>
      <c r="OO105" s="447" t="str">
        <f>IF(ISBLANK(OR3),"",OM105/OM92)</f>
        <v/>
      </c>
      <c r="OP105" s="447"/>
      <c r="OQ105" s="77"/>
      <c r="OR105" s="90"/>
      <c r="OS105" s="84"/>
      <c r="OT105" s="449" t="str">
        <f>IF(ISBLANK(OY3),"",COUNTIF(OX12:OX90,"=10"))</f>
        <v/>
      </c>
      <c r="OU105" s="449"/>
      <c r="OV105" s="447" t="str">
        <f>IF(ISBLANK(OY3),"",OT105/OT92)</f>
        <v/>
      </c>
      <c r="OW105" s="447"/>
      <c r="OX105" s="77"/>
      <c r="OY105" s="90"/>
      <c r="OZ105" s="84"/>
      <c r="PA105" s="449" t="str">
        <f>IF(ISBLANK(PF3),"",COUNTIF(PE12:PE90,"=10"))</f>
        <v/>
      </c>
      <c r="PB105" s="449"/>
      <c r="PC105" s="447" t="str">
        <f>IF(ISBLANK(PF3),"",PA105/PA92)</f>
        <v/>
      </c>
      <c r="PD105" s="447"/>
      <c r="PE105" s="77"/>
      <c r="PF105" s="90"/>
      <c r="PG105" s="84"/>
      <c r="PH105" s="449" t="str">
        <f>IF(ISBLANK(PM3),"",COUNTIF(PL12:PL90,"=10"))</f>
        <v/>
      </c>
      <c r="PI105" s="449"/>
      <c r="PJ105" s="447" t="str">
        <f>IF(ISBLANK(PM3),"",PH105/PH92)</f>
        <v/>
      </c>
      <c r="PK105" s="447"/>
      <c r="PL105" s="77"/>
      <c r="PM105" s="90"/>
      <c r="PN105" s="84"/>
      <c r="PO105" s="449" t="str">
        <f>IF(ISBLANK(PT3),"",COUNTIF(PS12:PS90,"=10"))</f>
        <v/>
      </c>
      <c r="PP105" s="449"/>
      <c r="PQ105" s="447" t="str">
        <f>IF(ISBLANK(PT3),"",PO105/PO92)</f>
        <v/>
      </c>
      <c r="PR105" s="447"/>
      <c r="PS105" s="77"/>
      <c r="PT105" s="90"/>
      <c r="PU105" s="84"/>
      <c r="PV105" s="449" t="str">
        <f>IF(ISBLANK(QA3),"",COUNTIF(PZ12:PZ90,"=10"))</f>
        <v/>
      </c>
      <c r="PW105" s="449"/>
      <c r="PX105" s="447" t="str">
        <f>IF(ISBLANK(QA3),"",PV105/PV92)</f>
        <v/>
      </c>
      <c r="PY105" s="447"/>
      <c r="PZ105" s="77"/>
      <c r="QA105" s="90"/>
      <c r="QB105" s="84"/>
      <c r="QC105" s="449" t="str">
        <f>IF(ISBLANK(QH3),"",COUNTIF(QG12:QG90,"=10"))</f>
        <v/>
      </c>
      <c r="QD105" s="449"/>
      <c r="QE105" s="447" t="str">
        <f>IF(ISBLANK(QH3),"",QC105/QC92)</f>
        <v/>
      </c>
      <c r="QF105" s="447"/>
      <c r="QG105" s="77"/>
      <c r="QH105" s="90"/>
      <c r="QI105" s="85"/>
      <c r="QJ105" s="449" t="str">
        <f>IF(ISBLANK(QV3),"",COUNTIF(QN12:QN90,"=10"))</f>
        <v/>
      </c>
      <c r="QK105" s="449"/>
      <c r="QL105" s="447" t="str">
        <f>IF(ISBLANK(QV3),"",QJ105/QJ92)</f>
        <v/>
      </c>
      <c r="QM105" s="447"/>
      <c r="QN105" s="77"/>
      <c r="QO105" s="90"/>
      <c r="QP105" s="85"/>
      <c r="QQ105" s="449" t="str">
        <f>IF(ISBLANK(QO3),"",COUNTIF(QU12:QU90,"=10"))</f>
        <v/>
      </c>
      <c r="QR105" s="449"/>
      <c r="QS105" s="447" t="str">
        <f>IF(ISBLANK(QO3),"",QQ105/QQ92)</f>
        <v/>
      </c>
      <c r="QT105" s="447"/>
      <c r="QU105" s="77"/>
      <c r="QV105" s="90"/>
    </row>
    <row r="106" spans="1:464" ht="15" customHeight="1" x14ac:dyDescent="0.2">
      <c r="A106" s="487"/>
      <c r="B106" s="86" t="s">
        <v>247</v>
      </c>
      <c r="C106" s="80"/>
      <c r="D106" s="449">
        <f>IF(ISBLANK(I3),"",COUNTIF(I12:I90,"&gt;=100"))</f>
        <v>0</v>
      </c>
      <c r="E106" s="449"/>
      <c r="F106" s="447" t="e">
        <f>IF(ISBLANK(I3),"",D106/D92)</f>
        <v>#DIV/0!</v>
      </c>
      <c r="G106" s="447"/>
      <c r="H106" s="77"/>
      <c r="I106" s="90"/>
      <c r="J106" s="83"/>
      <c r="K106" s="449">
        <f>IF(ISBLANK(P3),"",COUNTIF(P12:P90,"&gt;=100"))</f>
        <v>2</v>
      </c>
      <c r="L106" s="449"/>
      <c r="M106" s="447">
        <f>IF(ISBLANK(P3),"",K106/K92)</f>
        <v>2.9850746268656716E-2</v>
      </c>
      <c r="N106" s="447"/>
      <c r="O106" s="77"/>
      <c r="P106" s="90"/>
      <c r="Q106" s="84"/>
      <c r="R106" s="449">
        <f>IF(ISBLANK(W3),"",COUNTIF(W12:W90,"&gt;=100"))</f>
        <v>1</v>
      </c>
      <c r="S106" s="449"/>
      <c r="T106" s="447">
        <f>IF(ISBLANK(W3),"",R106/R92)</f>
        <v>1.6129032258064516E-2</v>
      </c>
      <c r="U106" s="447"/>
      <c r="V106" s="77"/>
      <c r="W106" s="90"/>
      <c r="X106" s="84"/>
      <c r="Y106" s="449">
        <f>IF(ISBLANK(AD3),"",COUNTIF(AD12:AD90,"&gt;=100"))</f>
        <v>0</v>
      </c>
      <c r="Z106" s="449"/>
      <c r="AA106" s="447">
        <f>IF(ISBLANK(AD3),"",Y106/Y92)</f>
        <v>0</v>
      </c>
      <c r="AB106" s="447"/>
      <c r="AC106" s="77"/>
      <c r="AD106" s="90"/>
      <c r="AE106" s="84"/>
      <c r="AF106" s="449">
        <f>IF(ISBLANK(AK3),"",COUNTIF(AK12:AK90,"&gt;=100"))</f>
        <v>1</v>
      </c>
      <c r="AG106" s="449"/>
      <c r="AH106" s="447">
        <f>IF(ISBLANK(AK3),"",AF106/AF92)</f>
        <v>1.7241379310344827E-2</v>
      </c>
      <c r="AI106" s="447"/>
      <c r="AJ106" s="77"/>
      <c r="AK106" s="90"/>
      <c r="AL106" s="84"/>
      <c r="AM106" s="449">
        <f>IF(ISBLANK(AR3),"",COUNTIF(AR12:AR90,"&gt;=100"))</f>
        <v>0</v>
      </c>
      <c r="AN106" s="449"/>
      <c r="AO106" s="447">
        <f>IF(ISBLANK(AR3),"",AM106/AM92)</f>
        <v>0</v>
      </c>
      <c r="AP106" s="447"/>
      <c r="AQ106" s="77"/>
      <c r="AR106" s="90"/>
      <c r="AS106" s="84"/>
      <c r="AT106" s="449">
        <f>IF(ISBLANK(AY3),"",COUNTIF(AY12:AY90,"&gt;=100"))</f>
        <v>2</v>
      </c>
      <c r="AU106" s="449"/>
      <c r="AV106" s="447">
        <f>IF(ISBLANK(AY3),"",AT106/AT92)</f>
        <v>3.3333333333333333E-2</v>
      </c>
      <c r="AW106" s="447"/>
      <c r="AX106" s="77"/>
      <c r="AY106" s="90"/>
      <c r="AZ106" s="84"/>
      <c r="BA106" s="449">
        <f>IF(ISBLANK(BF3),"",COUNTIF(BF12:BF90,"&gt;=100"))</f>
        <v>0</v>
      </c>
      <c r="BB106" s="449"/>
      <c r="BC106" s="447">
        <f>IF(ISBLANK(BF3),"",BA106/BA92)</f>
        <v>0</v>
      </c>
      <c r="BD106" s="447"/>
      <c r="BE106" s="77"/>
      <c r="BF106" s="90"/>
      <c r="BG106" s="84"/>
      <c r="BH106" s="449">
        <f>IF(ISBLANK(BM3),"",COUNTIF(BM12:BM90,"&gt;=100"))</f>
        <v>3</v>
      </c>
      <c r="BI106" s="449"/>
      <c r="BJ106" s="447">
        <f>IF(ISBLANK(BM3),"",BH106/BH92)</f>
        <v>5.5555555555555552E-2</v>
      </c>
      <c r="BK106" s="447"/>
      <c r="BL106" s="77"/>
      <c r="BM106" s="90"/>
      <c r="BN106" s="84"/>
      <c r="BO106" s="449">
        <f>IF(ISBLANK(BT3),"",COUNTIF(BT12:BT90,"&gt;=100"))</f>
        <v>0</v>
      </c>
      <c r="BP106" s="449"/>
      <c r="BQ106" s="447">
        <f>IF(ISBLANK(BT3),"",BO106/BO92)</f>
        <v>0</v>
      </c>
      <c r="BR106" s="447"/>
      <c r="BS106" s="77"/>
      <c r="BT106" s="90"/>
      <c r="BU106" s="84"/>
      <c r="BV106" s="449">
        <f>IF(ISBLANK(CA3),"",COUNTIF(CA12:CA90,"&gt;=100"))</f>
        <v>0</v>
      </c>
      <c r="BW106" s="449"/>
      <c r="BX106" s="447">
        <f>IF(ISBLANK(CA3),"",BV106/BV92)</f>
        <v>0</v>
      </c>
      <c r="BY106" s="447"/>
      <c r="BZ106" s="77"/>
      <c r="CA106" s="90"/>
      <c r="CB106" s="84"/>
      <c r="CC106" s="449">
        <f>IF(ISBLANK(CH3),"",COUNTIF(CH12:CH90,"&gt;=100"))</f>
        <v>0</v>
      </c>
      <c r="CD106" s="449"/>
      <c r="CE106" s="447">
        <f>IF(ISBLANK(CH3),"",CC106/CC92)</f>
        <v>0</v>
      </c>
      <c r="CF106" s="447"/>
      <c r="CG106" s="77"/>
      <c r="CH106" s="90"/>
      <c r="CI106" s="84"/>
      <c r="CJ106" s="449">
        <f>IF(ISBLANK(CO3),"",COUNTIF(CO12:CO90,"&gt;=100"))</f>
        <v>1</v>
      </c>
      <c r="CK106" s="449"/>
      <c r="CL106" s="447">
        <f>IF(ISBLANK(CO3),"",CJ106/CJ92)</f>
        <v>1.7543859649122806E-2</v>
      </c>
      <c r="CM106" s="447"/>
      <c r="CN106" s="77"/>
      <c r="CO106" s="90"/>
      <c r="CP106" s="84"/>
      <c r="CQ106" s="449">
        <f>IF(ISBLANK(CV3),"",COUNTIF(CV12:CV90,"&gt;=100"))</f>
        <v>0</v>
      </c>
      <c r="CR106" s="449"/>
      <c r="CS106" s="447">
        <f>IF(ISBLANK(CV3),"",CQ106/CQ92)</f>
        <v>0</v>
      </c>
      <c r="CT106" s="447"/>
      <c r="CU106" s="77"/>
      <c r="CV106" s="90"/>
      <c r="CW106" s="84"/>
      <c r="CX106" s="449">
        <f>IF(ISBLANK(DC3),"",COUNTIF(DC12:DC90,"&gt;=100"))</f>
        <v>7</v>
      </c>
      <c r="CY106" s="449"/>
      <c r="CZ106" s="447">
        <f>IF(ISBLANK(DC3),"",CX106/CX92)</f>
        <v>0.13207547169811321</v>
      </c>
      <c r="DA106" s="447"/>
      <c r="DB106" s="77"/>
      <c r="DC106" s="90"/>
      <c r="DD106" s="84"/>
      <c r="DE106" s="449">
        <f>IF(ISBLANK(DJ3),"",COUNTIF(DJ12:DJ90,"&gt;=100"))</f>
        <v>2</v>
      </c>
      <c r="DF106" s="449"/>
      <c r="DG106" s="447">
        <f>IF(ISBLANK(DJ3),"",DE106/DE92)</f>
        <v>3.8461538461538464E-2</v>
      </c>
      <c r="DH106" s="447"/>
      <c r="DI106" s="77"/>
      <c r="DJ106" s="90"/>
      <c r="DK106" s="84"/>
      <c r="DL106" s="449">
        <f>IF(ISBLANK(DQ3),"",COUNTIF(DQ12:DQ90,"&gt;=100"))</f>
        <v>0</v>
      </c>
      <c r="DM106" s="449"/>
      <c r="DN106" s="447">
        <f>IF(ISBLANK(DQ3),"",DL106/DL92)</f>
        <v>0</v>
      </c>
      <c r="DO106" s="447"/>
      <c r="DP106" s="77"/>
      <c r="DQ106" s="90"/>
      <c r="DR106" s="84"/>
      <c r="DS106" s="449">
        <f>IF(ISBLANK(DX3),"",COUNTIF(DX12:DX90,"&gt;=100"))</f>
        <v>0</v>
      </c>
      <c r="DT106" s="449"/>
      <c r="DU106" s="447">
        <f>IF(ISBLANK(DX3),"",DS106/DS92)</f>
        <v>0</v>
      </c>
      <c r="DV106" s="447"/>
      <c r="DW106" s="77"/>
      <c r="DX106" s="90"/>
      <c r="DY106" s="84"/>
      <c r="DZ106" s="449">
        <f>IF(ISBLANK(EE3),"",COUNTIF(EE12:EE90,"&gt;=100"))</f>
        <v>1</v>
      </c>
      <c r="EA106" s="449"/>
      <c r="EB106" s="447">
        <f>IF(ISBLANK(EE3),"",DZ106/DZ92)</f>
        <v>1.9230769230769232E-2</v>
      </c>
      <c r="EC106" s="447"/>
      <c r="ED106" s="77"/>
      <c r="EE106" s="90"/>
      <c r="EF106" s="84"/>
      <c r="EG106" s="449">
        <f>IF(ISBLANK(EL3),"",COUNTIF(EL12:EL90,"&gt;=100"))</f>
        <v>0</v>
      </c>
      <c r="EH106" s="449"/>
      <c r="EI106" s="447">
        <f>IF(ISBLANK(EL3),"",EG106/EG92)</f>
        <v>0</v>
      </c>
      <c r="EJ106" s="447"/>
      <c r="EK106" s="77"/>
      <c r="EL106" s="90"/>
      <c r="EM106" s="84"/>
      <c r="EN106" s="449">
        <f>IF(ISBLANK(ES3),"",COUNTIF(ES12:ES90,"&gt;=100"))</f>
        <v>0</v>
      </c>
      <c r="EO106" s="449"/>
      <c r="EP106" s="447">
        <f>IF(ISBLANK(ES3),"",EN106/EN92)</f>
        <v>0</v>
      </c>
      <c r="EQ106" s="447"/>
      <c r="ER106" s="77"/>
      <c r="ES106" s="90"/>
      <c r="ET106" s="84"/>
      <c r="EU106" s="449">
        <f>IF(ISBLANK(EZ3),"",COUNTIF(EZ12:EZ90,"&gt;=100"))</f>
        <v>0</v>
      </c>
      <c r="EV106" s="449"/>
      <c r="EW106" s="447">
        <f>IF(ISBLANK(EZ3),"",EU106/EU92)</f>
        <v>0</v>
      </c>
      <c r="EX106" s="447"/>
      <c r="EY106" s="77"/>
      <c r="EZ106" s="90"/>
      <c r="FA106" s="84"/>
      <c r="FB106" s="449">
        <f>IF(ISBLANK(BM3),"",COUNTIF(FG12:FG90,"&gt;=100"))</f>
        <v>0</v>
      </c>
      <c r="FC106" s="449"/>
      <c r="FD106" s="447" t="e">
        <f>IF(ISBLANK(BM3),"",FB106/FB92)</f>
        <v>#DIV/0!</v>
      </c>
      <c r="FE106" s="447"/>
      <c r="FF106" s="77"/>
      <c r="FG106" s="90"/>
      <c r="FH106" s="84"/>
      <c r="FI106" s="449" t="str">
        <f>IF(ISBLANK(FN3),"",COUNTIF(FN12:FN90,"&gt;=100"))</f>
        <v/>
      </c>
      <c r="FJ106" s="449"/>
      <c r="FK106" s="447" t="str">
        <f>IF(ISBLANK(FN3),"",FI106/FI92)</f>
        <v/>
      </c>
      <c r="FL106" s="447"/>
      <c r="FM106" s="77"/>
      <c r="FN106" s="90"/>
      <c r="FO106" s="84"/>
      <c r="FP106" s="449">
        <f>IF(ISBLANK(DJ3),"",COUNTIF(FU12:FU90,"&gt;=100"))</f>
        <v>0</v>
      </c>
      <c r="FQ106" s="449"/>
      <c r="FR106" s="447" t="e">
        <f>IF(ISBLANK(DJ3),"",FP106/FP92)</f>
        <v>#DIV/0!</v>
      </c>
      <c r="FS106" s="447"/>
      <c r="FT106" s="77"/>
      <c r="FU106" s="90"/>
      <c r="FV106" s="84"/>
      <c r="FW106" s="449" t="str">
        <f>IF(ISBLANK(GB3),"",COUNTIF(GB12:GB90,"&gt;=100"))</f>
        <v/>
      </c>
      <c r="FX106" s="449"/>
      <c r="FY106" s="447" t="str">
        <f>IF(ISBLANK(GB3),"",FW106/FW92)</f>
        <v/>
      </c>
      <c r="FZ106" s="447"/>
      <c r="GA106" s="77"/>
      <c r="GB106" s="90"/>
      <c r="GC106" s="84"/>
      <c r="GD106" s="449" t="str">
        <f>IF(ISBLANK(GP3),"",COUNTIF(GI12:GI90,"&gt;=100"))</f>
        <v/>
      </c>
      <c r="GE106" s="449"/>
      <c r="GF106" s="447" t="str">
        <f>IF(ISBLANK(GP3),"",GD106/GD92)</f>
        <v/>
      </c>
      <c r="GG106" s="447"/>
      <c r="GH106" s="77"/>
      <c r="GI106" s="90"/>
      <c r="GJ106" s="84"/>
      <c r="GK106" s="449" t="str">
        <f>IF(ISBLANK(GW3),"",COUNTIF(GP12:GP90,"&gt;=100"))</f>
        <v/>
      </c>
      <c r="GL106" s="449"/>
      <c r="GM106" s="447" t="str">
        <f>IF(ISBLANK(GW3),"",GK106/GK92)</f>
        <v/>
      </c>
      <c r="GN106" s="447"/>
      <c r="GO106" s="77"/>
      <c r="GP106" s="90"/>
      <c r="GQ106" s="84"/>
      <c r="GR106" s="449" t="str">
        <f>IF(ISBLANK(GI3),"",COUNTIF(GW12:GW90,"&gt;=100"))</f>
        <v/>
      </c>
      <c r="GS106" s="449"/>
      <c r="GT106" s="447" t="str">
        <f>IF(ISBLANK(GI3),"",GR106/GR92)</f>
        <v/>
      </c>
      <c r="GU106" s="447"/>
      <c r="GV106" s="77"/>
      <c r="GW106" s="90"/>
      <c r="GX106" s="84"/>
      <c r="GY106" s="449" t="str">
        <f>IF(ISBLANK(HK3),"",COUNTIF(HD12:HD90,"&gt;=100"))</f>
        <v/>
      </c>
      <c r="GZ106" s="449"/>
      <c r="HA106" s="447" t="str">
        <f>IF(ISBLANK(HK3),"",GY106/GY92)</f>
        <v/>
      </c>
      <c r="HB106" s="447"/>
      <c r="HC106" s="77"/>
      <c r="HD106" s="90"/>
      <c r="HE106" s="84"/>
      <c r="HF106" s="449" t="str">
        <f>IF(ISBLANK(HD3),"",COUNTIF(HK12:HK90,"&gt;=100"))</f>
        <v/>
      </c>
      <c r="HG106" s="449"/>
      <c r="HH106" s="447" t="str">
        <f>IF(ISBLANK(HD3),"",HF106/HF92)</f>
        <v/>
      </c>
      <c r="HI106" s="447"/>
      <c r="HJ106" s="77"/>
      <c r="HK106" s="90"/>
      <c r="HL106" s="84"/>
      <c r="HM106" s="449" t="str">
        <f>IF(ISBLANK(HY3),"",COUNTIF(HR12:HR90,"&gt;=100"))</f>
        <v/>
      </c>
      <c r="HN106" s="449"/>
      <c r="HO106" s="447" t="str">
        <f>IF(ISBLANK(HY3),"",HM106/HM92)</f>
        <v/>
      </c>
      <c r="HP106" s="447"/>
      <c r="HQ106" s="77"/>
      <c r="HR106" s="90"/>
      <c r="HS106" s="84"/>
      <c r="HT106" s="449" t="str">
        <f>IF(ISBLANK(HR3),"",COUNTIF(HY12:HY90,"&gt;=100"))</f>
        <v/>
      </c>
      <c r="HU106" s="449"/>
      <c r="HV106" s="447" t="str">
        <f>IF(ISBLANK(HR3),"",HT106/HT92)</f>
        <v/>
      </c>
      <c r="HW106" s="447"/>
      <c r="HX106" s="77"/>
      <c r="HY106" s="90"/>
      <c r="HZ106" s="84"/>
      <c r="IA106" s="449" t="str">
        <f>IF(ISBLANK(IM3),"",COUNTIF(IF12:IF90,"&gt;=100"))</f>
        <v/>
      </c>
      <c r="IB106" s="449"/>
      <c r="IC106" s="447" t="str">
        <f>IF(ISBLANK(IM3),"",IA106/IA92)</f>
        <v/>
      </c>
      <c r="ID106" s="447"/>
      <c r="IE106" s="77"/>
      <c r="IF106" s="90"/>
      <c r="IG106" s="84"/>
      <c r="IH106" s="449" t="str">
        <f>IF(ISBLANK(IF3),"",COUNTIF(IM12:IM90,"&gt;=100"))</f>
        <v/>
      </c>
      <c r="II106" s="449"/>
      <c r="IJ106" s="447" t="str">
        <f>IF(ISBLANK(IF3),"",IH106/IH92)</f>
        <v/>
      </c>
      <c r="IK106" s="447"/>
      <c r="IL106" s="77"/>
      <c r="IM106" s="90"/>
      <c r="IN106" s="84"/>
      <c r="IO106" s="449" t="str">
        <f>IF(ISBLANK(IT3),"",COUNTIF(IT12:IT90,"&gt;=100"))</f>
        <v/>
      </c>
      <c r="IP106" s="449"/>
      <c r="IQ106" s="447" t="str">
        <f>IF(ISBLANK(IT3),"",IO106/IO92)</f>
        <v/>
      </c>
      <c r="IR106" s="447"/>
      <c r="IS106" s="77"/>
      <c r="IT106" s="90"/>
      <c r="IU106" s="84"/>
      <c r="IV106" s="449" t="str">
        <f>IF(ISBLANK(JA3),"",COUNTIF(JA12:JA90,"&gt;=100"))</f>
        <v/>
      </c>
      <c r="IW106" s="449"/>
      <c r="IX106" s="447" t="str">
        <f>IF(ISBLANK(JA3),"",IV106/IV92)</f>
        <v/>
      </c>
      <c r="IY106" s="447"/>
      <c r="IZ106" s="77"/>
      <c r="JA106" s="90"/>
      <c r="JB106" s="84"/>
      <c r="JC106" s="449" t="str">
        <f>IF(ISBLANK(JO3),"",COUNTIF(JH12:JH90,"&gt;=100"))</f>
        <v/>
      </c>
      <c r="JD106" s="449"/>
      <c r="JE106" s="447" t="str">
        <f>IF(ISBLANK(JO3),"",JC106/JC92)</f>
        <v/>
      </c>
      <c r="JF106" s="447"/>
      <c r="JG106" s="77"/>
      <c r="JH106" s="90"/>
      <c r="JI106" s="84"/>
      <c r="JJ106" s="449" t="str">
        <f>IF(ISBLANK(JH3),"",COUNTIF(JO12:JO90,"&gt;=100"))</f>
        <v/>
      </c>
      <c r="JK106" s="449"/>
      <c r="JL106" s="447" t="str">
        <f>IF(ISBLANK(JH3),"",JJ106/JJ92)</f>
        <v/>
      </c>
      <c r="JM106" s="447"/>
      <c r="JN106" s="77"/>
      <c r="JO106" s="90"/>
      <c r="JP106" s="84"/>
      <c r="JQ106" s="449" t="str">
        <f>IF(ISBLANK(JV3),"",COUNTIF(JV12:JV90,"&gt;=100"))</f>
        <v/>
      </c>
      <c r="JR106" s="449"/>
      <c r="JS106" s="447" t="str">
        <f>IF(ISBLANK(JV3),"",JQ106/JQ92)</f>
        <v/>
      </c>
      <c r="JT106" s="447"/>
      <c r="JU106" s="77"/>
      <c r="JV106" s="90"/>
      <c r="JW106" s="84"/>
      <c r="JX106" s="449" t="str">
        <f>IF(ISBLANK(KQ3),"",COUNTIF(KC12:KC90,"&gt;=100"))</f>
        <v/>
      </c>
      <c r="JY106" s="449"/>
      <c r="JZ106" s="447" t="str">
        <f>IF(ISBLANK(KQ3),"",JX106/JX92)</f>
        <v/>
      </c>
      <c r="KA106" s="447"/>
      <c r="KB106" s="77"/>
      <c r="KC106" s="90"/>
      <c r="KD106" s="84"/>
      <c r="KE106" s="449" t="str">
        <f>IF(ISBLANK(KX3),"",COUNTIF(KJ12:KJ90,"&gt;=100"))</f>
        <v/>
      </c>
      <c r="KF106" s="449"/>
      <c r="KG106" s="447" t="str">
        <f>IF(ISBLANK(KX3),"",KE106/KE92)</f>
        <v/>
      </c>
      <c r="KH106" s="447"/>
      <c r="KI106" s="77"/>
      <c r="KJ106" s="90"/>
      <c r="KK106" s="84"/>
      <c r="KL106" s="449" t="str">
        <f>IF(ISBLANK(KJ3),"",COUNTIF(KQ12:KQ90,"&gt;=100"))</f>
        <v/>
      </c>
      <c r="KM106" s="449"/>
      <c r="KN106" s="447" t="str">
        <f>IF(ISBLANK(KJ3),"",KL106/KL92)</f>
        <v/>
      </c>
      <c r="KO106" s="447"/>
      <c r="KP106" s="77"/>
      <c r="KQ106" s="90"/>
      <c r="KR106" s="84"/>
      <c r="KS106" s="449" t="str">
        <f>IF(ISBLANK(KC3),"",COUNTIF(KX12:KX90,"&gt;=100"))</f>
        <v/>
      </c>
      <c r="KT106" s="449"/>
      <c r="KU106" s="447" t="str">
        <f>IF(ISBLANK(KC3),"",KS106/KS92)</f>
        <v/>
      </c>
      <c r="KV106" s="447"/>
      <c r="KW106" s="77"/>
      <c r="KX106" s="90"/>
      <c r="KY106" s="85"/>
      <c r="KZ106" s="449" t="str">
        <f>IF(ISBLANK(LE3),"",COUNTIF(LE12:LE90,"&gt;=100"))</f>
        <v/>
      </c>
      <c r="LA106" s="449"/>
      <c r="LB106" s="447" t="str">
        <f>IF(ISBLANK(LE3),"",KZ106/KZ92)</f>
        <v/>
      </c>
      <c r="LC106" s="447"/>
      <c r="LD106" s="77"/>
      <c r="LE106" s="90"/>
      <c r="LF106" s="84"/>
      <c r="LG106" s="449" t="str">
        <f>IF(ISBLANK(LE3),"",COUNTIF(LL12:LL90,"&gt;=100"))</f>
        <v/>
      </c>
      <c r="LH106" s="449"/>
      <c r="LI106" s="447" t="str">
        <f>IF(ISBLANK(LE3),"",LG106/LG92)</f>
        <v/>
      </c>
      <c r="LJ106" s="447"/>
      <c r="LK106" s="77"/>
      <c r="LL106" s="90"/>
      <c r="LM106" s="84"/>
      <c r="LN106" s="449" t="str">
        <f>IF(ISBLANK(LS3),"",COUNTIF(LS12:LS90,"&gt;=100"))</f>
        <v/>
      </c>
      <c r="LO106" s="449"/>
      <c r="LP106" s="447" t="str">
        <f>IF(ISBLANK(LS3),"",LN106/LN92)</f>
        <v/>
      </c>
      <c r="LQ106" s="447"/>
      <c r="LR106" s="77"/>
      <c r="LS106" s="90"/>
      <c r="LT106" s="84"/>
      <c r="LU106" s="449" t="str">
        <f>IF(ISBLANK(LS3),"",COUNTIF(LZ12:LZ90,"&gt;=100"))</f>
        <v/>
      </c>
      <c r="LV106" s="449"/>
      <c r="LW106" s="447" t="str">
        <f>IF(ISBLANK(LS3),"",LU106/LU92)</f>
        <v/>
      </c>
      <c r="LX106" s="447"/>
      <c r="LY106" s="77"/>
      <c r="LZ106" s="90"/>
      <c r="MA106" s="84"/>
      <c r="MB106" s="449" t="str">
        <f>IF(ISBLANK(MG3),"",COUNTIF(MG12:MG90,"&gt;=100"))</f>
        <v/>
      </c>
      <c r="MC106" s="449"/>
      <c r="MD106" s="447" t="str">
        <f>IF(ISBLANK(MG3),"",MB106/MB92)</f>
        <v/>
      </c>
      <c r="ME106" s="447"/>
      <c r="MF106" s="77"/>
      <c r="MG106" s="90"/>
      <c r="MH106" s="84"/>
      <c r="MI106" s="449" t="str">
        <f>IF(ISBLANK(MN3),"",COUNTIF(MN12:MN90,"&gt;=100"))</f>
        <v/>
      </c>
      <c r="MJ106" s="449"/>
      <c r="MK106" s="447" t="str">
        <f>IF(ISBLANK(MN3),"",MI106/MI92)</f>
        <v/>
      </c>
      <c r="ML106" s="447"/>
      <c r="MM106" s="77"/>
      <c r="MN106" s="90"/>
      <c r="MO106" s="84"/>
      <c r="MP106" s="449" t="str">
        <f>IF(ISBLANK(MU3),"",COUNTIF(MU12:MU90,"&gt;=100"))</f>
        <v/>
      </c>
      <c r="MQ106" s="449"/>
      <c r="MR106" s="447" t="str">
        <f>IF(ISBLANK(MU3),"",MP106/MP92)</f>
        <v/>
      </c>
      <c r="MS106" s="447"/>
      <c r="MT106" s="77"/>
      <c r="MU106" s="90"/>
      <c r="MV106" s="84"/>
      <c r="MW106" s="449" t="str">
        <f>IF(ISBLANK(NP3),"",COUNTIF(NB12:NB90,"&gt;=100"))</f>
        <v/>
      </c>
      <c r="MX106" s="449"/>
      <c r="MY106" s="447" t="str">
        <f>IF(ISBLANK(NP3),"",MW106/MW92)</f>
        <v/>
      </c>
      <c r="MZ106" s="447"/>
      <c r="NA106" s="77"/>
      <c r="NB106" s="90"/>
      <c r="NC106" s="84"/>
      <c r="ND106" s="449" t="str">
        <f>IF(ISBLANK(NB3),"",COUNTIF(NI12:NI90,"&gt;=100"))</f>
        <v/>
      </c>
      <c r="NE106" s="449"/>
      <c r="NF106" s="447" t="str">
        <f>IF(ISBLANK(NB3),"",ND106/ND92)</f>
        <v/>
      </c>
      <c r="NG106" s="447"/>
      <c r="NH106" s="77"/>
      <c r="NI106" s="90"/>
      <c r="NJ106" s="84"/>
      <c r="NK106" s="449" t="str">
        <f>IF(ISBLANK(OD3),"",COUNTIF(NP12:NP90,"&gt;=100"))</f>
        <v/>
      </c>
      <c r="NL106" s="449"/>
      <c r="NM106" s="447" t="str">
        <f>IF(ISBLANK(OD3),"",NK106/NK92)</f>
        <v/>
      </c>
      <c r="NN106" s="447"/>
      <c r="NO106" s="77"/>
      <c r="NP106" s="90"/>
      <c r="NQ106" s="84"/>
      <c r="NR106" s="449" t="str">
        <f>IF(ISBLANK(NI3),"",COUNTIF(NW12:NW90,"&gt;=100"))</f>
        <v/>
      </c>
      <c r="NS106" s="449"/>
      <c r="NT106" s="447" t="str">
        <f>IF(ISBLANK(NI3),"",NR106/NR92)</f>
        <v/>
      </c>
      <c r="NU106" s="447"/>
      <c r="NV106" s="77"/>
      <c r="NW106" s="90"/>
      <c r="NX106" s="84"/>
      <c r="NY106" s="449" t="str">
        <f>IF(ISBLANK(OK3),"",COUNTIF(OD12:OD90,"&gt;=100"))</f>
        <v/>
      </c>
      <c r="NZ106" s="449"/>
      <c r="OA106" s="447" t="str">
        <f>IF(ISBLANK(OK3),"",NY106/NY92)</f>
        <v/>
      </c>
      <c r="OB106" s="447"/>
      <c r="OC106" s="77"/>
      <c r="OD106" s="90"/>
      <c r="OE106" s="84"/>
      <c r="OF106" s="449" t="str">
        <f>IF(ISBLANK(NW3),"",COUNTIF(OK12:OK90,"&gt;=100"))</f>
        <v/>
      </c>
      <c r="OG106" s="449"/>
      <c r="OH106" s="447" t="str">
        <f>IF(ISBLANK(NW3),"",OF106/OF92)</f>
        <v/>
      </c>
      <c r="OI106" s="447"/>
      <c r="OJ106" s="77"/>
      <c r="OK106" s="90"/>
      <c r="OL106" s="84"/>
      <c r="OM106" s="449" t="str">
        <f>IF(ISBLANK(OR3),"",COUNTIF(OR12:OR90,"&gt;=100"))</f>
        <v/>
      </c>
      <c r="ON106" s="449"/>
      <c r="OO106" s="447" t="str">
        <f>IF(ISBLANK(OR3),"",OM106/OM92)</f>
        <v/>
      </c>
      <c r="OP106" s="447"/>
      <c r="OQ106" s="77"/>
      <c r="OR106" s="90"/>
      <c r="OS106" s="84"/>
      <c r="OT106" s="449" t="str">
        <f>IF(ISBLANK(OY3),"",COUNTIF(OY12:OY90,"&gt;=100"))</f>
        <v/>
      </c>
      <c r="OU106" s="449"/>
      <c r="OV106" s="447" t="str">
        <f>IF(ISBLANK(OY3),"",OT106/OT92)</f>
        <v/>
      </c>
      <c r="OW106" s="447"/>
      <c r="OX106" s="77"/>
      <c r="OY106" s="90"/>
      <c r="OZ106" s="84"/>
      <c r="PA106" s="449" t="str">
        <f>IF(ISBLANK(PF3),"",COUNTIF(PF12:PF90,"&gt;=100"))</f>
        <v/>
      </c>
      <c r="PB106" s="449"/>
      <c r="PC106" s="447" t="str">
        <f>IF(ISBLANK(PF3),"",PA106/PA92)</f>
        <v/>
      </c>
      <c r="PD106" s="447"/>
      <c r="PE106" s="77"/>
      <c r="PF106" s="90"/>
      <c r="PG106" s="84"/>
      <c r="PH106" s="449" t="str">
        <f>IF(ISBLANK(PM3),"",COUNTIF(PM12:PM90,"&gt;=100"))</f>
        <v/>
      </c>
      <c r="PI106" s="449"/>
      <c r="PJ106" s="447" t="str">
        <f>IF(ISBLANK(PM3),"",PH106/PH92)</f>
        <v/>
      </c>
      <c r="PK106" s="447"/>
      <c r="PL106" s="77"/>
      <c r="PM106" s="90"/>
      <c r="PN106" s="84"/>
      <c r="PO106" s="449" t="str">
        <f>IF(ISBLANK(PT3),"",COUNTIF(PT12:PT90,"&gt;=100"))</f>
        <v/>
      </c>
      <c r="PP106" s="449"/>
      <c r="PQ106" s="447" t="str">
        <f>IF(ISBLANK(PT3),"",PO106/PO92)</f>
        <v/>
      </c>
      <c r="PR106" s="447"/>
      <c r="PS106" s="77"/>
      <c r="PT106" s="90"/>
      <c r="PU106" s="84"/>
      <c r="PV106" s="449" t="str">
        <f>IF(ISBLANK(QA3),"",COUNTIF(QA12:QA90,"&gt;=100"))</f>
        <v/>
      </c>
      <c r="PW106" s="449"/>
      <c r="PX106" s="447" t="str">
        <f>IF(ISBLANK(QA3),"",PV106/PV92)</f>
        <v/>
      </c>
      <c r="PY106" s="447"/>
      <c r="PZ106" s="77"/>
      <c r="QA106" s="90"/>
      <c r="QB106" s="84"/>
      <c r="QC106" s="449" t="str">
        <f>IF(ISBLANK(QH3),"",COUNTIF(QH12:QH90,"&gt;=100"))</f>
        <v/>
      </c>
      <c r="QD106" s="449"/>
      <c r="QE106" s="447" t="str">
        <f>IF(ISBLANK(QH3),"",QC106/QC92)</f>
        <v/>
      </c>
      <c r="QF106" s="447"/>
      <c r="QG106" s="77"/>
      <c r="QH106" s="90"/>
      <c r="QI106" s="85"/>
      <c r="QJ106" s="449" t="str">
        <f>IF(ISBLANK(QV3),"",COUNTIF(QO12:QO90,"&gt;=100"))</f>
        <v/>
      </c>
      <c r="QK106" s="449"/>
      <c r="QL106" s="447" t="str">
        <f>IF(ISBLANK(QV3),"",QJ106/QJ92)</f>
        <v/>
      </c>
      <c r="QM106" s="447"/>
      <c r="QN106" s="77"/>
      <c r="QO106" s="90"/>
      <c r="QP106" s="85"/>
      <c r="QQ106" s="449" t="str">
        <f>IF(ISBLANK(QO3),"",COUNTIF(QV12:QV90,"&gt;=100"))</f>
        <v/>
      </c>
      <c r="QR106" s="449"/>
      <c r="QS106" s="447" t="str">
        <f>IF(ISBLANK(QO3),"",QQ106/QQ92)</f>
        <v/>
      </c>
      <c r="QT106" s="447"/>
      <c r="QU106" s="77"/>
      <c r="QV106" s="90"/>
    </row>
    <row r="107" spans="1:464" ht="15" customHeight="1" x14ac:dyDescent="0.2">
      <c r="A107" s="487"/>
      <c r="B107" s="86" t="s">
        <v>155</v>
      </c>
      <c r="C107" s="80"/>
      <c r="D107" s="449">
        <f>IF(ISBLANK(I3),"",COUNTIF(I12:I90,"=0"))</f>
        <v>0</v>
      </c>
      <c r="E107" s="449"/>
      <c r="F107" s="447" t="e">
        <f>IF(ISBLANK(I3),"",D107/D92)</f>
        <v>#DIV/0!</v>
      </c>
      <c r="G107" s="447"/>
      <c r="H107" s="77"/>
      <c r="I107" s="90"/>
      <c r="J107" s="83"/>
      <c r="K107" s="449">
        <f>IF(ISBLANK(P3),"",COUNTIF(P12:P90,"=0"))</f>
        <v>18</v>
      </c>
      <c r="L107" s="449"/>
      <c r="M107" s="447">
        <f>IF(ISBLANK(P3),"",K107/K92)</f>
        <v>0.26865671641791045</v>
      </c>
      <c r="N107" s="447"/>
      <c r="O107" s="77"/>
      <c r="P107" s="90"/>
      <c r="Q107" s="84"/>
      <c r="R107" s="449">
        <f>IF(ISBLANK(W3),"",COUNTIF(W12:W90,"=0"))</f>
        <v>1</v>
      </c>
      <c r="S107" s="449"/>
      <c r="T107" s="447">
        <f>IF(ISBLANK(W3),"",R107/R92)</f>
        <v>1.6129032258064516E-2</v>
      </c>
      <c r="U107" s="447"/>
      <c r="V107" s="77"/>
      <c r="W107" s="90"/>
      <c r="X107" s="84"/>
      <c r="Y107" s="449">
        <f>IF(ISBLANK(AD3),"",COUNTIF(AD12:AD90,"=0"))</f>
        <v>4</v>
      </c>
      <c r="Z107" s="449"/>
      <c r="AA107" s="447">
        <f>IF(ISBLANK(AD3),"",Y107/Y92)</f>
        <v>6.4516129032258063E-2</v>
      </c>
      <c r="AB107" s="447"/>
      <c r="AC107" s="77"/>
      <c r="AD107" s="90"/>
      <c r="AE107" s="84"/>
      <c r="AF107" s="449">
        <f>IF(ISBLANK(AK3),"",COUNTIF(AK12:AK90,"=0"))</f>
        <v>4</v>
      </c>
      <c r="AG107" s="449"/>
      <c r="AH107" s="447">
        <f>IF(ISBLANK(AK3),"",AF107/AF92)</f>
        <v>6.8965517241379309E-2</v>
      </c>
      <c r="AI107" s="447"/>
      <c r="AJ107" s="77"/>
      <c r="AK107" s="90"/>
      <c r="AL107" s="84"/>
      <c r="AM107" s="449">
        <f>IF(ISBLANK(AR3),"",COUNTIF(AR12:AR90,"=0"))</f>
        <v>2</v>
      </c>
      <c r="AN107" s="449"/>
      <c r="AO107" s="447">
        <f>IF(ISBLANK(AR3),"",AM107/AM92)</f>
        <v>3.2258064516129031E-2</v>
      </c>
      <c r="AP107" s="447"/>
      <c r="AQ107" s="77"/>
      <c r="AR107" s="90"/>
      <c r="AS107" s="84"/>
      <c r="AT107" s="449">
        <f>IF(ISBLANK(AY3),"",COUNTIF(AY12:AY90,"=0"))</f>
        <v>1</v>
      </c>
      <c r="AU107" s="449"/>
      <c r="AV107" s="447">
        <f>IF(ISBLANK(AY3),"",AT107/AT92)</f>
        <v>1.6666666666666666E-2</v>
      </c>
      <c r="AW107" s="447"/>
      <c r="AX107" s="77"/>
      <c r="AY107" s="90"/>
      <c r="AZ107" s="84"/>
      <c r="BA107" s="449">
        <f>IF(ISBLANK(BF3),"",COUNTIF(BF12:BF90,"=0"))</f>
        <v>0</v>
      </c>
      <c r="BB107" s="449"/>
      <c r="BC107" s="447">
        <f>IF(ISBLANK(BF3),"",BA107/BA92)</f>
        <v>0</v>
      </c>
      <c r="BD107" s="447"/>
      <c r="BE107" s="77"/>
      <c r="BF107" s="90"/>
      <c r="BG107" s="84"/>
      <c r="BH107" s="449">
        <f>IF(ISBLANK(BM3),"",COUNTIF(BM12:BM90,"=0"))</f>
        <v>0</v>
      </c>
      <c r="BI107" s="449"/>
      <c r="BJ107" s="447">
        <f>IF(ISBLANK(BM3),"",BH107/BH92)</f>
        <v>0</v>
      </c>
      <c r="BK107" s="447"/>
      <c r="BL107" s="77"/>
      <c r="BM107" s="90"/>
      <c r="BN107" s="84"/>
      <c r="BO107" s="449">
        <f>IF(ISBLANK(BT3),"",COUNTIF(BT12:BT90,"=0"))</f>
        <v>48</v>
      </c>
      <c r="BP107" s="449"/>
      <c r="BQ107" s="447">
        <f>IF(ISBLANK(BT3),"",BO107/BO92)</f>
        <v>0.82758620689655171</v>
      </c>
      <c r="BR107" s="447"/>
      <c r="BS107" s="77"/>
      <c r="BT107" s="90"/>
      <c r="BU107" s="84"/>
      <c r="BV107" s="449">
        <f>IF(ISBLANK(CA3),"",COUNTIF(CA12:CA90,"=0"))</f>
        <v>0</v>
      </c>
      <c r="BW107" s="449"/>
      <c r="BX107" s="447">
        <f>IF(ISBLANK(CA3),"",BV107/BV92)</f>
        <v>0</v>
      </c>
      <c r="BY107" s="447"/>
      <c r="BZ107" s="77"/>
      <c r="CA107" s="90"/>
      <c r="CB107" s="84"/>
      <c r="CC107" s="449">
        <f>IF(ISBLANK(CH3),"",COUNTIF(CH12:CH90,"=0"))</f>
        <v>21</v>
      </c>
      <c r="CD107" s="449"/>
      <c r="CE107" s="447">
        <f>IF(ISBLANK(CH3),"",CC107/CC92)</f>
        <v>0.3888888888888889</v>
      </c>
      <c r="CF107" s="447"/>
      <c r="CG107" s="77"/>
      <c r="CH107" s="90"/>
      <c r="CI107" s="84"/>
      <c r="CJ107" s="449">
        <f>IF(ISBLANK(CO3),"",COUNTIF(CO12:CO90,"=0"))</f>
        <v>0</v>
      </c>
      <c r="CK107" s="449"/>
      <c r="CL107" s="447">
        <f>IF(ISBLANK(CO3),"",CJ107/CJ92)</f>
        <v>0</v>
      </c>
      <c r="CM107" s="447"/>
      <c r="CN107" s="77"/>
      <c r="CO107" s="90"/>
      <c r="CP107" s="84"/>
      <c r="CQ107" s="449">
        <f>IF(ISBLANK(CV3),"",COUNTIF(CV12:CV90,"=0"))</f>
        <v>1</v>
      </c>
      <c r="CR107" s="449"/>
      <c r="CS107" s="447">
        <f>IF(ISBLANK(CV3),"",CQ107/CQ92)</f>
        <v>1.8518518518518517E-2</v>
      </c>
      <c r="CT107" s="447"/>
      <c r="CU107" s="77"/>
      <c r="CV107" s="90"/>
      <c r="CW107" s="84"/>
      <c r="CX107" s="449">
        <f>IF(ISBLANK(DC3),"",COUNTIF(DC12:DC90,"=0"))</f>
        <v>0</v>
      </c>
      <c r="CY107" s="449"/>
      <c r="CZ107" s="447">
        <f>IF(ISBLANK(DC3),"",CX107/CX92)</f>
        <v>0</v>
      </c>
      <c r="DA107" s="447"/>
      <c r="DB107" s="77"/>
      <c r="DC107" s="90"/>
      <c r="DD107" s="84"/>
      <c r="DE107" s="449">
        <f>IF(ISBLANK(DJ3),"",COUNTIF(DJ12:DJ90,"=0"))</f>
        <v>0</v>
      </c>
      <c r="DF107" s="449"/>
      <c r="DG107" s="447">
        <f>IF(ISBLANK(DJ3),"",DE107/DE92)</f>
        <v>0</v>
      </c>
      <c r="DH107" s="447"/>
      <c r="DI107" s="77"/>
      <c r="DJ107" s="90"/>
      <c r="DK107" s="84"/>
      <c r="DL107" s="449">
        <f>IF(ISBLANK(DQ3),"",COUNTIF(DQ12:DQ90,"=0"))</f>
        <v>56</v>
      </c>
      <c r="DM107" s="449"/>
      <c r="DN107" s="447">
        <f>IF(ISBLANK(DQ3),"",DL107/DL92)</f>
        <v>0.98245614035087714</v>
      </c>
      <c r="DO107" s="447"/>
      <c r="DP107" s="77"/>
      <c r="DQ107" s="90"/>
      <c r="DR107" s="84"/>
      <c r="DS107" s="449">
        <f>IF(ISBLANK(DX3),"",COUNTIF(DX12:DX90,"=0"))</f>
        <v>31</v>
      </c>
      <c r="DT107" s="449"/>
      <c r="DU107" s="447">
        <f>IF(ISBLANK(DX3),"",DS107/DS92)</f>
        <v>0.70454545454545459</v>
      </c>
      <c r="DV107" s="447"/>
      <c r="DW107" s="77"/>
      <c r="DX107" s="90"/>
      <c r="DY107" s="84"/>
      <c r="DZ107" s="449">
        <f>IF(ISBLANK(EE3),"",COUNTIF(EE12:EE90,"=0"))</f>
        <v>1</v>
      </c>
      <c r="EA107" s="449"/>
      <c r="EB107" s="447">
        <f>IF(ISBLANK(EE3),"",DZ107/DZ92)</f>
        <v>1.9230769230769232E-2</v>
      </c>
      <c r="EC107" s="447"/>
      <c r="ED107" s="77"/>
      <c r="EE107" s="90"/>
      <c r="EF107" s="84"/>
      <c r="EG107" s="449">
        <f>IF(ISBLANK(EL3),"",COUNTIF(EL12:EL90,"=0"))</f>
        <v>13</v>
      </c>
      <c r="EH107" s="449"/>
      <c r="EI107" s="447">
        <f>IF(ISBLANK(EL3),"",EG107/EG92)</f>
        <v>0.25490196078431371</v>
      </c>
      <c r="EJ107" s="447"/>
      <c r="EK107" s="77"/>
      <c r="EL107" s="90"/>
      <c r="EM107" s="84"/>
      <c r="EN107" s="449">
        <f>IF(ISBLANK(ES3),"",COUNTIF(ES12:ES90,"=0"))</f>
        <v>0</v>
      </c>
      <c r="EO107" s="449"/>
      <c r="EP107" s="447">
        <f>IF(ISBLANK(ES3),"",EN107/EN92)</f>
        <v>0</v>
      </c>
      <c r="EQ107" s="447"/>
      <c r="ER107" s="77"/>
      <c r="ES107" s="90"/>
      <c r="ET107" s="84"/>
      <c r="EU107" s="449">
        <f>IF(ISBLANK(EZ3),"",COUNTIF(EZ12:EZ90,"=0"))</f>
        <v>0</v>
      </c>
      <c r="EV107" s="449"/>
      <c r="EW107" s="447">
        <f>IF(ISBLANK(EZ3),"",EU107/EU92)</f>
        <v>0</v>
      </c>
      <c r="EX107" s="447"/>
      <c r="EY107" s="77"/>
      <c r="EZ107" s="90"/>
      <c r="FA107" s="84"/>
      <c r="FB107" s="449">
        <f>IF(ISBLANK(BM3),"",COUNTIF(FG12:FG90,"=0"))</f>
        <v>0</v>
      </c>
      <c r="FC107" s="449"/>
      <c r="FD107" s="447" t="e">
        <f>IF(ISBLANK(BM3),"",FB107/FB92)</f>
        <v>#DIV/0!</v>
      </c>
      <c r="FE107" s="447"/>
      <c r="FF107" s="77"/>
      <c r="FG107" s="90"/>
      <c r="FH107" s="84"/>
      <c r="FI107" s="449" t="str">
        <f>IF(ISBLANK(FN3),"",COUNTIF(FN12:FN90,"=0"))</f>
        <v/>
      </c>
      <c r="FJ107" s="449"/>
      <c r="FK107" s="447" t="str">
        <f>IF(ISBLANK(FN3),"",FI107/FI92)</f>
        <v/>
      </c>
      <c r="FL107" s="447"/>
      <c r="FM107" s="77"/>
      <c r="FN107" s="90"/>
      <c r="FO107" s="84"/>
      <c r="FP107" s="449">
        <f>IF(ISBLANK(DJ3),"",COUNTIF(FU12:FU90,"=0"))</f>
        <v>0</v>
      </c>
      <c r="FQ107" s="449"/>
      <c r="FR107" s="447" t="e">
        <f>IF(ISBLANK(DJ3),"",FP107/FP92)</f>
        <v>#DIV/0!</v>
      </c>
      <c r="FS107" s="447"/>
      <c r="FT107" s="77"/>
      <c r="FU107" s="90"/>
      <c r="FV107" s="84"/>
      <c r="FW107" s="449" t="str">
        <f>IF(ISBLANK(GB3),"",COUNTIF(GB12:GB90,"=0"))</f>
        <v/>
      </c>
      <c r="FX107" s="449"/>
      <c r="FY107" s="447" t="str">
        <f>IF(ISBLANK(GB3),"",FW107/FW92)</f>
        <v/>
      </c>
      <c r="FZ107" s="447"/>
      <c r="GA107" s="77"/>
      <c r="GB107" s="90"/>
      <c r="GC107" s="84"/>
      <c r="GD107" s="449" t="str">
        <f>IF(ISBLANK(GP3),"",COUNTIF(GI12:GI90,"=0"))</f>
        <v/>
      </c>
      <c r="GE107" s="449"/>
      <c r="GF107" s="447" t="str">
        <f>IF(ISBLANK(GP3),"",GD107/GD92)</f>
        <v/>
      </c>
      <c r="GG107" s="447"/>
      <c r="GH107" s="77"/>
      <c r="GI107" s="90"/>
      <c r="GJ107" s="84"/>
      <c r="GK107" s="449" t="str">
        <f>IF(ISBLANK(GW3),"",COUNTIF(GP12:GP90,"=0"))</f>
        <v/>
      </c>
      <c r="GL107" s="449"/>
      <c r="GM107" s="447" t="str">
        <f>IF(ISBLANK(GW3),"",GK107/GK92)</f>
        <v/>
      </c>
      <c r="GN107" s="447"/>
      <c r="GO107" s="77"/>
      <c r="GP107" s="90"/>
      <c r="GQ107" s="84"/>
      <c r="GR107" s="449" t="str">
        <f>IF(ISBLANK(GI3),"",COUNTIF(GW12:GW90,"=0"))</f>
        <v/>
      </c>
      <c r="GS107" s="449"/>
      <c r="GT107" s="447" t="str">
        <f>IF(ISBLANK(GI3),"",GR107/GR92)</f>
        <v/>
      </c>
      <c r="GU107" s="447"/>
      <c r="GV107" s="77"/>
      <c r="GW107" s="90"/>
      <c r="GX107" s="84"/>
      <c r="GY107" s="449" t="str">
        <f>IF(ISBLANK(HK3),"",COUNTIF(HD12:HD90,"=0"))</f>
        <v/>
      </c>
      <c r="GZ107" s="449"/>
      <c r="HA107" s="447" t="str">
        <f>IF(ISBLANK(HK3),"",GY107/GY92)</f>
        <v/>
      </c>
      <c r="HB107" s="447"/>
      <c r="HC107" s="77"/>
      <c r="HD107" s="90"/>
      <c r="HE107" s="84"/>
      <c r="HF107" s="449" t="str">
        <f>IF(ISBLANK(HD3),"",COUNTIF(HK12:HK90,"=0"))</f>
        <v/>
      </c>
      <c r="HG107" s="449"/>
      <c r="HH107" s="447" t="str">
        <f>IF(ISBLANK(HD3),"",HF107/HF92)</f>
        <v/>
      </c>
      <c r="HI107" s="447"/>
      <c r="HJ107" s="77"/>
      <c r="HK107" s="90"/>
      <c r="HL107" s="84"/>
      <c r="HM107" s="449" t="str">
        <f>IF(ISBLANK(HY3),"",COUNTIF(HR12:HR90,"=0"))</f>
        <v/>
      </c>
      <c r="HN107" s="449"/>
      <c r="HO107" s="447" t="str">
        <f>IF(ISBLANK(HY3),"",HM107/HM92)</f>
        <v/>
      </c>
      <c r="HP107" s="447"/>
      <c r="HQ107" s="77"/>
      <c r="HR107" s="90"/>
      <c r="HS107" s="84"/>
      <c r="HT107" s="449" t="str">
        <f>IF(ISBLANK(HR3),"",COUNTIF(HY12:HY90,"=0"))</f>
        <v/>
      </c>
      <c r="HU107" s="449"/>
      <c r="HV107" s="447" t="str">
        <f>IF(ISBLANK(HR3),"",HT107/HT92)</f>
        <v/>
      </c>
      <c r="HW107" s="447"/>
      <c r="HX107" s="77"/>
      <c r="HY107" s="90"/>
      <c r="HZ107" s="84"/>
      <c r="IA107" s="449" t="str">
        <f>IF(ISBLANK(IM3),"",COUNTIF(IF12:IF90,"=0"))</f>
        <v/>
      </c>
      <c r="IB107" s="449"/>
      <c r="IC107" s="447" t="str">
        <f>IF(ISBLANK(IM3),"",IA107/IA92)</f>
        <v/>
      </c>
      <c r="ID107" s="447"/>
      <c r="IE107" s="77"/>
      <c r="IF107" s="90"/>
      <c r="IG107" s="84"/>
      <c r="IH107" s="449" t="str">
        <f>IF(ISBLANK(IF3),"",COUNTIF(IM12:IM90,"=0"))</f>
        <v/>
      </c>
      <c r="II107" s="449"/>
      <c r="IJ107" s="447" t="str">
        <f>IF(ISBLANK(IF3),"",IH107/IH92)</f>
        <v/>
      </c>
      <c r="IK107" s="447"/>
      <c r="IL107" s="77"/>
      <c r="IM107" s="90"/>
      <c r="IN107" s="84"/>
      <c r="IO107" s="449" t="str">
        <f>IF(ISBLANK(IT3),"",COUNTIF(IT12:IT90,"=0"))</f>
        <v/>
      </c>
      <c r="IP107" s="449"/>
      <c r="IQ107" s="447" t="str">
        <f>IF(ISBLANK(IT3),"",IO107/IO92)</f>
        <v/>
      </c>
      <c r="IR107" s="447"/>
      <c r="IS107" s="77"/>
      <c r="IT107" s="90"/>
      <c r="IU107" s="84"/>
      <c r="IV107" s="449" t="str">
        <f>IF(ISBLANK(JA3),"",COUNTIF(JA12:JA90,"=0"))</f>
        <v/>
      </c>
      <c r="IW107" s="449"/>
      <c r="IX107" s="447" t="str">
        <f>IF(ISBLANK(JA3),"",IV107/IV92)</f>
        <v/>
      </c>
      <c r="IY107" s="447"/>
      <c r="IZ107" s="77"/>
      <c r="JA107" s="90"/>
      <c r="JB107" s="84"/>
      <c r="JC107" s="449" t="str">
        <f>IF(ISBLANK(JO3),"",COUNTIF(JH12:JH90,"=0"))</f>
        <v/>
      </c>
      <c r="JD107" s="449"/>
      <c r="JE107" s="447" t="str">
        <f>IF(ISBLANK(JO3),"",JC107/JC92)</f>
        <v/>
      </c>
      <c r="JF107" s="447"/>
      <c r="JG107" s="77"/>
      <c r="JH107" s="90"/>
      <c r="JI107" s="84"/>
      <c r="JJ107" s="449" t="str">
        <f>IF(ISBLANK(JH3),"",COUNTIF(JO12:JO90,"=0"))</f>
        <v/>
      </c>
      <c r="JK107" s="449"/>
      <c r="JL107" s="447" t="str">
        <f>IF(ISBLANK(JH3),"",JJ107/JJ92)</f>
        <v/>
      </c>
      <c r="JM107" s="447"/>
      <c r="JN107" s="77"/>
      <c r="JO107" s="90"/>
      <c r="JP107" s="84"/>
      <c r="JQ107" s="449" t="str">
        <f>IF(ISBLANK(JV3),"",COUNTIF(JV12:JV90,"=0"))</f>
        <v/>
      </c>
      <c r="JR107" s="449"/>
      <c r="JS107" s="447" t="str">
        <f>IF(ISBLANK(JV3),"",JQ107/JQ92)</f>
        <v/>
      </c>
      <c r="JT107" s="447"/>
      <c r="JU107" s="77"/>
      <c r="JV107" s="90"/>
      <c r="JW107" s="84"/>
      <c r="JX107" s="449" t="str">
        <f>IF(ISBLANK(KQ3),"",COUNTIF(KC12:KC90,"=0"))</f>
        <v/>
      </c>
      <c r="JY107" s="449"/>
      <c r="JZ107" s="447" t="str">
        <f>IF(ISBLANK(KQ3),"",JX107/JX92)</f>
        <v/>
      </c>
      <c r="KA107" s="447"/>
      <c r="KB107" s="77"/>
      <c r="KC107" s="90"/>
      <c r="KD107" s="84"/>
      <c r="KE107" s="449" t="str">
        <f>IF(ISBLANK(KX3),"",COUNTIF(KJ12:KJ90,"=0"))</f>
        <v/>
      </c>
      <c r="KF107" s="449"/>
      <c r="KG107" s="447" t="str">
        <f>IF(ISBLANK(KX3),"",KE107/KE92)</f>
        <v/>
      </c>
      <c r="KH107" s="447"/>
      <c r="KI107" s="77"/>
      <c r="KJ107" s="90"/>
      <c r="KK107" s="84"/>
      <c r="KL107" s="449" t="str">
        <f>IF(ISBLANK(KJ3),"",COUNTIF(KQ12:KQ90,"=0"))</f>
        <v/>
      </c>
      <c r="KM107" s="449"/>
      <c r="KN107" s="447" t="str">
        <f>IF(ISBLANK(KJ3),"",KL107/KL92)</f>
        <v/>
      </c>
      <c r="KO107" s="447"/>
      <c r="KP107" s="77"/>
      <c r="KQ107" s="90"/>
      <c r="KR107" s="84"/>
      <c r="KS107" s="449" t="str">
        <f>IF(ISBLANK(KC3),"",COUNTIF(KX12:KX90,"=0"))</f>
        <v/>
      </c>
      <c r="KT107" s="449"/>
      <c r="KU107" s="447" t="str">
        <f>IF(ISBLANK(KC3),"",KS107/KS92)</f>
        <v/>
      </c>
      <c r="KV107" s="447"/>
      <c r="KW107" s="77"/>
      <c r="KX107" s="90"/>
      <c r="KY107" s="85"/>
      <c r="KZ107" s="449" t="str">
        <f>IF(ISBLANK(LE3),"",COUNTIF(LE12:LE90,"=0"))</f>
        <v/>
      </c>
      <c r="LA107" s="449"/>
      <c r="LB107" s="447" t="str">
        <f>IF(ISBLANK(LE3),"",KZ107/KZ92)</f>
        <v/>
      </c>
      <c r="LC107" s="447"/>
      <c r="LD107" s="77"/>
      <c r="LE107" s="90"/>
      <c r="LF107" s="84"/>
      <c r="LG107" s="449" t="str">
        <f>IF(ISBLANK(LE3),"",COUNTIF(LL12:LL90,"=0"))</f>
        <v/>
      </c>
      <c r="LH107" s="449"/>
      <c r="LI107" s="447" t="str">
        <f>IF(ISBLANK(LE3),"",LG107/LG92)</f>
        <v/>
      </c>
      <c r="LJ107" s="447"/>
      <c r="LK107" s="77"/>
      <c r="LL107" s="90"/>
      <c r="LM107" s="84"/>
      <c r="LN107" s="449" t="str">
        <f>IF(ISBLANK(LS3),"",COUNTIF(LS12:LS90,"=0"))</f>
        <v/>
      </c>
      <c r="LO107" s="449"/>
      <c r="LP107" s="447" t="str">
        <f>IF(ISBLANK(LS3),"",LN107/LN92)</f>
        <v/>
      </c>
      <c r="LQ107" s="447"/>
      <c r="LR107" s="77"/>
      <c r="LS107" s="90"/>
      <c r="LT107" s="84"/>
      <c r="LU107" s="449" t="str">
        <f>IF(ISBLANK(LS3),"",COUNTIF(LZ12:LZ90,"=0"))</f>
        <v/>
      </c>
      <c r="LV107" s="449"/>
      <c r="LW107" s="447" t="str">
        <f>IF(ISBLANK(LS3),"",LU107/LU92)</f>
        <v/>
      </c>
      <c r="LX107" s="447"/>
      <c r="LY107" s="77"/>
      <c r="LZ107" s="90"/>
      <c r="MA107" s="84"/>
      <c r="MB107" s="449" t="str">
        <f>IF(ISBLANK(MG3),"",COUNTIF(MG12:MG90,"=0"))</f>
        <v/>
      </c>
      <c r="MC107" s="449"/>
      <c r="MD107" s="447" t="str">
        <f>IF(ISBLANK(MG3),"",MB107/MB92)</f>
        <v/>
      </c>
      <c r="ME107" s="447"/>
      <c r="MF107" s="77"/>
      <c r="MG107" s="90"/>
      <c r="MH107" s="84"/>
      <c r="MI107" s="449" t="str">
        <f>IF(ISBLANK(MN3),"",COUNTIF(MN12:MN90,"=0"))</f>
        <v/>
      </c>
      <c r="MJ107" s="449"/>
      <c r="MK107" s="447" t="str">
        <f>IF(ISBLANK(MN3),"",MI107/MI92)</f>
        <v/>
      </c>
      <c r="ML107" s="447"/>
      <c r="MM107" s="77"/>
      <c r="MN107" s="90"/>
      <c r="MO107" s="84"/>
      <c r="MP107" s="449" t="str">
        <f>IF(ISBLANK(MU3),"",COUNTIF(MU12:MU90,"=0"))</f>
        <v/>
      </c>
      <c r="MQ107" s="449"/>
      <c r="MR107" s="447" t="str">
        <f>IF(ISBLANK(MU3),"",MP107/MP92)</f>
        <v/>
      </c>
      <c r="MS107" s="447"/>
      <c r="MT107" s="77"/>
      <c r="MU107" s="90"/>
      <c r="MV107" s="84"/>
      <c r="MW107" s="449" t="str">
        <f>IF(ISBLANK(NP3),"",COUNTIF(NB12:NB90,"=0"))</f>
        <v/>
      </c>
      <c r="MX107" s="449"/>
      <c r="MY107" s="447" t="str">
        <f>IF(ISBLANK(NP3),"",MW107/MW92)</f>
        <v/>
      </c>
      <c r="MZ107" s="447"/>
      <c r="NA107" s="77"/>
      <c r="NB107" s="90"/>
      <c r="NC107" s="84"/>
      <c r="ND107" s="449" t="str">
        <f>IF(ISBLANK(NB3),"",COUNTIF(NI12:NI90,"=0"))</f>
        <v/>
      </c>
      <c r="NE107" s="449"/>
      <c r="NF107" s="447" t="str">
        <f>IF(ISBLANK(NB3),"",ND107/ND92)</f>
        <v/>
      </c>
      <c r="NG107" s="447"/>
      <c r="NH107" s="77"/>
      <c r="NI107" s="90"/>
      <c r="NJ107" s="84"/>
      <c r="NK107" s="449" t="str">
        <f>IF(ISBLANK(OD3),"",COUNTIF(NP12:NP90,"=0"))</f>
        <v/>
      </c>
      <c r="NL107" s="449"/>
      <c r="NM107" s="447" t="str">
        <f>IF(ISBLANK(OD3),"",NK107/NK92)</f>
        <v/>
      </c>
      <c r="NN107" s="447"/>
      <c r="NO107" s="77"/>
      <c r="NP107" s="90"/>
      <c r="NQ107" s="84"/>
      <c r="NR107" s="449" t="str">
        <f>IF(ISBLANK(NI3),"",COUNTIF(NW12:NW90,"=0"))</f>
        <v/>
      </c>
      <c r="NS107" s="449"/>
      <c r="NT107" s="447" t="str">
        <f>IF(ISBLANK(NI3),"",NR107/NR92)</f>
        <v/>
      </c>
      <c r="NU107" s="447"/>
      <c r="NV107" s="77"/>
      <c r="NW107" s="90"/>
      <c r="NX107" s="84"/>
      <c r="NY107" s="449" t="str">
        <f>IF(ISBLANK(OK3),"",COUNTIF(OD12:OD90,"=0"))</f>
        <v/>
      </c>
      <c r="NZ107" s="449"/>
      <c r="OA107" s="447" t="str">
        <f>IF(ISBLANK(OK3),"",NY107/NY92)</f>
        <v/>
      </c>
      <c r="OB107" s="447"/>
      <c r="OC107" s="77"/>
      <c r="OD107" s="90"/>
      <c r="OE107" s="84"/>
      <c r="OF107" s="449" t="str">
        <f>IF(ISBLANK(NW3),"",COUNTIF(OK12:OK90,"=0"))</f>
        <v/>
      </c>
      <c r="OG107" s="449"/>
      <c r="OH107" s="447" t="str">
        <f>IF(ISBLANK(NW3),"",OF107/OF92)</f>
        <v/>
      </c>
      <c r="OI107" s="447"/>
      <c r="OJ107" s="77"/>
      <c r="OK107" s="90"/>
      <c r="OL107" s="84"/>
      <c r="OM107" s="449" t="str">
        <f>IF(ISBLANK(OR3),"",COUNTIF(OR12:OR90,"=0"))</f>
        <v/>
      </c>
      <c r="ON107" s="449"/>
      <c r="OO107" s="447" t="str">
        <f>IF(ISBLANK(OR3),"",OM107/OM92)</f>
        <v/>
      </c>
      <c r="OP107" s="447"/>
      <c r="OQ107" s="77"/>
      <c r="OR107" s="90"/>
      <c r="OS107" s="84"/>
      <c r="OT107" s="449" t="str">
        <f>IF(ISBLANK(OY3),"",COUNTIF(OY12:OY90,"=0"))</f>
        <v/>
      </c>
      <c r="OU107" s="449"/>
      <c r="OV107" s="447" t="str">
        <f>IF(ISBLANK(OY3),"",OT107/OT92)</f>
        <v/>
      </c>
      <c r="OW107" s="447"/>
      <c r="OX107" s="77"/>
      <c r="OY107" s="90"/>
      <c r="OZ107" s="84"/>
      <c r="PA107" s="449" t="str">
        <f>IF(ISBLANK(PF3),"",COUNTIF(PF12:PF90,"=0"))</f>
        <v/>
      </c>
      <c r="PB107" s="449"/>
      <c r="PC107" s="447" t="str">
        <f>IF(ISBLANK(PF3),"",PA107/PA92)</f>
        <v/>
      </c>
      <c r="PD107" s="447"/>
      <c r="PE107" s="77"/>
      <c r="PF107" s="90"/>
      <c r="PG107" s="84"/>
      <c r="PH107" s="449" t="str">
        <f>IF(ISBLANK(PM3),"",COUNTIF(PM12:PM90,"=0"))</f>
        <v/>
      </c>
      <c r="PI107" s="449"/>
      <c r="PJ107" s="447" t="str">
        <f>IF(ISBLANK(PM3),"",PH107/PH92)</f>
        <v/>
      </c>
      <c r="PK107" s="447"/>
      <c r="PL107" s="77"/>
      <c r="PM107" s="90"/>
      <c r="PN107" s="84"/>
      <c r="PO107" s="449" t="str">
        <f>IF(ISBLANK(PT3),"",COUNTIF(PT12:PT90,"=0"))</f>
        <v/>
      </c>
      <c r="PP107" s="449"/>
      <c r="PQ107" s="447" t="str">
        <f>IF(ISBLANK(PT3),"",PO107/PO92)</f>
        <v/>
      </c>
      <c r="PR107" s="447"/>
      <c r="PS107" s="77"/>
      <c r="PT107" s="90"/>
      <c r="PU107" s="84"/>
      <c r="PV107" s="449" t="str">
        <f>IF(ISBLANK(QA3),"",COUNTIF(QA12:QA90,"=0"))</f>
        <v/>
      </c>
      <c r="PW107" s="449"/>
      <c r="PX107" s="447" t="str">
        <f>IF(ISBLANK(QA3),"",PV107/PV92)</f>
        <v/>
      </c>
      <c r="PY107" s="447"/>
      <c r="PZ107" s="77"/>
      <c r="QA107" s="90"/>
      <c r="QB107" s="84"/>
      <c r="QC107" s="449" t="str">
        <f>IF(ISBLANK(QH3),"",COUNTIF(QH12:QH90,"=0"))</f>
        <v/>
      </c>
      <c r="QD107" s="449"/>
      <c r="QE107" s="447" t="str">
        <f>IF(ISBLANK(QH3),"",QC107/QC92)</f>
        <v/>
      </c>
      <c r="QF107" s="447"/>
      <c r="QG107" s="77"/>
      <c r="QH107" s="90"/>
      <c r="QI107" s="85"/>
      <c r="QJ107" s="449" t="str">
        <f>IF(ISBLANK(QV3),"",COUNTIF(QO12:QO90,"=0"))</f>
        <v/>
      </c>
      <c r="QK107" s="449"/>
      <c r="QL107" s="447" t="str">
        <f>IF(ISBLANK(QV3),"",QJ107/QJ92)</f>
        <v/>
      </c>
      <c r="QM107" s="447"/>
      <c r="QN107" s="77"/>
      <c r="QO107" s="90"/>
      <c r="QP107" s="85"/>
      <c r="QQ107" s="449" t="str">
        <f>IF(ISBLANK(QO3),"",COUNTIF(QV12:QV90,"=0"))</f>
        <v/>
      </c>
      <c r="QR107" s="449"/>
      <c r="QS107" s="447" t="str">
        <f>IF(ISBLANK(QO3),"",QQ107/QQ92)</f>
        <v/>
      </c>
      <c r="QT107" s="447"/>
      <c r="QU107" s="77"/>
      <c r="QV107" s="90"/>
    </row>
    <row r="108" spans="1:464" ht="15" customHeight="1" thickBot="1" x14ac:dyDescent="0.25">
      <c r="A108" s="488"/>
      <c r="B108" s="92" t="s">
        <v>150</v>
      </c>
      <c r="C108" s="80"/>
      <c r="D108" s="452" t="e">
        <f>IF(ISBLANK(I3),"",SUMIF(I12:I90,"&gt;=0")/COUNTIF(I12:I90,"&gt;=0"))</f>
        <v>#DIV/0!</v>
      </c>
      <c r="E108" s="452"/>
      <c r="F108" s="93"/>
      <c r="G108" s="93"/>
      <c r="H108" s="94"/>
      <c r="I108" s="95"/>
      <c r="J108" s="83"/>
      <c r="K108" s="452">
        <f>IF(ISBLANK(P3),"",SUMIF(P12:P90,"&gt;=0")/COUNTIF(P12:P90,"&gt;=0"))</f>
        <v>27.46268656716418</v>
      </c>
      <c r="L108" s="452"/>
      <c r="M108" s="93"/>
      <c r="N108" s="93"/>
      <c r="O108" s="94"/>
      <c r="P108" s="95"/>
      <c r="Q108" s="84"/>
      <c r="R108" s="452">
        <f>IF(ISBLANK(W3),"",SUMIF(W12:W90,"&gt;=0")/COUNTIF(W12:W90,"&gt;=0"))</f>
        <v>48.70967741935484</v>
      </c>
      <c r="S108" s="452"/>
      <c r="T108" s="93"/>
      <c r="U108" s="93"/>
      <c r="V108" s="94"/>
      <c r="W108" s="95"/>
      <c r="X108" s="84"/>
      <c r="Y108" s="452">
        <f>IF(ISBLANK(AD3),"",SUMIF(AD12:AD90,"&gt;=0")/COUNTIF(AD12:AD90,"&gt;=0"))</f>
        <v>35.806451612903224</v>
      </c>
      <c r="Z108" s="452"/>
      <c r="AA108" s="93"/>
      <c r="AB108" s="93"/>
      <c r="AC108" s="94"/>
      <c r="AD108" s="95"/>
      <c r="AE108" s="84"/>
      <c r="AF108" s="452">
        <f>IF(ISBLANK(AK3),"",SUMIF(AK12:AK90,"&gt;=0")/COUNTIF(AK12:AK90,"&gt;=0"))</f>
        <v>38.448275862068968</v>
      </c>
      <c r="AG108" s="452"/>
      <c r="AH108" s="93"/>
      <c r="AI108" s="93"/>
      <c r="AJ108" s="94"/>
      <c r="AK108" s="95"/>
      <c r="AL108" s="84"/>
      <c r="AM108" s="452">
        <f>IF(ISBLANK(AR3),"",SUMIF(AR12:AR90,"&gt;=0")/COUNTIF(AR12:AR90,"&gt;=0"))</f>
        <v>42.741935483870968</v>
      </c>
      <c r="AN108" s="452"/>
      <c r="AO108" s="93"/>
      <c r="AP108" s="93"/>
      <c r="AQ108" s="94"/>
      <c r="AR108" s="95"/>
      <c r="AS108" s="84"/>
      <c r="AT108" s="452">
        <f>IF(ISBLANK(AY3),"",SUMIF(AY12:AY90,"&gt;=0")/COUNTIF(AY12:AY90,"&gt;=0"))</f>
        <v>50.333333333333336</v>
      </c>
      <c r="AU108" s="452"/>
      <c r="AV108" s="93"/>
      <c r="AW108" s="93"/>
      <c r="AX108" s="94"/>
      <c r="AY108" s="95"/>
      <c r="AZ108" s="84"/>
      <c r="BA108" s="452">
        <f>IF(ISBLANK(BF3),"",SUMIF(BF12:BF90,"&gt;=0")/COUNTIF(BF12:BF90,"&gt;=0"))</f>
        <v>52.156862745098039</v>
      </c>
      <c r="BB108" s="452"/>
      <c r="BC108" s="93"/>
      <c r="BD108" s="93"/>
      <c r="BE108" s="94"/>
      <c r="BF108" s="95"/>
      <c r="BG108" s="84"/>
      <c r="BH108" s="452">
        <f>IF(ISBLANK(BM3),"",SUMIF(BM12:BM90,"&gt;=0")/COUNTIF(BM12:BM90,"&gt;=0"))</f>
        <v>53.148148148148145</v>
      </c>
      <c r="BI108" s="452"/>
      <c r="BJ108" s="93"/>
      <c r="BK108" s="93"/>
      <c r="BL108" s="94"/>
      <c r="BM108" s="95"/>
      <c r="BN108" s="84"/>
      <c r="BO108" s="452">
        <f>IF(ISBLANK(BT3),"",SUMIF(BT12:BT90,"&gt;=0")/COUNTIF(BT12:BT90,"&gt;=0"))</f>
        <v>1.7241379310344827</v>
      </c>
      <c r="BP108" s="452"/>
      <c r="BQ108" s="93"/>
      <c r="BR108" s="93"/>
      <c r="BS108" s="94"/>
      <c r="BT108" s="95"/>
      <c r="BU108" s="84"/>
      <c r="BV108" s="452">
        <f>IF(ISBLANK(CA3),"",SUMIF(CA12:CA90,"&gt;=0")/COUNTIF(CA12:CA90,"&gt;=0"))</f>
        <v>32.807017543859651</v>
      </c>
      <c r="BW108" s="452"/>
      <c r="BX108" s="93"/>
      <c r="BY108" s="93"/>
      <c r="BZ108" s="94"/>
      <c r="CA108" s="95"/>
      <c r="CB108" s="84"/>
      <c r="CC108" s="452">
        <f>IF(ISBLANK(CH3),"",SUMIF(CH12:CH90,"&gt;=0")/COUNTIF(CH12:CH90,"&gt;=0"))</f>
        <v>14.814814814814815</v>
      </c>
      <c r="CD108" s="452"/>
      <c r="CE108" s="93"/>
      <c r="CF108" s="93"/>
      <c r="CG108" s="94"/>
      <c r="CH108" s="95"/>
      <c r="CI108" s="84"/>
      <c r="CJ108" s="452">
        <f>IF(ISBLANK(CO3),"",SUMIF(CO12:CO90,"&gt;=0")/COUNTIF(CO12:CO90,"&gt;=0"))</f>
        <v>46.666666666666664</v>
      </c>
      <c r="CK108" s="452"/>
      <c r="CL108" s="93"/>
      <c r="CM108" s="93"/>
      <c r="CN108" s="94"/>
      <c r="CO108" s="95"/>
      <c r="CP108" s="84"/>
      <c r="CQ108" s="452">
        <f>IF(ISBLANK(CV3),"",SUMIF(CV12:CV90,"&gt;=0")/COUNTIF(CV12:CV90,"&gt;=0"))</f>
        <v>42.592592592592595</v>
      </c>
      <c r="CR108" s="452"/>
      <c r="CS108" s="93"/>
      <c r="CT108" s="93"/>
      <c r="CU108" s="94"/>
      <c r="CV108" s="95"/>
      <c r="CW108" s="84"/>
      <c r="CX108" s="452">
        <f>IF(ISBLANK(DC3),"",SUMIF(DC12:DC90,"&gt;=0")/COUNTIF(DC12:DC90,"&gt;=0"))</f>
        <v>57.924528301886795</v>
      </c>
      <c r="CY108" s="452"/>
      <c r="CZ108" s="93"/>
      <c r="DA108" s="93"/>
      <c r="DB108" s="94"/>
      <c r="DC108" s="95"/>
      <c r="DD108" s="84"/>
      <c r="DE108" s="452">
        <f>IF(ISBLANK(DJ3),"",SUMIF(DJ12:DJ90,"&gt;=0")/COUNTIF(DJ12:DJ90,"&gt;=0"))</f>
        <v>50.384615384615387</v>
      </c>
      <c r="DF108" s="452"/>
      <c r="DG108" s="93"/>
      <c r="DH108" s="93"/>
      <c r="DI108" s="94"/>
      <c r="DJ108" s="95"/>
      <c r="DK108" s="84"/>
      <c r="DL108" s="452">
        <f>IF(ISBLANK(DQ3),"",SUMIF(DQ12:DQ90,"&gt;=0")/COUNTIF(DQ12:DQ90,"&gt;=0"))</f>
        <v>0.17543859649122806</v>
      </c>
      <c r="DM108" s="452"/>
      <c r="DN108" s="93"/>
      <c r="DO108" s="93"/>
      <c r="DP108" s="94"/>
      <c r="DQ108" s="95"/>
      <c r="DR108" s="84"/>
      <c r="DS108" s="452">
        <f>IF(ISBLANK(DX3),"",SUMIF(DX12:DX90,"&gt;=0")/COUNTIF(DX12:DX90,"&gt;=0"))</f>
        <v>6.3636363636363633</v>
      </c>
      <c r="DT108" s="452"/>
      <c r="DU108" s="93"/>
      <c r="DV108" s="93"/>
      <c r="DW108" s="94"/>
      <c r="DX108" s="95"/>
      <c r="DY108" s="84"/>
      <c r="DZ108" s="452">
        <f>IF(ISBLANK(EE3),"",SUMIF(EE12:EE90,"&gt;=0")/COUNTIF(EE12:EE90,"&gt;=0"))</f>
        <v>47.115384615384613</v>
      </c>
      <c r="EA108" s="452"/>
      <c r="EB108" s="93"/>
      <c r="EC108" s="93"/>
      <c r="ED108" s="94"/>
      <c r="EE108" s="95"/>
      <c r="EF108" s="84"/>
      <c r="EG108" s="452">
        <f>IF(ISBLANK(EL3),"",SUMIF(EL12:EL90,"&gt;=0")/COUNTIF(EL12:EL90,"&gt;=0"))</f>
        <v>23.333333333333332</v>
      </c>
      <c r="EH108" s="452"/>
      <c r="EI108" s="93"/>
      <c r="EJ108" s="93"/>
      <c r="EK108" s="94"/>
      <c r="EL108" s="95"/>
      <c r="EM108" s="84"/>
      <c r="EN108" s="452">
        <f>IF(ISBLANK(ES3),"",SUMIF(ES12:ES90,"&gt;=0")/COUNTIF(ES12:ES90,"&gt;=0"))</f>
        <v>44.117647058823529</v>
      </c>
      <c r="EO108" s="452"/>
      <c r="EP108" s="93"/>
      <c r="EQ108" s="93"/>
      <c r="ER108" s="94"/>
      <c r="ES108" s="95"/>
      <c r="ET108" s="84"/>
      <c r="EU108" s="452">
        <f>IF(ISBLANK(EZ3),"",SUMIF(EZ12:EZ90,"&gt;=0")/COUNTIF(EZ12:EZ90,"&gt;=0"))</f>
        <v>28.541666666666668</v>
      </c>
      <c r="EV108" s="452"/>
      <c r="EW108" s="93"/>
      <c r="EX108" s="93"/>
      <c r="EY108" s="94"/>
      <c r="EZ108" s="95"/>
      <c r="FA108" s="84"/>
      <c r="FB108" s="452" t="e">
        <f>IF(ISBLANK(BM3),"",SUMIF(FG12:FG90,"&gt;=0")/COUNTIF(FG12:FG90,"&gt;=0"))</f>
        <v>#DIV/0!</v>
      </c>
      <c r="FC108" s="452"/>
      <c r="FD108" s="93"/>
      <c r="FE108" s="93"/>
      <c r="FF108" s="94"/>
      <c r="FG108" s="95"/>
      <c r="FH108" s="84"/>
      <c r="FI108" s="452" t="str">
        <f>IF(ISBLANK(FN3),"",SUMIF(FN12:FN90,"&gt;=0")/COUNTIF(FN12:FN90,"&gt;=0"))</f>
        <v/>
      </c>
      <c r="FJ108" s="452"/>
      <c r="FK108" s="93"/>
      <c r="FL108" s="93"/>
      <c r="FM108" s="94"/>
      <c r="FN108" s="95"/>
      <c r="FO108" s="84"/>
      <c r="FP108" s="452" t="e">
        <f>IF(ISBLANK(DJ3),"",SUMIF(FU12:FU90,"&gt;=0")/COUNTIF(FU12:FU90,"&gt;=0"))</f>
        <v>#DIV/0!</v>
      </c>
      <c r="FQ108" s="452"/>
      <c r="FR108" s="93"/>
      <c r="FS108" s="93"/>
      <c r="FT108" s="94"/>
      <c r="FU108" s="95"/>
      <c r="FV108" s="84"/>
      <c r="FW108" s="452" t="str">
        <f>IF(ISBLANK(GB3),"",SUMIF(GB12:GB90,"&gt;=0")/COUNTIF(GB12:GB90,"&gt;=0"))</f>
        <v/>
      </c>
      <c r="FX108" s="452"/>
      <c r="FY108" s="93"/>
      <c r="FZ108" s="93"/>
      <c r="GA108" s="94"/>
      <c r="GB108" s="95"/>
      <c r="GC108" s="84"/>
      <c r="GD108" s="452" t="str">
        <f>IF(ISBLANK(GP3),"",SUMIF(GI12:GI90,"&gt;=0")/COUNTIF(GI12:GI90,"&gt;=0"))</f>
        <v/>
      </c>
      <c r="GE108" s="452"/>
      <c r="GF108" s="93"/>
      <c r="GG108" s="93"/>
      <c r="GH108" s="94"/>
      <c r="GI108" s="95"/>
      <c r="GJ108" s="84"/>
      <c r="GK108" s="452" t="str">
        <f>IF(ISBLANK(GW3),"",SUMIF(GP12:GP90,"&gt;=0")/COUNTIF(GP12:GP90,"&gt;=0"))</f>
        <v/>
      </c>
      <c r="GL108" s="452"/>
      <c r="GM108" s="93"/>
      <c r="GN108" s="93"/>
      <c r="GO108" s="94"/>
      <c r="GP108" s="95"/>
      <c r="GQ108" s="84"/>
      <c r="GR108" s="452" t="str">
        <f>IF(ISBLANK(GI3),"",SUMIF(GW12:GW90,"&gt;=0")/COUNTIF(GW12:GW90,"&gt;=0"))</f>
        <v/>
      </c>
      <c r="GS108" s="452"/>
      <c r="GT108" s="93"/>
      <c r="GU108" s="93"/>
      <c r="GV108" s="94"/>
      <c r="GW108" s="95"/>
      <c r="GX108" s="84"/>
      <c r="GY108" s="452" t="str">
        <f>IF(ISBLANK(HK3),"",SUMIF(HD12:HD90,"&gt;=0")/COUNTIF(HD12:HD90,"&gt;=0"))</f>
        <v/>
      </c>
      <c r="GZ108" s="452"/>
      <c r="HA108" s="93"/>
      <c r="HB108" s="93"/>
      <c r="HC108" s="94"/>
      <c r="HD108" s="95"/>
      <c r="HE108" s="84"/>
      <c r="HF108" s="452" t="str">
        <f>IF(ISBLANK(HD3),"",SUMIF(HK12:HK90,"&gt;=0")/COUNTIF(HK12:HK90,"&gt;=0"))</f>
        <v/>
      </c>
      <c r="HG108" s="452"/>
      <c r="HH108" s="93"/>
      <c r="HI108" s="93"/>
      <c r="HJ108" s="94"/>
      <c r="HK108" s="95"/>
      <c r="HL108" s="84"/>
      <c r="HM108" s="452" t="str">
        <f>IF(ISBLANK(HY3),"",SUMIF(HR12:HR90,"&gt;=0")/COUNTIF(HR12:HR90,"&gt;=0"))</f>
        <v/>
      </c>
      <c r="HN108" s="452"/>
      <c r="HO108" s="93"/>
      <c r="HP108" s="93"/>
      <c r="HQ108" s="94"/>
      <c r="HR108" s="95"/>
      <c r="HS108" s="84"/>
      <c r="HT108" s="452" t="str">
        <f>IF(ISBLANK(HR3),"",SUMIF(HY12:HY90,"&gt;=0")/COUNTIF(HY12:HY90,"&gt;=0"))</f>
        <v/>
      </c>
      <c r="HU108" s="452"/>
      <c r="HV108" s="93"/>
      <c r="HW108" s="93"/>
      <c r="HX108" s="94"/>
      <c r="HY108" s="95"/>
      <c r="HZ108" s="84"/>
      <c r="IA108" s="452" t="str">
        <f>IF(ISBLANK(IM3),"",SUMIF(IF12:IF90,"&gt;=0")/COUNTIF(IF12:IF90,"&gt;=0"))</f>
        <v/>
      </c>
      <c r="IB108" s="452"/>
      <c r="IC108" s="93"/>
      <c r="ID108" s="93"/>
      <c r="IE108" s="94"/>
      <c r="IF108" s="95"/>
      <c r="IG108" s="84"/>
      <c r="IH108" s="452" t="str">
        <f>IF(ISBLANK(IF3),"",SUMIF(IM12:IM90,"&gt;=0")/COUNTIF(IM12:IM90,"&gt;=0"))</f>
        <v/>
      </c>
      <c r="II108" s="452"/>
      <c r="IJ108" s="93"/>
      <c r="IK108" s="93"/>
      <c r="IL108" s="94"/>
      <c r="IM108" s="95"/>
      <c r="IN108" s="84"/>
      <c r="IO108" s="452" t="str">
        <f>IF(ISBLANK(IT3),"",SUMIF(IT12:IT90,"&gt;=0")/COUNTIF(IT12:IT90,"&gt;=0"))</f>
        <v/>
      </c>
      <c r="IP108" s="452"/>
      <c r="IQ108" s="93"/>
      <c r="IR108" s="93"/>
      <c r="IS108" s="94"/>
      <c r="IT108" s="95"/>
      <c r="IU108" s="84"/>
      <c r="IV108" s="452" t="str">
        <f>IF(ISBLANK(JA3),"",SUMIF(JA12:JA90,"&gt;=0")/COUNTIF(JA12:JA90,"&gt;=0"))</f>
        <v/>
      </c>
      <c r="IW108" s="452"/>
      <c r="IX108" s="93"/>
      <c r="IY108" s="93"/>
      <c r="IZ108" s="94"/>
      <c r="JA108" s="95"/>
      <c r="JB108" s="84"/>
      <c r="JC108" s="452" t="str">
        <f>IF(ISBLANK(JO3),"",SUMIF(JH12:JH90,"&gt;=0")/COUNTIF(JH12:JH90,"&gt;=0"))</f>
        <v/>
      </c>
      <c r="JD108" s="452"/>
      <c r="JE108" s="93"/>
      <c r="JF108" s="93"/>
      <c r="JG108" s="94"/>
      <c r="JH108" s="95"/>
      <c r="JI108" s="84"/>
      <c r="JJ108" s="452" t="str">
        <f>IF(ISBLANK(JH3),"",SUMIF(JO12:JO90,"&gt;=0")/COUNTIF(JO12:JO90,"&gt;=0"))</f>
        <v/>
      </c>
      <c r="JK108" s="452"/>
      <c r="JL108" s="93"/>
      <c r="JM108" s="93"/>
      <c r="JN108" s="94"/>
      <c r="JO108" s="95"/>
      <c r="JP108" s="84"/>
      <c r="JQ108" s="452" t="str">
        <f>IF(ISBLANK(JV3),"",SUMIF(JV12:JV90,"&gt;=0")/COUNTIF(JV12:JV90,"&gt;=0"))</f>
        <v/>
      </c>
      <c r="JR108" s="452"/>
      <c r="JS108" s="93"/>
      <c r="JT108" s="93"/>
      <c r="JU108" s="94"/>
      <c r="JV108" s="95"/>
      <c r="JW108" s="84"/>
      <c r="JX108" s="452" t="str">
        <f>IF(ISBLANK(KQ3),"",SUMIF(KC12:KC90,"&gt;=0")/COUNTIF(KC12:KC90,"&gt;=0"))</f>
        <v/>
      </c>
      <c r="JY108" s="452"/>
      <c r="JZ108" s="93"/>
      <c r="KA108" s="93"/>
      <c r="KB108" s="94"/>
      <c r="KC108" s="95"/>
      <c r="KD108" s="84"/>
      <c r="KE108" s="452" t="str">
        <f>IF(ISBLANK(KX3),"",SUMIF(KJ12:KJ90,"&gt;=0")/COUNTIF(KJ12:KJ90,"&gt;=0"))</f>
        <v/>
      </c>
      <c r="KF108" s="452"/>
      <c r="KG108" s="93"/>
      <c r="KH108" s="93"/>
      <c r="KI108" s="94"/>
      <c r="KJ108" s="95"/>
      <c r="KK108" s="84"/>
      <c r="KL108" s="452" t="str">
        <f>IF(ISBLANK(KJ3),"",SUMIF(KQ12:KQ90,"&gt;=0")/COUNTIF(KQ12:KQ90,"&gt;=0"))</f>
        <v/>
      </c>
      <c r="KM108" s="452"/>
      <c r="KN108" s="93"/>
      <c r="KO108" s="93"/>
      <c r="KP108" s="94"/>
      <c r="KQ108" s="95"/>
      <c r="KR108" s="84"/>
      <c r="KS108" s="452" t="str">
        <f>IF(ISBLANK(KC3),"",SUMIF(KX12:KX90,"&gt;=0")/COUNTIF(KX12:KX90,"&gt;=0"))</f>
        <v/>
      </c>
      <c r="KT108" s="452"/>
      <c r="KU108" s="93"/>
      <c r="KV108" s="93"/>
      <c r="KW108" s="94"/>
      <c r="KX108" s="95"/>
      <c r="KY108" s="85"/>
      <c r="KZ108" s="452" t="str">
        <f>IF(ISBLANK(LE3),"",SUMIF(LE12:LE90,"&gt;=0")/COUNTIF(LE12:LE90,"&gt;=0"))</f>
        <v/>
      </c>
      <c r="LA108" s="452"/>
      <c r="LB108" s="93"/>
      <c r="LC108" s="93"/>
      <c r="LD108" s="94"/>
      <c r="LE108" s="95"/>
      <c r="LF108" s="84"/>
      <c r="LG108" s="452" t="str">
        <f>IF(ISBLANK(LE3),"",SUMIF(LL12:LL90,"&gt;=0")/COUNTIF(LL12:LL90,"&gt;=0"))</f>
        <v/>
      </c>
      <c r="LH108" s="452"/>
      <c r="LI108" s="93"/>
      <c r="LJ108" s="93"/>
      <c r="LK108" s="94"/>
      <c r="LL108" s="95"/>
      <c r="LM108" s="84"/>
      <c r="LN108" s="452" t="str">
        <f>IF(ISBLANK(LS3),"",SUMIF(LS12:LS90,"&gt;=0")/COUNTIF(LS12:LS90,"&gt;=0"))</f>
        <v/>
      </c>
      <c r="LO108" s="452"/>
      <c r="LP108" s="93"/>
      <c r="LQ108" s="93"/>
      <c r="LR108" s="94"/>
      <c r="LS108" s="95"/>
      <c r="LT108" s="84"/>
      <c r="LU108" s="452" t="str">
        <f>IF(ISBLANK(LS3),"",SUMIF(LZ12:LZ90,"&gt;=0")/COUNTIF(LZ12:LZ90,"&gt;=0"))</f>
        <v/>
      </c>
      <c r="LV108" s="452"/>
      <c r="LW108" s="93"/>
      <c r="LX108" s="93"/>
      <c r="LY108" s="94"/>
      <c r="LZ108" s="95"/>
      <c r="MA108" s="84"/>
      <c r="MB108" s="452" t="str">
        <f>IF(ISBLANK(MG3),"",SUMIF(MG12:MG90,"&gt;=0")/COUNTIF(MG12:MG90,"&gt;=0"))</f>
        <v/>
      </c>
      <c r="MC108" s="452"/>
      <c r="MD108" s="93"/>
      <c r="ME108" s="93"/>
      <c r="MF108" s="94"/>
      <c r="MG108" s="95"/>
      <c r="MH108" s="84"/>
      <c r="MI108" s="452" t="str">
        <f>IF(ISBLANK(MN3),"",SUMIF(MN12:MN90,"&gt;=0")/COUNTIF(MN12:MN90,"&gt;=0"))</f>
        <v/>
      </c>
      <c r="MJ108" s="452"/>
      <c r="MK108" s="93"/>
      <c r="ML108" s="93"/>
      <c r="MM108" s="94"/>
      <c r="MN108" s="95"/>
      <c r="MO108" s="84"/>
      <c r="MP108" s="452" t="str">
        <f>IF(ISBLANK(MU3),"",SUMIF(MU12:MU90,"&gt;=0")/COUNTIF(MU12:MU90,"&gt;=0"))</f>
        <v/>
      </c>
      <c r="MQ108" s="452"/>
      <c r="MR108" s="93"/>
      <c r="MS108" s="93"/>
      <c r="MT108" s="94"/>
      <c r="MU108" s="95"/>
      <c r="MV108" s="84"/>
      <c r="MW108" s="452" t="str">
        <f>IF(ISBLANK(NP3),"",SUMIF(NB12:NB90,"&gt;=0")/COUNTIF(NB12:NB90,"&gt;=0"))</f>
        <v/>
      </c>
      <c r="MX108" s="452"/>
      <c r="MY108" s="93"/>
      <c r="MZ108" s="93"/>
      <c r="NA108" s="94"/>
      <c r="NB108" s="95"/>
      <c r="NC108" s="84"/>
      <c r="ND108" s="452" t="str">
        <f>IF(ISBLANK(NB3),"",SUMIF(NI12:NI90,"&gt;=0")/COUNTIF(NI12:NI90,"&gt;=0"))</f>
        <v/>
      </c>
      <c r="NE108" s="452"/>
      <c r="NF108" s="93"/>
      <c r="NG108" s="93"/>
      <c r="NH108" s="94"/>
      <c r="NI108" s="95"/>
      <c r="NJ108" s="84"/>
      <c r="NK108" s="452" t="str">
        <f>IF(ISBLANK(OD3),"",SUMIF(NP12:NP90,"&gt;=0")/COUNTIF(NP12:NP90,"&gt;=0"))</f>
        <v/>
      </c>
      <c r="NL108" s="452"/>
      <c r="NM108" s="93"/>
      <c r="NN108" s="93"/>
      <c r="NO108" s="94"/>
      <c r="NP108" s="95"/>
      <c r="NQ108" s="84"/>
      <c r="NR108" s="452" t="str">
        <f>IF(ISBLANK(NI3),"",SUMIF(NW12:NW90,"&gt;=0")/COUNTIF(NW12:NW90,"&gt;=0"))</f>
        <v/>
      </c>
      <c r="NS108" s="452"/>
      <c r="NT108" s="93"/>
      <c r="NU108" s="93"/>
      <c r="NV108" s="94"/>
      <c r="NW108" s="95"/>
      <c r="NX108" s="84"/>
      <c r="NY108" s="452" t="str">
        <f>IF(ISBLANK(OK3),"",SUMIF(OD12:OD90,"&gt;=0")/COUNTIF(OD12:OD90,"&gt;=0"))</f>
        <v/>
      </c>
      <c r="NZ108" s="452"/>
      <c r="OA108" s="93"/>
      <c r="OB108" s="93"/>
      <c r="OC108" s="94"/>
      <c r="OD108" s="95"/>
      <c r="OE108" s="84"/>
      <c r="OF108" s="452" t="str">
        <f>IF(ISBLANK(NW3),"",SUMIF(OK12:OK90,"&gt;=0")/COUNTIF(OK12:OK90,"&gt;=0"))</f>
        <v/>
      </c>
      <c r="OG108" s="452"/>
      <c r="OH108" s="93"/>
      <c r="OI108" s="93"/>
      <c r="OJ108" s="94"/>
      <c r="OK108" s="95"/>
      <c r="OL108" s="84"/>
      <c r="OM108" s="452" t="str">
        <f>IF(ISBLANK(OR3),"",SUMIF(OR12:OR90,"&gt;=0")/COUNTIF(OR12:OR90,"&gt;=0"))</f>
        <v/>
      </c>
      <c r="ON108" s="452"/>
      <c r="OO108" s="93"/>
      <c r="OP108" s="93"/>
      <c r="OQ108" s="94"/>
      <c r="OR108" s="95"/>
      <c r="OS108" s="84"/>
      <c r="OT108" s="452" t="str">
        <f>IF(ISBLANK(OY3),"",SUMIF(OY12:OY90,"&gt;=0")/COUNTIF(OY12:OY90,"&gt;=0"))</f>
        <v/>
      </c>
      <c r="OU108" s="452"/>
      <c r="OV108" s="93"/>
      <c r="OW108" s="93"/>
      <c r="OX108" s="94"/>
      <c r="OY108" s="95"/>
      <c r="OZ108" s="84"/>
      <c r="PA108" s="452" t="str">
        <f>IF(ISBLANK(PF3),"",SUMIF(PF12:PF90,"&gt;=0")/COUNTIF(PF12:PF90,"&gt;=0"))</f>
        <v/>
      </c>
      <c r="PB108" s="452"/>
      <c r="PC108" s="93"/>
      <c r="PD108" s="93"/>
      <c r="PE108" s="94"/>
      <c r="PF108" s="95"/>
      <c r="PG108" s="84"/>
      <c r="PH108" s="452" t="str">
        <f>IF(ISBLANK(PM3),"",SUMIF(PM12:PM90,"&gt;=0")/COUNTIF(PM12:PM90,"&gt;=0"))</f>
        <v/>
      </c>
      <c r="PI108" s="452"/>
      <c r="PJ108" s="93"/>
      <c r="PK108" s="93"/>
      <c r="PL108" s="94"/>
      <c r="PM108" s="95"/>
      <c r="PN108" s="84"/>
      <c r="PO108" s="452" t="str">
        <f>IF(ISBLANK(PT3),"",SUMIF(PT12:PT90,"&gt;=0")/COUNTIF(PT12:PT90,"&gt;=0"))</f>
        <v/>
      </c>
      <c r="PP108" s="452"/>
      <c r="PQ108" s="93"/>
      <c r="PR108" s="93"/>
      <c r="PS108" s="94"/>
      <c r="PT108" s="95"/>
      <c r="PU108" s="84"/>
      <c r="PV108" s="452" t="str">
        <f>IF(ISBLANK(QA3),"",SUMIF(QA12:QA90,"&gt;=0")/COUNTIF(QA12:QA90,"&gt;=0"))</f>
        <v/>
      </c>
      <c r="PW108" s="452"/>
      <c r="PX108" s="93"/>
      <c r="PY108" s="93"/>
      <c r="PZ108" s="94"/>
      <c r="QA108" s="95"/>
      <c r="QB108" s="84"/>
      <c r="QC108" s="452" t="str">
        <f>IF(ISBLANK(QH3),"",SUMIF(QH12:QH90,"&gt;=0")/COUNTIF(QH12:QH90,"&gt;=0"))</f>
        <v/>
      </c>
      <c r="QD108" s="452"/>
      <c r="QE108" s="93"/>
      <c r="QF108" s="93"/>
      <c r="QG108" s="94"/>
      <c r="QH108" s="95"/>
      <c r="QI108" s="85"/>
      <c r="QJ108" s="452" t="str">
        <f>IF(ISBLANK(QV3),"",SUMIF(QO12:QO90,"&gt;=0")/COUNTIF(QO12:QO90,"&gt;=0"))</f>
        <v/>
      </c>
      <c r="QK108" s="452"/>
      <c r="QL108" s="93"/>
      <c r="QM108" s="93"/>
      <c r="QN108" s="94"/>
      <c r="QO108" s="95"/>
      <c r="QP108" s="85"/>
      <c r="QQ108" s="452" t="str">
        <f>IF(ISBLANK(QO3),"",SUMIF(QV12:QV90,"&gt;=0")/COUNTIF(QV12:QV90,"&gt;=0"))</f>
        <v/>
      </c>
      <c r="QR108" s="452"/>
      <c r="QS108" s="93"/>
      <c r="QT108" s="93"/>
      <c r="QU108" s="94"/>
      <c r="QV108" s="95"/>
    </row>
    <row r="109" spans="1:464" ht="15" x14ac:dyDescent="0.2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5" x14ac:dyDescent="0.2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>
        <f>AO12</f>
        <v>0</v>
      </c>
      <c r="AP110" s="201"/>
      <c r="AQ110" s="201"/>
      <c r="AR110" s="201"/>
      <c r="AS110" s="201"/>
      <c r="AT110" s="201"/>
      <c r="AU110" s="201"/>
      <c r="AV110" s="201">
        <f>AV12</f>
        <v>20</v>
      </c>
      <c r="AW110" s="201"/>
      <c r="AX110" s="201"/>
      <c r="AY110" s="201"/>
      <c r="AZ110" s="201"/>
      <c r="BA110" s="201"/>
      <c r="BB110" s="201"/>
      <c r="BC110" s="201">
        <f>BC12</f>
        <v>20</v>
      </c>
      <c r="BD110" s="201"/>
      <c r="BE110" s="201"/>
      <c r="BF110" s="201"/>
      <c r="BG110" s="201"/>
      <c r="BH110" s="201"/>
      <c r="BI110" s="201"/>
      <c r="BJ110" s="201">
        <f>BJ12</f>
        <v>0</v>
      </c>
      <c r="BK110" s="201"/>
      <c r="BL110" s="201"/>
      <c r="BM110" s="201"/>
      <c r="BN110" s="201"/>
      <c r="BO110" s="201"/>
      <c r="BP110" s="201"/>
      <c r="BQ110" s="201">
        <f>BQ12</f>
        <v>0</v>
      </c>
      <c r="BR110" s="201"/>
      <c r="BS110" s="201"/>
      <c r="BT110" s="201"/>
      <c r="BU110" s="201"/>
      <c r="BV110" s="201"/>
      <c r="BW110" s="201"/>
      <c r="BX110" s="201">
        <f>BX12</f>
        <v>0</v>
      </c>
      <c r="BY110" s="201"/>
      <c r="BZ110" s="201"/>
      <c r="CA110" s="201"/>
      <c r="CB110" s="201"/>
      <c r="CC110" s="201"/>
      <c r="CD110" s="201"/>
      <c r="CE110" s="201">
        <f>CE12</f>
        <v>20</v>
      </c>
      <c r="CF110" s="201"/>
      <c r="CG110" s="201"/>
      <c r="CH110" s="201"/>
      <c r="CI110" s="201"/>
      <c r="CJ110" s="201"/>
      <c r="CK110" s="201"/>
      <c r="CL110" s="201">
        <f>CL12</f>
        <v>20</v>
      </c>
      <c r="CM110" s="201"/>
      <c r="CN110" s="201"/>
      <c r="CO110" s="201"/>
      <c r="CP110" s="201"/>
      <c r="CQ110" s="201"/>
      <c r="CR110" s="201"/>
      <c r="CS110" s="201">
        <f>CS12</f>
        <v>20</v>
      </c>
      <c r="CT110" s="201"/>
      <c r="CU110" s="201"/>
      <c r="CV110" s="201"/>
      <c r="CW110" s="201"/>
      <c r="CX110" s="201"/>
      <c r="CY110" s="201"/>
      <c r="CZ110" s="201">
        <f>CZ12</f>
        <v>20</v>
      </c>
      <c r="DA110" s="201"/>
      <c r="DB110" s="201"/>
      <c r="DC110" s="201"/>
      <c r="DD110" s="201"/>
      <c r="DE110" s="201"/>
      <c r="DF110" s="201"/>
      <c r="DG110" s="201">
        <f>DG12</f>
        <v>20</v>
      </c>
      <c r="DH110" s="201"/>
      <c r="DI110" s="201"/>
      <c r="DJ110" s="201"/>
      <c r="DK110" s="201"/>
      <c r="DL110" s="201"/>
      <c r="DM110" s="201"/>
      <c r="DN110" s="201">
        <f>DN12</f>
        <v>0</v>
      </c>
      <c r="DO110" s="201"/>
      <c r="DP110" s="201"/>
      <c r="DQ110" s="201"/>
      <c r="DR110" s="201"/>
      <c r="DS110" s="201"/>
      <c r="DT110" s="201"/>
      <c r="DU110" s="201">
        <f>DU12</f>
        <v>0</v>
      </c>
      <c r="DV110" s="201"/>
      <c r="DW110" s="201"/>
      <c r="DX110" s="201"/>
      <c r="DY110" s="201"/>
      <c r="DZ110" s="201"/>
      <c r="EA110" s="201"/>
      <c r="EB110" s="201">
        <f>EB12</f>
        <v>0</v>
      </c>
      <c r="EC110" s="201"/>
      <c r="ED110" s="201"/>
      <c r="EE110" s="201"/>
      <c r="EF110" s="201"/>
      <c r="EG110" s="201"/>
      <c r="EH110" s="201"/>
      <c r="EI110" s="201">
        <f>EI12</f>
        <v>0</v>
      </c>
      <c r="EJ110" s="201"/>
      <c r="EK110" s="201"/>
      <c r="EL110" s="201"/>
      <c r="EM110" s="201"/>
      <c r="EN110" s="201"/>
      <c r="EO110" s="201"/>
      <c r="EP110" s="201">
        <f>EP12</f>
        <v>0</v>
      </c>
      <c r="EQ110" s="201"/>
      <c r="ER110" s="201"/>
      <c r="ES110" s="201"/>
      <c r="ET110" s="201"/>
      <c r="EU110" s="201"/>
      <c r="EV110" s="201"/>
      <c r="EW110" s="201">
        <f>EW12</f>
        <v>40</v>
      </c>
      <c r="EX110" s="201"/>
      <c r="EY110" s="201"/>
      <c r="EZ110" s="201"/>
      <c r="FA110" s="201"/>
      <c r="FB110" s="201"/>
      <c r="FC110" s="201"/>
      <c r="FD110" s="201">
        <f>FD12</f>
        <v>0</v>
      </c>
      <c r="FE110" s="201"/>
      <c r="FF110" s="201"/>
      <c r="FG110" s="201"/>
      <c r="FH110" s="201"/>
      <c r="FI110" s="201"/>
      <c r="FJ110" s="201"/>
      <c r="FK110" s="201" t="str">
        <f>FK12</f>
        <v/>
      </c>
      <c r="FL110" s="201"/>
      <c r="FM110" s="201"/>
      <c r="FN110" s="201"/>
      <c r="FO110" s="201"/>
      <c r="FP110" s="201"/>
      <c r="FQ110" s="201"/>
      <c r="FR110" s="201">
        <f>FR12</f>
        <v>0</v>
      </c>
      <c r="FS110" s="201"/>
      <c r="FT110" s="201"/>
      <c r="FU110" s="201"/>
      <c r="FV110" s="201"/>
      <c r="FW110" s="201"/>
      <c r="FX110" s="201"/>
      <c r="FY110" s="201" t="str">
        <f>FY12</f>
        <v/>
      </c>
      <c r="FZ110" s="201"/>
      <c r="GA110" s="201"/>
      <c r="GB110" s="201"/>
      <c r="GC110" s="201"/>
      <c r="GD110" s="201"/>
      <c r="GE110" s="201"/>
      <c r="GF110" s="201" t="str">
        <f>GF12</f>
        <v/>
      </c>
      <c r="GG110" s="201"/>
      <c r="GH110" s="201"/>
      <c r="GI110" s="201"/>
      <c r="GJ110" s="201"/>
      <c r="GK110" s="201"/>
      <c r="GL110" s="201"/>
      <c r="GM110" s="201" t="str">
        <f>GM12</f>
        <v/>
      </c>
      <c r="GN110" s="201"/>
      <c r="GO110" s="201"/>
      <c r="GP110" s="201"/>
      <c r="GQ110" s="201"/>
      <c r="GR110" s="201"/>
      <c r="GS110" s="201"/>
      <c r="GT110" s="201" t="str">
        <f>GT12</f>
        <v/>
      </c>
      <c r="GU110" s="201"/>
      <c r="GV110" s="201"/>
      <c r="GW110" s="201"/>
      <c r="GX110" s="201"/>
      <c r="GY110" s="201"/>
      <c r="GZ110" s="201"/>
      <c r="HA110" s="201" t="str">
        <f>HA12</f>
        <v/>
      </c>
      <c r="HB110" s="201"/>
      <c r="HC110" s="201"/>
      <c r="HD110" s="201"/>
      <c r="HE110" s="201"/>
      <c r="HF110" s="201"/>
      <c r="HG110" s="201"/>
      <c r="HH110" s="201" t="str">
        <f>HH12</f>
        <v/>
      </c>
      <c r="HI110" s="201"/>
      <c r="HJ110" s="201"/>
      <c r="HK110" s="201"/>
      <c r="HL110" s="201"/>
      <c r="HM110" s="201"/>
      <c r="HN110" s="201"/>
      <c r="HO110" s="201" t="str">
        <f>HO12</f>
        <v/>
      </c>
      <c r="HP110" s="201"/>
      <c r="HQ110" s="201"/>
      <c r="HR110" s="201"/>
      <c r="HS110" s="201"/>
      <c r="HT110" s="201"/>
      <c r="HU110" s="201"/>
      <c r="HV110" s="201" t="str">
        <f>HV12</f>
        <v/>
      </c>
      <c r="HW110" s="201"/>
      <c r="HX110" s="201"/>
      <c r="HY110" s="201"/>
      <c r="HZ110" s="201"/>
      <c r="IA110" s="201"/>
      <c r="IB110" s="201"/>
      <c r="IC110" s="201" t="str">
        <f>IC12</f>
        <v/>
      </c>
      <c r="ID110" s="201"/>
      <c r="IE110" s="201"/>
      <c r="IF110" s="201"/>
      <c r="IG110" s="201"/>
      <c r="IH110" s="201"/>
      <c r="II110" s="201"/>
      <c r="IJ110" s="201" t="str">
        <f>IJ12</f>
        <v/>
      </c>
      <c r="IK110" s="201"/>
      <c r="IL110" s="201"/>
      <c r="IM110" s="201"/>
      <c r="IN110" s="201"/>
      <c r="IO110" s="201"/>
      <c r="IP110" s="201"/>
      <c r="IQ110" s="201" t="str">
        <f>IQ12</f>
        <v/>
      </c>
      <c r="IR110" s="201"/>
      <c r="IS110" s="201"/>
      <c r="IT110" s="201"/>
      <c r="IU110" s="201"/>
      <c r="IV110" s="201"/>
      <c r="IW110" s="201"/>
      <c r="IX110" s="201" t="str">
        <f>IX12</f>
        <v/>
      </c>
      <c r="IY110" s="201"/>
      <c r="IZ110" s="201"/>
      <c r="JA110" s="201"/>
      <c r="JB110" s="201"/>
      <c r="JC110" s="201"/>
      <c r="JD110" s="201"/>
      <c r="JE110" s="201" t="str">
        <f>JE12</f>
        <v/>
      </c>
      <c r="JF110" s="201"/>
      <c r="JG110" s="201"/>
      <c r="JH110" s="201"/>
      <c r="JI110" s="201"/>
      <c r="JJ110" s="201"/>
      <c r="JK110" s="201"/>
      <c r="JL110" s="201" t="str">
        <f>JL12</f>
        <v/>
      </c>
      <c r="JM110" s="201"/>
      <c r="JN110" s="201"/>
      <c r="JO110" s="201"/>
      <c r="JP110" s="201"/>
      <c r="JQ110" s="201"/>
      <c r="JR110" s="201"/>
      <c r="JS110" s="201" t="str">
        <f>JS12</f>
        <v/>
      </c>
      <c r="JT110" s="201"/>
      <c r="JU110" s="201"/>
      <c r="JV110" s="201"/>
      <c r="JW110" s="201"/>
      <c r="JX110" s="201"/>
      <c r="JY110" s="201"/>
      <c r="JZ110" s="201" t="str">
        <f>JZ12</f>
        <v/>
      </c>
      <c r="KA110" s="201"/>
      <c r="KB110" s="201"/>
      <c r="KC110" s="201"/>
      <c r="KD110" s="201"/>
      <c r="KE110" s="201"/>
      <c r="KF110" s="201"/>
      <c r="KG110" s="201" t="str">
        <f>KG12</f>
        <v/>
      </c>
      <c r="KH110" s="201"/>
      <c r="KI110" s="201"/>
      <c r="KJ110" s="201"/>
      <c r="KK110" s="201"/>
      <c r="KL110" s="201"/>
      <c r="KM110" s="201"/>
      <c r="KN110" s="201" t="str">
        <f>KN12</f>
        <v/>
      </c>
      <c r="KO110" s="201"/>
      <c r="KP110" s="201"/>
      <c r="KQ110" s="201"/>
      <c r="KR110" s="201"/>
      <c r="KS110" s="201"/>
      <c r="KT110" s="201"/>
      <c r="KU110" s="201" t="str">
        <f>KU12</f>
        <v/>
      </c>
      <c r="KV110" s="201"/>
      <c r="KW110" s="201"/>
      <c r="KX110" s="201"/>
      <c r="KY110" s="201"/>
      <c r="KZ110" s="201"/>
      <c r="LA110" s="201"/>
      <c r="LB110" s="201" t="str">
        <f>LB12</f>
        <v/>
      </c>
      <c r="LC110" s="201"/>
      <c r="LD110" s="201"/>
      <c r="LE110" s="201"/>
      <c r="LF110" s="201"/>
      <c r="LG110" s="201"/>
      <c r="LH110" s="201"/>
      <c r="LI110" s="201" t="str">
        <f t="shared" ref="LI110:LI141" si="53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54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55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56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57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58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59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60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61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62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63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64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65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66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67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68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69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70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71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5" x14ac:dyDescent="0.2">
      <c r="A111" s="201"/>
      <c r="B111" s="202"/>
      <c r="C111" s="202"/>
      <c r="D111" s="202"/>
      <c r="E111" s="202"/>
      <c r="F111" s="201" t="e">
        <f t="shared" ref="F111:F113" si="72">F13</f>
        <v>#N/A</v>
      </c>
      <c r="G111" s="201"/>
      <c r="H111" s="202"/>
      <c r="I111" s="202"/>
      <c r="J111" s="202"/>
      <c r="K111" s="201"/>
      <c r="L111" s="201"/>
      <c r="M111" s="201">
        <f t="shared" ref="M111:M113" si="73">M13</f>
        <v>0</v>
      </c>
      <c r="N111" s="201"/>
      <c r="O111" s="201"/>
      <c r="P111" s="201"/>
      <c r="Q111" s="203"/>
      <c r="R111" s="201"/>
      <c r="S111" s="201"/>
      <c r="T111" s="201">
        <f t="shared" ref="T111:T122" si="74">T13</f>
        <v>0</v>
      </c>
      <c r="U111" s="201"/>
      <c r="V111" s="201"/>
      <c r="W111" s="201"/>
      <c r="X111" s="201"/>
      <c r="Y111" s="201"/>
      <c r="Z111" s="201"/>
      <c r="AA111" s="201">
        <f t="shared" ref="AA111:AA122" si="75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76">AH13</f>
        <v>0</v>
      </c>
      <c r="AI111" s="201"/>
      <c r="AJ111" s="201"/>
      <c r="AK111" s="201"/>
      <c r="AL111" s="201"/>
      <c r="AM111" s="201"/>
      <c r="AN111" s="201"/>
      <c r="AO111" s="201">
        <f t="shared" ref="AO111:AO174" si="77">AO13</f>
        <v>0</v>
      </c>
      <c r="AP111" s="201"/>
      <c r="AQ111" s="201"/>
      <c r="AR111" s="201"/>
      <c r="AS111" s="201"/>
      <c r="AT111" s="201"/>
      <c r="AU111" s="201"/>
      <c r="AV111" s="201">
        <f t="shared" ref="AV111:AV174" si="78">AV13</f>
        <v>0</v>
      </c>
      <c r="AW111" s="201"/>
      <c r="AX111" s="201"/>
      <c r="AY111" s="201"/>
      <c r="AZ111" s="201"/>
      <c r="BA111" s="201"/>
      <c r="BB111" s="201"/>
      <c r="BC111" s="201">
        <f t="shared" ref="BC111:BC174" si="79">BC13</f>
        <v>0</v>
      </c>
      <c r="BD111" s="201"/>
      <c r="BE111" s="201"/>
      <c r="BF111" s="201"/>
      <c r="BG111" s="201"/>
      <c r="BH111" s="201"/>
      <c r="BI111" s="201"/>
      <c r="BJ111" s="201">
        <f t="shared" ref="BJ111:BJ174" si="80">BJ13</f>
        <v>0</v>
      </c>
      <c r="BK111" s="201"/>
      <c r="BL111" s="201"/>
      <c r="BM111" s="201"/>
      <c r="BN111" s="201"/>
      <c r="BO111" s="201"/>
      <c r="BP111" s="201"/>
      <c r="BQ111" s="201">
        <f t="shared" ref="BQ111:BQ174" si="81">BQ13</f>
        <v>0</v>
      </c>
      <c r="BR111" s="201"/>
      <c r="BS111" s="201"/>
      <c r="BT111" s="201"/>
      <c r="BU111" s="201"/>
      <c r="BV111" s="201"/>
      <c r="BW111" s="201"/>
      <c r="BX111" s="201">
        <f t="shared" ref="BX111:BX174" si="82">BX13</f>
        <v>0</v>
      </c>
      <c r="BY111" s="201"/>
      <c r="BZ111" s="201"/>
      <c r="CA111" s="201"/>
      <c r="CB111" s="201"/>
      <c r="CC111" s="201"/>
      <c r="CD111" s="201"/>
      <c r="CE111" s="201">
        <f t="shared" ref="CE111:CE174" si="83">CE13</f>
        <v>0</v>
      </c>
      <c r="CF111" s="201"/>
      <c r="CG111" s="201"/>
      <c r="CH111" s="201"/>
      <c r="CI111" s="201"/>
      <c r="CJ111" s="201"/>
      <c r="CK111" s="201"/>
      <c r="CL111" s="201">
        <f t="shared" ref="CL111:CL174" si="84">CL13</f>
        <v>0</v>
      </c>
      <c r="CM111" s="201"/>
      <c r="CN111" s="201"/>
      <c r="CO111" s="201"/>
      <c r="CP111" s="201"/>
      <c r="CQ111" s="201"/>
      <c r="CR111" s="201"/>
      <c r="CS111" s="201">
        <f t="shared" ref="CS111:CS174" si="85">CS13</f>
        <v>0</v>
      </c>
      <c r="CT111" s="201"/>
      <c r="CU111" s="201"/>
      <c r="CV111" s="201"/>
      <c r="CW111" s="201"/>
      <c r="CX111" s="201"/>
      <c r="CY111" s="201"/>
      <c r="CZ111" s="201">
        <f t="shared" ref="CZ111:CZ174" si="86">CZ13</f>
        <v>0</v>
      </c>
      <c r="DA111" s="201"/>
      <c r="DB111" s="201"/>
      <c r="DC111" s="201"/>
      <c r="DD111" s="201"/>
      <c r="DE111" s="201"/>
      <c r="DF111" s="201"/>
      <c r="DG111" s="201">
        <f t="shared" ref="DG111:DG174" si="87">DG13</f>
        <v>0</v>
      </c>
      <c r="DH111" s="201"/>
      <c r="DI111" s="201"/>
      <c r="DJ111" s="201"/>
      <c r="DK111" s="201"/>
      <c r="DL111" s="201"/>
      <c r="DM111" s="201"/>
      <c r="DN111" s="201">
        <f t="shared" ref="DN111:DN174" si="88">DN13</f>
        <v>0</v>
      </c>
      <c r="DO111" s="201"/>
      <c r="DP111" s="201"/>
      <c r="DQ111" s="201"/>
      <c r="DR111" s="201"/>
      <c r="DS111" s="201"/>
      <c r="DT111" s="201"/>
      <c r="DU111" s="201">
        <f t="shared" ref="DU111:DU174" si="89">DU13</f>
        <v>0</v>
      </c>
      <c r="DV111" s="201"/>
      <c r="DW111" s="201"/>
      <c r="DX111" s="201"/>
      <c r="DY111" s="201"/>
      <c r="DZ111" s="201"/>
      <c r="EA111" s="201"/>
      <c r="EB111" s="201">
        <f t="shared" ref="EB111:EB174" si="90">EB13</f>
        <v>0</v>
      </c>
      <c r="EC111" s="201"/>
      <c r="ED111" s="201"/>
      <c r="EE111" s="201"/>
      <c r="EF111" s="201"/>
      <c r="EG111" s="201"/>
      <c r="EH111" s="201"/>
      <c r="EI111" s="201">
        <f t="shared" ref="EI111:EI174" si="91">EI13</f>
        <v>0</v>
      </c>
      <c r="EJ111" s="201"/>
      <c r="EK111" s="201"/>
      <c r="EL111" s="201"/>
      <c r="EM111" s="201"/>
      <c r="EN111" s="201"/>
      <c r="EO111" s="201"/>
      <c r="EP111" s="201">
        <f t="shared" ref="EP111:EP174" si="92">EP13</f>
        <v>0</v>
      </c>
      <c r="EQ111" s="201"/>
      <c r="ER111" s="201"/>
      <c r="ES111" s="201"/>
      <c r="ET111" s="201"/>
      <c r="EU111" s="201"/>
      <c r="EV111" s="201"/>
      <c r="EW111" s="201">
        <f t="shared" ref="EW111:EW174" si="93">EW13</f>
        <v>0</v>
      </c>
      <c r="EX111" s="201"/>
      <c r="EY111" s="201"/>
      <c r="EZ111" s="201"/>
      <c r="FA111" s="201"/>
      <c r="FB111" s="201"/>
      <c r="FC111" s="201"/>
      <c r="FD111" s="201">
        <f t="shared" ref="FD111:FD174" si="94">FD13</f>
        <v>0</v>
      </c>
      <c r="FE111" s="201"/>
      <c r="FF111" s="201"/>
      <c r="FG111" s="201"/>
      <c r="FH111" s="201"/>
      <c r="FI111" s="201"/>
      <c r="FJ111" s="201"/>
      <c r="FK111" s="201" t="str">
        <f t="shared" ref="FK111:FK174" si="95">FK13</f>
        <v/>
      </c>
      <c r="FL111" s="201"/>
      <c r="FM111" s="201"/>
      <c r="FN111" s="201"/>
      <c r="FO111" s="201"/>
      <c r="FP111" s="201"/>
      <c r="FQ111" s="201"/>
      <c r="FR111" s="201">
        <f t="shared" ref="FR111:FR174" si="96">FR13</f>
        <v>0</v>
      </c>
      <c r="FS111" s="201"/>
      <c r="FT111" s="201"/>
      <c r="FU111" s="201"/>
      <c r="FV111" s="201"/>
      <c r="FW111" s="201"/>
      <c r="FX111" s="201"/>
      <c r="FY111" s="201" t="str">
        <f t="shared" ref="FY111:FY174" si="97">FY13</f>
        <v/>
      </c>
      <c r="FZ111" s="201"/>
      <c r="GA111" s="201"/>
      <c r="GB111" s="201"/>
      <c r="GC111" s="201"/>
      <c r="GD111" s="201"/>
      <c r="GE111" s="201"/>
      <c r="GF111" s="201" t="str">
        <f t="shared" ref="GF111:GF174" si="98">GF13</f>
        <v/>
      </c>
      <c r="GG111" s="201"/>
      <c r="GH111" s="201"/>
      <c r="GI111" s="201"/>
      <c r="GJ111" s="201"/>
      <c r="GK111" s="201"/>
      <c r="GL111" s="201"/>
      <c r="GM111" s="201" t="str">
        <f t="shared" ref="GM111:GM174" si="99">GM13</f>
        <v/>
      </c>
      <c r="GN111" s="201"/>
      <c r="GO111" s="201"/>
      <c r="GP111" s="201"/>
      <c r="GQ111" s="201"/>
      <c r="GR111" s="201"/>
      <c r="GS111" s="201"/>
      <c r="GT111" s="201" t="str">
        <f t="shared" ref="GT111:GT174" si="100">GT13</f>
        <v/>
      </c>
      <c r="GU111" s="201"/>
      <c r="GV111" s="201"/>
      <c r="GW111" s="201"/>
      <c r="GX111" s="201"/>
      <c r="GY111" s="201"/>
      <c r="GZ111" s="201"/>
      <c r="HA111" s="201" t="str">
        <f t="shared" ref="HA111:HA174" si="101">HA13</f>
        <v/>
      </c>
      <c r="HB111" s="201"/>
      <c r="HC111" s="201"/>
      <c r="HD111" s="201"/>
      <c r="HE111" s="201"/>
      <c r="HF111" s="201"/>
      <c r="HG111" s="201"/>
      <c r="HH111" s="201" t="str">
        <f t="shared" ref="HH111:HH174" si="102">HH13</f>
        <v/>
      </c>
      <c r="HI111" s="201"/>
      <c r="HJ111" s="201"/>
      <c r="HK111" s="201"/>
      <c r="HL111" s="201"/>
      <c r="HM111" s="201"/>
      <c r="HN111" s="201"/>
      <c r="HO111" s="201" t="str">
        <f t="shared" ref="HO111:HO174" si="103">HO13</f>
        <v/>
      </c>
      <c r="HP111" s="201"/>
      <c r="HQ111" s="201"/>
      <c r="HR111" s="201"/>
      <c r="HS111" s="201"/>
      <c r="HT111" s="201"/>
      <c r="HU111" s="201"/>
      <c r="HV111" s="201" t="str">
        <f t="shared" ref="HV111:HV174" si="104">HV13</f>
        <v/>
      </c>
      <c r="HW111" s="201"/>
      <c r="HX111" s="201"/>
      <c r="HY111" s="201"/>
      <c r="HZ111" s="201"/>
      <c r="IA111" s="201"/>
      <c r="IB111" s="201"/>
      <c r="IC111" s="201" t="str">
        <f t="shared" ref="IC111:IC174" si="105">IC13</f>
        <v/>
      </c>
      <c r="ID111" s="201"/>
      <c r="IE111" s="201"/>
      <c r="IF111" s="201"/>
      <c r="IG111" s="201"/>
      <c r="IH111" s="201"/>
      <c r="II111" s="201"/>
      <c r="IJ111" s="201" t="str">
        <f t="shared" ref="IJ111:IJ174" si="106">IJ13</f>
        <v/>
      </c>
      <c r="IK111" s="201"/>
      <c r="IL111" s="201"/>
      <c r="IM111" s="201"/>
      <c r="IN111" s="201"/>
      <c r="IO111" s="201"/>
      <c r="IP111" s="201"/>
      <c r="IQ111" s="201" t="str">
        <f t="shared" ref="IQ111:IQ174" si="107">IQ13</f>
        <v/>
      </c>
      <c r="IR111" s="201"/>
      <c r="IS111" s="201"/>
      <c r="IT111" s="201"/>
      <c r="IU111" s="201"/>
      <c r="IV111" s="201"/>
      <c r="IW111" s="201"/>
      <c r="IX111" s="201" t="str">
        <f t="shared" ref="IX111:IX174" si="108">IX13</f>
        <v/>
      </c>
      <c r="IY111" s="201"/>
      <c r="IZ111" s="201"/>
      <c r="JA111" s="201"/>
      <c r="JB111" s="201"/>
      <c r="JC111" s="201"/>
      <c r="JD111" s="201"/>
      <c r="JE111" s="201" t="str">
        <f t="shared" ref="JE111:JE174" si="109">JE13</f>
        <v/>
      </c>
      <c r="JF111" s="201"/>
      <c r="JG111" s="201"/>
      <c r="JH111" s="201"/>
      <c r="JI111" s="201"/>
      <c r="JJ111" s="201"/>
      <c r="JK111" s="201"/>
      <c r="JL111" s="201" t="str">
        <f t="shared" ref="JL111:JL174" si="110">JL13</f>
        <v/>
      </c>
      <c r="JM111" s="201"/>
      <c r="JN111" s="201"/>
      <c r="JO111" s="201"/>
      <c r="JP111" s="201"/>
      <c r="JQ111" s="201"/>
      <c r="JR111" s="201"/>
      <c r="JS111" s="201" t="str">
        <f t="shared" ref="JS111:JS174" si="111">JS13</f>
        <v/>
      </c>
      <c r="JT111" s="201"/>
      <c r="JU111" s="201"/>
      <c r="JV111" s="201"/>
      <c r="JW111" s="201"/>
      <c r="JX111" s="201"/>
      <c r="JY111" s="201"/>
      <c r="JZ111" s="201" t="str">
        <f t="shared" ref="JZ111:JZ174" si="112">JZ13</f>
        <v/>
      </c>
      <c r="KA111" s="201"/>
      <c r="KB111" s="201"/>
      <c r="KC111" s="201"/>
      <c r="KD111" s="201"/>
      <c r="KE111" s="201"/>
      <c r="KF111" s="201"/>
      <c r="KG111" s="201" t="str">
        <f t="shared" ref="KG111:KG174" si="113">KG13</f>
        <v/>
      </c>
      <c r="KH111" s="201"/>
      <c r="KI111" s="201"/>
      <c r="KJ111" s="201"/>
      <c r="KK111" s="201"/>
      <c r="KL111" s="201"/>
      <c r="KM111" s="201"/>
      <c r="KN111" s="201" t="str">
        <f t="shared" ref="KN111:KN174" si="114">KN13</f>
        <v/>
      </c>
      <c r="KO111" s="201"/>
      <c r="KP111" s="201"/>
      <c r="KQ111" s="201"/>
      <c r="KR111" s="201"/>
      <c r="KS111" s="201"/>
      <c r="KT111" s="201"/>
      <c r="KU111" s="201" t="str">
        <f t="shared" ref="KU111:KU174" si="115">KU13</f>
        <v/>
      </c>
      <c r="KV111" s="201"/>
      <c r="KW111" s="201"/>
      <c r="KX111" s="201"/>
      <c r="KY111" s="201"/>
      <c r="KZ111" s="201"/>
      <c r="LA111" s="201"/>
      <c r="LB111" s="201" t="str">
        <f t="shared" ref="LB111:LB174" si="116">LB13</f>
        <v/>
      </c>
      <c r="LC111" s="201"/>
      <c r="LD111" s="201"/>
      <c r="LE111" s="201"/>
      <c r="LF111" s="201"/>
      <c r="LG111" s="201"/>
      <c r="LH111" s="201"/>
      <c r="LI111" s="201" t="str">
        <f t="shared" si="53"/>
        <v/>
      </c>
      <c r="LJ111" s="201"/>
      <c r="LK111" s="201"/>
      <c r="LL111" s="201"/>
      <c r="LM111" s="201"/>
      <c r="LN111" s="201"/>
      <c r="LO111" s="201"/>
      <c r="LP111" s="201" t="str">
        <f t="shared" si="54"/>
        <v/>
      </c>
      <c r="LQ111" s="201"/>
      <c r="LR111" s="201"/>
      <c r="LS111" s="201"/>
      <c r="LT111" s="201"/>
      <c r="LU111" s="201"/>
      <c r="LV111" s="201"/>
      <c r="LW111" s="201" t="str">
        <f t="shared" si="55"/>
        <v/>
      </c>
      <c r="LX111" s="201"/>
      <c r="LY111" s="201"/>
      <c r="LZ111" s="201"/>
      <c r="MA111" s="201"/>
      <c r="MB111" s="201"/>
      <c r="MC111" s="201"/>
      <c r="MD111" s="201" t="str">
        <f t="shared" si="56"/>
        <v/>
      </c>
      <c r="ME111" s="201"/>
      <c r="MF111" s="201"/>
      <c r="MG111" s="201"/>
      <c r="MH111" s="201"/>
      <c r="MI111" s="201"/>
      <c r="MJ111" s="201"/>
      <c r="MK111" s="201" t="str">
        <f t="shared" si="57"/>
        <v/>
      </c>
      <c r="ML111" s="201"/>
      <c r="MM111" s="201"/>
      <c r="MN111" s="201"/>
      <c r="MO111" s="201"/>
      <c r="MP111" s="201"/>
      <c r="MQ111" s="201"/>
      <c r="MR111" s="201" t="str">
        <f t="shared" si="58"/>
        <v/>
      </c>
      <c r="MS111" s="201"/>
      <c r="MT111" s="201"/>
      <c r="MU111" s="201"/>
      <c r="MV111" s="201"/>
      <c r="MW111" s="201"/>
      <c r="MX111" s="201"/>
      <c r="MY111" s="201" t="str">
        <f t="shared" si="59"/>
        <v/>
      </c>
      <c r="MZ111" s="201"/>
      <c r="NA111" s="201"/>
      <c r="NB111" s="201"/>
      <c r="NC111" s="201"/>
      <c r="ND111" s="201"/>
      <c r="NE111" s="201"/>
      <c r="NF111" s="201" t="str">
        <f t="shared" si="60"/>
        <v/>
      </c>
      <c r="NG111" s="201"/>
      <c r="NH111" s="201"/>
      <c r="NI111" s="201"/>
      <c r="NJ111" s="201"/>
      <c r="NK111" s="201"/>
      <c r="NL111" s="201"/>
      <c r="NM111" s="201" t="str">
        <f t="shared" si="61"/>
        <v/>
      </c>
      <c r="NN111" s="201"/>
      <c r="NO111" s="201"/>
      <c r="NP111" s="201"/>
      <c r="NQ111" s="201"/>
      <c r="NR111" s="201"/>
      <c r="NS111" s="201"/>
      <c r="NT111" s="201" t="str">
        <f t="shared" si="62"/>
        <v/>
      </c>
      <c r="NU111" s="201"/>
      <c r="NV111" s="201"/>
      <c r="NW111" s="201"/>
      <c r="NX111" s="201"/>
      <c r="NY111" s="201"/>
      <c r="NZ111" s="201"/>
      <c r="OA111" s="201" t="str">
        <f t="shared" si="63"/>
        <v/>
      </c>
      <c r="OB111" s="201"/>
      <c r="OC111" s="201"/>
      <c r="OD111" s="201"/>
      <c r="OE111" s="201"/>
      <c r="OF111" s="201"/>
      <c r="OG111" s="201"/>
      <c r="OH111" s="201" t="str">
        <f t="shared" si="64"/>
        <v/>
      </c>
      <c r="OI111" s="201"/>
      <c r="OJ111" s="201"/>
      <c r="OK111" s="201"/>
      <c r="OL111" s="201"/>
      <c r="OM111" s="201"/>
      <c r="ON111" s="201"/>
      <c r="OO111" s="201" t="str">
        <f t="shared" si="65"/>
        <v/>
      </c>
      <c r="OP111" s="201"/>
      <c r="OQ111" s="201"/>
      <c r="OR111" s="201"/>
      <c r="OS111" s="201"/>
      <c r="OT111" s="201"/>
      <c r="OU111" s="201"/>
      <c r="OV111" s="201" t="str">
        <f t="shared" si="66"/>
        <v/>
      </c>
      <c r="OW111" s="201"/>
      <c r="OX111" s="201"/>
      <c r="OY111" s="201"/>
      <c r="OZ111" s="201"/>
      <c r="PA111" s="201"/>
      <c r="PB111" s="201"/>
      <c r="PC111" s="201" t="str">
        <f t="shared" si="67"/>
        <v/>
      </c>
      <c r="PD111" s="201"/>
      <c r="PE111" s="201"/>
      <c r="PF111" s="201"/>
      <c r="PG111" s="201"/>
      <c r="PH111" s="201"/>
      <c r="PI111" s="201"/>
      <c r="PJ111" s="201" t="str">
        <f t="shared" si="68"/>
        <v/>
      </c>
      <c r="PK111" s="201"/>
      <c r="PL111" s="201"/>
      <c r="PM111" s="201"/>
      <c r="PN111" s="201"/>
      <c r="PO111" s="201"/>
      <c r="PP111" s="201"/>
      <c r="PQ111" s="201" t="str">
        <f t="shared" si="69"/>
        <v/>
      </c>
      <c r="PR111" s="201"/>
      <c r="PS111" s="201"/>
      <c r="PT111" s="201"/>
      <c r="PU111" s="201"/>
      <c r="PV111" s="201"/>
      <c r="PW111" s="201"/>
      <c r="PX111" s="201" t="str">
        <f t="shared" si="70"/>
        <v/>
      </c>
      <c r="PY111" s="201"/>
      <c r="PZ111" s="201"/>
      <c r="QA111" s="201"/>
      <c r="QB111" s="201"/>
      <c r="QC111" s="201"/>
      <c r="QD111" s="201"/>
      <c r="QE111" s="201" t="str">
        <f t="shared" si="71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5" x14ac:dyDescent="0.2">
      <c r="A112" s="201"/>
      <c r="B112" s="202"/>
      <c r="C112" s="202"/>
      <c r="D112" s="202"/>
      <c r="E112" s="202"/>
      <c r="F112" s="201" t="e">
        <f t="shared" si="72"/>
        <v>#N/A</v>
      </c>
      <c r="G112" s="201"/>
      <c r="H112" s="202"/>
      <c r="I112" s="202"/>
      <c r="J112" s="202"/>
      <c r="K112" s="201"/>
      <c r="L112" s="201"/>
      <c r="M112" s="201">
        <f t="shared" si="73"/>
        <v>0</v>
      </c>
      <c r="N112" s="201"/>
      <c r="O112" s="201"/>
      <c r="P112" s="201"/>
      <c r="Q112" s="203"/>
      <c r="R112" s="201"/>
      <c r="S112" s="201"/>
      <c r="T112" s="201">
        <f t="shared" si="74"/>
        <v>20</v>
      </c>
      <c r="U112" s="201"/>
      <c r="V112" s="201"/>
      <c r="W112" s="201"/>
      <c r="X112" s="201"/>
      <c r="Y112" s="201"/>
      <c r="Z112" s="201"/>
      <c r="AA112" s="201">
        <f t="shared" si="75"/>
        <v>20</v>
      </c>
      <c r="AB112" s="201"/>
      <c r="AC112" s="201"/>
      <c r="AD112" s="201"/>
      <c r="AE112" s="201"/>
      <c r="AF112" s="201"/>
      <c r="AG112" s="201"/>
      <c r="AH112" s="201">
        <f t="shared" si="76"/>
        <v>0</v>
      </c>
      <c r="AI112" s="201"/>
      <c r="AJ112" s="201"/>
      <c r="AK112" s="201"/>
      <c r="AL112" s="201"/>
      <c r="AM112" s="201"/>
      <c r="AN112" s="201"/>
      <c r="AO112" s="201">
        <f t="shared" si="77"/>
        <v>0</v>
      </c>
      <c r="AP112" s="201"/>
      <c r="AQ112" s="201"/>
      <c r="AR112" s="201"/>
      <c r="AS112" s="201"/>
      <c r="AT112" s="201"/>
      <c r="AU112" s="201"/>
      <c r="AV112" s="201">
        <f t="shared" si="78"/>
        <v>20</v>
      </c>
      <c r="AW112" s="201"/>
      <c r="AX112" s="201"/>
      <c r="AY112" s="201"/>
      <c r="AZ112" s="201"/>
      <c r="BA112" s="201"/>
      <c r="BB112" s="201"/>
      <c r="BC112" s="201">
        <f t="shared" si="79"/>
        <v>0</v>
      </c>
      <c r="BD112" s="201"/>
      <c r="BE112" s="201"/>
      <c r="BF112" s="201"/>
      <c r="BG112" s="201"/>
      <c r="BH112" s="201"/>
      <c r="BI112" s="201"/>
      <c r="BJ112" s="201">
        <f t="shared" si="80"/>
        <v>20</v>
      </c>
      <c r="BK112" s="201"/>
      <c r="BL112" s="201"/>
      <c r="BM112" s="201"/>
      <c r="BN112" s="201"/>
      <c r="BO112" s="201"/>
      <c r="BP112" s="201"/>
      <c r="BQ112" s="201">
        <f t="shared" si="81"/>
        <v>0</v>
      </c>
      <c r="BR112" s="201"/>
      <c r="BS112" s="201"/>
      <c r="BT112" s="201"/>
      <c r="BU112" s="201"/>
      <c r="BV112" s="201"/>
      <c r="BW112" s="201"/>
      <c r="BX112" s="201">
        <f t="shared" si="82"/>
        <v>0</v>
      </c>
      <c r="BY112" s="201"/>
      <c r="BZ112" s="201"/>
      <c r="CA112" s="201"/>
      <c r="CB112" s="201"/>
      <c r="CC112" s="201"/>
      <c r="CD112" s="201"/>
      <c r="CE112" s="201">
        <f t="shared" si="83"/>
        <v>20</v>
      </c>
      <c r="CF112" s="201"/>
      <c r="CG112" s="201"/>
      <c r="CH112" s="201"/>
      <c r="CI112" s="201"/>
      <c r="CJ112" s="201"/>
      <c r="CK112" s="201"/>
      <c r="CL112" s="201">
        <f t="shared" si="84"/>
        <v>0</v>
      </c>
      <c r="CM112" s="201"/>
      <c r="CN112" s="201"/>
      <c r="CO112" s="201"/>
      <c r="CP112" s="201"/>
      <c r="CQ112" s="201"/>
      <c r="CR112" s="201"/>
      <c r="CS112" s="201">
        <f t="shared" si="85"/>
        <v>0</v>
      </c>
      <c r="CT112" s="201"/>
      <c r="CU112" s="201"/>
      <c r="CV112" s="201"/>
      <c r="CW112" s="201"/>
      <c r="CX112" s="201"/>
      <c r="CY112" s="201"/>
      <c r="CZ112" s="201">
        <f t="shared" si="86"/>
        <v>0</v>
      </c>
      <c r="DA112" s="201"/>
      <c r="DB112" s="201"/>
      <c r="DC112" s="201"/>
      <c r="DD112" s="201"/>
      <c r="DE112" s="201"/>
      <c r="DF112" s="201"/>
      <c r="DG112" s="201">
        <f t="shared" si="87"/>
        <v>20</v>
      </c>
      <c r="DH112" s="201"/>
      <c r="DI112" s="201"/>
      <c r="DJ112" s="201"/>
      <c r="DK112" s="201"/>
      <c r="DL112" s="201"/>
      <c r="DM112" s="201"/>
      <c r="DN112" s="201">
        <f t="shared" si="88"/>
        <v>0</v>
      </c>
      <c r="DO112" s="201"/>
      <c r="DP112" s="201"/>
      <c r="DQ112" s="201"/>
      <c r="DR112" s="201"/>
      <c r="DS112" s="201"/>
      <c r="DT112" s="201"/>
      <c r="DU112" s="201">
        <f t="shared" si="89"/>
        <v>0</v>
      </c>
      <c r="DV112" s="201"/>
      <c r="DW112" s="201"/>
      <c r="DX112" s="201"/>
      <c r="DY112" s="201"/>
      <c r="DZ112" s="201"/>
      <c r="EA112" s="201"/>
      <c r="EB112" s="201">
        <f t="shared" si="90"/>
        <v>20</v>
      </c>
      <c r="EC112" s="201"/>
      <c r="ED112" s="201"/>
      <c r="EE112" s="201"/>
      <c r="EF112" s="201"/>
      <c r="EG112" s="201"/>
      <c r="EH112" s="201"/>
      <c r="EI112" s="201">
        <f t="shared" si="91"/>
        <v>0</v>
      </c>
      <c r="EJ112" s="201"/>
      <c r="EK112" s="201"/>
      <c r="EL112" s="201"/>
      <c r="EM112" s="201"/>
      <c r="EN112" s="201"/>
      <c r="EO112" s="201"/>
      <c r="EP112" s="201">
        <f t="shared" si="92"/>
        <v>0</v>
      </c>
      <c r="EQ112" s="201"/>
      <c r="ER112" s="201"/>
      <c r="ES112" s="201"/>
      <c r="ET112" s="201"/>
      <c r="EU112" s="201"/>
      <c r="EV112" s="201"/>
      <c r="EW112" s="201">
        <f t="shared" si="93"/>
        <v>0</v>
      </c>
      <c r="EX112" s="201"/>
      <c r="EY112" s="201"/>
      <c r="EZ112" s="201"/>
      <c r="FA112" s="201"/>
      <c r="FB112" s="201"/>
      <c r="FC112" s="201"/>
      <c r="FD112" s="201">
        <f t="shared" si="94"/>
        <v>0</v>
      </c>
      <c r="FE112" s="201"/>
      <c r="FF112" s="201"/>
      <c r="FG112" s="201"/>
      <c r="FH112" s="201"/>
      <c r="FI112" s="201"/>
      <c r="FJ112" s="201"/>
      <c r="FK112" s="201" t="str">
        <f t="shared" si="95"/>
        <v/>
      </c>
      <c r="FL112" s="201"/>
      <c r="FM112" s="201"/>
      <c r="FN112" s="201"/>
      <c r="FO112" s="201"/>
      <c r="FP112" s="201"/>
      <c r="FQ112" s="201"/>
      <c r="FR112" s="201">
        <f t="shared" si="96"/>
        <v>0</v>
      </c>
      <c r="FS112" s="201"/>
      <c r="FT112" s="201"/>
      <c r="FU112" s="201"/>
      <c r="FV112" s="201"/>
      <c r="FW112" s="201"/>
      <c r="FX112" s="201"/>
      <c r="FY112" s="201" t="str">
        <f t="shared" si="97"/>
        <v/>
      </c>
      <c r="FZ112" s="201"/>
      <c r="GA112" s="201"/>
      <c r="GB112" s="201"/>
      <c r="GC112" s="201"/>
      <c r="GD112" s="201"/>
      <c r="GE112" s="201"/>
      <c r="GF112" s="201" t="str">
        <f t="shared" si="98"/>
        <v/>
      </c>
      <c r="GG112" s="201"/>
      <c r="GH112" s="201"/>
      <c r="GI112" s="201"/>
      <c r="GJ112" s="201"/>
      <c r="GK112" s="201"/>
      <c r="GL112" s="201"/>
      <c r="GM112" s="201" t="str">
        <f t="shared" si="99"/>
        <v/>
      </c>
      <c r="GN112" s="201"/>
      <c r="GO112" s="201"/>
      <c r="GP112" s="201"/>
      <c r="GQ112" s="201"/>
      <c r="GR112" s="201"/>
      <c r="GS112" s="201"/>
      <c r="GT112" s="201" t="str">
        <f t="shared" si="100"/>
        <v/>
      </c>
      <c r="GU112" s="201"/>
      <c r="GV112" s="201"/>
      <c r="GW112" s="201"/>
      <c r="GX112" s="201"/>
      <c r="GY112" s="201"/>
      <c r="GZ112" s="201"/>
      <c r="HA112" s="201" t="str">
        <f t="shared" si="101"/>
        <v/>
      </c>
      <c r="HB112" s="201"/>
      <c r="HC112" s="201"/>
      <c r="HD112" s="201"/>
      <c r="HE112" s="201"/>
      <c r="HF112" s="201"/>
      <c r="HG112" s="201"/>
      <c r="HH112" s="201" t="str">
        <f t="shared" si="102"/>
        <v/>
      </c>
      <c r="HI112" s="201"/>
      <c r="HJ112" s="201"/>
      <c r="HK112" s="201"/>
      <c r="HL112" s="201"/>
      <c r="HM112" s="201"/>
      <c r="HN112" s="201"/>
      <c r="HO112" s="201" t="str">
        <f t="shared" si="103"/>
        <v/>
      </c>
      <c r="HP112" s="201"/>
      <c r="HQ112" s="201"/>
      <c r="HR112" s="201"/>
      <c r="HS112" s="201"/>
      <c r="HT112" s="201"/>
      <c r="HU112" s="201"/>
      <c r="HV112" s="201" t="str">
        <f t="shared" si="104"/>
        <v/>
      </c>
      <c r="HW112" s="201"/>
      <c r="HX112" s="201"/>
      <c r="HY112" s="201"/>
      <c r="HZ112" s="201"/>
      <c r="IA112" s="201"/>
      <c r="IB112" s="201"/>
      <c r="IC112" s="201" t="str">
        <f t="shared" si="105"/>
        <v/>
      </c>
      <c r="ID112" s="201"/>
      <c r="IE112" s="201"/>
      <c r="IF112" s="201"/>
      <c r="IG112" s="201"/>
      <c r="IH112" s="201"/>
      <c r="II112" s="201"/>
      <c r="IJ112" s="201" t="str">
        <f t="shared" si="106"/>
        <v/>
      </c>
      <c r="IK112" s="201"/>
      <c r="IL112" s="201"/>
      <c r="IM112" s="201"/>
      <c r="IN112" s="201"/>
      <c r="IO112" s="201"/>
      <c r="IP112" s="201"/>
      <c r="IQ112" s="201" t="str">
        <f t="shared" si="107"/>
        <v/>
      </c>
      <c r="IR112" s="201"/>
      <c r="IS112" s="201"/>
      <c r="IT112" s="201"/>
      <c r="IU112" s="201"/>
      <c r="IV112" s="201"/>
      <c r="IW112" s="201"/>
      <c r="IX112" s="201" t="str">
        <f t="shared" si="108"/>
        <v/>
      </c>
      <c r="IY112" s="201"/>
      <c r="IZ112" s="201"/>
      <c r="JA112" s="201"/>
      <c r="JB112" s="201"/>
      <c r="JC112" s="201"/>
      <c r="JD112" s="201"/>
      <c r="JE112" s="201" t="str">
        <f t="shared" si="109"/>
        <v/>
      </c>
      <c r="JF112" s="201"/>
      <c r="JG112" s="201"/>
      <c r="JH112" s="201"/>
      <c r="JI112" s="201"/>
      <c r="JJ112" s="201"/>
      <c r="JK112" s="201"/>
      <c r="JL112" s="201" t="str">
        <f t="shared" si="110"/>
        <v/>
      </c>
      <c r="JM112" s="201"/>
      <c r="JN112" s="201"/>
      <c r="JO112" s="201"/>
      <c r="JP112" s="201"/>
      <c r="JQ112" s="201"/>
      <c r="JR112" s="201"/>
      <c r="JS112" s="201" t="str">
        <f t="shared" si="111"/>
        <v/>
      </c>
      <c r="JT112" s="201"/>
      <c r="JU112" s="201"/>
      <c r="JV112" s="201"/>
      <c r="JW112" s="201"/>
      <c r="JX112" s="201"/>
      <c r="JY112" s="201"/>
      <c r="JZ112" s="201" t="str">
        <f t="shared" si="112"/>
        <v/>
      </c>
      <c r="KA112" s="201"/>
      <c r="KB112" s="201"/>
      <c r="KC112" s="201"/>
      <c r="KD112" s="201"/>
      <c r="KE112" s="201"/>
      <c r="KF112" s="201"/>
      <c r="KG112" s="201" t="str">
        <f t="shared" si="113"/>
        <v/>
      </c>
      <c r="KH112" s="201"/>
      <c r="KI112" s="201"/>
      <c r="KJ112" s="201"/>
      <c r="KK112" s="201"/>
      <c r="KL112" s="201"/>
      <c r="KM112" s="201"/>
      <c r="KN112" s="201" t="str">
        <f t="shared" si="114"/>
        <v/>
      </c>
      <c r="KO112" s="201"/>
      <c r="KP112" s="201"/>
      <c r="KQ112" s="201"/>
      <c r="KR112" s="201"/>
      <c r="KS112" s="201"/>
      <c r="KT112" s="201"/>
      <c r="KU112" s="201" t="str">
        <f t="shared" si="115"/>
        <v/>
      </c>
      <c r="KV112" s="201"/>
      <c r="KW112" s="201"/>
      <c r="KX112" s="201"/>
      <c r="KY112" s="201"/>
      <c r="KZ112" s="201"/>
      <c r="LA112" s="201"/>
      <c r="LB112" s="201" t="str">
        <f t="shared" si="116"/>
        <v/>
      </c>
      <c r="LC112" s="201"/>
      <c r="LD112" s="201"/>
      <c r="LE112" s="201"/>
      <c r="LF112" s="201"/>
      <c r="LG112" s="201"/>
      <c r="LH112" s="201"/>
      <c r="LI112" s="201" t="str">
        <f t="shared" si="53"/>
        <v/>
      </c>
      <c r="LJ112" s="201"/>
      <c r="LK112" s="201"/>
      <c r="LL112" s="201"/>
      <c r="LM112" s="201"/>
      <c r="LN112" s="201"/>
      <c r="LO112" s="201"/>
      <c r="LP112" s="201" t="str">
        <f t="shared" si="54"/>
        <v/>
      </c>
      <c r="LQ112" s="201"/>
      <c r="LR112" s="201"/>
      <c r="LS112" s="201"/>
      <c r="LT112" s="201"/>
      <c r="LU112" s="201"/>
      <c r="LV112" s="201"/>
      <c r="LW112" s="201" t="str">
        <f t="shared" si="55"/>
        <v/>
      </c>
      <c r="LX112" s="201"/>
      <c r="LY112" s="201"/>
      <c r="LZ112" s="201"/>
      <c r="MA112" s="201"/>
      <c r="MB112" s="201"/>
      <c r="MC112" s="201"/>
      <c r="MD112" s="201" t="str">
        <f t="shared" si="56"/>
        <v/>
      </c>
      <c r="ME112" s="201"/>
      <c r="MF112" s="201"/>
      <c r="MG112" s="201"/>
      <c r="MH112" s="201"/>
      <c r="MI112" s="201"/>
      <c r="MJ112" s="201"/>
      <c r="MK112" s="201" t="str">
        <f t="shared" si="57"/>
        <v/>
      </c>
      <c r="ML112" s="201"/>
      <c r="MM112" s="201"/>
      <c r="MN112" s="201"/>
      <c r="MO112" s="201"/>
      <c r="MP112" s="201"/>
      <c r="MQ112" s="201"/>
      <c r="MR112" s="201" t="str">
        <f t="shared" si="58"/>
        <v/>
      </c>
      <c r="MS112" s="201"/>
      <c r="MT112" s="201"/>
      <c r="MU112" s="201"/>
      <c r="MV112" s="201"/>
      <c r="MW112" s="201"/>
      <c r="MX112" s="201"/>
      <c r="MY112" s="201" t="str">
        <f t="shared" si="59"/>
        <v/>
      </c>
      <c r="MZ112" s="201"/>
      <c r="NA112" s="201"/>
      <c r="NB112" s="201"/>
      <c r="NC112" s="201"/>
      <c r="ND112" s="201"/>
      <c r="NE112" s="201"/>
      <c r="NF112" s="201" t="str">
        <f t="shared" si="60"/>
        <v/>
      </c>
      <c r="NG112" s="201"/>
      <c r="NH112" s="201"/>
      <c r="NI112" s="201"/>
      <c r="NJ112" s="201"/>
      <c r="NK112" s="201"/>
      <c r="NL112" s="201"/>
      <c r="NM112" s="201" t="str">
        <f t="shared" si="61"/>
        <v/>
      </c>
      <c r="NN112" s="201"/>
      <c r="NO112" s="201"/>
      <c r="NP112" s="201"/>
      <c r="NQ112" s="201"/>
      <c r="NR112" s="201"/>
      <c r="NS112" s="201"/>
      <c r="NT112" s="201" t="str">
        <f t="shared" si="62"/>
        <v/>
      </c>
      <c r="NU112" s="201"/>
      <c r="NV112" s="201"/>
      <c r="NW112" s="201"/>
      <c r="NX112" s="201"/>
      <c r="NY112" s="201"/>
      <c r="NZ112" s="201"/>
      <c r="OA112" s="201" t="str">
        <f t="shared" si="63"/>
        <v/>
      </c>
      <c r="OB112" s="201"/>
      <c r="OC112" s="201"/>
      <c r="OD112" s="201"/>
      <c r="OE112" s="201"/>
      <c r="OF112" s="201"/>
      <c r="OG112" s="201"/>
      <c r="OH112" s="201" t="str">
        <f t="shared" si="64"/>
        <v/>
      </c>
      <c r="OI112" s="201"/>
      <c r="OJ112" s="201"/>
      <c r="OK112" s="201"/>
      <c r="OL112" s="201"/>
      <c r="OM112" s="201"/>
      <c r="ON112" s="201"/>
      <c r="OO112" s="201" t="str">
        <f t="shared" si="65"/>
        <v/>
      </c>
      <c r="OP112" s="201"/>
      <c r="OQ112" s="201"/>
      <c r="OR112" s="201"/>
      <c r="OS112" s="201"/>
      <c r="OT112" s="201"/>
      <c r="OU112" s="201"/>
      <c r="OV112" s="201" t="str">
        <f t="shared" si="66"/>
        <v/>
      </c>
      <c r="OW112" s="201"/>
      <c r="OX112" s="201"/>
      <c r="OY112" s="201"/>
      <c r="OZ112" s="201"/>
      <c r="PA112" s="201"/>
      <c r="PB112" s="201"/>
      <c r="PC112" s="201" t="str">
        <f t="shared" si="67"/>
        <v/>
      </c>
      <c r="PD112" s="201"/>
      <c r="PE112" s="201"/>
      <c r="PF112" s="201"/>
      <c r="PG112" s="201"/>
      <c r="PH112" s="201"/>
      <c r="PI112" s="201"/>
      <c r="PJ112" s="201" t="str">
        <f t="shared" si="68"/>
        <v/>
      </c>
      <c r="PK112" s="201"/>
      <c r="PL112" s="201"/>
      <c r="PM112" s="201"/>
      <c r="PN112" s="201"/>
      <c r="PO112" s="201"/>
      <c r="PP112" s="201"/>
      <c r="PQ112" s="201" t="str">
        <f t="shared" si="69"/>
        <v/>
      </c>
      <c r="PR112" s="201"/>
      <c r="PS112" s="201"/>
      <c r="PT112" s="201"/>
      <c r="PU112" s="201"/>
      <c r="PV112" s="201"/>
      <c r="PW112" s="201"/>
      <c r="PX112" s="201" t="str">
        <f t="shared" si="70"/>
        <v/>
      </c>
      <c r="PY112" s="201"/>
      <c r="PZ112" s="201"/>
      <c r="QA112" s="201"/>
      <c r="QB112" s="201"/>
      <c r="QC112" s="201"/>
      <c r="QD112" s="201"/>
      <c r="QE112" s="201" t="str">
        <f t="shared" si="71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5" x14ac:dyDescent="0.2">
      <c r="A113" s="201"/>
      <c r="B113" s="202"/>
      <c r="C113" s="202"/>
      <c r="D113" s="202"/>
      <c r="E113" s="202"/>
      <c r="F113" s="201" t="e">
        <f t="shared" si="72"/>
        <v>#N/A</v>
      </c>
      <c r="G113" s="201"/>
      <c r="H113" s="202"/>
      <c r="I113" s="202"/>
      <c r="J113" s="202"/>
      <c r="K113" s="201"/>
      <c r="L113" s="201"/>
      <c r="M113" s="201">
        <f t="shared" si="73"/>
        <v>0</v>
      </c>
      <c r="N113" s="201"/>
      <c r="O113" s="201"/>
      <c r="P113" s="201"/>
      <c r="Q113" s="203"/>
      <c r="R113" s="201"/>
      <c r="S113" s="201"/>
      <c r="T113" s="201">
        <f t="shared" si="74"/>
        <v>20</v>
      </c>
      <c r="U113" s="201"/>
      <c r="V113" s="201"/>
      <c r="W113" s="201"/>
      <c r="X113" s="201"/>
      <c r="Y113" s="201"/>
      <c r="Z113" s="201"/>
      <c r="AA113" s="201">
        <f t="shared" si="75"/>
        <v>0</v>
      </c>
      <c r="AB113" s="201"/>
      <c r="AC113" s="201"/>
      <c r="AD113" s="201"/>
      <c r="AE113" s="201"/>
      <c r="AF113" s="201"/>
      <c r="AG113" s="201"/>
      <c r="AH113" s="201">
        <f t="shared" si="76"/>
        <v>0</v>
      </c>
      <c r="AI113" s="201"/>
      <c r="AJ113" s="201"/>
      <c r="AK113" s="201"/>
      <c r="AL113" s="201"/>
      <c r="AM113" s="201"/>
      <c r="AN113" s="201"/>
      <c r="AO113" s="201">
        <f t="shared" si="77"/>
        <v>0</v>
      </c>
      <c r="AP113" s="201"/>
      <c r="AQ113" s="201"/>
      <c r="AR113" s="201"/>
      <c r="AS113" s="201"/>
      <c r="AT113" s="201"/>
      <c r="AU113" s="201"/>
      <c r="AV113" s="201">
        <f t="shared" si="78"/>
        <v>0</v>
      </c>
      <c r="AW113" s="201"/>
      <c r="AX113" s="201"/>
      <c r="AY113" s="201"/>
      <c r="AZ113" s="201"/>
      <c r="BA113" s="201"/>
      <c r="BB113" s="201"/>
      <c r="BC113" s="201">
        <f t="shared" si="79"/>
        <v>20</v>
      </c>
      <c r="BD113" s="201"/>
      <c r="BE113" s="201"/>
      <c r="BF113" s="201"/>
      <c r="BG113" s="201"/>
      <c r="BH113" s="201"/>
      <c r="BI113" s="201"/>
      <c r="BJ113" s="201">
        <f t="shared" si="80"/>
        <v>20</v>
      </c>
      <c r="BK113" s="201"/>
      <c r="BL113" s="201"/>
      <c r="BM113" s="201"/>
      <c r="BN113" s="201"/>
      <c r="BO113" s="201"/>
      <c r="BP113" s="201"/>
      <c r="BQ113" s="201">
        <f t="shared" si="81"/>
        <v>0</v>
      </c>
      <c r="BR113" s="201"/>
      <c r="BS113" s="201"/>
      <c r="BT113" s="201"/>
      <c r="BU113" s="201"/>
      <c r="BV113" s="201"/>
      <c r="BW113" s="201"/>
      <c r="BX113" s="201">
        <f t="shared" si="82"/>
        <v>0</v>
      </c>
      <c r="BY113" s="201"/>
      <c r="BZ113" s="201"/>
      <c r="CA113" s="201"/>
      <c r="CB113" s="201"/>
      <c r="CC113" s="201"/>
      <c r="CD113" s="201"/>
      <c r="CE113" s="201">
        <f t="shared" si="83"/>
        <v>0</v>
      </c>
      <c r="CF113" s="201"/>
      <c r="CG113" s="201"/>
      <c r="CH113" s="201"/>
      <c r="CI113" s="201"/>
      <c r="CJ113" s="201"/>
      <c r="CK113" s="201"/>
      <c r="CL113" s="201">
        <f t="shared" si="84"/>
        <v>0</v>
      </c>
      <c r="CM113" s="201"/>
      <c r="CN113" s="201"/>
      <c r="CO113" s="201"/>
      <c r="CP113" s="201"/>
      <c r="CQ113" s="201"/>
      <c r="CR113" s="201"/>
      <c r="CS113" s="201">
        <f t="shared" si="85"/>
        <v>0</v>
      </c>
      <c r="CT113" s="201"/>
      <c r="CU113" s="201"/>
      <c r="CV113" s="201"/>
      <c r="CW113" s="201"/>
      <c r="CX113" s="201"/>
      <c r="CY113" s="201"/>
      <c r="CZ113" s="201">
        <f t="shared" si="86"/>
        <v>0</v>
      </c>
      <c r="DA113" s="201"/>
      <c r="DB113" s="201"/>
      <c r="DC113" s="201"/>
      <c r="DD113" s="201"/>
      <c r="DE113" s="201"/>
      <c r="DF113" s="201"/>
      <c r="DG113" s="201">
        <f t="shared" si="87"/>
        <v>20</v>
      </c>
      <c r="DH113" s="201"/>
      <c r="DI113" s="201"/>
      <c r="DJ113" s="201"/>
      <c r="DK113" s="201"/>
      <c r="DL113" s="201"/>
      <c r="DM113" s="201"/>
      <c r="DN113" s="201">
        <f t="shared" si="88"/>
        <v>0</v>
      </c>
      <c r="DO113" s="201"/>
      <c r="DP113" s="201"/>
      <c r="DQ113" s="201"/>
      <c r="DR113" s="201"/>
      <c r="DS113" s="201"/>
      <c r="DT113" s="201"/>
      <c r="DU113" s="201">
        <f t="shared" si="89"/>
        <v>0</v>
      </c>
      <c r="DV113" s="201"/>
      <c r="DW113" s="201"/>
      <c r="DX113" s="201"/>
      <c r="DY113" s="201"/>
      <c r="DZ113" s="201"/>
      <c r="EA113" s="201"/>
      <c r="EB113" s="201">
        <f t="shared" si="90"/>
        <v>0</v>
      </c>
      <c r="EC113" s="201"/>
      <c r="ED113" s="201"/>
      <c r="EE113" s="201"/>
      <c r="EF113" s="201"/>
      <c r="EG113" s="201"/>
      <c r="EH113" s="201"/>
      <c r="EI113" s="201">
        <f t="shared" si="91"/>
        <v>0</v>
      </c>
      <c r="EJ113" s="201"/>
      <c r="EK113" s="201"/>
      <c r="EL113" s="201"/>
      <c r="EM113" s="201"/>
      <c r="EN113" s="201"/>
      <c r="EO113" s="201"/>
      <c r="EP113" s="201">
        <f t="shared" si="92"/>
        <v>0</v>
      </c>
      <c r="EQ113" s="201"/>
      <c r="ER113" s="201"/>
      <c r="ES113" s="201"/>
      <c r="ET113" s="201"/>
      <c r="EU113" s="201"/>
      <c r="EV113" s="201"/>
      <c r="EW113" s="201">
        <f t="shared" si="93"/>
        <v>0</v>
      </c>
      <c r="EX113" s="201"/>
      <c r="EY113" s="201"/>
      <c r="EZ113" s="201"/>
      <c r="FA113" s="201"/>
      <c r="FB113" s="201"/>
      <c r="FC113" s="201"/>
      <c r="FD113" s="201">
        <f t="shared" si="94"/>
        <v>0</v>
      </c>
      <c r="FE113" s="201"/>
      <c r="FF113" s="201"/>
      <c r="FG113" s="201"/>
      <c r="FH113" s="201"/>
      <c r="FI113" s="201"/>
      <c r="FJ113" s="201"/>
      <c r="FK113" s="201" t="str">
        <f t="shared" si="95"/>
        <v/>
      </c>
      <c r="FL113" s="201"/>
      <c r="FM113" s="201"/>
      <c r="FN113" s="201"/>
      <c r="FO113" s="201"/>
      <c r="FP113" s="201"/>
      <c r="FQ113" s="201"/>
      <c r="FR113" s="201">
        <f t="shared" si="96"/>
        <v>0</v>
      </c>
      <c r="FS113" s="201"/>
      <c r="FT113" s="201"/>
      <c r="FU113" s="201"/>
      <c r="FV113" s="201"/>
      <c r="FW113" s="201"/>
      <c r="FX113" s="201"/>
      <c r="FY113" s="201" t="str">
        <f t="shared" si="97"/>
        <v/>
      </c>
      <c r="FZ113" s="201"/>
      <c r="GA113" s="201"/>
      <c r="GB113" s="201"/>
      <c r="GC113" s="201"/>
      <c r="GD113" s="201"/>
      <c r="GE113" s="201"/>
      <c r="GF113" s="201" t="str">
        <f t="shared" si="98"/>
        <v/>
      </c>
      <c r="GG113" s="201"/>
      <c r="GH113" s="201"/>
      <c r="GI113" s="201"/>
      <c r="GJ113" s="201"/>
      <c r="GK113" s="201"/>
      <c r="GL113" s="201"/>
      <c r="GM113" s="201" t="str">
        <f t="shared" si="99"/>
        <v/>
      </c>
      <c r="GN113" s="201"/>
      <c r="GO113" s="201"/>
      <c r="GP113" s="201"/>
      <c r="GQ113" s="201"/>
      <c r="GR113" s="201"/>
      <c r="GS113" s="201"/>
      <c r="GT113" s="201" t="str">
        <f t="shared" si="100"/>
        <v/>
      </c>
      <c r="GU113" s="201"/>
      <c r="GV113" s="201"/>
      <c r="GW113" s="201"/>
      <c r="GX113" s="201"/>
      <c r="GY113" s="201"/>
      <c r="GZ113" s="201"/>
      <c r="HA113" s="201" t="str">
        <f t="shared" si="101"/>
        <v/>
      </c>
      <c r="HB113" s="201"/>
      <c r="HC113" s="201"/>
      <c r="HD113" s="201"/>
      <c r="HE113" s="201"/>
      <c r="HF113" s="201"/>
      <c r="HG113" s="201"/>
      <c r="HH113" s="201" t="str">
        <f t="shared" si="102"/>
        <v/>
      </c>
      <c r="HI113" s="201"/>
      <c r="HJ113" s="201"/>
      <c r="HK113" s="201"/>
      <c r="HL113" s="201"/>
      <c r="HM113" s="201"/>
      <c r="HN113" s="201"/>
      <c r="HO113" s="201" t="str">
        <f t="shared" si="103"/>
        <v/>
      </c>
      <c r="HP113" s="201"/>
      <c r="HQ113" s="201"/>
      <c r="HR113" s="201"/>
      <c r="HS113" s="201"/>
      <c r="HT113" s="201"/>
      <c r="HU113" s="201"/>
      <c r="HV113" s="201" t="str">
        <f t="shared" si="104"/>
        <v/>
      </c>
      <c r="HW113" s="201"/>
      <c r="HX113" s="201"/>
      <c r="HY113" s="201"/>
      <c r="HZ113" s="201"/>
      <c r="IA113" s="201"/>
      <c r="IB113" s="201"/>
      <c r="IC113" s="201" t="str">
        <f t="shared" si="105"/>
        <v/>
      </c>
      <c r="ID113" s="201"/>
      <c r="IE113" s="201"/>
      <c r="IF113" s="201"/>
      <c r="IG113" s="201"/>
      <c r="IH113" s="201"/>
      <c r="II113" s="201"/>
      <c r="IJ113" s="201" t="str">
        <f t="shared" si="106"/>
        <v/>
      </c>
      <c r="IK113" s="201"/>
      <c r="IL113" s="201"/>
      <c r="IM113" s="201"/>
      <c r="IN113" s="201"/>
      <c r="IO113" s="201"/>
      <c r="IP113" s="201"/>
      <c r="IQ113" s="201" t="str">
        <f t="shared" si="107"/>
        <v/>
      </c>
      <c r="IR113" s="201"/>
      <c r="IS113" s="201"/>
      <c r="IT113" s="201"/>
      <c r="IU113" s="201"/>
      <c r="IV113" s="201"/>
      <c r="IW113" s="201"/>
      <c r="IX113" s="201" t="str">
        <f t="shared" si="108"/>
        <v/>
      </c>
      <c r="IY113" s="201"/>
      <c r="IZ113" s="201"/>
      <c r="JA113" s="201"/>
      <c r="JB113" s="201"/>
      <c r="JC113" s="201"/>
      <c r="JD113" s="201"/>
      <c r="JE113" s="201" t="str">
        <f t="shared" si="109"/>
        <v/>
      </c>
      <c r="JF113" s="201"/>
      <c r="JG113" s="201"/>
      <c r="JH113" s="201"/>
      <c r="JI113" s="201"/>
      <c r="JJ113" s="201"/>
      <c r="JK113" s="201"/>
      <c r="JL113" s="201" t="str">
        <f t="shared" si="110"/>
        <v/>
      </c>
      <c r="JM113" s="201"/>
      <c r="JN113" s="201"/>
      <c r="JO113" s="201"/>
      <c r="JP113" s="201"/>
      <c r="JQ113" s="201"/>
      <c r="JR113" s="201"/>
      <c r="JS113" s="201" t="str">
        <f t="shared" si="111"/>
        <v/>
      </c>
      <c r="JT113" s="201"/>
      <c r="JU113" s="201"/>
      <c r="JV113" s="201"/>
      <c r="JW113" s="201"/>
      <c r="JX113" s="201"/>
      <c r="JY113" s="201"/>
      <c r="JZ113" s="201" t="str">
        <f t="shared" si="112"/>
        <v/>
      </c>
      <c r="KA113" s="201"/>
      <c r="KB113" s="201"/>
      <c r="KC113" s="201"/>
      <c r="KD113" s="201"/>
      <c r="KE113" s="201"/>
      <c r="KF113" s="201"/>
      <c r="KG113" s="201" t="str">
        <f t="shared" si="113"/>
        <v/>
      </c>
      <c r="KH113" s="201"/>
      <c r="KI113" s="201"/>
      <c r="KJ113" s="201"/>
      <c r="KK113" s="201"/>
      <c r="KL113" s="201"/>
      <c r="KM113" s="201"/>
      <c r="KN113" s="201" t="str">
        <f t="shared" si="114"/>
        <v/>
      </c>
      <c r="KO113" s="201"/>
      <c r="KP113" s="201"/>
      <c r="KQ113" s="201"/>
      <c r="KR113" s="201"/>
      <c r="KS113" s="201"/>
      <c r="KT113" s="201"/>
      <c r="KU113" s="201" t="str">
        <f t="shared" si="115"/>
        <v/>
      </c>
      <c r="KV113" s="201"/>
      <c r="KW113" s="201"/>
      <c r="KX113" s="201"/>
      <c r="KY113" s="201"/>
      <c r="KZ113" s="201"/>
      <c r="LA113" s="201"/>
      <c r="LB113" s="201" t="str">
        <f t="shared" si="116"/>
        <v/>
      </c>
      <c r="LC113" s="201"/>
      <c r="LD113" s="201"/>
      <c r="LE113" s="201"/>
      <c r="LF113" s="201"/>
      <c r="LG113" s="201"/>
      <c r="LH113" s="201"/>
      <c r="LI113" s="201" t="str">
        <f t="shared" si="53"/>
        <v/>
      </c>
      <c r="LJ113" s="201"/>
      <c r="LK113" s="201"/>
      <c r="LL113" s="201"/>
      <c r="LM113" s="201"/>
      <c r="LN113" s="201"/>
      <c r="LO113" s="201"/>
      <c r="LP113" s="201" t="str">
        <f t="shared" si="54"/>
        <v/>
      </c>
      <c r="LQ113" s="201"/>
      <c r="LR113" s="201"/>
      <c r="LS113" s="201"/>
      <c r="LT113" s="201"/>
      <c r="LU113" s="201"/>
      <c r="LV113" s="201"/>
      <c r="LW113" s="201" t="str">
        <f t="shared" si="55"/>
        <v/>
      </c>
      <c r="LX113" s="201"/>
      <c r="LY113" s="201"/>
      <c r="LZ113" s="201"/>
      <c r="MA113" s="201"/>
      <c r="MB113" s="201"/>
      <c r="MC113" s="201"/>
      <c r="MD113" s="201" t="str">
        <f t="shared" si="56"/>
        <v/>
      </c>
      <c r="ME113" s="201"/>
      <c r="MF113" s="201"/>
      <c r="MG113" s="201"/>
      <c r="MH113" s="201"/>
      <c r="MI113" s="201"/>
      <c r="MJ113" s="201"/>
      <c r="MK113" s="201" t="str">
        <f t="shared" si="57"/>
        <v/>
      </c>
      <c r="ML113" s="201"/>
      <c r="MM113" s="201"/>
      <c r="MN113" s="201"/>
      <c r="MO113" s="201"/>
      <c r="MP113" s="201"/>
      <c r="MQ113" s="201"/>
      <c r="MR113" s="201" t="str">
        <f t="shared" si="58"/>
        <v/>
      </c>
      <c r="MS113" s="201"/>
      <c r="MT113" s="201"/>
      <c r="MU113" s="201"/>
      <c r="MV113" s="201"/>
      <c r="MW113" s="201"/>
      <c r="MX113" s="201"/>
      <c r="MY113" s="201" t="str">
        <f t="shared" si="59"/>
        <v/>
      </c>
      <c r="MZ113" s="201"/>
      <c r="NA113" s="201"/>
      <c r="NB113" s="201"/>
      <c r="NC113" s="201"/>
      <c r="ND113" s="201"/>
      <c r="NE113" s="201"/>
      <c r="NF113" s="201" t="str">
        <f t="shared" si="60"/>
        <v/>
      </c>
      <c r="NG113" s="201"/>
      <c r="NH113" s="201"/>
      <c r="NI113" s="201"/>
      <c r="NJ113" s="201"/>
      <c r="NK113" s="201"/>
      <c r="NL113" s="201"/>
      <c r="NM113" s="201" t="str">
        <f t="shared" si="61"/>
        <v/>
      </c>
      <c r="NN113" s="201"/>
      <c r="NO113" s="201"/>
      <c r="NP113" s="201"/>
      <c r="NQ113" s="201"/>
      <c r="NR113" s="201"/>
      <c r="NS113" s="201"/>
      <c r="NT113" s="201" t="str">
        <f t="shared" si="62"/>
        <v/>
      </c>
      <c r="NU113" s="201"/>
      <c r="NV113" s="201"/>
      <c r="NW113" s="201"/>
      <c r="NX113" s="201"/>
      <c r="NY113" s="201"/>
      <c r="NZ113" s="201"/>
      <c r="OA113" s="201" t="str">
        <f t="shared" si="63"/>
        <v/>
      </c>
      <c r="OB113" s="201"/>
      <c r="OC113" s="201"/>
      <c r="OD113" s="201"/>
      <c r="OE113" s="201"/>
      <c r="OF113" s="201"/>
      <c r="OG113" s="201"/>
      <c r="OH113" s="201" t="str">
        <f t="shared" si="64"/>
        <v/>
      </c>
      <c r="OI113" s="201"/>
      <c r="OJ113" s="201"/>
      <c r="OK113" s="201"/>
      <c r="OL113" s="201"/>
      <c r="OM113" s="201"/>
      <c r="ON113" s="201"/>
      <c r="OO113" s="201" t="str">
        <f t="shared" si="65"/>
        <v/>
      </c>
      <c r="OP113" s="201"/>
      <c r="OQ113" s="201"/>
      <c r="OR113" s="201"/>
      <c r="OS113" s="201"/>
      <c r="OT113" s="201"/>
      <c r="OU113" s="201"/>
      <c r="OV113" s="201" t="str">
        <f t="shared" si="66"/>
        <v/>
      </c>
      <c r="OW113" s="201"/>
      <c r="OX113" s="201"/>
      <c r="OY113" s="201"/>
      <c r="OZ113" s="201"/>
      <c r="PA113" s="201"/>
      <c r="PB113" s="201"/>
      <c r="PC113" s="201" t="str">
        <f t="shared" si="67"/>
        <v/>
      </c>
      <c r="PD113" s="201"/>
      <c r="PE113" s="201"/>
      <c r="PF113" s="201"/>
      <c r="PG113" s="201"/>
      <c r="PH113" s="201"/>
      <c r="PI113" s="201"/>
      <c r="PJ113" s="201" t="str">
        <f t="shared" si="68"/>
        <v/>
      </c>
      <c r="PK113" s="201"/>
      <c r="PL113" s="201"/>
      <c r="PM113" s="201"/>
      <c r="PN113" s="201"/>
      <c r="PO113" s="201"/>
      <c r="PP113" s="201"/>
      <c r="PQ113" s="201" t="str">
        <f t="shared" si="69"/>
        <v/>
      </c>
      <c r="PR113" s="201"/>
      <c r="PS113" s="201"/>
      <c r="PT113" s="201"/>
      <c r="PU113" s="201"/>
      <c r="PV113" s="201"/>
      <c r="PW113" s="201"/>
      <c r="PX113" s="201" t="str">
        <f t="shared" si="70"/>
        <v/>
      </c>
      <c r="PY113" s="201"/>
      <c r="PZ113" s="201"/>
      <c r="QA113" s="201"/>
      <c r="QB113" s="201"/>
      <c r="QC113" s="201"/>
      <c r="QD113" s="201"/>
      <c r="QE113" s="201" t="str">
        <f t="shared" si="71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5" x14ac:dyDescent="0.2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74"/>
        <v>20</v>
      </c>
      <c r="U114" s="201"/>
      <c r="V114" s="201"/>
      <c r="W114" s="201"/>
      <c r="X114" s="201"/>
      <c r="Y114" s="201"/>
      <c r="Z114" s="201"/>
      <c r="AA114" s="201">
        <f t="shared" si="75"/>
        <v>0</v>
      </c>
      <c r="AB114" s="201"/>
      <c r="AC114" s="201"/>
      <c r="AD114" s="201"/>
      <c r="AE114" s="201"/>
      <c r="AF114" s="201"/>
      <c r="AG114" s="201"/>
      <c r="AH114" s="201">
        <f t="shared" si="76"/>
        <v>20</v>
      </c>
      <c r="AI114" s="201"/>
      <c r="AJ114" s="201"/>
      <c r="AK114" s="201"/>
      <c r="AL114" s="201"/>
      <c r="AM114" s="201"/>
      <c r="AN114" s="201"/>
      <c r="AO114" s="201">
        <f t="shared" si="77"/>
        <v>0</v>
      </c>
      <c r="AP114" s="201"/>
      <c r="AQ114" s="201"/>
      <c r="AR114" s="201"/>
      <c r="AS114" s="201"/>
      <c r="AT114" s="201"/>
      <c r="AU114" s="201"/>
      <c r="AV114" s="201">
        <f t="shared" si="78"/>
        <v>20</v>
      </c>
      <c r="AW114" s="201"/>
      <c r="AX114" s="201"/>
      <c r="AY114" s="201"/>
      <c r="AZ114" s="201"/>
      <c r="BA114" s="201"/>
      <c r="BB114" s="201"/>
      <c r="BC114" s="201">
        <f t="shared" si="79"/>
        <v>20</v>
      </c>
      <c r="BD114" s="201"/>
      <c r="BE114" s="201"/>
      <c r="BF114" s="201"/>
      <c r="BG114" s="201"/>
      <c r="BH114" s="201"/>
      <c r="BI114" s="201"/>
      <c r="BJ114" s="201">
        <f t="shared" si="80"/>
        <v>0</v>
      </c>
      <c r="BK114" s="201"/>
      <c r="BL114" s="201"/>
      <c r="BM114" s="201"/>
      <c r="BN114" s="201"/>
      <c r="BO114" s="201"/>
      <c r="BP114" s="201"/>
      <c r="BQ114" s="201">
        <f t="shared" si="81"/>
        <v>0</v>
      </c>
      <c r="BR114" s="201"/>
      <c r="BS114" s="201"/>
      <c r="BT114" s="201"/>
      <c r="BU114" s="201"/>
      <c r="BV114" s="201"/>
      <c r="BW114" s="201"/>
      <c r="BX114" s="201">
        <f t="shared" si="82"/>
        <v>20</v>
      </c>
      <c r="BY114" s="201"/>
      <c r="BZ114" s="201"/>
      <c r="CA114" s="201"/>
      <c r="CB114" s="201"/>
      <c r="CC114" s="201"/>
      <c r="CD114" s="201"/>
      <c r="CE114" s="201">
        <f t="shared" si="83"/>
        <v>0</v>
      </c>
      <c r="CF114" s="201"/>
      <c r="CG114" s="201"/>
      <c r="CH114" s="201"/>
      <c r="CI114" s="201"/>
      <c r="CJ114" s="201"/>
      <c r="CK114" s="201"/>
      <c r="CL114" s="201">
        <f t="shared" si="84"/>
        <v>20</v>
      </c>
      <c r="CM114" s="201"/>
      <c r="CN114" s="201"/>
      <c r="CO114" s="201"/>
      <c r="CP114" s="201"/>
      <c r="CQ114" s="201"/>
      <c r="CR114" s="201"/>
      <c r="CS114" s="201">
        <f t="shared" si="85"/>
        <v>0</v>
      </c>
      <c r="CT114" s="201"/>
      <c r="CU114" s="201"/>
      <c r="CV114" s="201"/>
      <c r="CW114" s="201"/>
      <c r="CX114" s="201"/>
      <c r="CY114" s="201"/>
      <c r="CZ114" s="201">
        <f t="shared" si="86"/>
        <v>20</v>
      </c>
      <c r="DA114" s="201"/>
      <c r="DB114" s="201"/>
      <c r="DC114" s="201"/>
      <c r="DD114" s="201"/>
      <c r="DE114" s="201"/>
      <c r="DF114" s="201"/>
      <c r="DG114" s="201">
        <f t="shared" si="87"/>
        <v>20</v>
      </c>
      <c r="DH114" s="201"/>
      <c r="DI114" s="201"/>
      <c r="DJ114" s="201"/>
      <c r="DK114" s="201"/>
      <c r="DL114" s="201"/>
      <c r="DM114" s="201"/>
      <c r="DN114" s="201">
        <f t="shared" si="88"/>
        <v>0</v>
      </c>
      <c r="DO114" s="201"/>
      <c r="DP114" s="201"/>
      <c r="DQ114" s="201"/>
      <c r="DR114" s="201"/>
      <c r="DS114" s="201"/>
      <c r="DT114" s="201"/>
      <c r="DU114" s="201">
        <f t="shared" si="89"/>
        <v>20</v>
      </c>
      <c r="DV114" s="201"/>
      <c r="DW114" s="201"/>
      <c r="DX114" s="201"/>
      <c r="DY114" s="201"/>
      <c r="DZ114" s="201"/>
      <c r="EA114" s="201"/>
      <c r="EB114" s="201">
        <f t="shared" si="90"/>
        <v>20</v>
      </c>
      <c r="EC114" s="201"/>
      <c r="ED114" s="201"/>
      <c r="EE114" s="201"/>
      <c r="EF114" s="201"/>
      <c r="EG114" s="201"/>
      <c r="EH114" s="201"/>
      <c r="EI114" s="201">
        <f t="shared" si="91"/>
        <v>0</v>
      </c>
      <c r="EJ114" s="201"/>
      <c r="EK114" s="201"/>
      <c r="EL114" s="201"/>
      <c r="EM114" s="201"/>
      <c r="EN114" s="201"/>
      <c r="EO114" s="201"/>
      <c r="EP114" s="201">
        <f t="shared" si="92"/>
        <v>20</v>
      </c>
      <c r="EQ114" s="201"/>
      <c r="ER114" s="201"/>
      <c r="ES114" s="201"/>
      <c r="ET114" s="201"/>
      <c r="EU114" s="201"/>
      <c r="EV114" s="201"/>
      <c r="EW114" s="201">
        <f t="shared" si="93"/>
        <v>0</v>
      </c>
      <c r="EX114" s="201"/>
      <c r="EY114" s="201"/>
      <c r="EZ114" s="201"/>
      <c r="FA114" s="201"/>
      <c r="FB114" s="201"/>
      <c r="FC114" s="201"/>
      <c r="FD114" s="201">
        <f t="shared" si="94"/>
        <v>0</v>
      </c>
      <c r="FE114" s="201"/>
      <c r="FF114" s="201"/>
      <c r="FG114" s="201"/>
      <c r="FH114" s="201"/>
      <c r="FI114" s="201"/>
      <c r="FJ114" s="201"/>
      <c r="FK114" s="201" t="str">
        <f t="shared" si="95"/>
        <v/>
      </c>
      <c r="FL114" s="201"/>
      <c r="FM114" s="201"/>
      <c r="FN114" s="201"/>
      <c r="FO114" s="201"/>
      <c r="FP114" s="201"/>
      <c r="FQ114" s="201"/>
      <c r="FR114" s="201" t="e">
        <f t="shared" si="96"/>
        <v>#REF!</v>
      </c>
      <c r="FS114" s="201"/>
      <c r="FT114" s="201"/>
      <c r="FU114" s="201"/>
      <c r="FV114" s="201"/>
      <c r="FW114" s="201"/>
      <c r="FX114" s="201"/>
      <c r="FY114" s="201" t="str">
        <f t="shared" si="97"/>
        <v/>
      </c>
      <c r="FZ114" s="201"/>
      <c r="GA114" s="201"/>
      <c r="GB114" s="201"/>
      <c r="GC114" s="201"/>
      <c r="GD114" s="201"/>
      <c r="GE114" s="201"/>
      <c r="GF114" s="201" t="str">
        <f t="shared" si="98"/>
        <v/>
      </c>
      <c r="GG114" s="201"/>
      <c r="GH114" s="201"/>
      <c r="GI114" s="201"/>
      <c r="GJ114" s="201"/>
      <c r="GK114" s="201"/>
      <c r="GL114" s="201"/>
      <c r="GM114" s="201" t="str">
        <f t="shared" si="99"/>
        <v/>
      </c>
      <c r="GN114" s="201"/>
      <c r="GO114" s="201"/>
      <c r="GP114" s="201"/>
      <c r="GQ114" s="201"/>
      <c r="GR114" s="201"/>
      <c r="GS114" s="201"/>
      <c r="GT114" s="201" t="str">
        <f t="shared" si="100"/>
        <v/>
      </c>
      <c r="GU114" s="201"/>
      <c r="GV114" s="201"/>
      <c r="GW114" s="201"/>
      <c r="GX114" s="201"/>
      <c r="GY114" s="201"/>
      <c r="GZ114" s="201"/>
      <c r="HA114" s="201" t="str">
        <f t="shared" si="101"/>
        <v/>
      </c>
      <c r="HB114" s="201"/>
      <c r="HC114" s="201"/>
      <c r="HD114" s="201"/>
      <c r="HE114" s="201"/>
      <c r="HF114" s="201"/>
      <c r="HG114" s="201"/>
      <c r="HH114" s="201" t="str">
        <f t="shared" si="102"/>
        <v/>
      </c>
      <c r="HI114" s="201"/>
      <c r="HJ114" s="201"/>
      <c r="HK114" s="201"/>
      <c r="HL114" s="201"/>
      <c r="HM114" s="201"/>
      <c r="HN114" s="201"/>
      <c r="HO114" s="201" t="str">
        <f t="shared" si="103"/>
        <v/>
      </c>
      <c r="HP114" s="201"/>
      <c r="HQ114" s="201"/>
      <c r="HR114" s="201"/>
      <c r="HS114" s="201"/>
      <c r="HT114" s="201"/>
      <c r="HU114" s="201"/>
      <c r="HV114" s="201" t="str">
        <f t="shared" si="104"/>
        <v/>
      </c>
      <c r="HW114" s="201"/>
      <c r="HX114" s="201"/>
      <c r="HY114" s="201"/>
      <c r="HZ114" s="201"/>
      <c r="IA114" s="201"/>
      <c r="IB114" s="201"/>
      <c r="IC114" s="201" t="str">
        <f t="shared" si="105"/>
        <v/>
      </c>
      <c r="ID114" s="201"/>
      <c r="IE114" s="201"/>
      <c r="IF114" s="201"/>
      <c r="IG114" s="201"/>
      <c r="IH114" s="201"/>
      <c r="II114" s="201"/>
      <c r="IJ114" s="201" t="str">
        <f t="shared" si="106"/>
        <v/>
      </c>
      <c r="IK114" s="201"/>
      <c r="IL114" s="201"/>
      <c r="IM114" s="201"/>
      <c r="IN114" s="201"/>
      <c r="IO114" s="201"/>
      <c r="IP114" s="201"/>
      <c r="IQ114" s="201" t="str">
        <f t="shared" si="107"/>
        <v/>
      </c>
      <c r="IR114" s="201"/>
      <c r="IS114" s="201"/>
      <c r="IT114" s="201"/>
      <c r="IU114" s="201"/>
      <c r="IV114" s="201"/>
      <c r="IW114" s="201"/>
      <c r="IX114" s="201" t="str">
        <f t="shared" si="108"/>
        <v/>
      </c>
      <c r="IY114" s="201"/>
      <c r="IZ114" s="201"/>
      <c r="JA114" s="201"/>
      <c r="JB114" s="201"/>
      <c r="JC114" s="201"/>
      <c r="JD114" s="201"/>
      <c r="JE114" s="201" t="str">
        <f t="shared" si="109"/>
        <v/>
      </c>
      <c r="JF114" s="201"/>
      <c r="JG114" s="201"/>
      <c r="JH114" s="201"/>
      <c r="JI114" s="201"/>
      <c r="JJ114" s="201"/>
      <c r="JK114" s="201"/>
      <c r="JL114" s="201" t="str">
        <f t="shared" si="110"/>
        <v/>
      </c>
      <c r="JM114" s="201"/>
      <c r="JN114" s="201"/>
      <c r="JO114" s="201"/>
      <c r="JP114" s="201"/>
      <c r="JQ114" s="201"/>
      <c r="JR114" s="201"/>
      <c r="JS114" s="201" t="str">
        <f t="shared" si="111"/>
        <v/>
      </c>
      <c r="JT114" s="201"/>
      <c r="JU114" s="201"/>
      <c r="JV114" s="201"/>
      <c r="JW114" s="201"/>
      <c r="JX114" s="201"/>
      <c r="JY114" s="201"/>
      <c r="JZ114" s="201" t="str">
        <f t="shared" si="112"/>
        <v/>
      </c>
      <c r="KA114" s="201"/>
      <c r="KB114" s="201"/>
      <c r="KC114" s="201"/>
      <c r="KD114" s="201"/>
      <c r="KE114" s="201"/>
      <c r="KF114" s="201"/>
      <c r="KG114" s="201" t="str">
        <f t="shared" si="113"/>
        <v/>
      </c>
      <c r="KH114" s="201"/>
      <c r="KI114" s="201"/>
      <c r="KJ114" s="201"/>
      <c r="KK114" s="201"/>
      <c r="KL114" s="201"/>
      <c r="KM114" s="201"/>
      <c r="KN114" s="201" t="str">
        <f t="shared" si="114"/>
        <v/>
      </c>
      <c r="KO114" s="201"/>
      <c r="KP114" s="201"/>
      <c r="KQ114" s="201"/>
      <c r="KR114" s="201"/>
      <c r="KS114" s="201"/>
      <c r="KT114" s="201"/>
      <c r="KU114" s="201" t="str">
        <f t="shared" si="115"/>
        <v/>
      </c>
      <c r="KV114" s="201"/>
      <c r="KW114" s="201"/>
      <c r="KX114" s="201"/>
      <c r="KY114" s="201"/>
      <c r="KZ114" s="201"/>
      <c r="LA114" s="201"/>
      <c r="LB114" s="201" t="str">
        <f t="shared" si="116"/>
        <v/>
      </c>
      <c r="LC114" s="201"/>
      <c r="LD114" s="201"/>
      <c r="LE114" s="201"/>
      <c r="LF114" s="201"/>
      <c r="LG114" s="201"/>
      <c r="LH114" s="201"/>
      <c r="LI114" s="201" t="str">
        <f t="shared" si="53"/>
        <v/>
      </c>
      <c r="LJ114" s="201"/>
      <c r="LK114" s="201"/>
      <c r="LL114" s="201"/>
      <c r="LM114" s="201"/>
      <c r="LN114" s="201"/>
      <c r="LO114" s="201"/>
      <c r="LP114" s="201" t="str">
        <f t="shared" si="54"/>
        <v/>
      </c>
      <c r="LQ114" s="201"/>
      <c r="LR114" s="201"/>
      <c r="LS114" s="201"/>
      <c r="LT114" s="201"/>
      <c r="LU114" s="201"/>
      <c r="LV114" s="201"/>
      <c r="LW114" s="201" t="str">
        <f t="shared" si="55"/>
        <v/>
      </c>
      <c r="LX114" s="201"/>
      <c r="LY114" s="201"/>
      <c r="LZ114" s="201"/>
      <c r="MA114" s="201"/>
      <c r="MB114" s="201"/>
      <c r="MC114" s="201"/>
      <c r="MD114" s="201" t="str">
        <f t="shared" si="56"/>
        <v/>
      </c>
      <c r="ME114" s="201"/>
      <c r="MF114" s="201"/>
      <c r="MG114" s="201"/>
      <c r="MH114" s="201"/>
      <c r="MI114" s="201"/>
      <c r="MJ114" s="201"/>
      <c r="MK114" s="201" t="str">
        <f t="shared" si="57"/>
        <v/>
      </c>
      <c r="ML114" s="201"/>
      <c r="MM114" s="201"/>
      <c r="MN114" s="201"/>
      <c r="MO114" s="201"/>
      <c r="MP114" s="201"/>
      <c r="MQ114" s="201"/>
      <c r="MR114" s="201" t="str">
        <f t="shared" si="58"/>
        <v/>
      </c>
      <c r="MS114" s="201"/>
      <c r="MT114" s="201"/>
      <c r="MU114" s="201"/>
      <c r="MV114" s="201"/>
      <c r="MW114" s="201"/>
      <c r="MX114" s="201"/>
      <c r="MY114" s="201" t="str">
        <f t="shared" si="59"/>
        <v/>
      </c>
      <c r="MZ114" s="201"/>
      <c r="NA114" s="201"/>
      <c r="NB114" s="201"/>
      <c r="NC114" s="201"/>
      <c r="ND114" s="201"/>
      <c r="NE114" s="201"/>
      <c r="NF114" s="201" t="str">
        <f t="shared" si="60"/>
        <v/>
      </c>
      <c r="NG114" s="201"/>
      <c r="NH114" s="201"/>
      <c r="NI114" s="201"/>
      <c r="NJ114" s="201"/>
      <c r="NK114" s="201"/>
      <c r="NL114" s="201"/>
      <c r="NM114" s="201" t="str">
        <f t="shared" si="61"/>
        <v/>
      </c>
      <c r="NN114" s="201"/>
      <c r="NO114" s="201"/>
      <c r="NP114" s="201"/>
      <c r="NQ114" s="201"/>
      <c r="NR114" s="201"/>
      <c r="NS114" s="201"/>
      <c r="NT114" s="201" t="str">
        <f t="shared" si="62"/>
        <v/>
      </c>
      <c r="NU114" s="201"/>
      <c r="NV114" s="201"/>
      <c r="NW114" s="201"/>
      <c r="NX114" s="201"/>
      <c r="NY114" s="201"/>
      <c r="NZ114" s="201"/>
      <c r="OA114" s="201" t="str">
        <f t="shared" si="63"/>
        <v/>
      </c>
      <c r="OB114" s="201"/>
      <c r="OC114" s="201"/>
      <c r="OD114" s="201"/>
      <c r="OE114" s="201"/>
      <c r="OF114" s="201"/>
      <c r="OG114" s="201"/>
      <c r="OH114" s="201" t="str">
        <f t="shared" si="64"/>
        <v/>
      </c>
      <c r="OI114" s="201"/>
      <c r="OJ114" s="201"/>
      <c r="OK114" s="201"/>
      <c r="OL114" s="201"/>
      <c r="OM114" s="201"/>
      <c r="ON114" s="201"/>
      <c r="OO114" s="201" t="str">
        <f t="shared" si="65"/>
        <v/>
      </c>
      <c r="OP114" s="201"/>
      <c r="OQ114" s="201"/>
      <c r="OR114" s="201"/>
      <c r="OS114" s="201"/>
      <c r="OT114" s="201"/>
      <c r="OU114" s="201"/>
      <c r="OV114" s="201" t="str">
        <f t="shared" si="66"/>
        <v/>
      </c>
      <c r="OW114" s="201"/>
      <c r="OX114" s="201"/>
      <c r="OY114" s="201"/>
      <c r="OZ114" s="201"/>
      <c r="PA114" s="201"/>
      <c r="PB114" s="201"/>
      <c r="PC114" s="201" t="str">
        <f t="shared" si="67"/>
        <v/>
      </c>
      <c r="PD114" s="201"/>
      <c r="PE114" s="201"/>
      <c r="PF114" s="201"/>
      <c r="PG114" s="201"/>
      <c r="PH114" s="201"/>
      <c r="PI114" s="201"/>
      <c r="PJ114" s="201" t="str">
        <f t="shared" si="68"/>
        <v/>
      </c>
      <c r="PK114" s="201"/>
      <c r="PL114" s="201"/>
      <c r="PM114" s="201"/>
      <c r="PN114" s="201"/>
      <c r="PO114" s="201"/>
      <c r="PP114" s="201"/>
      <c r="PQ114" s="201" t="str">
        <f t="shared" si="69"/>
        <v/>
      </c>
      <c r="PR114" s="201"/>
      <c r="PS114" s="201"/>
      <c r="PT114" s="201"/>
      <c r="PU114" s="201"/>
      <c r="PV114" s="201"/>
      <c r="PW114" s="201"/>
      <c r="PX114" s="201" t="str">
        <f t="shared" si="70"/>
        <v/>
      </c>
      <c r="PY114" s="201"/>
      <c r="PZ114" s="201"/>
      <c r="QA114" s="201"/>
      <c r="QB114" s="201"/>
      <c r="QC114" s="201"/>
      <c r="QD114" s="201"/>
      <c r="QE114" s="201" t="str">
        <f t="shared" si="71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5" x14ac:dyDescent="0.2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74"/>
        <v>0</v>
      </c>
      <c r="U115" s="201"/>
      <c r="V115" s="201"/>
      <c r="W115" s="201"/>
      <c r="X115" s="201"/>
      <c r="Y115" s="201"/>
      <c r="Z115" s="201"/>
      <c r="AA115" s="201">
        <f t="shared" si="75"/>
        <v>0</v>
      </c>
      <c r="AB115" s="201"/>
      <c r="AC115" s="201"/>
      <c r="AD115" s="201"/>
      <c r="AE115" s="201"/>
      <c r="AF115" s="201"/>
      <c r="AG115" s="201"/>
      <c r="AH115" s="201">
        <f t="shared" si="76"/>
        <v>0</v>
      </c>
      <c r="AI115" s="201"/>
      <c r="AJ115" s="201"/>
      <c r="AK115" s="201"/>
      <c r="AL115" s="201"/>
      <c r="AM115" s="201"/>
      <c r="AN115" s="201"/>
      <c r="AO115" s="201">
        <f t="shared" si="77"/>
        <v>0</v>
      </c>
      <c r="AP115" s="201"/>
      <c r="AQ115" s="201"/>
      <c r="AR115" s="201"/>
      <c r="AS115" s="201"/>
      <c r="AT115" s="201"/>
      <c r="AU115" s="201"/>
      <c r="AV115" s="201">
        <f t="shared" si="78"/>
        <v>0</v>
      </c>
      <c r="AW115" s="201"/>
      <c r="AX115" s="201"/>
      <c r="AY115" s="201"/>
      <c r="AZ115" s="201"/>
      <c r="BA115" s="201"/>
      <c r="BB115" s="201"/>
      <c r="BC115" s="201">
        <f t="shared" si="79"/>
        <v>20</v>
      </c>
      <c r="BD115" s="201"/>
      <c r="BE115" s="201"/>
      <c r="BF115" s="201"/>
      <c r="BG115" s="201"/>
      <c r="BH115" s="201"/>
      <c r="BI115" s="201"/>
      <c r="BJ115" s="201">
        <f t="shared" si="80"/>
        <v>20</v>
      </c>
      <c r="BK115" s="201"/>
      <c r="BL115" s="201"/>
      <c r="BM115" s="201"/>
      <c r="BN115" s="201"/>
      <c r="BO115" s="201"/>
      <c r="BP115" s="201"/>
      <c r="BQ115" s="201">
        <f t="shared" si="81"/>
        <v>0</v>
      </c>
      <c r="BR115" s="201"/>
      <c r="BS115" s="201"/>
      <c r="BT115" s="201"/>
      <c r="BU115" s="201"/>
      <c r="BV115" s="201"/>
      <c r="BW115" s="201"/>
      <c r="BX115" s="201">
        <f t="shared" si="82"/>
        <v>0</v>
      </c>
      <c r="BY115" s="201"/>
      <c r="BZ115" s="201"/>
      <c r="CA115" s="201"/>
      <c r="CB115" s="201"/>
      <c r="CC115" s="201"/>
      <c r="CD115" s="201"/>
      <c r="CE115" s="201">
        <f t="shared" si="83"/>
        <v>20</v>
      </c>
      <c r="CF115" s="201"/>
      <c r="CG115" s="201"/>
      <c r="CH115" s="201"/>
      <c r="CI115" s="201"/>
      <c r="CJ115" s="201"/>
      <c r="CK115" s="201"/>
      <c r="CL115" s="201">
        <f t="shared" si="84"/>
        <v>0</v>
      </c>
      <c r="CM115" s="201"/>
      <c r="CN115" s="201"/>
      <c r="CO115" s="201"/>
      <c r="CP115" s="201"/>
      <c r="CQ115" s="201"/>
      <c r="CR115" s="201"/>
      <c r="CS115" s="201">
        <f t="shared" si="85"/>
        <v>20</v>
      </c>
      <c r="CT115" s="201"/>
      <c r="CU115" s="201"/>
      <c r="CV115" s="201"/>
      <c r="CW115" s="201"/>
      <c r="CX115" s="201"/>
      <c r="CY115" s="201"/>
      <c r="CZ115" s="201">
        <f t="shared" si="86"/>
        <v>20</v>
      </c>
      <c r="DA115" s="201"/>
      <c r="DB115" s="201"/>
      <c r="DC115" s="201"/>
      <c r="DD115" s="201"/>
      <c r="DE115" s="201"/>
      <c r="DF115" s="201"/>
      <c r="DG115" s="201">
        <f t="shared" si="87"/>
        <v>0</v>
      </c>
      <c r="DH115" s="201"/>
      <c r="DI115" s="201"/>
      <c r="DJ115" s="201"/>
      <c r="DK115" s="201"/>
      <c r="DL115" s="201"/>
      <c r="DM115" s="201"/>
      <c r="DN115" s="201">
        <f t="shared" si="88"/>
        <v>0</v>
      </c>
      <c r="DO115" s="201"/>
      <c r="DP115" s="201"/>
      <c r="DQ115" s="201"/>
      <c r="DR115" s="201"/>
      <c r="DS115" s="201"/>
      <c r="DT115" s="201"/>
      <c r="DU115" s="201">
        <f t="shared" si="89"/>
        <v>0</v>
      </c>
      <c r="DV115" s="201"/>
      <c r="DW115" s="201"/>
      <c r="DX115" s="201"/>
      <c r="DY115" s="201"/>
      <c r="DZ115" s="201"/>
      <c r="EA115" s="201"/>
      <c r="EB115" s="201">
        <f t="shared" si="90"/>
        <v>0</v>
      </c>
      <c r="EC115" s="201"/>
      <c r="ED115" s="201"/>
      <c r="EE115" s="201"/>
      <c r="EF115" s="201"/>
      <c r="EG115" s="201"/>
      <c r="EH115" s="201"/>
      <c r="EI115" s="201">
        <f t="shared" si="91"/>
        <v>0</v>
      </c>
      <c r="EJ115" s="201"/>
      <c r="EK115" s="201"/>
      <c r="EL115" s="201"/>
      <c r="EM115" s="201"/>
      <c r="EN115" s="201"/>
      <c r="EO115" s="201"/>
      <c r="EP115" s="201">
        <f t="shared" si="92"/>
        <v>0</v>
      </c>
      <c r="EQ115" s="201"/>
      <c r="ER115" s="201"/>
      <c r="ES115" s="201"/>
      <c r="ET115" s="201"/>
      <c r="EU115" s="201"/>
      <c r="EV115" s="201"/>
      <c r="EW115" s="201">
        <f t="shared" si="93"/>
        <v>0</v>
      </c>
      <c r="EX115" s="201"/>
      <c r="EY115" s="201"/>
      <c r="EZ115" s="201"/>
      <c r="FA115" s="201"/>
      <c r="FB115" s="201"/>
      <c r="FC115" s="201"/>
      <c r="FD115" s="201">
        <f t="shared" si="94"/>
        <v>0</v>
      </c>
      <c r="FE115" s="201"/>
      <c r="FF115" s="201"/>
      <c r="FG115" s="201"/>
      <c r="FH115" s="201"/>
      <c r="FI115" s="201"/>
      <c r="FJ115" s="201"/>
      <c r="FK115" s="201" t="str">
        <f t="shared" si="95"/>
        <v/>
      </c>
      <c r="FL115" s="201"/>
      <c r="FM115" s="201"/>
      <c r="FN115" s="201"/>
      <c r="FO115" s="201"/>
      <c r="FP115" s="201"/>
      <c r="FQ115" s="201"/>
      <c r="FR115" s="201" t="e">
        <f t="shared" si="96"/>
        <v>#REF!</v>
      </c>
      <c r="FS115" s="201"/>
      <c r="FT115" s="201"/>
      <c r="FU115" s="201"/>
      <c r="FV115" s="201"/>
      <c r="FW115" s="201"/>
      <c r="FX115" s="201"/>
      <c r="FY115" s="201" t="str">
        <f t="shared" si="97"/>
        <v/>
      </c>
      <c r="FZ115" s="201"/>
      <c r="GA115" s="201"/>
      <c r="GB115" s="201"/>
      <c r="GC115" s="201"/>
      <c r="GD115" s="201"/>
      <c r="GE115" s="201"/>
      <c r="GF115" s="201" t="str">
        <f t="shared" si="98"/>
        <v/>
      </c>
      <c r="GG115" s="201"/>
      <c r="GH115" s="201"/>
      <c r="GI115" s="201"/>
      <c r="GJ115" s="201"/>
      <c r="GK115" s="201"/>
      <c r="GL115" s="201"/>
      <c r="GM115" s="201" t="str">
        <f t="shared" si="99"/>
        <v/>
      </c>
      <c r="GN115" s="201"/>
      <c r="GO115" s="201"/>
      <c r="GP115" s="201"/>
      <c r="GQ115" s="201"/>
      <c r="GR115" s="201"/>
      <c r="GS115" s="201"/>
      <c r="GT115" s="201" t="str">
        <f t="shared" si="100"/>
        <v/>
      </c>
      <c r="GU115" s="201"/>
      <c r="GV115" s="201"/>
      <c r="GW115" s="201"/>
      <c r="GX115" s="201"/>
      <c r="GY115" s="201"/>
      <c r="GZ115" s="201"/>
      <c r="HA115" s="201" t="str">
        <f t="shared" si="101"/>
        <v/>
      </c>
      <c r="HB115" s="201"/>
      <c r="HC115" s="201"/>
      <c r="HD115" s="201"/>
      <c r="HE115" s="201"/>
      <c r="HF115" s="201"/>
      <c r="HG115" s="201"/>
      <c r="HH115" s="201" t="str">
        <f t="shared" si="102"/>
        <v/>
      </c>
      <c r="HI115" s="201"/>
      <c r="HJ115" s="201"/>
      <c r="HK115" s="201"/>
      <c r="HL115" s="201"/>
      <c r="HM115" s="201"/>
      <c r="HN115" s="201"/>
      <c r="HO115" s="201" t="str">
        <f t="shared" si="103"/>
        <v/>
      </c>
      <c r="HP115" s="201"/>
      <c r="HQ115" s="201"/>
      <c r="HR115" s="201"/>
      <c r="HS115" s="201"/>
      <c r="HT115" s="201"/>
      <c r="HU115" s="201"/>
      <c r="HV115" s="201" t="str">
        <f t="shared" si="104"/>
        <v/>
      </c>
      <c r="HW115" s="201"/>
      <c r="HX115" s="201"/>
      <c r="HY115" s="201"/>
      <c r="HZ115" s="201"/>
      <c r="IA115" s="201"/>
      <c r="IB115" s="201"/>
      <c r="IC115" s="201" t="str">
        <f t="shared" si="105"/>
        <v/>
      </c>
      <c r="ID115" s="201"/>
      <c r="IE115" s="201"/>
      <c r="IF115" s="201"/>
      <c r="IG115" s="201"/>
      <c r="IH115" s="201"/>
      <c r="II115" s="201"/>
      <c r="IJ115" s="201" t="str">
        <f t="shared" si="106"/>
        <v/>
      </c>
      <c r="IK115" s="201"/>
      <c r="IL115" s="201"/>
      <c r="IM115" s="201"/>
      <c r="IN115" s="201"/>
      <c r="IO115" s="201"/>
      <c r="IP115" s="201"/>
      <c r="IQ115" s="201" t="str">
        <f t="shared" si="107"/>
        <v/>
      </c>
      <c r="IR115" s="201"/>
      <c r="IS115" s="201"/>
      <c r="IT115" s="201"/>
      <c r="IU115" s="201"/>
      <c r="IV115" s="201"/>
      <c r="IW115" s="201"/>
      <c r="IX115" s="201" t="str">
        <f t="shared" si="108"/>
        <v/>
      </c>
      <c r="IY115" s="201"/>
      <c r="IZ115" s="201"/>
      <c r="JA115" s="201"/>
      <c r="JB115" s="201"/>
      <c r="JC115" s="201"/>
      <c r="JD115" s="201"/>
      <c r="JE115" s="201" t="str">
        <f t="shared" si="109"/>
        <v/>
      </c>
      <c r="JF115" s="201"/>
      <c r="JG115" s="201"/>
      <c r="JH115" s="201"/>
      <c r="JI115" s="201"/>
      <c r="JJ115" s="201"/>
      <c r="JK115" s="201"/>
      <c r="JL115" s="201" t="str">
        <f t="shared" si="110"/>
        <v/>
      </c>
      <c r="JM115" s="201"/>
      <c r="JN115" s="201"/>
      <c r="JO115" s="201"/>
      <c r="JP115" s="201"/>
      <c r="JQ115" s="201"/>
      <c r="JR115" s="201"/>
      <c r="JS115" s="201" t="str">
        <f t="shared" si="111"/>
        <v/>
      </c>
      <c r="JT115" s="201"/>
      <c r="JU115" s="201"/>
      <c r="JV115" s="201"/>
      <c r="JW115" s="201"/>
      <c r="JX115" s="201"/>
      <c r="JY115" s="201"/>
      <c r="JZ115" s="201" t="str">
        <f t="shared" si="112"/>
        <v/>
      </c>
      <c r="KA115" s="201"/>
      <c r="KB115" s="201"/>
      <c r="KC115" s="201"/>
      <c r="KD115" s="201"/>
      <c r="KE115" s="201"/>
      <c r="KF115" s="201"/>
      <c r="KG115" s="201" t="str">
        <f t="shared" si="113"/>
        <v/>
      </c>
      <c r="KH115" s="201"/>
      <c r="KI115" s="201"/>
      <c r="KJ115" s="201"/>
      <c r="KK115" s="201"/>
      <c r="KL115" s="201"/>
      <c r="KM115" s="201"/>
      <c r="KN115" s="201" t="str">
        <f t="shared" si="114"/>
        <v/>
      </c>
      <c r="KO115" s="201"/>
      <c r="KP115" s="201"/>
      <c r="KQ115" s="201"/>
      <c r="KR115" s="201"/>
      <c r="KS115" s="201"/>
      <c r="KT115" s="201"/>
      <c r="KU115" s="201" t="str">
        <f t="shared" si="115"/>
        <v/>
      </c>
      <c r="KV115" s="201"/>
      <c r="KW115" s="201"/>
      <c r="KX115" s="201"/>
      <c r="KY115" s="201"/>
      <c r="KZ115" s="201"/>
      <c r="LA115" s="201"/>
      <c r="LB115" s="201" t="str">
        <f t="shared" si="116"/>
        <v/>
      </c>
      <c r="LC115" s="201"/>
      <c r="LD115" s="201"/>
      <c r="LE115" s="201"/>
      <c r="LF115" s="201"/>
      <c r="LG115" s="201"/>
      <c r="LH115" s="201"/>
      <c r="LI115" s="201" t="str">
        <f t="shared" si="53"/>
        <v/>
      </c>
      <c r="LJ115" s="201"/>
      <c r="LK115" s="201"/>
      <c r="LL115" s="201"/>
      <c r="LM115" s="201"/>
      <c r="LN115" s="201"/>
      <c r="LO115" s="201"/>
      <c r="LP115" s="201" t="str">
        <f t="shared" si="54"/>
        <v/>
      </c>
      <c r="LQ115" s="201"/>
      <c r="LR115" s="201"/>
      <c r="LS115" s="201"/>
      <c r="LT115" s="201"/>
      <c r="LU115" s="201"/>
      <c r="LV115" s="201"/>
      <c r="LW115" s="201" t="str">
        <f t="shared" si="55"/>
        <v/>
      </c>
      <c r="LX115" s="201"/>
      <c r="LY115" s="201"/>
      <c r="LZ115" s="201"/>
      <c r="MA115" s="201"/>
      <c r="MB115" s="201"/>
      <c r="MC115" s="201"/>
      <c r="MD115" s="201" t="str">
        <f t="shared" si="56"/>
        <v/>
      </c>
      <c r="ME115" s="201"/>
      <c r="MF115" s="201"/>
      <c r="MG115" s="201"/>
      <c r="MH115" s="201"/>
      <c r="MI115" s="201"/>
      <c r="MJ115" s="201"/>
      <c r="MK115" s="201" t="str">
        <f t="shared" si="57"/>
        <v/>
      </c>
      <c r="ML115" s="201"/>
      <c r="MM115" s="201"/>
      <c r="MN115" s="201"/>
      <c r="MO115" s="201"/>
      <c r="MP115" s="201"/>
      <c r="MQ115" s="201"/>
      <c r="MR115" s="201" t="str">
        <f t="shared" si="58"/>
        <v/>
      </c>
      <c r="MS115" s="201"/>
      <c r="MT115" s="201"/>
      <c r="MU115" s="201"/>
      <c r="MV115" s="201"/>
      <c r="MW115" s="201"/>
      <c r="MX115" s="201"/>
      <c r="MY115" s="201" t="str">
        <f t="shared" si="59"/>
        <v/>
      </c>
      <c r="MZ115" s="201"/>
      <c r="NA115" s="201"/>
      <c r="NB115" s="201"/>
      <c r="NC115" s="201"/>
      <c r="ND115" s="201"/>
      <c r="NE115" s="201"/>
      <c r="NF115" s="201" t="str">
        <f t="shared" si="60"/>
        <v/>
      </c>
      <c r="NG115" s="201"/>
      <c r="NH115" s="201"/>
      <c r="NI115" s="201"/>
      <c r="NJ115" s="201"/>
      <c r="NK115" s="201"/>
      <c r="NL115" s="201"/>
      <c r="NM115" s="201" t="str">
        <f t="shared" si="61"/>
        <v/>
      </c>
      <c r="NN115" s="201"/>
      <c r="NO115" s="201"/>
      <c r="NP115" s="201"/>
      <c r="NQ115" s="201"/>
      <c r="NR115" s="201"/>
      <c r="NS115" s="201"/>
      <c r="NT115" s="201" t="str">
        <f t="shared" si="62"/>
        <v/>
      </c>
      <c r="NU115" s="201"/>
      <c r="NV115" s="201"/>
      <c r="NW115" s="201"/>
      <c r="NX115" s="201"/>
      <c r="NY115" s="201"/>
      <c r="NZ115" s="201"/>
      <c r="OA115" s="201" t="str">
        <f t="shared" si="63"/>
        <v/>
      </c>
      <c r="OB115" s="201"/>
      <c r="OC115" s="201"/>
      <c r="OD115" s="201"/>
      <c r="OE115" s="201"/>
      <c r="OF115" s="201"/>
      <c r="OG115" s="201"/>
      <c r="OH115" s="201" t="str">
        <f t="shared" si="64"/>
        <v/>
      </c>
      <c r="OI115" s="201"/>
      <c r="OJ115" s="201"/>
      <c r="OK115" s="201"/>
      <c r="OL115" s="201"/>
      <c r="OM115" s="201"/>
      <c r="ON115" s="201"/>
      <c r="OO115" s="201" t="str">
        <f t="shared" si="65"/>
        <v/>
      </c>
      <c r="OP115" s="201"/>
      <c r="OQ115" s="201"/>
      <c r="OR115" s="201"/>
      <c r="OS115" s="201"/>
      <c r="OT115" s="201"/>
      <c r="OU115" s="201"/>
      <c r="OV115" s="201" t="str">
        <f t="shared" si="66"/>
        <v/>
      </c>
      <c r="OW115" s="201"/>
      <c r="OX115" s="201"/>
      <c r="OY115" s="201"/>
      <c r="OZ115" s="201"/>
      <c r="PA115" s="201"/>
      <c r="PB115" s="201"/>
      <c r="PC115" s="201" t="str">
        <f t="shared" si="67"/>
        <v/>
      </c>
      <c r="PD115" s="201"/>
      <c r="PE115" s="201"/>
      <c r="PF115" s="201"/>
      <c r="PG115" s="201"/>
      <c r="PH115" s="201"/>
      <c r="PI115" s="201"/>
      <c r="PJ115" s="201" t="str">
        <f t="shared" si="68"/>
        <v/>
      </c>
      <c r="PK115" s="201"/>
      <c r="PL115" s="201"/>
      <c r="PM115" s="201"/>
      <c r="PN115" s="201"/>
      <c r="PO115" s="201"/>
      <c r="PP115" s="201"/>
      <c r="PQ115" s="201" t="str">
        <f t="shared" si="69"/>
        <v/>
      </c>
      <c r="PR115" s="201"/>
      <c r="PS115" s="201"/>
      <c r="PT115" s="201"/>
      <c r="PU115" s="201"/>
      <c r="PV115" s="201"/>
      <c r="PW115" s="201"/>
      <c r="PX115" s="201" t="str">
        <f t="shared" si="70"/>
        <v/>
      </c>
      <c r="PY115" s="201"/>
      <c r="PZ115" s="201"/>
      <c r="QA115" s="201"/>
      <c r="QB115" s="201"/>
      <c r="QC115" s="201"/>
      <c r="QD115" s="201"/>
      <c r="QE115" s="201" t="str">
        <f t="shared" si="71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5" x14ac:dyDescent="0.2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74"/>
        <v>20</v>
      </c>
      <c r="U116" s="201"/>
      <c r="V116" s="201"/>
      <c r="W116" s="201"/>
      <c r="X116" s="201"/>
      <c r="Y116" s="201"/>
      <c r="Z116" s="201"/>
      <c r="AA116" s="201">
        <f t="shared" si="75"/>
        <v>0</v>
      </c>
      <c r="AB116" s="201"/>
      <c r="AC116" s="201"/>
      <c r="AD116" s="201"/>
      <c r="AE116" s="201"/>
      <c r="AF116" s="201"/>
      <c r="AG116" s="201"/>
      <c r="AH116" s="201">
        <f t="shared" si="76"/>
        <v>0</v>
      </c>
      <c r="AI116" s="201"/>
      <c r="AJ116" s="201"/>
      <c r="AK116" s="201"/>
      <c r="AL116" s="201"/>
      <c r="AM116" s="201"/>
      <c r="AN116" s="201"/>
      <c r="AO116" s="201">
        <f t="shared" si="77"/>
        <v>0</v>
      </c>
      <c r="AP116" s="201"/>
      <c r="AQ116" s="201"/>
      <c r="AR116" s="201"/>
      <c r="AS116" s="201"/>
      <c r="AT116" s="201"/>
      <c r="AU116" s="201"/>
      <c r="AV116" s="201">
        <f t="shared" si="78"/>
        <v>0</v>
      </c>
      <c r="AW116" s="201"/>
      <c r="AX116" s="201"/>
      <c r="AY116" s="201"/>
      <c r="AZ116" s="201"/>
      <c r="BA116" s="201"/>
      <c r="BB116" s="201"/>
      <c r="BC116" s="201">
        <f t="shared" si="79"/>
        <v>0</v>
      </c>
      <c r="BD116" s="201"/>
      <c r="BE116" s="201"/>
      <c r="BF116" s="201"/>
      <c r="BG116" s="201"/>
      <c r="BH116" s="201"/>
      <c r="BI116" s="201"/>
      <c r="BJ116" s="201">
        <f t="shared" si="80"/>
        <v>20</v>
      </c>
      <c r="BK116" s="201"/>
      <c r="BL116" s="201"/>
      <c r="BM116" s="201"/>
      <c r="BN116" s="201"/>
      <c r="BO116" s="201"/>
      <c r="BP116" s="201"/>
      <c r="BQ116" s="201">
        <f t="shared" si="81"/>
        <v>0</v>
      </c>
      <c r="BR116" s="201"/>
      <c r="BS116" s="201"/>
      <c r="BT116" s="201"/>
      <c r="BU116" s="201"/>
      <c r="BV116" s="201"/>
      <c r="BW116" s="201"/>
      <c r="BX116" s="201">
        <f t="shared" si="82"/>
        <v>0</v>
      </c>
      <c r="BY116" s="201"/>
      <c r="BZ116" s="201"/>
      <c r="CA116" s="201"/>
      <c r="CB116" s="201"/>
      <c r="CC116" s="201"/>
      <c r="CD116" s="201"/>
      <c r="CE116" s="201">
        <f t="shared" si="83"/>
        <v>0</v>
      </c>
      <c r="CF116" s="201"/>
      <c r="CG116" s="201"/>
      <c r="CH116" s="201"/>
      <c r="CI116" s="201"/>
      <c r="CJ116" s="201"/>
      <c r="CK116" s="201"/>
      <c r="CL116" s="201">
        <f t="shared" si="84"/>
        <v>20</v>
      </c>
      <c r="CM116" s="201"/>
      <c r="CN116" s="201"/>
      <c r="CO116" s="201"/>
      <c r="CP116" s="201"/>
      <c r="CQ116" s="201"/>
      <c r="CR116" s="201"/>
      <c r="CS116" s="201">
        <f t="shared" si="85"/>
        <v>20</v>
      </c>
      <c r="CT116" s="201"/>
      <c r="CU116" s="201"/>
      <c r="CV116" s="201"/>
      <c r="CW116" s="201"/>
      <c r="CX116" s="201"/>
      <c r="CY116" s="201"/>
      <c r="CZ116" s="201">
        <f t="shared" si="86"/>
        <v>20</v>
      </c>
      <c r="DA116" s="201"/>
      <c r="DB116" s="201"/>
      <c r="DC116" s="201"/>
      <c r="DD116" s="201"/>
      <c r="DE116" s="201"/>
      <c r="DF116" s="201"/>
      <c r="DG116" s="201">
        <f t="shared" si="87"/>
        <v>20</v>
      </c>
      <c r="DH116" s="201"/>
      <c r="DI116" s="201"/>
      <c r="DJ116" s="201"/>
      <c r="DK116" s="201"/>
      <c r="DL116" s="201"/>
      <c r="DM116" s="201"/>
      <c r="DN116" s="201">
        <f t="shared" si="88"/>
        <v>0</v>
      </c>
      <c r="DO116" s="201"/>
      <c r="DP116" s="201"/>
      <c r="DQ116" s="201"/>
      <c r="DR116" s="201"/>
      <c r="DS116" s="201"/>
      <c r="DT116" s="201"/>
      <c r="DU116" s="201">
        <f t="shared" si="89"/>
        <v>0</v>
      </c>
      <c r="DV116" s="201"/>
      <c r="DW116" s="201"/>
      <c r="DX116" s="201"/>
      <c r="DY116" s="201"/>
      <c r="DZ116" s="201"/>
      <c r="EA116" s="201"/>
      <c r="EB116" s="201">
        <f t="shared" si="90"/>
        <v>0</v>
      </c>
      <c r="EC116" s="201"/>
      <c r="ED116" s="201"/>
      <c r="EE116" s="201"/>
      <c r="EF116" s="201"/>
      <c r="EG116" s="201"/>
      <c r="EH116" s="201"/>
      <c r="EI116" s="201">
        <f t="shared" si="91"/>
        <v>0</v>
      </c>
      <c r="EJ116" s="201"/>
      <c r="EK116" s="201"/>
      <c r="EL116" s="201"/>
      <c r="EM116" s="201"/>
      <c r="EN116" s="201"/>
      <c r="EO116" s="201"/>
      <c r="EP116" s="201">
        <f t="shared" si="92"/>
        <v>20</v>
      </c>
      <c r="EQ116" s="201"/>
      <c r="ER116" s="201"/>
      <c r="ES116" s="201"/>
      <c r="ET116" s="201"/>
      <c r="EU116" s="201"/>
      <c r="EV116" s="201"/>
      <c r="EW116" s="201">
        <f t="shared" si="93"/>
        <v>0</v>
      </c>
      <c r="EX116" s="201"/>
      <c r="EY116" s="201"/>
      <c r="EZ116" s="201"/>
      <c r="FA116" s="201"/>
      <c r="FB116" s="201"/>
      <c r="FC116" s="201"/>
      <c r="FD116" s="201">
        <f t="shared" si="94"/>
        <v>0</v>
      </c>
      <c r="FE116" s="201"/>
      <c r="FF116" s="201"/>
      <c r="FG116" s="201"/>
      <c r="FH116" s="201"/>
      <c r="FI116" s="201"/>
      <c r="FJ116" s="201"/>
      <c r="FK116" s="201" t="str">
        <f t="shared" si="95"/>
        <v/>
      </c>
      <c r="FL116" s="201"/>
      <c r="FM116" s="201"/>
      <c r="FN116" s="201"/>
      <c r="FO116" s="201"/>
      <c r="FP116" s="201"/>
      <c r="FQ116" s="201"/>
      <c r="FR116" s="201" t="e">
        <f t="shared" si="96"/>
        <v>#REF!</v>
      </c>
      <c r="FS116" s="201"/>
      <c r="FT116" s="201"/>
      <c r="FU116" s="201"/>
      <c r="FV116" s="201"/>
      <c r="FW116" s="201"/>
      <c r="FX116" s="201"/>
      <c r="FY116" s="201" t="str">
        <f t="shared" si="97"/>
        <v/>
      </c>
      <c r="FZ116" s="201"/>
      <c r="GA116" s="201"/>
      <c r="GB116" s="201"/>
      <c r="GC116" s="201"/>
      <c r="GD116" s="201"/>
      <c r="GE116" s="201"/>
      <c r="GF116" s="201" t="str">
        <f t="shared" si="98"/>
        <v/>
      </c>
      <c r="GG116" s="201"/>
      <c r="GH116" s="201"/>
      <c r="GI116" s="201"/>
      <c r="GJ116" s="201"/>
      <c r="GK116" s="201"/>
      <c r="GL116" s="201"/>
      <c r="GM116" s="201" t="str">
        <f t="shared" si="99"/>
        <v/>
      </c>
      <c r="GN116" s="201"/>
      <c r="GO116" s="201"/>
      <c r="GP116" s="201"/>
      <c r="GQ116" s="201"/>
      <c r="GR116" s="201"/>
      <c r="GS116" s="201"/>
      <c r="GT116" s="201" t="str">
        <f t="shared" si="100"/>
        <v/>
      </c>
      <c r="GU116" s="201"/>
      <c r="GV116" s="201"/>
      <c r="GW116" s="201"/>
      <c r="GX116" s="201"/>
      <c r="GY116" s="201"/>
      <c r="GZ116" s="201"/>
      <c r="HA116" s="201" t="str">
        <f t="shared" si="101"/>
        <v/>
      </c>
      <c r="HB116" s="201"/>
      <c r="HC116" s="201"/>
      <c r="HD116" s="201"/>
      <c r="HE116" s="201"/>
      <c r="HF116" s="201"/>
      <c r="HG116" s="201"/>
      <c r="HH116" s="201" t="str">
        <f t="shared" si="102"/>
        <v/>
      </c>
      <c r="HI116" s="201"/>
      <c r="HJ116" s="201"/>
      <c r="HK116" s="201"/>
      <c r="HL116" s="201"/>
      <c r="HM116" s="201"/>
      <c r="HN116" s="201"/>
      <c r="HO116" s="201" t="str">
        <f t="shared" si="103"/>
        <v/>
      </c>
      <c r="HP116" s="201"/>
      <c r="HQ116" s="201"/>
      <c r="HR116" s="201"/>
      <c r="HS116" s="201"/>
      <c r="HT116" s="201"/>
      <c r="HU116" s="201"/>
      <c r="HV116" s="201" t="str">
        <f t="shared" si="104"/>
        <v/>
      </c>
      <c r="HW116" s="201"/>
      <c r="HX116" s="201"/>
      <c r="HY116" s="201"/>
      <c r="HZ116" s="201"/>
      <c r="IA116" s="201"/>
      <c r="IB116" s="201"/>
      <c r="IC116" s="201" t="str">
        <f t="shared" si="105"/>
        <v/>
      </c>
      <c r="ID116" s="201"/>
      <c r="IE116" s="201"/>
      <c r="IF116" s="201"/>
      <c r="IG116" s="201"/>
      <c r="IH116" s="201"/>
      <c r="II116" s="201"/>
      <c r="IJ116" s="201" t="str">
        <f t="shared" si="106"/>
        <v/>
      </c>
      <c r="IK116" s="201"/>
      <c r="IL116" s="201"/>
      <c r="IM116" s="201"/>
      <c r="IN116" s="201"/>
      <c r="IO116" s="201"/>
      <c r="IP116" s="201"/>
      <c r="IQ116" s="201" t="str">
        <f t="shared" si="107"/>
        <v/>
      </c>
      <c r="IR116" s="201"/>
      <c r="IS116" s="201"/>
      <c r="IT116" s="201"/>
      <c r="IU116" s="201"/>
      <c r="IV116" s="201"/>
      <c r="IW116" s="201"/>
      <c r="IX116" s="201" t="str">
        <f t="shared" si="108"/>
        <v/>
      </c>
      <c r="IY116" s="201"/>
      <c r="IZ116" s="201"/>
      <c r="JA116" s="201"/>
      <c r="JB116" s="201"/>
      <c r="JC116" s="201"/>
      <c r="JD116" s="201"/>
      <c r="JE116" s="201" t="str">
        <f t="shared" si="109"/>
        <v/>
      </c>
      <c r="JF116" s="201"/>
      <c r="JG116" s="201"/>
      <c r="JH116" s="201"/>
      <c r="JI116" s="201"/>
      <c r="JJ116" s="201"/>
      <c r="JK116" s="201"/>
      <c r="JL116" s="201" t="str">
        <f t="shared" si="110"/>
        <v/>
      </c>
      <c r="JM116" s="201"/>
      <c r="JN116" s="201"/>
      <c r="JO116" s="201"/>
      <c r="JP116" s="201"/>
      <c r="JQ116" s="201"/>
      <c r="JR116" s="201"/>
      <c r="JS116" s="201" t="str">
        <f t="shared" si="111"/>
        <v/>
      </c>
      <c r="JT116" s="201"/>
      <c r="JU116" s="201"/>
      <c r="JV116" s="201"/>
      <c r="JW116" s="201"/>
      <c r="JX116" s="201"/>
      <c r="JY116" s="201"/>
      <c r="JZ116" s="201" t="str">
        <f t="shared" si="112"/>
        <v/>
      </c>
      <c r="KA116" s="201"/>
      <c r="KB116" s="201"/>
      <c r="KC116" s="201"/>
      <c r="KD116" s="201"/>
      <c r="KE116" s="201"/>
      <c r="KF116" s="201"/>
      <c r="KG116" s="201" t="str">
        <f t="shared" si="113"/>
        <v/>
      </c>
      <c r="KH116" s="201"/>
      <c r="KI116" s="201"/>
      <c r="KJ116" s="201"/>
      <c r="KK116" s="201"/>
      <c r="KL116" s="201"/>
      <c r="KM116" s="201"/>
      <c r="KN116" s="201" t="str">
        <f t="shared" si="114"/>
        <v/>
      </c>
      <c r="KO116" s="201"/>
      <c r="KP116" s="201"/>
      <c r="KQ116" s="201"/>
      <c r="KR116" s="201"/>
      <c r="KS116" s="201"/>
      <c r="KT116" s="201"/>
      <c r="KU116" s="201" t="str">
        <f t="shared" si="115"/>
        <v/>
      </c>
      <c r="KV116" s="201"/>
      <c r="KW116" s="201"/>
      <c r="KX116" s="201"/>
      <c r="KY116" s="201"/>
      <c r="KZ116" s="201"/>
      <c r="LA116" s="201"/>
      <c r="LB116" s="201" t="str">
        <f t="shared" si="116"/>
        <v/>
      </c>
      <c r="LC116" s="201"/>
      <c r="LD116" s="201"/>
      <c r="LE116" s="201"/>
      <c r="LF116" s="201"/>
      <c r="LG116" s="201"/>
      <c r="LH116" s="201"/>
      <c r="LI116" s="201" t="str">
        <f t="shared" si="53"/>
        <v/>
      </c>
      <c r="LJ116" s="201"/>
      <c r="LK116" s="201"/>
      <c r="LL116" s="201"/>
      <c r="LM116" s="201"/>
      <c r="LN116" s="201"/>
      <c r="LO116" s="201"/>
      <c r="LP116" s="201" t="str">
        <f t="shared" si="54"/>
        <v/>
      </c>
      <c r="LQ116" s="201"/>
      <c r="LR116" s="201"/>
      <c r="LS116" s="201"/>
      <c r="LT116" s="201"/>
      <c r="LU116" s="201"/>
      <c r="LV116" s="201"/>
      <c r="LW116" s="201" t="str">
        <f t="shared" si="55"/>
        <v/>
      </c>
      <c r="LX116" s="201"/>
      <c r="LY116" s="201"/>
      <c r="LZ116" s="201"/>
      <c r="MA116" s="201"/>
      <c r="MB116" s="201"/>
      <c r="MC116" s="201"/>
      <c r="MD116" s="201" t="str">
        <f t="shared" si="56"/>
        <v/>
      </c>
      <c r="ME116" s="201"/>
      <c r="MF116" s="201"/>
      <c r="MG116" s="201"/>
      <c r="MH116" s="201"/>
      <c r="MI116" s="201"/>
      <c r="MJ116" s="201"/>
      <c r="MK116" s="201" t="str">
        <f t="shared" si="57"/>
        <v/>
      </c>
      <c r="ML116" s="201"/>
      <c r="MM116" s="201"/>
      <c r="MN116" s="201"/>
      <c r="MO116" s="201"/>
      <c r="MP116" s="201"/>
      <c r="MQ116" s="201"/>
      <c r="MR116" s="201" t="str">
        <f t="shared" si="58"/>
        <v/>
      </c>
      <c r="MS116" s="201"/>
      <c r="MT116" s="201"/>
      <c r="MU116" s="201"/>
      <c r="MV116" s="201"/>
      <c r="MW116" s="201"/>
      <c r="MX116" s="201"/>
      <c r="MY116" s="201" t="str">
        <f t="shared" si="59"/>
        <v/>
      </c>
      <c r="MZ116" s="201"/>
      <c r="NA116" s="201"/>
      <c r="NB116" s="201"/>
      <c r="NC116" s="201"/>
      <c r="ND116" s="201"/>
      <c r="NE116" s="201"/>
      <c r="NF116" s="201" t="str">
        <f t="shared" si="60"/>
        <v/>
      </c>
      <c r="NG116" s="201"/>
      <c r="NH116" s="201"/>
      <c r="NI116" s="201"/>
      <c r="NJ116" s="201"/>
      <c r="NK116" s="201"/>
      <c r="NL116" s="201"/>
      <c r="NM116" s="201" t="str">
        <f t="shared" si="61"/>
        <v/>
      </c>
      <c r="NN116" s="201"/>
      <c r="NO116" s="201"/>
      <c r="NP116" s="201"/>
      <c r="NQ116" s="201"/>
      <c r="NR116" s="201"/>
      <c r="NS116" s="201"/>
      <c r="NT116" s="201" t="str">
        <f t="shared" si="62"/>
        <v/>
      </c>
      <c r="NU116" s="201"/>
      <c r="NV116" s="201"/>
      <c r="NW116" s="201"/>
      <c r="NX116" s="201"/>
      <c r="NY116" s="201"/>
      <c r="NZ116" s="201"/>
      <c r="OA116" s="201" t="str">
        <f t="shared" si="63"/>
        <v/>
      </c>
      <c r="OB116" s="201"/>
      <c r="OC116" s="201"/>
      <c r="OD116" s="201"/>
      <c r="OE116" s="201"/>
      <c r="OF116" s="201"/>
      <c r="OG116" s="201"/>
      <c r="OH116" s="201" t="str">
        <f t="shared" si="64"/>
        <v/>
      </c>
      <c r="OI116" s="201"/>
      <c r="OJ116" s="201"/>
      <c r="OK116" s="201"/>
      <c r="OL116" s="201"/>
      <c r="OM116" s="201"/>
      <c r="ON116" s="201"/>
      <c r="OO116" s="201" t="str">
        <f t="shared" si="65"/>
        <v/>
      </c>
      <c r="OP116" s="201"/>
      <c r="OQ116" s="201"/>
      <c r="OR116" s="201"/>
      <c r="OS116" s="201"/>
      <c r="OT116" s="201"/>
      <c r="OU116" s="201"/>
      <c r="OV116" s="201" t="str">
        <f t="shared" si="66"/>
        <v/>
      </c>
      <c r="OW116" s="201"/>
      <c r="OX116" s="201"/>
      <c r="OY116" s="201"/>
      <c r="OZ116" s="201"/>
      <c r="PA116" s="201"/>
      <c r="PB116" s="201"/>
      <c r="PC116" s="201" t="str">
        <f t="shared" si="67"/>
        <v/>
      </c>
      <c r="PD116" s="201"/>
      <c r="PE116" s="201"/>
      <c r="PF116" s="201"/>
      <c r="PG116" s="201"/>
      <c r="PH116" s="201"/>
      <c r="PI116" s="201"/>
      <c r="PJ116" s="201" t="str">
        <f t="shared" si="68"/>
        <v/>
      </c>
      <c r="PK116" s="201"/>
      <c r="PL116" s="201"/>
      <c r="PM116" s="201"/>
      <c r="PN116" s="201"/>
      <c r="PO116" s="201"/>
      <c r="PP116" s="201"/>
      <c r="PQ116" s="201" t="str">
        <f t="shared" si="69"/>
        <v/>
      </c>
      <c r="PR116" s="201"/>
      <c r="PS116" s="201"/>
      <c r="PT116" s="201"/>
      <c r="PU116" s="201"/>
      <c r="PV116" s="201"/>
      <c r="PW116" s="201"/>
      <c r="PX116" s="201" t="str">
        <f t="shared" si="70"/>
        <v/>
      </c>
      <c r="PY116" s="201"/>
      <c r="PZ116" s="201"/>
      <c r="QA116" s="201"/>
      <c r="QB116" s="201"/>
      <c r="QC116" s="201"/>
      <c r="QD116" s="201"/>
      <c r="QE116" s="201" t="str">
        <f t="shared" si="71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5" x14ac:dyDescent="0.2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74"/>
        <v>20</v>
      </c>
      <c r="U117" s="201"/>
      <c r="V117" s="201"/>
      <c r="W117" s="201"/>
      <c r="X117" s="201"/>
      <c r="Y117" s="201"/>
      <c r="Z117" s="201"/>
      <c r="AA117" s="201">
        <f t="shared" si="75"/>
        <v>0</v>
      </c>
      <c r="AB117" s="201"/>
      <c r="AC117" s="201"/>
      <c r="AD117" s="201"/>
      <c r="AE117" s="201"/>
      <c r="AF117" s="201"/>
      <c r="AG117" s="201"/>
      <c r="AH117" s="201">
        <f t="shared" si="76"/>
        <v>20</v>
      </c>
      <c r="AI117" s="201"/>
      <c r="AJ117" s="201"/>
      <c r="AK117" s="201"/>
      <c r="AL117" s="201"/>
      <c r="AM117" s="201"/>
      <c r="AN117" s="201"/>
      <c r="AO117" s="201">
        <f t="shared" si="77"/>
        <v>0</v>
      </c>
      <c r="AP117" s="201"/>
      <c r="AQ117" s="201"/>
      <c r="AR117" s="201"/>
      <c r="AS117" s="201"/>
      <c r="AT117" s="201"/>
      <c r="AU117" s="201"/>
      <c r="AV117" s="201">
        <f t="shared" si="78"/>
        <v>20</v>
      </c>
      <c r="AW117" s="201"/>
      <c r="AX117" s="201"/>
      <c r="AY117" s="201"/>
      <c r="AZ117" s="201"/>
      <c r="BA117" s="201"/>
      <c r="BB117" s="201"/>
      <c r="BC117" s="201">
        <f t="shared" si="79"/>
        <v>20</v>
      </c>
      <c r="BD117" s="201"/>
      <c r="BE117" s="201"/>
      <c r="BF117" s="201"/>
      <c r="BG117" s="201"/>
      <c r="BH117" s="201"/>
      <c r="BI117" s="201"/>
      <c r="BJ117" s="201">
        <f t="shared" si="80"/>
        <v>20</v>
      </c>
      <c r="BK117" s="201"/>
      <c r="BL117" s="201"/>
      <c r="BM117" s="201"/>
      <c r="BN117" s="201"/>
      <c r="BO117" s="201"/>
      <c r="BP117" s="201"/>
      <c r="BQ117" s="201">
        <f t="shared" si="81"/>
        <v>0</v>
      </c>
      <c r="BR117" s="201"/>
      <c r="BS117" s="201"/>
      <c r="BT117" s="201"/>
      <c r="BU117" s="201"/>
      <c r="BV117" s="201"/>
      <c r="BW117" s="201"/>
      <c r="BX117" s="201">
        <f t="shared" si="82"/>
        <v>0</v>
      </c>
      <c r="BY117" s="201"/>
      <c r="BZ117" s="201"/>
      <c r="CA117" s="201"/>
      <c r="CB117" s="201"/>
      <c r="CC117" s="201"/>
      <c r="CD117" s="201"/>
      <c r="CE117" s="201">
        <f t="shared" si="83"/>
        <v>20</v>
      </c>
      <c r="CF117" s="201"/>
      <c r="CG117" s="201"/>
      <c r="CH117" s="201"/>
      <c r="CI117" s="201"/>
      <c r="CJ117" s="201"/>
      <c r="CK117" s="201"/>
      <c r="CL117" s="201">
        <f t="shared" si="84"/>
        <v>20</v>
      </c>
      <c r="CM117" s="201"/>
      <c r="CN117" s="201"/>
      <c r="CO117" s="201"/>
      <c r="CP117" s="201"/>
      <c r="CQ117" s="201"/>
      <c r="CR117" s="201"/>
      <c r="CS117" s="201">
        <f t="shared" si="85"/>
        <v>20</v>
      </c>
      <c r="CT117" s="201"/>
      <c r="CU117" s="201"/>
      <c r="CV117" s="201"/>
      <c r="CW117" s="201"/>
      <c r="CX117" s="201"/>
      <c r="CY117" s="201"/>
      <c r="CZ117" s="201">
        <f t="shared" si="86"/>
        <v>20</v>
      </c>
      <c r="DA117" s="201"/>
      <c r="DB117" s="201"/>
      <c r="DC117" s="201"/>
      <c r="DD117" s="201"/>
      <c r="DE117" s="201"/>
      <c r="DF117" s="201"/>
      <c r="DG117" s="201">
        <f t="shared" si="87"/>
        <v>20</v>
      </c>
      <c r="DH117" s="201"/>
      <c r="DI117" s="201"/>
      <c r="DJ117" s="201"/>
      <c r="DK117" s="201"/>
      <c r="DL117" s="201"/>
      <c r="DM117" s="201"/>
      <c r="DN117" s="201">
        <f t="shared" si="88"/>
        <v>0</v>
      </c>
      <c r="DO117" s="201"/>
      <c r="DP117" s="201"/>
      <c r="DQ117" s="201"/>
      <c r="DR117" s="201"/>
      <c r="DS117" s="201"/>
      <c r="DT117" s="201"/>
      <c r="DU117" s="201">
        <f t="shared" si="89"/>
        <v>0</v>
      </c>
      <c r="DV117" s="201"/>
      <c r="DW117" s="201"/>
      <c r="DX117" s="201"/>
      <c r="DY117" s="201"/>
      <c r="DZ117" s="201"/>
      <c r="EA117" s="201"/>
      <c r="EB117" s="201">
        <f t="shared" si="90"/>
        <v>20</v>
      </c>
      <c r="EC117" s="201"/>
      <c r="ED117" s="201"/>
      <c r="EE117" s="201"/>
      <c r="EF117" s="201"/>
      <c r="EG117" s="201"/>
      <c r="EH117" s="201"/>
      <c r="EI117" s="201">
        <f t="shared" si="91"/>
        <v>0</v>
      </c>
      <c r="EJ117" s="201"/>
      <c r="EK117" s="201"/>
      <c r="EL117" s="201"/>
      <c r="EM117" s="201"/>
      <c r="EN117" s="201"/>
      <c r="EO117" s="201"/>
      <c r="EP117" s="201">
        <f t="shared" si="92"/>
        <v>20</v>
      </c>
      <c r="EQ117" s="201"/>
      <c r="ER117" s="201"/>
      <c r="ES117" s="201"/>
      <c r="ET117" s="201"/>
      <c r="EU117" s="201"/>
      <c r="EV117" s="201"/>
      <c r="EW117" s="201">
        <f t="shared" si="93"/>
        <v>0</v>
      </c>
      <c r="EX117" s="201"/>
      <c r="EY117" s="201"/>
      <c r="EZ117" s="201"/>
      <c r="FA117" s="201"/>
      <c r="FB117" s="201"/>
      <c r="FC117" s="201"/>
      <c r="FD117" s="201">
        <f t="shared" si="94"/>
        <v>0</v>
      </c>
      <c r="FE117" s="201"/>
      <c r="FF117" s="201"/>
      <c r="FG117" s="201"/>
      <c r="FH117" s="201"/>
      <c r="FI117" s="201"/>
      <c r="FJ117" s="201"/>
      <c r="FK117" s="201" t="str">
        <f t="shared" si="95"/>
        <v/>
      </c>
      <c r="FL117" s="201"/>
      <c r="FM117" s="201"/>
      <c r="FN117" s="201"/>
      <c r="FO117" s="201"/>
      <c r="FP117" s="201"/>
      <c r="FQ117" s="201"/>
      <c r="FR117" s="201">
        <f t="shared" si="96"/>
        <v>0</v>
      </c>
      <c r="FS117" s="201"/>
      <c r="FT117" s="201"/>
      <c r="FU117" s="201"/>
      <c r="FV117" s="201"/>
      <c r="FW117" s="201"/>
      <c r="FX117" s="201"/>
      <c r="FY117" s="201" t="str">
        <f t="shared" si="97"/>
        <v/>
      </c>
      <c r="FZ117" s="201"/>
      <c r="GA117" s="201"/>
      <c r="GB117" s="201"/>
      <c r="GC117" s="201"/>
      <c r="GD117" s="201"/>
      <c r="GE117" s="201"/>
      <c r="GF117" s="201" t="str">
        <f t="shared" si="98"/>
        <v/>
      </c>
      <c r="GG117" s="201"/>
      <c r="GH117" s="201"/>
      <c r="GI117" s="201"/>
      <c r="GJ117" s="201"/>
      <c r="GK117" s="201"/>
      <c r="GL117" s="201"/>
      <c r="GM117" s="201" t="str">
        <f t="shared" si="99"/>
        <v/>
      </c>
      <c r="GN117" s="201"/>
      <c r="GO117" s="201"/>
      <c r="GP117" s="201"/>
      <c r="GQ117" s="201"/>
      <c r="GR117" s="201"/>
      <c r="GS117" s="201"/>
      <c r="GT117" s="201" t="str">
        <f t="shared" si="100"/>
        <v/>
      </c>
      <c r="GU117" s="201"/>
      <c r="GV117" s="201"/>
      <c r="GW117" s="201"/>
      <c r="GX117" s="201"/>
      <c r="GY117" s="201"/>
      <c r="GZ117" s="201"/>
      <c r="HA117" s="201" t="str">
        <f t="shared" si="101"/>
        <v/>
      </c>
      <c r="HB117" s="201"/>
      <c r="HC117" s="201"/>
      <c r="HD117" s="201"/>
      <c r="HE117" s="201"/>
      <c r="HF117" s="201"/>
      <c r="HG117" s="201"/>
      <c r="HH117" s="201" t="str">
        <f t="shared" si="102"/>
        <v/>
      </c>
      <c r="HI117" s="201"/>
      <c r="HJ117" s="201"/>
      <c r="HK117" s="201"/>
      <c r="HL117" s="201"/>
      <c r="HM117" s="201"/>
      <c r="HN117" s="201"/>
      <c r="HO117" s="201" t="str">
        <f t="shared" si="103"/>
        <v/>
      </c>
      <c r="HP117" s="201"/>
      <c r="HQ117" s="201"/>
      <c r="HR117" s="201"/>
      <c r="HS117" s="201"/>
      <c r="HT117" s="201"/>
      <c r="HU117" s="201"/>
      <c r="HV117" s="201" t="str">
        <f t="shared" si="104"/>
        <v/>
      </c>
      <c r="HW117" s="201"/>
      <c r="HX117" s="201"/>
      <c r="HY117" s="201"/>
      <c r="HZ117" s="201"/>
      <c r="IA117" s="201"/>
      <c r="IB117" s="201"/>
      <c r="IC117" s="201" t="str">
        <f t="shared" si="105"/>
        <v/>
      </c>
      <c r="ID117" s="201"/>
      <c r="IE117" s="201"/>
      <c r="IF117" s="201"/>
      <c r="IG117" s="201"/>
      <c r="IH117" s="201"/>
      <c r="II117" s="201"/>
      <c r="IJ117" s="201" t="str">
        <f t="shared" si="106"/>
        <v/>
      </c>
      <c r="IK117" s="201"/>
      <c r="IL117" s="201"/>
      <c r="IM117" s="201"/>
      <c r="IN117" s="201"/>
      <c r="IO117" s="201"/>
      <c r="IP117" s="201"/>
      <c r="IQ117" s="201" t="str">
        <f t="shared" si="107"/>
        <v/>
      </c>
      <c r="IR117" s="201"/>
      <c r="IS117" s="201"/>
      <c r="IT117" s="201"/>
      <c r="IU117" s="201"/>
      <c r="IV117" s="201"/>
      <c r="IW117" s="201"/>
      <c r="IX117" s="201" t="str">
        <f t="shared" si="108"/>
        <v/>
      </c>
      <c r="IY117" s="201"/>
      <c r="IZ117" s="201"/>
      <c r="JA117" s="201"/>
      <c r="JB117" s="201"/>
      <c r="JC117" s="201"/>
      <c r="JD117" s="201"/>
      <c r="JE117" s="201" t="str">
        <f t="shared" si="109"/>
        <v/>
      </c>
      <c r="JF117" s="201"/>
      <c r="JG117" s="201"/>
      <c r="JH117" s="201"/>
      <c r="JI117" s="201"/>
      <c r="JJ117" s="201"/>
      <c r="JK117" s="201"/>
      <c r="JL117" s="201" t="str">
        <f t="shared" si="110"/>
        <v/>
      </c>
      <c r="JM117" s="201"/>
      <c r="JN117" s="201"/>
      <c r="JO117" s="201"/>
      <c r="JP117" s="201"/>
      <c r="JQ117" s="201"/>
      <c r="JR117" s="201"/>
      <c r="JS117" s="201" t="str">
        <f t="shared" si="111"/>
        <v/>
      </c>
      <c r="JT117" s="201"/>
      <c r="JU117" s="201"/>
      <c r="JV117" s="201"/>
      <c r="JW117" s="201"/>
      <c r="JX117" s="201"/>
      <c r="JY117" s="201"/>
      <c r="JZ117" s="201" t="str">
        <f t="shared" si="112"/>
        <v/>
      </c>
      <c r="KA117" s="201"/>
      <c r="KB117" s="201"/>
      <c r="KC117" s="201"/>
      <c r="KD117" s="201"/>
      <c r="KE117" s="201"/>
      <c r="KF117" s="201"/>
      <c r="KG117" s="201" t="str">
        <f t="shared" si="113"/>
        <v/>
      </c>
      <c r="KH117" s="201"/>
      <c r="KI117" s="201"/>
      <c r="KJ117" s="201"/>
      <c r="KK117" s="201"/>
      <c r="KL117" s="201"/>
      <c r="KM117" s="201"/>
      <c r="KN117" s="201" t="str">
        <f t="shared" si="114"/>
        <v/>
      </c>
      <c r="KO117" s="201"/>
      <c r="KP117" s="201"/>
      <c r="KQ117" s="201"/>
      <c r="KR117" s="201"/>
      <c r="KS117" s="201"/>
      <c r="KT117" s="201"/>
      <c r="KU117" s="201" t="str">
        <f t="shared" si="115"/>
        <v/>
      </c>
      <c r="KV117" s="201"/>
      <c r="KW117" s="201"/>
      <c r="KX117" s="201"/>
      <c r="KY117" s="201"/>
      <c r="KZ117" s="201"/>
      <c r="LA117" s="201"/>
      <c r="LB117" s="201" t="str">
        <f t="shared" si="116"/>
        <v/>
      </c>
      <c r="LC117" s="201"/>
      <c r="LD117" s="201"/>
      <c r="LE117" s="201"/>
      <c r="LF117" s="201"/>
      <c r="LG117" s="201"/>
      <c r="LH117" s="201"/>
      <c r="LI117" s="201" t="str">
        <f t="shared" si="53"/>
        <v/>
      </c>
      <c r="LJ117" s="201"/>
      <c r="LK117" s="201"/>
      <c r="LL117" s="201"/>
      <c r="LM117" s="201"/>
      <c r="LN117" s="201"/>
      <c r="LO117" s="201"/>
      <c r="LP117" s="201" t="str">
        <f t="shared" si="54"/>
        <v/>
      </c>
      <c r="LQ117" s="201"/>
      <c r="LR117" s="201"/>
      <c r="LS117" s="201"/>
      <c r="LT117" s="201"/>
      <c r="LU117" s="201"/>
      <c r="LV117" s="201"/>
      <c r="LW117" s="201" t="str">
        <f t="shared" si="55"/>
        <v/>
      </c>
      <c r="LX117" s="201"/>
      <c r="LY117" s="201"/>
      <c r="LZ117" s="201"/>
      <c r="MA117" s="201"/>
      <c r="MB117" s="201"/>
      <c r="MC117" s="201"/>
      <c r="MD117" s="201" t="str">
        <f t="shared" si="56"/>
        <v/>
      </c>
      <c r="ME117" s="201"/>
      <c r="MF117" s="201"/>
      <c r="MG117" s="201"/>
      <c r="MH117" s="201"/>
      <c r="MI117" s="201"/>
      <c r="MJ117" s="201"/>
      <c r="MK117" s="201" t="str">
        <f t="shared" si="57"/>
        <v/>
      </c>
      <c r="ML117" s="201"/>
      <c r="MM117" s="201"/>
      <c r="MN117" s="201"/>
      <c r="MO117" s="201"/>
      <c r="MP117" s="201"/>
      <c r="MQ117" s="201"/>
      <c r="MR117" s="201" t="str">
        <f t="shared" si="58"/>
        <v/>
      </c>
      <c r="MS117" s="201"/>
      <c r="MT117" s="201"/>
      <c r="MU117" s="201"/>
      <c r="MV117" s="201"/>
      <c r="MW117" s="201"/>
      <c r="MX117" s="201"/>
      <c r="MY117" s="201" t="str">
        <f t="shared" si="59"/>
        <v/>
      </c>
      <c r="MZ117" s="201"/>
      <c r="NA117" s="201"/>
      <c r="NB117" s="201"/>
      <c r="NC117" s="201"/>
      <c r="ND117" s="201"/>
      <c r="NE117" s="201"/>
      <c r="NF117" s="201" t="str">
        <f t="shared" si="60"/>
        <v/>
      </c>
      <c r="NG117" s="201"/>
      <c r="NH117" s="201"/>
      <c r="NI117" s="201"/>
      <c r="NJ117" s="201"/>
      <c r="NK117" s="201"/>
      <c r="NL117" s="201"/>
      <c r="NM117" s="201" t="str">
        <f t="shared" si="61"/>
        <v/>
      </c>
      <c r="NN117" s="201"/>
      <c r="NO117" s="201"/>
      <c r="NP117" s="201"/>
      <c r="NQ117" s="201"/>
      <c r="NR117" s="201"/>
      <c r="NS117" s="201"/>
      <c r="NT117" s="201" t="str">
        <f t="shared" si="62"/>
        <v/>
      </c>
      <c r="NU117" s="201"/>
      <c r="NV117" s="201"/>
      <c r="NW117" s="201"/>
      <c r="NX117" s="201"/>
      <c r="NY117" s="201"/>
      <c r="NZ117" s="201"/>
      <c r="OA117" s="201" t="str">
        <f t="shared" si="63"/>
        <v/>
      </c>
      <c r="OB117" s="201"/>
      <c r="OC117" s="201"/>
      <c r="OD117" s="201"/>
      <c r="OE117" s="201"/>
      <c r="OF117" s="201"/>
      <c r="OG117" s="201"/>
      <c r="OH117" s="201" t="str">
        <f t="shared" si="64"/>
        <v/>
      </c>
      <c r="OI117" s="201"/>
      <c r="OJ117" s="201"/>
      <c r="OK117" s="201"/>
      <c r="OL117" s="201"/>
      <c r="OM117" s="201"/>
      <c r="ON117" s="201"/>
      <c r="OO117" s="201" t="str">
        <f t="shared" si="65"/>
        <v/>
      </c>
      <c r="OP117" s="201"/>
      <c r="OQ117" s="201"/>
      <c r="OR117" s="201"/>
      <c r="OS117" s="201"/>
      <c r="OT117" s="201"/>
      <c r="OU117" s="201"/>
      <c r="OV117" s="201" t="str">
        <f t="shared" si="66"/>
        <v/>
      </c>
      <c r="OW117" s="201"/>
      <c r="OX117" s="201"/>
      <c r="OY117" s="201"/>
      <c r="OZ117" s="201"/>
      <c r="PA117" s="201"/>
      <c r="PB117" s="201"/>
      <c r="PC117" s="201" t="str">
        <f t="shared" si="67"/>
        <v/>
      </c>
      <c r="PD117" s="201"/>
      <c r="PE117" s="201"/>
      <c r="PF117" s="201"/>
      <c r="PG117" s="201"/>
      <c r="PH117" s="201"/>
      <c r="PI117" s="201"/>
      <c r="PJ117" s="201" t="str">
        <f t="shared" si="68"/>
        <v/>
      </c>
      <c r="PK117" s="201"/>
      <c r="PL117" s="201"/>
      <c r="PM117" s="201"/>
      <c r="PN117" s="201"/>
      <c r="PO117" s="201"/>
      <c r="PP117" s="201"/>
      <c r="PQ117" s="201" t="str">
        <f t="shared" si="69"/>
        <v/>
      </c>
      <c r="PR117" s="201"/>
      <c r="PS117" s="201"/>
      <c r="PT117" s="201"/>
      <c r="PU117" s="201"/>
      <c r="PV117" s="201"/>
      <c r="PW117" s="201"/>
      <c r="PX117" s="201" t="str">
        <f t="shared" si="70"/>
        <v/>
      </c>
      <c r="PY117" s="201"/>
      <c r="PZ117" s="201"/>
      <c r="QA117" s="201"/>
      <c r="QB117" s="201"/>
      <c r="QC117" s="201"/>
      <c r="QD117" s="201"/>
      <c r="QE117" s="201" t="str">
        <f t="shared" si="71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5" x14ac:dyDescent="0.2">
      <c r="A118" s="201"/>
      <c r="B118" s="202"/>
      <c r="C118" s="202"/>
      <c r="D118" s="202"/>
      <c r="E118" s="202"/>
      <c r="F118" s="201" t="e">
        <f t="shared" ref="F118:F120" si="117">F22</f>
        <v>#N/A</v>
      </c>
      <c r="G118" s="201"/>
      <c r="H118" s="202"/>
      <c r="I118" s="202"/>
      <c r="J118" s="202"/>
      <c r="K118" s="201"/>
      <c r="L118" s="201"/>
      <c r="M118" s="201">
        <f t="shared" ref="M118:M120" si="118">M22</f>
        <v>20</v>
      </c>
      <c r="N118" s="201"/>
      <c r="O118" s="201"/>
      <c r="P118" s="201"/>
      <c r="Q118" s="203"/>
      <c r="R118" s="201"/>
      <c r="S118" s="201"/>
      <c r="T118" s="201">
        <f t="shared" si="74"/>
        <v>0</v>
      </c>
      <c r="U118" s="201"/>
      <c r="V118" s="201"/>
      <c r="W118" s="201"/>
      <c r="X118" s="201"/>
      <c r="Y118" s="201"/>
      <c r="Z118" s="201"/>
      <c r="AA118" s="201">
        <f t="shared" si="75"/>
        <v>0</v>
      </c>
      <c r="AB118" s="201"/>
      <c r="AC118" s="201"/>
      <c r="AD118" s="201"/>
      <c r="AE118" s="201"/>
      <c r="AF118" s="201"/>
      <c r="AG118" s="201"/>
      <c r="AH118" s="201">
        <f t="shared" si="76"/>
        <v>20</v>
      </c>
      <c r="AI118" s="201"/>
      <c r="AJ118" s="201"/>
      <c r="AK118" s="201"/>
      <c r="AL118" s="201"/>
      <c r="AM118" s="201"/>
      <c r="AN118" s="201"/>
      <c r="AO118" s="201">
        <f t="shared" si="77"/>
        <v>0</v>
      </c>
      <c r="AP118" s="201"/>
      <c r="AQ118" s="201"/>
      <c r="AR118" s="201"/>
      <c r="AS118" s="201"/>
      <c r="AT118" s="201"/>
      <c r="AU118" s="201"/>
      <c r="AV118" s="201">
        <f t="shared" si="78"/>
        <v>20</v>
      </c>
      <c r="AW118" s="201"/>
      <c r="AX118" s="201"/>
      <c r="AY118" s="201"/>
      <c r="AZ118" s="201"/>
      <c r="BA118" s="201"/>
      <c r="BB118" s="201"/>
      <c r="BC118" s="201">
        <f t="shared" si="79"/>
        <v>20</v>
      </c>
      <c r="BD118" s="201"/>
      <c r="BE118" s="201"/>
      <c r="BF118" s="201"/>
      <c r="BG118" s="201"/>
      <c r="BH118" s="201"/>
      <c r="BI118" s="201"/>
      <c r="BJ118" s="201">
        <f t="shared" si="80"/>
        <v>20</v>
      </c>
      <c r="BK118" s="201"/>
      <c r="BL118" s="201"/>
      <c r="BM118" s="201"/>
      <c r="BN118" s="201"/>
      <c r="BO118" s="201"/>
      <c r="BP118" s="201"/>
      <c r="BQ118" s="201">
        <f t="shared" si="81"/>
        <v>0</v>
      </c>
      <c r="BR118" s="201"/>
      <c r="BS118" s="201"/>
      <c r="BT118" s="201"/>
      <c r="BU118" s="201"/>
      <c r="BV118" s="201"/>
      <c r="BW118" s="201"/>
      <c r="BX118" s="201">
        <f t="shared" si="82"/>
        <v>0</v>
      </c>
      <c r="BY118" s="201"/>
      <c r="BZ118" s="201"/>
      <c r="CA118" s="201"/>
      <c r="CB118" s="201"/>
      <c r="CC118" s="201"/>
      <c r="CD118" s="201"/>
      <c r="CE118" s="201">
        <f t="shared" si="83"/>
        <v>0</v>
      </c>
      <c r="CF118" s="201"/>
      <c r="CG118" s="201"/>
      <c r="CH118" s="201"/>
      <c r="CI118" s="201"/>
      <c r="CJ118" s="201"/>
      <c r="CK118" s="201"/>
      <c r="CL118" s="201">
        <f t="shared" si="84"/>
        <v>0</v>
      </c>
      <c r="CM118" s="201"/>
      <c r="CN118" s="201"/>
      <c r="CO118" s="201"/>
      <c r="CP118" s="201"/>
      <c r="CQ118" s="201"/>
      <c r="CR118" s="201"/>
      <c r="CS118" s="201">
        <f t="shared" si="85"/>
        <v>20</v>
      </c>
      <c r="CT118" s="201"/>
      <c r="CU118" s="201"/>
      <c r="CV118" s="201"/>
      <c r="CW118" s="201"/>
      <c r="CX118" s="201"/>
      <c r="CY118" s="201"/>
      <c r="CZ118" s="201">
        <f t="shared" si="86"/>
        <v>20</v>
      </c>
      <c r="DA118" s="201"/>
      <c r="DB118" s="201"/>
      <c r="DC118" s="201"/>
      <c r="DD118" s="201"/>
      <c r="DE118" s="201"/>
      <c r="DF118" s="201"/>
      <c r="DG118" s="201">
        <f t="shared" si="87"/>
        <v>0</v>
      </c>
      <c r="DH118" s="201"/>
      <c r="DI118" s="201"/>
      <c r="DJ118" s="201"/>
      <c r="DK118" s="201"/>
      <c r="DL118" s="201"/>
      <c r="DM118" s="201"/>
      <c r="DN118" s="201">
        <f t="shared" si="88"/>
        <v>0</v>
      </c>
      <c r="DO118" s="201"/>
      <c r="DP118" s="201"/>
      <c r="DQ118" s="201"/>
      <c r="DR118" s="201"/>
      <c r="DS118" s="201"/>
      <c r="DT118" s="201"/>
      <c r="DU118" s="201">
        <f t="shared" si="89"/>
        <v>0</v>
      </c>
      <c r="DV118" s="201"/>
      <c r="DW118" s="201"/>
      <c r="DX118" s="201"/>
      <c r="DY118" s="201"/>
      <c r="DZ118" s="201"/>
      <c r="EA118" s="201"/>
      <c r="EB118" s="201">
        <f t="shared" si="90"/>
        <v>0</v>
      </c>
      <c r="EC118" s="201"/>
      <c r="ED118" s="201"/>
      <c r="EE118" s="201"/>
      <c r="EF118" s="201"/>
      <c r="EG118" s="201"/>
      <c r="EH118" s="201"/>
      <c r="EI118" s="201">
        <f t="shared" si="91"/>
        <v>0</v>
      </c>
      <c r="EJ118" s="201"/>
      <c r="EK118" s="201"/>
      <c r="EL118" s="201"/>
      <c r="EM118" s="201"/>
      <c r="EN118" s="201"/>
      <c r="EO118" s="201"/>
      <c r="EP118" s="201">
        <f t="shared" si="92"/>
        <v>20</v>
      </c>
      <c r="EQ118" s="201"/>
      <c r="ER118" s="201"/>
      <c r="ES118" s="201"/>
      <c r="ET118" s="201"/>
      <c r="EU118" s="201"/>
      <c r="EV118" s="201"/>
      <c r="EW118" s="201">
        <f t="shared" si="93"/>
        <v>0</v>
      </c>
      <c r="EX118" s="201"/>
      <c r="EY118" s="201"/>
      <c r="EZ118" s="201"/>
      <c r="FA118" s="201"/>
      <c r="FB118" s="201"/>
      <c r="FC118" s="201"/>
      <c r="FD118" s="201">
        <f t="shared" si="94"/>
        <v>0</v>
      </c>
      <c r="FE118" s="201"/>
      <c r="FF118" s="201"/>
      <c r="FG118" s="201"/>
      <c r="FH118" s="201"/>
      <c r="FI118" s="201"/>
      <c r="FJ118" s="201"/>
      <c r="FK118" s="201" t="str">
        <f t="shared" si="95"/>
        <v/>
      </c>
      <c r="FL118" s="201"/>
      <c r="FM118" s="201"/>
      <c r="FN118" s="201"/>
      <c r="FO118" s="201"/>
      <c r="FP118" s="201"/>
      <c r="FQ118" s="201"/>
      <c r="FR118" s="201">
        <f t="shared" si="96"/>
        <v>0</v>
      </c>
      <c r="FS118" s="201"/>
      <c r="FT118" s="201"/>
      <c r="FU118" s="201"/>
      <c r="FV118" s="201"/>
      <c r="FW118" s="201"/>
      <c r="FX118" s="201"/>
      <c r="FY118" s="201" t="str">
        <f t="shared" si="97"/>
        <v/>
      </c>
      <c r="FZ118" s="201"/>
      <c r="GA118" s="201"/>
      <c r="GB118" s="201"/>
      <c r="GC118" s="201"/>
      <c r="GD118" s="201"/>
      <c r="GE118" s="201"/>
      <c r="GF118" s="201" t="str">
        <f t="shared" si="98"/>
        <v/>
      </c>
      <c r="GG118" s="201"/>
      <c r="GH118" s="201"/>
      <c r="GI118" s="201"/>
      <c r="GJ118" s="201"/>
      <c r="GK118" s="201"/>
      <c r="GL118" s="201"/>
      <c r="GM118" s="201" t="str">
        <f t="shared" si="99"/>
        <v/>
      </c>
      <c r="GN118" s="201"/>
      <c r="GO118" s="201"/>
      <c r="GP118" s="201"/>
      <c r="GQ118" s="201"/>
      <c r="GR118" s="201"/>
      <c r="GS118" s="201"/>
      <c r="GT118" s="201" t="str">
        <f t="shared" si="100"/>
        <v/>
      </c>
      <c r="GU118" s="201"/>
      <c r="GV118" s="201"/>
      <c r="GW118" s="201"/>
      <c r="GX118" s="201"/>
      <c r="GY118" s="201"/>
      <c r="GZ118" s="201"/>
      <c r="HA118" s="201" t="str">
        <f t="shared" si="101"/>
        <v/>
      </c>
      <c r="HB118" s="201"/>
      <c r="HC118" s="201"/>
      <c r="HD118" s="201"/>
      <c r="HE118" s="201"/>
      <c r="HF118" s="201"/>
      <c r="HG118" s="201"/>
      <c r="HH118" s="201" t="str">
        <f t="shared" si="102"/>
        <v/>
      </c>
      <c r="HI118" s="201"/>
      <c r="HJ118" s="201"/>
      <c r="HK118" s="201"/>
      <c r="HL118" s="201"/>
      <c r="HM118" s="201"/>
      <c r="HN118" s="201"/>
      <c r="HO118" s="201" t="str">
        <f t="shared" si="103"/>
        <v/>
      </c>
      <c r="HP118" s="201"/>
      <c r="HQ118" s="201"/>
      <c r="HR118" s="201"/>
      <c r="HS118" s="201"/>
      <c r="HT118" s="201"/>
      <c r="HU118" s="201"/>
      <c r="HV118" s="201" t="str">
        <f t="shared" si="104"/>
        <v/>
      </c>
      <c r="HW118" s="201"/>
      <c r="HX118" s="201"/>
      <c r="HY118" s="201"/>
      <c r="HZ118" s="201"/>
      <c r="IA118" s="201"/>
      <c r="IB118" s="201"/>
      <c r="IC118" s="201" t="str">
        <f t="shared" si="105"/>
        <v/>
      </c>
      <c r="ID118" s="201"/>
      <c r="IE118" s="201"/>
      <c r="IF118" s="201"/>
      <c r="IG118" s="201"/>
      <c r="IH118" s="201"/>
      <c r="II118" s="201"/>
      <c r="IJ118" s="201" t="str">
        <f t="shared" si="106"/>
        <v/>
      </c>
      <c r="IK118" s="201"/>
      <c r="IL118" s="201"/>
      <c r="IM118" s="201"/>
      <c r="IN118" s="201"/>
      <c r="IO118" s="201"/>
      <c r="IP118" s="201"/>
      <c r="IQ118" s="201" t="str">
        <f t="shared" si="107"/>
        <v/>
      </c>
      <c r="IR118" s="201"/>
      <c r="IS118" s="201"/>
      <c r="IT118" s="201"/>
      <c r="IU118" s="201"/>
      <c r="IV118" s="201"/>
      <c r="IW118" s="201"/>
      <c r="IX118" s="201" t="str">
        <f t="shared" si="108"/>
        <v/>
      </c>
      <c r="IY118" s="201"/>
      <c r="IZ118" s="201"/>
      <c r="JA118" s="201"/>
      <c r="JB118" s="201"/>
      <c r="JC118" s="201"/>
      <c r="JD118" s="201"/>
      <c r="JE118" s="201" t="str">
        <f t="shared" si="109"/>
        <v/>
      </c>
      <c r="JF118" s="201"/>
      <c r="JG118" s="201"/>
      <c r="JH118" s="201"/>
      <c r="JI118" s="201"/>
      <c r="JJ118" s="201"/>
      <c r="JK118" s="201"/>
      <c r="JL118" s="201" t="str">
        <f t="shared" si="110"/>
        <v/>
      </c>
      <c r="JM118" s="201"/>
      <c r="JN118" s="201"/>
      <c r="JO118" s="201"/>
      <c r="JP118" s="201"/>
      <c r="JQ118" s="201"/>
      <c r="JR118" s="201"/>
      <c r="JS118" s="201" t="str">
        <f t="shared" si="111"/>
        <v/>
      </c>
      <c r="JT118" s="201"/>
      <c r="JU118" s="201"/>
      <c r="JV118" s="201"/>
      <c r="JW118" s="201"/>
      <c r="JX118" s="201"/>
      <c r="JY118" s="201"/>
      <c r="JZ118" s="201" t="str">
        <f t="shared" si="112"/>
        <v/>
      </c>
      <c r="KA118" s="201"/>
      <c r="KB118" s="201"/>
      <c r="KC118" s="201"/>
      <c r="KD118" s="201"/>
      <c r="KE118" s="201"/>
      <c r="KF118" s="201"/>
      <c r="KG118" s="201" t="str">
        <f t="shared" si="113"/>
        <v/>
      </c>
      <c r="KH118" s="201"/>
      <c r="KI118" s="201"/>
      <c r="KJ118" s="201"/>
      <c r="KK118" s="201"/>
      <c r="KL118" s="201"/>
      <c r="KM118" s="201"/>
      <c r="KN118" s="201" t="str">
        <f t="shared" si="114"/>
        <v/>
      </c>
      <c r="KO118" s="201"/>
      <c r="KP118" s="201"/>
      <c r="KQ118" s="201"/>
      <c r="KR118" s="201"/>
      <c r="KS118" s="201"/>
      <c r="KT118" s="201"/>
      <c r="KU118" s="201" t="str">
        <f t="shared" si="115"/>
        <v/>
      </c>
      <c r="KV118" s="201"/>
      <c r="KW118" s="201"/>
      <c r="KX118" s="201"/>
      <c r="KY118" s="201"/>
      <c r="KZ118" s="201"/>
      <c r="LA118" s="201"/>
      <c r="LB118" s="201" t="str">
        <f t="shared" si="116"/>
        <v/>
      </c>
      <c r="LC118" s="201"/>
      <c r="LD118" s="201"/>
      <c r="LE118" s="201"/>
      <c r="LF118" s="201"/>
      <c r="LG118" s="201"/>
      <c r="LH118" s="201"/>
      <c r="LI118" s="201" t="str">
        <f t="shared" si="53"/>
        <v/>
      </c>
      <c r="LJ118" s="201"/>
      <c r="LK118" s="201"/>
      <c r="LL118" s="201"/>
      <c r="LM118" s="201"/>
      <c r="LN118" s="201"/>
      <c r="LO118" s="201"/>
      <c r="LP118" s="201" t="str">
        <f t="shared" si="54"/>
        <v/>
      </c>
      <c r="LQ118" s="201"/>
      <c r="LR118" s="201"/>
      <c r="LS118" s="201"/>
      <c r="LT118" s="201"/>
      <c r="LU118" s="201"/>
      <c r="LV118" s="201"/>
      <c r="LW118" s="201" t="str">
        <f t="shared" si="55"/>
        <v/>
      </c>
      <c r="LX118" s="201"/>
      <c r="LY118" s="201"/>
      <c r="LZ118" s="201"/>
      <c r="MA118" s="201"/>
      <c r="MB118" s="201"/>
      <c r="MC118" s="201"/>
      <c r="MD118" s="201" t="str">
        <f t="shared" si="56"/>
        <v/>
      </c>
      <c r="ME118" s="201"/>
      <c r="MF118" s="201"/>
      <c r="MG118" s="201"/>
      <c r="MH118" s="201"/>
      <c r="MI118" s="201"/>
      <c r="MJ118" s="201"/>
      <c r="MK118" s="201" t="str">
        <f t="shared" si="57"/>
        <v/>
      </c>
      <c r="ML118" s="201"/>
      <c r="MM118" s="201"/>
      <c r="MN118" s="201"/>
      <c r="MO118" s="201"/>
      <c r="MP118" s="201"/>
      <c r="MQ118" s="201"/>
      <c r="MR118" s="201" t="str">
        <f t="shared" si="58"/>
        <v/>
      </c>
      <c r="MS118" s="201"/>
      <c r="MT118" s="201"/>
      <c r="MU118" s="201"/>
      <c r="MV118" s="201"/>
      <c r="MW118" s="201"/>
      <c r="MX118" s="201"/>
      <c r="MY118" s="201" t="str">
        <f t="shared" si="59"/>
        <v/>
      </c>
      <c r="MZ118" s="201"/>
      <c r="NA118" s="201"/>
      <c r="NB118" s="201"/>
      <c r="NC118" s="201"/>
      <c r="ND118" s="201"/>
      <c r="NE118" s="201"/>
      <c r="NF118" s="201" t="str">
        <f t="shared" si="60"/>
        <v/>
      </c>
      <c r="NG118" s="201"/>
      <c r="NH118" s="201"/>
      <c r="NI118" s="201"/>
      <c r="NJ118" s="201"/>
      <c r="NK118" s="201"/>
      <c r="NL118" s="201"/>
      <c r="NM118" s="201" t="str">
        <f t="shared" si="61"/>
        <v/>
      </c>
      <c r="NN118" s="201"/>
      <c r="NO118" s="201"/>
      <c r="NP118" s="201"/>
      <c r="NQ118" s="201"/>
      <c r="NR118" s="201"/>
      <c r="NS118" s="201"/>
      <c r="NT118" s="201" t="str">
        <f t="shared" si="62"/>
        <v/>
      </c>
      <c r="NU118" s="201"/>
      <c r="NV118" s="201"/>
      <c r="NW118" s="201"/>
      <c r="NX118" s="201"/>
      <c r="NY118" s="201"/>
      <c r="NZ118" s="201"/>
      <c r="OA118" s="201" t="str">
        <f t="shared" si="63"/>
        <v/>
      </c>
      <c r="OB118" s="201"/>
      <c r="OC118" s="201"/>
      <c r="OD118" s="201"/>
      <c r="OE118" s="201"/>
      <c r="OF118" s="201"/>
      <c r="OG118" s="201"/>
      <c r="OH118" s="201" t="str">
        <f t="shared" si="64"/>
        <v/>
      </c>
      <c r="OI118" s="201"/>
      <c r="OJ118" s="201"/>
      <c r="OK118" s="201"/>
      <c r="OL118" s="201"/>
      <c r="OM118" s="201"/>
      <c r="ON118" s="201"/>
      <c r="OO118" s="201" t="str">
        <f t="shared" si="65"/>
        <v/>
      </c>
      <c r="OP118" s="201"/>
      <c r="OQ118" s="201"/>
      <c r="OR118" s="201"/>
      <c r="OS118" s="201"/>
      <c r="OT118" s="201"/>
      <c r="OU118" s="201"/>
      <c r="OV118" s="201" t="str">
        <f t="shared" si="66"/>
        <v/>
      </c>
      <c r="OW118" s="201"/>
      <c r="OX118" s="201"/>
      <c r="OY118" s="201"/>
      <c r="OZ118" s="201"/>
      <c r="PA118" s="201"/>
      <c r="PB118" s="201"/>
      <c r="PC118" s="201" t="str">
        <f t="shared" si="67"/>
        <v/>
      </c>
      <c r="PD118" s="201"/>
      <c r="PE118" s="201"/>
      <c r="PF118" s="201"/>
      <c r="PG118" s="201"/>
      <c r="PH118" s="201"/>
      <c r="PI118" s="201"/>
      <c r="PJ118" s="201" t="str">
        <f t="shared" si="68"/>
        <v/>
      </c>
      <c r="PK118" s="201"/>
      <c r="PL118" s="201"/>
      <c r="PM118" s="201"/>
      <c r="PN118" s="201"/>
      <c r="PO118" s="201"/>
      <c r="PP118" s="201"/>
      <c r="PQ118" s="201" t="str">
        <f t="shared" si="69"/>
        <v/>
      </c>
      <c r="PR118" s="201"/>
      <c r="PS118" s="201"/>
      <c r="PT118" s="201"/>
      <c r="PU118" s="201"/>
      <c r="PV118" s="201"/>
      <c r="PW118" s="201"/>
      <c r="PX118" s="201" t="str">
        <f t="shared" si="70"/>
        <v/>
      </c>
      <c r="PY118" s="201"/>
      <c r="PZ118" s="201"/>
      <c r="QA118" s="201"/>
      <c r="QB118" s="201"/>
      <c r="QC118" s="201"/>
      <c r="QD118" s="201"/>
      <c r="QE118" s="201" t="str">
        <f t="shared" si="71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5" x14ac:dyDescent="0.2">
      <c r="A119" s="201"/>
      <c r="B119" s="202"/>
      <c r="C119" s="202"/>
      <c r="D119" s="202"/>
      <c r="E119" s="202"/>
      <c r="F119" s="201" t="e">
        <f t="shared" si="117"/>
        <v>#N/A</v>
      </c>
      <c r="G119" s="201"/>
      <c r="H119" s="202"/>
      <c r="I119" s="202"/>
      <c r="J119" s="202"/>
      <c r="K119" s="201"/>
      <c r="L119" s="201"/>
      <c r="M119" s="201">
        <f t="shared" si="118"/>
        <v>0</v>
      </c>
      <c r="N119" s="201"/>
      <c r="O119" s="201"/>
      <c r="P119" s="201"/>
      <c r="Q119" s="203"/>
      <c r="R119" s="201"/>
      <c r="S119" s="201"/>
      <c r="T119" s="201">
        <f t="shared" si="74"/>
        <v>20</v>
      </c>
      <c r="U119" s="201"/>
      <c r="V119" s="201"/>
      <c r="W119" s="201"/>
      <c r="X119" s="201"/>
      <c r="Y119" s="201"/>
      <c r="Z119" s="201"/>
      <c r="AA119" s="201">
        <f t="shared" si="75"/>
        <v>0</v>
      </c>
      <c r="AB119" s="201"/>
      <c r="AC119" s="201"/>
      <c r="AD119" s="201"/>
      <c r="AE119" s="201"/>
      <c r="AF119" s="201"/>
      <c r="AG119" s="201"/>
      <c r="AH119" s="201">
        <f t="shared" si="76"/>
        <v>0</v>
      </c>
      <c r="AI119" s="201"/>
      <c r="AJ119" s="201"/>
      <c r="AK119" s="201"/>
      <c r="AL119" s="201"/>
      <c r="AM119" s="201"/>
      <c r="AN119" s="201"/>
      <c r="AO119" s="201">
        <f t="shared" si="77"/>
        <v>0</v>
      </c>
      <c r="AP119" s="201"/>
      <c r="AQ119" s="201"/>
      <c r="AR119" s="201"/>
      <c r="AS119" s="201"/>
      <c r="AT119" s="201"/>
      <c r="AU119" s="201"/>
      <c r="AV119" s="201">
        <f t="shared" si="78"/>
        <v>0</v>
      </c>
      <c r="AW119" s="201"/>
      <c r="AX119" s="201"/>
      <c r="AY119" s="201"/>
      <c r="AZ119" s="201"/>
      <c r="BA119" s="201"/>
      <c r="BB119" s="201"/>
      <c r="BC119" s="201">
        <f t="shared" si="79"/>
        <v>0</v>
      </c>
      <c r="BD119" s="201"/>
      <c r="BE119" s="201"/>
      <c r="BF119" s="201"/>
      <c r="BG119" s="201"/>
      <c r="BH119" s="201"/>
      <c r="BI119" s="201"/>
      <c r="BJ119" s="201">
        <f t="shared" si="80"/>
        <v>0</v>
      </c>
      <c r="BK119" s="201"/>
      <c r="BL119" s="201"/>
      <c r="BM119" s="201"/>
      <c r="BN119" s="201"/>
      <c r="BO119" s="201"/>
      <c r="BP119" s="201"/>
      <c r="BQ119" s="201">
        <f t="shared" si="81"/>
        <v>0</v>
      </c>
      <c r="BR119" s="201"/>
      <c r="BS119" s="201"/>
      <c r="BT119" s="201"/>
      <c r="BU119" s="201"/>
      <c r="BV119" s="201"/>
      <c r="BW119" s="201"/>
      <c r="BX119" s="201">
        <f t="shared" si="82"/>
        <v>0</v>
      </c>
      <c r="BY119" s="201"/>
      <c r="BZ119" s="201"/>
      <c r="CA119" s="201"/>
      <c r="CB119" s="201"/>
      <c r="CC119" s="201"/>
      <c r="CD119" s="201"/>
      <c r="CE119" s="201">
        <f t="shared" si="83"/>
        <v>0</v>
      </c>
      <c r="CF119" s="201"/>
      <c r="CG119" s="201"/>
      <c r="CH119" s="201"/>
      <c r="CI119" s="201"/>
      <c r="CJ119" s="201"/>
      <c r="CK119" s="201"/>
      <c r="CL119" s="201">
        <f t="shared" si="84"/>
        <v>0</v>
      </c>
      <c r="CM119" s="201"/>
      <c r="CN119" s="201"/>
      <c r="CO119" s="201"/>
      <c r="CP119" s="201"/>
      <c r="CQ119" s="201"/>
      <c r="CR119" s="201"/>
      <c r="CS119" s="201">
        <f t="shared" si="85"/>
        <v>0</v>
      </c>
      <c r="CT119" s="201"/>
      <c r="CU119" s="201"/>
      <c r="CV119" s="201"/>
      <c r="CW119" s="201"/>
      <c r="CX119" s="201"/>
      <c r="CY119" s="201"/>
      <c r="CZ119" s="201">
        <f t="shared" si="86"/>
        <v>20</v>
      </c>
      <c r="DA119" s="201"/>
      <c r="DB119" s="201"/>
      <c r="DC119" s="201"/>
      <c r="DD119" s="201"/>
      <c r="DE119" s="201"/>
      <c r="DF119" s="201"/>
      <c r="DG119" s="201">
        <f t="shared" si="87"/>
        <v>20</v>
      </c>
      <c r="DH119" s="201"/>
      <c r="DI119" s="201"/>
      <c r="DJ119" s="201"/>
      <c r="DK119" s="201"/>
      <c r="DL119" s="201"/>
      <c r="DM119" s="201"/>
      <c r="DN119" s="201">
        <f t="shared" si="88"/>
        <v>0</v>
      </c>
      <c r="DO119" s="201"/>
      <c r="DP119" s="201"/>
      <c r="DQ119" s="201"/>
      <c r="DR119" s="201"/>
      <c r="DS119" s="201"/>
      <c r="DT119" s="201"/>
      <c r="DU119" s="201">
        <f t="shared" si="89"/>
        <v>20</v>
      </c>
      <c r="DV119" s="201"/>
      <c r="DW119" s="201"/>
      <c r="DX119" s="201"/>
      <c r="DY119" s="201"/>
      <c r="DZ119" s="201"/>
      <c r="EA119" s="201"/>
      <c r="EB119" s="201">
        <f t="shared" si="90"/>
        <v>0</v>
      </c>
      <c r="EC119" s="201"/>
      <c r="ED119" s="201"/>
      <c r="EE119" s="201"/>
      <c r="EF119" s="201"/>
      <c r="EG119" s="201"/>
      <c r="EH119" s="201"/>
      <c r="EI119" s="201">
        <f t="shared" si="91"/>
        <v>0</v>
      </c>
      <c r="EJ119" s="201"/>
      <c r="EK119" s="201"/>
      <c r="EL119" s="201"/>
      <c r="EM119" s="201"/>
      <c r="EN119" s="201"/>
      <c r="EO119" s="201"/>
      <c r="EP119" s="201">
        <f t="shared" si="92"/>
        <v>20</v>
      </c>
      <c r="EQ119" s="201"/>
      <c r="ER119" s="201"/>
      <c r="ES119" s="201"/>
      <c r="ET119" s="201"/>
      <c r="EU119" s="201"/>
      <c r="EV119" s="201"/>
      <c r="EW119" s="201">
        <f t="shared" si="93"/>
        <v>0</v>
      </c>
      <c r="EX119" s="201"/>
      <c r="EY119" s="201"/>
      <c r="EZ119" s="201"/>
      <c r="FA119" s="201"/>
      <c r="FB119" s="201"/>
      <c r="FC119" s="201"/>
      <c r="FD119" s="201">
        <f t="shared" si="94"/>
        <v>0</v>
      </c>
      <c r="FE119" s="201"/>
      <c r="FF119" s="201"/>
      <c r="FG119" s="201"/>
      <c r="FH119" s="201"/>
      <c r="FI119" s="201"/>
      <c r="FJ119" s="201"/>
      <c r="FK119" s="201" t="str">
        <f t="shared" si="95"/>
        <v/>
      </c>
      <c r="FL119" s="201"/>
      <c r="FM119" s="201"/>
      <c r="FN119" s="201"/>
      <c r="FO119" s="201"/>
      <c r="FP119" s="201"/>
      <c r="FQ119" s="201"/>
      <c r="FR119" s="201">
        <f t="shared" si="96"/>
        <v>0</v>
      </c>
      <c r="FS119" s="201"/>
      <c r="FT119" s="201"/>
      <c r="FU119" s="201"/>
      <c r="FV119" s="201"/>
      <c r="FW119" s="201"/>
      <c r="FX119" s="201"/>
      <c r="FY119" s="201" t="str">
        <f t="shared" si="97"/>
        <v/>
      </c>
      <c r="FZ119" s="201"/>
      <c r="GA119" s="201"/>
      <c r="GB119" s="201"/>
      <c r="GC119" s="201"/>
      <c r="GD119" s="201"/>
      <c r="GE119" s="201"/>
      <c r="GF119" s="201" t="str">
        <f t="shared" si="98"/>
        <v/>
      </c>
      <c r="GG119" s="201"/>
      <c r="GH119" s="201"/>
      <c r="GI119" s="201"/>
      <c r="GJ119" s="201"/>
      <c r="GK119" s="201"/>
      <c r="GL119" s="201"/>
      <c r="GM119" s="201" t="str">
        <f t="shared" si="99"/>
        <v/>
      </c>
      <c r="GN119" s="201"/>
      <c r="GO119" s="201"/>
      <c r="GP119" s="201"/>
      <c r="GQ119" s="201"/>
      <c r="GR119" s="201"/>
      <c r="GS119" s="201"/>
      <c r="GT119" s="201" t="str">
        <f t="shared" si="100"/>
        <v/>
      </c>
      <c r="GU119" s="201"/>
      <c r="GV119" s="201"/>
      <c r="GW119" s="201"/>
      <c r="GX119" s="201"/>
      <c r="GY119" s="201"/>
      <c r="GZ119" s="201"/>
      <c r="HA119" s="201" t="str">
        <f t="shared" si="101"/>
        <v/>
      </c>
      <c r="HB119" s="201"/>
      <c r="HC119" s="201"/>
      <c r="HD119" s="201"/>
      <c r="HE119" s="201"/>
      <c r="HF119" s="201"/>
      <c r="HG119" s="201"/>
      <c r="HH119" s="201" t="str">
        <f t="shared" si="102"/>
        <v/>
      </c>
      <c r="HI119" s="201"/>
      <c r="HJ119" s="201"/>
      <c r="HK119" s="201"/>
      <c r="HL119" s="201"/>
      <c r="HM119" s="201"/>
      <c r="HN119" s="201"/>
      <c r="HO119" s="201" t="str">
        <f t="shared" si="103"/>
        <v/>
      </c>
      <c r="HP119" s="201"/>
      <c r="HQ119" s="201"/>
      <c r="HR119" s="201"/>
      <c r="HS119" s="201"/>
      <c r="HT119" s="201"/>
      <c r="HU119" s="201"/>
      <c r="HV119" s="201" t="str">
        <f t="shared" si="104"/>
        <v/>
      </c>
      <c r="HW119" s="201"/>
      <c r="HX119" s="201"/>
      <c r="HY119" s="201"/>
      <c r="HZ119" s="201"/>
      <c r="IA119" s="201"/>
      <c r="IB119" s="201"/>
      <c r="IC119" s="201" t="str">
        <f t="shared" si="105"/>
        <v/>
      </c>
      <c r="ID119" s="201"/>
      <c r="IE119" s="201"/>
      <c r="IF119" s="201"/>
      <c r="IG119" s="201"/>
      <c r="IH119" s="201"/>
      <c r="II119" s="201"/>
      <c r="IJ119" s="201" t="str">
        <f t="shared" si="106"/>
        <v/>
      </c>
      <c r="IK119" s="201"/>
      <c r="IL119" s="201"/>
      <c r="IM119" s="201"/>
      <c r="IN119" s="201"/>
      <c r="IO119" s="201"/>
      <c r="IP119" s="201"/>
      <c r="IQ119" s="201" t="str">
        <f t="shared" si="107"/>
        <v/>
      </c>
      <c r="IR119" s="201"/>
      <c r="IS119" s="201"/>
      <c r="IT119" s="201"/>
      <c r="IU119" s="201"/>
      <c r="IV119" s="201"/>
      <c r="IW119" s="201"/>
      <c r="IX119" s="201" t="str">
        <f t="shared" si="108"/>
        <v/>
      </c>
      <c r="IY119" s="201"/>
      <c r="IZ119" s="201"/>
      <c r="JA119" s="201"/>
      <c r="JB119" s="201"/>
      <c r="JC119" s="201"/>
      <c r="JD119" s="201"/>
      <c r="JE119" s="201" t="str">
        <f t="shared" si="109"/>
        <v/>
      </c>
      <c r="JF119" s="201"/>
      <c r="JG119" s="201"/>
      <c r="JH119" s="201"/>
      <c r="JI119" s="201"/>
      <c r="JJ119" s="201"/>
      <c r="JK119" s="201"/>
      <c r="JL119" s="201" t="str">
        <f t="shared" si="110"/>
        <v/>
      </c>
      <c r="JM119" s="201"/>
      <c r="JN119" s="201"/>
      <c r="JO119" s="201"/>
      <c r="JP119" s="201"/>
      <c r="JQ119" s="201"/>
      <c r="JR119" s="201"/>
      <c r="JS119" s="201" t="str">
        <f t="shared" si="111"/>
        <v/>
      </c>
      <c r="JT119" s="201"/>
      <c r="JU119" s="201"/>
      <c r="JV119" s="201"/>
      <c r="JW119" s="201"/>
      <c r="JX119" s="201"/>
      <c r="JY119" s="201"/>
      <c r="JZ119" s="201" t="str">
        <f t="shared" si="112"/>
        <v/>
      </c>
      <c r="KA119" s="201"/>
      <c r="KB119" s="201"/>
      <c r="KC119" s="201"/>
      <c r="KD119" s="201"/>
      <c r="KE119" s="201"/>
      <c r="KF119" s="201"/>
      <c r="KG119" s="201" t="str">
        <f t="shared" si="113"/>
        <v/>
      </c>
      <c r="KH119" s="201"/>
      <c r="KI119" s="201"/>
      <c r="KJ119" s="201"/>
      <c r="KK119" s="201"/>
      <c r="KL119" s="201"/>
      <c r="KM119" s="201"/>
      <c r="KN119" s="201" t="str">
        <f t="shared" si="114"/>
        <v/>
      </c>
      <c r="KO119" s="201"/>
      <c r="KP119" s="201"/>
      <c r="KQ119" s="201"/>
      <c r="KR119" s="201"/>
      <c r="KS119" s="201"/>
      <c r="KT119" s="201"/>
      <c r="KU119" s="201" t="str">
        <f t="shared" si="115"/>
        <v/>
      </c>
      <c r="KV119" s="201"/>
      <c r="KW119" s="201"/>
      <c r="KX119" s="201"/>
      <c r="KY119" s="201"/>
      <c r="KZ119" s="201"/>
      <c r="LA119" s="201"/>
      <c r="LB119" s="201" t="str">
        <f t="shared" si="116"/>
        <v/>
      </c>
      <c r="LC119" s="201"/>
      <c r="LD119" s="201"/>
      <c r="LE119" s="201"/>
      <c r="LF119" s="201"/>
      <c r="LG119" s="201"/>
      <c r="LH119" s="201"/>
      <c r="LI119" s="201" t="str">
        <f t="shared" si="53"/>
        <v/>
      </c>
      <c r="LJ119" s="201"/>
      <c r="LK119" s="201"/>
      <c r="LL119" s="201"/>
      <c r="LM119" s="201"/>
      <c r="LN119" s="201"/>
      <c r="LO119" s="201"/>
      <c r="LP119" s="201" t="str">
        <f t="shared" si="54"/>
        <v/>
      </c>
      <c r="LQ119" s="201"/>
      <c r="LR119" s="201"/>
      <c r="LS119" s="201"/>
      <c r="LT119" s="201"/>
      <c r="LU119" s="201"/>
      <c r="LV119" s="201"/>
      <c r="LW119" s="201" t="str">
        <f t="shared" si="55"/>
        <v/>
      </c>
      <c r="LX119" s="201"/>
      <c r="LY119" s="201"/>
      <c r="LZ119" s="201"/>
      <c r="MA119" s="201"/>
      <c r="MB119" s="201"/>
      <c r="MC119" s="201"/>
      <c r="MD119" s="201" t="str">
        <f t="shared" si="56"/>
        <v/>
      </c>
      <c r="ME119" s="201"/>
      <c r="MF119" s="201"/>
      <c r="MG119" s="201"/>
      <c r="MH119" s="201"/>
      <c r="MI119" s="201"/>
      <c r="MJ119" s="201"/>
      <c r="MK119" s="201" t="str">
        <f t="shared" si="57"/>
        <v/>
      </c>
      <c r="ML119" s="201"/>
      <c r="MM119" s="201"/>
      <c r="MN119" s="201"/>
      <c r="MO119" s="201"/>
      <c r="MP119" s="201"/>
      <c r="MQ119" s="201"/>
      <c r="MR119" s="201" t="str">
        <f t="shared" si="58"/>
        <v/>
      </c>
      <c r="MS119" s="201"/>
      <c r="MT119" s="201"/>
      <c r="MU119" s="201"/>
      <c r="MV119" s="201"/>
      <c r="MW119" s="201"/>
      <c r="MX119" s="201"/>
      <c r="MY119" s="201" t="str">
        <f t="shared" si="59"/>
        <v/>
      </c>
      <c r="MZ119" s="201"/>
      <c r="NA119" s="201"/>
      <c r="NB119" s="201"/>
      <c r="NC119" s="201"/>
      <c r="ND119" s="201"/>
      <c r="NE119" s="201"/>
      <c r="NF119" s="201" t="str">
        <f t="shared" si="60"/>
        <v/>
      </c>
      <c r="NG119" s="201"/>
      <c r="NH119" s="201"/>
      <c r="NI119" s="201"/>
      <c r="NJ119" s="201"/>
      <c r="NK119" s="201"/>
      <c r="NL119" s="201"/>
      <c r="NM119" s="201" t="str">
        <f t="shared" si="61"/>
        <v/>
      </c>
      <c r="NN119" s="201"/>
      <c r="NO119" s="201"/>
      <c r="NP119" s="201"/>
      <c r="NQ119" s="201"/>
      <c r="NR119" s="201"/>
      <c r="NS119" s="201"/>
      <c r="NT119" s="201" t="str">
        <f t="shared" si="62"/>
        <v/>
      </c>
      <c r="NU119" s="201"/>
      <c r="NV119" s="201"/>
      <c r="NW119" s="201"/>
      <c r="NX119" s="201"/>
      <c r="NY119" s="201"/>
      <c r="NZ119" s="201"/>
      <c r="OA119" s="201" t="str">
        <f t="shared" si="63"/>
        <v/>
      </c>
      <c r="OB119" s="201"/>
      <c r="OC119" s="201"/>
      <c r="OD119" s="201"/>
      <c r="OE119" s="201"/>
      <c r="OF119" s="201"/>
      <c r="OG119" s="201"/>
      <c r="OH119" s="201" t="str">
        <f t="shared" si="64"/>
        <v/>
      </c>
      <c r="OI119" s="201"/>
      <c r="OJ119" s="201"/>
      <c r="OK119" s="201"/>
      <c r="OL119" s="201"/>
      <c r="OM119" s="201"/>
      <c r="ON119" s="201"/>
      <c r="OO119" s="201" t="str">
        <f t="shared" si="65"/>
        <v/>
      </c>
      <c r="OP119" s="201"/>
      <c r="OQ119" s="201"/>
      <c r="OR119" s="201"/>
      <c r="OS119" s="201"/>
      <c r="OT119" s="201"/>
      <c r="OU119" s="201"/>
      <c r="OV119" s="201" t="str">
        <f t="shared" si="66"/>
        <v/>
      </c>
      <c r="OW119" s="201"/>
      <c r="OX119" s="201"/>
      <c r="OY119" s="201"/>
      <c r="OZ119" s="201"/>
      <c r="PA119" s="201"/>
      <c r="PB119" s="201"/>
      <c r="PC119" s="201" t="str">
        <f t="shared" si="67"/>
        <v/>
      </c>
      <c r="PD119" s="201"/>
      <c r="PE119" s="201"/>
      <c r="PF119" s="201"/>
      <c r="PG119" s="201"/>
      <c r="PH119" s="201"/>
      <c r="PI119" s="201"/>
      <c r="PJ119" s="201" t="str">
        <f t="shared" si="68"/>
        <v/>
      </c>
      <c r="PK119" s="201"/>
      <c r="PL119" s="201"/>
      <c r="PM119" s="201"/>
      <c r="PN119" s="201"/>
      <c r="PO119" s="201"/>
      <c r="PP119" s="201"/>
      <c r="PQ119" s="201" t="str">
        <f t="shared" si="69"/>
        <v/>
      </c>
      <c r="PR119" s="201"/>
      <c r="PS119" s="201"/>
      <c r="PT119" s="201"/>
      <c r="PU119" s="201"/>
      <c r="PV119" s="201"/>
      <c r="PW119" s="201"/>
      <c r="PX119" s="201" t="str">
        <f t="shared" si="70"/>
        <v/>
      </c>
      <c r="PY119" s="201"/>
      <c r="PZ119" s="201"/>
      <c r="QA119" s="201"/>
      <c r="QB119" s="201"/>
      <c r="QC119" s="201"/>
      <c r="QD119" s="201"/>
      <c r="QE119" s="201" t="str">
        <f t="shared" si="71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5" x14ac:dyDescent="0.2">
      <c r="A120" s="201"/>
      <c r="B120" s="202"/>
      <c r="C120" s="202"/>
      <c r="D120" s="202"/>
      <c r="E120" s="202"/>
      <c r="F120" s="201" t="e">
        <f t="shared" si="117"/>
        <v>#N/A</v>
      </c>
      <c r="G120" s="201"/>
      <c r="H120" s="202"/>
      <c r="I120" s="202"/>
      <c r="J120" s="202"/>
      <c r="K120" s="201"/>
      <c r="L120" s="201"/>
      <c r="M120" s="201">
        <f t="shared" si="118"/>
        <v>0</v>
      </c>
      <c r="N120" s="201"/>
      <c r="O120" s="201"/>
      <c r="P120" s="201"/>
      <c r="Q120" s="203"/>
      <c r="R120" s="201"/>
      <c r="S120" s="201"/>
      <c r="T120" s="201">
        <f t="shared" si="74"/>
        <v>20</v>
      </c>
      <c r="U120" s="201"/>
      <c r="V120" s="201"/>
      <c r="W120" s="201"/>
      <c r="X120" s="201"/>
      <c r="Y120" s="201"/>
      <c r="Z120" s="201"/>
      <c r="AA120" s="201">
        <f t="shared" si="75"/>
        <v>0</v>
      </c>
      <c r="AB120" s="201"/>
      <c r="AC120" s="201"/>
      <c r="AD120" s="201"/>
      <c r="AE120" s="201"/>
      <c r="AF120" s="201"/>
      <c r="AG120" s="201"/>
      <c r="AH120" s="201">
        <f t="shared" si="76"/>
        <v>20</v>
      </c>
      <c r="AI120" s="201"/>
      <c r="AJ120" s="201"/>
      <c r="AK120" s="201"/>
      <c r="AL120" s="201"/>
      <c r="AM120" s="201"/>
      <c r="AN120" s="201"/>
      <c r="AO120" s="201">
        <f t="shared" si="77"/>
        <v>0</v>
      </c>
      <c r="AP120" s="201"/>
      <c r="AQ120" s="201"/>
      <c r="AR120" s="201"/>
      <c r="AS120" s="201"/>
      <c r="AT120" s="201"/>
      <c r="AU120" s="201"/>
      <c r="AV120" s="201">
        <f t="shared" si="78"/>
        <v>0</v>
      </c>
      <c r="AW120" s="201"/>
      <c r="AX120" s="201"/>
      <c r="AY120" s="201"/>
      <c r="AZ120" s="201"/>
      <c r="BA120" s="201"/>
      <c r="BB120" s="201"/>
      <c r="BC120" s="201">
        <f t="shared" si="79"/>
        <v>0</v>
      </c>
      <c r="BD120" s="201"/>
      <c r="BE120" s="201"/>
      <c r="BF120" s="201"/>
      <c r="BG120" s="201"/>
      <c r="BH120" s="201"/>
      <c r="BI120" s="201"/>
      <c r="BJ120" s="201">
        <f t="shared" si="80"/>
        <v>20</v>
      </c>
      <c r="BK120" s="201"/>
      <c r="BL120" s="201"/>
      <c r="BM120" s="201"/>
      <c r="BN120" s="201"/>
      <c r="BO120" s="201"/>
      <c r="BP120" s="201"/>
      <c r="BQ120" s="201">
        <f t="shared" si="81"/>
        <v>0</v>
      </c>
      <c r="BR120" s="201"/>
      <c r="BS120" s="201"/>
      <c r="BT120" s="201"/>
      <c r="BU120" s="201"/>
      <c r="BV120" s="201"/>
      <c r="BW120" s="201"/>
      <c r="BX120" s="201">
        <f t="shared" si="82"/>
        <v>0</v>
      </c>
      <c r="BY120" s="201"/>
      <c r="BZ120" s="201"/>
      <c r="CA120" s="201"/>
      <c r="CB120" s="201"/>
      <c r="CC120" s="201"/>
      <c r="CD120" s="201"/>
      <c r="CE120" s="201">
        <f t="shared" si="83"/>
        <v>0</v>
      </c>
      <c r="CF120" s="201"/>
      <c r="CG120" s="201"/>
      <c r="CH120" s="201"/>
      <c r="CI120" s="201"/>
      <c r="CJ120" s="201"/>
      <c r="CK120" s="201"/>
      <c r="CL120" s="201">
        <f t="shared" si="84"/>
        <v>20</v>
      </c>
      <c r="CM120" s="201"/>
      <c r="CN120" s="201"/>
      <c r="CO120" s="201"/>
      <c r="CP120" s="201"/>
      <c r="CQ120" s="201"/>
      <c r="CR120" s="201"/>
      <c r="CS120" s="201">
        <f t="shared" si="85"/>
        <v>20</v>
      </c>
      <c r="CT120" s="201"/>
      <c r="CU120" s="201"/>
      <c r="CV120" s="201"/>
      <c r="CW120" s="201"/>
      <c r="CX120" s="201"/>
      <c r="CY120" s="201"/>
      <c r="CZ120" s="201">
        <f t="shared" si="86"/>
        <v>20</v>
      </c>
      <c r="DA120" s="201"/>
      <c r="DB120" s="201"/>
      <c r="DC120" s="201"/>
      <c r="DD120" s="201"/>
      <c r="DE120" s="201"/>
      <c r="DF120" s="201"/>
      <c r="DG120" s="201">
        <f t="shared" si="87"/>
        <v>0</v>
      </c>
      <c r="DH120" s="201"/>
      <c r="DI120" s="201"/>
      <c r="DJ120" s="201"/>
      <c r="DK120" s="201"/>
      <c r="DL120" s="201"/>
      <c r="DM120" s="201"/>
      <c r="DN120" s="201">
        <f t="shared" si="88"/>
        <v>0</v>
      </c>
      <c r="DO120" s="201"/>
      <c r="DP120" s="201"/>
      <c r="DQ120" s="201"/>
      <c r="DR120" s="201"/>
      <c r="DS120" s="201"/>
      <c r="DT120" s="201"/>
      <c r="DU120" s="201">
        <f t="shared" si="89"/>
        <v>0</v>
      </c>
      <c r="DV120" s="201"/>
      <c r="DW120" s="201"/>
      <c r="DX120" s="201"/>
      <c r="DY120" s="201"/>
      <c r="DZ120" s="201"/>
      <c r="EA120" s="201"/>
      <c r="EB120" s="201">
        <f t="shared" si="90"/>
        <v>0</v>
      </c>
      <c r="EC120" s="201"/>
      <c r="ED120" s="201"/>
      <c r="EE120" s="201"/>
      <c r="EF120" s="201"/>
      <c r="EG120" s="201"/>
      <c r="EH120" s="201"/>
      <c r="EI120" s="201">
        <f t="shared" si="91"/>
        <v>0</v>
      </c>
      <c r="EJ120" s="201"/>
      <c r="EK120" s="201"/>
      <c r="EL120" s="201"/>
      <c r="EM120" s="201"/>
      <c r="EN120" s="201"/>
      <c r="EO120" s="201"/>
      <c r="EP120" s="201">
        <f t="shared" si="92"/>
        <v>20</v>
      </c>
      <c r="EQ120" s="201"/>
      <c r="ER120" s="201"/>
      <c r="ES120" s="201"/>
      <c r="ET120" s="201"/>
      <c r="EU120" s="201"/>
      <c r="EV120" s="201"/>
      <c r="EW120" s="201">
        <f t="shared" si="93"/>
        <v>0</v>
      </c>
      <c r="EX120" s="201"/>
      <c r="EY120" s="201"/>
      <c r="EZ120" s="201"/>
      <c r="FA120" s="201"/>
      <c r="FB120" s="201"/>
      <c r="FC120" s="201"/>
      <c r="FD120" s="201">
        <f t="shared" si="94"/>
        <v>0</v>
      </c>
      <c r="FE120" s="201"/>
      <c r="FF120" s="201"/>
      <c r="FG120" s="201"/>
      <c r="FH120" s="201"/>
      <c r="FI120" s="201"/>
      <c r="FJ120" s="201"/>
      <c r="FK120" s="201" t="str">
        <f t="shared" si="95"/>
        <v/>
      </c>
      <c r="FL120" s="201"/>
      <c r="FM120" s="201"/>
      <c r="FN120" s="201"/>
      <c r="FO120" s="201"/>
      <c r="FP120" s="201"/>
      <c r="FQ120" s="201"/>
      <c r="FR120" s="201">
        <f t="shared" si="96"/>
        <v>0</v>
      </c>
      <c r="FS120" s="201"/>
      <c r="FT120" s="201"/>
      <c r="FU120" s="201"/>
      <c r="FV120" s="201"/>
      <c r="FW120" s="201"/>
      <c r="FX120" s="201"/>
      <c r="FY120" s="201" t="str">
        <f t="shared" si="97"/>
        <v/>
      </c>
      <c r="FZ120" s="201"/>
      <c r="GA120" s="201"/>
      <c r="GB120" s="201"/>
      <c r="GC120" s="201"/>
      <c r="GD120" s="201"/>
      <c r="GE120" s="201"/>
      <c r="GF120" s="201" t="str">
        <f t="shared" si="98"/>
        <v/>
      </c>
      <c r="GG120" s="201"/>
      <c r="GH120" s="201"/>
      <c r="GI120" s="201"/>
      <c r="GJ120" s="201"/>
      <c r="GK120" s="201"/>
      <c r="GL120" s="201"/>
      <c r="GM120" s="201" t="str">
        <f t="shared" si="99"/>
        <v/>
      </c>
      <c r="GN120" s="201"/>
      <c r="GO120" s="201"/>
      <c r="GP120" s="201"/>
      <c r="GQ120" s="201"/>
      <c r="GR120" s="201"/>
      <c r="GS120" s="201"/>
      <c r="GT120" s="201" t="str">
        <f t="shared" si="100"/>
        <v/>
      </c>
      <c r="GU120" s="201"/>
      <c r="GV120" s="201"/>
      <c r="GW120" s="201"/>
      <c r="GX120" s="201"/>
      <c r="GY120" s="201"/>
      <c r="GZ120" s="201"/>
      <c r="HA120" s="201" t="str">
        <f t="shared" si="101"/>
        <v/>
      </c>
      <c r="HB120" s="201"/>
      <c r="HC120" s="201"/>
      <c r="HD120" s="201"/>
      <c r="HE120" s="201"/>
      <c r="HF120" s="201"/>
      <c r="HG120" s="201"/>
      <c r="HH120" s="201" t="str">
        <f t="shared" si="102"/>
        <v/>
      </c>
      <c r="HI120" s="201"/>
      <c r="HJ120" s="201"/>
      <c r="HK120" s="201"/>
      <c r="HL120" s="201"/>
      <c r="HM120" s="201"/>
      <c r="HN120" s="201"/>
      <c r="HO120" s="201" t="str">
        <f t="shared" si="103"/>
        <v/>
      </c>
      <c r="HP120" s="201"/>
      <c r="HQ120" s="201"/>
      <c r="HR120" s="201"/>
      <c r="HS120" s="201"/>
      <c r="HT120" s="201"/>
      <c r="HU120" s="201"/>
      <c r="HV120" s="201" t="str">
        <f t="shared" si="104"/>
        <v/>
      </c>
      <c r="HW120" s="201"/>
      <c r="HX120" s="201"/>
      <c r="HY120" s="201"/>
      <c r="HZ120" s="201"/>
      <c r="IA120" s="201"/>
      <c r="IB120" s="201"/>
      <c r="IC120" s="201" t="str">
        <f t="shared" si="105"/>
        <v/>
      </c>
      <c r="ID120" s="201"/>
      <c r="IE120" s="201"/>
      <c r="IF120" s="201"/>
      <c r="IG120" s="201"/>
      <c r="IH120" s="201"/>
      <c r="II120" s="201"/>
      <c r="IJ120" s="201" t="str">
        <f t="shared" si="106"/>
        <v/>
      </c>
      <c r="IK120" s="201"/>
      <c r="IL120" s="201"/>
      <c r="IM120" s="201"/>
      <c r="IN120" s="201"/>
      <c r="IO120" s="201"/>
      <c r="IP120" s="201"/>
      <c r="IQ120" s="201" t="str">
        <f t="shared" si="107"/>
        <v/>
      </c>
      <c r="IR120" s="201"/>
      <c r="IS120" s="201"/>
      <c r="IT120" s="201"/>
      <c r="IU120" s="201"/>
      <c r="IV120" s="201"/>
      <c r="IW120" s="201"/>
      <c r="IX120" s="201" t="str">
        <f t="shared" si="108"/>
        <v/>
      </c>
      <c r="IY120" s="201"/>
      <c r="IZ120" s="201"/>
      <c r="JA120" s="201"/>
      <c r="JB120" s="201"/>
      <c r="JC120" s="201"/>
      <c r="JD120" s="201"/>
      <c r="JE120" s="201" t="str">
        <f t="shared" si="109"/>
        <v/>
      </c>
      <c r="JF120" s="201"/>
      <c r="JG120" s="201"/>
      <c r="JH120" s="201"/>
      <c r="JI120" s="201"/>
      <c r="JJ120" s="201"/>
      <c r="JK120" s="201"/>
      <c r="JL120" s="201" t="str">
        <f t="shared" si="110"/>
        <v/>
      </c>
      <c r="JM120" s="201"/>
      <c r="JN120" s="201"/>
      <c r="JO120" s="201"/>
      <c r="JP120" s="201"/>
      <c r="JQ120" s="201"/>
      <c r="JR120" s="201"/>
      <c r="JS120" s="201" t="str">
        <f t="shared" si="111"/>
        <v/>
      </c>
      <c r="JT120" s="201"/>
      <c r="JU120" s="201"/>
      <c r="JV120" s="201"/>
      <c r="JW120" s="201"/>
      <c r="JX120" s="201"/>
      <c r="JY120" s="201"/>
      <c r="JZ120" s="201" t="str">
        <f t="shared" si="112"/>
        <v/>
      </c>
      <c r="KA120" s="201"/>
      <c r="KB120" s="201"/>
      <c r="KC120" s="201"/>
      <c r="KD120" s="201"/>
      <c r="KE120" s="201"/>
      <c r="KF120" s="201"/>
      <c r="KG120" s="201" t="str">
        <f t="shared" si="113"/>
        <v/>
      </c>
      <c r="KH120" s="201"/>
      <c r="KI120" s="201"/>
      <c r="KJ120" s="201"/>
      <c r="KK120" s="201"/>
      <c r="KL120" s="201"/>
      <c r="KM120" s="201"/>
      <c r="KN120" s="201" t="str">
        <f t="shared" si="114"/>
        <v/>
      </c>
      <c r="KO120" s="201"/>
      <c r="KP120" s="201"/>
      <c r="KQ120" s="201"/>
      <c r="KR120" s="201"/>
      <c r="KS120" s="201"/>
      <c r="KT120" s="201"/>
      <c r="KU120" s="201" t="str">
        <f t="shared" si="115"/>
        <v/>
      </c>
      <c r="KV120" s="201"/>
      <c r="KW120" s="201"/>
      <c r="KX120" s="201"/>
      <c r="KY120" s="201"/>
      <c r="KZ120" s="201"/>
      <c r="LA120" s="201"/>
      <c r="LB120" s="201" t="str">
        <f t="shared" si="116"/>
        <v/>
      </c>
      <c r="LC120" s="201"/>
      <c r="LD120" s="201"/>
      <c r="LE120" s="201"/>
      <c r="LF120" s="201"/>
      <c r="LG120" s="201"/>
      <c r="LH120" s="201"/>
      <c r="LI120" s="201" t="str">
        <f t="shared" si="53"/>
        <v/>
      </c>
      <c r="LJ120" s="201"/>
      <c r="LK120" s="201"/>
      <c r="LL120" s="201"/>
      <c r="LM120" s="201"/>
      <c r="LN120" s="201"/>
      <c r="LO120" s="201"/>
      <c r="LP120" s="201" t="str">
        <f t="shared" si="54"/>
        <v/>
      </c>
      <c r="LQ120" s="201"/>
      <c r="LR120" s="201"/>
      <c r="LS120" s="201"/>
      <c r="LT120" s="201"/>
      <c r="LU120" s="201"/>
      <c r="LV120" s="201"/>
      <c r="LW120" s="201" t="str">
        <f t="shared" si="55"/>
        <v/>
      </c>
      <c r="LX120" s="201"/>
      <c r="LY120" s="201"/>
      <c r="LZ120" s="201"/>
      <c r="MA120" s="201"/>
      <c r="MB120" s="201"/>
      <c r="MC120" s="201"/>
      <c r="MD120" s="201" t="str">
        <f t="shared" si="56"/>
        <v/>
      </c>
      <c r="ME120" s="201"/>
      <c r="MF120" s="201"/>
      <c r="MG120" s="201"/>
      <c r="MH120" s="201"/>
      <c r="MI120" s="201"/>
      <c r="MJ120" s="201"/>
      <c r="MK120" s="201" t="str">
        <f t="shared" si="57"/>
        <v/>
      </c>
      <c r="ML120" s="201"/>
      <c r="MM120" s="201"/>
      <c r="MN120" s="201"/>
      <c r="MO120" s="201"/>
      <c r="MP120" s="201"/>
      <c r="MQ120" s="201"/>
      <c r="MR120" s="201" t="str">
        <f t="shared" si="58"/>
        <v/>
      </c>
      <c r="MS120" s="201"/>
      <c r="MT120" s="201"/>
      <c r="MU120" s="201"/>
      <c r="MV120" s="201"/>
      <c r="MW120" s="201"/>
      <c r="MX120" s="201"/>
      <c r="MY120" s="201" t="str">
        <f t="shared" si="59"/>
        <v/>
      </c>
      <c r="MZ120" s="201"/>
      <c r="NA120" s="201"/>
      <c r="NB120" s="201"/>
      <c r="NC120" s="201"/>
      <c r="ND120" s="201"/>
      <c r="NE120" s="201"/>
      <c r="NF120" s="201" t="str">
        <f t="shared" si="60"/>
        <v/>
      </c>
      <c r="NG120" s="201"/>
      <c r="NH120" s="201"/>
      <c r="NI120" s="201"/>
      <c r="NJ120" s="201"/>
      <c r="NK120" s="201"/>
      <c r="NL120" s="201"/>
      <c r="NM120" s="201" t="str">
        <f t="shared" si="61"/>
        <v/>
      </c>
      <c r="NN120" s="201"/>
      <c r="NO120" s="201"/>
      <c r="NP120" s="201"/>
      <c r="NQ120" s="201"/>
      <c r="NR120" s="201"/>
      <c r="NS120" s="201"/>
      <c r="NT120" s="201" t="str">
        <f t="shared" si="62"/>
        <v/>
      </c>
      <c r="NU120" s="201"/>
      <c r="NV120" s="201"/>
      <c r="NW120" s="201"/>
      <c r="NX120" s="201"/>
      <c r="NY120" s="201"/>
      <c r="NZ120" s="201"/>
      <c r="OA120" s="201" t="str">
        <f t="shared" si="63"/>
        <v/>
      </c>
      <c r="OB120" s="201"/>
      <c r="OC120" s="201"/>
      <c r="OD120" s="201"/>
      <c r="OE120" s="201"/>
      <c r="OF120" s="201"/>
      <c r="OG120" s="201"/>
      <c r="OH120" s="201" t="str">
        <f t="shared" si="64"/>
        <v/>
      </c>
      <c r="OI120" s="201"/>
      <c r="OJ120" s="201"/>
      <c r="OK120" s="201"/>
      <c r="OL120" s="201"/>
      <c r="OM120" s="201"/>
      <c r="ON120" s="201"/>
      <c r="OO120" s="201" t="str">
        <f t="shared" si="65"/>
        <v/>
      </c>
      <c r="OP120" s="201"/>
      <c r="OQ120" s="201"/>
      <c r="OR120" s="201"/>
      <c r="OS120" s="201"/>
      <c r="OT120" s="201"/>
      <c r="OU120" s="201"/>
      <c r="OV120" s="201" t="str">
        <f t="shared" si="66"/>
        <v/>
      </c>
      <c r="OW120" s="201"/>
      <c r="OX120" s="201"/>
      <c r="OY120" s="201"/>
      <c r="OZ120" s="201"/>
      <c r="PA120" s="201"/>
      <c r="PB120" s="201"/>
      <c r="PC120" s="201" t="str">
        <f t="shared" si="67"/>
        <v/>
      </c>
      <c r="PD120" s="201"/>
      <c r="PE120" s="201"/>
      <c r="PF120" s="201"/>
      <c r="PG120" s="201"/>
      <c r="PH120" s="201"/>
      <c r="PI120" s="201"/>
      <c r="PJ120" s="201" t="str">
        <f t="shared" si="68"/>
        <v/>
      </c>
      <c r="PK120" s="201"/>
      <c r="PL120" s="201"/>
      <c r="PM120" s="201"/>
      <c r="PN120" s="201"/>
      <c r="PO120" s="201"/>
      <c r="PP120" s="201"/>
      <c r="PQ120" s="201" t="str">
        <f t="shared" si="69"/>
        <v/>
      </c>
      <c r="PR120" s="201"/>
      <c r="PS120" s="201"/>
      <c r="PT120" s="201"/>
      <c r="PU120" s="201"/>
      <c r="PV120" s="201"/>
      <c r="PW120" s="201"/>
      <c r="PX120" s="201" t="str">
        <f t="shared" si="70"/>
        <v/>
      </c>
      <c r="PY120" s="201"/>
      <c r="PZ120" s="201"/>
      <c r="QA120" s="201"/>
      <c r="QB120" s="201"/>
      <c r="QC120" s="201"/>
      <c r="QD120" s="201"/>
      <c r="QE120" s="201" t="str">
        <f t="shared" si="71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5" x14ac:dyDescent="0.2">
      <c r="A121" s="201"/>
      <c r="B121" s="202"/>
      <c r="C121" s="202"/>
      <c r="D121" s="202"/>
      <c r="E121" s="202"/>
      <c r="F121" s="201" t="e">
        <f t="shared" ref="F121:F129" si="119">F26</f>
        <v>#N/A</v>
      </c>
      <c r="G121" s="201"/>
      <c r="H121" s="202"/>
      <c r="I121" s="202"/>
      <c r="J121" s="202"/>
      <c r="K121" s="201"/>
      <c r="L121" s="201"/>
      <c r="M121" s="201">
        <f t="shared" ref="M121:M129" si="120">M26</f>
        <v>0</v>
      </c>
      <c r="N121" s="201"/>
      <c r="O121" s="201"/>
      <c r="P121" s="201"/>
      <c r="Q121" s="203"/>
      <c r="R121" s="201"/>
      <c r="S121" s="201"/>
      <c r="T121" s="201">
        <f t="shared" si="74"/>
        <v>20</v>
      </c>
      <c r="U121" s="201"/>
      <c r="V121" s="201"/>
      <c r="W121" s="201"/>
      <c r="X121" s="201"/>
      <c r="Y121" s="201"/>
      <c r="Z121" s="201"/>
      <c r="AA121" s="201">
        <f t="shared" si="75"/>
        <v>0</v>
      </c>
      <c r="AB121" s="201"/>
      <c r="AC121" s="201"/>
      <c r="AD121" s="201"/>
      <c r="AE121" s="201"/>
      <c r="AF121" s="201"/>
      <c r="AG121" s="201"/>
      <c r="AH121" s="201">
        <f t="shared" si="76"/>
        <v>0</v>
      </c>
      <c r="AI121" s="201"/>
      <c r="AJ121" s="201"/>
      <c r="AK121" s="201"/>
      <c r="AL121" s="201"/>
      <c r="AM121" s="201"/>
      <c r="AN121" s="201"/>
      <c r="AO121" s="201">
        <f t="shared" si="77"/>
        <v>0</v>
      </c>
      <c r="AP121" s="201"/>
      <c r="AQ121" s="201"/>
      <c r="AR121" s="201"/>
      <c r="AS121" s="201"/>
      <c r="AT121" s="201"/>
      <c r="AU121" s="201"/>
      <c r="AV121" s="201">
        <f t="shared" si="78"/>
        <v>0</v>
      </c>
      <c r="AW121" s="201"/>
      <c r="AX121" s="201"/>
      <c r="AY121" s="201"/>
      <c r="AZ121" s="201"/>
      <c r="BA121" s="201"/>
      <c r="BB121" s="201"/>
      <c r="BC121" s="201">
        <f t="shared" si="79"/>
        <v>20</v>
      </c>
      <c r="BD121" s="201"/>
      <c r="BE121" s="201"/>
      <c r="BF121" s="201"/>
      <c r="BG121" s="201"/>
      <c r="BH121" s="201"/>
      <c r="BI121" s="201"/>
      <c r="BJ121" s="201">
        <f t="shared" si="80"/>
        <v>20</v>
      </c>
      <c r="BK121" s="201"/>
      <c r="BL121" s="201"/>
      <c r="BM121" s="201"/>
      <c r="BN121" s="201"/>
      <c r="BO121" s="201"/>
      <c r="BP121" s="201"/>
      <c r="BQ121" s="201">
        <f t="shared" si="81"/>
        <v>0</v>
      </c>
      <c r="BR121" s="201"/>
      <c r="BS121" s="201"/>
      <c r="BT121" s="201"/>
      <c r="BU121" s="201"/>
      <c r="BV121" s="201"/>
      <c r="BW121" s="201"/>
      <c r="BX121" s="201">
        <f t="shared" si="82"/>
        <v>0</v>
      </c>
      <c r="BY121" s="201"/>
      <c r="BZ121" s="201"/>
      <c r="CA121" s="201"/>
      <c r="CB121" s="201"/>
      <c r="CC121" s="201"/>
      <c r="CD121" s="201"/>
      <c r="CE121" s="201">
        <f t="shared" si="83"/>
        <v>20</v>
      </c>
      <c r="CF121" s="201"/>
      <c r="CG121" s="201"/>
      <c r="CH121" s="201"/>
      <c r="CI121" s="201"/>
      <c r="CJ121" s="201"/>
      <c r="CK121" s="201"/>
      <c r="CL121" s="201">
        <f t="shared" si="84"/>
        <v>20</v>
      </c>
      <c r="CM121" s="201"/>
      <c r="CN121" s="201"/>
      <c r="CO121" s="201"/>
      <c r="CP121" s="201"/>
      <c r="CQ121" s="201"/>
      <c r="CR121" s="201"/>
      <c r="CS121" s="201">
        <f t="shared" si="85"/>
        <v>20</v>
      </c>
      <c r="CT121" s="201"/>
      <c r="CU121" s="201"/>
      <c r="CV121" s="201"/>
      <c r="CW121" s="201"/>
      <c r="CX121" s="201"/>
      <c r="CY121" s="201"/>
      <c r="CZ121" s="201">
        <f t="shared" si="86"/>
        <v>20</v>
      </c>
      <c r="DA121" s="201"/>
      <c r="DB121" s="201"/>
      <c r="DC121" s="201"/>
      <c r="DD121" s="201"/>
      <c r="DE121" s="201"/>
      <c r="DF121" s="201"/>
      <c r="DG121" s="201">
        <f t="shared" si="87"/>
        <v>0</v>
      </c>
      <c r="DH121" s="201"/>
      <c r="DI121" s="201"/>
      <c r="DJ121" s="201"/>
      <c r="DK121" s="201"/>
      <c r="DL121" s="201"/>
      <c r="DM121" s="201"/>
      <c r="DN121" s="201">
        <f t="shared" si="88"/>
        <v>0</v>
      </c>
      <c r="DO121" s="201"/>
      <c r="DP121" s="201"/>
      <c r="DQ121" s="201"/>
      <c r="DR121" s="201"/>
      <c r="DS121" s="201"/>
      <c r="DT121" s="201"/>
      <c r="DU121" s="201">
        <f t="shared" si="89"/>
        <v>0</v>
      </c>
      <c r="DV121" s="201"/>
      <c r="DW121" s="201"/>
      <c r="DX121" s="201"/>
      <c r="DY121" s="201"/>
      <c r="DZ121" s="201"/>
      <c r="EA121" s="201"/>
      <c r="EB121" s="201">
        <f t="shared" si="90"/>
        <v>20</v>
      </c>
      <c r="EC121" s="201"/>
      <c r="ED121" s="201"/>
      <c r="EE121" s="201"/>
      <c r="EF121" s="201"/>
      <c r="EG121" s="201"/>
      <c r="EH121" s="201"/>
      <c r="EI121" s="201">
        <f t="shared" si="91"/>
        <v>0</v>
      </c>
      <c r="EJ121" s="201"/>
      <c r="EK121" s="201"/>
      <c r="EL121" s="201"/>
      <c r="EM121" s="201"/>
      <c r="EN121" s="201"/>
      <c r="EO121" s="201"/>
      <c r="EP121" s="201">
        <f t="shared" si="92"/>
        <v>20</v>
      </c>
      <c r="EQ121" s="201"/>
      <c r="ER121" s="201"/>
      <c r="ES121" s="201"/>
      <c r="ET121" s="201"/>
      <c r="EU121" s="201"/>
      <c r="EV121" s="201"/>
      <c r="EW121" s="201">
        <f t="shared" si="93"/>
        <v>0</v>
      </c>
      <c r="EX121" s="201"/>
      <c r="EY121" s="201"/>
      <c r="EZ121" s="201"/>
      <c r="FA121" s="201"/>
      <c r="FB121" s="201"/>
      <c r="FC121" s="201"/>
      <c r="FD121" s="201">
        <f t="shared" si="94"/>
        <v>0</v>
      </c>
      <c r="FE121" s="201"/>
      <c r="FF121" s="201"/>
      <c r="FG121" s="201"/>
      <c r="FH121" s="201"/>
      <c r="FI121" s="201"/>
      <c r="FJ121" s="201"/>
      <c r="FK121" s="201" t="str">
        <f t="shared" si="95"/>
        <v/>
      </c>
      <c r="FL121" s="201"/>
      <c r="FM121" s="201"/>
      <c r="FN121" s="201"/>
      <c r="FO121" s="201"/>
      <c r="FP121" s="201"/>
      <c r="FQ121" s="201"/>
      <c r="FR121" s="201">
        <f t="shared" si="96"/>
        <v>0</v>
      </c>
      <c r="FS121" s="201"/>
      <c r="FT121" s="201"/>
      <c r="FU121" s="201"/>
      <c r="FV121" s="201"/>
      <c r="FW121" s="201"/>
      <c r="FX121" s="201"/>
      <c r="FY121" s="201" t="str">
        <f t="shared" si="97"/>
        <v/>
      </c>
      <c r="FZ121" s="201"/>
      <c r="GA121" s="201"/>
      <c r="GB121" s="201"/>
      <c r="GC121" s="201"/>
      <c r="GD121" s="201"/>
      <c r="GE121" s="201"/>
      <c r="GF121" s="201" t="str">
        <f t="shared" si="98"/>
        <v/>
      </c>
      <c r="GG121" s="201"/>
      <c r="GH121" s="201"/>
      <c r="GI121" s="201"/>
      <c r="GJ121" s="201"/>
      <c r="GK121" s="201"/>
      <c r="GL121" s="201"/>
      <c r="GM121" s="201" t="str">
        <f t="shared" si="99"/>
        <v/>
      </c>
      <c r="GN121" s="201"/>
      <c r="GO121" s="201"/>
      <c r="GP121" s="201"/>
      <c r="GQ121" s="201"/>
      <c r="GR121" s="201"/>
      <c r="GS121" s="201"/>
      <c r="GT121" s="201" t="str">
        <f t="shared" si="100"/>
        <v/>
      </c>
      <c r="GU121" s="201"/>
      <c r="GV121" s="201"/>
      <c r="GW121" s="201"/>
      <c r="GX121" s="201"/>
      <c r="GY121" s="201"/>
      <c r="GZ121" s="201"/>
      <c r="HA121" s="201" t="str">
        <f t="shared" si="101"/>
        <v/>
      </c>
      <c r="HB121" s="201"/>
      <c r="HC121" s="201"/>
      <c r="HD121" s="201"/>
      <c r="HE121" s="201"/>
      <c r="HF121" s="201"/>
      <c r="HG121" s="201"/>
      <c r="HH121" s="201" t="str">
        <f t="shared" si="102"/>
        <v/>
      </c>
      <c r="HI121" s="201"/>
      <c r="HJ121" s="201"/>
      <c r="HK121" s="201"/>
      <c r="HL121" s="201"/>
      <c r="HM121" s="201"/>
      <c r="HN121" s="201"/>
      <c r="HO121" s="201" t="str">
        <f t="shared" si="103"/>
        <v/>
      </c>
      <c r="HP121" s="201"/>
      <c r="HQ121" s="201"/>
      <c r="HR121" s="201"/>
      <c r="HS121" s="201"/>
      <c r="HT121" s="201"/>
      <c r="HU121" s="201"/>
      <c r="HV121" s="201" t="str">
        <f t="shared" si="104"/>
        <v/>
      </c>
      <c r="HW121" s="201"/>
      <c r="HX121" s="201"/>
      <c r="HY121" s="201"/>
      <c r="HZ121" s="201"/>
      <c r="IA121" s="201"/>
      <c r="IB121" s="201"/>
      <c r="IC121" s="201" t="str">
        <f t="shared" si="105"/>
        <v/>
      </c>
      <c r="ID121" s="201"/>
      <c r="IE121" s="201"/>
      <c r="IF121" s="201"/>
      <c r="IG121" s="201"/>
      <c r="IH121" s="201"/>
      <c r="II121" s="201"/>
      <c r="IJ121" s="201" t="str">
        <f t="shared" si="106"/>
        <v/>
      </c>
      <c r="IK121" s="201"/>
      <c r="IL121" s="201"/>
      <c r="IM121" s="201"/>
      <c r="IN121" s="201"/>
      <c r="IO121" s="201"/>
      <c r="IP121" s="201"/>
      <c r="IQ121" s="201" t="str">
        <f t="shared" si="107"/>
        <v/>
      </c>
      <c r="IR121" s="201"/>
      <c r="IS121" s="201"/>
      <c r="IT121" s="201"/>
      <c r="IU121" s="201"/>
      <c r="IV121" s="201"/>
      <c r="IW121" s="201"/>
      <c r="IX121" s="201" t="str">
        <f t="shared" si="108"/>
        <v/>
      </c>
      <c r="IY121" s="201"/>
      <c r="IZ121" s="201"/>
      <c r="JA121" s="201"/>
      <c r="JB121" s="201"/>
      <c r="JC121" s="201"/>
      <c r="JD121" s="201"/>
      <c r="JE121" s="201" t="str">
        <f t="shared" si="109"/>
        <v/>
      </c>
      <c r="JF121" s="201"/>
      <c r="JG121" s="201"/>
      <c r="JH121" s="201"/>
      <c r="JI121" s="201"/>
      <c r="JJ121" s="201"/>
      <c r="JK121" s="201"/>
      <c r="JL121" s="201" t="str">
        <f t="shared" si="110"/>
        <v/>
      </c>
      <c r="JM121" s="201"/>
      <c r="JN121" s="201"/>
      <c r="JO121" s="201"/>
      <c r="JP121" s="201"/>
      <c r="JQ121" s="201"/>
      <c r="JR121" s="201"/>
      <c r="JS121" s="201" t="str">
        <f t="shared" si="111"/>
        <v/>
      </c>
      <c r="JT121" s="201"/>
      <c r="JU121" s="201"/>
      <c r="JV121" s="201"/>
      <c r="JW121" s="201"/>
      <c r="JX121" s="201"/>
      <c r="JY121" s="201"/>
      <c r="JZ121" s="201" t="str">
        <f t="shared" si="112"/>
        <v/>
      </c>
      <c r="KA121" s="201"/>
      <c r="KB121" s="201"/>
      <c r="KC121" s="201"/>
      <c r="KD121" s="201"/>
      <c r="KE121" s="201"/>
      <c r="KF121" s="201"/>
      <c r="KG121" s="201" t="str">
        <f t="shared" si="113"/>
        <v/>
      </c>
      <c r="KH121" s="201"/>
      <c r="KI121" s="201"/>
      <c r="KJ121" s="201"/>
      <c r="KK121" s="201"/>
      <c r="KL121" s="201"/>
      <c r="KM121" s="201"/>
      <c r="KN121" s="201" t="str">
        <f t="shared" si="114"/>
        <v/>
      </c>
      <c r="KO121" s="201"/>
      <c r="KP121" s="201"/>
      <c r="KQ121" s="201"/>
      <c r="KR121" s="201"/>
      <c r="KS121" s="201"/>
      <c r="KT121" s="201"/>
      <c r="KU121" s="201" t="str">
        <f t="shared" si="115"/>
        <v/>
      </c>
      <c r="KV121" s="201"/>
      <c r="KW121" s="201"/>
      <c r="KX121" s="201"/>
      <c r="KY121" s="201"/>
      <c r="KZ121" s="201"/>
      <c r="LA121" s="201"/>
      <c r="LB121" s="201" t="str">
        <f t="shared" si="116"/>
        <v/>
      </c>
      <c r="LC121" s="201"/>
      <c r="LD121" s="201"/>
      <c r="LE121" s="201"/>
      <c r="LF121" s="201"/>
      <c r="LG121" s="201"/>
      <c r="LH121" s="201"/>
      <c r="LI121" s="201" t="str">
        <f t="shared" si="53"/>
        <v/>
      </c>
      <c r="LJ121" s="201"/>
      <c r="LK121" s="201"/>
      <c r="LL121" s="201"/>
      <c r="LM121" s="201"/>
      <c r="LN121" s="201"/>
      <c r="LO121" s="201"/>
      <c r="LP121" s="201" t="str">
        <f t="shared" si="54"/>
        <v/>
      </c>
      <c r="LQ121" s="201"/>
      <c r="LR121" s="201"/>
      <c r="LS121" s="201"/>
      <c r="LT121" s="201"/>
      <c r="LU121" s="201"/>
      <c r="LV121" s="201"/>
      <c r="LW121" s="201" t="str">
        <f t="shared" si="55"/>
        <v/>
      </c>
      <c r="LX121" s="201"/>
      <c r="LY121" s="201"/>
      <c r="LZ121" s="201"/>
      <c r="MA121" s="201"/>
      <c r="MB121" s="201"/>
      <c r="MC121" s="201"/>
      <c r="MD121" s="201" t="str">
        <f t="shared" si="56"/>
        <v/>
      </c>
      <c r="ME121" s="201"/>
      <c r="MF121" s="201"/>
      <c r="MG121" s="201"/>
      <c r="MH121" s="201"/>
      <c r="MI121" s="201"/>
      <c r="MJ121" s="201"/>
      <c r="MK121" s="201" t="str">
        <f t="shared" si="57"/>
        <v/>
      </c>
      <c r="ML121" s="201"/>
      <c r="MM121" s="201"/>
      <c r="MN121" s="201"/>
      <c r="MO121" s="201"/>
      <c r="MP121" s="201"/>
      <c r="MQ121" s="201"/>
      <c r="MR121" s="201" t="str">
        <f t="shared" si="58"/>
        <v/>
      </c>
      <c r="MS121" s="201"/>
      <c r="MT121" s="201"/>
      <c r="MU121" s="201"/>
      <c r="MV121" s="201"/>
      <c r="MW121" s="201"/>
      <c r="MX121" s="201"/>
      <c r="MY121" s="201" t="str">
        <f t="shared" si="59"/>
        <v/>
      </c>
      <c r="MZ121" s="201"/>
      <c r="NA121" s="201"/>
      <c r="NB121" s="201"/>
      <c r="NC121" s="201"/>
      <c r="ND121" s="201"/>
      <c r="NE121" s="201"/>
      <c r="NF121" s="201" t="str">
        <f t="shared" si="60"/>
        <v/>
      </c>
      <c r="NG121" s="201"/>
      <c r="NH121" s="201"/>
      <c r="NI121" s="201"/>
      <c r="NJ121" s="201"/>
      <c r="NK121" s="201"/>
      <c r="NL121" s="201"/>
      <c r="NM121" s="201" t="str">
        <f t="shared" si="61"/>
        <v/>
      </c>
      <c r="NN121" s="201"/>
      <c r="NO121" s="201"/>
      <c r="NP121" s="201"/>
      <c r="NQ121" s="201"/>
      <c r="NR121" s="201"/>
      <c r="NS121" s="201"/>
      <c r="NT121" s="201" t="str">
        <f t="shared" si="62"/>
        <v/>
      </c>
      <c r="NU121" s="201"/>
      <c r="NV121" s="201"/>
      <c r="NW121" s="201"/>
      <c r="NX121" s="201"/>
      <c r="NY121" s="201"/>
      <c r="NZ121" s="201"/>
      <c r="OA121" s="201" t="str">
        <f t="shared" si="63"/>
        <v/>
      </c>
      <c r="OB121" s="201"/>
      <c r="OC121" s="201"/>
      <c r="OD121" s="201"/>
      <c r="OE121" s="201"/>
      <c r="OF121" s="201"/>
      <c r="OG121" s="201"/>
      <c r="OH121" s="201" t="str">
        <f t="shared" si="64"/>
        <v/>
      </c>
      <c r="OI121" s="201"/>
      <c r="OJ121" s="201"/>
      <c r="OK121" s="201"/>
      <c r="OL121" s="201"/>
      <c r="OM121" s="201"/>
      <c r="ON121" s="201"/>
      <c r="OO121" s="201" t="str">
        <f t="shared" si="65"/>
        <v/>
      </c>
      <c r="OP121" s="201"/>
      <c r="OQ121" s="201"/>
      <c r="OR121" s="201"/>
      <c r="OS121" s="201"/>
      <c r="OT121" s="201"/>
      <c r="OU121" s="201"/>
      <c r="OV121" s="201" t="str">
        <f t="shared" si="66"/>
        <v/>
      </c>
      <c r="OW121" s="201"/>
      <c r="OX121" s="201"/>
      <c r="OY121" s="201"/>
      <c r="OZ121" s="201"/>
      <c r="PA121" s="201"/>
      <c r="PB121" s="201"/>
      <c r="PC121" s="201" t="str">
        <f t="shared" si="67"/>
        <v/>
      </c>
      <c r="PD121" s="201"/>
      <c r="PE121" s="201"/>
      <c r="PF121" s="201"/>
      <c r="PG121" s="201"/>
      <c r="PH121" s="201"/>
      <c r="PI121" s="201"/>
      <c r="PJ121" s="201" t="str">
        <f t="shared" si="68"/>
        <v/>
      </c>
      <c r="PK121" s="201"/>
      <c r="PL121" s="201"/>
      <c r="PM121" s="201"/>
      <c r="PN121" s="201"/>
      <c r="PO121" s="201"/>
      <c r="PP121" s="201"/>
      <c r="PQ121" s="201" t="str">
        <f t="shared" si="69"/>
        <v/>
      </c>
      <c r="PR121" s="201"/>
      <c r="PS121" s="201"/>
      <c r="PT121" s="201"/>
      <c r="PU121" s="201"/>
      <c r="PV121" s="201"/>
      <c r="PW121" s="201"/>
      <c r="PX121" s="201" t="str">
        <f t="shared" si="70"/>
        <v/>
      </c>
      <c r="PY121" s="201"/>
      <c r="PZ121" s="201"/>
      <c r="QA121" s="201"/>
      <c r="QB121" s="201"/>
      <c r="QC121" s="201"/>
      <c r="QD121" s="201"/>
      <c r="QE121" s="201" t="str">
        <f t="shared" si="71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5" x14ac:dyDescent="0.2">
      <c r="A122" s="201"/>
      <c r="B122" s="202"/>
      <c r="C122" s="202"/>
      <c r="D122" s="202"/>
      <c r="E122" s="202"/>
      <c r="F122" s="201" t="e">
        <f t="shared" si="119"/>
        <v>#N/A</v>
      </c>
      <c r="G122" s="201"/>
      <c r="H122" s="202"/>
      <c r="I122" s="202"/>
      <c r="J122" s="202"/>
      <c r="K122" s="201"/>
      <c r="L122" s="201"/>
      <c r="M122" s="201">
        <f t="shared" si="120"/>
        <v>0</v>
      </c>
      <c r="N122" s="201"/>
      <c r="O122" s="201"/>
      <c r="P122" s="201"/>
      <c r="Q122" s="203"/>
      <c r="R122" s="201"/>
      <c r="S122" s="201"/>
      <c r="T122" s="201">
        <f t="shared" si="74"/>
        <v>20</v>
      </c>
      <c r="U122" s="201"/>
      <c r="V122" s="201"/>
      <c r="W122" s="201"/>
      <c r="X122" s="201"/>
      <c r="Y122" s="201"/>
      <c r="Z122" s="201"/>
      <c r="AA122" s="201">
        <f t="shared" si="75"/>
        <v>0</v>
      </c>
      <c r="AB122" s="201"/>
      <c r="AC122" s="201"/>
      <c r="AD122" s="201"/>
      <c r="AE122" s="201"/>
      <c r="AF122" s="201"/>
      <c r="AG122" s="201"/>
      <c r="AH122" s="201">
        <f t="shared" si="76"/>
        <v>20</v>
      </c>
      <c r="AI122" s="201"/>
      <c r="AJ122" s="201"/>
      <c r="AK122" s="201"/>
      <c r="AL122" s="201"/>
      <c r="AM122" s="201"/>
      <c r="AN122" s="201"/>
      <c r="AO122" s="201">
        <f t="shared" si="77"/>
        <v>0</v>
      </c>
      <c r="AP122" s="201"/>
      <c r="AQ122" s="201"/>
      <c r="AR122" s="201"/>
      <c r="AS122" s="201"/>
      <c r="AT122" s="201"/>
      <c r="AU122" s="201"/>
      <c r="AV122" s="201">
        <f t="shared" si="78"/>
        <v>20</v>
      </c>
      <c r="AW122" s="201"/>
      <c r="AX122" s="201"/>
      <c r="AY122" s="201"/>
      <c r="AZ122" s="201"/>
      <c r="BA122" s="201"/>
      <c r="BB122" s="201"/>
      <c r="BC122" s="201">
        <f t="shared" si="79"/>
        <v>0</v>
      </c>
      <c r="BD122" s="201"/>
      <c r="BE122" s="201"/>
      <c r="BF122" s="201"/>
      <c r="BG122" s="201"/>
      <c r="BH122" s="201"/>
      <c r="BI122" s="201"/>
      <c r="BJ122" s="201">
        <f t="shared" si="80"/>
        <v>0</v>
      </c>
      <c r="BK122" s="201"/>
      <c r="BL122" s="201"/>
      <c r="BM122" s="201"/>
      <c r="BN122" s="201"/>
      <c r="BO122" s="201"/>
      <c r="BP122" s="201"/>
      <c r="BQ122" s="201">
        <f t="shared" si="81"/>
        <v>0</v>
      </c>
      <c r="BR122" s="201"/>
      <c r="BS122" s="201"/>
      <c r="BT122" s="201"/>
      <c r="BU122" s="201"/>
      <c r="BV122" s="201"/>
      <c r="BW122" s="201"/>
      <c r="BX122" s="201">
        <f t="shared" si="82"/>
        <v>0</v>
      </c>
      <c r="BY122" s="201"/>
      <c r="BZ122" s="201"/>
      <c r="CA122" s="201"/>
      <c r="CB122" s="201"/>
      <c r="CC122" s="201"/>
      <c r="CD122" s="201"/>
      <c r="CE122" s="201">
        <f t="shared" si="83"/>
        <v>20</v>
      </c>
      <c r="CF122" s="201"/>
      <c r="CG122" s="201"/>
      <c r="CH122" s="201"/>
      <c r="CI122" s="201"/>
      <c r="CJ122" s="201"/>
      <c r="CK122" s="201"/>
      <c r="CL122" s="201">
        <f t="shared" si="84"/>
        <v>20</v>
      </c>
      <c r="CM122" s="201"/>
      <c r="CN122" s="201"/>
      <c r="CO122" s="201"/>
      <c r="CP122" s="201"/>
      <c r="CQ122" s="201"/>
      <c r="CR122" s="201"/>
      <c r="CS122" s="201">
        <f t="shared" si="85"/>
        <v>20</v>
      </c>
      <c r="CT122" s="201"/>
      <c r="CU122" s="201"/>
      <c r="CV122" s="201"/>
      <c r="CW122" s="201"/>
      <c r="CX122" s="201"/>
      <c r="CY122" s="201"/>
      <c r="CZ122" s="201">
        <f t="shared" si="86"/>
        <v>20</v>
      </c>
      <c r="DA122" s="201"/>
      <c r="DB122" s="201"/>
      <c r="DC122" s="201"/>
      <c r="DD122" s="201"/>
      <c r="DE122" s="201"/>
      <c r="DF122" s="201"/>
      <c r="DG122" s="201">
        <f t="shared" si="87"/>
        <v>0</v>
      </c>
      <c r="DH122" s="201"/>
      <c r="DI122" s="201"/>
      <c r="DJ122" s="201"/>
      <c r="DK122" s="201"/>
      <c r="DL122" s="201"/>
      <c r="DM122" s="201"/>
      <c r="DN122" s="201">
        <f t="shared" si="88"/>
        <v>0</v>
      </c>
      <c r="DO122" s="201"/>
      <c r="DP122" s="201"/>
      <c r="DQ122" s="201"/>
      <c r="DR122" s="201"/>
      <c r="DS122" s="201"/>
      <c r="DT122" s="201"/>
      <c r="DU122" s="201">
        <f t="shared" si="89"/>
        <v>0</v>
      </c>
      <c r="DV122" s="201"/>
      <c r="DW122" s="201"/>
      <c r="DX122" s="201"/>
      <c r="DY122" s="201"/>
      <c r="DZ122" s="201"/>
      <c r="EA122" s="201"/>
      <c r="EB122" s="201">
        <f t="shared" si="90"/>
        <v>20</v>
      </c>
      <c r="EC122" s="201"/>
      <c r="ED122" s="201"/>
      <c r="EE122" s="201"/>
      <c r="EF122" s="201"/>
      <c r="EG122" s="201"/>
      <c r="EH122" s="201"/>
      <c r="EI122" s="201">
        <f t="shared" si="91"/>
        <v>0</v>
      </c>
      <c r="EJ122" s="201"/>
      <c r="EK122" s="201"/>
      <c r="EL122" s="201"/>
      <c r="EM122" s="201"/>
      <c r="EN122" s="201"/>
      <c r="EO122" s="201"/>
      <c r="EP122" s="201">
        <f t="shared" si="92"/>
        <v>20</v>
      </c>
      <c r="EQ122" s="201"/>
      <c r="ER122" s="201"/>
      <c r="ES122" s="201"/>
      <c r="ET122" s="201"/>
      <c r="EU122" s="201"/>
      <c r="EV122" s="201"/>
      <c r="EW122" s="201">
        <f t="shared" si="93"/>
        <v>0</v>
      </c>
      <c r="EX122" s="201"/>
      <c r="EY122" s="201"/>
      <c r="EZ122" s="201"/>
      <c r="FA122" s="201"/>
      <c r="FB122" s="201"/>
      <c r="FC122" s="201"/>
      <c r="FD122" s="201">
        <f t="shared" si="94"/>
        <v>0</v>
      </c>
      <c r="FE122" s="201"/>
      <c r="FF122" s="201"/>
      <c r="FG122" s="201"/>
      <c r="FH122" s="201"/>
      <c r="FI122" s="201"/>
      <c r="FJ122" s="201"/>
      <c r="FK122" s="201" t="str">
        <f t="shared" si="95"/>
        <v/>
      </c>
      <c r="FL122" s="201"/>
      <c r="FM122" s="201"/>
      <c r="FN122" s="201"/>
      <c r="FO122" s="201"/>
      <c r="FP122" s="201"/>
      <c r="FQ122" s="201"/>
      <c r="FR122" s="201">
        <f t="shared" si="96"/>
        <v>0</v>
      </c>
      <c r="FS122" s="201"/>
      <c r="FT122" s="201"/>
      <c r="FU122" s="201"/>
      <c r="FV122" s="201"/>
      <c r="FW122" s="201"/>
      <c r="FX122" s="201"/>
      <c r="FY122" s="201" t="str">
        <f t="shared" si="97"/>
        <v/>
      </c>
      <c r="FZ122" s="201"/>
      <c r="GA122" s="201"/>
      <c r="GB122" s="201"/>
      <c r="GC122" s="201"/>
      <c r="GD122" s="201"/>
      <c r="GE122" s="201"/>
      <c r="GF122" s="201" t="str">
        <f t="shared" si="98"/>
        <v/>
      </c>
      <c r="GG122" s="201"/>
      <c r="GH122" s="201"/>
      <c r="GI122" s="201"/>
      <c r="GJ122" s="201"/>
      <c r="GK122" s="201"/>
      <c r="GL122" s="201"/>
      <c r="GM122" s="201" t="str">
        <f t="shared" si="99"/>
        <v/>
      </c>
      <c r="GN122" s="201"/>
      <c r="GO122" s="201"/>
      <c r="GP122" s="201"/>
      <c r="GQ122" s="201"/>
      <c r="GR122" s="201"/>
      <c r="GS122" s="201"/>
      <c r="GT122" s="201" t="str">
        <f t="shared" si="100"/>
        <v/>
      </c>
      <c r="GU122" s="201"/>
      <c r="GV122" s="201"/>
      <c r="GW122" s="201"/>
      <c r="GX122" s="201"/>
      <c r="GY122" s="201"/>
      <c r="GZ122" s="201"/>
      <c r="HA122" s="201" t="str">
        <f t="shared" si="101"/>
        <v/>
      </c>
      <c r="HB122" s="201"/>
      <c r="HC122" s="201"/>
      <c r="HD122" s="201"/>
      <c r="HE122" s="201"/>
      <c r="HF122" s="201"/>
      <c r="HG122" s="201"/>
      <c r="HH122" s="201" t="str">
        <f t="shared" si="102"/>
        <v/>
      </c>
      <c r="HI122" s="201"/>
      <c r="HJ122" s="201"/>
      <c r="HK122" s="201"/>
      <c r="HL122" s="201"/>
      <c r="HM122" s="201"/>
      <c r="HN122" s="201"/>
      <c r="HO122" s="201" t="str">
        <f t="shared" si="103"/>
        <v/>
      </c>
      <c r="HP122" s="201"/>
      <c r="HQ122" s="201"/>
      <c r="HR122" s="201"/>
      <c r="HS122" s="201"/>
      <c r="HT122" s="201"/>
      <c r="HU122" s="201"/>
      <c r="HV122" s="201" t="str">
        <f t="shared" si="104"/>
        <v/>
      </c>
      <c r="HW122" s="201"/>
      <c r="HX122" s="201"/>
      <c r="HY122" s="201"/>
      <c r="HZ122" s="201"/>
      <c r="IA122" s="201"/>
      <c r="IB122" s="201"/>
      <c r="IC122" s="201" t="str">
        <f t="shared" si="105"/>
        <v/>
      </c>
      <c r="ID122" s="201"/>
      <c r="IE122" s="201"/>
      <c r="IF122" s="201"/>
      <c r="IG122" s="201"/>
      <c r="IH122" s="201"/>
      <c r="II122" s="201"/>
      <c r="IJ122" s="201" t="str">
        <f t="shared" si="106"/>
        <v/>
      </c>
      <c r="IK122" s="201"/>
      <c r="IL122" s="201"/>
      <c r="IM122" s="201"/>
      <c r="IN122" s="201"/>
      <c r="IO122" s="201"/>
      <c r="IP122" s="201"/>
      <c r="IQ122" s="201" t="str">
        <f t="shared" si="107"/>
        <v/>
      </c>
      <c r="IR122" s="201"/>
      <c r="IS122" s="201"/>
      <c r="IT122" s="201"/>
      <c r="IU122" s="201"/>
      <c r="IV122" s="201"/>
      <c r="IW122" s="201"/>
      <c r="IX122" s="201" t="str">
        <f t="shared" si="108"/>
        <v/>
      </c>
      <c r="IY122" s="201"/>
      <c r="IZ122" s="201"/>
      <c r="JA122" s="201"/>
      <c r="JB122" s="201"/>
      <c r="JC122" s="201"/>
      <c r="JD122" s="201"/>
      <c r="JE122" s="201" t="str">
        <f t="shared" si="109"/>
        <v/>
      </c>
      <c r="JF122" s="201"/>
      <c r="JG122" s="201"/>
      <c r="JH122" s="201"/>
      <c r="JI122" s="201"/>
      <c r="JJ122" s="201"/>
      <c r="JK122" s="201"/>
      <c r="JL122" s="201" t="str">
        <f t="shared" si="110"/>
        <v/>
      </c>
      <c r="JM122" s="201"/>
      <c r="JN122" s="201"/>
      <c r="JO122" s="201"/>
      <c r="JP122" s="201"/>
      <c r="JQ122" s="201"/>
      <c r="JR122" s="201"/>
      <c r="JS122" s="201" t="str">
        <f t="shared" si="111"/>
        <v/>
      </c>
      <c r="JT122" s="201"/>
      <c r="JU122" s="201"/>
      <c r="JV122" s="201"/>
      <c r="JW122" s="201"/>
      <c r="JX122" s="201"/>
      <c r="JY122" s="201"/>
      <c r="JZ122" s="201" t="str">
        <f t="shared" si="112"/>
        <v/>
      </c>
      <c r="KA122" s="201"/>
      <c r="KB122" s="201"/>
      <c r="KC122" s="201"/>
      <c r="KD122" s="201"/>
      <c r="KE122" s="201"/>
      <c r="KF122" s="201"/>
      <c r="KG122" s="201" t="str">
        <f t="shared" si="113"/>
        <v/>
      </c>
      <c r="KH122" s="201"/>
      <c r="KI122" s="201"/>
      <c r="KJ122" s="201"/>
      <c r="KK122" s="201"/>
      <c r="KL122" s="201"/>
      <c r="KM122" s="201"/>
      <c r="KN122" s="201" t="str">
        <f t="shared" si="114"/>
        <v/>
      </c>
      <c r="KO122" s="201"/>
      <c r="KP122" s="201"/>
      <c r="KQ122" s="201"/>
      <c r="KR122" s="201"/>
      <c r="KS122" s="201"/>
      <c r="KT122" s="201"/>
      <c r="KU122" s="201" t="str">
        <f t="shared" si="115"/>
        <v/>
      </c>
      <c r="KV122" s="201"/>
      <c r="KW122" s="201"/>
      <c r="KX122" s="201"/>
      <c r="KY122" s="201"/>
      <c r="KZ122" s="201"/>
      <c r="LA122" s="201"/>
      <c r="LB122" s="201" t="str">
        <f t="shared" si="116"/>
        <v/>
      </c>
      <c r="LC122" s="201"/>
      <c r="LD122" s="201"/>
      <c r="LE122" s="201"/>
      <c r="LF122" s="201"/>
      <c r="LG122" s="201"/>
      <c r="LH122" s="201"/>
      <c r="LI122" s="201" t="str">
        <f t="shared" si="53"/>
        <v/>
      </c>
      <c r="LJ122" s="201"/>
      <c r="LK122" s="201"/>
      <c r="LL122" s="201"/>
      <c r="LM122" s="201"/>
      <c r="LN122" s="201"/>
      <c r="LO122" s="201"/>
      <c r="LP122" s="201" t="str">
        <f t="shared" si="54"/>
        <v/>
      </c>
      <c r="LQ122" s="201"/>
      <c r="LR122" s="201"/>
      <c r="LS122" s="201"/>
      <c r="LT122" s="201"/>
      <c r="LU122" s="201"/>
      <c r="LV122" s="201"/>
      <c r="LW122" s="201" t="str">
        <f t="shared" si="55"/>
        <v/>
      </c>
      <c r="LX122" s="201"/>
      <c r="LY122" s="201"/>
      <c r="LZ122" s="201"/>
      <c r="MA122" s="201"/>
      <c r="MB122" s="201"/>
      <c r="MC122" s="201"/>
      <c r="MD122" s="201" t="str">
        <f t="shared" si="56"/>
        <v/>
      </c>
      <c r="ME122" s="201"/>
      <c r="MF122" s="201"/>
      <c r="MG122" s="201"/>
      <c r="MH122" s="201"/>
      <c r="MI122" s="201"/>
      <c r="MJ122" s="201"/>
      <c r="MK122" s="201" t="str">
        <f t="shared" si="57"/>
        <v/>
      </c>
      <c r="ML122" s="201"/>
      <c r="MM122" s="201"/>
      <c r="MN122" s="201"/>
      <c r="MO122" s="201"/>
      <c r="MP122" s="201"/>
      <c r="MQ122" s="201"/>
      <c r="MR122" s="201" t="str">
        <f t="shared" si="58"/>
        <v/>
      </c>
      <c r="MS122" s="201"/>
      <c r="MT122" s="201"/>
      <c r="MU122" s="201"/>
      <c r="MV122" s="201"/>
      <c r="MW122" s="201"/>
      <c r="MX122" s="201"/>
      <c r="MY122" s="201" t="str">
        <f t="shared" si="59"/>
        <v/>
      </c>
      <c r="MZ122" s="201"/>
      <c r="NA122" s="201"/>
      <c r="NB122" s="201"/>
      <c r="NC122" s="201"/>
      <c r="ND122" s="201"/>
      <c r="NE122" s="201"/>
      <c r="NF122" s="201" t="str">
        <f t="shared" si="60"/>
        <v/>
      </c>
      <c r="NG122" s="201"/>
      <c r="NH122" s="201"/>
      <c r="NI122" s="201"/>
      <c r="NJ122" s="201"/>
      <c r="NK122" s="201"/>
      <c r="NL122" s="201"/>
      <c r="NM122" s="201" t="str">
        <f t="shared" si="61"/>
        <v/>
      </c>
      <c r="NN122" s="201"/>
      <c r="NO122" s="201"/>
      <c r="NP122" s="201"/>
      <c r="NQ122" s="201"/>
      <c r="NR122" s="201"/>
      <c r="NS122" s="201"/>
      <c r="NT122" s="201" t="str">
        <f t="shared" si="62"/>
        <v/>
      </c>
      <c r="NU122" s="201"/>
      <c r="NV122" s="201"/>
      <c r="NW122" s="201"/>
      <c r="NX122" s="201"/>
      <c r="NY122" s="201"/>
      <c r="NZ122" s="201"/>
      <c r="OA122" s="201" t="str">
        <f t="shared" si="63"/>
        <v/>
      </c>
      <c r="OB122" s="201"/>
      <c r="OC122" s="201"/>
      <c r="OD122" s="201"/>
      <c r="OE122" s="201"/>
      <c r="OF122" s="201"/>
      <c r="OG122" s="201"/>
      <c r="OH122" s="201" t="str">
        <f t="shared" si="64"/>
        <v/>
      </c>
      <c r="OI122" s="201"/>
      <c r="OJ122" s="201"/>
      <c r="OK122" s="201"/>
      <c r="OL122" s="201"/>
      <c r="OM122" s="201"/>
      <c r="ON122" s="201"/>
      <c r="OO122" s="201" t="str">
        <f t="shared" si="65"/>
        <v/>
      </c>
      <c r="OP122" s="201"/>
      <c r="OQ122" s="201"/>
      <c r="OR122" s="201"/>
      <c r="OS122" s="201"/>
      <c r="OT122" s="201"/>
      <c r="OU122" s="201"/>
      <c r="OV122" s="201" t="str">
        <f t="shared" si="66"/>
        <v/>
      </c>
      <c r="OW122" s="201"/>
      <c r="OX122" s="201"/>
      <c r="OY122" s="201"/>
      <c r="OZ122" s="201"/>
      <c r="PA122" s="201"/>
      <c r="PB122" s="201"/>
      <c r="PC122" s="201" t="str">
        <f t="shared" si="67"/>
        <v/>
      </c>
      <c r="PD122" s="201"/>
      <c r="PE122" s="201"/>
      <c r="PF122" s="201"/>
      <c r="PG122" s="201"/>
      <c r="PH122" s="201"/>
      <c r="PI122" s="201"/>
      <c r="PJ122" s="201" t="str">
        <f t="shared" si="68"/>
        <v/>
      </c>
      <c r="PK122" s="201"/>
      <c r="PL122" s="201"/>
      <c r="PM122" s="201"/>
      <c r="PN122" s="201"/>
      <c r="PO122" s="201"/>
      <c r="PP122" s="201"/>
      <c r="PQ122" s="201" t="str">
        <f t="shared" si="69"/>
        <v/>
      </c>
      <c r="PR122" s="201"/>
      <c r="PS122" s="201"/>
      <c r="PT122" s="201"/>
      <c r="PU122" s="201"/>
      <c r="PV122" s="201"/>
      <c r="PW122" s="201"/>
      <c r="PX122" s="201" t="str">
        <f t="shared" si="70"/>
        <v/>
      </c>
      <c r="PY122" s="201"/>
      <c r="PZ122" s="201"/>
      <c r="QA122" s="201"/>
      <c r="QB122" s="201"/>
      <c r="QC122" s="201"/>
      <c r="QD122" s="201"/>
      <c r="QE122" s="201" t="str">
        <f t="shared" si="71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5" x14ac:dyDescent="0.2">
      <c r="A123" s="201"/>
      <c r="B123" s="202"/>
      <c r="C123" s="202"/>
      <c r="D123" s="202"/>
      <c r="E123" s="202"/>
      <c r="F123" s="201" t="e">
        <f t="shared" si="119"/>
        <v>#N/A</v>
      </c>
      <c r="G123" s="201"/>
      <c r="H123" s="202"/>
      <c r="I123" s="202"/>
      <c r="J123" s="202"/>
      <c r="K123" s="201"/>
      <c r="L123" s="201"/>
      <c r="M123" s="201">
        <f t="shared" si="120"/>
        <v>0</v>
      </c>
      <c r="N123" s="201"/>
      <c r="O123" s="201"/>
      <c r="P123" s="201"/>
      <c r="Q123" s="203"/>
      <c r="R123" s="201"/>
      <c r="S123" s="201"/>
      <c r="T123" s="201">
        <f t="shared" ref="T123:T135" si="121">T26</f>
        <v>0</v>
      </c>
      <c r="U123" s="201"/>
      <c r="V123" s="201"/>
      <c r="W123" s="201"/>
      <c r="X123" s="201"/>
      <c r="Y123" s="201"/>
      <c r="Z123" s="201"/>
      <c r="AA123" s="201">
        <f t="shared" ref="AA123:AA135" si="122">AA26</f>
        <v>0</v>
      </c>
      <c r="AB123" s="201"/>
      <c r="AC123" s="201"/>
      <c r="AD123" s="201"/>
      <c r="AE123" s="201"/>
      <c r="AF123" s="201"/>
      <c r="AG123" s="201"/>
      <c r="AH123" s="201">
        <f t="shared" si="76"/>
        <v>20</v>
      </c>
      <c r="AI123" s="201"/>
      <c r="AJ123" s="201"/>
      <c r="AK123" s="201"/>
      <c r="AL123" s="201"/>
      <c r="AM123" s="201"/>
      <c r="AN123" s="201"/>
      <c r="AO123" s="201">
        <f t="shared" si="77"/>
        <v>0</v>
      </c>
      <c r="AP123" s="201"/>
      <c r="AQ123" s="201"/>
      <c r="AR123" s="201"/>
      <c r="AS123" s="201"/>
      <c r="AT123" s="201"/>
      <c r="AU123" s="201"/>
      <c r="AV123" s="201">
        <f t="shared" si="78"/>
        <v>0</v>
      </c>
      <c r="AW123" s="201"/>
      <c r="AX123" s="201"/>
      <c r="AY123" s="201"/>
      <c r="AZ123" s="201"/>
      <c r="BA123" s="201"/>
      <c r="BB123" s="201"/>
      <c r="BC123" s="201">
        <f t="shared" si="79"/>
        <v>0</v>
      </c>
      <c r="BD123" s="201"/>
      <c r="BE123" s="201"/>
      <c r="BF123" s="201"/>
      <c r="BG123" s="201"/>
      <c r="BH123" s="201"/>
      <c r="BI123" s="201"/>
      <c r="BJ123" s="201">
        <f t="shared" si="80"/>
        <v>0</v>
      </c>
      <c r="BK123" s="201"/>
      <c r="BL123" s="201"/>
      <c r="BM123" s="201"/>
      <c r="BN123" s="201"/>
      <c r="BO123" s="201"/>
      <c r="BP123" s="201"/>
      <c r="BQ123" s="201">
        <f t="shared" si="81"/>
        <v>0</v>
      </c>
      <c r="BR123" s="201"/>
      <c r="BS123" s="201"/>
      <c r="BT123" s="201"/>
      <c r="BU123" s="201"/>
      <c r="BV123" s="201"/>
      <c r="BW123" s="201"/>
      <c r="BX123" s="201">
        <f t="shared" si="82"/>
        <v>20</v>
      </c>
      <c r="BY123" s="201"/>
      <c r="BZ123" s="201"/>
      <c r="CA123" s="201"/>
      <c r="CB123" s="201"/>
      <c r="CC123" s="201"/>
      <c r="CD123" s="201"/>
      <c r="CE123" s="201">
        <f t="shared" si="83"/>
        <v>0</v>
      </c>
      <c r="CF123" s="201"/>
      <c r="CG123" s="201"/>
      <c r="CH123" s="201"/>
      <c r="CI123" s="201"/>
      <c r="CJ123" s="201"/>
      <c r="CK123" s="201"/>
      <c r="CL123" s="201">
        <f t="shared" si="84"/>
        <v>0</v>
      </c>
      <c r="CM123" s="201"/>
      <c r="CN123" s="201"/>
      <c r="CO123" s="201"/>
      <c r="CP123" s="201"/>
      <c r="CQ123" s="201"/>
      <c r="CR123" s="201"/>
      <c r="CS123" s="201">
        <f t="shared" si="85"/>
        <v>0</v>
      </c>
      <c r="CT123" s="201"/>
      <c r="CU123" s="201"/>
      <c r="CV123" s="201"/>
      <c r="CW123" s="201"/>
      <c r="CX123" s="201"/>
      <c r="CY123" s="201"/>
      <c r="CZ123" s="201">
        <f t="shared" si="86"/>
        <v>0</v>
      </c>
      <c r="DA123" s="201"/>
      <c r="DB123" s="201"/>
      <c r="DC123" s="201"/>
      <c r="DD123" s="201"/>
      <c r="DE123" s="201"/>
      <c r="DF123" s="201"/>
      <c r="DG123" s="201">
        <f t="shared" si="87"/>
        <v>0</v>
      </c>
      <c r="DH123" s="201"/>
      <c r="DI123" s="201"/>
      <c r="DJ123" s="201"/>
      <c r="DK123" s="201"/>
      <c r="DL123" s="201"/>
      <c r="DM123" s="201"/>
      <c r="DN123" s="201">
        <f t="shared" si="88"/>
        <v>0</v>
      </c>
      <c r="DO123" s="201"/>
      <c r="DP123" s="201"/>
      <c r="DQ123" s="201"/>
      <c r="DR123" s="201"/>
      <c r="DS123" s="201"/>
      <c r="DT123" s="201"/>
      <c r="DU123" s="201">
        <f t="shared" si="89"/>
        <v>0</v>
      </c>
      <c r="DV123" s="201"/>
      <c r="DW123" s="201"/>
      <c r="DX123" s="201"/>
      <c r="DY123" s="201"/>
      <c r="DZ123" s="201"/>
      <c r="EA123" s="201"/>
      <c r="EB123" s="201">
        <f t="shared" si="90"/>
        <v>0</v>
      </c>
      <c r="EC123" s="201"/>
      <c r="ED123" s="201"/>
      <c r="EE123" s="201"/>
      <c r="EF123" s="201"/>
      <c r="EG123" s="201"/>
      <c r="EH123" s="201"/>
      <c r="EI123" s="201">
        <f t="shared" si="91"/>
        <v>0</v>
      </c>
      <c r="EJ123" s="201"/>
      <c r="EK123" s="201"/>
      <c r="EL123" s="201"/>
      <c r="EM123" s="201"/>
      <c r="EN123" s="201"/>
      <c r="EO123" s="201"/>
      <c r="EP123" s="201">
        <f t="shared" si="92"/>
        <v>0</v>
      </c>
      <c r="EQ123" s="201"/>
      <c r="ER123" s="201"/>
      <c r="ES123" s="201"/>
      <c r="ET123" s="201"/>
      <c r="EU123" s="201"/>
      <c r="EV123" s="201"/>
      <c r="EW123" s="201">
        <f t="shared" si="93"/>
        <v>0</v>
      </c>
      <c r="EX123" s="201"/>
      <c r="EY123" s="201"/>
      <c r="EZ123" s="201"/>
      <c r="FA123" s="201"/>
      <c r="FB123" s="201"/>
      <c r="FC123" s="201"/>
      <c r="FD123" s="201">
        <f t="shared" si="94"/>
        <v>0</v>
      </c>
      <c r="FE123" s="201"/>
      <c r="FF123" s="201"/>
      <c r="FG123" s="201"/>
      <c r="FH123" s="201"/>
      <c r="FI123" s="201"/>
      <c r="FJ123" s="201"/>
      <c r="FK123" s="201" t="str">
        <f t="shared" si="95"/>
        <v/>
      </c>
      <c r="FL123" s="201"/>
      <c r="FM123" s="201"/>
      <c r="FN123" s="201"/>
      <c r="FO123" s="201"/>
      <c r="FP123" s="201"/>
      <c r="FQ123" s="201"/>
      <c r="FR123" s="201">
        <f t="shared" si="96"/>
        <v>0</v>
      </c>
      <c r="FS123" s="201"/>
      <c r="FT123" s="201"/>
      <c r="FU123" s="201"/>
      <c r="FV123" s="201"/>
      <c r="FW123" s="201"/>
      <c r="FX123" s="201"/>
      <c r="FY123" s="201" t="str">
        <f t="shared" si="97"/>
        <v/>
      </c>
      <c r="FZ123" s="201"/>
      <c r="GA123" s="201"/>
      <c r="GB123" s="201"/>
      <c r="GC123" s="201"/>
      <c r="GD123" s="201"/>
      <c r="GE123" s="201"/>
      <c r="GF123" s="201" t="str">
        <f t="shared" si="98"/>
        <v/>
      </c>
      <c r="GG123" s="201"/>
      <c r="GH123" s="201"/>
      <c r="GI123" s="201"/>
      <c r="GJ123" s="201"/>
      <c r="GK123" s="201"/>
      <c r="GL123" s="201"/>
      <c r="GM123" s="201" t="str">
        <f t="shared" si="99"/>
        <v/>
      </c>
      <c r="GN123" s="201"/>
      <c r="GO123" s="201"/>
      <c r="GP123" s="201"/>
      <c r="GQ123" s="201"/>
      <c r="GR123" s="201"/>
      <c r="GS123" s="201"/>
      <c r="GT123" s="201" t="str">
        <f t="shared" si="100"/>
        <v/>
      </c>
      <c r="GU123" s="201"/>
      <c r="GV123" s="201"/>
      <c r="GW123" s="201"/>
      <c r="GX123" s="201"/>
      <c r="GY123" s="201"/>
      <c r="GZ123" s="201"/>
      <c r="HA123" s="201" t="str">
        <f t="shared" si="101"/>
        <v/>
      </c>
      <c r="HB123" s="201"/>
      <c r="HC123" s="201"/>
      <c r="HD123" s="201"/>
      <c r="HE123" s="201"/>
      <c r="HF123" s="201"/>
      <c r="HG123" s="201"/>
      <c r="HH123" s="201" t="str">
        <f t="shared" si="102"/>
        <v/>
      </c>
      <c r="HI123" s="201"/>
      <c r="HJ123" s="201"/>
      <c r="HK123" s="201"/>
      <c r="HL123" s="201"/>
      <c r="HM123" s="201"/>
      <c r="HN123" s="201"/>
      <c r="HO123" s="201" t="str">
        <f t="shared" si="103"/>
        <v/>
      </c>
      <c r="HP123" s="201"/>
      <c r="HQ123" s="201"/>
      <c r="HR123" s="201"/>
      <c r="HS123" s="201"/>
      <c r="HT123" s="201"/>
      <c r="HU123" s="201"/>
      <c r="HV123" s="201" t="str">
        <f t="shared" si="104"/>
        <v/>
      </c>
      <c r="HW123" s="201"/>
      <c r="HX123" s="201"/>
      <c r="HY123" s="201"/>
      <c r="HZ123" s="201"/>
      <c r="IA123" s="201"/>
      <c r="IB123" s="201"/>
      <c r="IC123" s="201" t="str">
        <f t="shared" si="105"/>
        <v/>
      </c>
      <c r="ID123" s="201"/>
      <c r="IE123" s="201"/>
      <c r="IF123" s="201"/>
      <c r="IG123" s="201"/>
      <c r="IH123" s="201"/>
      <c r="II123" s="201"/>
      <c r="IJ123" s="201" t="str">
        <f t="shared" si="106"/>
        <v/>
      </c>
      <c r="IK123" s="201"/>
      <c r="IL123" s="201"/>
      <c r="IM123" s="201"/>
      <c r="IN123" s="201"/>
      <c r="IO123" s="201"/>
      <c r="IP123" s="201"/>
      <c r="IQ123" s="201" t="str">
        <f t="shared" si="107"/>
        <v/>
      </c>
      <c r="IR123" s="201"/>
      <c r="IS123" s="201"/>
      <c r="IT123" s="201"/>
      <c r="IU123" s="201"/>
      <c r="IV123" s="201"/>
      <c r="IW123" s="201"/>
      <c r="IX123" s="201" t="str">
        <f t="shared" si="108"/>
        <v/>
      </c>
      <c r="IY123" s="201"/>
      <c r="IZ123" s="201"/>
      <c r="JA123" s="201"/>
      <c r="JB123" s="201"/>
      <c r="JC123" s="201"/>
      <c r="JD123" s="201"/>
      <c r="JE123" s="201" t="str">
        <f t="shared" si="109"/>
        <v/>
      </c>
      <c r="JF123" s="201"/>
      <c r="JG123" s="201"/>
      <c r="JH123" s="201"/>
      <c r="JI123" s="201"/>
      <c r="JJ123" s="201"/>
      <c r="JK123" s="201"/>
      <c r="JL123" s="201" t="str">
        <f t="shared" si="110"/>
        <v/>
      </c>
      <c r="JM123" s="201"/>
      <c r="JN123" s="201"/>
      <c r="JO123" s="201"/>
      <c r="JP123" s="201"/>
      <c r="JQ123" s="201"/>
      <c r="JR123" s="201"/>
      <c r="JS123" s="201" t="str">
        <f t="shared" si="111"/>
        <v/>
      </c>
      <c r="JT123" s="201"/>
      <c r="JU123" s="201"/>
      <c r="JV123" s="201"/>
      <c r="JW123" s="201"/>
      <c r="JX123" s="201"/>
      <c r="JY123" s="201"/>
      <c r="JZ123" s="201" t="str">
        <f t="shared" si="112"/>
        <v/>
      </c>
      <c r="KA123" s="201"/>
      <c r="KB123" s="201"/>
      <c r="KC123" s="201"/>
      <c r="KD123" s="201"/>
      <c r="KE123" s="201"/>
      <c r="KF123" s="201"/>
      <c r="KG123" s="201" t="str">
        <f t="shared" si="113"/>
        <v/>
      </c>
      <c r="KH123" s="201"/>
      <c r="KI123" s="201"/>
      <c r="KJ123" s="201"/>
      <c r="KK123" s="201"/>
      <c r="KL123" s="201"/>
      <c r="KM123" s="201"/>
      <c r="KN123" s="201" t="str">
        <f t="shared" si="114"/>
        <v/>
      </c>
      <c r="KO123" s="201"/>
      <c r="KP123" s="201"/>
      <c r="KQ123" s="201"/>
      <c r="KR123" s="201"/>
      <c r="KS123" s="201"/>
      <c r="KT123" s="201"/>
      <c r="KU123" s="201" t="str">
        <f t="shared" si="115"/>
        <v/>
      </c>
      <c r="KV123" s="201"/>
      <c r="KW123" s="201"/>
      <c r="KX123" s="201"/>
      <c r="KY123" s="201"/>
      <c r="KZ123" s="201"/>
      <c r="LA123" s="201"/>
      <c r="LB123" s="201" t="str">
        <f t="shared" si="116"/>
        <v/>
      </c>
      <c r="LC123" s="201"/>
      <c r="LD123" s="201"/>
      <c r="LE123" s="201"/>
      <c r="LF123" s="201"/>
      <c r="LG123" s="201"/>
      <c r="LH123" s="201"/>
      <c r="LI123" s="201" t="str">
        <f t="shared" si="53"/>
        <v/>
      </c>
      <c r="LJ123" s="201"/>
      <c r="LK123" s="201"/>
      <c r="LL123" s="201"/>
      <c r="LM123" s="201"/>
      <c r="LN123" s="201"/>
      <c r="LO123" s="201"/>
      <c r="LP123" s="201" t="str">
        <f t="shared" si="54"/>
        <v/>
      </c>
      <c r="LQ123" s="201"/>
      <c r="LR123" s="201"/>
      <c r="LS123" s="201"/>
      <c r="LT123" s="201"/>
      <c r="LU123" s="201"/>
      <c r="LV123" s="201"/>
      <c r="LW123" s="201" t="str">
        <f t="shared" si="55"/>
        <v/>
      </c>
      <c r="LX123" s="201"/>
      <c r="LY123" s="201"/>
      <c r="LZ123" s="201"/>
      <c r="MA123" s="201"/>
      <c r="MB123" s="201"/>
      <c r="MC123" s="201"/>
      <c r="MD123" s="201" t="str">
        <f t="shared" si="56"/>
        <v/>
      </c>
      <c r="ME123" s="201"/>
      <c r="MF123" s="201"/>
      <c r="MG123" s="201"/>
      <c r="MH123" s="201"/>
      <c r="MI123" s="201"/>
      <c r="MJ123" s="201"/>
      <c r="MK123" s="201" t="str">
        <f t="shared" si="57"/>
        <v/>
      </c>
      <c r="ML123" s="201"/>
      <c r="MM123" s="201"/>
      <c r="MN123" s="201"/>
      <c r="MO123" s="201"/>
      <c r="MP123" s="201"/>
      <c r="MQ123" s="201"/>
      <c r="MR123" s="201" t="str">
        <f t="shared" si="58"/>
        <v/>
      </c>
      <c r="MS123" s="201"/>
      <c r="MT123" s="201"/>
      <c r="MU123" s="201"/>
      <c r="MV123" s="201"/>
      <c r="MW123" s="201"/>
      <c r="MX123" s="201"/>
      <c r="MY123" s="201" t="str">
        <f t="shared" si="59"/>
        <v/>
      </c>
      <c r="MZ123" s="201"/>
      <c r="NA123" s="201"/>
      <c r="NB123" s="201"/>
      <c r="NC123" s="201"/>
      <c r="ND123" s="201"/>
      <c r="NE123" s="201"/>
      <c r="NF123" s="201" t="str">
        <f t="shared" si="60"/>
        <v/>
      </c>
      <c r="NG123" s="201"/>
      <c r="NH123" s="201"/>
      <c r="NI123" s="201"/>
      <c r="NJ123" s="201"/>
      <c r="NK123" s="201"/>
      <c r="NL123" s="201"/>
      <c r="NM123" s="201" t="str">
        <f t="shared" si="61"/>
        <v/>
      </c>
      <c r="NN123" s="201"/>
      <c r="NO123" s="201"/>
      <c r="NP123" s="201"/>
      <c r="NQ123" s="201"/>
      <c r="NR123" s="201"/>
      <c r="NS123" s="201"/>
      <c r="NT123" s="201" t="str">
        <f t="shared" si="62"/>
        <v/>
      </c>
      <c r="NU123" s="201"/>
      <c r="NV123" s="201"/>
      <c r="NW123" s="201"/>
      <c r="NX123" s="201"/>
      <c r="NY123" s="201"/>
      <c r="NZ123" s="201"/>
      <c r="OA123" s="201" t="str">
        <f t="shared" si="63"/>
        <v/>
      </c>
      <c r="OB123" s="201"/>
      <c r="OC123" s="201"/>
      <c r="OD123" s="201"/>
      <c r="OE123" s="201"/>
      <c r="OF123" s="201"/>
      <c r="OG123" s="201"/>
      <c r="OH123" s="201" t="str">
        <f t="shared" si="64"/>
        <v/>
      </c>
      <c r="OI123" s="201"/>
      <c r="OJ123" s="201"/>
      <c r="OK123" s="201"/>
      <c r="OL123" s="201"/>
      <c r="OM123" s="201"/>
      <c r="ON123" s="201"/>
      <c r="OO123" s="201" t="str">
        <f t="shared" si="65"/>
        <v/>
      </c>
      <c r="OP123" s="201"/>
      <c r="OQ123" s="201"/>
      <c r="OR123" s="201"/>
      <c r="OS123" s="201"/>
      <c r="OT123" s="201"/>
      <c r="OU123" s="201"/>
      <c r="OV123" s="201" t="str">
        <f t="shared" si="66"/>
        <v/>
      </c>
      <c r="OW123" s="201"/>
      <c r="OX123" s="201"/>
      <c r="OY123" s="201"/>
      <c r="OZ123" s="201"/>
      <c r="PA123" s="201"/>
      <c r="PB123" s="201"/>
      <c r="PC123" s="201" t="str">
        <f t="shared" si="67"/>
        <v/>
      </c>
      <c r="PD123" s="201"/>
      <c r="PE123" s="201"/>
      <c r="PF123" s="201"/>
      <c r="PG123" s="201"/>
      <c r="PH123" s="201"/>
      <c r="PI123" s="201"/>
      <c r="PJ123" s="201" t="str">
        <f t="shared" si="68"/>
        <v/>
      </c>
      <c r="PK123" s="201"/>
      <c r="PL123" s="201"/>
      <c r="PM123" s="201"/>
      <c r="PN123" s="201"/>
      <c r="PO123" s="201"/>
      <c r="PP123" s="201"/>
      <c r="PQ123" s="201" t="str">
        <f t="shared" si="69"/>
        <v/>
      </c>
      <c r="PR123" s="201"/>
      <c r="PS123" s="201"/>
      <c r="PT123" s="201"/>
      <c r="PU123" s="201"/>
      <c r="PV123" s="201"/>
      <c r="PW123" s="201"/>
      <c r="PX123" s="201" t="str">
        <f t="shared" si="70"/>
        <v/>
      </c>
      <c r="PY123" s="201"/>
      <c r="PZ123" s="201"/>
      <c r="QA123" s="201"/>
      <c r="QB123" s="201"/>
      <c r="QC123" s="201"/>
      <c r="QD123" s="201"/>
      <c r="QE123" s="201" t="str">
        <f t="shared" si="71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5" x14ac:dyDescent="0.2">
      <c r="A124" s="201"/>
      <c r="B124" s="202"/>
      <c r="C124" s="202"/>
      <c r="D124" s="202"/>
      <c r="E124" s="202"/>
      <c r="F124" s="201" t="e">
        <f t="shared" si="119"/>
        <v>#N/A</v>
      </c>
      <c r="G124" s="201"/>
      <c r="H124" s="202"/>
      <c r="I124" s="202"/>
      <c r="J124" s="202"/>
      <c r="K124" s="201"/>
      <c r="L124" s="201"/>
      <c r="M124" s="201">
        <f t="shared" si="120"/>
        <v>0</v>
      </c>
      <c r="N124" s="201"/>
      <c r="O124" s="201"/>
      <c r="P124" s="201"/>
      <c r="Q124" s="203"/>
      <c r="R124" s="201"/>
      <c r="S124" s="201"/>
      <c r="T124" s="201">
        <f t="shared" si="121"/>
        <v>20</v>
      </c>
      <c r="U124" s="201"/>
      <c r="V124" s="201"/>
      <c r="W124" s="201"/>
      <c r="X124" s="201"/>
      <c r="Y124" s="201"/>
      <c r="Z124" s="201"/>
      <c r="AA124" s="201">
        <f t="shared" si="122"/>
        <v>0</v>
      </c>
      <c r="AB124" s="201"/>
      <c r="AC124" s="201"/>
      <c r="AD124" s="201"/>
      <c r="AE124" s="201"/>
      <c r="AF124" s="201"/>
      <c r="AG124" s="201"/>
      <c r="AH124" s="201">
        <f t="shared" si="76"/>
        <v>20</v>
      </c>
      <c r="AI124" s="201"/>
      <c r="AJ124" s="201"/>
      <c r="AK124" s="201"/>
      <c r="AL124" s="201"/>
      <c r="AM124" s="201"/>
      <c r="AN124" s="201"/>
      <c r="AO124" s="201">
        <f t="shared" si="77"/>
        <v>0</v>
      </c>
      <c r="AP124" s="201"/>
      <c r="AQ124" s="201"/>
      <c r="AR124" s="201"/>
      <c r="AS124" s="201"/>
      <c r="AT124" s="201"/>
      <c r="AU124" s="201"/>
      <c r="AV124" s="201">
        <f t="shared" si="78"/>
        <v>0</v>
      </c>
      <c r="AW124" s="201"/>
      <c r="AX124" s="201"/>
      <c r="AY124" s="201"/>
      <c r="AZ124" s="201"/>
      <c r="BA124" s="201"/>
      <c r="BB124" s="201"/>
      <c r="BC124" s="201">
        <f t="shared" si="79"/>
        <v>20</v>
      </c>
      <c r="BD124" s="201"/>
      <c r="BE124" s="201"/>
      <c r="BF124" s="201"/>
      <c r="BG124" s="201"/>
      <c r="BH124" s="201"/>
      <c r="BI124" s="201"/>
      <c r="BJ124" s="201">
        <f t="shared" si="80"/>
        <v>20</v>
      </c>
      <c r="BK124" s="201"/>
      <c r="BL124" s="201"/>
      <c r="BM124" s="201"/>
      <c r="BN124" s="201"/>
      <c r="BO124" s="201"/>
      <c r="BP124" s="201"/>
      <c r="BQ124" s="201">
        <f t="shared" si="81"/>
        <v>0</v>
      </c>
      <c r="BR124" s="201"/>
      <c r="BS124" s="201"/>
      <c r="BT124" s="201"/>
      <c r="BU124" s="201"/>
      <c r="BV124" s="201"/>
      <c r="BW124" s="201"/>
      <c r="BX124" s="201">
        <f t="shared" si="82"/>
        <v>0</v>
      </c>
      <c r="BY124" s="201"/>
      <c r="BZ124" s="201"/>
      <c r="CA124" s="201"/>
      <c r="CB124" s="201"/>
      <c r="CC124" s="201"/>
      <c r="CD124" s="201"/>
      <c r="CE124" s="201">
        <f t="shared" si="83"/>
        <v>20</v>
      </c>
      <c r="CF124" s="201"/>
      <c r="CG124" s="201"/>
      <c r="CH124" s="201"/>
      <c r="CI124" s="201"/>
      <c r="CJ124" s="201"/>
      <c r="CK124" s="201"/>
      <c r="CL124" s="201">
        <f t="shared" si="84"/>
        <v>20</v>
      </c>
      <c r="CM124" s="201"/>
      <c r="CN124" s="201"/>
      <c r="CO124" s="201"/>
      <c r="CP124" s="201"/>
      <c r="CQ124" s="201"/>
      <c r="CR124" s="201"/>
      <c r="CS124" s="201">
        <f t="shared" si="85"/>
        <v>20</v>
      </c>
      <c r="CT124" s="201"/>
      <c r="CU124" s="201"/>
      <c r="CV124" s="201"/>
      <c r="CW124" s="201"/>
      <c r="CX124" s="201"/>
      <c r="CY124" s="201"/>
      <c r="CZ124" s="201">
        <f t="shared" si="86"/>
        <v>20</v>
      </c>
      <c r="DA124" s="201"/>
      <c r="DB124" s="201"/>
      <c r="DC124" s="201"/>
      <c r="DD124" s="201"/>
      <c r="DE124" s="201"/>
      <c r="DF124" s="201"/>
      <c r="DG124" s="201">
        <f t="shared" si="87"/>
        <v>0</v>
      </c>
      <c r="DH124" s="201"/>
      <c r="DI124" s="201"/>
      <c r="DJ124" s="201"/>
      <c r="DK124" s="201"/>
      <c r="DL124" s="201"/>
      <c r="DM124" s="201"/>
      <c r="DN124" s="201">
        <f t="shared" si="88"/>
        <v>0</v>
      </c>
      <c r="DO124" s="201"/>
      <c r="DP124" s="201"/>
      <c r="DQ124" s="201"/>
      <c r="DR124" s="201"/>
      <c r="DS124" s="201"/>
      <c r="DT124" s="201"/>
      <c r="DU124" s="201">
        <f t="shared" si="89"/>
        <v>0</v>
      </c>
      <c r="DV124" s="201"/>
      <c r="DW124" s="201"/>
      <c r="DX124" s="201"/>
      <c r="DY124" s="201"/>
      <c r="DZ124" s="201"/>
      <c r="EA124" s="201"/>
      <c r="EB124" s="201">
        <f t="shared" si="90"/>
        <v>20</v>
      </c>
      <c r="EC124" s="201"/>
      <c r="ED124" s="201"/>
      <c r="EE124" s="201"/>
      <c r="EF124" s="201"/>
      <c r="EG124" s="201"/>
      <c r="EH124" s="201"/>
      <c r="EI124" s="201">
        <f t="shared" si="91"/>
        <v>0</v>
      </c>
      <c r="EJ124" s="201"/>
      <c r="EK124" s="201"/>
      <c r="EL124" s="201"/>
      <c r="EM124" s="201"/>
      <c r="EN124" s="201"/>
      <c r="EO124" s="201"/>
      <c r="EP124" s="201">
        <f t="shared" si="92"/>
        <v>20</v>
      </c>
      <c r="EQ124" s="201"/>
      <c r="ER124" s="201"/>
      <c r="ES124" s="201"/>
      <c r="ET124" s="201"/>
      <c r="EU124" s="201"/>
      <c r="EV124" s="201"/>
      <c r="EW124" s="201">
        <f t="shared" si="93"/>
        <v>0</v>
      </c>
      <c r="EX124" s="201"/>
      <c r="EY124" s="201"/>
      <c r="EZ124" s="201"/>
      <c r="FA124" s="201"/>
      <c r="FB124" s="201"/>
      <c r="FC124" s="201"/>
      <c r="FD124" s="201">
        <f t="shared" si="94"/>
        <v>0</v>
      </c>
      <c r="FE124" s="201"/>
      <c r="FF124" s="201"/>
      <c r="FG124" s="201"/>
      <c r="FH124" s="201"/>
      <c r="FI124" s="201"/>
      <c r="FJ124" s="201"/>
      <c r="FK124" s="201" t="str">
        <f t="shared" si="95"/>
        <v/>
      </c>
      <c r="FL124" s="201"/>
      <c r="FM124" s="201"/>
      <c r="FN124" s="201"/>
      <c r="FO124" s="201"/>
      <c r="FP124" s="201"/>
      <c r="FQ124" s="201"/>
      <c r="FR124" s="201">
        <f t="shared" si="96"/>
        <v>0</v>
      </c>
      <c r="FS124" s="201"/>
      <c r="FT124" s="201"/>
      <c r="FU124" s="201"/>
      <c r="FV124" s="201"/>
      <c r="FW124" s="201"/>
      <c r="FX124" s="201"/>
      <c r="FY124" s="201" t="str">
        <f t="shared" si="97"/>
        <v/>
      </c>
      <c r="FZ124" s="201"/>
      <c r="GA124" s="201"/>
      <c r="GB124" s="201"/>
      <c r="GC124" s="201"/>
      <c r="GD124" s="201"/>
      <c r="GE124" s="201"/>
      <c r="GF124" s="201" t="str">
        <f t="shared" si="98"/>
        <v/>
      </c>
      <c r="GG124" s="201"/>
      <c r="GH124" s="201"/>
      <c r="GI124" s="201"/>
      <c r="GJ124" s="201"/>
      <c r="GK124" s="201"/>
      <c r="GL124" s="201"/>
      <c r="GM124" s="201" t="str">
        <f t="shared" si="99"/>
        <v/>
      </c>
      <c r="GN124" s="201"/>
      <c r="GO124" s="201"/>
      <c r="GP124" s="201"/>
      <c r="GQ124" s="201"/>
      <c r="GR124" s="201"/>
      <c r="GS124" s="201"/>
      <c r="GT124" s="201" t="str">
        <f t="shared" si="100"/>
        <v/>
      </c>
      <c r="GU124" s="201"/>
      <c r="GV124" s="201"/>
      <c r="GW124" s="201"/>
      <c r="GX124" s="201"/>
      <c r="GY124" s="201"/>
      <c r="GZ124" s="201"/>
      <c r="HA124" s="201" t="str">
        <f t="shared" si="101"/>
        <v/>
      </c>
      <c r="HB124" s="201"/>
      <c r="HC124" s="201"/>
      <c r="HD124" s="201"/>
      <c r="HE124" s="201"/>
      <c r="HF124" s="201"/>
      <c r="HG124" s="201"/>
      <c r="HH124" s="201" t="str">
        <f t="shared" si="102"/>
        <v/>
      </c>
      <c r="HI124" s="201"/>
      <c r="HJ124" s="201"/>
      <c r="HK124" s="201"/>
      <c r="HL124" s="201"/>
      <c r="HM124" s="201"/>
      <c r="HN124" s="201"/>
      <c r="HO124" s="201" t="str">
        <f t="shared" si="103"/>
        <v/>
      </c>
      <c r="HP124" s="201"/>
      <c r="HQ124" s="201"/>
      <c r="HR124" s="201"/>
      <c r="HS124" s="201"/>
      <c r="HT124" s="201"/>
      <c r="HU124" s="201"/>
      <c r="HV124" s="201" t="str">
        <f t="shared" si="104"/>
        <v/>
      </c>
      <c r="HW124" s="201"/>
      <c r="HX124" s="201"/>
      <c r="HY124" s="201"/>
      <c r="HZ124" s="201"/>
      <c r="IA124" s="201"/>
      <c r="IB124" s="201"/>
      <c r="IC124" s="201" t="str">
        <f t="shared" si="105"/>
        <v/>
      </c>
      <c r="ID124" s="201"/>
      <c r="IE124" s="201"/>
      <c r="IF124" s="201"/>
      <c r="IG124" s="201"/>
      <c r="IH124" s="201"/>
      <c r="II124" s="201"/>
      <c r="IJ124" s="201" t="str">
        <f t="shared" si="106"/>
        <v/>
      </c>
      <c r="IK124" s="201"/>
      <c r="IL124" s="201"/>
      <c r="IM124" s="201"/>
      <c r="IN124" s="201"/>
      <c r="IO124" s="201"/>
      <c r="IP124" s="201"/>
      <c r="IQ124" s="201" t="str">
        <f t="shared" si="107"/>
        <v/>
      </c>
      <c r="IR124" s="201"/>
      <c r="IS124" s="201"/>
      <c r="IT124" s="201"/>
      <c r="IU124" s="201"/>
      <c r="IV124" s="201"/>
      <c r="IW124" s="201"/>
      <c r="IX124" s="201" t="str">
        <f t="shared" si="108"/>
        <v/>
      </c>
      <c r="IY124" s="201"/>
      <c r="IZ124" s="201"/>
      <c r="JA124" s="201"/>
      <c r="JB124" s="201"/>
      <c r="JC124" s="201"/>
      <c r="JD124" s="201"/>
      <c r="JE124" s="201" t="str">
        <f t="shared" si="109"/>
        <v/>
      </c>
      <c r="JF124" s="201"/>
      <c r="JG124" s="201"/>
      <c r="JH124" s="201"/>
      <c r="JI124" s="201"/>
      <c r="JJ124" s="201"/>
      <c r="JK124" s="201"/>
      <c r="JL124" s="201" t="str">
        <f t="shared" si="110"/>
        <v/>
      </c>
      <c r="JM124" s="201"/>
      <c r="JN124" s="201"/>
      <c r="JO124" s="201"/>
      <c r="JP124" s="201"/>
      <c r="JQ124" s="201"/>
      <c r="JR124" s="201"/>
      <c r="JS124" s="201" t="str">
        <f t="shared" si="111"/>
        <v/>
      </c>
      <c r="JT124" s="201"/>
      <c r="JU124" s="201"/>
      <c r="JV124" s="201"/>
      <c r="JW124" s="201"/>
      <c r="JX124" s="201"/>
      <c r="JY124" s="201"/>
      <c r="JZ124" s="201" t="str">
        <f t="shared" si="112"/>
        <v/>
      </c>
      <c r="KA124" s="201"/>
      <c r="KB124" s="201"/>
      <c r="KC124" s="201"/>
      <c r="KD124" s="201"/>
      <c r="KE124" s="201"/>
      <c r="KF124" s="201"/>
      <c r="KG124" s="201" t="str">
        <f t="shared" si="113"/>
        <v/>
      </c>
      <c r="KH124" s="201"/>
      <c r="KI124" s="201"/>
      <c r="KJ124" s="201"/>
      <c r="KK124" s="201"/>
      <c r="KL124" s="201"/>
      <c r="KM124" s="201"/>
      <c r="KN124" s="201" t="str">
        <f t="shared" si="114"/>
        <v/>
      </c>
      <c r="KO124" s="201"/>
      <c r="KP124" s="201"/>
      <c r="KQ124" s="201"/>
      <c r="KR124" s="201"/>
      <c r="KS124" s="201"/>
      <c r="KT124" s="201"/>
      <c r="KU124" s="201" t="str">
        <f t="shared" si="115"/>
        <v/>
      </c>
      <c r="KV124" s="201"/>
      <c r="KW124" s="201"/>
      <c r="KX124" s="201"/>
      <c r="KY124" s="201"/>
      <c r="KZ124" s="201"/>
      <c r="LA124" s="201"/>
      <c r="LB124" s="201" t="str">
        <f t="shared" si="116"/>
        <v/>
      </c>
      <c r="LC124" s="201"/>
      <c r="LD124" s="201"/>
      <c r="LE124" s="201"/>
      <c r="LF124" s="201"/>
      <c r="LG124" s="201"/>
      <c r="LH124" s="201"/>
      <c r="LI124" s="201" t="str">
        <f t="shared" si="53"/>
        <v/>
      </c>
      <c r="LJ124" s="201"/>
      <c r="LK124" s="201"/>
      <c r="LL124" s="201"/>
      <c r="LM124" s="201"/>
      <c r="LN124" s="201"/>
      <c r="LO124" s="201"/>
      <c r="LP124" s="201" t="str">
        <f t="shared" si="54"/>
        <v/>
      </c>
      <c r="LQ124" s="201"/>
      <c r="LR124" s="201"/>
      <c r="LS124" s="201"/>
      <c r="LT124" s="201"/>
      <c r="LU124" s="201"/>
      <c r="LV124" s="201"/>
      <c r="LW124" s="201" t="str">
        <f t="shared" si="55"/>
        <v/>
      </c>
      <c r="LX124" s="201"/>
      <c r="LY124" s="201"/>
      <c r="LZ124" s="201"/>
      <c r="MA124" s="201"/>
      <c r="MB124" s="201"/>
      <c r="MC124" s="201"/>
      <c r="MD124" s="201" t="str">
        <f t="shared" si="56"/>
        <v/>
      </c>
      <c r="ME124" s="201"/>
      <c r="MF124" s="201"/>
      <c r="MG124" s="201"/>
      <c r="MH124" s="201"/>
      <c r="MI124" s="201"/>
      <c r="MJ124" s="201"/>
      <c r="MK124" s="201" t="str">
        <f t="shared" si="57"/>
        <v/>
      </c>
      <c r="ML124" s="201"/>
      <c r="MM124" s="201"/>
      <c r="MN124" s="201"/>
      <c r="MO124" s="201"/>
      <c r="MP124" s="201"/>
      <c r="MQ124" s="201"/>
      <c r="MR124" s="201" t="str">
        <f t="shared" si="58"/>
        <v/>
      </c>
      <c r="MS124" s="201"/>
      <c r="MT124" s="201"/>
      <c r="MU124" s="201"/>
      <c r="MV124" s="201"/>
      <c r="MW124" s="201"/>
      <c r="MX124" s="201"/>
      <c r="MY124" s="201" t="str">
        <f t="shared" si="59"/>
        <v/>
      </c>
      <c r="MZ124" s="201"/>
      <c r="NA124" s="201"/>
      <c r="NB124" s="201"/>
      <c r="NC124" s="201"/>
      <c r="ND124" s="201"/>
      <c r="NE124" s="201"/>
      <c r="NF124" s="201" t="str">
        <f t="shared" si="60"/>
        <v/>
      </c>
      <c r="NG124" s="201"/>
      <c r="NH124" s="201"/>
      <c r="NI124" s="201"/>
      <c r="NJ124" s="201"/>
      <c r="NK124" s="201"/>
      <c r="NL124" s="201"/>
      <c r="NM124" s="201" t="str">
        <f t="shared" si="61"/>
        <v/>
      </c>
      <c r="NN124" s="201"/>
      <c r="NO124" s="201"/>
      <c r="NP124" s="201"/>
      <c r="NQ124" s="201"/>
      <c r="NR124" s="201"/>
      <c r="NS124" s="201"/>
      <c r="NT124" s="201" t="str">
        <f t="shared" si="62"/>
        <v/>
      </c>
      <c r="NU124" s="201"/>
      <c r="NV124" s="201"/>
      <c r="NW124" s="201"/>
      <c r="NX124" s="201"/>
      <c r="NY124" s="201"/>
      <c r="NZ124" s="201"/>
      <c r="OA124" s="201" t="str">
        <f t="shared" si="63"/>
        <v/>
      </c>
      <c r="OB124" s="201"/>
      <c r="OC124" s="201"/>
      <c r="OD124" s="201"/>
      <c r="OE124" s="201"/>
      <c r="OF124" s="201"/>
      <c r="OG124" s="201"/>
      <c r="OH124" s="201" t="str">
        <f t="shared" si="64"/>
        <v/>
      </c>
      <c r="OI124" s="201"/>
      <c r="OJ124" s="201"/>
      <c r="OK124" s="201"/>
      <c r="OL124" s="201"/>
      <c r="OM124" s="201"/>
      <c r="ON124" s="201"/>
      <c r="OO124" s="201" t="str">
        <f t="shared" si="65"/>
        <v/>
      </c>
      <c r="OP124" s="201"/>
      <c r="OQ124" s="201"/>
      <c r="OR124" s="201"/>
      <c r="OS124" s="201"/>
      <c r="OT124" s="201"/>
      <c r="OU124" s="201"/>
      <c r="OV124" s="201" t="str">
        <f t="shared" si="66"/>
        <v/>
      </c>
      <c r="OW124" s="201"/>
      <c r="OX124" s="201"/>
      <c r="OY124" s="201"/>
      <c r="OZ124" s="201"/>
      <c r="PA124" s="201"/>
      <c r="PB124" s="201"/>
      <c r="PC124" s="201" t="str">
        <f t="shared" si="67"/>
        <v/>
      </c>
      <c r="PD124" s="201"/>
      <c r="PE124" s="201"/>
      <c r="PF124" s="201"/>
      <c r="PG124" s="201"/>
      <c r="PH124" s="201"/>
      <c r="PI124" s="201"/>
      <c r="PJ124" s="201" t="str">
        <f t="shared" si="68"/>
        <v/>
      </c>
      <c r="PK124" s="201"/>
      <c r="PL124" s="201"/>
      <c r="PM124" s="201"/>
      <c r="PN124" s="201"/>
      <c r="PO124" s="201"/>
      <c r="PP124" s="201"/>
      <c r="PQ124" s="201" t="str">
        <f t="shared" si="69"/>
        <v/>
      </c>
      <c r="PR124" s="201"/>
      <c r="PS124" s="201"/>
      <c r="PT124" s="201"/>
      <c r="PU124" s="201"/>
      <c r="PV124" s="201"/>
      <c r="PW124" s="201"/>
      <c r="PX124" s="201" t="str">
        <f t="shared" si="70"/>
        <v/>
      </c>
      <c r="PY124" s="201"/>
      <c r="PZ124" s="201"/>
      <c r="QA124" s="201"/>
      <c r="QB124" s="201"/>
      <c r="QC124" s="201"/>
      <c r="QD124" s="201"/>
      <c r="QE124" s="201" t="str">
        <f t="shared" si="71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5" x14ac:dyDescent="0.2">
      <c r="A125" s="201"/>
      <c r="B125" s="202"/>
      <c r="C125" s="202"/>
      <c r="D125" s="202"/>
      <c r="E125" s="202"/>
      <c r="F125" s="201" t="e">
        <f t="shared" si="119"/>
        <v>#N/A</v>
      </c>
      <c r="G125" s="201"/>
      <c r="H125" s="202"/>
      <c r="I125" s="202"/>
      <c r="J125" s="202"/>
      <c r="K125" s="201"/>
      <c r="L125" s="201"/>
      <c r="M125" s="201">
        <f t="shared" si="120"/>
        <v>0</v>
      </c>
      <c r="N125" s="201"/>
      <c r="O125" s="201"/>
      <c r="P125" s="201"/>
      <c r="Q125" s="203"/>
      <c r="R125" s="201"/>
      <c r="S125" s="201"/>
      <c r="T125" s="201">
        <f t="shared" si="121"/>
        <v>20</v>
      </c>
      <c r="U125" s="201"/>
      <c r="V125" s="201"/>
      <c r="W125" s="201"/>
      <c r="X125" s="201"/>
      <c r="Y125" s="201"/>
      <c r="Z125" s="201"/>
      <c r="AA125" s="201">
        <f t="shared" si="122"/>
        <v>0</v>
      </c>
      <c r="AB125" s="201"/>
      <c r="AC125" s="201"/>
      <c r="AD125" s="201"/>
      <c r="AE125" s="201"/>
      <c r="AF125" s="201"/>
      <c r="AG125" s="201"/>
      <c r="AH125" s="201">
        <f t="shared" si="76"/>
        <v>20</v>
      </c>
      <c r="AI125" s="201"/>
      <c r="AJ125" s="201"/>
      <c r="AK125" s="201"/>
      <c r="AL125" s="201"/>
      <c r="AM125" s="201"/>
      <c r="AN125" s="201"/>
      <c r="AO125" s="201">
        <f t="shared" si="77"/>
        <v>0</v>
      </c>
      <c r="AP125" s="201"/>
      <c r="AQ125" s="201"/>
      <c r="AR125" s="201"/>
      <c r="AS125" s="201"/>
      <c r="AT125" s="201"/>
      <c r="AU125" s="201"/>
      <c r="AV125" s="201">
        <f t="shared" si="78"/>
        <v>20</v>
      </c>
      <c r="AW125" s="201"/>
      <c r="AX125" s="201"/>
      <c r="AY125" s="201"/>
      <c r="AZ125" s="201"/>
      <c r="BA125" s="201"/>
      <c r="BB125" s="201"/>
      <c r="BC125" s="201">
        <f t="shared" si="79"/>
        <v>0</v>
      </c>
      <c r="BD125" s="201"/>
      <c r="BE125" s="201"/>
      <c r="BF125" s="201"/>
      <c r="BG125" s="201"/>
      <c r="BH125" s="201"/>
      <c r="BI125" s="201"/>
      <c r="BJ125" s="201">
        <f t="shared" si="80"/>
        <v>20</v>
      </c>
      <c r="BK125" s="201"/>
      <c r="BL125" s="201"/>
      <c r="BM125" s="201"/>
      <c r="BN125" s="201"/>
      <c r="BO125" s="201"/>
      <c r="BP125" s="201"/>
      <c r="BQ125" s="201">
        <f t="shared" si="81"/>
        <v>0</v>
      </c>
      <c r="BR125" s="201"/>
      <c r="BS125" s="201"/>
      <c r="BT125" s="201"/>
      <c r="BU125" s="201"/>
      <c r="BV125" s="201"/>
      <c r="BW125" s="201"/>
      <c r="BX125" s="201">
        <f t="shared" si="82"/>
        <v>0</v>
      </c>
      <c r="BY125" s="201"/>
      <c r="BZ125" s="201"/>
      <c r="CA125" s="201"/>
      <c r="CB125" s="201"/>
      <c r="CC125" s="201"/>
      <c r="CD125" s="201"/>
      <c r="CE125" s="201">
        <f t="shared" si="83"/>
        <v>20</v>
      </c>
      <c r="CF125" s="201"/>
      <c r="CG125" s="201"/>
      <c r="CH125" s="201"/>
      <c r="CI125" s="201"/>
      <c r="CJ125" s="201"/>
      <c r="CK125" s="201"/>
      <c r="CL125" s="201">
        <f t="shared" si="84"/>
        <v>20</v>
      </c>
      <c r="CM125" s="201"/>
      <c r="CN125" s="201"/>
      <c r="CO125" s="201"/>
      <c r="CP125" s="201"/>
      <c r="CQ125" s="201"/>
      <c r="CR125" s="201"/>
      <c r="CS125" s="201">
        <f t="shared" si="85"/>
        <v>0</v>
      </c>
      <c r="CT125" s="201"/>
      <c r="CU125" s="201"/>
      <c r="CV125" s="201"/>
      <c r="CW125" s="201"/>
      <c r="CX125" s="201"/>
      <c r="CY125" s="201"/>
      <c r="CZ125" s="201">
        <f t="shared" si="86"/>
        <v>20</v>
      </c>
      <c r="DA125" s="201"/>
      <c r="DB125" s="201"/>
      <c r="DC125" s="201"/>
      <c r="DD125" s="201"/>
      <c r="DE125" s="201"/>
      <c r="DF125" s="201"/>
      <c r="DG125" s="201">
        <f t="shared" si="87"/>
        <v>20</v>
      </c>
      <c r="DH125" s="201"/>
      <c r="DI125" s="201"/>
      <c r="DJ125" s="201"/>
      <c r="DK125" s="201"/>
      <c r="DL125" s="201"/>
      <c r="DM125" s="201"/>
      <c r="DN125" s="201">
        <f t="shared" si="88"/>
        <v>0</v>
      </c>
      <c r="DO125" s="201"/>
      <c r="DP125" s="201"/>
      <c r="DQ125" s="201"/>
      <c r="DR125" s="201"/>
      <c r="DS125" s="201"/>
      <c r="DT125" s="201"/>
      <c r="DU125" s="201">
        <f t="shared" si="89"/>
        <v>0</v>
      </c>
      <c r="DV125" s="201"/>
      <c r="DW125" s="201"/>
      <c r="DX125" s="201"/>
      <c r="DY125" s="201"/>
      <c r="DZ125" s="201"/>
      <c r="EA125" s="201"/>
      <c r="EB125" s="201">
        <f t="shared" si="90"/>
        <v>0</v>
      </c>
      <c r="EC125" s="201"/>
      <c r="ED125" s="201"/>
      <c r="EE125" s="201"/>
      <c r="EF125" s="201"/>
      <c r="EG125" s="201"/>
      <c r="EH125" s="201"/>
      <c r="EI125" s="201">
        <f t="shared" si="91"/>
        <v>0</v>
      </c>
      <c r="EJ125" s="201"/>
      <c r="EK125" s="201"/>
      <c r="EL125" s="201"/>
      <c r="EM125" s="201"/>
      <c r="EN125" s="201"/>
      <c r="EO125" s="201"/>
      <c r="EP125" s="201">
        <f t="shared" si="92"/>
        <v>0</v>
      </c>
      <c r="EQ125" s="201"/>
      <c r="ER125" s="201"/>
      <c r="ES125" s="201"/>
      <c r="ET125" s="201"/>
      <c r="EU125" s="201"/>
      <c r="EV125" s="201"/>
      <c r="EW125" s="201">
        <f t="shared" si="93"/>
        <v>0</v>
      </c>
      <c r="EX125" s="201"/>
      <c r="EY125" s="201"/>
      <c r="EZ125" s="201"/>
      <c r="FA125" s="201"/>
      <c r="FB125" s="201"/>
      <c r="FC125" s="201"/>
      <c r="FD125" s="201">
        <f t="shared" si="94"/>
        <v>0</v>
      </c>
      <c r="FE125" s="201"/>
      <c r="FF125" s="201"/>
      <c r="FG125" s="201"/>
      <c r="FH125" s="201"/>
      <c r="FI125" s="201"/>
      <c r="FJ125" s="201"/>
      <c r="FK125" s="201" t="str">
        <f t="shared" si="95"/>
        <v/>
      </c>
      <c r="FL125" s="201"/>
      <c r="FM125" s="201"/>
      <c r="FN125" s="201"/>
      <c r="FO125" s="201"/>
      <c r="FP125" s="201"/>
      <c r="FQ125" s="201"/>
      <c r="FR125" s="201">
        <f t="shared" si="96"/>
        <v>0</v>
      </c>
      <c r="FS125" s="201"/>
      <c r="FT125" s="201"/>
      <c r="FU125" s="201"/>
      <c r="FV125" s="201"/>
      <c r="FW125" s="201"/>
      <c r="FX125" s="201"/>
      <c r="FY125" s="201" t="str">
        <f t="shared" si="97"/>
        <v/>
      </c>
      <c r="FZ125" s="201"/>
      <c r="GA125" s="201"/>
      <c r="GB125" s="201"/>
      <c r="GC125" s="201"/>
      <c r="GD125" s="201"/>
      <c r="GE125" s="201"/>
      <c r="GF125" s="201" t="str">
        <f t="shared" si="98"/>
        <v/>
      </c>
      <c r="GG125" s="201"/>
      <c r="GH125" s="201"/>
      <c r="GI125" s="201"/>
      <c r="GJ125" s="201"/>
      <c r="GK125" s="201"/>
      <c r="GL125" s="201"/>
      <c r="GM125" s="201" t="str">
        <f t="shared" si="99"/>
        <v/>
      </c>
      <c r="GN125" s="201"/>
      <c r="GO125" s="201"/>
      <c r="GP125" s="201"/>
      <c r="GQ125" s="201"/>
      <c r="GR125" s="201"/>
      <c r="GS125" s="201"/>
      <c r="GT125" s="201" t="str">
        <f t="shared" si="100"/>
        <v/>
      </c>
      <c r="GU125" s="201"/>
      <c r="GV125" s="201"/>
      <c r="GW125" s="201"/>
      <c r="GX125" s="201"/>
      <c r="GY125" s="201"/>
      <c r="GZ125" s="201"/>
      <c r="HA125" s="201" t="str">
        <f t="shared" si="101"/>
        <v/>
      </c>
      <c r="HB125" s="201"/>
      <c r="HC125" s="201"/>
      <c r="HD125" s="201"/>
      <c r="HE125" s="201"/>
      <c r="HF125" s="201"/>
      <c r="HG125" s="201"/>
      <c r="HH125" s="201" t="str">
        <f t="shared" si="102"/>
        <v/>
      </c>
      <c r="HI125" s="201"/>
      <c r="HJ125" s="201"/>
      <c r="HK125" s="201"/>
      <c r="HL125" s="201"/>
      <c r="HM125" s="201"/>
      <c r="HN125" s="201"/>
      <c r="HO125" s="201" t="str">
        <f t="shared" si="103"/>
        <v/>
      </c>
      <c r="HP125" s="201"/>
      <c r="HQ125" s="201"/>
      <c r="HR125" s="201"/>
      <c r="HS125" s="201"/>
      <c r="HT125" s="201"/>
      <c r="HU125" s="201"/>
      <c r="HV125" s="201" t="str">
        <f t="shared" si="104"/>
        <v/>
      </c>
      <c r="HW125" s="201"/>
      <c r="HX125" s="201"/>
      <c r="HY125" s="201"/>
      <c r="HZ125" s="201"/>
      <c r="IA125" s="201"/>
      <c r="IB125" s="201"/>
      <c r="IC125" s="201" t="str">
        <f t="shared" si="105"/>
        <v/>
      </c>
      <c r="ID125" s="201"/>
      <c r="IE125" s="201"/>
      <c r="IF125" s="201"/>
      <c r="IG125" s="201"/>
      <c r="IH125" s="201"/>
      <c r="II125" s="201"/>
      <c r="IJ125" s="201" t="str">
        <f t="shared" si="106"/>
        <v/>
      </c>
      <c r="IK125" s="201"/>
      <c r="IL125" s="201"/>
      <c r="IM125" s="201"/>
      <c r="IN125" s="201"/>
      <c r="IO125" s="201"/>
      <c r="IP125" s="201"/>
      <c r="IQ125" s="201" t="str">
        <f t="shared" si="107"/>
        <v/>
      </c>
      <c r="IR125" s="201"/>
      <c r="IS125" s="201"/>
      <c r="IT125" s="201"/>
      <c r="IU125" s="201"/>
      <c r="IV125" s="201"/>
      <c r="IW125" s="201"/>
      <c r="IX125" s="201" t="str">
        <f t="shared" si="108"/>
        <v/>
      </c>
      <c r="IY125" s="201"/>
      <c r="IZ125" s="201"/>
      <c r="JA125" s="201"/>
      <c r="JB125" s="201"/>
      <c r="JC125" s="201"/>
      <c r="JD125" s="201"/>
      <c r="JE125" s="201" t="str">
        <f t="shared" si="109"/>
        <v/>
      </c>
      <c r="JF125" s="201"/>
      <c r="JG125" s="201"/>
      <c r="JH125" s="201"/>
      <c r="JI125" s="201"/>
      <c r="JJ125" s="201"/>
      <c r="JK125" s="201"/>
      <c r="JL125" s="201" t="str">
        <f t="shared" si="110"/>
        <v/>
      </c>
      <c r="JM125" s="201"/>
      <c r="JN125" s="201"/>
      <c r="JO125" s="201"/>
      <c r="JP125" s="201"/>
      <c r="JQ125" s="201"/>
      <c r="JR125" s="201"/>
      <c r="JS125" s="201" t="str">
        <f t="shared" si="111"/>
        <v/>
      </c>
      <c r="JT125" s="201"/>
      <c r="JU125" s="201"/>
      <c r="JV125" s="201"/>
      <c r="JW125" s="201"/>
      <c r="JX125" s="201"/>
      <c r="JY125" s="201"/>
      <c r="JZ125" s="201" t="str">
        <f t="shared" si="112"/>
        <v/>
      </c>
      <c r="KA125" s="201"/>
      <c r="KB125" s="201"/>
      <c r="KC125" s="201"/>
      <c r="KD125" s="201"/>
      <c r="KE125" s="201"/>
      <c r="KF125" s="201"/>
      <c r="KG125" s="201" t="str">
        <f t="shared" si="113"/>
        <v/>
      </c>
      <c r="KH125" s="201"/>
      <c r="KI125" s="201"/>
      <c r="KJ125" s="201"/>
      <c r="KK125" s="201"/>
      <c r="KL125" s="201"/>
      <c r="KM125" s="201"/>
      <c r="KN125" s="201" t="str">
        <f t="shared" si="114"/>
        <v/>
      </c>
      <c r="KO125" s="201"/>
      <c r="KP125" s="201"/>
      <c r="KQ125" s="201"/>
      <c r="KR125" s="201"/>
      <c r="KS125" s="201"/>
      <c r="KT125" s="201"/>
      <c r="KU125" s="201" t="str">
        <f t="shared" si="115"/>
        <v/>
      </c>
      <c r="KV125" s="201"/>
      <c r="KW125" s="201"/>
      <c r="KX125" s="201"/>
      <c r="KY125" s="201"/>
      <c r="KZ125" s="201"/>
      <c r="LA125" s="201"/>
      <c r="LB125" s="201" t="str">
        <f t="shared" si="116"/>
        <v/>
      </c>
      <c r="LC125" s="201"/>
      <c r="LD125" s="201"/>
      <c r="LE125" s="201"/>
      <c r="LF125" s="201"/>
      <c r="LG125" s="201"/>
      <c r="LH125" s="201"/>
      <c r="LI125" s="201" t="str">
        <f t="shared" si="53"/>
        <v/>
      </c>
      <c r="LJ125" s="201"/>
      <c r="LK125" s="201"/>
      <c r="LL125" s="201"/>
      <c r="LM125" s="201"/>
      <c r="LN125" s="201"/>
      <c r="LO125" s="201"/>
      <c r="LP125" s="201" t="str">
        <f t="shared" si="54"/>
        <v/>
      </c>
      <c r="LQ125" s="201"/>
      <c r="LR125" s="201"/>
      <c r="LS125" s="201"/>
      <c r="LT125" s="201"/>
      <c r="LU125" s="201"/>
      <c r="LV125" s="201"/>
      <c r="LW125" s="201" t="str">
        <f t="shared" si="55"/>
        <v/>
      </c>
      <c r="LX125" s="201"/>
      <c r="LY125" s="201"/>
      <c r="LZ125" s="201"/>
      <c r="MA125" s="201"/>
      <c r="MB125" s="201"/>
      <c r="MC125" s="201"/>
      <c r="MD125" s="201" t="str">
        <f t="shared" si="56"/>
        <v/>
      </c>
      <c r="ME125" s="201"/>
      <c r="MF125" s="201"/>
      <c r="MG125" s="201"/>
      <c r="MH125" s="201"/>
      <c r="MI125" s="201"/>
      <c r="MJ125" s="201"/>
      <c r="MK125" s="201" t="str">
        <f t="shared" si="57"/>
        <v/>
      </c>
      <c r="ML125" s="201"/>
      <c r="MM125" s="201"/>
      <c r="MN125" s="201"/>
      <c r="MO125" s="201"/>
      <c r="MP125" s="201"/>
      <c r="MQ125" s="201"/>
      <c r="MR125" s="201" t="str">
        <f t="shared" si="58"/>
        <v/>
      </c>
      <c r="MS125" s="201"/>
      <c r="MT125" s="201"/>
      <c r="MU125" s="201"/>
      <c r="MV125" s="201"/>
      <c r="MW125" s="201"/>
      <c r="MX125" s="201"/>
      <c r="MY125" s="201" t="str">
        <f t="shared" si="59"/>
        <v/>
      </c>
      <c r="MZ125" s="201"/>
      <c r="NA125" s="201"/>
      <c r="NB125" s="201"/>
      <c r="NC125" s="201"/>
      <c r="ND125" s="201"/>
      <c r="NE125" s="201"/>
      <c r="NF125" s="201" t="str">
        <f t="shared" si="60"/>
        <v/>
      </c>
      <c r="NG125" s="201"/>
      <c r="NH125" s="201"/>
      <c r="NI125" s="201"/>
      <c r="NJ125" s="201"/>
      <c r="NK125" s="201"/>
      <c r="NL125" s="201"/>
      <c r="NM125" s="201" t="str">
        <f t="shared" si="61"/>
        <v/>
      </c>
      <c r="NN125" s="201"/>
      <c r="NO125" s="201"/>
      <c r="NP125" s="201"/>
      <c r="NQ125" s="201"/>
      <c r="NR125" s="201"/>
      <c r="NS125" s="201"/>
      <c r="NT125" s="201" t="str">
        <f t="shared" si="62"/>
        <v/>
      </c>
      <c r="NU125" s="201"/>
      <c r="NV125" s="201"/>
      <c r="NW125" s="201"/>
      <c r="NX125" s="201"/>
      <c r="NY125" s="201"/>
      <c r="NZ125" s="201"/>
      <c r="OA125" s="201" t="str">
        <f t="shared" si="63"/>
        <v/>
      </c>
      <c r="OB125" s="201"/>
      <c r="OC125" s="201"/>
      <c r="OD125" s="201"/>
      <c r="OE125" s="201"/>
      <c r="OF125" s="201"/>
      <c r="OG125" s="201"/>
      <c r="OH125" s="201" t="str">
        <f t="shared" si="64"/>
        <v/>
      </c>
      <c r="OI125" s="201"/>
      <c r="OJ125" s="201"/>
      <c r="OK125" s="201"/>
      <c r="OL125" s="201"/>
      <c r="OM125" s="201"/>
      <c r="ON125" s="201"/>
      <c r="OO125" s="201" t="str">
        <f t="shared" si="65"/>
        <v/>
      </c>
      <c r="OP125" s="201"/>
      <c r="OQ125" s="201"/>
      <c r="OR125" s="201"/>
      <c r="OS125" s="201"/>
      <c r="OT125" s="201"/>
      <c r="OU125" s="201"/>
      <c r="OV125" s="201" t="str">
        <f t="shared" si="66"/>
        <v/>
      </c>
      <c r="OW125" s="201"/>
      <c r="OX125" s="201"/>
      <c r="OY125" s="201"/>
      <c r="OZ125" s="201"/>
      <c r="PA125" s="201"/>
      <c r="PB125" s="201"/>
      <c r="PC125" s="201" t="str">
        <f t="shared" si="67"/>
        <v/>
      </c>
      <c r="PD125" s="201"/>
      <c r="PE125" s="201"/>
      <c r="PF125" s="201"/>
      <c r="PG125" s="201"/>
      <c r="PH125" s="201"/>
      <c r="PI125" s="201"/>
      <c r="PJ125" s="201" t="str">
        <f t="shared" si="68"/>
        <v/>
      </c>
      <c r="PK125" s="201"/>
      <c r="PL125" s="201"/>
      <c r="PM125" s="201"/>
      <c r="PN125" s="201"/>
      <c r="PO125" s="201"/>
      <c r="PP125" s="201"/>
      <c r="PQ125" s="201" t="str">
        <f t="shared" si="69"/>
        <v/>
      </c>
      <c r="PR125" s="201"/>
      <c r="PS125" s="201"/>
      <c r="PT125" s="201"/>
      <c r="PU125" s="201"/>
      <c r="PV125" s="201"/>
      <c r="PW125" s="201"/>
      <c r="PX125" s="201" t="str">
        <f t="shared" si="70"/>
        <v/>
      </c>
      <c r="PY125" s="201"/>
      <c r="PZ125" s="201"/>
      <c r="QA125" s="201"/>
      <c r="QB125" s="201"/>
      <c r="QC125" s="201"/>
      <c r="QD125" s="201"/>
      <c r="QE125" s="201" t="str">
        <f t="shared" si="71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5" x14ac:dyDescent="0.2">
      <c r="A126" s="201"/>
      <c r="B126" s="202"/>
      <c r="C126" s="202"/>
      <c r="D126" s="202"/>
      <c r="E126" s="202"/>
      <c r="F126" s="201" t="e">
        <f t="shared" si="119"/>
        <v>#N/A</v>
      </c>
      <c r="G126" s="201"/>
      <c r="H126" s="202"/>
      <c r="I126" s="202"/>
      <c r="J126" s="202"/>
      <c r="K126" s="201"/>
      <c r="L126" s="201"/>
      <c r="M126" s="201">
        <f t="shared" si="120"/>
        <v>0</v>
      </c>
      <c r="N126" s="201"/>
      <c r="O126" s="201"/>
      <c r="P126" s="201"/>
      <c r="Q126" s="203"/>
      <c r="R126" s="201"/>
      <c r="S126" s="201"/>
      <c r="T126" s="201">
        <f t="shared" si="121"/>
        <v>0</v>
      </c>
      <c r="U126" s="201"/>
      <c r="V126" s="201"/>
      <c r="W126" s="201"/>
      <c r="X126" s="201"/>
      <c r="Y126" s="201"/>
      <c r="Z126" s="201"/>
      <c r="AA126" s="201">
        <f t="shared" si="122"/>
        <v>0</v>
      </c>
      <c r="AB126" s="201"/>
      <c r="AC126" s="201"/>
      <c r="AD126" s="201"/>
      <c r="AE126" s="201"/>
      <c r="AF126" s="201"/>
      <c r="AG126" s="201"/>
      <c r="AH126" s="201">
        <f t="shared" si="76"/>
        <v>0</v>
      </c>
      <c r="AI126" s="201"/>
      <c r="AJ126" s="201"/>
      <c r="AK126" s="201"/>
      <c r="AL126" s="201"/>
      <c r="AM126" s="201"/>
      <c r="AN126" s="201"/>
      <c r="AO126" s="201">
        <f t="shared" si="77"/>
        <v>0</v>
      </c>
      <c r="AP126" s="201"/>
      <c r="AQ126" s="201"/>
      <c r="AR126" s="201"/>
      <c r="AS126" s="201"/>
      <c r="AT126" s="201"/>
      <c r="AU126" s="201"/>
      <c r="AV126" s="201">
        <f t="shared" si="78"/>
        <v>20</v>
      </c>
      <c r="AW126" s="201"/>
      <c r="AX126" s="201"/>
      <c r="AY126" s="201"/>
      <c r="AZ126" s="201"/>
      <c r="BA126" s="201"/>
      <c r="BB126" s="201"/>
      <c r="BC126" s="201">
        <f t="shared" si="79"/>
        <v>0</v>
      </c>
      <c r="BD126" s="201"/>
      <c r="BE126" s="201"/>
      <c r="BF126" s="201"/>
      <c r="BG126" s="201"/>
      <c r="BH126" s="201"/>
      <c r="BI126" s="201"/>
      <c r="BJ126" s="201">
        <f t="shared" si="80"/>
        <v>20</v>
      </c>
      <c r="BK126" s="201"/>
      <c r="BL126" s="201"/>
      <c r="BM126" s="201"/>
      <c r="BN126" s="201"/>
      <c r="BO126" s="201"/>
      <c r="BP126" s="201"/>
      <c r="BQ126" s="201">
        <f t="shared" si="81"/>
        <v>0</v>
      </c>
      <c r="BR126" s="201"/>
      <c r="BS126" s="201"/>
      <c r="BT126" s="201"/>
      <c r="BU126" s="201"/>
      <c r="BV126" s="201"/>
      <c r="BW126" s="201"/>
      <c r="BX126" s="201">
        <f t="shared" si="82"/>
        <v>0</v>
      </c>
      <c r="BY126" s="201"/>
      <c r="BZ126" s="201"/>
      <c r="CA126" s="201"/>
      <c r="CB126" s="201"/>
      <c r="CC126" s="201"/>
      <c r="CD126" s="201"/>
      <c r="CE126" s="201">
        <f t="shared" si="83"/>
        <v>0</v>
      </c>
      <c r="CF126" s="201"/>
      <c r="CG126" s="201"/>
      <c r="CH126" s="201"/>
      <c r="CI126" s="201"/>
      <c r="CJ126" s="201"/>
      <c r="CK126" s="201"/>
      <c r="CL126" s="201">
        <f t="shared" si="84"/>
        <v>20</v>
      </c>
      <c r="CM126" s="201"/>
      <c r="CN126" s="201"/>
      <c r="CO126" s="201"/>
      <c r="CP126" s="201"/>
      <c r="CQ126" s="201"/>
      <c r="CR126" s="201"/>
      <c r="CS126" s="201">
        <f t="shared" si="85"/>
        <v>20</v>
      </c>
      <c r="CT126" s="201"/>
      <c r="CU126" s="201"/>
      <c r="CV126" s="201"/>
      <c r="CW126" s="201"/>
      <c r="CX126" s="201"/>
      <c r="CY126" s="201"/>
      <c r="CZ126" s="201">
        <f t="shared" si="86"/>
        <v>20</v>
      </c>
      <c r="DA126" s="201"/>
      <c r="DB126" s="201"/>
      <c r="DC126" s="201"/>
      <c r="DD126" s="201"/>
      <c r="DE126" s="201"/>
      <c r="DF126" s="201"/>
      <c r="DG126" s="201">
        <f t="shared" si="87"/>
        <v>20</v>
      </c>
      <c r="DH126" s="201"/>
      <c r="DI126" s="201"/>
      <c r="DJ126" s="201"/>
      <c r="DK126" s="201"/>
      <c r="DL126" s="201"/>
      <c r="DM126" s="201"/>
      <c r="DN126" s="201">
        <f t="shared" si="88"/>
        <v>0</v>
      </c>
      <c r="DO126" s="201"/>
      <c r="DP126" s="201"/>
      <c r="DQ126" s="201"/>
      <c r="DR126" s="201"/>
      <c r="DS126" s="201"/>
      <c r="DT126" s="201"/>
      <c r="DU126" s="201">
        <f t="shared" si="89"/>
        <v>20</v>
      </c>
      <c r="DV126" s="201"/>
      <c r="DW126" s="201"/>
      <c r="DX126" s="201"/>
      <c r="DY126" s="201"/>
      <c r="DZ126" s="201"/>
      <c r="EA126" s="201"/>
      <c r="EB126" s="201">
        <f t="shared" si="90"/>
        <v>20</v>
      </c>
      <c r="EC126" s="201"/>
      <c r="ED126" s="201"/>
      <c r="EE126" s="201"/>
      <c r="EF126" s="201"/>
      <c r="EG126" s="201"/>
      <c r="EH126" s="201"/>
      <c r="EI126" s="201">
        <f t="shared" si="91"/>
        <v>0</v>
      </c>
      <c r="EJ126" s="201"/>
      <c r="EK126" s="201"/>
      <c r="EL126" s="201"/>
      <c r="EM126" s="201"/>
      <c r="EN126" s="201"/>
      <c r="EO126" s="201"/>
      <c r="EP126" s="201">
        <f t="shared" si="92"/>
        <v>0</v>
      </c>
      <c r="EQ126" s="201"/>
      <c r="ER126" s="201"/>
      <c r="ES126" s="201"/>
      <c r="ET126" s="201"/>
      <c r="EU126" s="201"/>
      <c r="EV126" s="201"/>
      <c r="EW126" s="201">
        <f t="shared" si="93"/>
        <v>0</v>
      </c>
      <c r="EX126" s="201"/>
      <c r="EY126" s="201"/>
      <c r="EZ126" s="201"/>
      <c r="FA126" s="201"/>
      <c r="FB126" s="201"/>
      <c r="FC126" s="201"/>
      <c r="FD126" s="201">
        <f t="shared" si="94"/>
        <v>0</v>
      </c>
      <c r="FE126" s="201"/>
      <c r="FF126" s="201"/>
      <c r="FG126" s="201"/>
      <c r="FH126" s="201"/>
      <c r="FI126" s="201"/>
      <c r="FJ126" s="201"/>
      <c r="FK126" s="201" t="str">
        <f t="shared" si="95"/>
        <v/>
      </c>
      <c r="FL126" s="201"/>
      <c r="FM126" s="201"/>
      <c r="FN126" s="201"/>
      <c r="FO126" s="201"/>
      <c r="FP126" s="201"/>
      <c r="FQ126" s="201"/>
      <c r="FR126" s="201">
        <f t="shared" si="96"/>
        <v>0</v>
      </c>
      <c r="FS126" s="201"/>
      <c r="FT126" s="201"/>
      <c r="FU126" s="201"/>
      <c r="FV126" s="201"/>
      <c r="FW126" s="201"/>
      <c r="FX126" s="201"/>
      <c r="FY126" s="201" t="str">
        <f t="shared" si="97"/>
        <v/>
      </c>
      <c r="FZ126" s="201"/>
      <c r="GA126" s="201"/>
      <c r="GB126" s="201"/>
      <c r="GC126" s="201"/>
      <c r="GD126" s="201"/>
      <c r="GE126" s="201"/>
      <c r="GF126" s="201" t="str">
        <f t="shared" si="98"/>
        <v/>
      </c>
      <c r="GG126" s="201"/>
      <c r="GH126" s="201"/>
      <c r="GI126" s="201"/>
      <c r="GJ126" s="201"/>
      <c r="GK126" s="201"/>
      <c r="GL126" s="201"/>
      <c r="GM126" s="201" t="str">
        <f t="shared" si="99"/>
        <v/>
      </c>
      <c r="GN126" s="201"/>
      <c r="GO126" s="201"/>
      <c r="GP126" s="201"/>
      <c r="GQ126" s="201"/>
      <c r="GR126" s="201"/>
      <c r="GS126" s="201"/>
      <c r="GT126" s="201" t="str">
        <f t="shared" si="100"/>
        <v/>
      </c>
      <c r="GU126" s="201"/>
      <c r="GV126" s="201"/>
      <c r="GW126" s="201"/>
      <c r="GX126" s="201"/>
      <c r="GY126" s="201"/>
      <c r="GZ126" s="201"/>
      <c r="HA126" s="201" t="str">
        <f t="shared" si="101"/>
        <v/>
      </c>
      <c r="HB126" s="201"/>
      <c r="HC126" s="201"/>
      <c r="HD126" s="201"/>
      <c r="HE126" s="201"/>
      <c r="HF126" s="201"/>
      <c r="HG126" s="201"/>
      <c r="HH126" s="201" t="str">
        <f t="shared" si="102"/>
        <v/>
      </c>
      <c r="HI126" s="201"/>
      <c r="HJ126" s="201"/>
      <c r="HK126" s="201"/>
      <c r="HL126" s="201"/>
      <c r="HM126" s="201"/>
      <c r="HN126" s="201"/>
      <c r="HO126" s="201" t="str">
        <f t="shared" si="103"/>
        <v/>
      </c>
      <c r="HP126" s="201"/>
      <c r="HQ126" s="201"/>
      <c r="HR126" s="201"/>
      <c r="HS126" s="201"/>
      <c r="HT126" s="201"/>
      <c r="HU126" s="201"/>
      <c r="HV126" s="201" t="str">
        <f t="shared" si="104"/>
        <v/>
      </c>
      <c r="HW126" s="201"/>
      <c r="HX126" s="201"/>
      <c r="HY126" s="201"/>
      <c r="HZ126" s="201"/>
      <c r="IA126" s="201"/>
      <c r="IB126" s="201"/>
      <c r="IC126" s="201" t="str">
        <f t="shared" si="105"/>
        <v/>
      </c>
      <c r="ID126" s="201"/>
      <c r="IE126" s="201"/>
      <c r="IF126" s="201"/>
      <c r="IG126" s="201"/>
      <c r="IH126" s="201"/>
      <c r="II126" s="201"/>
      <c r="IJ126" s="201" t="str">
        <f t="shared" si="106"/>
        <v/>
      </c>
      <c r="IK126" s="201"/>
      <c r="IL126" s="201"/>
      <c r="IM126" s="201"/>
      <c r="IN126" s="201"/>
      <c r="IO126" s="201"/>
      <c r="IP126" s="201"/>
      <c r="IQ126" s="201" t="str">
        <f t="shared" si="107"/>
        <v/>
      </c>
      <c r="IR126" s="201"/>
      <c r="IS126" s="201"/>
      <c r="IT126" s="201"/>
      <c r="IU126" s="201"/>
      <c r="IV126" s="201"/>
      <c r="IW126" s="201"/>
      <c r="IX126" s="201" t="str">
        <f t="shared" si="108"/>
        <v/>
      </c>
      <c r="IY126" s="201"/>
      <c r="IZ126" s="201"/>
      <c r="JA126" s="201"/>
      <c r="JB126" s="201"/>
      <c r="JC126" s="201"/>
      <c r="JD126" s="201"/>
      <c r="JE126" s="201" t="str">
        <f t="shared" si="109"/>
        <v/>
      </c>
      <c r="JF126" s="201"/>
      <c r="JG126" s="201"/>
      <c r="JH126" s="201"/>
      <c r="JI126" s="201"/>
      <c r="JJ126" s="201"/>
      <c r="JK126" s="201"/>
      <c r="JL126" s="201" t="str">
        <f t="shared" si="110"/>
        <v/>
      </c>
      <c r="JM126" s="201"/>
      <c r="JN126" s="201"/>
      <c r="JO126" s="201"/>
      <c r="JP126" s="201"/>
      <c r="JQ126" s="201"/>
      <c r="JR126" s="201"/>
      <c r="JS126" s="201" t="str">
        <f t="shared" si="111"/>
        <v/>
      </c>
      <c r="JT126" s="201"/>
      <c r="JU126" s="201"/>
      <c r="JV126" s="201"/>
      <c r="JW126" s="201"/>
      <c r="JX126" s="201"/>
      <c r="JY126" s="201"/>
      <c r="JZ126" s="201" t="str">
        <f t="shared" si="112"/>
        <v/>
      </c>
      <c r="KA126" s="201"/>
      <c r="KB126" s="201"/>
      <c r="KC126" s="201"/>
      <c r="KD126" s="201"/>
      <c r="KE126" s="201"/>
      <c r="KF126" s="201"/>
      <c r="KG126" s="201" t="str">
        <f t="shared" si="113"/>
        <v/>
      </c>
      <c r="KH126" s="201"/>
      <c r="KI126" s="201"/>
      <c r="KJ126" s="201"/>
      <c r="KK126" s="201"/>
      <c r="KL126" s="201"/>
      <c r="KM126" s="201"/>
      <c r="KN126" s="201" t="str">
        <f t="shared" si="114"/>
        <v/>
      </c>
      <c r="KO126" s="201"/>
      <c r="KP126" s="201"/>
      <c r="KQ126" s="201"/>
      <c r="KR126" s="201"/>
      <c r="KS126" s="201"/>
      <c r="KT126" s="201"/>
      <c r="KU126" s="201" t="str">
        <f t="shared" si="115"/>
        <v/>
      </c>
      <c r="KV126" s="201"/>
      <c r="KW126" s="201"/>
      <c r="KX126" s="201"/>
      <c r="KY126" s="201"/>
      <c r="KZ126" s="201"/>
      <c r="LA126" s="201"/>
      <c r="LB126" s="201" t="str">
        <f t="shared" si="116"/>
        <v/>
      </c>
      <c r="LC126" s="201"/>
      <c r="LD126" s="201"/>
      <c r="LE126" s="201"/>
      <c r="LF126" s="201"/>
      <c r="LG126" s="201"/>
      <c r="LH126" s="201"/>
      <c r="LI126" s="201" t="str">
        <f t="shared" si="53"/>
        <v/>
      </c>
      <c r="LJ126" s="201"/>
      <c r="LK126" s="201"/>
      <c r="LL126" s="201"/>
      <c r="LM126" s="201"/>
      <c r="LN126" s="201"/>
      <c r="LO126" s="201"/>
      <c r="LP126" s="201" t="str">
        <f t="shared" si="54"/>
        <v/>
      </c>
      <c r="LQ126" s="201"/>
      <c r="LR126" s="201"/>
      <c r="LS126" s="201"/>
      <c r="LT126" s="201"/>
      <c r="LU126" s="201"/>
      <c r="LV126" s="201"/>
      <c r="LW126" s="201" t="str">
        <f t="shared" si="55"/>
        <v/>
      </c>
      <c r="LX126" s="201"/>
      <c r="LY126" s="201"/>
      <c r="LZ126" s="201"/>
      <c r="MA126" s="201"/>
      <c r="MB126" s="201"/>
      <c r="MC126" s="201"/>
      <c r="MD126" s="201" t="str">
        <f t="shared" si="56"/>
        <v/>
      </c>
      <c r="ME126" s="201"/>
      <c r="MF126" s="201"/>
      <c r="MG126" s="201"/>
      <c r="MH126" s="201"/>
      <c r="MI126" s="201"/>
      <c r="MJ126" s="201"/>
      <c r="MK126" s="201" t="str">
        <f t="shared" si="57"/>
        <v/>
      </c>
      <c r="ML126" s="201"/>
      <c r="MM126" s="201"/>
      <c r="MN126" s="201"/>
      <c r="MO126" s="201"/>
      <c r="MP126" s="201"/>
      <c r="MQ126" s="201"/>
      <c r="MR126" s="201" t="str">
        <f t="shared" si="58"/>
        <v/>
      </c>
      <c r="MS126" s="201"/>
      <c r="MT126" s="201"/>
      <c r="MU126" s="201"/>
      <c r="MV126" s="201"/>
      <c r="MW126" s="201"/>
      <c r="MX126" s="201"/>
      <c r="MY126" s="201" t="str">
        <f t="shared" si="59"/>
        <v/>
      </c>
      <c r="MZ126" s="201"/>
      <c r="NA126" s="201"/>
      <c r="NB126" s="201"/>
      <c r="NC126" s="201"/>
      <c r="ND126" s="201"/>
      <c r="NE126" s="201"/>
      <c r="NF126" s="201" t="str">
        <f t="shared" si="60"/>
        <v/>
      </c>
      <c r="NG126" s="201"/>
      <c r="NH126" s="201"/>
      <c r="NI126" s="201"/>
      <c r="NJ126" s="201"/>
      <c r="NK126" s="201"/>
      <c r="NL126" s="201"/>
      <c r="NM126" s="201" t="str">
        <f t="shared" si="61"/>
        <v/>
      </c>
      <c r="NN126" s="201"/>
      <c r="NO126" s="201"/>
      <c r="NP126" s="201"/>
      <c r="NQ126" s="201"/>
      <c r="NR126" s="201"/>
      <c r="NS126" s="201"/>
      <c r="NT126" s="201" t="str">
        <f t="shared" si="62"/>
        <v/>
      </c>
      <c r="NU126" s="201"/>
      <c r="NV126" s="201"/>
      <c r="NW126" s="201"/>
      <c r="NX126" s="201"/>
      <c r="NY126" s="201"/>
      <c r="NZ126" s="201"/>
      <c r="OA126" s="201" t="str">
        <f t="shared" si="63"/>
        <v/>
      </c>
      <c r="OB126" s="201"/>
      <c r="OC126" s="201"/>
      <c r="OD126" s="201"/>
      <c r="OE126" s="201"/>
      <c r="OF126" s="201"/>
      <c r="OG126" s="201"/>
      <c r="OH126" s="201" t="str">
        <f t="shared" si="64"/>
        <v/>
      </c>
      <c r="OI126" s="201"/>
      <c r="OJ126" s="201"/>
      <c r="OK126" s="201"/>
      <c r="OL126" s="201"/>
      <c r="OM126" s="201"/>
      <c r="ON126" s="201"/>
      <c r="OO126" s="201" t="str">
        <f t="shared" si="65"/>
        <v/>
      </c>
      <c r="OP126" s="201"/>
      <c r="OQ126" s="201"/>
      <c r="OR126" s="201"/>
      <c r="OS126" s="201"/>
      <c r="OT126" s="201"/>
      <c r="OU126" s="201"/>
      <c r="OV126" s="201" t="str">
        <f t="shared" si="66"/>
        <v/>
      </c>
      <c r="OW126" s="201"/>
      <c r="OX126" s="201"/>
      <c r="OY126" s="201"/>
      <c r="OZ126" s="201"/>
      <c r="PA126" s="201"/>
      <c r="PB126" s="201"/>
      <c r="PC126" s="201" t="str">
        <f t="shared" si="67"/>
        <v/>
      </c>
      <c r="PD126" s="201"/>
      <c r="PE126" s="201"/>
      <c r="PF126" s="201"/>
      <c r="PG126" s="201"/>
      <c r="PH126" s="201"/>
      <c r="PI126" s="201"/>
      <c r="PJ126" s="201" t="str">
        <f t="shared" si="68"/>
        <v/>
      </c>
      <c r="PK126" s="201"/>
      <c r="PL126" s="201"/>
      <c r="PM126" s="201"/>
      <c r="PN126" s="201"/>
      <c r="PO126" s="201"/>
      <c r="PP126" s="201"/>
      <c r="PQ126" s="201" t="str">
        <f t="shared" si="69"/>
        <v/>
      </c>
      <c r="PR126" s="201"/>
      <c r="PS126" s="201"/>
      <c r="PT126" s="201"/>
      <c r="PU126" s="201"/>
      <c r="PV126" s="201"/>
      <c r="PW126" s="201"/>
      <c r="PX126" s="201" t="str">
        <f t="shared" si="70"/>
        <v/>
      </c>
      <c r="PY126" s="201"/>
      <c r="PZ126" s="201"/>
      <c r="QA126" s="201"/>
      <c r="QB126" s="201"/>
      <c r="QC126" s="201"/>
      <c r="QD126" s="201"/>
      <c r="QE126" s="201" t="str">
        <f t="shared" si="71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5" x14ac:dyDescent="0.2">
      <c r="A127" s="201"/>
      <c r="B127" s="202"/>
      <c r="C127" s="202"/>
      <c r="D127" s="202"/>
      <c r="E127" s="202"/>
      <c r="F127" s="201" t="e">
        <f t="shared" si="119"/>
        <v>#N/A</v>
      </c>
      <c r="G127" s="201"/>
      <c r="H127" s="202"/>
      <c r="I127" s="202"/>
      <c r="J127" s="202"/>
      <c r="K127" s="201"/>
      <c r="L127" s="201"/>
      <c r="M127" s="201">
        <f t="shared" si="120"/>
        <v>0</v>
      </c>
      <c r="N127" s="201"/>
      <c r="O127" s="201"/>
      <c r="P127" s="201"/>
      <c r="Q127" s="203"/>
      <c r="R127" s="201"/>
      <c r="S127" s="201"/>
      <c r="T127" s="201">
        <f t="shared" si="121"/>
        <v>20</v>
      </c>
      <c r="U127" s="201"/>
      <c r="V127" s="201"/>
      <c r="W127" s="201"/>
      <c r="X127" s="201"/>
      <c r="Y127" s="201"/>
      <c r="Z127" s="201"/>
      <c r="AA127" s="201">
        <f t="shared" si="122"/>
        <v>0</v>
      </c>
      <c r="AB127" s="201"/>
      <c r="AC127" s="201"/>
      <c r="AD127" s="201"/>
      <c r="AE127" s="201"/>
      <c r="AF127" s="201"/>
      <c r="AG127" s="201"/>
      <c r="AH127" s="201">
        <f t="shared" si="76"/>
        <v>0</v>
      </c>
      <c r="AI127" s="201"/>
      <c r="AJ127" s="201"/>
      <c r="AK127" s="201"/>
      <c r="AL127" s="201"/>
      <c r="AM127" s="201"/>
      <c r="AN127" s="201"/>
      <c r="AO127" s="201">
        <f t="shared" si="77"/>
        <v>0</v>
      </c>
      <c r="AP127" s="201"/>
      <c r="AQ127" s="201"/>
      <c r="AR127" s="201"/>
      <c r="AS127" s="201"/>
      <c r="AT127" s="201"/>
      <c r="AU127" s="201"/>
      <c r="AV127" s="201">
        <f t="shared" si="78"/>
        <v>20</v>
      </c>
      <c r="AW127" s="201"/>
      <c r="AX127" s="201"/>
      <c r="AY127" s="201"/>
      <c r="AZ127" s="201"/>
      <c r="BA127" s="201"/>
      <c r="BB127" s="201"/>
      <c r="BC127" s="201">
        <f t="shared" si="79"/>
        <v>20</v>
      </c>
      <c r="BD127" s="201"/>
      <c r="BE127" s="201"/>
      <c r="BF127" s="201"/>
      <c r="BG127" s="201"/>
      <c r="BH127" s="201"/>
      <c r="BI127" s="201"/>
      <c r="BJ127" s="201">
        <f t="shared" si="80"/>
        <v>0</v>
      </c>
      <c r="BK127" s="201"/>
      <c r="BL127" s="201"/>
      <c r="BM127" s="201"/>
      <c r="BN127" s="201"/>
      <c r="BO127" s="201"/>
      <c r="BP127" s="201"/>
      <c r="BQ127" s="201">
        <f t="shared" si="81"/>
        <v>0</v>
      </c>
      <c r="BR127" s="201"/>
      <c r="BS127" s="201"/>
      <c r="BT127" s="201"/>
      <c r="BU127" s="201"/>
      <c r="BV127" s="201"/>
      <c r="BW127" s="201"/>
      <c r="BX127" s="201">
        <f t="shared" si="82"/>
        <v>0</v>
      </c>
      <c r="BY127" s="201"/>
      <c r="BZ127" s="201"/>
      <c r="CA127" s="201"/>
      <c r="CB127" s="201"/>
      <c r="CC127" s="201"/>
      <c r="CD127" s="201"/>
      <c r="CE127" s="201">
        <f t="shared" si="83"/>
        <v>0</v>
      </c>
      <c r="CF127" s="201"/>
      <c r="CG127" s="201"/>
      <c r="CH127" s="201"/>
      <c r="CI127" s="201"/>
      <c r="CJ127" s="201"/>
      <c r="CK127" s="201"/>
      <c r="CL127" s="201">
        <f t="shared" si="84"/>
        <v>0</v>
      </c>
      <c r="CM127" s="201"/>
      <c r="CN127" s="201"/>
      <c r="CO127" s="201"/>
      <c r="CP127" s="201"/>
      <c r="CQ127" s="201"/>
      <c r="CR127" s="201"/>
      <c r="CS127" s="201">
        <f t="shared" si="85"/>
        <v>20</v>
      </c>
      <c r="CT127" s="201"/>
      <c r="CU127" s="201"/>
      <c r="CV127" s="201"/>
      <c r="CW127" s="201"/>
      <c r="CX127" s="201"/>
      <c r="CY127" s="201"/>
      <c r="CZ127" s="201">
        <f t="shared" si="86"/>
        <v>20</v>
      </c>
      <c r="DA127" s="201"/>
      <c r="DB127" s="201"/>
      <c r="DC127" s="201"/>
      <c r="DD127" s="201"/>
      <c r="DE127" s="201"/>
      <c r="DF127" s="201"/>
      <c r="DG127" s="201">
        <f t="shared" si="87"/>
        <v>20</v>
      </c>
      <c r="DH127" s="201"/>
      <c r="DI127" s="201"/>
      <c r="DJ127" s="201"/>
      <c r="DK127" s="201"/>
      <c r="DL127" s="201"/>
      <c r="DM127" s="201"/>
      <c r="DN127" s="201">
        <f t="shared" si="88"/>
        <v>0</v>
      </c>
      <c r="DO127" s="201"/>
      <c r="DP127" s="201"/>
      <c r="DQ127" s="201"/>
      <c r="DR127" s="201"/>
      <c r="DS127" s="201"/>
      <c r="DT127" s="201"/>
      <c r="DU127" s="201">
        <f t="shared" si="89"/>
        <v>0</v>
      </c>
      <c r="DV127" s="201"/>
      <c r="DW127" s="201"/>
      <c r="DX127" s="201"/>
      <c r="DY127" s="201"/>
      <c r="DZ127" s="201"/>
      <c r="EA127" s="201"/>
      <c r="EB127" s="201">
        <f t="shared" si="90"/>
        <v>20</v>
      </c>
      <c r="EC127" s="201"/>
      <c r="ED127" s="201"/>
      <c r="EE127" s="201"/>
      <c r="EF127" s="201"/>
      <c r="EG127" s="201"/>
      <c r="EH127" s="201"/>
      <c r="EI127" s="201">
        <f t="shared" si="91"/>
        <v>0</v>
      </c>
      <c r="EJ127" s="201"/>
      <c r="EK127" s="201"/>
      <c r="EL127" s="201"/>
      <c r="EM127" s="201"/>
      <c r="EN127" s="201"/>
      <c r="EO127" s="201"/>
      <c r="EP127" s="201">
        <f t="shared" si="92"/>
        <v>0</v>
      </c>
      <c r="EQ127" s="201"/>
      <c r="ER127" s="201"/>
      <c r="ES127" s="201"/>
      <c r="ET127" s="201"/>
      <c r="EU127" s="201"/>
      <c r="EV127" s="201"/>
      <c r="EW127" s="201">
        <f t="shared" si="93"/>
        <v>0</v>
      </c>
      <c r="EX127" s="201"/>
      <c r="EY127" s="201"/>
      <c r="EZ127" s="201"/>
      <c r="FA127" s="201"/>
      <c r="FB127" s="201"/>
      <c r="FC127" s="201"/>
      <c r="FD127" s="201">
        <f t="shared" si="94"/>
        <v>0</v>
      </c>
      <c r="FE127" s="201"/>
      <c r="FF127" s="201"/>
      <c r="FG127" s="201"/>
      <c r="FH127" s="201"/>
      <c r="FI127" s="201"/>
      <c r="FJ127" s="201"/>
      <c r="FK127" s="201" t="str">
        <f t="shared" si="95"/>
        <v/>
      </c>
      <c r="FL127" s="201"/>
      <c r="FM127" s="201"/>
      <c r="FN127" s="201"/>
      <c r="FO127" s="201"/>
      <c r="FP127" s="201"/>
      <c r="FQ127" s="201"/>
      <c r="FR127" s="201">
        <f t="shared" si="96"/>
        <v>0</v>
      </c>
      <c r="FS127" s="201"/>
      <c r="FT127" s="201"/>
      <c r="FU127" s="201"/>
      <c r="FV127" s="201"/>
      <c r="FW127" s="201"/>
      <c r="FX127" s="201"/>
      <c r="FY127" s="201" t="str">
        <f t="shared" si="97"/>
        <v/>
      </c>
      <c r="FZ127" s="201"/>
      <c r="GA127" s="201"/>
      <c r="GB127" s="201"/>
      <c r="GC127" s="201"/>
      <c r="GD127" s="201"/>
      <c r="GE127" s="201"/>
      <c r="GF127" s="201" t="str">
        <f t="shared" si="98"/>
        <v/>
      </c>
      <c r="GG127" s="201"/>
      <c r="GH127" s="201"/>
      <c r="GI127" s="201"/>
      <c r="GJ127" s="201"/>
      <c r="GK127" s="201"/>
      <c r="GL127" s="201"/>
      <c r="GM127" s="201" t="str">
        <f t="shared" si="99"/>
        <v/>
      </c>
      <c r="GN127" s="201"/>
      <c r="GO127" s="201"/>
      <c r="GP127" s="201"/>
      <c r="GQ127" s="201"/>
      <c r="GR127" s="201"/>
      <c r="GS127" s="201"/>
      <c r="GT127" s="201" t="str">
        <f t="shared" si="100"/>
        <v/>
      </c>
      <c r="GU127" s="201"/>
      <c r="GV127" s="201"/>
      <c r="GW127" s="201"/>
      <c r="GX127" s="201"/>
      <c r="GY127" s="201"/>
      <c r="GZ127" s="201"/>
      <c r="HA127" s="201" t="str">
        <f t="shared" si="101"/>
        <v/>
      </c>
      <c r="HB127" s="201"/>
      <c r="HC127" s="201"/>
      <c r="HD127" s="201"/>
      <c r="HE127" s="201"/>
      <c r="HF127" s="201"/>
      <c r="HG127" s="201"/>
      <c r="HH127" s="201" t="str">
        <f t="shared" si="102"/>
        <v/>
      </c>
      <c r="HI127" s="201"/>
      <c r="HJ127" s="201"/>
      <c r="HK127" s="201"/>
      <c r="HL127" s="201"/>
      <c r="HM127" s="201"/>
      <c r="HN127" s="201"/>
      <c r="HO127" s="201" t="str">
        <f t="shared" si="103"/>
        <v/>
      </c>
      <c r="HP127" s="201"/>
      <c r="HQ127" s="201"/>
      <c r="HR127" s="201"/>
      <c r="HS127" s="201"/>
      <c r="HT127" s="201"/>
      <c r="HU127" s="201"/>
      <c r="HV127" s="201" t="str">
        <f t="shared" si="104"/>
        <v/>
      </c>
      <c r="HW127" s="201"/>
      <c r="HX127" s="201"/>
      <c r="HY127" s="201"/>
      <c r="HZ127" s="201"/>
      <c r="IA127" s="201"/>
      <c r="IB127" s="201"/>
      <c r="IC127" s="201" t="str">
        <f t="shared" si="105"/>
        <v/>
      </c>
      <c r="ID127" s="201"/>
      <c r="IE127" s="201"/>
      <c r="IF127" s="201"/>
      <c r="IG127" s="201"/>
      <c r="IH127" s="201"/>
      <c r="II127" s="201"/>
      <c r="IJ127" s="201" t="str">
        <f t="shared" si="106"/>
        <v/>
      </c>
      <c r="IK127" s="201"/>
      <c r="IL127" s="201"/>
      <c r="IM127" s="201"/>
      <c r="IN127" s="201"/>
      <c r="IO127" s="201"/>
      <c r="IP127" s="201"/>
      <c r="IQ127" s="201" t="str">
        <f t="shared" si="107"/>
        <v/>
      </c>
      <c r="IR127" s="201"/>
      <c r="IS127" s="201"/>
      <c r="IT127" s="201"/>
      <c r="IU127" s="201"/>
      <c r="IV127" s="201"/>
      <c r="IW127" s="201"/>
      <c r="IX127" s="201" t="str">
        <f t="shared" si="108"/>
        <v/>
      </c>
      <c r="IY127" s="201"/>
      <c r="IZ127" s="201"/>
      <c r="JA127" s="201"/>
      <c r="JB127" s="201"/>
      <c r="JC127" s="201"/>
      <c r="JD127" s="201"/>
      <c r="JE127" s="201" t="str">
        <f t="shared" si="109"/>
        <v/>
      </c>
      <c r="JF127" s="201"/>
      <c r="JG127" s="201"/>
      <c r="JH127" s="201"/>
      <c r="JI127" s="201"/>
      <c r="JJ127" s="201"/>
      <c r="JK127" s="201"/>
      <c r="JL127" s="201" t="str">
        <f t="shared" si="110"/>
        <v/>
      </c>
      <c r="JM127" s="201"/>
      <c r="JN127" s="201"/>
      <c r="JO127" s="201"/>
      <c r="JP127" s="201"/>
      <c r="JQ127" s="201"/>
      <c r="JR127" s="201"/>
      <c r="JS127" s="201" t="str">
        <f t="shared" si="111"/>
        <v/>
      </c>
      <c r="JT127" s="201"/>
      <c r="JU127" s="201"/>
      <c r="JV127" s="201"/>
      <c r="JW127" s="201"/>
      <c r="JX127" s="201"/>
      <c r="JY127" s="201"/>
      <c r="JZ127" s="201" t="str">
        <f t="shared" si="112"/>
        <v/>
      </c>
      <c r="KA127" s="201"/>
      <c r="KB127" s="201"/>
      <c r="KC127" s="201"/>
      <c r="KD127" s="201"/>
      <c r="KE127" s="201"/>
      <c r="KF127" s="201"/>
      <c r="KG127" s="201" t="str">
        <f t="shared" si="113"/>
        <v/>
      </c>
      <c r="KH127" s="201"/>
      <c r="KI127" s="201"/>
      <c r="KJ127" s="201"/>
      <c r="KK127" s="201"/>
      <c r="KL127" s="201"/>
      <c r="KM127" s="201"/>
      <c r="KN127" s="201" t="str">
        <f t="shared" si="114"/>
        <v/>
      </c>
      <c r="KO127" s="201"/>
      <c r="KP127" s="201"/>
      <c r="KQ127" s="201"/>
      <c r="KR127" s="201"/>
      <c r="KS127" s="201"/>
      <c r="KT127" s="201"/>
      <c r="KU127" s="201" t="str">
        <f t="shared" si="115"/>
        <v/>
      </c>
      <c r="KV127" s="201"/>
      <c r="KW127" s="201"/>
      <c r="KX127" s="201"/>
      <c r="KY127" s="201"/>
      <c r="KZ127" s="201"/>
      <c r="LA127" s="201"/>
      <c r="LB127" s="201" t="str">
        <f t="shared" si="116"/>
        <v/>
      </c>
      <c r="LC127" s="201"/>
      <c r="LD127" s="201"/>
      <c r="LE127" s="201"/>
      <c r="LF127" s="201"/>
      <c r="LG127" s="201"/>
      <c r="LH127" s="201"/>
      <c r="LI127" s="201" t="str">
        <f t="shared" si="53"/>
        <v/>
      </c>
      <c r="LJ127" s="201"/>
      <c r="LK127" s="201"/>
      <c r="LL127" s="201"/>
      <c r="LM127" s="201"/>
      <c r="LN127" s="201"/>
      <c r="LO127" s="201"/>
      <c r="LP127" s="201" t="str">
        <f t="shared" si="54"/>
        <v/>
      </c>
      <c r="LQ127" s="201"/>
      <c r="LR127" s="201"/>
      <c r="LS127" s="201"/>
      <c r="LT127" s="201"/>
      <c r="LU127" s="201"/>
      <c r="LV127" s="201"/>
      <c r="LW127" s="201" t="str">
        <f t="shared" si="55"/>
        <v/>
      </c>
      <c r="LX127" s="201"/>
      <c r="LY127" s="201"/>
      <c r="LZ127" s="201"/>
      <c r="MA127" s="201"/>
      <c r="MB127" s="201"/>
      <c r="MC127" s="201"/>
      <c r="MD127" s="201" t="str">
        <f t="shared" si="56"/>
        <v/>
      </c>
      <c r="ME127" s="201"/>
      <c r="MF127" s="201"/>
      <c r="MG127" s="201"/>
      <c r="MH127" s="201"/>
      <c r="MI127" s="201"/>
      <c r="MJ127" s="201"/>
      <c r="MK127" s="201" t="str">
        <f t="shared" si="57"/>
        <v/>
      </c>
      <c r="ML127" s="201"/>
      <c r="MM127" s="201"/>
      <c r="MN127" s="201"/>
      <c r="MO127" s="201"/>
      <c r="MP127" s="201"/>
      <c r="MQ127" s="201"/>
      <c r="MR127" s="201" t="str">
        <f t="shared" si="58"/>
        <v/>
      </c>
      <c r="MS127" s="201"/>
      <c r="MT127" s="201"/>
      <c r="MU127" s="201"/>
      <c r="MV127" s="201"/>
      <c r="MW127" s="201"/>
      <c r="MX127" s="201"/>
      <c r="MY127" s="201" t="str">
        <f t="shared" si="59"/>
        <v/>
      </c>
      <c r="MZ127" s="201"/>
      <c r="NA127" s="201"/>
      <c r="NB127" s="201"/>
      <c r="NC127" s="201"/>
      <c r="ND127" s="201"/>
      <c r="NE127" s="201"/>
      <c r="NF127" s="201" t="str">
        <f t="shared" si="60"/>
        <v/>
      </c>
      <c r="NG127" s="201"/>
      <c r="NH127" s="201"/>
      <c r="NI127" s="201"/>
      <c r="NJ127" s="201"/>
      <c r="NK127" s="201"/>
      <c r="NL127" s="201"/>
      <c r="NM127" s="201" t="str">
        <f t="shared" si="61"/>
        <v/>
      </c>
      <c r="NN127" s="201"/>
      <c r="NO127" s="201"/>
      <c r="NP127" s="201"/>
      <c r="NQ127" s="201"/>
      <c r="NR127" s="201"/>
      <c r="NS127" s="201"/>
      <c r="NT127" s="201" t="str">
        <f t="shared" si="62"/>
        <v/>
      </c>
      <c r="NU127" s="201"/>
      <c r="NV127" s="201"/>
      <c r="NW127" s="201"/>
      <c r="NX127" s="201"/>
      <c r="NY127" s="201"/>
      <c r="NZ127" s="201"/>
      <c r="OA127" s="201" t="str">
        <f t="shared" si="63"/>
        <v/>
      </c>
      <c r="OB127" s="201"/>
      <c r="OC127" s="201"/>
      <c r="OD127" s="201"/>
      <c r="OE127" s="201"/>
      <c r="OF127" s="201"/>
      <c r="OG127" s="201"/>
      <c r="OH127" s="201" t="str">
        <f t="shared" si="64"/>
        <v/>
      </c>
      <c r="OI127" s="201"/>
      <c r="OJ127" s="201"/>
      <c r="OK127" s="201"/>
      <c r="OL127" s="201"/>
      <c r="OM127" s="201"/>
      <c r="ON127" s="201"/>
      <c r="OO127" s="201" t="str">
        <f t="shared" si="65"/>
        <v/>
      </c>
      <c r="OP127" s="201"/>
      <c r="OQ127" s="201"/>
      <c r="OR127" s="201"/>
      <c r="OS127" s="201"/>
      <c r="OT127" s="201"/>
      <c r="OU127" s="201"/>
      <c r="OV127" s="201" t="str">
        <f t="shared" si="66"/>
        <v/>
      </c>
      <c r="OW127" s="201"/>
      <c r="OX127" s="201"/>
      <c r="OY127" s="201"/>
      <c r="OZ127" s="201"/>
      <c r="PA127" s="201"/>
      <c r="PB127" s="201"/>
      <c r="PC127" s="201" t="str">
        <f t="shared" si="67"/>
        <v/>
      </c>
      <c r="PD127" s="201"/>
      <c r="PE127" s="201"/>
      <c r="PF127" s="201"/>
      <c r="PG127" s="201"/>
      <c r="PH127" s="201"/>
      <c r="PI127" s="201"/>
      <c r="PJ127" s="201" t="str">
        <f t="shared" si="68"/>
        <v/>
      </c>
      <c r="PK127" s="201"/>
      <c r="PL127" s="201"/>
      <c r="PM127" s="201"/>
      <c r="PN127" s="201"/>
      <c r="PO127" s="201"/>
      <c r="PP127" s="201"/>
      <c r="PQ127" s="201" t="str">
        <f t="shared" si="69"/>
        <v/>
      </c>
      <c r="PR127" s="201"/>
      <c r="PS127" s="201"/>
      <c r="PT127" s="201"/>
      <c r="PU127" s="201"/>
      <c r="PV127" s="201"/>
      <c r="PW127" s="201"/>
      <c r="PX127" s="201" t="str">
        <f t="shared" si="70"/>
        <v/>
      </c>
      <c r="PY127" s="201"/>
      <c r="PZ127" s="201"/>
      <c r="QA127" s="201"/>
      <c r="QB127" s="201"/>
      <c r="QC127" s="201"/>
      <c r="QD127" s="201"/>
      <c r="QE127" s="201" t="str">
        <f t="shared" si="71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5" x14ac:dyDescent="0.2">
      <c r="A128" s="201"/>
      <c r="B128" s="202"/>
      <c r="C128" s="202"/>
      <c r="D128" s="202"/>
      <c r="E128" s="202"/>
      <c r="F128" s="201" t="e">
        <f t="shared" si="119"/>
        <v>#N/A</v>
      </c>
      <c r="G128" s="201"/>
      <c r="H128" s="202"/>
      <c r="I128" s="202"/>
      <c r="J128" s="202"/>
      <c r="K128" s="201"/>
      <c r="L128" s="201"/>
      <c r="M128" s="201">
        <f t="shared" si="120"/>
        <v>0</v>
      </c>
      <c r="N128" s="201"/>
      <c r="O128" s="201"/>
      <c r="P128" s="201"/>
      <c r="Q128" s="203"/>
      <c r="R128" s="201"/>
      <c r="S128" s="201"/>
      <c r="T128" s="201">
        <f t="shared" si="121"/>
        <v>20</v>
      </c>
      <c r="U128" s="201"/>
      <c r="V128" s="201"/>
      <c r="W128" s="201"/>
      <c r="X128" s="201"/>
      <c r="Y128" s="201"/>
      <c r="Z128" s="201"/>
      <c r="AA128" s="201">
        <f t="shared" si="122"/>
        <v>0</v>
      </c>
      <c r="AB128" s="201"/>
      <c r="AC128" s="201"/>
      <c r="AD128" s="201"/>
      <c r="AE128" s="201"/>
      <c r="AF128" s="201"/>
      <c r="AG128" s="201"/>
      <c r="AH128" s="201">
        <f t="shared" si="76"/>
        <v>20</v>
      </c>
      <c r="AI128" s="201"/>
      <c r="AJ128" s="201"/>
      <c r="AK128" s="201"/>
      <c r="AL128" s="201"/>
      <c r="AM128" s="201"/>
      <c r="AN128" s="201"/>
      <c r="AO128" s="201">
        <f t="shared" si="77"/>
        <v>0</v>
      </c>
      <c r="AP128" s="201"/>
      <c r="AQ128" s="201"/>
      <c r="AR128" s="201"/>
      <c r="AS128" s="201"/>
      <c r="AT128" s="201"/>
      <c r="AU128" s="201"/>
      <c r="AV128" s="201">
        <f t="shared" si="78"/>
        <v>20</v>
      </c>
      <c r="AW128" s="201"/>
      <c r="AX128" s="201"/>
      <c r="AY128" s="201"/>
      <c r="AZ128" s="201"/>
      <c r="BA128" s="201"/>
      <c r="BB128" s="201"/>
      <c r="BC128" s="201">
        <f t="shared" si="79"/>
        <v>20</v>
      </c>
      <c r="BD128" s="201"/>
      <c r="BE128" s="201"/>
      <c r="BF128" s="201"/>
      <c r="BG128" s="201"/>
      <c r="BH128" s="201"/>
      <c r="BI128" s="201"/>
      <c r="BJ128" s="201">
        <f t="shared" si="80"/>
        <v>20</v>
      </c>
      <c r="BK128" s="201"/>
      <c r="BL128" s="201"/>
      <c r="BM128" s="201"/>
      <c r="BN128" s="201"/>
      <c r="BO128" s="201"/>
      <c r="BP128" s="201"/>
      <c r="BQ128" s="201">
        <f t="shared" si="81"/>
        <v>0</v>
      </c>
      <c r="BR128" s="201"/>
      <c r="BS128" s="201"/>
      <c r="BT128" s="201"/>
      <c r="BU128" s="201"/>
      <c r="BV128" s="201"/>
      <c r="BW128" s="201"/>
      <c r="BX128" s="201">
        <f t="shared" si="82"/>
        <v>0</v>
      </c>
      <c r="BY128" s="201"/>
      <c r="BZ128" s="201"/>
      <c r="CA128" s="201"/>
      <c r="CB128" s="201"/>
      <c r="CC128" s="201"/>
      <c r="CD128" s="201"/>
      <c r="CE128" s="201">
        <f t="shared" si="83"/>
        <v>20</v>
      </c>
      <c r="CF128" s="201"/>
      <c r="CG128" s="201"/>
      <c r="CH128" s="201"/>
      <c r="CI128" s="201"/>
      <c r="CJ128" s="201"/>
      <c r="CK128" s="201"/>
      <c r="CL128" s="201">
        <f t="shared" si="84"/>
        <v>20</v>
      </c>
      <c r="CM128" s="201"/>
      <c r="CN128" s="201"/>
      <c r="CO128" s="201"/>
      <c r="CP128" s="201"/>
      <c r="CQ128" s="201"/>
      <c r="CR128" s="201"/>
      <c r="CS128" s="201">
        <f t="shared" si="85"/>
        <v>20</v>
      </c>
      <c r="CT128" s="201"/>
      <c r="CU128" s="201"/>
      <c r="CV128" s="201"/>
      <c r="CW128" s="201"/>
      <c r="CX128" s="201"/>
      <c r="CY128" s="201"/>
      <c r="CZ128" s="201">
        <f t="shared" si="86"/>
        <v>0</v>
      </c>
      <c r="DA128" s="201"/>
      <c r="DB128" s="201"/>
      <c r="DC128" s="201"/>
      <c r="DD128" s="201"/>
      <c r="DE128" s="201"/>
      <c r="DF128" s="201"/>
      <c r="DG128" s="201">
        <f t="shared" si="87"/>
        <v>0</v>
      </c>
      <c r="DH128" s="201"/>
      <c r="DI128" s="201"/>
      <c r="DJ128" s="201"/>
      <c r="DK128" s="201"/>
      <c r="DL128" s="201"/>
      <c r="DM128" s="201"/>
      <c r="DN128" s="201">
        <f t="shared" si="88"/>
        <v>0</v>
      </c>
      <c r="DO128" s="201"/>
      <c r="DP128" s="201"/>
      <c r="DQ128" s="201"/>
      <c r="DR128" s="201"/>
      <c r="DS128" s="201"/>
      <c r="DT128" s="201"/>
      <c r="DU128" s="201">
        <f t="shared" si="89"/>
        <v>0</v>
      </c>
      <c r="DV128" s="201"/>
      <c r="DW128" s="201"/>
      <c r="DX128" s="201"/>
      <c r="DY128" s="201"/>
      <c r="DZ128" s="201"/>
      <c r="EA128" s="201"/>
      <c r="EB128" s="201">
        <f t="shared" si="90"/>
        <v>20</v>
      </c>
      <c r="EC128" s="201"/>
      <c r="ED128" s="201"/>
      <c r="EE128" s="201"/>
      <c r="EF128" s="201"/>
      <c r="EG128" s="201"/>
      <c r="EH128" s="201"/>
      <c r="EI128" s="201">
        <f t="shared" si="91"/>
        <v>0</v>
      </c>
      <c r="EJ128" s="201"/>
      <c r="EK128" s="201"/>
      <c r="EL128" s="201"/>
      <c r="EM128" s="201"/>
      <c r="EN128" s="201"/>
      <c r="EO128" s="201"/>
      <c r="EP128" s="201">
        <f t="shared" si="92"/>
        <v>20</v>
      </c>
      <c r="EQ128" s="201"/>
      <c r="ER128" s="201"/>
      <c r="ES128" s="201"/>
      <c r="ET128" s="201"/>
      <c r="EU128" s="201"/>
      <c r="EV128" s="201"/>
      <c r="EW128" s="201">
        <f t="shared" si="93"/>
        <v>0</v>
      </c>
      <c r="EX128" s="201"/>
      <c r="EY128" s="201"/>
      <c r="EZ128" s="201"/>
      <c r="FA128" s="201"/>
      <c r="FB128" s="201"/>
      <c r="FC128" s="201"/>
      <c r="FD128" s="201">
        <f t="shared" si="94"/>
        <v>0</v>
      </c>
      <c r="FE128" s="201"/>
      <c r="FF128" s="201"/>
      <c r="FG128" s="201"/>
      <c r="FH128" s="201"/>
      <c r="FI128" s="201"/>
      <c r="FJ128" s="201"/>
      <c r="FK128" s="201" t="str">
        <f t="shared" si="95"/>
        <v/>
      </c>
      <c r="FL128" s="201"/>
      <c r="FM128" s="201"/>
      <c r="FN128" s="201"/>
      <c r="FO128" s="201"/>
      <c r="FP128" s="201"/>
      <c r="FQ128" s="201"/>
      <c r="FR128" s="201">
        <f t="shared" si="96"/>
        <v>0</v>
      </c>
      <c r="FS128" s="201"/>
      <c r="FT128" s="201"/>
      <c r="FU128" s="201"/>
      <c r="FV128" s="201"/>
      <c r="FW128" s="201"/>
      <c r="FX128" s="201"/>
      <c r="FY128" s="201" t="str">
        <f t="shared" si="97"/>
        <v/>
      </c>
      <c r="FZ128" s="201"/>
      <c r="GA128" s="201"/>
      <c r="GB128" s="201"/>
      <c r="GC128" s="201"/>
      <c r="GD128" s="201"/>
      <c r="GE128" s="201"/>
      <c r="GF128" s="201" t="str">
        <f t="shared" si="98"/>
        <v/>
      </c>
      <c r="GG128" s="201"/>
      <c r="GH128" s="201"/>
      <c r="GI128" s="201"/>
      <c r="GJ128" s="201"/>
      <c r="GK128" s="201"/>
      <c r="GL128" s="201"/>
      <c r="GM128" s="201" t="str">
        <f t="shared" si="99"/>
        <v/>
      </c>
      <c r="GN128" s="201"/>
      <c r="GO128" s="201"/>
      <c r="GP128" s="201"/>
      <c r="GQ128" s="201"/>
      <c r="GR128" s="201"/>
      <c r="GS128" s="201"/>
      <c r="GT128" s="201" t="str">
        <f t="shared" si="100"/>
        <v/>
      </c>
      <c r="GU128" s="201"/>
      <c r="GV128" s="201"/>
      <c r="GW128" s="201"/>
      <c r="GX128" s="201"/>
      <c r="GY128" s="201"/>
      <c r="GZ128" s="201"/>
      <c r="HA128" s="201" t="str">
        <f t="shared" si="101"/>
        <v/>
      </c>
      <c r="HB128" s="201"/>
      <c r="HC128" s="201"/>
      <c r="HD128" s="201"/>
      <c r="HE128" s="201"/>
      <c r="HF128" s="201"/>
      <c r="HG128" s="201"/>
      <c r="HH128" s="201" t="str">
        <f t="shared" si="102"/>
        <v/>
      </c>
      <c r="HI128" s="201"/>
      <c r="HJ128" s="201"/>
      <c r="HK128" s="201"/>
      <c r="HL128" s="201"/>
      <c r="HM128" s="201"/>
      <c r="HN128" s="201"/>
      <c r="HO128" s="201" t="str">
        <f t="shared" si="103"/>
        <v/>
      </c>
      <c r="HP128" s="201"/>
      <c r="HQ128" s="201"/>
      <c r="HR128" s="201"/>
      <c r="HS128" s="201"/>
      <c r="HT128" s="201"/>
      <c r="HU128" s="201"/>
      <c r="HV128" s="201" t="str">
        <f t="shared" si="104"/>
        <v/>
      </c>
      <c r="HW128" s="201"/>
      <c r="HX128" s="201"/>
      <c r="HY128" s="201"/>
      <c r="HZ128" s="201"/>
      <c r="IA128" s="201"/>
      <c r="IB128" s="201"/>
      <c r="IC128" s="201" t="str">
        <f t="shared" si="105"/>
        <v/>
      </c>
      <c r="ID128" s="201"/>
      <c r="IE128" s="201"/>
      <c r="IF128" s="201"/>
      <c r="IG128" s="201"/>
      <c r="IH128" s="201"/>
      <c r="II128" s="201"/>
      <c r="IJ128" s="201" t="str">
        <f t="shared" si="106"/>
        <v/>
      </c>
      <c r="IK128" s="201"/>
      <c r="IL128" s="201"/>
      <c r="IM128" s="201"/>
      <c r="IN128" s="201"/>
      <c r="IO128" s="201"/>
      <c r="IP128" s="201"/>
      <c r="IQ128" s="201" t="str">
        <f t="shared" si="107"/>
        <v/>
      </c>
      <c r="IR128" s="201"/>
      <c r="IS128" s="201"/>
      <c r="IT128" s="201"/>
      <c r="IU128" s="201"/>
      <c r="IV128" s="201"/>
      <c r="IW128" s="201"/>
      <c r="IX128" s="201" t="str">
        <f t="shared" si="108"/>
        <v/>
      </c>
      <c r="IY128" s="201"/>
      <c r="IZ128" s="201"/>
      <c r="JA128" s="201"/>
      <c r="JB128" s="201"/>
      <c r="JC128" s="201"/>
      <c r="JD128" s="201"/>
      <c r="JE128" s="201" t="str">
        <f t="shared" si="109"/>
        <v/>
      </c>
      <c r="JF128" s="201"/>
      <c r="JG128" s="201"/>
      <c r="JH128" s="201"/>
      <c r="JI128" s="201"/>
      <c r="JJ128" s="201"/>
      <c r="JK128" s="201"/>
      <c r="JL128" s="201" t="str">
        <f t="shared" si="110"/>
        <v/>
      </c>
      <c r="JM128" s="201"/>
      <c r="JN128" s="201"/>
      <c r="JO128" s="201"/>
      <c r="JP128" s="201"/>
      <c r="JQ128" s="201"/>
      <c r="JR128" s="201"/>
      <c r="JS128" s="201" t="str">
        <f t="shared" si="111"/>
        <v/>
      </c>
      <c r="JT128" s="201"/>
      <c r="JU128" s="201"/>
      <c r="JV128" s="201"/>
      <c r="JW128" s="201"/>
      <c r="JX128" s="201"/>
      <c r="JY128" s="201"/>
      <c r="JZ128" s="201" t="str">
        <f t="shared" si="112"/>
        <v/>
      </c>
      <c r="KA128" s="201"/>
      <c r="KB128" s="201"/>
      <c r="KC128" s="201"/>
      <c r="KD128" s="201"/>
      <c r="KE128" s="201"/>
      <c r="KF128" s="201"/>
      <c r="KG128" s="201" t="str">
        <f t="shared" si="113"/>
        <v/>
      </c>
      <c r="KH128" s="201"/>
      <c r="KI128" s="201"/>
      <c r="KJ128" s="201"/>
      <c r="KK128" s="201"/>
      <c r="KL128" s="201"/>
      <c r="KM128" s="201"/>
      <c r="KN128" s="201" t="str">
        <f t="shared" si="114"/>
        <v/>
      </c>
      <c r="KO128" s="201"/>
      <c r="KP128" s="201"/>
      <c r="KQ128" s="201"/>
      <c r="KR128" s="201"/>
      <c r="KS128" s="201"/>
      <c r="KT128" s="201"/>
      <c r="KU128" s="201" t="str">
        <f t="shared" si="115"/>
        <v/>
      </c>
      <c r="KV128" s="201"/>
      <c r="KW128" s="201"/>
      <c r="KX128" s="201"/>
      <c r="KY128" s="201"/>
      <c r="KZ128" s="201"/>
      <c r="LA128" s="201"/>
      <c r="LB128" s="201" t="str">
        <f t="shared" si="116"/>
        <v/>
      </c>
      <c r="LC128" s="201"/>
      <c r="LD128" s="201"/>
      <c r="LE128" s="201"/>
      <c r="LF128" s="201"/>
      <c r="LG128" s="201"/>
      <c r="LH128" s="201"/>
      <c r="LI128" s="201" t="str">
        <f t="shared" si="53"/>
        <v/>
      </c>
      <c r="LJ128" s="201"/>
      <c r="LK128" s="201"/>
      <c r="LL128" s="201"/>
      <c r="LM128" s="201"/>
      <c r="LN128" s="201"/>
      <c r="LO128" s="201"/>
      <c r="LP128" s="201" t="str">
        <f t="shared" si="54"/>
        <v/>
      </c>
      <c r="LQ128" s="201"/>
      <c r="LR128" s="201"/>
      <c r="LS128" s="201"/>
      <c r="LT128" s="201"/>
      <c r="LU128" s="201"/>
      <c r="LV128" s="201"/>
      <c r="LW128" s="201" t="str">
        <f t="shared" si="55"/>
        <v/>
      </c>
      <c r="LX128" s="201"/>
      <c r="LY128" s="201"/>
      <c r="LZ128" s="201"/>
      <c r="MA128" s="201"/>
      <c r="MB128" s="201"/>
      <c r="MC128" s="201"/>
      <c r="MD128" s="201" t="str">
        <f t="shared" si="56"/>
        <v/>
      </c>
      <c r="ME128" s="201"/>
      <c r="MF128" s="201"/>
      <c r="MG128" s="201"/>
      <c r="MH128" s="201"/>
      <c r="MI128" s="201"/>
      <c r="MJ128" s="201"/>
      <c r="MK128" s="201" t="str">
        <f t="shared" si="57"/>
        <v/>
      </c>
      <c r="ML128" s="201"/>
      <c r="MM128" s="201"/>
      <c r="MN128" s="201"/>
      <c r="MO128" s="201"/>
      <c r="MP128" s="201"/>
      <c r="MQ128" s="201"/>
      <c r="MR128" s="201" t="str">
        <f t="shared" si="58"/>
        <v/>
      </c>
      <c r="MS128" s="201"/>
      <c r="MT128" s="201"/>
      <c r="MU128" s="201"/>
      <c r="MV128" s="201"/>
      <c r="MW128" s="201"/>
      <c r="MX128" s="201"/>
      <c r="MY128" s="201" t="str">
        <f t="shared" si="59"/>
        <v/>
      </c>
      <c r="MZ128" s="201"/>
      <c r="NA128" s="201"/>
      <c r="NB128" s="201"/>
      <c r="NC128" s="201"/>
      <c r="ND128" s="201"/>
      <c r="NE128" s="201"/>
      <c r="NF128" s="201" t="str">
        <f t="shared" si="60"/>
        <v/>
      </c>
      <c r="NG128" s="201"/>
      <c r="NH128" s="201"/>
      <c r="NI128" s="201"/>
      <c r="NJ128" s="201"/>
      <c r="NK128" s="201"/>
      <c r="NL128" s="201"/>
      <c r="NM128" s="201" t="str">
        <f t="shared" si="61"/>
        <v/>
      </c>
      <c r="NN128" s="201"/>
      <c r="NO128" s="201"/>
      <c r="NP128" s="201"/>
      <c r="NQ128" s="201"/>
      <c r="NR128" s="201"/>
      <c r="NS128" s="201"/>
      <c r="NT128" s="201" t="str">
        <f t="shared" si="62"/>
        <v/>
      </c>
      <c r="NU128" s="201"/>
      <c r="NV128" s="201"/>
      <c r="NW128" s="201"/>
      <c r="NX128" s="201"/>
      <c r="NY128" s="201"/>
      <c r="NZ128" s="201"/>
      <c r="OA128" s="201" t="str">
        <f t="shared" si="63"/>
        <v/>
      </c>
      <c r="OB128" s="201"/>
      <c r="OC128" s="201"/>
      <c r="OD128" s="201"/>
      <c r="OE128" s="201"/>
      <c r="OF128" s="201"/>
      <c r="OG128" s="201"/>
      <c r="OH128" s="201" t="str">
        <f t="shared" si="64"/>
        <v/>
      </c>
      <c r="OI128" s="201"/>
      <c r="OJ128" s="201"/>
      <c r="OK128" s="201"/>
      <c r="OL128" s="201"/>
      <c r="OM128" s="201"/>
      <c r="ON128" s="201"/>
      <c r="OO128" s="201" t="str">
        <f t="shared" si="65"/>
        <v/>
      </c>
      <c r="OP128" s="201"/>
      <c r="OQ128" s="201"/>
      <c r="OR128" s="201"/>
      <c r="OS128" s="201"/>
      <c r="OT128" s="201"/>
      <c r="OU128" s="201"/>
      <c r="OV128" s="201" t="str">
        <f t="shared" si="66"/>
        <v/>
      </c>
      <c r="OW128" s="201"/>
      <c r="OX128" s="201"/>
      <c r="OY128" s="201"/>
      <c r="OZ128" s="201"/>
      <c r="PA128" s="201"/>
      <c r="PB128" s="201"/>
      <c r="PC128" s="201" t="str">
        <f t="shared" si="67"/>
        <v/>
      </c>
      <c r="PD128" s="201"/>
      <c r="PE128" s="201"/>
      <c r="PF128" s="201"/>
      <c r="PG128" s="201"/>
      <c r="PH128" s="201"/>
      <c r="PI128" s="201"/>
      <c r="PJ128" s="201" t="str">
        <f t="shared" si="68"/>
        <v/>
      </c>
      <c r="PK128" s="201"/>
      <c r="PL128" s="201"/>
      <c r="PM128" s="201"/>
      <c r="PN128" s="201"/>
      <c r="PO128" s="201"/>
      <c r="PP128" s="201"/>
      <c r="PQ128" s="201" t="str">
        <f t="shared" si="69"/>
        <v/>
      </c>
      <c r="PR128" s="201"/>
      <c r="PS128" s="201"/>
      <c r="PT128" s="201"/>
      <c r="PU128" s="201"/>
      <c r="PV128" s="201"/>
      <c r="PW128" s="201"/>
      <c r="PX128" s="201" t="str">
        <f t="shared" si="70"/>
        <v/>
      </c>
      <c r="PY128" s="201"/>
      <c r="PZ128" s="201"/>
      <c r="QA128" s="201"/>
      <c r="QB128" s="201"/>
      <c r="QC128" s="201"/>
      <c r="QD128" s="201"/>
      <c r="QE128" s="201" t="str">
        <f t="shared" si="71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5" x14ac:dyDescent="0.2">
      <c r="A129" s="201"/>
      <c r="B129" s="202"/>
      <c r="C129" s="202"/>
      <c r="D129" s="202"/>
      <c r="E129" s="202"/>
      <c r="F129" s="201" t="e">
        <f t="shared" si="119"/>
        <v>#N/A</v>
      </c>
      <c r="G129" s="201"/>
      <c r="H129" s="202"/>
      <c r="I129" s="202"/>
      <c r="J129" s="202"/>
      <c r="K129" s="201"/>
      <c r="L129" s="201"/>
      <c r="M129" s="201">
        <f t="shared" si="120"/>
        <v>0</v>
      </c>
      <c r="N129" s="201"/>
      <c r="O129" s="201"/>
      <c r="P129" s="201"/>
      <c r="Q129" s="203"/>
      <c r="R129" s="201"/>
      <c r="S129" s="201"/>
      <c r="T129" s="201">
        <f t="shared" si="121"/>
        <v>20</v>
      </c>
      <c r="U129" s="201"/>
      <c r="V129" s="201"/>
      <c r="W129" s="201"/>
      <c r="X129" s="201"/>
      <c r="Y129" s="201"/>
      <c r="Z129" s="201"/>
      <c r="AA129" s="201">
        <f t="shared" si="122"/>
        <v>0</v>
      </c>
      <c r="AB129" s="201"/>
      <c r="AC129" s="201"/>
      <c r="AD129" s="201"/>
      <c r="AE129" s="201"/>
      <c r="AF129" s="201"/>
      <c r="AG129" s="201"/>
      <c r="AH129" s="201">
        <f t="shared" si="76"/>
        <v>20</v>
      </c>
      <c r="AI129" s="201"/>
      <c r="AJ129" s="201"/>
      <c r="AK129" s="201"/>
      <c r="AL129" s="201"/>
      <c r="AM129" s="201"/>
      <c r="AN129" s="201"/>
      <c r="AO129" s="201">
        <f t="shared" si="77"/>
        <v>0</v>
      </c>
      <c r="AP129" s="201"/>
      <c r="AQ129" s="201"/>
      <c r="AR129" s="201"/>
      <c r="AS129" s="201"/>
      <c r="AT129" s="201"/>
      <c r="AU129" s="201"/>
      <c r="AV129" s="201">
        <f t="shared" si="78"/>
        <v>0</v>
      </c>
      <c r="AW129" s="201"/>
      <c r="AX129" s="201"/>
      <c r="AY129" s="201"/>
      <c r="AZ129" s="201"/>
      <c r="BA129" s="201"/>
      <c r="BB129" s="201"/>
      <c r="BC129" s="201">
        <f t="shared" si="79"/>
        <v>0</v>
      </c>
      <c r="BD129" s="201"/>
      <c r="BE129" s="201"/>
      <c r="BF129" s="201"/>
      <c r="BG129" s="201"/>
      <c r="BH129" s="201"/>
      <c r="BI129" s="201"/>
      <c r="BJ129" s="201">
        <f t="shared" si="80"/>
        <v>20</v>
      </c>
      <c r="BK129" s="201"/>
      <c r="BL129" s="201"/>
      <c r="BM129" s="201"/>
      <c r="BN129" s="201"/>
      <c r="BO129" s="201"/>
      <c r="BP129" s="201"/>
      <c r="BQ129" s="201">
        <f t="shared" si="81"/>
        <v>0</v>
      </c>
      <c r="BR129" s="201"/>
      <c r="BS129" s="201"/>
      <c r="BT129" s="201"/>
      <c r="BU129" s="201"/>
      <c r="BV129" s="201"/>
      <c r="BW129" s="201"/>
      <c r="BX129" s="201">
        <f t="shared" si="82"/>
        <v>0</v>
      </c>
      <c r="BY129" s="201"/>
      <c r="BZ129" s="201"/>
      <c r="CA129" s="201"/>
      <c r="CB129" s="201"/>
      <c r="CC129" s="201"/>
      <c r="CD129" s="201"/>
      <c r="CE129" s="201">
        <f t="shared" si="83"/>
        <v>0</v>
      </c>
      <c r="CF129" s="201"/>
      <c r="CG129" s="201"/>
      <c r="CH129" s="201"/>
      <c r="CI129" s="201"/>
      <c r="CJ129" s="201"/>
      <c r="CK129" s="201"/>
      <c r="CL129" s="201">
        <f t="shared" si="84"/>
        <v>20</v>
      </c>
      <c r="CM129" s="201"/>
      <c r="CN129" s="201"/>
      <c r="CO129" s="201"/>
      <c r="CP129" s="201"/>
      <c r="CQ129" s="201"/>
      <c r="CR129" s="201"/>
      <c r="CS129" s="201">
        <f t="shared" si="85"/>
        <v>0</v>
      </c>
      <c r="CT129" s="201"/>
      <c r="CU129" s="201"/>
      <c r="CV129" s="201"/>
      <c r="CW129" s="201"/>
      <c r="CX129" s="201"/>
      <c r="CY129" s="201"/>
      <c r="CZ129" s="201">
        <f t="shared" si="86"/>
        <v>20</v>
      </c>
      <c r="DA129" s="201"/>
      <c r="DB129" s="201"/>
      <c r="DC129" s="201"/>
      <c r="DD129" s="201"/>
      <c r="DE129" s="201"/>
      <c r="DF129" s="201"/>
      <c r="DG129" s="201">
        <f t="shared" si="87"/>
        <v>20</v>
      </c>
      <c r="DH129" s="201"/>
      <c r="DI129" s="201"/>
      <c r="DJ129" s="201"/>
      <c r="DK129" s="201"/>
      <c r="DL129" s="201"/>
      <c r="DM129" s="201"/>
      <c r="DN129" s="201">
        <f t="shared" si="88"/>
        <v>0</v>
      </c>
      <c r="DO129" s="201"/>
      <c r="DP129" s="201"/>
      <c r="DQ129" s="201"/>
      <c r="DR129" s="201"/>
      <c r="DS129" s="201"/>
      <c r="DT129" s="201"/>
      <c r="DU129" s="201">
        <f t="shared" si="89"/>
        <v>20</v>
      </c>
      <c r="DV129" s="201"/>
      <c r="DW129" s="201"/>
      <c r="DX129" s="201"/>
      <c r="DY129" s="201"/>
      <c r="DZ129" s="201"/>
      <c r="EA129" s="201"/>
      <c r="EB129" s="201">
        <f t="shared" si="90"/>
        <v>20</v>
      </c>
      <c r="EC129" s="201"/>
      <c r="ED129" s="201"/>
      <c r="EE129" s="201"/>
      <c r="EF129" s="201"/>
      <c r="EG129" s="201"/>
      <c r="EH129" s="201"/>
      <c r="EI129" s="201">
        <f t="shared" si="91"/>
        <v>20</v>
      </c>
      <c r="EJ129" s="201"/>
      <c r="EK129" s="201"/>
      <c r="EL129" s="201"/>
      <c r="EM129" s="201"/>
      <c r="EN129" s="201"/>
      <c r="EO129" s="201"/>
      <c r="EP129" s="201">
        <f t="shared" si="92"/>
        <v>20</v>
      </c>
      <c r="EQ129" s="201"/>
      <c r="ER129" s="201"/>
      <c r="ES129" s="201"/>
      <c r="ET129" s="201"/>
      <c r="EU129" s="201"/>
      <c r="EV129" s="201"/>
      <c r="EW129" s="201">
        <f t="shared" si="93"/>
        <v>0</v>
      </c>
      <c r="EX129" s="201"/>
      <c r="EY129" s="201"/>
      <c r="EZ129" s="201"/>
      <c r="FA129" s="201"/>
      <c r="FB129" s="201"/>
      <c r="FC129" s="201"/>
      <c r="FD129" s="201">
        <f t="shared" si="94"/>
        <v>0</v>
      </c>
      <c r="FE129" s="201"/>
      <c r="FF129" s="201"/>
      <c r="FG129" s="201"/>
      <c r="FH129" s="201"/>
      <c r="FI129" s="201"/>
      <c r="FJ129" s="201"/>
      <c r="FK129" s="201" t="str">
        <f t="shared" si="95"/>
        <v/>
      </c>
      <c r="FL129" s="201"/>
      <c r="FM129" s="201"/>
      <c r="FN129" s="201"/>
      <c r="FO129" s="201"/>
      <c r="FP129" s="201"/>
      <c r="FQ129" s="201"/>
      <c r="FR129" s="201">
        <f t="shared" si="96"/>
        <v>0</v>
      </c>
      <c r="FS129" s="201"/>
      <c r="FT129" s="201"/>
      <c r="FU129" s="201"/>
      <c r="FV129" s="201"/>
      <c r="FW129" s="201"/>
      <c r="FX129" s="201"/>
      <c r="FY129" s="201" t="str">
        <f t="shared" si="97"/>
        <v/>
      </c>
      <c r="FZ129" s="201"/>
      <c r="GA129" s="201"/>
      <c r="GB129" s="201"/>
      <c r="GC129" s="201"/>
      <c r="GD129" s="201"/>
      <c r="GE129" s="201"/>
      <c r="GF129" s="201" t="str">
        <f t="shared" si="98"/>
        <v/>
      </c>
      <c r="GG129" s="201"/>
      <c r="GH129" s="201"/>
      <c r="GI129" s="201"/>
      <c r="GJ129" s="201"/>
      <c r="GK129" s="201"/>
      <c r="GL129" s="201"/>
      <c r="GM129" s="201" t="str">
        <f t="shared" si="99"/>
        <v/>
      </c>
      <c r="GN129" s="201"/>
      <c r="GO129" s="201"/>
      <c r="GP129" s="201"/>
      <c r="GQ129" s="201"/>
      <c r="GR129" s="201"/>
      <c r="GS129" s="201"/>
      <c r="GT129" s="201" t="str">
        <f t="shared" si="100"/>
        <v/>
      </c>
      <c r="GU129" s="201"/>
      <c r="GV129" s="201"/>
      <c r="GW129" s="201"/>
      <c r="GX129" s="201"/>
      <c r="GY129" s="201"/>
      <c r="GZ129" s="201"/>
      <c r="HA129" s="201" t="str">
        <f t="shared" si="101"/>
        <v/>
      </c>
      <c r="HB129" s="201"/>
      <c r="HC129" s="201"/>
      <c r="HD129" s="201"/>
      <c r="HE129" s="201"/>
      <c r="HF129" s="201"/>
      <c r="HG129" s="201"/>
      <c r="HH129" s="201" t="str">
        <f t="shared" si="102"/>
        <v/>
      </c>
      <c r="HI129" s="201"/>
      <c r="HJ129" s="201"/>
      <c r="HK129" s="201"/>
      <c r="HL129" s="201"/>
      <c r="HM129" s="201"/>
      <c r="HN129" s="201"/>
      <c r="HO129" s="201" t="str">
        <f t="shared" si="103"/>
        <v/>
      </c>
      <c r="HP129" s="201"/>
      <c r="HQ129" s="201"/>
      <c r="HR129" s="201"/>
      <c r="HS129" s="201"/>
      <c r="HT129" s="201"/>
      <c r="HU129" s="201"/>
      <c r="HV129" s="201" t="str">
        <f t="shared" si="104"/>
        <v/>
      </c>
      <c r="HW129" s="201"/>
      <c r="HX129" s="201"/>
      <c r="HY129" s="201"/>
      <c r="HZ129" s="201"/>
      <c r="IA129" s="201"/>
      <c r="IB129" s="201"/>
      <c r="IC129" s="201" t="str">
        <f t="shared" si="105"/>
        <v/>
      </c>
      <c r="ID129" s="201"/>
      <c r="IE129" s="201"/>
      <c r="IF129" s="201"/>
      <c r="IG129" s="201"/>
      <c r="IH129" s="201"/>
      <c r="II129" s="201"/>
      <c r="IJ129" s="201" t="str">
        <f t="shared" si="106"/>
        <v/>
      </c>
      <c r="IK129" s="201"/>
      <c r="IL129" s="201"/>
      <c r="IM129" s="201"/>
      <c r="IN129" s="201"/>
      <c r="IO129" s="201"/>
      <c r="IP129" s="201"/>
      <c r="IQ129" s="201" t="str">
        <f t="shared" si="107"/>
        <v/>
      </c>
      <c r="IR129" s="201"/>
      <c r="IS129" s="201"/>
      <c r="IT129" s="201"/>
      <c r="IU129" s="201"/>
      <c r="IV129" s="201"/>
      <c r="IW129" s="201"/>
      <c r="IX129" s="201" t="str">
        <f t="shared" si="108"/>
        <v/>
      </c>
      <c r="IY129" s="201"/>
      <c r="IZ129" s="201"/>
      <c r="JA129" s="201"/>
      <c r="JB129" s="201"/>
      <c r="JC129" s="201"/>
      <c r="JD129" s="201"/>
      <c r="JE129" s="201" t="str">
        <f t="shared" si="109"/>
        <v/>
      </c>
      <c r="JF129" s="201"/>
      <c r="JG129" s="201"/>
      <c r="JH129" s="201"/>
      <c r="JI129" s="201"/>
      <c r="JJ129" s="201"/>
      <c r="JK129" s="201"/>
      <c r="JL129" s="201" t="str">
        <f t="shared" si="110"/>
        <v/>
      </c>
      <c r="JM129" s="201"/>
      <c r="JN129" s="201"/>
      <c r="JO129" s="201"/>
      <c r="JP129" s="201"/>
      <c r="JQ129" s="201"/>
      <c r="JR129" s="201"/>
      <c r="JS129" s="201" t="str">
        <f t="shared" si="111"/>
        <v/>
      </c>
      <c r="JT129" s="201"/>
      <c r="JU129" s="201"/>
      <c r="JV129" s="201"/>
      <c r="JW129" s="201"/>
      <c r="JX129" s="201"/>
      <c r="JY129" s="201"/>
      <c r="JZ129" s="201" t="str">
        <f t="shared" si="112"/>
        <v/>
      </c>
      <c r="KA129" s="201"/>
      <c r="KB129" s="201"/>
      <c r="KC129" s="201"/>
      <c r="KD129" s="201"/>
      <c r="KE129" s="201"/>
      <c r="KF129" s="201"/>
      <c r="KG129" s="201" t="str">
        <f t="shared" si="113"/>
        <v/>
      </c>
      <c r="KH129" s="201"/>
      <c r="KI129" s="201"/>
      <c r="KJ129" s="201"/>
      <c r="KK129" s="201"/>
      <c r="KL129" s="201"/>
      <c r="KM129" s="201"/>
      <c r="KN129" s="201" t="str">
        <f t="shared" si="114"/>
        <v/>
      </c>
      <c r="KO129" s="201"/>
      <c r="KP129" s="201"/>
      <c r="KQ129" s="201"/>
      <c r="KR129" s="201"/>
      <c r="KS129" s="201"/>
      <c r="KT129" s="201"/>
      <c r="KU129" s="201" t="str">
        <f t="shared" si="115"/>
        <v/>
      </c>
      <c r="KV129" s="201"/>
      <c r="KW129" s="201"/>
      <c r="KX129" s="201"/>
      <c r="KY129" s="201"/>
      <c r="KZ129" s="201"/>
      <c r="LA129" s="201"/>
      <c r="LB129" s="201" t="str">
        <f t="shared" si="116"/>
        <v/>
      </c>
      <c r="LC129" s="201"/>
      <c r="LD129" s="201"/>
      <c r="LE129" s="201"/>
      <c r="LF129" s="201"/>
      <c r="LG129" s="201"/>
      <c r="LH129" s="201"/>
      <c r="LI129" s="201" t="str">
        <f t="shared" si="53"/>
        <v/>
      </c>
      <c r="LJ129" s="201"/>
      <c r="LK129" s="201"/>
      <c r="LL129" s="201"/>
      <c r="LM129" s="201"/>
      <c r="LN129" s="201"/>
      <c r="LO129" s="201"/>
      <c r="LP129" s="201" t="str">
        <f t="shared" si="54"/>
        <v/>
      </c>
      <c r="LQ129" s="201"/>
      <c r="LR129" s="201"/>
      <c r="LS129" s="201"/>
      <c r="LT129" s="201"/>
      <c r="LU129" s="201"/>
      <c r="LV129" s="201"/>
      <c r="LW129" s="201" t="str">
        <f t="shared" si="55"/>
        <v/>
      </c>
      <c r="LX129" s="201"/>
      <c r="LY129" s="201"/>
      <c r="LZ129" s="201"/>
      <c r="MA129" s="201"/>
      <c r="MB129" s="201"/>
      <c r="MC129" s="201"/>
      <c r="MD129" s="201" t="str">
        <f t="shared" si="56"/>
        <v/>
      </c>
      <c r="ME129" s="201"/>
      <c r="MF129" s="201"/>
      <c r="MG129" s="201"/>
      <c r="MH129" s="201"/>
      <c r="MI129" s="201"/>
      <c r="MJ129" s="201"/>
      <c r="MK129" s="201" t="str">
        <f t="shared" si="57"/>
        <v/>
      </c>
      <c r="ML129" s="201"/>
      <c r="MM129" s="201"/>
      <c r="MN129" s="201"/>
      <c r="MO129" s="201"/>
      <c r="MP129" s="201"/>
      <c r="MQ129" s="201"/>
      <c r="MR129" s="201" t="str">
        <f t="shared" si="58"/>
        <v/>
      </c>
      <c r="MS129" s="201"/>
      <c r="MT129" s="201"/>
      <c r="MU129" s="201"/>
      <c r="MV129" s="201"/>
      <c r="MW129" s="201"/>
      <c r="MX129" s="201"/>
      <c r="MY129" s="201" t="str">
        <f t="shared" si="59"/>
        <v/>
      </c>
      <c r="MZ129" s="201"/>
      <c r="NA129" s="201"/>
      <c r="NB129" s="201"/>
      <c r="NC129" s="201"/>
      <c r="ND129" s="201"/>
      <c r="NE129" s="201"/>
      <c r="NF129" s="201" t="str">
        <f t="shared" si="60"/>
        <v/>
      </c>
      <c r="NG129" s="201"/>
      <c r="NH129" s="201"/>
      <c r="NI129" s="201"/>
      <c r="NJ129" s="201"/>
      <c r="NK129" s="201"/>
      <c r="NL129" s="201"/>
      <c r="NM129" s="201" t="str">
        <f t="shared" si="61"/>
        <v/>
      </c>
      <c r="NN129" s="201"/>
      <c r="NO129" s="201"/>
      <c r="NP129" s="201"/>
      <c r="NQ129" s="201"/>
      <c r="NR129" s="201"/>
      <c r="NS129" s="201"/>
      <c r="NT129" s="201" t="str">
        <f t="shared" si="62"/>
        <v/>
      </c>
      <c r="NU129" s="201"/>
      <c r="NV129" s="201"/>
      <c r="NW129" s="201"/>
      <c r="NX129" s="201"/>
      <c r="NY129" s="201"/>
      <c r="NZ129" s="201"/>
      <c r="OA129" s="201" t="str">
        <f t="shared" si="63"/>
        <v/>
      </c>
      <c r="OB129" s="201"/>
      <c r="OC129" s="201"/>
      <c r="OD129" s="201"/>
      <c r="OE129" s="201"/>
      <c r="OF129" s="201"/>
      <c r="OG129" s="201"/>
      <c r="OH129" s="201" t="str">
        <f t="shared" si="64"/>
        <v/>
      </c>
      <c r="OI129" s="201"/>
      <c r="OJ129" s="201"/>
      <c r="OK129" s="201"/>
      <c r="OL129" s="201"/>
      <c r="OM129" s="201"/>
      <c r="ON129" s="201"/>
      <c r="OO129" s="201" t="str">
        <f t="shared" si="65"/>
        <v/>
      </c>
      <c r="OP129" s="201"/>
      <c r="OQ129" s="201"/>
      <c r="OR129" s="201"/>
      <c r="OS129" s="201"/>
      <c r="OT129" s="201"/>
      <c r="OU129" s="201"/>
      <c r="OV129" s="201" t="str">
        <f t="shared" si="66"/>
        <v/>
      </c>
      <c r="OW129" s="201"/>
      <c r="OX129" s="201"/>
      <c r="OY129" s="201"/>
      <c r="OZ129" s="201"/>
      <c r="PA129" s="201"/>
      <c r="PB129" s="201"/>
      <c r="PC129" s="201" t="str">
        <f t="shared" si="67"/>
        <v/>
      </c>
      <c r="PD129" s="201"/>
      <c r="PE129" s="201"/>
      <c r="PF129" s="201"/>
      <c r="PG129" s="201"/>
      <c r="PH129" s="201"/>
      <c r="PI129" s="201"/>
      <c r="PJ129" s="201" t="str">
        <f t="shared" si="68"/>
        <v/>
      </c>
      <c r="PK129" s="201"/>
      <c r="PL129" s="201"/>
      <c r="PM129" s="201"/>
      <c r="PN129" s="201"/>
      <c r="PO129" s="201"/>
      <c r="PP129" s="201"/>
      <c r="PQ129" s="201" t="str">
        <f t="shared" si="69"/>
        <v/>
      </c>
      <c r="PR129" s="201"/>
      <c r="PS129" s="201"/>
      <c r="PT129" s="201"/>
      <c r="PU129" s="201"/>
      <c r="PV129" s="201"/>
      <c r="PW129" s="201"/>
      <c r="PX129" s="201" t="str">
        <f t="shared" si="70"/>
        <v/>
      </c>
      <c r="PY129" s="201"/>
      <c r="PZ129" s="201"/>
      <c r="QA129" s="201"/>
      <c r="QB129" s="201"/>
      <c r="QC129" s="201"/>
      <c r="QD129" s="201"/>
      <c r="QE129" s="201" t="str">
        <f t="shared" si="71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5" x14ac:dyDescent="0.2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121"/>
        <v>20</v>
      </c>
      <c r="U130" s="201"/>
      <c r="V130" s="201"/>
      <c r="W130" s="201"/>
      <c r="X130" s="201"/>
      <c r="Y130" s="201"/>
      <c r="Z130" s="201"/>
      <c r="AA130" s="201">
        <f t="shared" si="122"/>
        <v>0</v>
      </c>
      <c r="AB130" s="201"/>
      <c r="AC130" s="201"/>
      <c r="AD130" s="201"/>
      <c r="AE130" s="201"/>
      <c r="AF130" s="201"/>
      <c r="AG130" s="201"/>
      <c r="AH130" s="201">
        <f t="shared" si="76"/>
        <v>20</v>
      </c>
      <c r="AI130" s="201"/>
      <c r="AJ130" s="201"/>
      <c r="AK130" s="201"/>
      <c r="AL130" s="201"/>
      <c r="AM130" s="201"/>
      <c r="AN130" s="201"/>
      <c r="AO130" s="201">
        <f t="shared" si="77"/>
        <v>0</v>
      </c>
      <c r="AP130" s="201"/>
      <c r="AQ130" s="201"/>
      <c r="AR130" s="201"/>
      <c r="AS130" s="201"/>
      <c r="AT130" s="201"/>
      <c r="AU130" s="201"/>
      <c r="AV130" s="201">
        <f t="shared" si="78"/>
        <v>20</v>
      </c>
      <c r="AW130" s="201"/>
      <c r="AX130" s="201"/>
      <c r="AY130" s="201"/>
      <c r="AZ130" s="201"/>
      <c r="BA130" s="201"/>
      <c r="BB130" s="201"/>
      <c r="BC130" s="201">
        <f t="shared" si="79"/>
        <v>20</v>
      </c>
      <c r="BD130" s="201"/>
      <c r="BE130" s="201"/>
      <c r="BF130" s="201"/>
      <c r="BG130" s="201"/>
      <c r="BH130" s="201"/>
      <c r="BI130" s="201"/>
      <c r="BJ130" s="201">
        <f t="shared" si="80"/>
        <v>0</v>
      </c>
      <c r="BK130" s="201"/>
      <c r="BL130" s="201"/>
      <c r="BM130" s="201"/>
      <c r="BN130" s="201"/>
      <c r="BO130" s="201"/>
      <c r="BP130" s="201"/>
      <c r="BQ130" s="201">
        <f t="shared" si="81"/>
        <v>0</v>
      </c>
      <c r="BR130" s="201"/>
      <c r="BS130" s="201"/>
      <c r="BT130" s="201"/>
      <c r="BU130" s="201"/>
      <c r="BV130" s="201"/>
      <c r="BW130" s="201"/>
      <c r="BX130" s="201">
        <f t="shared" si="82"/>
        <v>0</v>
      </c>
      <c r="BY130" s="201"/>
      <c r="BZ130" s="201"/>
      <c r="CA130" s="201"/>
      <c r="CB130" s="201"/>
      <c r="CC130" s="201"/>
      <c r="CD130" s="201"/>
      <c r="CE130" s="201">
        <f t="shared" si="83"/>
        <v>20</v>
      </c>
      <c r="CF130" s="201"/>
      <c r="CG130" s="201"/>
      <c r="CH130" s="201"/>
      <c r="CI130" s="201"/>
      <c r="CJ130" s="201"/>
      <c r="CK130" s="201"/>
      <c r="CL130" s="201">
        <f t="shared" si="84"/>
        <v>20</v>
      </c>
      <c r="CM130" s="201"/>
      <c r="CN130" s="201"/>
      <c r="CO130" s="201"/>
      <c r="CP130" s="201"/>
      <c r="CQ130" s="201"/>
      <c r="CR130" s="201"/>
      <c r="CS130" s="201">
        <f t="shared" si="85"/>
        <v>20</v>
      </c>
      <c r="CT130" s="201"/>
      <c r="CU130" s="201"/>
      <c r="CV130" s="201"/>
      <c r="CW130" s="201"/>
      <c r="CX130" s="201"/>
      <c r="CY130" s="201"/>
      <c r="CZ130" s="201">
        <f t="shared" si="86"/>
        <v>20</v>
      </c>
      <c r="DA130" s="201"/>
      <c r="DB130" s="201"/>
      <c r="DC130" s="201"/>
      <c r="DD130" s="201"/>
      <c r="DE130" s="201"/>
      <c r="DF130" s="201"/>
      <c r="DG130" s="201">
        <f t="shared" si="87"/>
        <v>0</v>
      </c>
      <c r="DH130" s="201"/>
      <c r="DI130" s="201"/>
      <c r="DJ130" s="201"/>
      <c r="DK130" s="201"/>
      <c r="DL130" s="201"/>
      <c r="DM130" s="201"/>
      <c r="DN130" s="201">
        <f t="shared" si="88"/>
        <v>0</v>
      </c>
      <c r="DO130" s="201"/>
      <c r="DP130" s="201"/>
      <c r="DQ130" s="201"/>
      <c r="DR130" s="201"/>
      <c r="DS130" s="201"/>
      <c r="DT130" s="201"/>
      <c r="DU130" s="201">
        <f t="shared" si="89"/>
        <v>0</v>
      </c>
      <c r="DV130" s="201"/>
      <c r="DW130" s="201"/>
      <c r="DX130" s="201"/>
      <c r="DY130" s="201"/>
      <c r="DZ130" s="201"/>
      <c r="EA130" s="201"/>
      <c r="EB130" s="201">
        <f t="shared" si="90"/>
        <v>20</v>
      </c>
      <c r="EC130" s="201"/>
      <c r="ED130" s="201"/>
      <c r="EE130" s="201"/>
      <c r="EF130" s="201"/>
      <c r="EG130" s="201"/>
      <c r="EH130" s="201"/>
      <c r="EI130" s="201">
        <f t="shared" si="91"/>
        <v>0</v>
      </c>
      <c r="EJ130" s="201"/>
      <c r="EK130" s="201"/>
      <c r="EL130" s="201"/>
      <c r="EM130" s="201"/>
      <c r="EN130" s="201"/>
      <c r="EO130" s="201"/>
      <c r="EP130" s="201">
        <f t="shared" si="92"/>
        <v>0</v>
      </c>
      <c r="EQ130" s="201"/>
      <c r="ER130" s="201"/>
      <c r="ES130" s="201"/>
      <c r="ET130" s="201"/>
      <c r="EU130" s="201"/>
      <c r="EV130" s="201"/>
      <c r="EW130" s="201">
        <f t="shared" si="93"/>
        <v>0</v>
      </c>
      <c r="EX130" s="201"/>
      <c r="EY130" s="201"/>
      <c r="EZ130" s="201"/>
      <c r="FA130" s="201"/>
      <c r="FB130" s="201"/>
      <c r="FC130" s="201"/>
      <c r="FD130" s="201">
        <f t="shared" si="94"/>
        <v>0</v>
      </c>
      <c r="FE130" s="201"/>
      <c r="FF130" s="201"/>
      <c r="FG130" s="201"/>
      <c r="FH130" s="201"/>
      <c r="FI130" s="201"/>
      <c r="FJ130" s="201"/>
      <c r="FK130" s="201" t="str">
        <f t="shared" si="95"/>
        <v/>
      </c>
      <c r="FL130" s="201"/>
      <c r="FM130" s="201"/>
      <c r="FN130" s="201"/>
      <c r="FO130" s="201"/>
      <c r="FP130" s="201"/>
      <c r="FQ130" s="201"/>
      <c r="FR130" s="201">
        <f t="shared" si="96"/>
        <v>0</v>
      </c>
      <c r="FS130" s="201"/>
      <c r="FT130" s="201"/>
      <c r="FU130" s="201"/>
      <c r="FV130" s="201"/>
      <c r="FW130" s="201"/>
      <c r="FX130" s="201"/>
      <c r="FY130" s="201" t="str">
        <f t="shared" si="97"/>
        <v/>
      </c>
      <c r="FZ130" s="201"/>
      <c r="GA130" s="201"/>
      <c r="GB130" s="201"/>
      <c r="GC130" s="201"/>
      <c r="GD130" s="201"/>
      <c r="GE130" s="201"/>
      <c r="GF130" s="201" t="str">
        <f t="shared" si="98"/>
        <v/>
      </c>
      <c r="GG130" s="201"/>
      <c r="GH130" s="201"/>
      <c r="GI130" s="201"/>
      <c r="GJ130" s="201"/>
      <c r="GK130" s="201"/>
      <c r="GL130" s="201"/>
      <c r="GM130" s="201" t="str">
        <f t="shared" si="99"/>
        <v/>
      </c>
      <c r="GN130" s="201"/>
      <c r="GO130" s="201"/>
      <c r="GP130" s="201"/>
      <c r="GQ130" s="201"/>
      <c r="GR130" s="201"/>
      <c r="GS130" s="201"/>
      <c r="GT130" s="201" t="str">
        <f t="shared" si="100"/>
        <v/>
      </c>
      <c r="GU130" s="201"/>
      <c r="GV130" s="201"/>
      <c r="GW130" s="201"/>
      <c r="GX130" s="201"/>
      <c r="GY130" s="201"/>
      <c r="GZ130" s="201"/>
      <c r="HA130" s="201" t="str">
        <f t="shared" si="101"/>
        <v/>
      </c>
      <c r="HB130" s="201"/>
      <c r="HC130" s="201"/>
      <c r="HD130" s="201"/>
      <c r="HE130" s="201"/>
      <c r="HF130" s="201"/>
      <c r="HG130" s="201"/>
      <c r="HH130" s="201" t="str">
        <f t="shared" si="102"/>
        <v/>
      </c>
      <c r="HI130" s="201"/>
      <c r="HJ130" s="201"/>
      <c r="HK130" s="201"/>
      <c r="HL130" s="201"/>
      <c r="HM130" s="201"/>
      <c r="HN130" s="201"/>
      <c r="HO130" s="201" t="str">
        <f t="shared" si="103"/>
        <v/>
      </c>
      <c r="HP130" s="201"/>
      <c r="HQ130" s="201"/>
      <c r="HR130" s="201"/>
      <c r="HS130" s="201"/>
      <c r="HT130" s="201"/>
      <c r="HU130" s="201"/>
      <c r="HV130" s="201" t="str">
        <f t="shared" si="104"/>
        <v/>
      </c>
      <c r="HW130" s="201"/>
      <c r="HX130" s="201"/>
      <c r="HY130" s="201"/>
      <c r="HZ130" s="201"/>
      <c r="IA130" s="201"/>
      <c r="IB130" s="201"/>
      <c r="IC130" s="201" t="str">
        <f t="shared" si="105"/>
        <v/>
      </c>
      <c r="ID130" s="201"/>
      <c r="IE130" s="201"/>
      <c r="IF130" s="201"/>
      <c r="IG130" s="201"/>
      <c r="IH130" s="201"/>
      <c r="II130" s="201"/>
      <c r="IJ130" s="201" t="str">
        <f t="shared" si="106"/>
        <v/>
      </c>
      <c r="IK130" s="201"/>
      <c r="IL130" s="201"/>
      <c r="IM130" s="201"/>
      <c r="IN130" s="201"/>
      <c r="IO130" s="201"/>
      <c r="IP130" s="201"/>
      <c r="IQ130" s="201" t="str">
        <f t="shared" si="107"/>
        <v/>
      </c>
      <c r="IR130" s="201"/>
      <c r="IS130" s="201"/>
      <c r="IT130" s="201"/>
      <c r="IU130" s="201"/>
      <c r="IV130" s="201"/>
      <c r="IW130" s="201"/>
      <c r="IX130" s="201" t="str">
        <f t="shared" si="108"/>
        <v/>
      </c>
      <c r="IY130" s="201"/>
      <c r="IZ130" s="201"/>
      <c r="JA130" s="201"/>
      <c r="JB130" s="201"/>
      <c r="JC130" s="201"/>
      <c r="JD130" s="201"/>
      <c r="JE130" s="201" t="str">
        <f t="shared" si="109"/>
        <v/>
      </c>
      <c r="JF130" s="201"/>
      <c r="JG130" s="201"/>
      <c r="JH130" s="201"/>
      <c r="JI130" s="201"/>
      <c r="JJ130" s="201"/>
      <c r="JK130" s="201"/>
      <c r="JL130" s="201" t="str">
        <f t="shared" si="110"/>
        <v/>
      </c>
      <c r="JM130" s="201"/>
      <c r="JN130" s="201"/>
      <c r="JO130" s="201"/>
      <c r="JP130" s="201"/>
      <c r="JQ130" s="201"/>
      <c r="JR130" s="201"/>
      <c r="JS130" s="201" t="str">
        <f t="shared" si="111"/>
        <v/>
      </c>
      <c r="JT130" s="201"/>
      <c r="JU130" s="201"/>
      <c r="JV130" s="201"/>
      <c r="JW130" s="201"/>
      <c r="JX130" s="201"/>
      <c r="JY130" s="201"/>
      <c r="JZ130" s="201" t="str">
        <f t="shared" si="112"/>
        <v/>
      </c>
      <c r="KA130" s="201"/>
      <c r="KB130" s="201"/>
      <c r="KC130" s="201"/>
      <c r="KD130" s="201"/>
      <c r="KE130" s="201"/>
      <c r="KF130" s="201"/>
      <c r="KG130" s="201" t="str">
        <f t="shared" si="113"/>
        <v/>
      </c>
      <c r="KH130" s="201"/>
      <c r="KI130" s="201"/>
      <c r="KJ130" s="201"/>
      <c r="KK130" s="201"/>
      <c r="KL130" s="201"/>
      <c r="KM130" s="201"/>
      <c r="KN130" s="201" t="str">
        <f t="shared" si="114"/>
        <v/>
      </c>
      <c r="KO130" s="201"/>
      <c r="KP130" s="201"/>
      <c r="KQ130" s="201"/>
      <c r="KR130" s="201"/>
      <c r="KS130" s="201"/>
      <c r="KT130" s="201"/>
      <c r="KU130" s="201" t="str">
        <f t="shared" si="115"/>
        <v/>
      </c>
      <c r="KV130" s="201"/>
      <c r="KW130" s="201"/>
      <c r="KX130" s="201"/>
      <c r="KY130" s="201"/>
      <c r="KZ130" s="201"/>
      <c r="LA130" s="201"/>
      <c r="LB130" s="201" t="str">
        <f t="shared" si="116"/>
        <v/>
      </c>
      <c r="LC130" s="201"/>
      <c r="LD130" s="201"/>
      <c r="LE130" s="201"/>
      <c r="LF130" s="201"/>
      <c r="LG130" s="201"/>
      <c r="LH130" s="201"/>
      <c r="LI130" s="201" t="str">
        <f t="shared" si="53"/>
        <v/>
      </c>
      <c r="LJ130" s="201"/>
      <c r="LK130" s="201"/>
      <c r="LL130" s="201"/>
      <c r="LM130" s="201"/>
      <c r="LN130" s="201"/>
      <c r="LO130" s="201"/>
      <c r="LP130" s="201" t="str">
        <f t="shared" si="54"/>
        <v/>
      </c>
      <c r="LQ130" s="201"/>
      <c r="LR130" s="201"/>
      <c r="LS130" s="201"/>
      <c r="LT130" s="201"/>
      <c r="LU130" s="201"/>
      <c r="LV130" s="201"/>
      <c r="LW130" s="201" t="str">
        <f t="shared" si="55"/>
        <v/>
      </c>
      <c r="LX130" s="201"/>
      <c r="LY130" s="201"/>
      <c r="LZ130" s="201"/>
      <c r="MA130" s="201"/>
      <c r="MB130" s="201"/>
      <c r="MC130" s="201"/>
      <c r="MD130" s="201" t="str">
        <f t="shared" si="56"/>
        <v/>
      </c>
      <c r="ME130" s="201"/>
      <c r="MF130" s="201"/>
      <c r="MG130" s="201"/>
      <c r="MH130" s="201"/>
      <c r="MI130" s="201"/>
      <c r="MJ130" s="201"/>
      <c r="MK130" s="201" t="str">
        <f t="shared" si="57"/>
        <v/>
      </c>
      <c r="ML130" s="201"/>
      <c r="MM130" s="201"/>
      <c r="MN130" s="201"/>
      <c r="MO130" s="201"/>
      <c r="MP130" s="201"/>
      <c r="MQ130" s="201"/>
      <c r="MR130" s="201" t="str">
        <f t="shared" si="58"/>
        <v/>
      </c>
      <c r="MS130" s="201"/>
      <c r="MT130" s="201"/>
      <c r="MU130" s="201"/>
      <c r="MV130" s="201"/>
      <c r="MW130" s="201"/>
      <c r="MX130" s="201"/>
      <c r="MY130" s="201" t="str">
        <f t="shared" si="59"/>
        <v/>
      </c>
      <c r="MZ130" s="201"/>
      <c r="NA130" s="201"/>
      <c r="NB130" s="201"/>
      <c r="NC130" s="201"/>
      <c r="ND130" s="201"/>
      <c r="NE130" s="201"/>
      <c r="NF130" s="201" t="str">
        <f t="shared" si="60"/>
        <v/>
      </c>
      <c r="NG130" s="201"/>
      <c r="NH130" s="201"/>
      <c r="NI130" s="201"/>
      <c r="NJ130" s="201"/>
      <c r="NK130" s="201"/>
      <c r="NL130" s="201"/>
      <c r="NM130" s="201" t="str">
        <f t="shared" si="61"/>
        <v/>
      </c>
      <c r="NN130" s="201"/>
      <c r="NO130" s="201"/>
      <c r="NP130" s="201"/>
      <c r="NQ130" s="201"/>
      <c r="NR130" s="201"/>
      <c r="NS130" s="201"/>
      <c r="NT130" s="201" t="str">
        <f t="shared" si="62"/>
        <v/>
      </c>
      <c r="NU130" s="201"/>
      <c r="NV130" s="201"/>
      <c r="NW130" s="201"/>
      <c r="NX130" s="201"/>
      <c r="NY130" s="201"/>
      <c r="NZ130" s="201"/>
      <c r="OA130" s="201" t="str">
        <f t="shared" si="63"/>
        <v/>
      </c>
      <c r="OB130" s="201"/>
      <c r="OC130" s="201"/>
      <c r="OD130" s="201"/>
      <c r="OE130" s="201"/>
      <c r="OF130" s="201"/>
      <c r="OG130" s="201"/>
      <c r="OH130" s="201" t="str">
        <f t="shared" si="64"/>
        <v/>
      </c>
      <c r="OI130" s="201"/>
      <c r="OJ130" s="201"/>
      <c r="OK130" s="201"/>
      <c r="OL130" s="201"/>
      <c r="OM130" s="201"/>
      <c r="ON130" s="201"/>
      <c r="OO130" s="201" t="str">
        <f t="shared" si="65"/>
        <v/>
      </c>
      <c r="OP130" s="201"/>
      <c r="OQ130" s="201"/>
      <c r="OR130" s="201"/>
      <c r="OS130" s="201"/>
      <c r="OT130" s="201"/>
      <c r="OU130" s="201"/>
      <c r="OV130" s="201" t="str">
        <f t="shared" si="66"/>
        <v/>
      </c>
      <c r="OW130" s="201"/>
      <c r="OX130" s="201"/>
      <c r="OY130" s="201"/>
      <c r="OZ130" s="201"/>
      <c r="PA130" s="201"/>
      <c r="PB130" s="201"/>
      <c r="PC130" s="201" t="str">
        <f t="shared" si="67"/>
        <v/>
      </c>
      <c r="PD130" s="201"/>
      <c r="PE130" s="201"/>
      <c r="PF130" s="201"/>
      <c r="PG130" s="201"/>
      <c r="PH130" s="201"/>
      <c r="PI130" s="201"/>
      <c r="PJ130" s="201" t="str">
        <f t="shared" si="68"/>
        <v/>
      </c>
      <c r="PK130" s="201"/>
      <c r="PL130" s="201"/>
      <c r="PM130" s="201"/>
      <c r="PN130" s="201"/>
      <c r="PO130" s="201"/>
      <c r="PP130" s="201"/>
      <c r="PQ130" s="201" t="str">
        <f t="shared" si="69"/>
        <v/>
      </c>
      <c r="PR130" s="201"/>
      <c r="PS130" s="201"/>
      <c r="PT130" s="201"/>
      <c r="PU130" s="201"/>
      <c r="PV130" s="201"/>
      <c r="PW130" s="201"/>
      <c r="PX130" s="201" t="str">
        <f t="shared" si="70"/>
        <v/>
      </c>
      <c r="PY130" s="201"/>
      <c r="PZ130" s="201"/>
      <c r="QA130" s="201"/>
      <c r="QB130" s="201"/>
      <c r="QC130" s="201"/>
      <c r="QD130" s="201"/>
      <c r="QE130" s="201" t="str">
        <f t="shared" si="71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5" x14ac:dyDescent="0.2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121"/>
        <v>20</v>
      </c>
      <c r="U131" s="201"/>
      <c r="V131" s="201"/>
      <c r="W131" s="201"/>
      <c r="X131" s="201"/>
      <c r="Y131" s="201"/>
      <c r="Z131" s="201"/>
      <c r="AA131" s="201">
        <f t="shared" si="122"/>
        <v>0</v>
      </c>
      <c r="AB131" s="201"/>
      <c r="AC131" s="201"/>
      <c r="AD131" s="201"/>
      <c r="AE131" s="201"/>
      <c r="AF131" s="201"/>
      <c r="AG131" s="201"/>
      <c r="AH131" s="201">
        <f t="shared" si="76"/>
        <v>0</v>
      </c>
      <c r="AI131" s="201"/>
      <c r="AJ131" s="201"/>
      <c r="AK131" s="201"/>
      <c r="AL131" s="201"/>
      <c r="AM131" s="201"/>
      <c r="AN131" s="201"/>
      <c r="AO131" s="201">
        <f t="shared" si="77"/>
        <v>0</v>
      </c>
      <c r="AP131" s="201"/>
      <c r="AQ131" s="201"/>
      <c r="AR131" s="201"/>
      <c r="AS131" s="201"/>
      <c r="AT131" s="201"/>
      <c r="AU131" s="201"/>
      <c r="AV131" s="201">
        <f t="shared" si="78"/>
        <v>0</v>
      </c>
      <c r="AW131" s="201"/>
      <c r="AX131" s="201"/>
      <c r="AY131" s="201"/>
      <c r="AZ131" s="201"/>
      <c r="BA131" s="201"/>
      <c r="BB131" s="201"/>
      <c r="BC131" s="201">
        <f t="shared" si="79"/>
        <v>20</v>
      </c>
      <c r="BD131" s="201"/>
      <c r="BE131" s="201"/>
      <c r="BF131" s="201"/>
      <c r="BG131" s="201"/>
      <c r="BH131" s="201"/>
      <c r="BI131" s="201"/>
      <c r="BJ131" s="201">
        <f t="shared" si="80"/>
        <v>20</v>
      </c>
      <c r="BK131" s="201"/>
      <c r="BL131" s="201"/>
      <c r="BM131" s="201"/>
      <c r="BN131" s="201"/>
      <c r="BO131" s="201"/>
      <c r="BP131" s="201"/>
      <c r="BQ131" s="201">
        <f t="shared" si="81"/>
        <v>0</v>
      </c>
      <c r="BR131" s="201"/>
      <c r="BS131" s="201"/>
      <c r="BT131" s="201"/>
      <c r="BU131" s="201"/>
      <c r="BV131" s="201"/>
      <c r="BW131" s="201"/>
      <c r="BX131" s="201">
        <f t="shared" si="82"/>
        <v>0</v>
      </c>
      <c r="BY131" s="201"/>
      <c r="BZ131" s="201"/>
      <c r="CA131" s="201"/>
      <c r="CB131" s="201"/>
      <c r="CC131" s="201"/>
      <c r="CD131" s="201"/>
      <c r="CE131" s="201">
        <f t="shared" si="83"/>
        <v>0</v>
      </c>
      <c r="CF131" s="201"/>
      <c r="CG131" s="201"/>
      <c r="CH131" s="201"/>
      <c r="CI131" s="201"/>
      <c r="CJ131" s="201"/>
      <c r="CK131" s="201"/>
      <c r="CL131" s="201">
        <f t="shared" si="84"/>
        <v>20</v>
      </c>
      <c r="CM131" s="201"/>
      <c r="CN131" s="201"/>
      <c r="CO131" s="201"/>
      <c r="CP131" s="201"/>
      <c r="CQ131" s="201"/>
      <c r="CR131" s="201"/>
      <c r="CS131" s="201">
        <f t="shared" si="85"/>
        <v>20</v>
      </c>
      <c r="CT131" s="201"/>
      <c r="CU131" s="201"/>
      <c r="CV131" s="201"/>
      <c r="CW131" s="201"/>
      <c r="CX131" s="201"/>
      <c r="CY131" s="201"/>
      <c r="CZ131" s="201">
        <f t="shared" si="86"/>
        <v>20</v>
      </c>
      <c r="DA131" s="201"/>
      <c r="DB131" s="201"/>
      <c r="DC131" s="201"/>
      <c r="DD131" s="201"/>
      <c r="DE131" s="201"/>
      <c r="DF131" s="201"/>
      <c r="DG131" s="201">
        <f t="shared" si="87"/>
        <v>20</v>
      </c>
      <c r="DH131" s="201"/>
      <c r="DI131" s="201"/>
      <c r="DJ131" s="201"/>
      <c r="DK131" s="201"/>
      <c r="DL131" s="201"/>
      <c r="DM131" s="201"/>
      <c r="DN131" s="201">
        <f t="shared" si="88"/>
        <v>0</v>
      </c>
      <c r="DO131" s="201"/>
      <c r="DP131" s="201"/>
      <c r="DQ131" s="201"/>
      <c r="DR131" s="201"/>
      <c r="DS131" s="201"/>
      <c r="DT131" s="201"/>
      <c r="DU131" s="201">
        <f t="shared" si="89"/>
        <v>0</v>
      </c>
      <c r="DV131" s="201"/>
      <c r="DW131" s="201"/>
      <c r="DX131" s="201"/>
      <c r="DY131" s="201"/>
      <c r="DZ131" s="201"/>
      <c r="EA131" s="201"/>
      <c r="EB131" s="201">
        <f t="shared" si="90"/>
        <v>20</v>
      </c>
      <c r="EC131" s="201"/>
      <c r="ED131" s="201"/>
      <c r="EE131" s="201"/>
      <c r="EF131" s="201"/>
      <c r="EG131" s="201"/>
      <c r="EH131" s="201"/>
      <c r="EI131" s="201">
        <f t="shared" si="91"/>
        <v>20</v>
      </c>
      <c r="EJ131" s="201"/>
      <c r="EK131" s="201"/>
      <c r="EL131" s="201"/>
      <c r="EM131" s="201"/>
      <c r="EN131" s="201"/>
      <c r="EO131" s="201"/>
      <c r="EP131" s="201">
        <f t="shared" si="92"/>
        <v>0</v>
      </c>
      <c r="EQ131" s="201"/>
      <c r="ER131" s="201"/>
      <c r="ES131" s="201"/>
      <c r="ET131" s="201"/>
      <c r="EU131" s="201"/>
      <c r="EV131" s="201"/>
      <c r="EW131" s="201">
        <f t="shared" si="93"/>
        <v>0</v>
      </c>
      <c r="EX131" s="201"/>
      <c r="EY131" s="201"/>
      <c r="EZ131" s="201"/>
      <c r="FA131" s="201"/>
      <c r="FB131" s="201"/>
      <c r="FC131" s="201"/>
      <c r="FD131" s="201">
        <f t="shared" si="94"/>
        <v>0</v>
      </c>
      <c r="FE131" s="201"/>
      <c r="FF131" s="201"/>
      <c r="FG131" s="201"/>
      <c r="FH131" s="201"/>
      <c r="FI131" s="201"/>
      <c r="FJ131" s="201"/>
      <c r="FK131" s="201" t="str">
        <f t="shared" si="95"/>
        <v/>
      </c>
      <c r="FL131" s="201"/>
      <c r="FM131" s="201"/>
      <c r="FN131" s="201"/>
      <c r="FO131" s="201"/>
      <c r="FP131" s="201"/>
      <c r="FQ131" s="201"/>
      <c r="FR131" s="201">
        <f t="shared" si="96"/>
        <v>0</v>
      </c>
      <c r="FS131" s="201"/>
      <c r="FT131" s="201"/>
      <c r="FU131" s="201"/>
      <c r="FV131" s="201"/>
      <c r="FW131" s="201"/>
      <c r="FX131" s="201"/>
      <c r="FY131" s="201" t="str">
        <f t="shared" si="97"/>
        <v/>
      </c>
      <c r="FZ131" s="201"/>
      <c r="GA131" s="201"/>
      <c r="GB131" s="201"/>
      <c r="GC131" s="201"/>
      <c r="GD131" s="201"/>
      <c r="GE131" s="201"/>
      <c r="GF131" s="201" t="str">
        <f t="shared" si="98"/>
        <v/>
      </c>
      <c r="GG131" s="201"/>
      <c r="GH131" s="201"/>
      <c r="GI131" s="201"/>
      <c r="GJ131" s="201"/>
      <c r="GK131" s="201"/>
      <c r="GL131" s="201"/>
      <c r="GM131" s="201" t="str">
        <f t="shared" si="99"/>
        <v/>
      </c>
      <c r="GN131" s="201"/>
      <c r="GO131" s="201"/>
      <c r="GP131" s="201"/>
      <c r="GQ131" s="201"/>
      <c r="GR131" s="201"/>
      <c r="GS131" s="201"/>
      <c r="GT131" s="201" t="str">
        <f t="shared" si="100"/>
        <v/>
      </c>
      <c r="GU131" s="201"/>
      <c r="GV131" s="201"/>
      <c r="GW131" s="201"/>
      <c r="GX131" s="201"/>
      <c r="GY131" s="201"/>
      <c r="GZ131" s="201"/>
      <c r="HA131" s="201" t="str">
        <f t="shared" si="101"/>
        <v/>
      </c>
      <c r="HB131" s="201"/>
      <c r="HC131" s="201"/>
      <c r="HD131" s="201"/>
      <c r="HE131" s="201"/>
      <c r="HF131" s="201"/>
      <c r="HG131" s="201"/>
      <c r="HH131" s="201" t="str">
        <f t="shared" si="102"/>
        <v/>
      </c>
      <c r="HI131" s="201"/>
      <c r="HJ131" s="201"/>
      <c r="HK131" s="201"/>
      <c r="HL131" s="201"/>
      <c r="HM131" s="201"/>
      <c r="HN131" s="201"/>
      <c r="HO131" s="201" t="str">
        <f t="shared" si="103"/>
        <v/>
      </c>
      <c r="HP131" s="201"/>
      <c r="HQ131" s="201"/>
      <c r="HR131" s="201"/>
      <c r="HS131" s="201"/>
      <c r="HT131" s="201"/>
      <c r="HU131" s="201"/>
      <c r="HV131" s="201" t="str">
        <f t="shared" si="104"/>
        <v/>
      </c>
      <c r="HW131" s="201"/>
      <c r="HX131" s="201"/>
      <c r="HY131" s="201"/>
      <c r="HZ131" s="201"/>
      <c r="IA131" s="201"/>
      <c r="IB131" s="201"/>
      <c r="IC131" s="201" t="str">
        <f t="shared" si="105"/>
        <v/>
      </c>
      <c r="ID131" s="201"/>
      <c r="IE131" s="201"/>
      <c r="IF131" s="201"/>
      <c r="IG131" s="201"/>
      <c r="IH131" s="201"/>
      <c r="II131" s="201"/>
      <c r="IJ131" s="201" t="str">
        <f t="shared" si="106"/>
        <v/>
      </c>
      <c r="IK131" s="201"/>
      <c r="IL131" s="201"/>
      <c r="IM131" s="201"/>
      <c r="IN131" s="201"/>
      <c r="IO131" s="201"/>
      <c r="IP131" s="201"/>
      <c r="IQ131" s="201" t="str">
        <f t="shared" si="107"/>
        <v/>
      </c>
      <c r="IR131" s="201"/>
      <c r="IS131" s="201"/>
      <c r="IT131" s="201"/>
      <c r="IU131" s="201"/>
      <c r="IV131" s="201"/>
      <c r="IW131" s="201"/>
      <c r="IX131" s="201" t="str">
        <f t="shared" si="108"/>
        <v/>
      </c>
      <c r="IY131" s="201"/>
      <c r="IZ131" s="201"/>
      <c r="JA131" s="201"/>
      <c r="JB131" s="201"/>
      <c r="JC131" s="201"/>
      <c r="JD131" s="201"/>
      <c r="JE131" s="201" t="str">
        <f t="shared" si="109"/>
        <v/>
      </c>
      <c r="JF131" s="201"/>
      <c r="JG131" s="201"/>
      <c r="JH131" s="201"/>
      <c r="JI131" s="201"/>
      <c r="JJ131" s="201"/>
      <c r="JK131" s="201"/>
      <c r="JL131" s="201" t="str">
        <f t="shared" si="110"/>
        <v/>
      </c>
      <c r="JM131" s="201"/>
      <c r="JN131" s="201"/>
      <c r="JO131" s="201"/>
      <c r="JP131" s="201"/>
      <c r="JQ131" s="201"/>
      <c r="JR131" s="201"/>
      <c r="JS131" s="201" t="str">
        <f t="shared" si="111"/>
        <v/>
      </c>
      <c r="JT131" s="201"/>
      <c r="JU131" s="201"/>
      <c r="JV131" s="201"/>
      <c r="JW131" s="201"/>
      <c r="JX131" s="201"/>
      <c r="JY131" s="201"/>
      <c r="JZ131" s="201" t="str">
        <f t="shared" si="112"/>
        <v/>
      </c>
      <c r="KA131" s="201"/>
      <c r="KB131" s="201"/>
      <c r="KC131" s="201"/>
      <c r="KD131" s="201"/>
      <c r="KE131" s="201"/>
      <c r="KF131" s="201"/>
      <c r="KG131" s="201" t="str">
        <f t="shared" si="113"/>
        <v/>
      </c>
      <c r="KH131" s="201"/>
      <c r="KI131" s="201"/>
      <c r="KJ131" s="201"/>
      <c r="KK131" s="201"/>
      <c r="KL131" s="201"/>
      <c r="KM131" s="201"/>
      <c r="KN131" s="201" t="str">
        <f t="shared" si="114"/>
        <v/>
      </c>
      <c r="KO131" s="201"/>
      <c r="KP131" s="201"/>
      <c r="KQ131" s="201"/>
      <c r="KR131" s="201"/>
      <c r="KS131" s="201"/>
      <c r="KT131" s="201"/>
      <c r="KU131" s="201" t="str">
        <f t="shared" si="115"/>
        <v/>
      </c>
      <c r="KV131" s="201"/>
      <c r="KW131" s="201"/>
      <c r="KX131" s="201"/>
      <c r="KY131" s="201"/>
      <c r="KZ131" s="201"/>
      <c r="LA131" s="201"/>
      <c r="LB131" s="201" t="str">
        <f t="shared" si="116"/>
        <v/>
      </c>
      <c r="LC131" s="201"/>
      <c r="LD131" s="201"/>
      <c r="LE131" s="201"/>
      <c r="LF131" s="201"/>
      <c r="LG131" s="201"/>
      <c r="LH131" s="201"/>
      <c r="LI131" s="201" t="str">
        <f t="shared" si="53"/>
        <v/>
      </c>
      <c r="LJ131" s="201"/>
      <c r="LK131" s="201"/>
      <c r="LL131" s="201"/>
      <c r="LM131" s="201"/>
      <c r="LN131" s="201"/>
      <c r="LO131" s="201"/>
      <c r="LP131" s="201" t="str">
        <f t="shared" si="54"/>
        <v/>
      </c>
      <c r="LQ131" s="201"/>
      <c r="LR131" s="201"/>
      <c r="LS131" s="201"/>
      <c r="LT131" s="201"/>
      <c r="LU131" s="201"/>
      <c r="LV131" s="201"/>
      <c r="LW131" s="201" t="str">
        <f t="shared" si="55"/>
        <v/>
      </c>
      <c r="LX131" s="201"/>
      <c r="LY131" s="201"/>
      <c r="LZ131" s="201"/>
      <c r="MA131" s="201"/>
      <c r="MB131" s="201"/>
      <c r="MC131" s="201"/>
      <c r="MD131" s="201" t="str">
        <f t="shared" si="56"/>
        <v/>
      </c>
      <c r="ME131" s="201"/>
      <c r="MF131" s="201"/>
      <c r="MG131" s="201"/>
      <c r="MH131" s="201"/>
      <c r="MI131" s="201"/>
      <c r="MJ131" s="201"/>
      <c r="MK131" s="201" t="str">
        <f t="shared" si="57"/>
        <v/>
      </c>
      <c r="ML131" s="201"/>
      <c r="MM131" s="201"/>
      <c r="MN131" s="201"/>
      <c r="MO131" s="201"/>
      <c r="MP131" s="201"/>
      <c r="MQ131" s="201"/>
      <c r="MR131" s="201" t="str">
        <f t="shared" si="58"/>
        <v/>
      </c>
      <c r="MS131" s="201"/>
      <c r="MT131" s="201"/>
      <c r="MU131" s="201"/>
      <c r="MV131" s="201"/>
      <c r="MW131" s="201"/>
      <c r="MX131" s="201"/>
      <c r="MY131" s="201" t="str">
        <f t="shared" si="59"/>
        <v/>
      </c>
      <c r="MZ131" s="201"/>
      <c r="NA131" s="201"/>
      <c r="NB131" s="201"/>
      <c r="NC131" s="201"/>
      <c r="ND131" s="201"/>
      <c r="NE131" s="201"/>
      <c r="NF131" s="201" t="str">
        <f t="shared" si="60"/>
        <v/>
      </c>
      <c r="NG131" s="201"/>
      <c r="NH131" s="201"/>
      <c r="NI131" s="201"/>
      <c r="NJ131" s="201"/>
      <c r="NK131" s="201"/>
      <c r="NL131" s="201"/>
      <c r="NM131" s="201" t="str">
        <f t="shared" si="61"/>
        <v/>
      </c>
      <c r="NN131" s="201"/>
      <c r="NO131" s="201"/>
      <c r="NP131" s="201"/>
      <c r="NQ131" s="201"/>
      <c r="NR131" s="201"/>
      <c r="NS131" s="201"/>
      <c r="NT131" s="201" t="str">
        <f t="shared" si="62"/>
        <v/>
      </c>
      <c r="NU131" s="201"/>
      <c r="NV131" s="201"/>
      <c r="NW131" s="201"/>
      <c r="NX131" s="201"/>
      <c r="NY131" s="201"/>
      <c r="NZ131" s="201"/>
      <c r="OA131" s="201" t="str">
        <f t="shared" si="63"/>
        <v/>
      </c>
      <c r="OB131" s="201"/>
      <c r="OC131" s="201"/>
      <c r="OD131" s="201"/>
      <c r="OE131" s="201"/>
      <c r="OF131" s="201"/>
      <c r="OG131" s="201"/>
      <c r="OH131" s="201" t="str">
        <f t="shared" si="64"/>
        <v/>
      </c>
      <c r="OI131" s="201"/>
      <c r="OJ131" s="201"/>
      <c r="OK131" s="201"/>
      <c r="OL131" s="201"/>
      <c r="OM131" s="201"/>
      <c r="ON131" s="201"/>
      <c r="OO131" s="201" t="str">
        <f t="shared" si="65"/>
        <v/>
      </c>
      <c r="OP131" s="201"/>
      <c r="OQ131" s="201"/>
      <c r="OR131" s="201"/>
      <c r="OS131" s="201"/>
      <c r="OT131" s="201"/>
      <c r="OU131" s="201"/>
      <c r="OV131" s="201" t="str">
        <f t="shared" si="66"/>
        <v/>
      </c>
      <c r="OW131" s="201"/>
      <c r="OX131" s="201"/>
      <c r="OY131" s="201"/>
      <c r="OZ131" s="201"/>
      <c r="PA131" s="201"/>
      <c r="PB131" s="201"/>
      <c r="PC131" s="201" t="str">
        <f t="shared" si="67"/>
        <v/>
      </c>
      <c r="PD131" s="201"/>
      <c r="PE131" s="201"/>
      <c r="PF131" s="201"/>
      <c r="PG131" s="201"/>
      <c r="PH131" s="201"/>
      <c r="PI131" s="201"/>
      <c r="PJ131" s="201" t="str">
        <f t="shared" si="68"/>
        <v/>
      </c>
      <c r="PK131" s="201"/>
      <c r="PL131" s="201"/>
      <c r="PM131" s="201"/>
      <c r="PN131" s="201"/>
      <c r="PO131" s="201"/>
      <c r="PP131" s="201"/>
      <c r="PQ131" s="201" t="str">
        <f t="shared" si="69"/>
        <v/>
      </c>
      <c r="PR131" s="201"/>
      <c r="PS131" s="201"/>
      <c r="PT131" s="201"/>
      <c r="PU131" s="201"/>
      <c r="PV131" s="201"/>
      <c r="PW131" s="201"/>
      <c r="PX131" s="201" t="str">
        <f t="shared" si="70"/>
        <v/>
      </c>
      <c r="PY131" s="201"/>
      <c r="PZ131" s="201"/>
      <c r="QA131" s="201"/>
      <c r="QB131" s="201"/>
      <c r="QC131" s="201"/>
      <c r="QD131" s="201"/>
      <c r="QE131" s="201" t="str">
        <f t="shared" si="71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5" x14ac:dyDescent="0.2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121"/>
        <v>20</v>
      </c>
      <c r="U132" s="201"/>
      <c r="V132" s="201"/>
      <c r="W132" s="201"/>
      <c r="X132" s="201"/>
      <c r="Y132" s="201"/>
      <c r="Z132" s="201"/>
      <c r="AA132" s="201">
        <f t="shared" si="122"/>
        <v>0</v>
      </c>
      <c r="AB132" s="201"/>
      <c r="AC132" s="201"/>
      <c r="AD132" s="201"/>
      <c r="AE132" s="201"/>
      <c r="AF132" s="201"/>
      <c r="AG132" s="201"/>
      <c r="AH132" s="201">
        <f t="shared" si="76"/>
        <v>20</v>
      </c>
      <c r="AI132" s="201"/>
      <c r="AJ132" s="201"/>
      <c r="AK132" s="201"/>
      <c r="AL132" s="201"/>
      <c r="AM132" s="201"/>
      <c r="AN132" s="201"/>
      <c r="AO132" s="201">
        <f t="shared" si="77"/>
        <v>0</v>
      </c>
      <c r="AP132" s="201"/>
      <c r="AQ132" s="201"/>
      <c r="AR132" s="201"/>
      <c r="AS132" s="201"/>
      <c r="AT132" s="201"/>
      <c r="AU132" s="201"/>
      <c r="AV132" s="201">
        <f t="shared" si="78"/>
        <v>20</v>
      </c>
      <c r="AW132" s="201"/>
      <c r="AX132" s="201"/>
      <c r="AY132" s="201"/>
      <c r="AZ132" s="201"/>
      <c r="BA132" s="201"/>
      <c r="BB132" s="201"/>
      <c r="BC132" s="201">
        <f t="shared" si="79"/>
        <v>20</v>
      </c>
      <c r="BD132" s="201"/>
      <c r="BE132" s="201"/>
      <c r="BF132" s="201"/>
      <c r="BG132" s="201"/>
      <c r="BH132" s="201"/>
      <c r="BI132" s="201"/>
      <c r="BJ132" s="201">
        <f t="shared" si="80"/>
        <v>20</v>
      </c>
      <c r="BK132" s="201"/>
      <c r="BL132" s="201"/>
      <c r="BM132" s="201"/>
      <c r="BN132" s="201"/>
      <c r="BO132" s="201"/>
      <c r="BP132" s="201"/>
      <c r="BQ132" s="201">
        <f t="shared" si="81"/>
        <v>0</v>
      </c>
      <c r="BR132" s="201"/>
      <c r="BS132" s="201"/>
      <c r="BT132" s="201"/>
      <c r="BU132" s="201"/>
      <c r="BV132" s="201"/>
      <c r="BW132" s="201"/>
      <c r="BX132" s="201">
        <f t="shared" si="82"/>
        <v>0</v>
      </c>
      <c r="BY132" s="201"/>
      <c r="BZ132" s="201"/>
      <c r="CA132" s="201"/>
      <c r="CB132" s="201"/>
      <c r="CC132" s="201"/>
      <c r="CD132" s="201"/>
      <c r="CE132" s="201">
        <f t="shared" si="83"/>
        <v>0</v>
      </c>
      <c r="CF132" s="201"/>
      <c r="CG132" s="201"/>
      <c r="CH132" s="201"/>
      <c r="CI132" s="201"/>
      <c r="CJ132" s="201"/>
      <c r="CK132" s="201"/>
      <c r="CL132" s="201">
        <f t="shared" si="84"/>
        <v>0</v>
      </c>
      <c r="CM132" s="201"/>
      <c r="CN132" s="201"/>
      <c r="CO132" s="201"/>
      <c r="CP132" s="201"/>
      <c r="CQ132" s="201"/>
      <c r="CR132" s="201"/>
      <c r="CS132" s="201">
        <f t="shared" si="85"/>
        <v>20</v>
      </c>
      <c r="CT132" s="201"/>
      <c r="CU132" s="201"/>
      <c r="CV132" s="201"/>
      <c r="CW132" s="201"/>
      <c r="CX132" s="201"/>
      <c r="CY132" s="201"/>
      <c r="CZ132" s="201">
        <f t="shared" si="86"/>
        <v>0</v>
      </c>
      <c r="DA132" s="201"/>
      <c r="DB132" s="201"/>
      <c r="DC132" s="201"/>
      <c r="DD132" s="201"/>
      <c r="DE132" s="201"/>
      <c r="DF132" s="201"/>
      <c r="DG132" s="201">
        <f t="shared" si="87"/>
        <v>20</v>
      </c>
      <c r="DH132" s="201"/>
      <c r="DI132" s="201"/>
      <c r="DJ132" s="201"/>
      <c r="DK132" s="201"/>
      <c r="DL132" s="201"/>
      <c r="DM132" s="201"/>
      <c r="DN132" s="201">
        <f t="shared" si="88"/>
        <v>0</v>
      </c>
      <c r="DO132" s="201"/>
      <c r="DP132" s="201"/>
      <c r="DQ132" s="201"/>
      <c r="DR132" s="201"/>
      <c r="DS132" s="201"/>
      <c r="DT132" s="201"/>
      <c r="DU132" s="201">
        <f t="shared" si="89"/>
        <v>0</v>
      </c>
      <c r="DV132" s="201"/>
      <c r="DW132" s="201"/>
      <c r="DX132" s="201"/>
      <c r="DY132" s="201"/>
      <c r="DZ132" s="201"/>
      <c r="EA132" s="201"/>
      <c r="EB132" s="201">
        <f t="shared" si="90"/>
        <v>0</v>
      </c>
      <c r="EC132" s="201"/>
      <c r="ED132" s="201"/>
      <c r="EE132" s="201"/>
      <c r="EF132" s="201"/>
      <c r="EG132" s="201"/>
      <c r="EH132" s="201"/>
      <c r="EI132" s="201">
        <f t="shared" si="91"/>
        <v>0</v>
      </c>
      <c r="EJ132" s="201"/>
      <c r="EK132" s="201"/>
      <c r="EL132" s="201"/>
      <c r="EM132" s="201"/>
      <c r="EN132" s="201"/>
      <c r="EO132" s="201"/>
      <c r="EP132" s="201">
        <f t="shared" si="92"/>
        <v>0</v>
      </c>
      <c r="EQ132" s="201"/>
      <c r="ER132" s="201"/>
      <c r="ES132" s="201"/>
      <c r="ET132" s="201"/>
      <c r="EU132" s="201"/>
      <c r="EV132" s="201"/>
      <c r="EW132" s="201">
        <f t="shared" si="93"/>
        <v>0</v>
      </c>
      <c r="EX132" s="201"/>
      <c r="EY132" s="201"/>
      <c r="EZ132" s="201"/>
      <c r="FA132" s="201"/>
      <c r="FB132" s="201"/>
      <c r="FC132" s="201"/>
      <c r="FD132" s="201">
        <f t="shared" si="94"/>
        <v>0</v>
      </c>
      <c r="FE132" s="201"/>
      <c r="FF132" s="201"/>
      <c r="FG132" s="201"/>
      <c r="FH132" s="201"/>
      <c r="FI132" s="201"/>
      <c r="FJ132" s="201"/>
      <c r="FK132" s="201" t="str">
        <f t="shared" si="95"/>
        <v/>
      </c>
      <c r="FL132" s="201"/>
      <c r="FM132" s="201"/>
      <c r="FN132" s="201"/>
      <c r="FO132" s="201"/>
      <c r="FP132" s="201"/>
      <c r="FQ132" s="201"/>
      <c r="FR132" s="201">
        <f t="shared" si="96"/>
        <v>0</v>
      </c>
      <c r="FS132" s="201"/>
      <c r="FT132" s="201"/>
      <c r="FU132" s="201"/>
      <c r="FV132" s="201"/>
      <c r="FW132" s="201"/>
      <c r="FX132" s="201"/>
      <c r="FY132" s="201" t="str">
        <f t="shared" si="97"/>
        <v/>
      </c>
      <c r="FZ132" s="201"/>
      <c r="GA132" s="201"/>
      <c r="GB132" s="201"/>
      <c r="GC132" s="201"/>
      <c r="GD132" s="201"/>
      <c r="GE132" s="201"/>
      <c r="GF132" s="201" t="str">
        <f t="shared" si="98"/>
        <v/>
      </c>
      <c r="GG132" s="201"/>
      <c r="GH132" s="201"/>
      <c r="GI132" s="201"/>
      <c r="GJ132" s="201"/>
      <c r="GK132" s="201"/>
      <c r="GL132" s="201"/>
      <c r="GM132" s="201" t="str">
        <f t="shared" si="99"/>
        <v/>
      </c>
      <c r="GN132" s="201"/>
      <c r="GO132" s="201"/>
      <c r="GP132" s="201"/>
      <c r="GQ132" s="201"/>
      <c r="GR132" s="201"/>
      <c r="GS132" s="201"/>
      <c r="GT132" s="201" t="str">
        <f t="shared" si="100"/>
        <v/>
      </c>
      <c r="GU132" s="201"/>
      <c r="GV132" s="201"/>
      <c r="GW132" s="201"/>
      <c r="GX132" s="201"/>
      <c r="GY132" s="201"/>
      <c r="GZ132" s="201"/>
      <c r="HA132" s="201" t="str">
        <f t="shared" si="101"/>
        <v/>
      </c>
      <c r="HB132" s="201"/>
      <c r="HC132" s="201"/>
      <c r="HD132" s="201"/>
      <c r="HE132" s="201"/>
      <c r="HF132" s="201"/>
      <c r="HG132" s="201"/>
      <c r="HH132" s="201" t="str">
        <f t="shared" si="102"/>
        <v/>
      </c>
      <c r="HI132" s="201"/>
      <c r="HJ132" s="201"/>
      <c r="HK132" s="201"/>
      <c r="HL132" s="201"/>
      <c r="HM132" s="201"/>
      <c r="HN132" s="201"/>
      <c r="HO132" s="201" t="str">
        <f t="shared" si="103"/>
        <v/>
      </c>
      <c r="HP132" s="201"/>
      <c r="HQ132" s="201"/>
      <c r="HR132" s="201"/>
      <c r="HS132" s="201"/>
      <c r="HT132" s="201"/>
      <c r="HU132" s="201"/>
      <c r="HV132" s="201" t="str">
        <f t="shared" si="104"/>
        <v/>
      </c>
      <c r="HW132" s="201"/>
      <c r="HX132" s="201"/>
      <c r="HY132" s="201"/>
      <c r="HZ132" s="201"/>
      <c r="IA132" s="201"/>
      <c r="IB132" s="201"/>
      <c r="IC132" s="201" t="str">
        <f t="shared" si="105"/>
        <v/>
      </c>
      <c r="ID132" s="201"/>
      <c r="IE132" s="201"/>
      <c r="IF132" s="201"/>
      <c r="IG132" s="201"/>
      <c r="IH132" s="201"/>
      <c r="II132" s="201"/>
      <c r="IJ132" s="201" t="str">
        <f t="shared" si="106"/>
        <v/>
      </c>
      <c r="IK132" s="201"/>
      <c r="IL132" s="201"/>
      <c r="IM132" s="201"/>
      <c r="IN132" s="201"/>
      <c r="IO132" s="201"/>
      <c r="IP132" s="201"/>
      <c r="IQ132" s="201" t="str">
        <f t="shared" si="107"/>
        <v/>
      </c>
      <c r="IR132" s="201"/>
      <c r="IS132" s="201"/>
      <c r="IT132" s="201"/>
      <c r="IU132" s="201"/>
      <c r="IV132" s="201"/>
      <c r="IW132" s="201"/>
      <c r="IX132" s="201" t="str">
        <f t="shared" si="108"/>
        <v/>
      </c>
      <c r="IY132" s="201"/>
      <c r="IZ132" s="201"/>
      <c r="JA132" s="201"/>
      <c r="JB132" s="201"/>
      <c r="JC132" s="201"/>
      <c r="JD132" s="201"/>
      <c r="JE132" s="201" t="str">
        <f t="shared" si="109"/>
        <v/>
      </c>
      <c r="JF132" s="201"/>
      <c r="JG132" s="201"/>
      <c r="JH132" s="201"/>
      <c r="JI132" s="201"/>
      <c r="JJ132" s="201"/>
      <c r="JK132" s="201"/>
      <c r="JL132" s="201" t="str">
        <f t="shared" si="110"/>
        <v/>
      </c>
      <c r="JM132" s="201"/>
      <c r="JN132" s="201"/>
      <c r="JO132" s="201"/>
      <c r="JP132" s="201"/>
      <c r="JQ132" s="201"/>
      <c r="JR132" s="201"/>
      <c r="JS132" s="201" t="str">
        <f t="shared" si="111"/>
        <v/>
      </c>
      <c r="JT132" s="201"/>
      <c r="JU132" s="201"/>
      <c r="JV132" s="201"/>
      <c r="JW132" s="201"/>
      <c r="JX132" s="201"/>
      <c r="JY132" s="201"/>
      <c r="JZ132" s="201" t="str">
        <f t="shared" si="112"/>
        <v/>
      </c>
      <c r="KA132" s="201"/>
      <c r="KB132" s="201"/>
      <c r="KC132" s="201"/>
      <c r="KD132" s="201"/>
      <c r="KE132" s="201"/>
      <c r="KF132" s="201"/>
      <c r="KG132" s="201" t="str">
        <f t="shared" si="113"/>
        <v/>
      </c>
      <c r="KH132" s="201"/>
      <c r="KI132" s="201"/>
      <c r="KJ132" s="201"/>
      <c r="KK132" s="201"/>
      <c r="KL132" s="201"/>
      <c r="KM132" s="201"/>
      <c r="KN132" s="201" t="str">
        <f t="shared" si="114"/>
        <v/>
      </c>
      <c r="KO132" s="201"/>
      <c r="KP132" s="201"/>
      <c r="KQ132" s="201"/>
      <c r="KR132" s="201"/>
      <c r="KS132" s="201"/>
      <c r="KT132" s="201"/>
      <c r="KU132" s="201" t="str">
        <f t="shared" si="115"/>
        <v/>
      </c>
      <c r="KV132" s="201"/>
      <c r="KW132" s="201"/>
      <c r="KX132" s="201"/>
      <c r="KY132" s="201"/>
      <c r="KZ132" s="201"/>
      <c r="LA132" s="201"/>
      <c r="LB132" s="201" t="str">
        <f t="shared" si="116"/>
        <v/>
      </c>
      <c r="LC132" s="201"/>
      <c r="LD132" s="201"/>
      <c r="LE132" s="201"/>
      <c r="LF132" s="201"/>
      <c r="LG132" s="201"/>
      <c r="LH132" s="201"/>
      <c r="LI132" s="201" t="str">
        <f t="shared" si="53"/>
        <v/>
      </c>
      <c r="LJ132" s="201"/>
      <c r="LK132" s="201"/>
      <c r="LL132" s="201"/>
      <c r="LM132" s="201"/>
      <c r="LN132" s="201"/>
      <c r="LO132" s="201"/>
      <c r="LP132" s="201" t="str">
        <f t="shared" si="54"/>
        <v/>
      </c>
      <c r="LQ132" s="201"/>
      <c r="LR132" s="201"/>
      <c r="LS132" s="201"/>
      <c r="LT132" s="201"/>
      <c r="LU132" s="201"/>
      <c r="LV132" s="201"/>
      <c r="LW132" s="201" t="str">
        <f t="shared" si="55"/>
        <v/>
      </c>
      <c r="LX132" s="201"/>
      <c r="LY132" s="201"/>
      <c r="LZ132" s="201"/>
      <c r="MA132" s="201"/>
      <c r="MB132" s="201"/>
      <c r="MC132" s="201"/>
      <c r="MD132" s="201" t="str">
        <f t="shared" si="56"/>
        <v/>
      </c>
      <c r="ME132" s="201"/>
      <c r="MF132" s="201"/>
      <c r="MG132" s="201"/>
      <c r="MH132" s="201"/>
      <c r="MI132" s="201"/>
      <c r="MJ132" s="201"/>
      <c r="MK132" s="201" t="str">
        <f t="shared" si="57"/>
        <v/>
      </c>
      <c r="ML132" s="201"/>
      <c r="MM132" s="201"/>
      <c r="MN132" s="201"/>
      <c r="MO132" s="201"/>
      <c r="MP132" s="201"/>
      <c r="MQ132" s="201"/>
      <c r="MR132" s="201" t="str">
        <f t="shared" si="58"/>
        <v/>
      </c>
      <c r="MS132" s="201"/>
      <c r="MT132" s="201"/>
      <c r="MU132" s="201"/>
      <c r="MV132" s="201"/>
      <c r="MW132" s="201"/>
      <c r="MX132" s="201"/>
      <c r="MY132" s="201" t="str">
        <f t="shared" si="59"/>
        <v/>
      </c>
      <c r="MZ132" s="201"/>
      <c r="NA132" s="201"/>
      <c r="NB132" s="201"/>
      <c r="NC132" s="201"/>
      <c r="ND132" s="201"/>
      <c r="NE132" s="201"/>
      <c r="NF132" s="201" t="str">
        <f t="shared" si="60"/>
        <v/>
      </c>
      <c r="NG132" s="201"/>
      <c r="NH132" s="201"/>
      <c r="NI132" s="201"/>
      <c r="NJ132" s="201"/>
      <c r="NK132" s="201"/>
      <c r="NL132" s="201"/>
      <c r="NM132" s="201" t="str">
        <f t="shared" si="61"/>
        <v/>
      </c>
      <c r="NN132" s="201"/>
      <c r="NO132" s="201"/>
      <c r="NP132" s="201"/>
      <c r="NQ132" s="201"/>
      <c r="NR132" s="201"/>
      <c r="NS132" s="201"/>
      <c r="NT132" s="201" t="str">
        <f t="shared" si="62"/>
        <v/>
      </c>
      <c r="NU132" s="201"/>
      <c r="NV132" s="201"/>
      <c r="NW132" s="201"/>
      <c r="NX132" s="201"/>
      <c r="NY132" s="201"/>
      <c r="NZ132" s="201"/>
      <c r="OA132" s="201" t="str">
        <f t="shared" si="63"/>
        <v/>
      </c>
      <c r="OB132" s="201"/>
      <c r="OC132" s="201"/>
      <c r="OD132" s="201"/>
      <c r="OE132" s="201"/>
      <c r="OF132" s="201"/>
      <c r="OG132" s="201"/>
      <c r="OH132" s="201" t="str">
        <f t="shared" si="64"/>
        <v/>
      </c>
      <c r="OI132" s="201"/>
      <c r="OJ132" s="201"/>
      <c r="OK132" s="201"/>
      <c r="OL132" s="201"/>
      <c r="OM132" s="201"/>
      <c r="ON132" s="201"/>
      <c r="OO132" s="201" t="str">
        <f t="shared" si="65"/>
        <v/>
      </c>
      <c r="OP132" s="201"/>
      <c r="OQ132" s="201"/>
      <c r="OR132" s="201"/>
      <c r="OS132" s="201"/>
      <c r="OT132" s="201"/>
      <c r="OU132" s="201"/>
      <c r="OV132" s="201" t="str">
        <f t="shared" si="66"/>
        <v/>
      </c>
      <c r="OW132" s="201"/>
      <c r="OX132" s="201"/>
      <c r="OY132" s="201"/>
      <c r="OZ132" s="201"/>
      <c r="PA132" s="201"/>
      <c r="PB132" s="201"/>
      <c r="PC132" s="201" t="str">
        <f t="shared" si="67"/>
        <v/>
      </c>
      <c r="PD132" s="201"/>
      <c r="PE132" s="201"/>
      <c r="PF132" s="201"/>
      <c r="PG132" s="201"/>
      <c r="PH132" s="201"/>
      <c r="PI132" s="201"/>
      <c r="PJ132" s="201" t="str">
        <f t="shared" si="68"/>
        <v/>
      </c>
      <c r="PK132" s="201"/>
      <c r="PL132" s="201"/>
      <c r="PM132" s="201"/>
      <c r="PN132" s="201"/>
      <c r="PO132" s="201"/>
      <c r="PP132" s="201"/>
      <c r="PQ132" s="201" t="str">
        <f t="shared" si="69"/>
        <v/>
      </c>
      <c r="PR132" s="201"/>
      <c r="PS132" s="201"/>
      <c r="PT132" s="201"/>
      <c r="PU132" s="201"/>
      <c r="PV132" s="201"/>
      <c r="PW132" s="201"/>
      <c r="PX132" s="201" t="str">
        <f t="shared" si="70"/>
        <v/>
      </c>
      <c r="PY132" s="201"/>
      <c r="PZ132" s="201"/>
      <c r="QA132" s="201"/>
      <c r="QB132" s="201"/>
      <c r="QC132" s="201"/>
      <c r="QD132" s="201"/>
      <c r="QE132" s="201" t="str">
        <f t="shared" si="71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5" x14ac:dyDescent="0.2">
      <c r="A133" s="201"/>
      <c r="B133" s="202"/>
      <c r="C133" s="202"/>
      <c r="D133" s="202"/>
      <c r="E133" s="202"/>
      <c r="F133" s="201" t="e">
        <f t="shared" ref="F133:F148" si="123">F40</f>
        <v>#N/A</v>
      </c>
      <c r="G133" s="201"/>
      <c r="H133" s="202"/>
      <c r="I133" s="202"/>
      <c r="J133" s="202"/>
      <c r="K133" s="201"/>
      <c r="L133" s="201"/>
      <c r="M133" s="201">
        <f t="shared" ref="M133:M148" si="124">M40</f>
        <v>0</v>
      </c>
      <c r="N133" s="201"/>
      <c r="O133" s="201"/>
      <c r="P133" s="201"/>
      <c r="Q133" s="203"/>
      <c r="R133" s="201"/>
      <c r="S133" s="201"/>
      <c r="T133" s="201">
        <f t="shared" si="121"/>
        <v>0</v>
      </c>
      <c r="U133" s="201"/>
      <c r="V133" s="201"/>
      <c r="W133" s="201"/>
      <c r="X133" s="201"/>
      <c r="Y133" s="201"/>
      <c r="Z133" s="201"/>
      <c r="AA133" s="201">
        <f t="shared" si="122"/>
        <v>0</v>
      </c>
      <c r="AB133" s="201"/>
      <c r="AC133" s="201"/>
      <c r="AD133" s="201"/>
      <c r="AE133" s="201"/>
      <c r="AF133" s="201"/>
      <c r="AG133" s="201"/>
      <c r="AH133" s="201">
        <f t="shared" si="76"/>
        <v>20</v>
      </c>
      <c r="AI133" s="201"/>
      <c r="AJ133" s="201"/>
      <c r="AK133" s="201"/>
      <c r="AL133" s="201"/>
      <c r="AM133" s="201"/>
      <c r="AN133" s="201"/>
      <c r="AO133" s="201">
        <f t="shared" si="77"/>
        <v>0</v>
      </c>
      <c r="AP133" s="201"/>
      <c r="AQ133" s="201"/>
      <c r="AR133" s="201"/>
      <c r="AS133" s="201"/>
      <c r="AT133" s="201"/>
      <c r="AU133" s="201"/>
      <c r="AV133" s="201">
        <f t="shared" si="78"/>
        <v>20</v>
      </c>
      <c r="AW133" s="201"/>
      <c r="AX133" s="201"/>
      <c r="AY133" s="201"/>
      <c r="AZ133" s="201"/>
      <c r="BA133" s="201"/>
      <c r="BB133" s="201"/>
      <c r="BC133" s="201">
        <f t="shared" si="79"/>
        <v>20</v>
      </c>
      <c r="BD133" s="201"/>
      <c r="BE133" s="201"/>
      <c r="BF133" s="201"/>
      <c r="BG133" s="201"/>
      <c r="BH133" s="201"/>
      <c r="BI133" s="201"/>
      <c r="BJ133" s="201">
        <f t="shared" si="80"/>
        <v>0</v>
      </c>
      <c r="BK133" s="201"/>
      <c r="BL133" s="201"/>
      <c r="BM133" s="201"/>
      <c r="BN133" s="201"/>
      <c r="BO133" s="201"/>
      <c r="BP133" s="201"/>
      <c r="BQ133" s="201">
        <f t="shared" si="81"/>
        <v>0</v>
      </c>
      <c r="BR133" s="201"/>
      <c r="BS133" s="201"/>
      <c r="BT133" s="201"/>
      <c r="BU133" s="201"/>
      <c r="BV133" s="201"/>
      <c r="BW133" s="201"/>
      <c r="BX133" s="201">
        <f t="shared" si="82"/>
        <v>0</v>
      </c>
      <c r="BY133" s="201"/>
      <c r="BZ133" s="201"/>
      <c r="CA133" s="201"/>
      <c r="CB133" s="201"/>
      <c r="CC133" s="201"/>
      <c r="CD133" s="201"/>
      <c r="CE133" s="201">
        <f t="shared" si="83"/>
        <v>20</v>
      </c>
      <c r="CF133" s="201"/>
      <c r="CG133" s="201"/>
      <c r="CH133" s="201"/>
      <c r="CI133" s="201"/>
      <c r="CJ133" s="201"/>
      <c r="CK133" s="201"/>
      <c r="CL133" s="201">
        <f t="shared" si="84"/>
        <v>20</v>
      </c>
      <c r="CM133" s="201"/>
      <c r="CN133" s="201"/>
      <c r="CO133" s="201"/>
      <c r="CP133" s="201"/>
      <c r="CQ133" s="201"/>
      <c r="CR133" s="201"/>
      <c r="CS133" s="201">
        <f t="shared" si="85"/>
        <v>20</v>
      </c>
      <c r="CT133" s="201"/>
      <c r="CU133" s="201"/>
      <c r="CV133" s="201"/>
      <c r="CW133" s="201"/>
      <c r="CX133" s="201"/>
      <c r="CY133" s="201"/>
      <c r="CZ133" s="201">
        <f t="shared" si="86"/>
        <v>20</v>
      </c>
      <c r="DA133" s="201"/>
      <c r="DB133" s="201"/>
      <c r="DC133" s="201"/>
      <c r="DD133" s="201"/>
      <c r="DE133" s="201"/>
      <c r="DF133" s="201"/>
      <c r="DG133" s="201">
        <f t="shared" si="87"/>
        <v>0</v>
      </c>
      <c r="DH133" s="201"/>
      <c r="DI133" s="201"/>
      <c r="DJ133" s="201"/>
      <c r="DK133" s="201"/>
      <c r="DL133" s="201"/>
      <c r="DM133" s="201"/>
      <c r="DN133" s="201">
        <f t="shared" si="88"/>
        <v>0</v>
      </c>
      <c r="DO133" s="201"/>
      <c r="DP133" s="201"/>
      <c r="DQ133" s="201"/>
      <c r="DR133" s="201"/>
      <c r="DS133" s="201"/>
      <c r="DT133" s="201"/>
      <c r="DU133" s="201">
        <f t="shared" si="89"/>
        <v>0</v>
      </c>
      <c r="DV133" s="201"/>
      <c r="DW133" s="201"/>
      <c r="DX133" s="201"/>
      <c r="DY133" s="201"/>
      <c r="DZ133" s="201"/>
      <c r="EA133" s="201"/>
      <c r="EB133" s="201">
        <f t="shared" si="90"/>
        <v>20</v>
      </c>
      <c r="EC133" s="201"/>
      <c r="ED133" s="201"/>
      <c r="EE133" s="201"/>
      <c r="EF133" s="201"/>
      <c r="EG133" s="201"/>
      <c r="EH133" s="201"/>
      <c r="EI133" s="201">
        <f t="shared" si="91"/>
        <v>0</v>
      </c>
      <c r="EJ133" s="201"/>
      <c r="EK133" s="201"/>
      <c r="EL133" s="201"/>
      <c r="EM133" s="201"/>
      <c r="EN133" s="201"/>
      <c r="EO133" s="201"/>
      <c r="EP133" s="201">
        <f t="shared" si="92"/>
        <v>20</v>
      </c>
      <c r="EQ133" s="201"/>
      <c r="ER133" s="201"/>
      <c r="ES133" s="201"/>
      <c r="ET133" s="201"/>
      <c r="EU133" s="201"/>
      <c r="EV133" s="201"/>
      <c r="EW133" s="201">
        <f t="shared" si="93"/>
        <v>0</v>
      </c>
      <c r="EX133" s="201"/>
      <c r="EY133" s="201"/>
      <c r="EZ133" s="201"/>
      <c r="FA133" s="201"/>
      <c r="FB133" s="201"/>
      <c r="FC133" s="201"/>
      <c r="FD133" s="201">
        <f t="shared" si="94"/>
        <v>0</v>
      </c>
      <c r="FE133" s="201"/>
      <c r="FF133" s="201"/>
      <c r="FG133" s="201"/>
      <c r="FH133" s="201"/>
      <c r="FI133" s="201"/>
      <c r="FJ133" s="201"/>
      <c r="FK133" s="201" t="str">
        <f t="shared" si="95"/>
        <v/>
      </c>
      <c r="FL133" s="201"/>
      <c r="FM133" s="201"/>
      <c r="FN133" s="201"/>
      <c r="FO133" s="201"/>
      <c r="FP133" s="201"/>
      <c r="FQ133" s="201"/>
      <c r="FR133" s="201">
        <f t="shared" si="96"/>
        <v>0</v>
      </c>
      <c r="FS133" s="201"/>
      <c r="FT133" s="201"/>
      <c r="FU133" s="201"/>
      <c r="FV133" s="201"/>
      <c r="FW133" s="201"/>
      <c r="FX133" s="201"/>
      <c r="FY133" s="201" t="str">
        <f t="shared" si="97"/>
        <v/>
      </c>
      <c r="FZ133" s="201"/>
      <c r="GA133" s="201"/>
      <c r="GB133" s="201"/>
      <c r="GC133" s="201"/>
      <c r="GD133" s="201"/>
      <c r="GE133" s="201"/>
      <c r="GF133" s="201" t="str">
        <f t="shared" si="98"/>
        <v/>
      </c>
      <c r="GG133" s="201"/>
      <c r="GH133" s="201"/>
      <c r="GI133" s="201"/>
      <c r="GJ133" s="201"/>
      <c r="GK133" s="201"/>
      <c r="GL133" s="201"/>
      <c r="GM133" s="201" t="str">
        <f t="shared" si="99"/>
        <v/>
      </c>
      <c r="GN133" s="201"/>
      <c r="GO133" s="201"/>
      <c r="GP133" s="201"/>
      <c r="GQ133" s="201"/>
      <c r="GR133" s="201"/>
      <c r="GS133" s="201"/>
      <c r="GT133" s="201" t="str">
        <f t="shared" si="100"/>
        <v/>
      </c>
      <c r="GU133" s="201"/>
      <c r="GV133" s="201"/>
      <c r="GW133" s="201"/>
      <c r="GX133" s="201"/>
      <c r="GY133" s="201"/>
      <c r="GZ133" s="201"/>
      <c r="HA133" s="201" t="str">
        <f t="shared" si="101"/>
        <v/>
      </c>
      <c r="HB133" s="201"/>
      <c r="HC133" s="201"/>
      <c r="HD133" s="201"/>
      <c r="HE133" s="201"/>
      <c r="HF133" s="201"/>
      <c r="HG133" s="201"/>
      <c r="HH133" s="201" t="str">
        <f t="shared" si="102"/>
        <v/>
      </c>
      <c r="HI133" s="201"/>
      <c r="HJ133" s="201"/>
      <c r="HK133" s="201"/>
      <c r="HL133" s="201"/>
      <c r="HM133" s="201"/>
      <c r="HN133" s="201"/>
      <c r="HO133" s="201" t="str">
        <f t="shared" si="103"/>
        <v/>
      </c>
      <c r="HP133" s="201"/>
      <c r="HQ133" s="201"/>
      <c r="HR133" s="201"/>
      <c r="HS133" s="201"/>
      <c r="HT133" s="201"/>
      <c r="HU133" s="201"/>
      <c r="HV133" s="201" t="str">
        <f t="shared" si="104"/>
        <v/>
      </c>
      <c r="HW133" s="201"/>
      <c r="HX133" s="201"/>
      <c r="HY133" s="201"/>
      <c r="HZ133" s="201"/>
      <c r="IA133" s="201"/>
      <c r="IB133" s="201"/>
      <c r="IC133" s="201" t="str">
        <f t="shared" si="105"/>
        <v/>
      </c>
      <c r="ID133" s="201"/>
      <c r="IE133" s="201"/>
      <c r="IF133" s="201"/>
      <c r="IG133" s="201"/>
      <c r="IH133" s="201"/>
      <c r="II133" s="201"/>
      <c r="IJ133" s="201" t="str">
        <f t="shared" si="106"/>
        <v/>
      </c>
      <c r="IK133" s="201"/>
      <c r="IL133" s="201"/>
      <c r="IM133" s="201"/>
      <c r="IN133" s="201"/>
      <c r="IO133" s="201"/>
      <c r="IP133" s="201"/>
      <c r="IQ133" s="201" t="str">
        <f t="shared" si="107"/>
        <v/>
      </c>
      <c r="IR133" s="201"/>
      <c r="IS133" s="201"/>
      <c r="IT133" s="201"/>
      <c r="IU133" s="201"/>
      <c r="IV133" s="201"/>
      <c r="IW133" s="201"/>
      <c r="IX133" s="201" t="str">
        <f t="shared" si="108"/>
        <v/>
      </c>
      <c r="IY133" s="201"/>
      <c r="IZ133" s="201"/>
      <c r="JA133" s="201"/>
      <c r="JB133" s="201"/>
      <c r="JC133" s="201"/>
      <c r="JD133" s="201"/>
      <c r="JE133" s="201" t="str">
        <f t="shared" si="109"/>
        <v/>
      </c>
      <c r="JF133" s="201"/>
      <c r="JG133" s="201"/>
      <c r="JH133" s="201"/>
      <c r="JI133" s="201"/>
      <c r="JJ133" s="201"/>
      <c r="JK133" s="201"/>
      <c r="JL133" s="201" t="str">
        <f t="shared" si="110"/>
        <v/>
      </c>
      <c r="JM133" s="201"/>
      <c r="JN133" s="201"/>
      <c r="JO133" s="201"/>
      <c r="JP133" s="201"/>
      <c r="JQ133" s="201"/>
      <c r="JR133" s="201"/>
      <c r="JS133" s="201" t="str">
        <f t="shared" si="111"/>
        <v/>
      </c>
      <c r="JT133" s="201"/>
      <c r="JU133" s="201"/>
      <c r="JV133" s="201"/>
      <c r="JW133" s="201"/>
      <c r="JX133" s="201"/>
      <c r="JY133" s="201"/>
      <c r="JZ133" s="201" t="str">
        <f t="shared" si="112"/>
        <v/>
      </c>
      <c r="KA133" s="201"/>
      <c r="KB133" s="201"/>
      <c r="KC133" s="201"/>
      <c r="KD133" s="201"/>
      <c r="KE133" s="201"/>
      <c r="KF133" s="201"/>
      <c r="KG133" s="201" t="str">
        <f t="shared" si="113"/>
        <v/>
      </c>
      <c r="KH133" s="201"/>
      <c r="KI133" s="201"/>
      <c r="KJ133" s="201"/>
      <c r="KK133" s="201"/>
      <c r="KL133" s="201"/>
      <c r="KM133" s="201"/>
      <c r="KN133" s="201" t="str">
        <f t="shared" si="114"/>
        <v/>
      </c>
      <c r="KO133" s="201"/>
      <c r="KP133" s="201"/>
      <c r="KQ133" s="201"/>
      <c r="KR133" s="201"/>
      <c r="KS133" s="201"/>
      <c r="KT133" s="201"/>
      <c r="KU133" s="201" t="str">
        <f t="shared" si="115"/>
        <v/>
      </c>
      <c r="KV133" s="201"/>
      <c r="KW133" s="201"/>
      <c r="KX133" s="201"/>
      <c r="KY133" s="201"/>
      <c r="KZ133" s="201"/>
      <c r="LA133" s="201"/>
      <c r="LB133" s="201" t="str">
        <f t="shared" si="116"/>
        <v/>
      </c>
      <c r="LC133" s="201"/>
      <c r="LD133" s="201"/>
      <c r="LE133" s="201"/>
      <c r="LF133" s="201"/>
      <c r="LG133" s="201"/>
      <c r="LH133" s="201"/>
      <c r="LI133" s="201" t="str">
        <f t="shared" si="53"/>
        <v/>
      </c>
      <c r="LJ133" s="201"/>
      <c r="LK133" s="201"/>
      <c r="LL133" s="201"/>
      <c r="LM133" s="201"/>
      <c r="LN133" s="201"/>
      <c r="LO133" s="201"/>
      <c r="LP133" s="201" t="str">
        <f t="shared" si="54"/>
        <v/>
      </c>
      <c r="LQ133" s="201"/>
      <c r="LR133" s="201"/>
      <c r="LS133" s="201"/>
      <c r="LT133" s="201"/>
      <c r="LU133" s="201"/>
      <c r="LV133" s="201"/>
      <c r="LW133" s="201" t="str">
        <f t="shared" si="55"/>
        <v/>
      </c>
      <c r="LX133" s="201"/>
      <c r="LY133" s="201"/>
      <c r="LZ133" s="201"/>
      <c r="MA133" s="201"/>
      <c r="MB133" s="201"/>
      <c r="MC133" s="201"/>
      <c r="MD133" s="201" t="str">
        <f t="shared" si="56"/>
        <v/>
      </c>
      <c r="ME133" s="201"/>
      <c r="MF133" s="201"/>
      <c r="MG133" s="201"/>
      <c r="MH133" s="201"/>
      <c r="MI133" s="201"/>
      <c r="MJ133" s="201"/>
      <c r="MK133" s="201" t="str">
        <f t="shared" si="57"/>
        <v/>
      </c>
      <c r="ML133" s="201"/>
      <c r="MM133" s="201"/>
      <c r="MN133" s="201"/>
      <c r="MO133" s="201"/>
      <c r="MP133" s="201"/>
      <c r="MQ133" s="201"/>
      <c r="MR133" s="201" t="str">
        <f t="shared" si="58"/>
        <v/>
      </c>
      <c r="MS133" s="201"/>
      <c r="MT133" s="201"/>
      <c r="MU133" s="201"/>
      <c r="MV133" s="201"/>
      <c r="MW133" s="201"/>
      <c r="MX133" s="201"/>
      <c r="MY133" s="201" t="str">
        <f t="shared" si="59"/>
        <v/>
      </c>
      <c r="MZ133" s="201"/>
      <c r="NA133" s="201"/>
      <c r="NB133" s="201"/>
      <c r="NC133" s="201"/>
      <c r="ND133" s="201"/>
      <c r="NE133" s="201"/>
      <c r="NF133" s="201" t="str">
        <f t="shared" si="60"/>
        <v/>
      </c>
      <c r="NG133" s="201"/>
      <c r="NH133" s="201"/>
      <c r="NI133" s="201"/>
      <c r="NJ133" s="201"/>
      <c r="NK133" s="201"/>
      <c r="NL133" s="201"/>
      <c r="NM133" s="201" t="str">
        <f t="shared" si="61"/>
        <v/>
      </c>
      <c r="NN133" s="201"/>
      <c r="NO133" s="201"/>
      <c r="NP133" s="201"/>
      <c r="NQ133" s="201"/>
      <c r="NR133" s="201"/>
      <c r="NS133" s="201"/>
      <c r="NT133" s="201" t="str">
        <f t="shared" si="62"/>
        <v/>
      </c>
      <c r="NU133" s="201"/>
      <c r="NV133" s="201"/>
      <c r="NW133" s="201"/>
      <c r="NX133" s="201"/>
      <c r="NY133" s="201"/>
      <c r="NZ133" s="201"/>
      <c r="OA133" s="201" t="str">
        <f t="shared" si="63"/>
        <v/>
      </c>
      <c r="OB133" s="201"/>
      <c r="OC133" s="201"/>
      <c r="OD133" s="201"/>
      <c r="OE133" s="201"/>
      <c r="OF133" s="201"/>
      <c r="OG133" s="201"/>
      <c r="OH133" s="201" t="str">
        <f t="shared" si="64"/>
        <v/>
      </c>
      <c r="OI133" s="201"/>
      <c r="OJ133" s="201"/>
      <c r="OK133" s="201"/>
      <c r="OL133" s="201"/>
      <c r="OM133" s="201"/>
      <c r="ON133" s="201"/>
      <c r="OO133" s="201" t="str">
        <f t="shared" si="65"/>
        <v/>
      </c>
      <c r="OP133" s="201"/>
      <c r="OQ133" s="201"/>
      <c r="OR133" s="201"/>
      <c r="OS133" s="201"/>
      <c r="OT133" s="201"/>
      <c r="OU133" s="201"/>
      <c r="OV133" s="201" t="str">
        <f t="shared" si="66"/>
        <v/>
      </c>
      <c r="OW133" s="201"/>
      <c r="OX133" s="201"/>
      <c r="OY133" s="201"/>
      <c r="OZ133" s="201"/>
      <c r="PA133" s="201"/>
      <c r="PB133" s="201"/>
      <c r="PC133" s="201" t="str">
        <f t="shared" si="67"/>
        <v/>
      </c>
      <c r="PD133" s="201"/>
      <c r="PE133" s="201"/>
      <c r="PF133" s="201"/>
      <c r="PG133" s="201"/>
      <c r="PH133" s="201"/>
      <c r="PI133" s="201"/>
      <c r="PJ133" s="201" t="str">
        <f t="shared" si="68"/>
        <v/>
      </c>
      <c r="PK133" s="201"/>
      <c r="PL133" s="201"/>
      <c r="PM133" s="201"/>
      <c r="PN133" s="201"/>
      <c r="PO133" s="201"/>
      <c r="PP133" s="201"/>
      <c r="PQ133" s="201" t="str">
        <f t="shared" si="69"/>
        <v/>
      </c>
      <c r="PR133" s="201"/>
      <c r="PS133" s="201"/>
      <c r="PT133" s="201"/>
      <c r="PU133" s="201"/>
      <c r="PV133" s="201"/>
      <c r="PW133" s="201"/>
      <c r="PX133" s="201" t="str">
        <f t="shared" si="70"/>
        <v/>
      </c>
      <c r="PY133" s="201"/>
      <c r="PZ133" s="201"/>
      <c r="QA133" s="201"/>
      <c r="QB133" s="201"/>
      <c r="QC133" s="201"/>
      <c r="QD133" s="201"/>
      <c r="QE133" s="201" t="str">
        <f t="shared" si="71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5" x14ac:dyDescent="0.2">
      <c r="A134" s="201"/>
      <c r="B134" s="202"/>
      <c r="C134" s="202"/>
      <c r="D134" s="202"/>
      <c r="E134" s="202"/>
      <c r="F134" s="201" t="e">
        <f t="shared" si="123"/>
        <v>#N/A</v>
      </c>
      <c r="G134" s="201"/>
      <c r="H134" s="202"/>
      <c r="I134" s="202"/>
      <c r="J134" s="202"/>
      <c r="K134" s="201"/>
      <c r="L134" s="201"/>
      <c r="M134" s="201">
        <f t="shared" si="124"/>
        <v>0</v>
      </c>
      <c r="N134" s="201"/>
      <c r="O134" s="201"/>
      <c r="P134" s="201"/>
      <c r="Q134" s="203"/>
      <c r="R134" s="201"/>
      <c r="S134" s="201"/>
      <c r="T134" s="201">
        <f t="shared" si="121"/>
        <v>0</v>
      </c>
      <c r="U134" s="201"/>
      <c r="V134" s="201"/>
      <c r="W134" s="201"/>
      <c r="X134" s="201"/>
      <c r="Y134" s="201"/>
      <c r="Z134" s="201"/>
      <c r="AA134" s="201">
        <f t="shared" si="122"/>
        <v>0</v>
      </c>
      <c r="AB134" s="201"/>
      <c r="AC134" s="201"/>
      <c r="AD134" s="201"/>
      <c r="AE134" s="201"/>
      <c r="AF134" s="201"/>
      <c r="AG134" s="201"/>
      <c r="AH134" s="201">
        <f t="shared" si="76"/>
        <v>0</v>
      </c>
      <c r="AI134" s="201"/>
      <c r="AJ134" s="201"/>
      <c r="AK134" s="201"/>
      <c r="AL134" s="201"/>
      <c r="AM134" s="201"/>
      <c r="AN134" s="201"/>
      <c r="AO134" s="201">
        <f t="shared" si="77"/>
        <v>0</v>
      </c>
      <c r="AP134" s="201"/>
      <c r="AQ134" s="201"/>
      <c r="AR134" s="201"/>
      <c r="AS134" s="201"/>
      <c r="AT134" s="201"/>
      <c r="AU134" s="201"/>
      <c r="AV134" s="201">
        <f t="shared" si="78"/>
        <v>0</v>
      </c>
      <c r="AW134" s="201"/>
      <c r="AX134" s="201"/>
      <c r="AY134" s="201"/>
      <c r="AZ134" s="201"/>
      <c r="BA134" s="201"/>
      <c r="BB134" s="201"/>
      <c r="BC134" s="201">
        <f t="shared" si="79"/>
        <v>0</v>
      </c>
      <c r="BD134" s="201"/>
      <c r="BE134" s="201"/>
      <c r="BF134" s="201"/>
      <c r="BG134" s="201"/>
      <c r="BH134" s="201"/>
      <c r="BI134" s="201"/>
      <c r="BJ134" s="201">
        <f t="shared" si="80"/>
        <v>0</v>
      </c>
      <c r="BK134" s="201"/>
      <c r="BL134" s="201"/>
      <c r="BM134" s="201"/>
      <c r="BN134" s="201"/>
      <c r="BO134" s="201"/>
      <c r="BP134" s="201"/>
      <c r="BQ134" s="201">
        <f t="shared" si="81"/>
        <v>0</v>
      </c>
      <c r="BR134" s="201"/>
      <c r="BS134" s="201"/>
      <c r="BT134" s="201"/>
      <c r="BU134" s="201"/>
      <c r="BV134" s="201"/>
      <c r="BW134" s="201"/>
      <c r="BX134" s="201">
        <f t="shared" si="82"/>
        <v>20</v>
      </c>
      <c r="BY134" s="201"/>
      <c r="BZ134" s="201"/>
      <c r="CA134" s="201"/>
      <c r="CB134" s="201"/>
      <c r="CC134" s="201"/>
      <c r="CD134" s="201"/>
      <c r="CE134" s="201">
        <f t="shared" si="83"/>
        <v>0</v>
      </c>
      <c r="CF134" s="201"/>
      <c r="CG134" s="201"/>
      <c r="CH134" s="201"/>
      <c r="CI134" s="201"/>
      <c r="CJ134" s="201"/>
      <c r="CK134" s="201"/>
      <c r="CL134" s="201">
        <f t="shared" si="84"/>
        <v>20</v>
      </c>
      <c r="CM134" s="201"/>
      <c r="CN134" s="201"/>
      <c r="CO134" s="201"/>
      <c r="CP134" s="201"/>
      <c r="CQ134" s="201"/>
      <c r="CR134" s="201"/>
      <c r="CS134" s="201">
        <f t="shared" si="85"/>
        <v>20</v>
      </c>
      <c r="CT134" s="201"/>
      <c r="CU134" s="201"/>
      <c r="CV134" s="201"/>
      <c r="CW134" s="201"/>
      <c r="CX134" s="201"/>
      <c r="CY134" s="201"/>
      <c r="CZ134" s="201">
        <f t="shared" si="86"/>
        <v>0</v>
      </c>
      <c r="DA134" s="201"/>
      <c r="DB134" s="201"/>
      <c r="DC134" s="201"/>
      <c r="DD134" s="201"/>
      <c r="DE134" s="201"/>
      <c r="DF134" s="201"/>
      <c r="DG134" s="201">
        <f t="shared" si="87"/>
        <v>0</v>
      </c>
      <c r="DH134" s="201"/>
      <c r="DI134" s="201"/>
      <c r="DJ134" s="201"/>
      <c r="DK134" s="201"/>
      <c r="DL134" s="201"/>
      <c r="DM134" s="201"/>
      <c r="DN134" s="201">
        <f t="shared" si="88"/>
        <v>0</v>
      </c>
      <c r="DO134" s="201"/>
      <c r="DP134" s="201"/>
      <c r="DQ134" s="201"/>
      <c r="DR134" s="201"/>
      <c r="DS134" s="201"/>
      <c r="DT134" s="201"/>
      <c r="DU134" s="201">
        <f t="shared" si="89"/>
        <v>0</v>
      </c>
      <c r="DV134" s="201"/>
      <c r="DW134" s="201"/>
      <c r="DX134" s="201"/>
      <c r="DY134" s="201"/>
      <c r="DZ134" s="201"/>
      <c r="EA134" s="201"/>
      <c r="EB134" s="201">
        <f t="shared" si="90"/>
        <v>20</v>
      </c>
      <c r="EC134" s="201"/>
      <c r="ED134" s="201"/>
      <c r="EE134" s="201"/>
      <c r="EF134" s="201"/>
      <c r="EG134" s="201"/>
      <c r="EH134" s="201"/>
      <c r="EI134" s="201">
        <f t="shared" si="91"/>
        <v>0</v>
      </c>
      <c r="EJ134" s="201"/>
      <c r="EK134" s="201"/>
      <c r="EL134" s="201"/>
      <c r="EM134" s="201"/>
      <c r="EN134" s="201"/>
      <c r="EO134" s="201"/>
      <c r="EP134" s="201">
        <f t="shared" si="92"/>
        <v>20</v>
      </c>
      <c r="EQ134" s="201"/>
      <c r="ER134" s="201"/>
      <c r="ES134" s="201"/>
      <c r="ET134" s="201"/>
      <c r="EU134" s="201"/>
      <c r="EV134" s="201"/>
      <c r="EW134" s="201">
        <f t="shared" si="93"/>
        <v>0</v>
      </c>
      <c r="EX134" s="201"/>
      <c r="EY134" s="201"/>
      <c r="EZ134" s="201"/>
      <c r="FA134" s="201"/>
      <c r="FB134" s="201"/>
      <c r="FC134" s="201"/>
      <c r="FD134" s="201">
        <f t="shared" si="94"/>
        <v>0</v>
      </c>
      <c r="FE134" s="201"/>
      <c r="FF134" s="201"/>
      <c r="FG134" s="201"/>
      <c r="FH134" s="201"/>
      <c r="FI134" s="201"/>
      <c r="FJ134" s="201"/>
      <c r="FK134" s="201" t="str">
        <f t="shared" si="95"/>
        <v/>
      </c>
      <c r="FL134" s="201"/>
      <c r="FM134" s="201"/>
      <c r="FN134" s="201"/>
      <c r="FO134" s="201"/>
      <c r="FP134" s="201"/>
      <c r="FQ134" s="201"/>
      <c r="FR134" s="201">
        <f t="shared" si="96"/>
        <v>0</v>
      </c>
      <c r="FS134" s="201"/>
      <c r="FT134" s="201"/>
      <c r="FU134" s="201"/>
      <c r="FV134" s="201"/>
      <c r="FW134" s="201"/>
      <c r="FX134" s="201"/>
      <c r="FY134" s="201" t="str">
        <f t="shared" si="97"/>
        <v/>
      </c>
      <c r="FZ134" s="201"/>
      <c r="GA134" s="201"/>
      <c r="GB134" s="201"/>
      <c r="GC134" s="201"/>
      <c r="GD134" s="201"/>
      <c r="GE134" s="201"/>
      <c r="GF134" s="201" t="str">
        <f t="shared" si="98"/>
        <v/>
      </c>
      <c r="GG134" s="201"/>
      <c r="GH134" s="201"/>
      <c r="GI134" s="201"/>
      <c r="GJ134" s="201"/>
      <c r="GK134" s="201"/>
      <c r="GL134" s="201"/>
      <c r="GM134" s="201" t="str">
        <f t="shared" si="99"/>
        <v/>
      </c>
      <c r="GN134" s="201"/>
      <c r="GO134" s="201"/>
      <c r="GP134" s="201"/>
      <c r="GQ134" s="201"/>
      <c r="GR134" s="201"/>
      <c r="GS134" s="201"/>
      <c r="GT134" s="201" t="str">
        <f t="shared" si="100"/>
        <v/>
      </c>
      <c r="GU134" s="201"/>
      <c r="GV134" s="201"/>
      <c r="GW134" s="201"/>
      <c r="GX134" s="201"/>
      <c r="GY134" s="201"/>
      <c r="GZ134" s="201"/>
      <c r="HA134" s="201" t="str">
        <f t="shared" si="101"/>
        <v/>
      </c>
      <c r="HB134" s="201"/>
      <c r="HC134" s="201"/>
      <c r="HD134" s="201"/>
      <c r="HE134" s="201"/>
      <c r="HF134" s="201"/>
      <c r="HG134" s="201"/>
      <c r="HH134" s="201" t="str">
        <f t="shared" si="102"/>
        <v/>
      </c>
      <c r="HI134" s="201"/>
      <c r="HJ134" s="201"/>
      <c r="HK134" s="201"/>
      <c r="HL134" s="201"/>
      <c r="HM134" s="201"/>
      <c r="HN134" s="201"/>
      <c r="HO134" s="201" t="str">
        <f t="shared" si="103"/>
        <v/>
      </c>
      <c r="HP134" s="201"/>
      <c r="HQ134" s="201"/>
      <c r="HR134" s="201"/>
      <c r="HS134" s="201"/>
      <c r="HT134" s="201"/>
      <c r="HU134" s="201"/>
      <c r="HV134" s="201" t="str">
        <f t="shared" si="104"/>
        <v/>
      </c>
      <c r="HW134" s="201"/>
      <c r="HX134" s="201"/>
      <c r="HY134" s="201"/>
      <c r="HZ134" s="201"/>
      <c r="IA134" s="201"/>
      <c r="IB134" s="201"/>
      <c r="IC134" s="201" t="str">
        <f t="shared" si="105"/>
        <v/>
      </c>
      <c r="ID134" s="201"/>
      <c r="IE134" s="201"/>
      <c r="IF134" s="201"/>
      <c r="IG134" s="201"/>
      <c r="IH134" s="201"/>
      <c r="II134" s="201"/>
      <c r="IJ134" s="201" t="str">
        <f t="shared" si="106"/>
        <v/>
      </c>
      <c r="IK134" s="201"/>
      <c r="IL134" s="201"/>
      <c r="IM134" s="201"/>
      <c r="IN134" s="201"/>
      <c r="IO134" s="201"/>
      <c r="IP134" s="201"/>
      <c r="IQ134" s="201" t="str">
        <f t="shared" si="107"/>
        <v/>
      </c>
      <c r="IR134" s="201"/>
      <c r="IS134" s="201"/>
      <c r="IT134" s="201"/>
      <c r="IU134" s="201"/>
      <c r="IV134" s="201"/>
      <c r="IW134" s="201"/>
      <c r="IX134" s="201" t="str">
        <f t="shared" si="108"/>
        <v/>
      </c>
      <c r="IY134" s="201"/>
      <c r="IZ134" s="201"/>
      <c r="JA134" s="201"/>
      <c r="JB134" s="201"/>
      <c r="JC134" s="201"/>
      <c r="JD134" s="201"/>
      <c r="JE134" s="201" t="str">
        <f t="shared" si="109"/>
        <v/>
      </c>
      <c r="JF134" s="201"/>
      <c r="JG134" s="201"/>
      <c r="JH134" s="201"/>
      <c r="JI134" s="201"/>
      <c r="JJ134" s="201"/>
      <c r="JK134" s="201"/>
      <c r="JL134" s="201" t="str">
        <f t="shared" si="110"/>
        <v/>
      </c>
      <c r="JM134" s="201"/>
      <c r="JN134" s="201"/>
      <c r="JO134" s="201"/>
      <c r="JP134" s="201"/>
      <c r="JQ134" s="201"/>
      <c r="JR134" s="201"/>
      <c r="JS134" s="201" t="str">
        <f t="shared" si="111"/>
        <v/>
      </c>
      <c r="JT134" s="201"/>
      <c r="JU134" s="201"/>
      <c r="JV134" s="201"/>
      <c r="JW134" s="201"/>
      <c r="JX134" s="201"/>
      <c r="JY134" s="201"/>
      <c r="JZ134" s="201" t="str">
        <f t="shared" si="112"/>
        <v/>
      </c>
      <c r="KA134" s="201"/>
      <c r="KB134" s="201"/>
      <c r="KC134" s="201"/>
      <c r="KD134" s="201"/>
      <c r="KE134" s="201"/>
      <c r="KF134" s="201"/>
      <c r="KG134" s="201" t="str">
        <f t="shared" si="113"/>
        <v/>
      </c>
      <c r="KH134" s="201"/>
      <c r="KI134" s="201"/>
      <c r="KJ134" s="201"/>
      <c r="KK134" s="201"/>
      <c r="KL134" s="201"/>
      <c r="KM134" s="201"/>
      <c r="KN134" s="201" t="str">
        <f t="shared" si="114"/>
        <v/>
      </c>
      <c r="KO134" s="201"/>
      <c r="KP134" s="201"/>
      <c r="KQ134" s="201"/>
      <c r="KR134" s="201"/>
      <c r="KS134" s="201"/>
      <c r="KT134" s="201"/>
      <c r="KU134" s="201" t="str">
        <f t="shared" si="115"/>
        <v/>
      </c>
      <c r="KV134" s="201"/>
      <c r="KW134" s="201"/>
      <c r="KX134" s="201"/>
      <c r="KY134" s="201"/>
      <c r="KZ134" s="201"/>
      <c r="LA134" s="201"/>
      <c r="LB134" s="201" t="str">
        <f t="shared" si="116"/>
        <v/>
      </c>
      <c r="LC134" s="201"/>
      <c r="LD134" s="201"/>
      <c r="LE134" s="201"/>
      <c r="LF134" s="201"/>
      <c r="LG134" s="201"/>
      <c r="LH134" s="201"/>
      <c r="LI134" s="201" t="str">
        <f t="shared" si="53"/>
        <v/>
      </c>
      <c r="LJ134" s="201"/>
      <c r="LK134" s="201"/>
      <c r="LL134" s="201"/>
      <c r="LM134" s="201"/>
      <c r="LN134" s="201"/>
      <c r="LO134" s="201"/>
      <c r="LP134" s="201" t="str">
        <f t="shared" si="54"/>
        <v/>
      </c>
      <c r="LQ134" s="201"/>
      <c r="LR134" s="201"/>
      <c r="LS134" s="201"/>
      <c r="LT134" s="201"/>
      <c r="LU134" s="201"/>
      <c r="LV134" s="201"/>
      <c r="LW134" s="201" t="str">
        <f t="shared" si="55"/>
        <v/>
      </c>
      <c r="LX134" s="201"/>
      <c r="LY134" s="201"/>
      <c r="LZ134" s="201"/>
      <c r="MA134" s="201"/>
      <c r="MB134" s="201"/>
      <c r="MC134" s="201"/>
      <c r="MD134" s="201" t="str">
        <f t="shared" si="56"/>
        <v/>
      </c>
      <c r="ME134" s="201"/>
      <c r="MF134" s="201"/>
      <c r="MG134" s="201"/>
      <c r="MH134" s="201"/>
      <c r="MI134" s="201"/>
      <c r="MJ134" s="201"/>
      <c r="MK134" s="201" t="str">
        <f t="shared" si="57"/>
        <v/>
      </c>
      <c r="ML134" s="201"/>
      <c r="MM134" s="201"/>
      <c r="MN134" s="201"/>
      <c r="MO134" s="201"/>
      <c r="MP134" s="201"/>
      <c r="MQ134" s="201"/>
      <c r="MR134" s="201" t="str">
        <f t="shared" si="58"/>
        <v/>
      </c>
      <c r="MS134" s="201"/>
      <c r="MT134" s="201"/>
      <c r="MU134" s="201"/>
      <c r="MV134" s="201"/>
      <c r="MW134" s="201"/>
      <c r="MX134" s="201"/>
      <c r="MY134" s="201" t="str">
        <f t="shared" si="59"/>
        <v/>
      </c>
      <c r="MZ134" s="201"/>
      <c r="NA134" s="201"/>
      <c r="NB134" s="201"/>
      <c r="NC134" s="201"/>
      <c r="ND134" s="201"/>
      <c r="NE134" s="201"/>
      <c r="NF134" s="201" t="str">
        <f t="shared" si="60"/>
        <v/>
      </c>
      <c r="NG134" s="201"/>
      <c r="NH134" s="201"/>
      <c r="NI134" s="201"/>
      <c r="NJ134" s="201"/>
      <c r="NK134" s="201"/>
      <c r="NL134" s="201"/>
      <c r="NM134" s="201" t="str">
        <f t="shared" si="61"/>
        <v/>
      </c>
      <c r="NN134" s="201"/>
      <c r="NO134" s="201"/>
      <c r="NP134" s="201"/>
      <c r="NQ134" s="201"/>
      <c r="NR134" s="201"/>
      <c r="NS134" s="201"/>
      <c r="NT134" s="201" t="str">
        <f t="shared" si="62"/>
        <v/>
      </c>
      <c r="NU134" s="201"/>
      <c r="NV134" s="201"/>
      <c r="NW134" s="201"/>
      <c r="NX134" s="201"/>
      <c r="NY134" s="201"/>
      <c r="NZ134" s="201"/>
      <c r="OA134" s="201" t="str">
        <f t="shared" si="63"/>
        <v/>
      </c>
      <c r="OB134" s="201"/>
      <c r="OC134" s="201"/>
      <c r="OD134" s="201"/>
      <c r="OE134" s="201"/>
      <c r="OF134" s="201"/>
      <c r="OG134" s="201"/>
      <c r="OH134" s="201" t="str">
        <f t="shared" si="64"/>
        <v/>
      </c>
      <c r="OI134" s="201"/>
      <c r="OJ134" s="201"/>
      <c r="OK134" s="201"/>
      <c r="OL134" s="201"/>
      <c r="OM134" s="201"/>
      <c r="ON134" s="201"/>
      <c r="OO134" s="201" t="str">
        <f t="shared" si="65"/>
        <v/>
      </c>
      <c r="OP134" s="201"/>
      <c r="OQ134" s="201"/>
      <c r="OR134" s="201"/>
      <c r="OS134" s="201"/>
      <c r="OT134" s="201"/>
      <c r="OU134" s="201"/>
      <c r="OV134" s="201" t="str">
        <f t="shared" si="66"/>
        <v/>
      </c>
      <c r="OW134" s="201"/>
      <c r="OX134" s="201"/>
      <c r="OY134" s="201"/>
      <c r="OZ134" s="201"/>
      <c r="PA134" s="201"/>
      <c r="PB134" s="201"/>
      <c r="PC134" s="201" t="str">
        <f t="shared" si="67"/>
        <v/>
      </c>
      <c r="PD134" s="201"/>
      <c r="PE134" s="201"/>
      <c r="PF134" s="201"/>
      <c r="PG134" s="201"/>
      <c r="PH134" s="201"/>
      <c r="PI134" s="201"/>
      <c r="PJ134" s="201" t="str">
        <f t="shared" si="68"/>
        <v/>
      </c>
      <c r="PK134" s="201"/>
      <c r="PL134" s="201"/>
      <c r="PM134" s="201"/>
      <c r="PN134" s="201"/>
      <c r="PO134" s="201"/>
      <c r="PP134" s="201"/>
      <c r="PQ134" s="201" t="str">
        <f t="shared" si="69"/>
        <v/>
      </c>
      <c r="PR134" s="201"/>
      <c r="PS134" s="201"/>
      <c r="PT134" s="201"/>
      <c r="PU134" s="201"/>
      <c r="PV134" s="201"/>
      <c r="PW134" s="201"/>
      <c r="PX134" s="201" t="str">
        <f t="shared" si="70"/>
        <v/>
      </c>
      <c r="PY134" s="201"/>
      <c r="PZ134" s="201"/>
      <c r="QA134" s="201"/>
      <c r="QB134" s="201"/>
      <c r="QC134" s="201"/>
      <c r="QD134" s="201"/>
      <c r="QE134" s="201" t="str">
        <f t="shared" si="71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5" x14ac:dyDescent="0.2">
      <c r="A135" s="201"/>
      <c r="B135" s="202"/>
      <c r="C135" s="202"/>
      <c r="D135" s="202"/>
      <c r="E135" s="202"/>
      <c r="F135" s="201" t="e">
        <f t="shared" si="123"/>
        <v>#N/A</v>
      </c>
      <c r="G135" s="201"/>
      <c r="H135" s="202"/>
      <c r="I135" s="202"/>
      <c r="J135" s="202"/>
      <c r="K135" s="201"/>
      <c r="L135" s="201"/>
      <c r="M135" s="201">
        <f t="shared" si="124"/>
        <v>0</v>
      </c>
      <c r="N135" s="201"/>
      <c r="O135" s="201"/>
      <c r="P135" s="201"/>
      <c r="Q135" s="203"/>
      <c r="R135" s="201"/>
      <c r="S135" s="201"/>
      <c r="T135" s="201">
        <f t="shared" si="121"/>
        <v>20</v>
      </c>
      <c r="U135" s="201"/>
      <c r="V135" s="201"/>
      <c r="W135" s="201"/>
      <c r="X135" s="201"/>
      <c r="Y135" s="201"/>
      <c r="Z135" s="201"/>
      <c r="AA135" s="201">
        <f t="shared" si="122"/>
        <v>0</v>
      </c>
      <c r="AB135" s="201"/>
      <c r="AC135" s="201"/>
      <c r="AD135" s="201"/>
      <c r="AE135" s="201"/>
      <c r="AF135" s="201"/>
      <c r="AG135" s="201"/>
      <c r="AH135" s="201">
        <f t="shared" si="76"/>
        <v>0</v>
      </c>
      <c r="AI135" s="201"/>
      <c r="AJ135" s="201"/>
      <c r="AK135" s="201"/>
      <c r="AL135" s="201"/>
      <c r="AM135" s="201"/>
      <c r="AN135" s="201"/>
      <c r="AO135" s="201">
        <f t="shared" si="77"/>
        <v>0</v>
      </c>
      <c r="AP135" s="201"/>
      <c r="AQ135" s="201"/>
      <c r="AR135" s="201"/>
      <c r="AS135" s="201"/>
      <c r="AT135" s="201"/>
      <c r="AU135" s="201"/>
      <c r="AV135" s="201">
        <f t="shared" si="78"/>
        <v>20</v>
      </c>
      <c r="AW135" s="201"/>
      <c r="AX135" s="201"/>
      <c r="AY135" s="201"/>
      <c r="AZ135" s="201"/>
      <c r="BA135" s="201"/>
      <c r="BB135" s="201"/>
      <c r="BC135" s="201">
        <f t="shared" si="79"/>
        <v>0</v>
      </c>
      <c r="BD135" s="201"/>
      <c r="BE135" s="201"/>
      <c r="BF135" s="201"/>
      <c r="BG135" s="201"/>
      <c r="BH135" s="201"/>
      <c r="BI135" s="201"/>
      <c r="BJ135" s="201">
        <f t="shared" si="80"/>
        <v>20</v>
      </c>
      <c r="BK135" s="201"/>
      <c r="BL135" s="201"/>
      <c r="BM135" s="201"/>
      <c r="BN135" s="201"/>
      <c r="BO135" s="201"/>
      <c r="BP135" s="201"/>
      <c r="BQ135" s="201">
        <f t="shared" si="81"/>
        <v>0</v>
      </c>
      <c r="BR135" s="201"/>
      <c r="BS135" s="201"/>
      <c r="BT135" s="201"/>
      <c r="BU135" s="201"/>
      <c r="BV135" s="201"/>
      <c r="BW135" s="201"/>
      <c r="BX135" s="201">
        <f t="shared" si="82"/>
        <v>0</v>
      </c>
      <c r="BY135" s="201"/>
      <c r="BZ135" s="201"/>
      <c r="CA135" s="201"/>
      <c r="CB135" s="201"/>
      <c r="CC135" s="201"/>
      <c r="CD135" s="201"/>
      <c r="CE135" s="201">
        <f t="shared" si="83"/>
        <v>0</v>
      </c>
      <c r="CF135" s="201"/>
      <c r="CG135" s="201"/>
      <c r="CH135" s="201"/>
      <c r="CI135" s="201"/>
      <c r="CJ135" s="201"/>
      <c r="CK135" s="201"/>
      <c r="CL135" s="201">
        <f t="shared" si="84"/>
        <v>20</v>
      </c>
      <c r="CM135" s="201"/>
      <c r="CN135" s="201"/>
      <c r="CO135" s="201"/>
      <c r="CP135" s="201"/>
      <c r="CQ135" s="201"/>
      <c r="CR135" s="201"/>
      <c r="CS135" s="201">
        <f t="shared" si="85"/>
        <v>0</v>
      </c>
      <c r="CT135" s="201"/>
      <c r="CU135" s="201"/>
      <c r="CV135" s="201"/>
      <c r="CW135" s="201"/>
      <c r="CX135" s="201"/>
      <c r="CY135" s="201"/>
      <c r="CZ135" s="201">
        <f t="shared" si="86"/>
        <v>20</v>
      </c>
      <c r="DA135" s="201"/>
      <c r="DB135" s="201"/>
      <c r="DC135" s="201"/>
      <c r="DD135" s="201"/>
      <c r="DE135" s="201"/>
      <c r="DF135" s="201"/>
      <c r="DG135" s="201">
        <f t="shared" si="87"/>
        <v>0</v>
      </c>
      <c r="DH135" s="201"/>
      <c r="DI135" s="201"/>
      <c r="DJ135" s="201"/>
      <c r="DK135" s="201"/>
      <c r="DL135" s="201"/>
      <c r="DM135" s="201"/>
      <c r="DN135" s="201">
        <f t="shared" si="88"/>
        <v>0</v>
      </c>
      <c r="DO135" s="201"/>
      <c r="DP135" s="201"/>
      <c r="DQ135" s="201"/>
      <c r="DR135" s="201"/>
      <c r="DS135" s="201"/>
      <c r="DT135" s="201"/>
      <c r="DU135" s="201">
        <f t="shared" si="89"/>
        <v>0</v>
      </c>
      <c r="DV135" s="201"/>
      <c r="DW135" s="201"/>
      <c r="DX135" s="201"/>
      <c r="DY135" s="201"/>
      <c r="DZ135" s="201"/>
      <c r="EA135" s="201"/>
      <c r="EB135" s="201">
        <f t="shared" si="90"/>
        <v>20</v>
      </c>
      <c r="EC135" s="201"/>
      <c r="ED135" s="201"/>
      <c r="EE135" s="201"/>
      <c r="EF135" s="201"/>
      <c r="EG135" s="201"/>
      <c r="EH135" s="201"/>
      <c r="EI135" s="201">
        <f t="shared" si="91"/>
        <v>0</v>
      </c>
      <c r="EJ135" s="201"/>
      <c r="EK135" s="201"/>
      <c r="EL135" s="201"/>
      <c r="EM135" s="201"/>
      <c r="EN135" s="201"/>
      <c r="EO135" s="201"/>
      <c r="EP135" s="201">
        <f t="shared" si="92"/>
        <v>20</v>
      </c>
      <c r="EQ135" s="201"/>
      <c r="ER135" s="201"/>
      <c r="ES135" s="201"/>
      <c r="ET135" s="201"/>
      <c r="EU135" s="201"/>
      <c r="EV135" s="201"/>
      <c r="EW135" s="201">
        <f t="shared" si="93"/>
        <v>0</v>
      </c>
      <c r="EX135" s="201"/>
      <c r="EY135" s="201"/>
      <c r="EZ135" s="201"/>
      <c r="FA135" s="201"/>
      <c r="FB135" s="201"/>
      <c r="FC135" s="201"/>
      <c r="FD135" s="201">
        <f t="shared" si="94"/>
        <v>0</v>
      </c>
      <c r="FE135" s="201"/>
      <c r="FF135" s="201"/>
      <c r="FG135" s="201"/>
      <c r="FH135" s="201"/>
      <c r="FI135" s="201"/>
      <c r="FJ135" s="201"/>
      <c r="FK135" s="201" t="str">
        <f t="shared" si="95"/>
        <v/>
      </c>
      <c r="FL135" s="201"/>
      <c r="FM135" s="201"/>
      <c r="FN135" s="201"/>
      <c r="FO135" s="201"/>
      <c r="FP135" s="201"/>
      <c r="FQ135" s="201"/>
      <c r="FR135" s="201">
        <f t="shared" si="96"/>
        <v>0</v>
      </c>
      <c r="FS135" s="201"/>
      <c r="FT135" s="201"/>
      <c r="FU135" s="201"/>
      <c r="FV135" s="201"/>
      <c r="FW135" s="201"/>
      <c r="FX135" s="201"/>
      <c r="FY135" s="201" t="str">
        <f t="shared" si="97"/>
        <v/>
      </c>
      <c r="FZ135" s="201"/>
      <c r="GA135" s="201"/>
      <c r="GB135" s="201"/>
      <c r="GC135" s="201"/>
      <c r="GD135" s="201"/>
      <c r="GE135" s="201"/>
      <c r="GF135" s="201" t="str">
        <f t="shared" si="98"/>
        <v/>
      </c>
      <c r="GG135" s="201"/>
      <c r="GH135" s="201"/>
      <c r="GI135" s="201"/>
      <c r="GJ135" s="201"/>
      <c r="GK135" s="201"/>
      <c r="GL135" s="201"/>
      <c r="GM135" s="201" t="str">
        <f t="shared" si="99"/>
        <v/>
      </c>
      <c r="GN135" s="201"/>
      <c r="GO135" s="201"/>
      <c r="GP135" s="201"/>
      <c r="GQ135" s="201"/>
      <c r="GR135" s="201"/>
      <c r="GS135" s="201"/>
      <c r="GT135" s="201" t="str">
        <f t="shared" si="100"/>
        <v/>
      </c>
      <c r="GU135" s="201"/>
      <c r="GV135" s="201"/>
      <c r="GW135" s="201"/>
      <c r="GX135" s="201"/>
      <c r="GY135" s="201"/>
      <c r="GZ135" s="201"/>
      <c r="HA135" s="201" t="str">
        <f t="shared" si="101"/>
        <v/>
      </c>
      <c r="HB135" s="201"/>
      <c r="HC135" s="201"/>
      <c r="HD135" s="201"/>
      <c r="HE135" s="201"/>
      <c r="HF135" s="201"/>
      <c r="HG135" s="201"/>
      <c r="HH135" s="201" t="str">
        <f t="shared" si="102"/>
        <v/>
      </c>
      <c r="HI135" s="201"/>
      <c r="HJ135" s="201"/>
      <c r="HK135" s="201"/>
      <c r="HL135" s="201"/>
      <c r="HM135" s="201"/>
      <c r="HN135" s="201"/>
      <c r="HO135" s="201" t="str">
        <f t="shared" si="103"/>
        <v/>
      </c>
      <c r="HP135" s="201"/>
      <c r="HQ135" s="201"/>
      <c r="HR135" s="201"/>
      <c r="HS135" s="201"/>
      <c r="HT135" s="201"/>
      <c r="HU135" s="201"/>
      <c r="HV135" s="201" t="str">
        <f t="shared" si="104"/>
        <v/>
      </c>
      <c r="HW135" s="201"/>
      <c r="HX135" s="201"/>
      <c r="HY135" s="201"/>
      <c r="HZ135" s="201"/>
      <c r="IA135" s="201"/>
      <c r="IB135" s="201"/>
      <c r="IC135" s="201" t="str">
        <f t="shared" si="105"/>
        <v/>
      </c>
      <c r="ID135" s="201"/>
      <c r="IE135" s="201"/>
      <c r="IF135" s="201"/>
      <c r="IG135" s="201"/>
      <c r="IH135" s="201"/>
      <c r="II135" s="201"/>
      <c r="IJ135" s="201" t="str">
        <f t="shared" si="106"/>
        <v/>
      </c>
      <c r="IK135" s="201"/>
      <c r="IL135" s="201"/>
      <c r="IM135" s="201"/>
      <c r="IN135" s="201"/>
      <c r="IO135" s="201"/>
      <c r="IP135" s="201"/>
      <c r="IQ135" s="201" t="str">
        <f t="shared" si="107"/>
        <v/>
      </c>
      <c r="IR135" s="201"/>
      <c r="IS135" s="201"/>
      <c r="IT135" s="201"/>
      <c r="IU135" s="201"/>
      <c r="IV135" s="201"/>
      <c r="IW135" s="201"/>
      <c r="IX135" s="201" t="str">
        <f t="shared" si="108"/>
        <v/>
      </c>
      <c r="IY135" s="201"/>
      <c r="IZ135" s="201"/>
      <c r="JA135" s="201"/>
      <c r="JB135" s="201"/>
      <c r="JC135" s="201"/>
      <c r="JD135" s="201"/>
      <c r="JE135" s="201" t="str">
        <f t="shared" si="109"/>
        <v/>
      </c>
      <c r="JF135" s="201"/>
      <c r="JG135" s="201"/>
      <c r="JH135" s="201"/>
      <c r="JI135" s="201"/>
      <c r="JJ135" s="201"/>
      <c r="JK135" s="201"/>
      <c r="JL135" s="201" t="str">
        <f t="shared" si="110"/>
        <v/>
      </c>
      <c r="JM135" s="201"/>
      <c r="JN135" s="201"/>
      <c r="JO135" s="201"/>
      <c r="JP135" s="201"/>
      <c r="JQ135" s="201"/>
      <c r="JR135" s="201"/>
      <c r="JS135" s="201" t="str">
        <f t="shared" si="111"/>
        <v/>
      </c>
      <c r="JT135" s="201"/>
      <c r="JU135" s="201"/>
      <c r="JV135" s="201"/>
      <c r="JW135" s="201"/>
      <c r="JX135" s="201"/>
      <c r="JY135" s="201"/>
      <c r="JZ135" s="201" t="str">
        <f t="shared" si="112"/>
        <v/>
      </c>
      <c r="KA135" s="201"/>
      <c r="KB135" s="201"/>
      <c r="KC135" s="201"/>
      <c r="KD135" s="201"/>
      <c r="KE135" s="201"/>
      <c r="KF135" s="201"/>
      <c r="KG135" s="201" t="str">
        <f t="shared" si="113"/>
        <v/>
      </c>
      <c r="KH135" s="201"/>
      <c r="KI135" s="201"/>
      <c r="KJ135" s="201"/>
      <c r="KK135" s="201"/>
      <c r="KL135" s="201"/>
      <c r="KM135" s="201"/>
      <c r="KN135" s="201" t="str">
        <f t="shared" si="114"/>
        <v/>
      </c>
      <c r="KO135" s="201"/>
      <c r="KP135" s="201"/>
      <c r="KQ135" s="201"/>
      <c r="KR135" s="201"/>
      <c r="KS135" s="201"/>
      <c r="KT135" s="201"/>
      <c r="KU135" s="201" t="str">
        <f t="shared" si="115"/>
        <v/>
      </c>
      <c r="KV135" s="201"/>
      <c r="KW135" s="201"/>
      <c r="KX135" s="201"/>
      <c r="KY135" s="201"/>
      <c r="KZ135" s="201"/>
      <c r="LA135" s="201"/>
      <c r="LB135" s="201" t="str">
        <f t="shared" si="116"/>
        <v/>
      </c>
      <c r="LC135" s="201"/>
      <c r="LD135" s="201"/>
      <c r="LE135" s="201"/>
      <c r="LF135" s="201"/>
      <c r="LG135" s="201"/>
      <c r="LH135" s="201"/>
      <c r="LI135" s="201" t="str">
        <f t="shared" si="53"/>
        <v/>
      </c>
      <c r="LJ135" s="201"/>
      <c r="LK135" s="201"/>
      <c r="LL135" s="201"/>
      <c r="LM135" s="201"/>
      <c r="LN135" s="201"/>
      <c r="LO135" s="201"/>
      <c r="LP135" s="201" t="str">
        <f t="shared" si="54"/>
        <v/>
      </c>
      <c r="LQ135" s="201"/>
      <c r="LR135" s="201"/>
      <c r="LS135" s="201"/>
      <c r="LT135" s="201"/>
      <c r="LU135" s="201"/>
      <c r="LV135" s="201"/>
      <c r="LW135" s="201" t="str">
        <f t="shared" si="55"/>
        <v/>
      </c>
      <c r="LX135" s="201"/>
      <c r="LY135" s="201"/>
      <c r="LZ135" s="201"/>
      <c r="MA135" s="201"/>
      <c r="MB135" s="201"/>
      <c r="MC135" s="201"/>
      <c r="MD135" s="201" t="str">
        <f t="shared" si="56"/>
        <v/>
      </c>
      <c r="ME135" s="201"/>
      <c r="MF135" s="201"/>
      <c r="MG135" s="201"/>
      <c r="MH135" s="201"/>
      <c r="MI135" s="201"/>
      <c r="MJ135" s="201"/>
      <c r="MK135" s="201" t="str">
        <f t="shared" si="57"/>
        <v/>
      </c>
      <c r="ML135" s="201"/>
      <c r="MM135" s="201"/>
      <c r="MN135" s="201"/>
      <c r="MO135" s="201"/>
      <c r="MP135" s="201"/>
      <c r="MQ135" s="201"/>
      <c r="MR135" s="201" t="str">
        <f t="shared" si="58"/>
        <v/>
      </c>
      <c r="MS135" s="201"/>
      <c r="MT135" s="201"/>
      <c r="MU135" s="201"/>
      <c r="MV135" s="201"/>
      <c r="MW135" s="201"/>
      <c r="MX135" s="201"/>
      <c r="MY135" s="201" t="str">
        <f t="shared" si="59"/>
        <v/>
      </c>
      <c r="MZ135" s="201"/>
      <c r="NA135" s="201"/>
      <c r="NB135" s="201"/>
      <c r="NC135" s="201"/>
      <c r="ND135" s="201"/>
      <c r="NE135" s="201"/>
      <c r="NF135" s="201" t="str">
        <f t="shared" si="60"/>
        <v/>
      </c>
      <c r="NG135" s="201"/>
      <c r="NH135" s="201"/>
      <c r="NI135" s="201"/>
      <c r="NJ135" s="201"/>
      <c r="NK135" s="201"/>
      <c r="NL135" s="201"/>
      <c r="NM135" s="201" t="str">
        <f t="shared" si="61"/>
        <v/>
      </c>
      <c r="NN135" s="201"/>
      <c r="NO135" s="201"/>
      <c r="NP135" s="201"/>
      <c r="NQ135" s="201"/>
      <c r="NR135" s="201"/>
      <c r="NS135" s="201"/>
      <c r="NT135" s="201" t="str">
        <f t="shared" si="62"/>
        <v/>
      </c>
      <c r="NU135" s="201"/>
      <c r="NV135" s="201"/>
      <c r="NW135" s="201"/>
      <c r="NX135" s="201"/>
      <c r="NY135" s="201"/>
      <c r="NZ135" s="201"/>
      <c r="OA135" s="201" t="str">
        <f t="shared" si="63"/>
        <v/>
      </c>
      <c r="OB135" s="201"/>
      <c r="OC135" s="201"/>
      <c r="OD135" s="201"/>
      <c r="OE135" s="201"/>
      <c r="OF135" s="201"/>
      <c r="OG135" s="201"/>
      <c r="OH135" s="201" t="str">
        <f t="shared" si="64"/>
        <v/>
      </c>
      <c r="OI135" s="201"/>
      <c r="OJ135" s="201"/>
      <c r="OK135" s="201"/>
      <c r="OL135" s="201"/>
      <c r="OM135" s="201"/>
      <c r="ON135" s="201"/>
      <c r="OO135" s="201" t="str">
        <f t="shared" si="65"/>
        <v/>
      </c>
      <c r="OP135" s="201"/>
      <c r="OQ135" s="201"/>
      <c r="OR135" s="201"/>
      <c r="OS135" s="201"/>
      <c r="OT135" s="201"/>
      <c r="OU135" s="201"/>
      <c r="OV135" s="201" t="str">
        <f t="shared" si="66"/>
        <v/>
      </c>
      <c r="OW135" s="201"/>
      <c r="OX135" s="201"/>
      <c r="OY135" s="201"/>
      <c r="OZ135" s="201"/>
      <c r="PA135" s="201"/>
      <c r="PB135" s="201"/>
      <c r="PC135" s="201" t="str">
        <f t="shared" si="67"/>
        <v/>
      </c>
      <c r="PD135" s="201"/>
      <c r="PE135" s="201"/>
      <c r="PF135" s="201"/>
      <c r="PG135" s="201"/>
      <c r="PH135" s="201"/>
      <c r="PI135" s="201"/>
      <c r="PJ135" s="201" t="str">
        <f t="shared" si="68"/>
        <v/>
      </c>
      <c r="PK135" s="201"/>
      <c r="PL135" s="201"/>
      <c r="PM135" s="201"/>
      <c r="PN135" s="201"/>
      <c r="PO135" s="201"/>
      <c r="PP135" s="201"/>
      <c r="PQ135" s="201" t="str">
        <f t="shared" si="69"/>
        <v/>
      </c>
      <c r="PR135" s="201"/>
      <c r="PS135" s="201"/>
      <c r="PT135" s="201"/>
      <c r="PU135" s="201"/>
      <c r="PV135" s="201"/>
      <c r="PW135" s="201"/>
      <c r="PX135" s="201" t="str">
        <f t="shared" si="70"/>
        <v/>
      </c>
      <c r="PY135" s="201"/>
      <c r="PZ135" s="201"/>
      <c r="QA135" s="201"/>
      <c r="QB135" s="201"/>
      <c r="QC135" s="201"/>
      <c r="QD135" s="201"/>
      <c r="QE135" s="201" t="str">
        <f t="shared" si="71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5" x14ac:dyDescent="0.2">
      <c r="A136" s="201"/>
      <c r="B136" s="202"/>
      <c r="C136" s="202"/>
      <c r="D136" s="202"/>
      <c r="E136" s="202"/>
      <c r="F136" s="201" t="e">
        <f t="shared" si="123"/>
        <v>#N/A</v>
      </c>
      <c r="G136" s="201"/>
      <c r="H136" s="202"/>
      <c r="I136" s="202"/>
      <c r="J136" s="202"/>
      <c r="K136" s="201"/>
      <c r="L136" s="201"/>
      <c r="M136" s="201">
        <f t="shared" si="124"/>
        <v>0</v>
      </c>
      <c r="N136" s="201"/>
      <c r="O136" s="201"/>
      <c r="P136" s="201"/>
      <c r="Q136" s="203"/>
      <c r="R136" s="201"/>
      <c r="S136" s="201"/>
      <c r="T136" s="201">
        <f t="shared" ref="T136:T151" si="125">T40</f>
        <v>20</v>
      </c>
      <c r="U136" s="201"/>
      <c r="V136" s="201"/>
      <c r="W136" s="201"/>
      <c r="X136" s="201"/>
      <c r="Y136" s="201"/>
      <c r="Z136" s="201"/>
      <c r="AA136" s="201">
        <f t="shared" ref="AA136:AA151" si="126">AA40</f>
        <v>0</v>
      </c>
      <c r="AB136" s="201"/>
      <c r="AC136" s="201"/>
      <c r="AD136" s="201"/>
      <c r="AE136" s="201"/>
      <c r="AF136" s="201"/>
      <c r="AG136" s="201"/>
      <c r="AH136" s="201">
        <f t="shared" si="76"/>
        <v>0</v>
      </c>
      <c r="AI136" s="201"/>
      <c r="AJ136" s="201"/>
      <c r="AK136" s="201"/>
      <c r="AL136" s="201"/>
      <c r="AM136" s="201"/>
      <c r="AN136" s="201"/>
      <c r="AO136" s="201">
        <f t="shared" si="77"/>
        <v>0</v>
      </c>
      <c r="AP136" s="201"/>
      <c r="AQ136" s="201"/>
      <c r="AR136" s="201"/>
      <c r="AS136" s="201"/>
      <c r="AT136" s="201"/>
      <c r="AU136" s="201"/>
      <c r="AV136" s="201">
        <f t="shared" si="78"/>
        <v>20</v>
      </c>
      <c r="AW136" s="201"/>
      <c r="AX136" s="201"/>
      <c r="AY136" s="201"/>
      <c r="AZ136" s="201"/>
      <c r="BA136" s="201"/>
      <c r="BB136" s="201"/>
      <c r="BC136" s="201">
        <f t="shared" si="79"/>
        <v>20</v>
      </c>
      <c r="BD136" s="201"/>
      <c r="BE136" s="201"/>
      <c r="BF136" s="201"/>
      <c r="BG136" s="201"/>
      <c r="BH136" s="201"/>
      <c r="BI136" s="201"/>
      <c r="BJ136" s="201">
        <f t="shared" si="80"/>
        <v>20</v>
      </c>
      <c r="BK136" s="201"/>
      <c r="BL136" s="201"/>
      <c r="BM136" s="201"/>
      <c r="BN136" s="201"/>
      <c r="BO136" s="201"/>
      <c r="BP136" s="201"/>
      <c r="BQ136" s="201">
        <f t="shared" si="81"/>
        <v>0</v>
      </c>
      <c r="BR136" s="201"/>
      <c r="BS136" s="201"/>
      <c r="BT136" s="201"/>
      <c r="BU136" s="201"/>
      <c r="BV136" s="201"/>
      <c r="BW136" s="201"/>
      <c r="BX136" s="201">
        <f t="shared" si="82"/>
        <v>20</v>
      </c>
      <c r="BY136" s="201"/>
      <c r="BZ136" s="201"/>
      <c r="CA136" s="201"/>
      <c r="CB136" s="201"/>
      <c r="CC136" s="201"/>
      <c r="CD136" s="201"/>
      <c r="CE136" s="201">
        <f t="shared" si="83"/>
        <v>0</v>
      </c>
      <c r="CF136" s="201"/>
      <c r="CG136" s="201"/>
      <c r="CH136" s="201"/>
      <c r="CI136" s="201"/>
      <c r="CJ136" s="201"/>
      <c r="CK136" s="201"/>
      <c r="CL136" s="201">
        <f t="shared" si="84"/>
        <v>20</v>
      </c>
      <c r="CM136" s="201"/>
      <c r="CN136" s="201"/>
      <c r="CO136" s="201"/>
      <c r="CP136" s="201"/>
      <c r="CQ136" s="201"/>
      <c r="CR136" s="201"/>
      <c r="CS136" s="201">
        <f t="shared" si="85"/>
        <v>20</v>
      </c>
      <c r="CT136" s="201"/>
      <c r="CU136" s="201"/>
      <c r="CV136" s="201"/>
      <c r="CW136" s="201"/>
      <c r="CX136" s="201"/>
      <c r="CY136" s="201"/>
      <c r="CZ136" s="201">
        <f t="shared" si="86"/>
        <v>20</v>
      </c>
      <c r="DA136" s="201"/>
      <c r="DB136" s="201"/>
      <c r="DC136" s="201"/>
      <c r="DD136" s="201"/>
      <c r="DE136" s="201"/>
      <c r="DF136" s="201"/>
      <c r="DG136" s="201">
        <f t="shared" si="87"/>
        <v>0</v>
      </c>
      <c r="DH136" s="201"/>
      <c r="DI136" s="201"/>
      <c r="DJ136" s="201"/>
      <c r="DK136" s="201"/>
      <c r="DL136" s="201"/>
      <c r="DM136" s="201"/>
      <c r="DN136" s="201">
        <f t="shared" si="88"/>
        <v>0</v>
      </c>
      <c r="DO136" s="201"/>
      <c r="DP136" s="201"/>
      <c r="DQ136" s="201"/>
      <c r="DR136" s="201"/>
      <c r="DS136" s="201"/>
      <c r="DT136" s="201"/>
      <c r="DU136" s="201">
        <f t="shared" si="89"/>
        <v>0</v>
      </c>
      <c r="DV136" s="201"/>
      <c r="DW136" s="201"/>
      <c r="DX136" s="201"/>
      <c r="DY136" s="201"/>
      <c r="DZ136" s="201"/>
      <c r="EA136" s="201"/>
      <c r="EB136" s="201">
        <f t="shared" si="90"/>
        <v>20</v>
      </c>
      <c r="EC136" s="201"/>
      <c r="ED136" s="201"/>
      <c r="EE136" s="201"/>
      <c r="EF136" s="201"/>
      <c r="EG136" s="201"/>
      <c r="EH136" s="201"/>
      <c r="EI136" s="201">
        <f t="shared" si="91"/>
        <v>0</v>
      </c>
      <c r="EJ136" s="201"/>
      <c r="EK136" s="201"/>
      <c r="EL136" s="201"/>
      <c r="EM136" s="201"/>
      <c r="EN136" s="201"/>
      <c r="EO136" s="201"/>
      <c r="EP136" s="201">
        <f t="shared" si="92"/>
        <v>20</v>
      </c>
      <c r="EQ136" s="201"/>
      <c r="ER136" s="201"/>
      <c r="ES136" s="201"/>
      <c r="ET136" s="201"/>
      <c r="EU136" s="201"/>
      <c r="EV136" s="201"/>
      <c r="EW136" s="201">
        <f t="shared" si="93"/>
        <v>0</v>
      </c>
      <c r="EX136" s="201"/>
      <c r="EY136" s="201"/>
      <c r="EZ136" s="201"/>
      <c r="FA136" s="201"/>
      <c r="FB136" s="201"/>
      <c r="FC136" s="201"/>
      <c r="FD136" s="201">
        <f t="shared" si="94"/>
        <v>0</v>
      </c>
      <c r="FE136" s="201"/>
      <c r="FF136" s="201"/>
      <c r="FG136" s="201"/>
      <c r="FH136" s="201"/>
      <c r="FI136" s="201"/>
      <c r="FJ136" s="201"/>
      <c r="FK136" s="201" t="str">
        <f t="shared" si="95"/>
        <v/>
      </c>
      <c r="FL136" s="201"/>
      <c r="FM136" s="201"/>
      <c r="FN136" s="201"/>
      <c r="FO136" s="201"/>
      <c r="FP136" s="201"/>
      <c r="FQ136" s="201"/>
      <c r="FR136" s="201">
        <f t="shared" si="96"/>
        <v>0</v>
      </c>
      <c r="FS136" s="201"/>
      <c r="FT136" s="201"/>
      <c r="FU136" s="201"/>
      <c r="FV136" s="201"/>
      <c r="FW136" s="201"/>
      <c r="FX136" s="201"/>
      <c r="FY136" s="201" t="str">
        <f t="shared" si="97"/>
        <v/>
      </c>
      <c r="FZ136" s="201"/>
      <c r="GA136" s="201"/>
      <c r="GB136" s="201"/>
      <c r="GC136" s="201"/>
      <c r="GD136" s="201"/>
      <c r="GE136" s="201"/>
      <c r="GF136" s="201" t="str">
        <f t="shared" si="98"/>
        <v/>
      </c>
      <c r="GG136" s="201"/>
      <c r="GH136" s="201"/>
      <c r="GI136" s="201"/>
      <c r="GJ136" s="201"/>
      <c r="GK136" s="201"/>
      <c r="GL136" s="201"/>
      <c r="GM136" s="201" t="str">
        <f t="shared" si="99"/>
        <v/>
      </c>
      <c r="GN136" s="201"/>
      <c r="GO136" s="201"/>
      <c r="GP136" s="201"/>
      <c r="GQ136" s="201"/>
      <c r="GR136" s="201"/>
      <c r="GS136" s="201"/>
      <c r="GT136" s="201" t="str">
        <f t="shared" si="100"/>
        <v/>
      </c>
      <c r="GU136" s="201"/>
      <c r="GV136" s="201"/>
      <c r="GW136" s="201"/>
      <c r="GX136" s="201"/>
      <c r="GY136" s="201"/>
      <c r="GZ136" s="201"/>
      <c r="HA136" s="201" t="str">
        <f t="shared" si="101"/>
        <v/>
      </c>
      <c r="HB136" s="201"/>
      <c r="HC136" s="201"/>
      <c r="HD136" s="201"/>
      <c r="HE136" s="201"/>
      <c r="HF136" s="201"/>
      <c r="HG136" s="201"/>
      <c r="HH136" s="201" t="str">
        <f t="shared" si="102"/>
        <v/>
      </c>
      <c r="HI136" s="201"/>
      <c r="HJ136" s="201"/>
      <c r="HK136" s="201"/>
      <c r="HL136" s="201"/>
      <c r="HM136" s="201"/>
      <c r="HN136" s="201"/>
      <c r="HO136" s="201" t="str">
        <f t="shared" si="103"/>
        <v/>
      </c>
      <c r="HP136" s="201"/>
      <c r="HQ136" s="201"/>
      <c r="HR136" s="201"/>
      <c r="HS136" s="201"/>
      <c r="HT136" s="201"/>
      <c r="HU136" s="201"/>
      <c r="HV136" s="201" t="str">
        <f t="shared" si="104"/>
        <v/>
      </c>
      <c r="HW136" s="201"/>
      <c r="HX136" s="201"/>
      <c r="HY136" s="201"/>
      <c r="HZ136" s="201"/>
      <c r="IA136" s="201"/>
      <c r="IB136" s="201"/>
      <c r="IC136" s="201" t="str">
        <f t="shared" si="105"/>
        <v/>
      </c>
      <c r="ID136" s="201"/>
      <c r="IE136" s="201"/>
      <c r="IF136" s="201"/>
      <c r="IG136" s="201"/>
      <c r="IH136" s="201"/>
      <c r="II136" s="201"/>
      <c r="IJ136" s="201" t="str">
        <f t="shared" si="106"/>
        <v/>
      </c>
      <c r="IK136" s="201"/>
      <c r="IL136" s="201"/>
      <c r="IM136" s="201"/>
      <c r="IN136" s="201"/>
      <c r="IO136" s="201"/>
      <c r="IP136" s="201"/>
      <c r="IQ136" s="201" t="str">
        <f t="shared" si="107"/>
        <v/>
      </c>
      <c r="IR136" s="201"/>
      <c r="IS136" s="201"/>
      <c r="IT136" s="201"/>
      <c r="IU136" s="201"/>
      <c r="IV136" s="201"/>
      <c r="IW136" s="201"/>
      <c r="IX136" s="201" t="str">
        <f t="shared" si="108"/>
        <v/>
      </c>
      <c r="IY136" s="201"/>
      <c r="IZ136" s="201"/>
      <c r="JA136" s="201"/>
      <c r="JB136" s="201"/>
      <c r="JC136" s="201"/>
      <c r="JD136" s="201"/>
      <c r="JE136" s="201" t="str">
        <f t="shared" si="109"/>
        <v/>
      </c>
      <c r="JF136" s="201"/>
      <c r="JG136" s="201"/>
      <c r="JH136" s="201"/>
      <c r="JI136" s="201"/>
      <c r="JJ136" s="201"/>
      <c r="JK136" s="201"/>
      <c r="JL136" s="201" t="str">
        <f t="shared" si="110"/>
        <v/>
      </c>
      <c r="JM136" s="201"/>
      <c r="JN136" s="201"/>
      <c r="JO136" s="201"/>
      <c r="JP136" s="201"/>
      <c r="JQ136" s="201"/>
      <c r="JR136" s="201"/>
      <c r="JS136" s="201" t="str">
        <f t="shared" si="111"/>
        <v/>
      </c>
      <c r="JT136" s="201"/>
      <c r="JU136" s="201"/>
      <c r="JV136" s="201"/>
      <c r="JW136" s="201"/>
      <c r="JX136" s="201"/>
      <c r="JY136" s="201"/>
      <c r="JZ136" s="201" t="str">
        <f t="shared" si="112"/>
        <v/>
      </c>
      <c r="KA136" s="201"/>
      <c r="KB136" s="201"/>
      <c r="KC136" s="201"/>
      <c r="KD136" s="201"/>
      <c r="KE136" s="201"/>
      <c r="KF136" s="201"/>
      <c r="KG136" s="201" t="str">
        <f t="shared" si="113"/>
        <v/>
      </c>
      <c r="KH136" s="201"/>
      <c r="KI136" s="201"/>
      <c r="KJ136" s="201"/>
      <c r="KK136" s="201"/>
      <c r="KL136" s="201"/>
      <c r="KM136" s="201"/>
      <c r="KN136" s="201" t="str">
        <f t="shared" si="114"/>
        <v/>
      </c>
      <c r="KO136" s="201"/>
      <c r="KP136" s="201"/>
      <c r="KQ136" s="201"/>
      <c r="KR136" s="201"/>
      <c r="KS136" s="201"/>
      <c r="KT136" s="201"/>
      <c r="KU136" s="201" t="str">
        <f t="shared" si="115"/>
        <v/>
      </c>
      <c r="KV136" s="201"/>
      <c r="KW136" s="201"/>
      <c r="KX136" s="201"/>
      <c r="KY136" s="201"/>
      <c r="KZ136" s="201"/>
      <c r="LA136" s="201"/>
      <c r="LB136" s="201" t="str">
        <f t="shared" si="116"/>
        <v/>
      </c>
      <c r="LC136" s="201"/>
      <c r="LD136" s="201"/>
      <c r="LE136" s="201"/>
      <c r="LF136" s="201"/>
      <c r="LG136" s="201"/>
      <c r="LH136" s="201"/>
      <c r="LI136" s="201" t="str">
        <f t="shared" si="53"/>
        <v/>
      </c>
      <c r="LJ136" s="201"/>
      <c r="LK136" s="201"/>
      <c r="LL136" s="201"/>
      <c r="LM136" s="201"/>
      <c r="LN136" s="201"/>
      <c r="LO136" s="201"/>
      <c r="LP136" s="201" t="str">
        <f t="shared" si="54"/>
        <v/>
      </c>
      <c r="LQ136" s="201"/>
      <c r="LR136" s="201"/>
      <c r="LS136" s="201"/>
      <c r="LT136" s="201"/>
      <c r="LU136" s="201"/>
      <c r="LV136" s="201"/>
      <c r="LW136" s="201" t="str">
        <f t="shared" si="55"/>
        <v/>
      </c>
      <c r="LX136" s="201"/>
      <c r="LY136" s="201"/>
      <c r="LZ136" s="201"/>
      <c r="MA136" s="201"/>
      <c r="MB136" s="201"/>
      <c r="MC136" s="201"/>
      <c r="MD136" s="201" t="str">
        <f t="shared" si="56"/>
        <v/>
      </c>
      <c r="ME136" s="201"/>
      <c r="MF136" s="201"/>
      <c r="MG136" s="201"/>
      <c r="MH136" s="201"/>
      <c r="MI136" s="201"/>
      <c r="MJ136" s="201"/>
      <c r="MK136" s="201" t="str">
        <f t="shared" si="57"/>
        <v/>
      </c>
      <c r="ML136" s="201"/>
      <c r="MM136" s="201"/>
      <c r="MN136" s="201"/>
      <c r="MO136" s="201"/>
      <c r="MP136" s="201"/>
      <c r="MQ136" s="201"/>
      <c r="MR136" s="201" t="str">
        <f t="shared" si="58"/>
        <v/>
      </c>
      <c r="MS136" s="201"/>
      <c r="MT136" s="201"/>
      <c r="MU136" s="201"/>
      <c r="MV136" s="201"/>
      <c r="MW136" s="201"/>
      <c r="MX136" s="201"/>
      <c r="MY136" s="201" t="str">
        <f t="shared" si="59"/>
        <v/>
      </c>
      <c r="MZ136" s="201"/>
      <c r="NA136" s="201"/>
      <c r="NB136" s="201"/>
      <c r="NC136" s="201"/>
      <c r="ND136" s="201"/>
      <c r="NE136" s="201"/>
      <c r="NF136" s="201" t="str">
        <f t="shared" si="60"/>
        <v/>
      </c>
      <c r="NG136" s="201"/>
      <c r="NH136" s="201"/>
      <c r="NI136" s="201"/>
      <c r="NJ136" s="201"/>
      <c r="NK136" s="201"/>
      <c r="NL136" s="201"/>
      <c r="NM136" s="201" t="str">
        <f t="shared" si="61"/>
        <v/>
      </c>
      <c r="NN136" s="201"/>
      <c r="NO136" s="201"/>
      <c r="NP136" s="201"/>
      <c r="NQ136" s="201"/>
      <c r="NR136" s="201"/>
      <c r="NS136" s="201"/>
      <c r="NT136" s="201" t="str">
        <f t="shared" si="62"/>
        <v/>
      </c>
      <c r="NU136" s="201"/>
      <c r="NV136" s="201"/>
      <c r="NW136" s="201"/>
      <c r="NX136" s="201"/>
      <c r="NY136" s="201"/>
      <c r="NZ136" s="201"/>
      <c r="OA136" s="201" t="str">
        <f t="shared" si="63"/>
        <v/>
      </c>
      <c r="OB136" s="201"/>
      <c r="OC136" s="201"/>
      <c r="OD136" s="201"/>
      <c r="OE136" s="201"/>
      <c r="OF136" s="201"/>
      <c r="OG136" s="201"/>
      <c r="OH136" s="201" t="str">
        <f t="shared" si="64"/>
        <v/>
      </c>
      <c r="OI136" s="201"/>
      <c r="OJ136" s="201"/>
      <c r="OK136" s="201"/>
      <c r="OL136" s="201"/>
      <c r="OM136" s="201"/>
      <c r="ON136" s="201"/>
      <c r="OO136" s="201" t="str">
        <f t="shared" si="65"/>
        <v/>
      </c>
      <c r="OP136" s="201"/>
      <c r="OQ136" s="201"/>
      <c r="OR136" s="201"/>
      <c r="OS136" s="201"/>
      <c r="OT136" s="201"/>
      <c r="OU136" s="201"/>
      <c r="OV136" s="201" t="str">
        <f t="shared" si="66"/>
        <v/>
      </c>
      <c r="OW136" s="201"/>
      <c r="OX136" s="201"/>
      <c r="OY136" s="201"/>
      <c r="OZ136" s="201"/>
      <c r="PA136" s="201"/>
      <c r="PB136" s="201"/>
      <c r="PC136" s="201" t="str">
        <f t="shared" si="67"/>
        <v/>
      </c>
      <c r="PD136" s="201"/>
      <c r="PE136" s="201"/>
      <c r="PF136" s="201"/>
      <c r="PG136" s="201"/>
      <c r="PH136" s="201"/>
      <c r="PI136" s="201"/>
      <c r="PJ136" s="201" t="str">
        <f t="shared" si="68"/>
        <v/>
      </c>
      <c r="PK136" s="201"/>
      <c r="PL136" s="201"/>
      <c r="PM136" s="201"/>
      <c r="PN136" s="201"/>
      <c r="PO136" s="201"/>
      <c r="PP136" s="201"/>
      <c r="PQ136" s="201" t="str">
        <f t="shared" si="69"/>
        <v/>
      </c>
      <c r="PR136" s="201"/>
      <c r="PS136" s="201"/>
      <c r="PT136" s="201"/>
      <c r="PU136" s="201"/>
      <c r="PV136" s="201"/>
      <c r="PW136" s="201"/>
      <c r="PX136" s="201" t="str">
        <f t="shared" si="70"/>
        <v/>
      </c>
      <c r="PY136" s="201"/>
      <c r="PZ136" s="201"/>
      <c r="QA136" s="201"/>
      <c r="QB136" s="201"/>
      <c r="QC136" s="201"/>
      <c r="QD136" s="201"/>
      <c r="QE136" s="201" t="str">
        <f t="shared" si="71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5" x14ac:dyDescent="0.2">
      <c r="A137" s="201"/>
      <c r="B137" s="202"/>
      <c r="C137" s="202"/>
      <c r="D137" s="202"/>
      <c r="E137" s="202"/>
      <c r="F137" s="201" t="e">
        <f t="shared" si="123"/>
        <v>#N/A</v>
      </c>
      <c r="G137" s="201"/>
      <c r="H137" s="202"/>
      <c r="I137" s="202"/>
      <c r="J137" s="202"/>
      <c r="K137" s="201"/>
      <c r="L137" s="201"/>
      <c r="M137" s="201">
        <f t="shared" si="124"/>
        <v>0</v>
      </c>
      <c r="N137" s="201"/>
      <c r="O137" s="201"/>
      <c r="P137" s="201"/>
      <c r="Q137" s="203"/>
      <c r="R137" s="201"/>
      <c r="S137" s="201"/>
      <c r="T137" s="201">
        <f t="shared" si="125"/>
        <v>0</v>
      </c>
      <c r="U137" s="201"/>
      <c r="V137" s="201"/>
      <c r="W137" s="201"/>
      <c r="X137" s="201"/>
      <c r="Y137" s="201"/>
      <c r="Z137" s="201"/>
      <c r="AA137" s="201">
        <f t="shared" si="126"/>
        <v>0</v>
      </c>
      <c r="AB137" s="201"/>
      <c r="AC137" s="201"/>
      <c r="AD137" s="201"/>
      <c r="AE137" s="201"/>
      <c r="AF137" s="201"/>
      <c r="AG137" s="201"/>
      <c r="AH137" s="201">
        <f t="shared" si="76"/>
        <v>0</v>
      </c>
      <c r="AI137" s="201"/>
      <c r="AJ137" s="201"/>
      <c r="AK137" s="201"/>
      <c r="AL137" s="201"/>
      <c r="AM137" s="201"/>
      <c r="AN137" s="201"/>
      <c r="AO137" s="201">
        <f t="shared" si="77"/>
        <v>0</v>
      </c>
      <c r="AP137" s="201"/>
      <c r="AQ137" s="201"/>
      <c r="AR137" s="201"/>
      <c r="AS137" s="201"/>
      <c r="AT137" s="201"/>
      <c r="AU137" s="201"/>
      <c r="AV137" s="201">
        <f t="shared" si="78"/>
        <v>0</v>
      </c>
      <c r="AW137" s="201"/>
      <c r="AX137" s="201"/>
      <c r="AY137" s="201"/>
      <c r="AZ137" s="201"/>
      <c r="BA137" s="201"/>
      <c r="BB137" s="201"/>
      <c r="BC137" s="201">
        <f t="shared" si="79"/>
        <v>20</v>
      </c>
      <c r="BD137" s="201"/>
      <c r="BE137" s="201"/>
      <c r="BF137" s="201"/>
      <c r="BG137" s="201"/>
      <c r="BH137" s="201"/>
      <c r="BI137" s="201"/>
      <c r="BJ137" s="201">
        <f t="shared" si="80"/>
        <v>0</v>
      </c>
      <c r="BK137" s="201"/>
      <c r="BL137" s="201"/>
      <c r="BM137" s="201"/>
      <c r="BN137" s="201"/>
      <c r="BO137" s="201"/>
      <c r="BP137" s="201"/>
      <c r="BQ137" s="201">
        <f t="shared" si="81"/>
        <v>0</v>
      </c>
      <c r="BR137" s="201"/>
      <c r="BS137" s="201"/>
      <c r="BT137" s="201"/>
      <c r="BU137" s="201"/>
      <c r="BV137" s="201"/>
      <c r="BW137" s="201"/>
      <c r="BX137" s="201">
        <f t="shared" si="82"/>
        <v>0</v>
      </c>
      <c r="BY137" s="201"/>
      <c r="BZ137" s="201"/>
      <c r="CA137" s="201"/>
      <c r="CB137" s="201"/>
      <c r="CC137" s="201"/>
      <c r="CD137" s="201"/>
      <c r="CE137" s="201">
        <f t="shared" si="83"/>
        <v>0</v>
      </c>
      <c r="CF137" s="201"/>
      <c r="CG137" s="201"/>
      <c r="CH137" s="201"/>
      <c r="CI137" s="201"/>
      <c r="CJ137" s="201"/>
      <c r="CK137" s="201"/>
      <c r="CL137" s="201">
        <f t="shared" si="84"/>
        <v>0</v>
      </c>
      <c r="CM137" s="201"/>
      <c r="CN137" s="201"/>
      <c r="CO137" s="201"/>
      <c r="CP137" s="201"/>
      <c r="CQ137" s="201"/>
      <c r="CR137" s="201"/>
      <c r="CS137" s="201">
        <f t="shared" si="85"/>
        <v>0</v>
      </c>
      <c r="CT137" s="201"/>
      <c r="CU137" s="201"/>
      <c r="CV137" s="201"/>
      <c r="CW137" s="201"/>
      <c r="CX137" s="201"/>
      <c r="CY137" s="201"/>
      <c r="CZ137" s="201">
        <f t="shared" si="86"/>
        <v>0</v>
      </c>
      <c r="DA137" s="201"/>
      <c r="DB137" s="201"/>
      <c r="DC137" s="201"/>
      <c r="DD137" s="201"/>
      <c r="DE137" s="201"/>
      <c r="DF137" s="201"/>
      <c r="DG137" s="201">
        <f t="shared" si="87"/>
        <v>0</v>
      </c>
      <c r="DH137" s="201"/>
      <c r="DI137" s="201"/>
      <c r="DJ137" s="201"/>
      <c r="DK137" s="201"/>
      <c r="DL137" s="201"/>
      <c r="DM137" s="201"/>
      <c r="DN137" s="201">
        <f t="shared" si="88"/>
        <v>0</v>
      </c>
      <c r="DO137" s="201"/>
      <c r="DP137" s="201"/>
      <c r="DQ137" s="201"/>
      <c r="DR137" s="201"/>
      <c r="DS137" s="201"/>
      <c r="DT137" s="201"/>
      <c r="DU137" s="201">
        <f t="shared" si="89"/>
        <v>0</v>
      </c>
      <c r="DV137" s="201"/>
      <c r="DW137" s="201"/>
      <c r="DX137" s="201"/>
      <c r="DY137" s="201"/>
      <c r="DZ137" s="201"/>
      <c r="EA137" s="201"/>
      <c r="EB137" s="201">
        <f t="shared" si="90"/>
        <v>20</v>
      </c>
      <c r="EC137" s="201"/>
      <c r="ED137" s="201"/>
      <c r="EE137" s="201"/>
      <c r="EF137" s="201"/>
      <c r="EG137" s="201"/>
      <c r="EH137" s="201"/>
      <c r="EI137" s="201">
        <f t="shared" si="91"/>
        <v>0</v>
      </c>
      <c r="EJ137" s="201"/>
      <c r="EK137" s="201"/>
      <c r="EL137" s="201"/>
      <c r="EM137" s="201"/>
      <c r="EN137" s="201"/>
      <c r="EO137" s="201"/>
      <c r="EP137" s="201">
        <f t="shared" si="92"/>
        <v>0</v>
      </c>
      <c r="EQ137" s="201"/>
      <c r="ER137" s="201"/>
      <c r="ES137" s="201"/>
      <c r="ET137" s="201"/>
      <c r="EU137" s="201"/>
      <c r="EV137" s="201"/>
      <c r="EW137" s="201">
        <f t="shared" si="93"/>
        <v>0</v>
      </c>
      <c r="EX137" s="201"/>
      <c r="EY137" s="201"/>
      <c r="EZ137" s="201"/>
      <c r="FA137" s="201"/>
      <c r="FB137" s="201"/>
      <c r="FC137" s="201"/>
      <c r="FD137" s="201">
        <f t="shared" si="94"/>
        <v>0</v>
      </c>
      <c r="FE137" s="201"/>
      <c r="FF137" s="201"/>
      <c r="FG137" s="201"/>
      <c r="FH137" s="201"/>
      <c r="FI137" s="201"/>
      <c r="FJ137" s="201"/>
      <c r="FK137" s="201" t="str">
        <f t="shared" si="95"/>
        <v/>
      </c>
      <c r="FL137" s="201"/>
      <c r="FM137" s="201"/>
      <c r="FN137" s="201"/>
      <c r="FO137" s="201"/>
      <c r="FP137" s="201"/>
      <c r="FQ137" s="201"/>
      <c r="FR137" s="201">
        <f t="shared" si="96"/>
        <v>0</v>
      </c>
      <c r="FS137" s="201"/>
      <c r="FT137" s="201"/>
      <c r="FU137" s="201"/>
      <c r="FV137" s="201"/>
      <c r="FW137" s="201"/>
      <c r="FX137" s="201"/>
      <c r="FY137" s="201" t="str">
        <f t="shared" si="97"/>
        <v/>
      </c>
      <c r="FZ137" s="201"/>
      <c r="GA137" s="201"/>
      <c r="GB137" s="201"/>
      <c r="GC137" s="201"/>
      <c r="GD137" s="201"/>
      <c r="GE137" s="201"/>
      <c r="GF137" s="201" t="str">
        <f t="shared" si="98"/>
        <v/>
      </c>
      <c r="GG137" s="201"/>
      <c r="GH137" s="201"/>
      <c r="GI137" s="201"/>
      <c r="GJ137" s="201"/>
      <c r="GK137" s="201"/>
      <c r="GL137" s="201"/>
      <c r="GM137" s="201" t="str">
        <f t="shared" si="99"/>
        <v/>
      </c>
      <c r="GN137" s="201"/>
      <c r="GO137" s="201"/>
      <c r="GP137" s="201"/>
      <c r="GQ137" s="201"/>
      <c r="GR137" s="201"/>
      <c r="GS137" s="201"/>
      <c r="GT137" s="201" t="str">
        <f t="shared" si="100"/>
        <v/>
      </c>
      <c r="GU137" s="201"/>
      <c r="GV137" s="201"/>
      <c r="GW137" s="201"/>
      <c r="GX137" s="201"/>
      <c r="GY137" s="201"/>
      <c r="GZ137" s="201"/>
      <c r="HA137" s="201" t="str">
        <f t="shared" si="101"/>
        <v/>
      </c>
      <c r="HB137" s="201"/>
      <c r="HC137" s="201"/>
      <c r="HD137" s="201"/>
      <c r="HE137" s="201"/>
      <c r="HF137" s="201"/>
      <c r="HG137" s="201"/>
      <c r="HH137" s="201" t="str">
        <f t="shared" si="102"/>
        <v/>
      </c>
      <c r="HI137" s="201"/>
      <c r="HJ137" s="201"/>
      <c r="HK137" s="201"/>
      <c r="HL137" s="201"/>
      <c r="HM137" s="201"/>
      <c r="HN137" s="201"/>
      <c r="HO137" s="201" t="str">
        <f t="shared" si="103"/>
        <v/>
      </c>
      <c r="HP137" s="201"/>
      <c r="HQ137" s="201"/>
      <c r="HR137" s="201"/>
      <c r="HS137" s="201"/>
      <c r="HT137" s="201"/>
      <c r="HU137" s="201"/>
      <c r="HV137" s="201" t="str">
        <f t="shared" si="104"/>
        <v/>
      </c>
      <c r="HW137" s="201"/>
      <c r="HX137" s="201"/>
      <c r="HY137" s="201"/>
      <c r="HZ137" s="201"/>
      <c r="IA137" s="201"/>
      <c r="IB137" s="201"/>
      <c r="IC137" s="201" t="str">
        <f t="shared" si="105"/>
        <v/>
      </c>
      <c r="ID137" s="201"/>
      <c r="IE137" s="201"/>
      <c r="IF137" s="201"/>
      <c r="IG137" s="201"/>
      <c r="IH137" s="201"/>
      <c r="II137" s="201"/>
      <c r="IJ137" s="201" t="str">
        <f t="shared" si="106"/>
        <v/>
      </c>
      <c r="IK137" s="201"/>
      <c r="IL137" s="201"/>
      <c r="IM137" s="201"/>
      <c r="IN137" s="201"/>
      <c r="IO137" s="201"/>
      <c r="IP137" s="201"/>
      <c r="IQ137" s="201" t="str">
        <f t="shared" si="107"/>
        <v/>
      </c>
      <c r="IR137" s="201"/>
      <c r="IS137" s="201"/>
      <c r="IT137" s="201"/>
      <c r="IU137" s="201"/>
      <c r="IV137" s="201"/>
      <c r="IW137" s="201"/>
      <c r="IX137" s="201" t="str">
        <f t="shared" si="108"/>
        <v/>
      </c>
      <c r="IY137" s="201"/>
      <c r="IZ137" s="201"/>
      <c r="JA137" s="201"/>
      <c r="JB137" s="201"/>
      <c r="JC137" s="201"/>
      <c r="JD137" s="201"/>
      <c r="JE137" s="201" t="str">
        <f t="shared" si="109"/>
        <v/>
      </c>
      <c r="JF137" s="201"/>
      <c r="JG137" s="201"/>
      <c r="JH137" s="201"/>
      <c r="JI137" s="201"/>
      <c r="JJ137" s="201"/>
      <c r="JK137" s="201"/>
      <c r="JL137" s="201" t="str">
        <f t="shared" si="110"/>
        <v/>
      </c>
      <c r="JM137" s="201"/>
      <c r="JN137" s="201"/>
      <c r="JO137" s="201"/>
      <c r="JP137" s="201"/>
      <c r="JQ137" s="201"/>
      <c r="JR137" s="201"/>
      <c r="JS137" s="201" t="str">
        <f t="shared" si="111"/>
        <v/>
      </c>
      <c r="JT137" s="201"/>
      <c r="JU137" s="201"/>
      <c r="JV137" s="201"/>
      <c r="JW137" s="201"/>
      <c r="JX137" s="201"/>
      <c r="JY137" s="201"/>
      <c r="JZ137" s="201" t="str">
        <f t="shared" si="112"/>
        <v/>
      </c>
      <c r="KA137" s="201"/>
      <c r="KB137" s="201"/>
      <c r="KC137" s="201"/>
      <c r="KD137" s="201"/>
      <c r="KE137" s="201"/>
      <c r="KF137" s="201"/>
      <c r="KG137" s="201" t="str">
        <f t="shared" si="113"/>
        <v/>
      </c>
      <c r="KH137" s="201"/>
      <c r="KI137" s="201"/>
      <c r="KJ137" s="201"/>
      <c r="KK137" s="201"/>
      <c r="KL137" s="201"/>
      <c r="KM137" s="201"/>
      <c r="KN137" s="201" t="str">
        <f t="shared" si="114"/>
        <v/>
      </c>
      <c r="KO137" s="201"/>
      <c r="KP137" s="201"/>
      <c r="KQ137" s="201"/>
      <c r="KR137" s="201"/>
      <c r="KS137" s="201"/>
      <c r="KT137" s="201"/>
      <c r="KU137" s="201" t="str">
        <f t="shared" si="115"/>
        <v/>
      </c>
      <c r="KV137" s="201"/>
      <c r="KW137" s="201"/>
      <c r="KX137" s="201"/>
      <c r="KY137" s="201"/>
      <c r="KZ137" s="201"/>
      <c r="LA137" s="201"/>
      <c r="LB137" s="201" t="str">
        <f t="shared" si="116"/>
        <v/>
      </c>
      <c r="LC137" s="201"/>
      <c r="LD137" s="201"/>
      <c r="LE137" s="201"/>
      <c r="LF137" s="201"/>
      <c r="LG137" s="201"/>
      <c r="LH137" s="201"/>
      <c r="LI137" s="201" t="str">
        <f t="shared" si="53"/>
        <v/>
      </c>
      <c r="LJ137" s="201"/>
      <c r="LK137" s="201"/>
      <c r="LL137" s="201"/>
      <c r="LM137" s="201"/>
      <c r="LN137" s="201"/>
      <c r="LO137" s="201"/>
      <c r="LP137" s="201" t="str">
        <f t="shared" si="54"/>
        <v/>
      </c>
      <c r="LQ137" s="201"/>
      <c r="LR137" s="201"/>
      <c r="LS137" s="201"/>
      <c r="LT137" s="201"/>
      <c r="LU137" s="201"/>
      <c r="LV137" s="201"/>
      <c r="LW137" s="201" t="str">
        <f t="shared" si="55"/>
        <v/>
      </c>
      <c r="LX137" s="201"/>
      <c r="LY137" s="201"/>
      <c r="LZ137" s="201"/>
      <c r="MA137" s="201"/>
      <c r="MB137" s="201"/>
      <c r="MC137" s="201"/>
      <c r="MD137" s="201" t="str">
        <f t="shared" si="56"/>
        <v/>
      </c>
      <c r="ME137" s="201"/>
      <c r="MF137" s="201"/>
      <c r="MG137" s="201"/>
      <c r="MH137" s="201"/>
      <c r="MI137" s="201"/>
      <c r="MJ137" s="201"/>
      <c r="MK137" s="201" t="str">
        <f t="shared" si="57"/>
        <v/>
      </c>
      <c r="ML137" s="201"/>
      <c r="MM137" s="201"/>
      <c r="MN137" s="201"/>
      <c r="MO137" s="201"/>
      <c r="MP137" s="201"/>
      <c r="MQ137" s="201"/>
      <c r="MR137" s="201" t="str">
        <f t="shared" si="58"/>
        <v/>
      </c>
      <c r="MS137" s="201"/>
      <c r="MT137" s="201"/>
      <c r="MU137" s="201"/>
      <c r="MV137" s="201"/>
      <c r="MW137" s="201"/>
      <c r="MX137" s="201"/>
      <c r="MY137" s="201" t="str">
        <f t="shared" si="59"/>
        <v/>
      </c>
      <c r="MZ137" s="201"/>
      <c r="NA137" s="201"/>
      <c r="NB137" s="201"/>
      <c r="NC137" s="201"/>
      <c r="ND137" s="201"/>
      <c r="NE137" s="201"/>
      <c r="NF137" s="201" t="str">
        <f t="shared" si="60"/>
        <v/>
      </c>
      <c r="NG137" s="201"/>
      <c r="NH137" s="201"/>
      <c r="NI137" s="201"/>
      <c r="NJ137" s="201"/>
      <c r="NK137" s="201"/>
      <c r="NL137" s="201"/>
      <c r="NM137" s="201" t="str">
        <f t="shared" si="61"/>
        <v/>
      </c>
      <c r="NN137" s="201"/>
      <c r="NO137" s="201"/>
      <c r="NP137" s="201"/>
      <c r="NQ137" s="201"/>
      <c r="NR137" s="201"/>
      <c r="NS137" s="201"/>
      <c r="NT137" s="201" t="str">
        <f t="shared" si="62"/>
        <v/>
      </c>
      <c r="NU137" s="201"/>
      <c r="NV137" s="201"/>
      <c r="NW137" s="201"/>
      <c r="NX137" s="201"/>
      <c r="NY137" s="201"/>
      <c r="NZ137" s="201"/>
      <c r="OA137" s="201" t="str">
        <f t="shared" si="63"/>
        <v/>
      </c>
      <c r="OB137" s="201"/>
      <c r="OC137" s="201"/>
      <c r="OD137" s="201"/>
      <c r="OE137" s="201"/>
      <c r="OF137" s="201"/>
      <c r="OG137" s="201"/>
      <c r="OH137" s="201" t="str">
        <f t="shared" si="64"/>
        <v/>
      </c>
      <c r="OI137" s="201"/>
      <c r="OJ137" s="201"/>
      <c r="OK137" s="201"/>
      <c r="OL137" s="201"/>
      <c r="OM137" s="201"/>
      <c r="ON137" s="201"/>
      <c r="OO137" s="201" t="str">
        <f t="shared" si="65"/>
        <v/>
      </c>
      <c r="OP137" s="201"/>
      <c r="OQ137" s="201"/>
      <c r="OR137" s="201"/>
      <c r="OS137" s="201"/>
      <c r="OT137" s="201"/>
      <c r="OU137" s="201"/>
      <c r="OV137" s="201" t="str">
        <f t="shared" si="66"/>
        <v/>
      </c>
      <c r="OW137" s="201"/>
      <c r="OX137" s="201"/>
      <c r="OY137" s="201"/>
      <c r="OZ137" s="201"/>
      <c r="PA137" s="201"/>
      <c r="PB137" s="201"/>
      <c r="PC137" s="201" t="str">
        <f t="shared" si="67"/>
        <v/>
      </c>
      <c r="PD137" s="201"/>
      <c r="PE137" s="201"/>
      <c r="PF137" s="201"/>
      <c r="PG137" s="201"/>
      <c r="PH137" s="201"/>
      <c r="PI137" s="201"/>
      <c r="PJ137" s="201" t="str">
        <f t="shared" si="68"/>
        <v/>
      </c>
      <c r="PK137" s="201"/>
      <c r="PL137" s="201"/>
      <c r="PM137" s="201"/>
      <c r="PN137" s="201"/>
      <c r="PO137" s="201"/>
      <c r="PP137" s="201"/>
      <c r="PQ137" s="201" t="str">
        <f t="shared" si="69"/>
        <v/>
      </c>
      <c r="PR137" s="201"/>
      <c r="PS137" s="201"/>
      <c r="PT137" s="201"/>
      <c r="PU137" s="201"/>
      <c r="PV137" s="201"/>
      <c r="PW137" s="201"/>
      <c r="PX137" s="201" t="str">
        <f t="shared" si="70"/>
        <v/>
      </c>
      <c r="PY137" s="201"/>
      <c r="PZ137" s="201"/>
      <c r="QA137" s="201"/>
      <c r="QB137" s="201"/>
      <c r="QC137" s="201"/>
      <c r="QD137" s="201"/>
      <c r="QE137" s="201" t="str">
        <f t="shared" si="71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5" x14ac:dyDescent="0.2">
      <c r="A138" s="201"/>
      <c r="B138" s="202"/>
      <c r="C138" s="202"/>
      <c r="D138" s="202"/>
      <c r="E138" s="202"/>
      <c r="F138" s="201" t="e">
        <f t="shared" si="123"/>
        <v>#N/A</v>
      </c>
      <c r="G138" s="201"/>
      <c r="H138" s="202"/>
      <c r="I138" s="202"/>
      <c r="J138" s="202"/>
      <c r="K138" s="201"/>
      <c r="L138" s="201"/>
      <c r="M138" s="201">
        <f t="shared" si="124"/>
        <v>0</v>
      </c>
      <c r="N138" s="201"/>
      <c r="O138" s="201"/>
      <c r="P138" s="201"/>
      <c r="Q138" s="203"/>
      <c r="R138" s="201"/>
      <c r="S138" s="201"/>
      <c r="T138" s="201">
        <f t="shared" si="125"/>
        <v>20</v>
      </c>
      <c r="U138" s="201"/>
      <c r="V138" s="201"/>
      <c r="W138" s="201"/>
      <c r="X138" s="201"/>
      <c r="Y138" s="201"/>
      <c r="Z138" s="201"/>
      <c r="AA138" s="201">
        <f t="shared" si="126"/>
        <v>0</v>
      </c>
      <c r="AB138" s="201"/>
      <c r="AC138" s="201"/>
      <c r="AD138" s="201"/>
      <c r="AE138" s="201"/>
      <c r="AF138" s="201"/>
      <c r="AG138" s="201"/>
      <c r="AH138" s="201">
        <f t="shared" si="76"/>
        <v>0</v>
      </c>
      <c r="AI138" s="201"/>
      <c r="AJ138" s="201"/>
      <c r="AK138" s="201"/>
      <c r="AL138" s="201"/>
      <c r="AM138" s="201"/>
      <c r="AN138" s="201"/>
      <c r="AO138" s="201">
        <f t="shared" si="77"/>
        <v>0</v>
      </c>
      <c r="AP138" s="201"/>
      <c r="AQ138" s="201"/>
      <c r="AR138" s="201"/>
      <c r="AS138" s="201"/>
      <c r="AT138" s="201"/>
      <c r="AU138" s="201"/>
      <c r="AV138" s="201">
        <f t="shared" si="78"/>
        <v>20</v>
      </c>
      <c r="AW138" s="201"/>
      <c r="AX138" s="201"/>
      <c r="AY138" s="201"/>
      <c r="AZ138" s="201"/>
      <c r="BA138" s="201"/>
      <c r="BB138" s="201"/>
      <c r="BC138" s="201">
        <f t="shared" si="79"/>
        <v>20</v>
      </c>
      <c r="BD138" s="201"/>
      <c r="BE138" s="201"/>
      <c r="BF138" s="201"/>
      <c r="BG138" s="201"/>
      <c r="BH138" s="201"/>
      <c r="BI138" s="201"/>
      <c r="BJ138" s="201">
        <f t="shared" si="80"/>
        <v>20</v>
      </c>
      <c r="BK138" s="201"/>
      <c r="BL138" s="201"/>
      <c r="BM138" s="201"/>
      <c r="BN138" s="201"/>
      <c r="BO138" s="201"/>
      <c r="BP138" s="201"/>
      <c r="BQ138" s="201">
        <f t="shared" si="81"/>
        <v>0</v>
      </c>
      <c r="BR138" s="201"/>
      <c r="BS138" s="201"/>
      <c r="BT138" s="201"/>
      <c r="BU138" s="201"/>
      <c r="BV138" s="201"/>
      <c r="BW138" s="201"/>
      <c r="BX138" s="201">
        <f t="shared" si="82"/>
        <v>0</v>
      </c>
      <c r="BY138" s="201"/>
      <c r="BZ138" s="201"/>
      <c r="CA138" s="201"/>
      <c r="CB138" s="201"/>
      <c r="CC138" s="201"/>
      <c r="CD138" s="201"/>
      <c r="CE138" s="201">
        <f t="shared" si="83"/>
        <v>20</v>
      </c>
      <c r="CF138" s="201"/>
      <c r="CG138" s="201"/>
      <c r="CH138" s="201"/>
      <c r="CI138" s="201"/>
      <c r="CJ138" s="201"/>
      <c r="CK138" s="201"/>
      <c r="CL138" s="201">
        <f t="shared" si="84"/>
        <v>20</v>
      </c>
      <c r="CM138" s="201"/>
      <c r="CN138" s="201"/>
      <c r="CO138" s="201"/>
      <c r="CP138" s="201"/>
      <c r="CQ138" s="201"/>
      <c r="CR138" s="201"/>
      <c r="CS138" s="201">
        <f t="shared" si="85"/>
        <v>20</v>
      </c>
      <c r="CT138" s="201"/>
      <c r="CU138" s="201"/>
      <c r="CV138" s="201"/>
      <c r="CW138" s="201"/>
      <c r="CX138" s="201"/>
      <c r="CY138" s="201"/>
      <c r="CZ138" s="201">
        <f t="shared" si="86"/>
        <v>20</v>
      </c>
      <c r="DA138" s="201"/>
      <c r="DB138" s="201"/>
      <c r="DC138" s="201"/>
      <c r="DD138" s="201"/>
      <c r="DE138" s="201"/>
      <c r="DF138" s="201"/>
      <c r="DG138" s="201">
        <f t="shared" si="87"/>
        <v>20</v>
      </c>
      <c r="DH138" s="201"/>
      <c r="DI138" s="201"/>
      <c r="DJ138" s="201"/>
      <c r="DK138" s="201"/>
      <c r="DL138" s="201"/>
      <c r="DM138" s="201"/>
      <c r="DN138" s="201">
        <f t="shared" si="88"/>
        <v>0</v>
      </c>
      <c r="DO138" s="201"/>
      <c r="DP138" s="201"/>
      <c r="DQ138" s="201"/>
      <c r="DR138" s="201"/>
      <c r="DS138" s="201"/>
      <c r="DT138" s="201"/>
      <c r="DU138" s="201">
        <f t="shared" si="89"/>
        <v>0</v>
      </c>
      <c r="DV138" s="201"/>
      <c r="DW138" s="201"/>
      <c r="DX138" s="201"/>
      <c r="DY138" s="201"/>
      <c r="DZ138" s="201"/>
      <c r="EA138" s="201"/>
      <c r="EB138" s="201">
        <f t="shared" si="90"/>
        <v>20</v>
      </c>
      <c r="EC138" s="201"/>
      <c r="ED138" s="201"/>
      <c r="EE138" s="201"/>
      <c r="EF138" s="201"/>
      <c r="EG138" s="201"/>
      <c r="EH138" s="201"/>
      <c r="EI138" s="201">
        <f t="shared" si="91"/>
        <v>0</v>
      </c>
      <c r="EJ138" s="201"/>
      <c r="EK138" s="201"/>
      <c r="EL138" s="201"/>
      <c r="EM138" s="201"/>
      <c r="EN138" s="201"/>
      <c r="EO138" s="201"/>
      <c r="EP138" s="201">
        <f t="shared" si="92"/>
        <v>20</v>
      </c>
      <c r="EQ138" s="201"/>
      <c r="ER138" s="201"/>
      <c r="ES138" s="201"/>
      <c r="ET138" s="201"/>
      <c r="EU138" s="201"/>
      <c r="EV138" s="201"/>
      <c r="EW138" s="201">
        <f t="shared" si="93"/>
        <v>0</v>
      </c>
      <c r="EX138" s="201"/>
      <c r="EY138" s="201"/>
      <c r="EZ138" s="201"/>
      <c r="FA138" s="201"/>
      <c r="FB138" s="201"/>
      <c r="FC138" s="201"/>
      <c r="FD138" s="201">
        <f t="shared" si="94"/>
        <v>0</v>
      </c>
      <c r="FE138" s="201"/>
      <c r="FF138" s="201"/>
      <c r="FG138" s="201"/>
      <c r="FH138" s="201"/>
      <c r="FI138" s="201"/>
      <c r="FJ138" s="201"/>
      <c r="FK138" s="201" t="str">
        <f t="shared" si="95"/>
        <v/>
      </c>
      <c r="FL138" s="201"/>
      <c r="FM138" s="201"/>
      <c r="FN138" s="201"/>
      <c r="FO138" s="201"/>
      <c r="FP138" s="201"/>
      <c r="FQ138" s="201"/>
      <c r="FR138" s="201">
        <f t="shared" si="96"/>
        <v>0</v>
      </c>
      <c r="FS138" s="201"/>
      <c r="FT138" s="201"/>
      <c r="FU138" s="201"/>
      <c r="FV138" s="201"/>
      <c r="FW138" s="201"/>
      <c r="FX138" s="201"/>
      <c r="FY138" s="201" t="str">
        <f t="shared" si="97"/>
        <v/>
      </c>
      <c r="FZ138" s="201"/>
      <c r="GA138" s="201"/>
      <c r="GB138" s="201"/>
      <c r="GC138" s="201"/>
      <c r="GD138" s="201"/>
      <c r="GE138" s="201"/>
      <c r="GF138" s="201" t="str">
        <f t="shared" si="98"/>
        <v/>
      </c>
      <c r="GG138" s="201"/>
      <c r="GH138" s="201"/>
      <c r="GI138" s="201"/>
      <c r="GJ138" s="201"/>
      <c r="GK138" s="201"/>
      <c r="GL138" s="201"/>
      <c r="GM138" s="201" t="str">
        <f t="shared" si="99"/>
        <v/>
      </c>
      <c r="GN138" s="201"/>
      <c r="GO138" s="201"/>
      <c r="GP138" s="201"/>
      <c r="GQ138" s="201"/>
      <c r="GR138" s="201"/>
      <c r="GS138" s="201"/>
      <c r="GT138" s="201" t="str">
        <f t="shared" si="100"/>
        <v/>
      </c>
      <c r="GU138" s="201"/>
      <c r="GV138" s="201"/>
      <c r="GW138" s="201"/>
      <c r="GX138" s="201"/>
      <c r="GY138" s="201"/>
      <c r="GZ138" s="201"/>
      <c r="HA138" s="201" t="str">
        <f t="shared" si="101"/>
        <v/>
      </c>
      <c r="HB138" s="201"/>
      <c r="HC138" s="201"/>
      <c r="HD138" s="201"/>
      <c r="HE138" s="201"/>
      <c r="HF138" s="201"/>
      <c r="HG138" s="201"/>
      <c r="HH138" s="201" t="str">
        <f t="shared" si="102"/>
        <v/>
      </c>
      <c r="HI138" s="201"/>
      <c r="HJ138" s="201"/>
      <c r="HK138" s="201"/>
      <c r="HL138" s="201"/>
      <c r="HM138" s="201"/>
      <c r="HN138" s="201"/>
      <c r="HO138" s="201" t="str">
        <f t="shared" si="103"/>
        <v/>
      </c>
      <c r="HP138" s="201"/>
      <c r="HQ138" s="201"/>
      <c r="HR138" s="201"/>
      <c r="HS138" s="201"/>
      <c r="HT138" s="201"/>
      <c r="HU138" s="201"/>
      <c r="HV138" s="201" t="str">
        <f t="shared" si="104"/>
        <v/>
      </c>
      <c r="HW138" s="201"/>
      <c r="HX138" s="201"/>
      <c r="HY138" s="201"/>
      <c r="HZ138" s="201"/>
      <c r="IA138" s="201"/>
      <c r="IB138" s="201"/>
      <c r="IC138" s="201" t="str">
        <f t="shared" si="105"/>
        <v/>
      </c>
      <c r="ID138" s="201"/>
      <c r="IE138" s="201"/>
      <c r="IF138" s="201"/>
      <c r="IG138" s="201"/>
      <c r="IH138" s="201"/>
      <c r="II138" s="201"/>
      <c r="IJ138" s="201" t="str">
        <f t="shared" si="106"/>
        <v/>
      </c>
      <c r="IK138" s="201"/>
      <c r="IL138" s="201"/>
      <c r="IM138" s="201"/>
      <c r="IN138" s="201"/>
      <c r="IO138" s="201"/>
      <c r="IP138" s="201"/>
      <c r="IQ138" s="201" t="str">
        <f t="shared" si="107"/>
        <v/>
      </c>
      <c r="IR138" s="201"/>
      <c r="IS138" s="201"/>
      <c r="IT138" s="201"/>
      <c r="IU138" s="201"/>
      <c r="IV138" s="201"/>
      <c r="IW138" s="201"/>
      <c r="IX138" s="201" t="str">
        <f t="shared" si="108"/>
        <v/>
      </c>
      <c r="IY138" s="201"/>
      <c r="IZ138" s="201"/>
      <c r="JA138" s="201"/>
      <c r="JB138" s="201"/>
      <c r="JC138" s="201"/>
      <c r="JD138" s="201"/>
      <c r="JE138" s="201" t="str">
        <f t="shared" si="109"/>
        <v/>
      </c>
      <c r="JF138" s="201"/>
      <c r="JG138" s="201"/>
      <c r="JH138" s="201"/>
      <c r="JI138" s="201"/>
      <c r="JJ138" s="201"/>
      <c r="JK138" s="201"/>
      <c r="JL138" s="201" t="str">
        <f t="shared" si="110"/>
        <v/>
      </c>
      <c r="JM138" s="201"/>
      <c r="JN138" s="201"/>
      <c r="JO138" s="201"/>
      <c r="JP138" s="201"/>
      <c r="JQ138" s="201"/>
      <c r="JR138" s="201"/>
      <c r="JS138" s="201" t="str">
        <f t="shared" si="111"/>
        <v/>
      </c>
      <c r="JT138" s="201"/>
      <c r="JU138" s="201"/>
      <c r="JV138" s="201"/>
      <c r="JW138" s="201"/>
      <c r="JX138" s="201"/>
      <c r="JY138" s="201"/>
      <c r="JZ138" s="201" t="str">
        <f t="shared" si="112"/>
        <v/>
      </c>
      <c r="KA138" s="201"/>
      <c r="KB138" s="201"/>
      <c r="KC138" s="201"/>
      <c r="KD138" s="201"/>
      <c r="KE138" s="201"/>
      <c r="KF138" s="201"/>
      <c r="KG138" s="201" t="str">
        <f t="shared" si="113"/>
        <v/>
      </c>
      <c r="KH138" s="201"/>
      <c r="KI138" s="201"/>
      <c r="KJ138" s="201"/>
      <c r="KK138" s="201"/>
      <c r="KL138" s="201"/>
      <c r="KM138" s="201"/>
      <c r="KN138" s="201" t="str">
        <f t="shared" si="114"/>
        <v/>
      </c>
      <c r="KO138" s="201"/>
      <c r="KP138" s="201"/>
      <c r="KQ138" s="201"/>
      <c r="KR138" s="201"/>
      <c r="KS138" s="201"/>
      <c r="KT138" s="201"/>
      <c r="KU138" s="201" t="str">
        <f t="shared" si="115"/>
        <v/>
      </c>
      <c r="KV138" s="201"/>
      <c r="KW138" s="201"/>
      <c r="KX138" s="201"/>
      <c r="KY138" s="201"/>
      <c r="KZ138" s="201"/>
      <c r="LA138" s="201"/>
      <c r="LB138" s="201" t="str">
        <f t="shared" si="116"/>
        <v/>
      </c>
      <c r="LC138" s="201"/>
      <c r="LD138" s="201"/>
      <c r="LE138" s="201"/>
      <c r="LF138" s="201"/>
      <c r="LG138" s="201"/>
      <c r="LH138" s="201"/>
      <c r="LI138" s="201" t="str">
        <f t="shared" si="53"/>
        <v/>
      </c>
      <c r="LJ138" s="201"/>
      <c r="LK138" s="201"/>
      <c r="LL138" s="201"/>
      <c r="LM138" s="201"/>
      <c r="LN138" s="201"/>
      <c r="LO138" s="201"/>
      <c r="LP138" s="201" t="str">
        <f t="shared" si="54"/>
        <v/>
      </c>
      <c r="LQ138" s="201"/>
      <c r="LR138" s="201"/>
      <c r="LS138" s="201"/>
      <c r="LT138" s="201"/>
      <c r="LU138" s="201"/>
      <c r="LV138" s="201"/>
      <c r="LW138" s="201" t="str">
        <f t="shared" si="55"/>
        <v/>
      </c>
      <c r="LX138" s="201"/>
      <c r="LY138" s="201"/>
      <c r="LZ138" s="201"/>
      <c r="MA138" s="201"/>
      <c r="MB138" s="201"/>
      <c r="MC138" s="201"/>
      <c r="MD138" s="201" t="str">
        <f t="shared" si="56"/>
        <v/>
      </c>
      <c r="ME138" s="201"/>
      <c r="MF138" s="201"/>
      <c r="MG138" s="201"/>
      <c r="MH138" s="201"/>
      <c r="MI138" s="201"/>
      <c r="MJ138" s="201"/>
      <c r="MK138" s="201" t="str">
        <f t="shared" si="57"/>
        <v/>
      </c>
      <c r="ML138" s="201"/>
      <c r="MM138" s="201"/>
      <c r="MN138" s="201"/>
      <c r="MO138" s="201"/>
      <c r="MP138" s="201"/>
      <c r="MQ138" s="201"/>
      <c r="MR138" s="201" t="str">
        <f t="shared" si="58"/>
        <v/>
      </c>
      <c r="MS138" s="201"/>
      <c r="MT138" s="201"/>
      <c r="MU138" s="201"/>
      <c r="MV138" s="201"/>
      <c r="MW138" s="201"/>
      <c r="MX138" s="201"/>
      <c r="MY138" s="201" t="str">
        <f t="shared" si="59"/>
        <v/>
      </c>
      <c r="MZ138" s="201"/>
      <c r="NA138" s="201"/>
      <c r="NB138" s="201"/>
      <c r="NC138" s="201"/>
      <c r="ND138" s="201"/>
      <c r="NE138" s="201"/>
      <c r="NF138" s="201" t="str">
        <f t="shared" si="60"/>
        <v/>
      </c>
      <c r="NG138" s="201"/>
      <c r="NH138" s="201"/>
      <c r="NI138" s="201"/>
      <c r="NJ138" s="201"/>
      <c r="NK138" s="201"/>
      <c r="NL138" s="201"/>
      <c r="NM138" s="201" t="str">
        <f t="shared" si="61"/>
        <v/>
      </c>
      <c r="NN138" s="201"/>
      <c r="NO138" s="201"/>
      <c r="NP138" s="201"/>
      <c r="NQ138" s="201"/>
      <c r="NR138" s="201"/>
      <c r="NS138" s="201"/>
      <c r="NT138" s="201" t="str">
        <f t="shared" si="62"/>
        <v/>
      </c>
      <c r="NU138" s="201"/>
      <c r="NV138" s="201"/>
      <c r="NW138" s="201"/>
      <c r="NX138" s="201"/>
      <c r="NY138" s="201"/>
      <c r="NZ138" s="201"/>
      <c r="OA138" s="201" t="str">
        <f t="shared" si="63"/>
        <v/>
      </c>
      <c r="OB138" s="201"/>
      <c r="OC138" s="201"/>
      <c r="OD138" s="201"/>
      <c r="OE138" s="201"/>
      <c r="OF138" s="201"/>
      <c r="OG138" s="201"/>
      <c r="OH138" s="201" t="str">
        <f t="shared" si="64"/>
        <v/>
      </c>
      <c r="OI138" s="201"/>
      <c r="OJ138" s="201"/>
      <c r="OK138" s="201"/>
      <c r="OL138" s="201"/>
      <c r="OM138" s="201"/>
      <c r="ON138" s="201"/>
      <c r="OO138" s="201" t="str">
        <f t="shared" si="65"/>
        <v/>
      </c>
      <c r="OP138" s="201"/>
      <c r="OQ138" s="201"/>
      <c r="OR138" s="201"/>
      <c r="OS138" s="201"/>
      <c r="OT138" s="201"/>
      <c r="OU138" s="201"/>
      <c r="OV138" s="201" t="str">
        <f t="shared" si="66"/>
        <v/>
      </c>
      <c r="OW138" s="201"/>
      <c r="OX138" s="201"/>
      <c r="OY138" s="201"/>
      <c r="OZ138" s="201"/>
      <c r="PA138" s="201"/>
      <c r="PB138" s="201"/>
      <c r="PC138" s="201" t="str">
        <f t="shared" si="67"/>
        <v/>
      </c>
      <c r="PD138" s="201"/>
      <c r="PE138" s="201"/>
      <c r="PF138" s="201"/>
      <c r="PG138" s="201"/>
      <c r="PH138" s="201"/>
      <c r="PI138" s="201"/>
      <c r="PJ138" s="201" t="str">
        <f t="shared" si="68"/>
        <v/>
      </c>
      <c r="PK138" s="201"/>
      <c r="PL138" s="201"/>
      <c r="PM138" s="201"/>
      <c r="PN138" s="201"/>
      <c r="PO138" s="201"/>
      <c r="PP138" s="201"/>
      <c r="PQ138" s="201" t="str">
        <f t="shared" si="69"/>
        <v/>
      </c>
      <c r="PR138" s="201"/>
      <c r="PS138" s="201"/>
      <c r="PT138" s="201"/>
      <c r="PU138" s="201"/>
      <c r="PV138" s="201"/>
      <c r="PW138" s="201"/>
      <c r="PX138" s="201" t="str">
        <f t="shared" si="70"/>
        <v/>
      </c>
      <c r="PY138" s="201"/>
      <c r="PZ138" s="201"/>
      <c r="QA138" s="201"/>
      <c r="QB138" s="201"/>
      <c r="QC138" s="201"/>
      <c r="QD138" s="201"/>
      <c r="QE138" s="201" t="str">
        <f t="shared" si="71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5" x14ac:dyDescent="0.2">
      <c r="A139" s="201"/>
      <c r="B139" s="202"/>
      <c r="C139" s="202"/>
      <c r="D139" s="202"/>
      <c r="E139" s="202"/>
      <c r="F139" s="201" t="e">
        <f t="shared" si="123"/>
        <v>#N/A</v>
      </c>
      <c r="G139" s="201"/>
      <c r="H139" s="202"/>
      <c r="I139" s="202"/>
      <c r="J139" s="202"/>
      <c r="K139" s="201"/>
      <c r="L139" s="201"/>
      <c r="M139" s="201">
        <f t="shared" si="124"/>
        <v>0</v>
      </c>
      <c r="N139" s="201"/>
      <c r="O139" s="201"/>
      <c r="P139" s="201"/>
      <c r="Q139" s="203"/>
      <c r="R139" s="201"/>
      <c r="S139" s="201"/>
      <c r="T139" s="201">
        <f t="shared" si="125"/>
        <v>0</v>
      </c>
      <c r="U139" s="201"/>
      <c r="V139" s="201"/>
      <c r="W139" s="201"/>
      <c r="X139" s="201"/>
      <c r="Y139" s="201"/>
      <c r="Z139" s="201"/>
      <c r="AA139" s="201">
        <f t="shared" si="126"/>
        <v>0</v>
      </c>
      <c r="AB139" s="201"/>
      <c r="AC139" s="201"/>
      <c r="AD139" s="201"/>
      <c r="AE139" s="201"/>
      <c r="AF139" s="201"/>
      <c r="AG139" s="201"/>
      <c r="AH139" s="201">
        <f t="shared" si="76"/>
        <v>0</v>
      </c>
      <c r="AI139" s="201"/>
      <c r="AJ139" s="201"/>
      <c r="AK139" s="201"/>
      <c r="AL139" s="201"/>
      <c r="AM139" s="201"/>
      <c r="AN139" s="201"/>
      <c r="AO139" s="201">
        <f t="shared" si="77"/>
        <v>0</v>
      </c>
      <c r="AP139" s="201"/>
      <c r="AQ139" s="201"/>
      <c r="AR139" s="201"/>
      <c r="AS139" s="201"/>
      <c r="AT139" s="201"/>
      <c r="AU139" s="201"/>
      <c r="AV139" s="201">
        <f t="shared" si="78"/>
        <v>0</v>
      </c>
      <c r="AW139" s="201"/>
      <c r="AX139" s="201"/>
      <c r="AY139" s="201"/>
      <c r="AZ139" s="201"/>
      <c r="BA139" s="201"/>
      <c r="BB139" s="201"/>
      <c r="BC139" s="201">
        <f t="shared" si="79"/>
        <v>0</v>
      </c>
      <c r="BD139" s="201"/>
      <c r="BE139" s="201"/>
      <c r="BF139" s="201"/>
      <c r="BG139" s="201"/>
      <c r="BH139" s="201"/>
      <c r="BI139" s="201"/>
      <c r="BJ139" s="201">
        <f t="shared" si="80"/>
        <v>0</v>
      </c>
      <c r="BK139" s="201"/>
      <c r="BL139" s="201"/>
      <c r="BM139" s="201"/>
      <c r="BN139" s="201"/>
      <c r="BO139" s="201"/>
      <c r="BP139" s="201"/>
      <c r="BQ139" s="201">
        <f t="shared" si="81"/>
        <v>0</v>
      </c>
      <c r="BR139" s="201"/>
      <c r="BS139" s="201"/>
      <c r="BT139" s="201"/>
      <c r="BU139" s="201"/>
      <c r="BV139" s="201"/>
      <c r="BW139" s="201"/>
      <c r="BX139" s="201">
        <f t="shared" si="82"/>
        <v>0</v>
      </c>
      <c r="BY139" s="201"/>
      <c r="BZ139" s="201"/>
      <c r="CA139" s="201"/>
      <c r="CB139" s="201"/>
      <c r="CC139" s="201"/>
      <c r="CD139" s="201"/>
      <c r="CE139" s="201">
        <f t="shared" si="83"/>
        <v>0</v>
      </c>
      <c r="CF139" s="201"/>
      <c r="CG139" s="201"/>
      <c r="CH139" s="201"/>
      <c r="CI139" s="201"/>
      <c r="CJ139" s="201"/>
      <c r="CK139" s="201"/>
      <c r="CL139" s="201">
        <f t="shared" si="84"/>
        <v>0</v>
      </c>
      <c r="CM139" s="201"/>
      <c r="CN139" s="201"/>
      <c r="CO139" s="201"/>
      <c r="CP139" s="201"/>
      <c r="CQ139" s="201"/>
      <c r="CR139" s="201"/>
      <c r="CS139" s="201">
        <f t="shared" si="85"/>
        <v>0</v>
      </c>
      <c r="CT139" s="201"/>
      <c r="CU139" s="201"/>
      <c r="CV139" s="201"/>
      <c r="CW139" s="201"/>
      <c r="CX139" s="201"/>
      <c r="CY139" s="201"/>
      <c r="CZ139" s="201">
        <f t="shared" si="86"/>
        <v>0</v>
      </c>
      <c r="DA139" s="201"/>
      <c r="DB139" s="201"/>
      <c r="DC139" s="201"/>
      <c r="DD139" s="201"/>
      <c r="DE139" s="201"/>
      <c r="DF139" s="201"/>
      <c r="DG139" s="201">
        <f t="shared" si="87"/>
        <v>0</v>
      </c>
      <c r="DH139" s="201"/>
      <c r="DI139" s="201"/>
      <c r="DJ139" s="201"/>
      <c r="DK139" s="201"/>
      <c r="DL139" s="201"/>
      <c r="DM139" s="201"/>
      <c r="DN139" s="201">
        <f t="shared" si="88"/>
        <v>0</v>
      </c>
      <c r="DO139" s="201"/>
      <c r="DP139" s="201"/>
      <c r="DQ139" s="201"/>
      <c r="DR139" s="201"/>
      <c r="DS139" s="201"/>
      <c r="DT139" s="201"/>
      <c r="DU139" s="201">
        <f t="shared" si="89"/>
        <v>0</v>
      </c>
      <c r="DV139" s="201"/>
      <c r="DW139" s="201"/>
      <c r="DX139" s="201"/>
      <c r="DY139" s="201"/>
      <c r="DZ139" s="201"/>
      <c r="EA139" s="201"/>
      <c r="EB139" s="201">
        <f t="shared" si="90"/>
        <v>0</v>
      </c>
      <c r="EC139" s="201"/>
      <c r="ED139" s="201"/>
      <c r="EE139" s="201"/>
      <c r="EF139" s="201"/>
      <c r="EG139" s="201"/>
      <c r="EH139" s="201"/>
      <c r="EI139" s="201">
        <f t="shared" si="91"/>
        <v>0</v>
      </c>
      <c r="EJ139" s="201"/>
      <c r="EK139" s="201"/>
      <c r="EL139" s="201"/>
      <c r="EM139" s="201"/>
      <c r="EN139" s="201"/>
      <c r="EO139" s="201"/>
      <c r="EP139" s="201">
        <f t="shared" si="92"/>
        <v>0</v>
      </c>
      <c r="EQ139" s="201"/>
      <c r="ER139" s="201"/>
      <c r="ES139" s="201"/>
      <c r="ET139" s="201"/>
      <c r="EU139" s="201"/>
      <c r="EV139" s="201"/>
      <c r="EW139" s="201">
        <f t="shared" si="93"/>
        <v>0</v>
      </c>
      <c r="EX139" s="201"/>
      <c r="EY139" s="201"/>
      <c r="EZ139" s="201"/>
      <c r="FA139" s="201"/>
      <c r="FB139" s="201"/>
      <c r="FC139" s="201"/>
      <c r="FD139" s="201">
        <f t="shared" si="94"/>
        <v>0</v>
      </c>
      <c r="FE139" s="201"/>
      <c r="FF139" s="201"/>
      <c r="FG139" s="201"/>
      <c r="FH139" s="201"/>
      <c r="FI139" s="201"/>
      <c r="FJ139" s="201"/>
      <c r="FK139" s="201" t="str">
        <f t="shared" si="95"/>
        <v/>
      </c>
      <c r="FL139" s="201"/>
      <c r="FM139" s="201"/>
      <c r="FN139" s="201"/>
      <c r="FO139" s="201"/>
      <c r="FP139" s="201"/>
      <c r="FQ139" s="201"/>
      <c r="FR139" s="201">
        <f t="shared" si="96"/>
        <v>0</v>
      </c>
      <c r="FS139" s="201"/>
      <c r="FT139" s="201"/>
      <c r="FU139" s="201"/>
      <c r="FV139" s="201"/>
      <c r="FW139" s="201"/>
      <c r="FX139" s="201"/>
      <c r="FY139" s="201" t="str">
        <f t="shared" si="97"/>
        <v/>
      </c>
      <c r="FZ139" s="201"/>
      <c r="GA139" s="201"/>
      <c r="GB139" s="201"/>
      <c r="GC139" s="201"/>
      <c r="GD139" s="201"/>
      <c r="GE139" s="201"/>
      <c r="GF139" s="201" t="str">
        <f t="shared" si="98"/>
        <v/>
      </c>
      <c r="GG139" s="201"/>
      <c r="GH139" s="201"/>
      <c r="GI139" s="201"/>
      <c r="GJ139" s="201"/>
      <c r="GK139" s="201"/>
      <c r="GL139" s="201"/>
      <c r="GM139" s="201" t="str">
        <f t="shared" si="99"/>
        <v/>
      </c>
      <c r="GN139" s="201"/>
      <c r="GO139" s="201"/>
      <c r="GP139" s="201"/>
      <c r="GQ139" s="201"/>
      <c r="GR139" s="201"/>
      <c r="GS139" s="201"/>
      <c r="GT139" s="201" t="str">
        <f t="shared" si="100"/>
        <v/>
      </c>
      <c r="GU139" s="201"/>
      <c r="GV139" s="201"/>
      <c r="GW139" s="201"/>
      <c r="GX139" s="201"/>
      <c r="GY139" s="201"/>
      <c r="GZ139" s="201"/>
      <c r="HA139" s="201" t="str">
        <f t="shared" si="101"/>
        <v/>
      </c>
      <c r="HB139" s="201"/>
      <c r="HC139" s="201"/>
      <c r="HD139" s="201"/>
      <c r="HE139" s="201"/>
      <c r="HF139" s="201"/>
      <c r="HG139" s="201"/>
      <c r="HH139" s="201" t="str">
        <f t="shared" si="102"/>
        <v/>
      </c>
      <c r="HI139" s="201"/>
      <c r="HJ139" s="201"/>
      <c r="HK139" s="201"/>
      <c r="HL139" s="201"/>
      <c r="HM139" s="201"/>
      <c r="HN139" s="201"/>
      <c r="HO139" s="201" t="str">
        <f t="shared" si="103"/>
        <v/>
      </c>
      <c r="HP139" s="201"/>
      <c r="HQ139" s="201"/>
      <c r="HR139" s="201"/>
      <c r="HS139" s="201"/>
      <c r="HT139" s="201"/>
      <c r="HU139" s="201"/>
      <c r="HV139" s="201" t="str">
        <f t="shared" si="104"/>
        <v/>
      </c>
      <c r="HW139" s="201"/>
      <c r="HX139" s="201"/>
      <c r="HY139" s="201"/>
      <c r="HZ139" s="201"/>
      <c r="IA139" s="201"/>
      <c r="IB139" s="201"/>
      <c r="IC139" s="201" t="str">
        <f t="shared" si="105"/>
        <v/>
      </c>
      <c r="ID139" s="201"/>
      <c r="IE139" s="201"/>
      <c r="IF139" s="201"/>
      <c r="IG139" s="201"/>
      <c r="IH139" s="201"/>
      <c r="II139" s="201"/>
      <c r="IJ139" s="201" t="str">
        <f t="shared" si="106"/>
        <v/>
      </c>
      <c r="IK139" s="201"/>
      <c r="IL139" s="201"/>
      <c r="IM139" s="201"/>
      <c r="IN139" s="201"/>
      <c r="IO139" s="201"/>
      <c r="IP139" s="201"/>
      <c r="IQ139" s="201" t="str">
        <f t="shared" si="107"/>
        <v/>
      </c>
      <c r="IR139" s="201"/>
      <c r="IS139" s="201"/>
      <c r="IT139" s="201"/>
      <c r="IU139" s="201"/>
      <c r="IV139" s="201"/>
      <c r="IW139" s="201"/>
      <c r="IX139" s="201" t="str">
        <f t="shared" si="108"/>
        <v/>
      </c>
      <c r="IY139" s="201"/>
      <c r="IZ139" s="201"/>
      <c r="JA139" s="201"/>
      <c r="JB139" s="201"/>
      <c r="JC139" s="201"/>
      <c r="JD139" s="201"/>
      <c r="JE139" s="201" t="str">
        <f t="shared" si="109"/>
        <v/>
      </c>
      <c r="JF139" s="201"/>
      <c r="JG139" s="201"/>
      <c r="JH139" s="201"/>
      <c r="JI139" s="201"/>
      <c r="JJ139" s="201"/>
      <c r="JK139" s="201"/>
      <c r="JL139" s="201" t="str">
        <f t="shared" si="110"/>
        <v/>
      </c>
      <c r="JM139" s="201"/>
      <c r="JN139" s="201"/>
      <c r="JO139" s="201"/>
      <c r="JP139" s="201"/>
      <c r="JQ139" s="201"/>
      <c r="JR139" s="201"/>
      <c r="JS139" s="201" t="str">
        <f t="shared" si="111"/>
        <v/>
      </c>
      <c r="JT139" s="201"/>
      <c r="JU139" s="201"/>
      <c r="JV139" s="201"/>
      <c r="JW139" s="201"/>
      <c r="JX139" s="201"/>
      <c r="JY139" s="201"/>
      <c r="JZ139" s="201" t="str">
        <f t="shared" si="112"/>
        <v/>
      </c>
      <c r="KA139" s="201"/>
      <c r="KB139" s="201"/>
      <c r="KC139" s="201"/>
      <c r="KD139" s="201"/>
      <c r="KE139" s="201"/>
      <c r="KF139" s="201"/>
      <c r="KG139" s="201" t="str">
        <f t="shared" si="113"/>
        <v/>
      </c>
      <c r="KH139" s="201"/>
      <c r="KI139" s="201"/>
      <c r="KJ139" s="201"/>
      <c r="KK139" s="201"/>
      <c r="KL139" s="201"/>
      <c r="KM139" s="201"/>
      <c r="KN139" s="201" t="str">
        <f t="shared" si="114"/>
        <v/>
      </c>
      <c r="KO139" s="201"/>
      <c r="KP139" s="201"/>
      <c r="KQ139" s="201"/>
      <c r="KR139" s="201"/>
      <c r="KS139" s="201"/>
      <c r="KT139" s="201"/>
      <c r="KU139" s="201" t="str">
        <f t="shared" si="115"/>
        <v/>
      </c>
      <c r="KV139" s="201"/>
      <c r="KW139" s="201"/>
      <c r="KX139" s="201"/>
      <c r="KY139" s="201"/>
      <c r="KZ139" s="201"/>
      <c r="LA139" s="201"/>
      <c r="LB139" s="201" t="str">
        <f t="shared" si="116"/>
        <v/>
      </c>
      <c r="LC139" s="201"/>
      <c r="LD139" s="201"/>
      <c r="LE139" s="201"/>
      <c r="LF139" s="201"/>
      <c r="LG139" s="201"/>
      <c r="LH139" s="201"/>
      <c r="LI139" s="201" t="str">
        <f t="shared" si="53"/>
        <v/>
      </c>
      <c r="LJ139" s="201"/>
      <c r="LK139" s="201"/>
      <c r="LL139" s="201"/>
      <c r="LM139" s="201"/>
      <c r="LN139" s="201"/>
      <c r="LO139" s="201"/>
      <c r="LP139" s="201" t="str">
        <f t="shared" si="54"/>
        <v/>
      </c>
      <c r="LQ139" s="201"/>
      <c r="LR139" s="201"/>
      <c r="LS139" s="201"/>
      <c r="LT139" s="201"/>
      <c r="LU139" s="201"/>
      <c r="LV139" s="201"/>
      <c r="LW139" s="201" t="str">
        <f t="shared" si="55"/>
        <v/>
      </c>
      <c r="LX139" s="201"/>
      <c r="LY139" s="201"/>
      <c r="LZ139" s="201"/>
      <c r="MA139" s="201"/>
      <c r="MB139" s="201"/>
      <c r="MC139" s="201"/>
      <c r="MD139" s="201" t="str">
        <f t="shared" si="56"/>
        <v/>
      </c>
      <c r="ME139" s="201"/>
      <c r="MF139" s="201"/>
      <c r="MG139" s="201"/>
      <c r="MH139" s="201"/>
      <c r="MI139" s="201"/>
      <c r="MJ139" s="201"/>
      <c r="MK139" s="201" t="str">
        <f t="shared" si="57"/>
        <v/>
      </c>
      <c r="ML139" s="201"/>
      <c r="MM139" s="201"/>
      <c r="MN139" s="201"/>
      <c r="MO139" s="201"/>
      <c r="MP139" s="201"/>
      <c r="MQ139" s="201"/>
      <c r="MR139" s="201" t="str">
        <f t="shared" si="58"/>
        <v/>
      </c>
      <c r="MS139" s="201"/>
      <c r="MT139" s="201"/>
      <c r="MU139" s="201"/>
      <c r="MV139" s="201"/>
      <c r="MW139" s="201"/>
      <c r="MX139" s="201"/>
      <c r="MY139" s="201" t="str">
        <f t="shared" si="59"/>
        <v/>
      </c>
      <c r="MZ139" s="201"/>
      <c r="NA139" s="201"/>
      <c r="NB139" s="201"/>
      <c r="NC139" s="201"/>
      <c r="ND139" s="201"/>
      <c r="NE139" s="201"/>
      <c r="NF139" s="201" t="str">
        <f t="shared" si="60"/>
        <v/>
      </c>
      <c r="NG139" s="201"/>
      <c r="NH139" s="201"/>
      <c r="NI139" s="201"/>
      <c r="NJ139" s="201"/>
      <c r="NK139" s="201"/>
      <c r="NL139" s="201"/>
      <c r="NM139" s="201" t="str">
        <f t="shared" si="61"/>
        <v/>
      </c>
      <c r="NN139" s="201"/>
      <c r="NO139" s="201"/>
      <c r="NP139" s="201"/>
      <c r="NQ139" s="201"/>
      <c r="NR139" s="201"/>
      <c r="NS139" s="201"/>
      <c r="NT139" s="201" t="str">
        <f t="shared" si="62"/>
        <v/>
      </c>
      <c r="NU139" s="201"/>
      <c r="NV139" s="201"/>
      <c r="NW139" s="201"/>
      <c r="NX139" s="201"/>
      <c r="NY139" s="201"/>
      <c r="NZ139" s="201"/>
      <c r="OA139" s="201" t="str">
        <f t="shared" si="63"/>
        <v/>
      </c>
      <c r="OB139" s="201"/>
      <c r="OC139" s="201"/>
      <c r="OD139" s="201"/>
      <c r="OE139" s="201"/>
      <c r="OF139" s="201"/>
      <c r="OG139" s="201"/>
      <c r="OH139" s="201" t="str">
        <f t="shared" si="64"/>
        <v/>
      </c>
      <c r="OI139" s="201"/>
      <c r="OJ139" s="201"/>
      <c r="OK139" s="201"/>
      <c r="OL139" s="201"/>
      <c r="OM139" s="201"/>
      <c r="ON139" s="201"/>
      <c r="OO139" s="201" t="str">
        <f t="shared" si="65"/>
        <v/>
      </c>
      <c r="OP139" s="201"/>
      <c r="OQ139" s="201"/>
      <c r="OR139" s="201"/>
      <c r="OS139" s="201"/>
      <c r="OT139" s="201"/>
      <c r="OU139" s="201"/>
      <c r="OV139" s="201" t="str">
        <f t="shared" si="66"/>
        <v/>
      </c>
      <c r="OW139" s="201"/>
      <c r="OX139" s="201"/>
      <c r="OY139" s="201"/>
      <c r="OZ139" s="201"/>
      <c r="PA139" s="201"/>
      <c r="PB139" s="201"/>
      <c r="PC139" s="201" t="str">
        <f t="shared" si="67"/>
        <v/>
      </c>
      <c r="PD139" s="201"/>
      <c r="PE139" s="201"/>
      <c r="PF139" s="201"/>
      <c r="PG139" s="201"/>
      <c r="PH139" s="201"/>
      <c r="PI139" s="201"/>
      <c r="PJ139" s="201" t="str">
        <f t="shared" si="68"/>
        <v/>
      </c>
      <c r="PK139" s="201"/>
      <c r="PL139" s="201"/>
      <c r="PM139" s="201"/>
      <c r="PN139" s="201"/>
      <c r="PO139" s="201"/>
      <c r="PP139" s="201"/>
      <c r="PQ139" s="201" t="str">
        <f t="shared" si="69"/>
        <v/>
      </c>
      <c r="PR139" s="201"/>
      <c r="PS139" s="201"/>
      <c r="PT139" s="201"/>
      <c r="PU139" s="201"/>
      <c r="PV139" s="201"/>
      <c r="PW139" s="201"/>
      <c r="PX139" s="201" t="str">
        <f t="shared" si="70"/>
        <v/>
      </c>
      <c r="PY139" s="201"/>
      <c r="PZ139" s="201"/>
      <c r="QA139" s="201"/>
      <c r="QB139" s="201"/>
      <c r="QC139" s="201"/>
      <c r="QD139" s="201"/>
      <c r="QE139" s="201" t="str">
        <f t="shared" si="71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5" x14ac:dyDescent="0.2">
      <c r="A140" s="201"/>
      <c r="B140" s="202"/>
      <c r="C140" s="202"/>
      <c r="D140" s="202"/>
      <c r="E140" s="202"/>
      <c r="F140" s="201" t="e">
        <f t="shared" si="123"/>
        <v>#N/A</v>
      </c>
      <c r="G140" s="201"/>
      <c r="H140" s="202"/>
      <c r="I140" s="202"/>
      <c r="J140" s="202"/>
      <c r="K140" s="201"/>
      <c r="L140" s="201"/>
      <c r="M140" s="201">
        <f t="shared" si="124"/>
        <v>0</v>
      </c>
      <c r="N140" s="201"/>
      <c r="O140" s="201"/>
      <c r="P140" s="201"/>
      <c r="Q140" s="203"/>
      <c r="R140" s="201"/>
      <c r="S140" s="201"/>
      <c r="T140" s="201">
        <f t="shared" si="125"/>
        <v>0</v>
      </c>
      <c r="U140" s="201"/>
      <c r="V140" s="201"/>
      <c r="W140" s="201"/>
      <c r="X140" s="201"/>
      <c r="Y140" s="201"/>
      <c r="Z140" s="201"/>
      <c r="AA140" s="201">
        <f t="shared" si="126"/>
        <v>0</v>
      </c>
      <c r="AB140" s="201"/>
      <c r="AC140" s="201"/>
      <c r="AD140" s="201"/>
      <c r="AE140" s="201"/>
      <c r="AF140" s="201"/>
      <c r="AG140" s="201"/>
      <c r="AH140" s="201">
        <f t="shared" si="76"/>
        <v>20</v>
      </c>
      <c r="AI140" s="201"/>
      <c r="AJ140" s="201"/>
      <c r="AK140" s="201"/>
      <c r="AL140" s="201"/>
      <c r="AM140" s="201"/>
      <c r="AN140" s="201"/>
      <c r="AO140" s="201">
        <f t="shared" si="77"/>
        <v>0</v>
      </c>
      <c r="AP140" s="201"/>
      <c r="AQ140" s="201"/>
      <c r="AR140" s="201"/>
      <c r="AS140" s="201"/>
      <c r="AT140" s="201"/>
      <c r="AU140" s="201"/>
      <c r="AV140" s="201">
        <f t="shared" si="78"/>
        <v>20</v>
      </c>
      <c r="AW140" s="201"/>
      <c r="AX140" s="201"/>
      <c r="AY140" s="201"/>
      <c r="AZ140" s="201"/>
      <c r="BA140" s="201"/>
      <c r="BB140" s="201"/>
      <c r="BC140" s="201">
        <f t="shared" si="79"/>
        <v>20</v>
      </c>
      <c r="BD140" s="201"/>
      <c r="BE140" s="201"/>
      <c r="BF140" s="201"/>
      <c r="BG140" s="201"/>
      <c r="BH140" s="201"/>
      <c r="BI140" s="201"/>
      <c r="BJ140" s="201">
        <f t="shared" si="80"/>
        <v>20</v>
      </c>
      <c r="BK140" s="201"/>
      <c r="BL140" s="201"/>
      <c r="BM140" s="201"/>
      <c r="BN140" s="201"/>
      <c r="BO140" s="201"/>
      <c r="BP140" s="201"/>
      <c r="BQ140" s="201">
        <f t="shared" si="81"/>
        <v>0</v>
      </c>
      <c r="BR140" s="201"/>
      <c r="BS140" s="201"/>
      <c r="BT140" s="201"/>
      <c r="BU140" s="201"/>
      <c r="BV140" s="201"/>
      <c r="BW140" s="201"/>
      <c r="BX140" s="201">
        <f t="shared" si="82"/>
        <v>0</v>
      </c>
      <c r="BY140" s="201"/>
      <c r="BZ140" s="201"/>
      <c r="CA140" s="201"/>
      <c r="CB140" s="201"/>
      <c r="CC140" s="201"/>
      <c r="CD140" s="201"/>
      <c r="CE140" s="201">
        <f t="shared" si="83"/>
        <v>20</v>
      </c>
      <c r="CF140" s="201"/>
      <c r="CG140" s="201"/>
      <c r="CH140" s="201"/>
      <c r="CI140" s="201"/>
      <c r="CJ140" s="201"/>
      <c r="CK140" s="201"/>
      <c r="CL140" s="201">
        <f t="shared" si="84"/>
        <v>20</v>
      </c>
      <c r="CM140" s="201"/>
      <c r="CN140" s="201"/>
      <c r="CO140" s="201"/>
      <c r="CP140" s="201"/>
      <c r="CQ140" s="201"/>
      <c r="CR140" s="201"/>
      <c r="CS140" s="201">
        <f t="shared" si="85"/>
        <v>20</v>
      </c>
      <c r="CT140" s="201"/>
      <c r="CU140" s="201"/>
      <c r="CV140" s="201"/>
      <c r="CW140" s="201"/>
      <c r="CX140" s="201"/>
      <c r="CY140" s="201"/>
      <c r="CZ140" s="201">
        <f t="shared" si="86"/>
        <v>20</v>
      </c>
      <c r="DA140" s="201"/>
      <c r="DB140" s="201"/>
      <c r="DC140" s="201"/>
      <c r="DD140" s="201"/>
      <c r="DE140" s="201"/>
      <c r="DF140" s="201"/>
      <c r="DG140" s="201">
        <f t="shared" si="87"/>
        <v>20</v>
      </c>
      <c r="DH140" s="201"/>
      <c r="DI140" s="201"/>
      <c r="DJ140" s="201"/>
      <c r="DK140" s="201"/>
      <c r="DL140" s="201"/>
      <c r="DM140" s="201"/>
      <c r="DN140" s="201">
        <f t="shared" si="88"/>
        <v>0</v>
      </c>
      <c r="DO140" s="201"/>
      <c r="DP140" s="201"/>
      <c r="DQ140" s="201"/>
      <c r="DR140" s="201"/>
      <c r="DS140" s="201"/>
      <c r="DT140" s="201"/>
      <c r="DU140" s="201">
        <f t="shared" si="89"/>
        <v>20</v>
      </c>
      <c r="DV140" s="201"/>
      <c r="DW140" s="201"/>
      <c r="DX140" s="201"/>
      <c r="DY140" s="201"/>
      <c r="DZ140" s="201"/>
      <c r="EA140" s="201"/>
      <c r="EB140" s="201">
        <f t="shared" si="90"/>
        <v>20</v>
      </c>
      <c r="EC140" s="201"/>
      <c r="ED140" s="201"/>
      <c r="EE140" s="201"/>
      <c r="EF140" s="201"/>
      <c r="EG140" s="201"/>
      <c r="EH140" s="201"/>
      <c r="EI140" s="201">
        <f t="shared" si="91"/>
        <v>0</v>
      </c>
      <c r="EJ140" s="201"/>
      <c r="EK140" s="201"/>
      <c r="EL140" s="201"/>
      <c r="EM140" s="201"/>
      <c r="EN140" s="201"/>
      <c r="EO140" s="201"/>
      <c r="EP140" s="201">
        <f t="shared" si="92"/>
        <v>20</v>
      </c>
      <c r="EQ140" s="201"/>
      <c r="ER140" s="201"/>
      <c r="ES140" s="201"/>
      <c r="ET140" s="201"/>
      <c r="EU140" s="201"/>
      <c r="EV140" s="201"/>
      <c r="EW140" s="201">
        <f t="shared" si="93"/>
        <v>0</v>
      </c>
      <c r="EX140" s="201"/>
      <c r="EY140" s="201"/>
      <c r="EZ140" s="201"/>
      <c r="FA140" s="201"/>
      <c r="FB140" s="201"/>
      <c r="FC140" s="201"/>
      <c r="FD140" s="201">
        <f t="shared" si="94"/>
        <v>0</v>
      </c>
      <c r="FE140" s="201"/>
      <c r="FF140" s="201"/>
      <c r="FG140" s="201"/>
      <c r="FH140" s="201"/>
      <c r="FI140" s="201"/>
      <c r="FJ140" s="201"/>
      <c r="FK140" s="201" t="str">
        <f t="shared" si="95"/>
        <v/>
      </c>
      <c r="FL140" s="201"/>
      <c r="FM140" s="201"/>
      <c r="FN140" s="201"/>
      <c r="FO140" s="201"/>
      <c r="FP140" s="201"/>
      <c r="FQ140" s="201"/>
      <c r="FR140" s="201">
        <f t="shared" si="96"/>
        <v>0</v>
      </c>
      <c r="FS140" s="201"/>
      <c r="FT140" s="201"/>
      <c r="FU140" s="201"/>
      <c r="FV140" s="201"/>
      <c r="FW140" s="201"/>
      <c r="FX140" s="201"/>
      <c r="FY140" s="201" t="str">
        <f t="shared" si="97"/>
        <v/>
      </c>
      <c r="FZ140" s="201"/>
      <c r="GA140" s="201"/>
      <c r="GB140" s="201"/>
      <c r="GC140" s="201"/>
      <c r="GD140" s="201"/>
      <c r="GE140" s="201"/>
      <c r="GF140" s="201" t="str">
        <f t="shared" si="98"/>
        <v/>
      </c>
      <c r="GG140" s="201"/>
      <c r="GH140" s="201"/>
      <c r="GI140" s="201"/>
      <c r="GJ140" s="201"/>
      <c r="GK140" s="201"/>
      <c r="GL140" s="201"/>
      <c r="GM140" s="201" t="str">
        <f t="shared" si="99"/>
        <v/>
      </c>
      <c r="GN140" s="201"/>
      <c r="GO140" s="201"/>
      <c r="GP140" s="201"/>
      <c r="GQ140" s="201"/>
      <c r="GR140" s="201"/>
      <c r="GS140" s="201"/>
      <c r="GT140" s="201" t="str">
        <f t="shared" si="100"/>
        <v/>
      </c>
      <c r="GU140" s="201"/>
      <c r="GV140" s="201"/>
      <c r="GW140" s="201"/>
      <c r="GX140" s="201"/>
      <c r="GY140" s="201"/>
      <c r="GZ140" s="201"/>
      <c r="HA140" s="201" t="str">
        <f t="shared" si="101"/>
        <v/>
      </c>
      <c r="HB140" s="201"/>
      <c r="HC140" s="201"/>
      <c r="HD140" s="201"/>
      <c r="HE140" s="201"/>
      <c r="HF140" s="201"/>
      <c r="HG140" s="201"/>
      <c r="HH140" s="201" t="str">
        <f t="shared" si="102"/>
        <v/>
      </c>
      <c r="HI140" s="201"/>
      <c r="HJ140" s="201"/>
      <c r="HK140" s="201"/>
      <c r="HL140" s="201"/>
      <c r="HM140" s="201"/>
      <c r="HN140" s="201"/>
      <c r="HO140" s="201" t="str">
        <f t="shared" si="103"/>
        <v/>
      </c>
      <c r="HP140" s="201"/>
      <c r="HQ140" s="201"/>
      <c r="HR140" s="201"/>
      <c r="HS140" s="201"/>
      <c r="HT140" s="201"/>
      <c r="HU140" s="201"/>
      <c r="HV140" s="201" t="str">
        <f t="shared" si="104"/>
        <v/>
      </c>
      <c r="HW140" s="201"/>
      <c r="HX140" s="201"/>
      <c r="HY140" s="201"/>
      <c r="HZ140" s="201"/>
      <c r="IA140" s="201"/>
      <c r="IB140" s="201"/>
      <c r="IC140" s="201" t="str">
        <f t="shared" si="105"/>
        <v/>
      </c>
      <c r="ID140" s="201"/>
      <c r="IE140" s="201"/>
      <c r="IF140" s="201"/>
      <c r="IG140" s="201"/>
      <c r="IH140" s="201"/>
      <c r="II140" s="201"/>
      <c r="IJ140" s="201" t="str">
        <f t="shared" si="106"/>
        <v/>
      </c>
      <c r="IK140" s="201"/>
      <c r="IL140" s="201"/>
      <c r="IM140" s="201"/>
      <c r="IN140" s="201"/>
      <c r="IO140" s="201"/>
      <c r="IP140" s="201"/>
      <c r="IQ140" s="201" t="str">
        <f t="shared" si="107"/>
        <v/>
      </c>
      <c r="IR140" s="201"/>
      <c r="IS140" s="201"/>
      <c r="IT140" s="201"/>
      <c r="IU140" s="201"/>
      <c r="IV140" s="201"/>
      <c r="IW140" s="201"/>
      <c r="IX140" s="201" t="str">
        <f t="shared" si="108"/>
        <v/>
      </c>
      <c r="IY140" s="201"/>
      <c r="IZ140" s="201"/>
      <c r="JA140" s="201"/>
      <c r="JB140" s="201"/>
      <c r="JC140" s="201"/>
      <c r="JD140" s="201"/>
      <c r="JE140" s="201" t="str">
        <f t="shared" si="109"/>
        <v/>
      </c>
      <c r="JF140" s="201"/>
      <c r="JG140" s="201"/>
      <c r="JH140" s="201"/>
      <c r="JI140" s="201"/>
      <c r="JJ140" s="201"/>
      <c r="JK140" s="201"/>
      <c r="JL140" s="201" t="str">
        <f t="shared" si="110"/>
        <v/>
      </c>
      <c r="JM140" s="201"/>
      <c r="JN140" s="201"/>
      <c r="JO140" s="201"/>
      <c r="JP140" s="201"/>
      <c r="JQ140" s="201"/>
      <c r="JR140" s="201"/>
      <c r="JS140" s="201" t="str">
        <f t="shared" si="111"/>
        <v/>
      </c>
      <c r="JT140" s="201"/>
      <c r="JU140" s="201"/>
      <c r="JV140" s="201"/>
      <c r="JW140" s="201"/>
      <c r="JX140" s="201"/>
      <c r="JY140" s="201"/>
      <c r="JZ140" s="201" t="str">
        <f t="shared" si="112"/>
        <v/>
      </c>
      <c r="KA140" s="201"/>
      <c r="KB140" s="201"/>
      <c r="KC140" s="201"/>
      <c r="KD140" s="201"/>
      <c r="KE140" s="201"/>
      <c r="KF140" s="201"/>
      <c r="KG140" s="201" t="str">
        <f t="shared" si="113"/>
        <v/>
      </c>
      <c r="KH140" s="201"/>
      <c r="KI140" s="201"/>
      <c r="KJ140" s="201"/>
      <c r="KK140" s="201"/>
      <c r="KL140" s="201"/>
      <c r="KM140" s="201"/>
      <c r="KN140" s="201" t="str">
        <f t="shared" si="114"/>
        <v/>
      </c>
      <c r="KO140" s="201"/>
      <c r="KP140" s="201"/>
      <c r="KQ140" s="201"/>
      <c r="KR140" s="201"/>
      <c r="KS140" s="201"/>
      <c r="KT140" s="201"/>
      <c r="KU140" s="201" t="str">
        <f t="shared" si="115"/>
        <v/>
      </c>
      <c r="KV140" s="201"/>
      <c r="KW140" s="201"/>
      <c r="KX140" s="201"/>
      <c r="KY140" s="201"/>
      <c r="KZ140" s="201"/>
      <c r="LA140" s="201"/>
      <c r="LB140" s="201" t="str">
        <f t="shared" si="116"/>
        <v/>
      </c>
      <c r="LC140" s="201"/>
      <c r="LD140" s="201"/>
      <c r="LE140" s="201"/>
      <c r="LF140" s="201"/>
      <c r="LG140" s="201"/>
      <c r="LH140" s="201"/>
      <c r="LI140" s="201" t="str">
        <f t="shared" si="53"/>
        <v/>
      </c>
      <c r="LJ140" s="201"/>
      <c r="LK140" s="201"/>
      <c r="LL140" s="201"/>
      <c r="LM140" s="201"/>
      <c r="LN140" s="201"/>
      <c r="LO140" s="201"/>
      <c r="LP140" s="201" t="str">
        <f t="shared" si="54"/>
        <v/>
      </c>
      <c r="LQ140" s="201"/>
      <c r="LR140" s="201"/>
      <c r="LS140" s="201"/>
      <c r="LT140" s="201"/>
      <c r="LU140" s="201"/>
      <c r="LV140" s="201"/>
      <c r="LW140" s="201" t="str">
        <f t="shared" si="55"/>
        <v/>
      </c>
      <c r="LX140" s="201"/>
      <c r="LY140" s="201"/>
      <c r="LZ140" s="201"/>
      <c r="MA140" s="201"/>
      <c r="MB140" s="201"/>
      <c r="MC140" s="201"/>
      <c r="MD140" s="201" t="str">
        <f t="shared" si="56"/>
        <v/>
      </c>
      <c r="ME140" s="201"/>
      <c r="MF140" s="201"/>
      <c r="MG140" s="201"/>
      <c r="MH140" s="201"/>
      <c r="MI140" s="201"/>
      <c r="MJ140" s="201"/>
      <c r="MK140" s="201" t="str">
        <f t="shared" si="57"/>
        <v/>
      </c>
      <c r="ML140" s="201"/>
      <c r="MM140" s="201"/>
      <c r="MN140" s="201"/>
      <c r="MO140" s="201"/>
      <c r="MP140" s="201"/>
      <c r="MQ140" s="201"/>
      <c r="MR140" s="201" t="str">
        <f t="shared" si="58"/>
        <v/>
      </c>
      <c r="MS140" s="201"/>
      <c r="MT140" s="201"/>
      <c r="MU140" s="201"/>
      <c r="MV140" s="201"/>
      <c r="MW140" s="201"/>
      <c r="MX140" s="201"/>
      <c r="MY140" s="201" t="str">
        <f t="shared" si="59"/>
        <v/>
      </c>
      <c r="MZ140" s="201"/>
      <c r="NA140" s="201"/>
      <c r="NB140" s="201"/>
      <c r="NC140" s="201"/>
      <c r="ND140" s="201"/>
      <c r="NE140" s="201"/>
      <c r="NF140" s="201" t="str">
        <f t="shared" si="60"/>
        <v/>
      </c>
      <c r="NG140" s="201"/>
      <c r="NH140" s="201"/>
      <c r="NI140" s="201"/>
      <c r="NJ140" s="201"/>
      <c r="NK140" s="201"/>
      <c r="NL140" s="201"/>
      <c r="NM140" s="201" t="str">
        <f t="shared" si="61"/>
        <v/>
      </c>
      <c r="NN140" s="201"/>
      <c r="NO140" s="201"/>
      <c r="NP140" s="201"/>
      <c r="NQ140" s="201"/>
      <c r="NR140" s="201"/>
      <c r="NS140" s="201"/>
      <c r="NT140" s="201" t="str">
        <f t="shared" si="62"/>
        <v/>
      </c>
      <c r="NU140" s="201"/>
      <c r="NV140" s="201"/>
      <c r="NW140" s="201"/>
      <c r="NX140" s="201"/>
      <c r="NY140" s="201"/>
      <c r="NZ140" s="201"/>
      <c r="OA140" s="201" t="str">
        <f t="shared" si="63"/>
        <v/>
      </c>
      <c r="OB140" s="201"/>
      <c r="OC140" s="201"/>
      <c r="OD140" s="201"/>
      <c r="OE140" s="201"/>
      <c r="OF140" s="201"/>
      <c r="OG140" s="201"/>
      <c r="OH140" s="201" t="str">
        <f t="shared" si="64"/>
        <v/>
      </c>
      <c r="OI140" s="201"/>
      <c r="OJ140" s="201"/>
      <c r="OK140" s="201"/>
      <c r="OL140" s="201"/>
      <c r="OM140" s="201"/>
      <c r="ON140" s="201"/>
      <c r="OO140" s="201" t="str">
        <f t="shared" si="65"/>
        <v/>
      </c>
      <c r="OP140" s="201"/>
      <c r="OQ140" s="201"/>
      <c r="OR140" s="201"/>
      <c r="OS140" s="201"/>
      <c r="OT140" s="201"/>
      <c r="OU140" s="201"/>
      <c r="OV140" s="201" t="str">
        <f t="shared" si="66"/>
        <v/>
      </c>
      <c r="OW140" s="201"/>
      <c r="OX140" s="201"/>
      <c r="OY140" s="201"/>
      <c r="OZ140" s="201"/>
      <c r="PA140" s="201"/>
      <c r="PB140" s="201"/>
      <c r="PC140" s="201" t="str">
        <f t="shared" si="67"/>
        <v/>
      </c>
      <c r="PD140" s="201"/>
      <c r="PE140" s="201"/>
      <c r="PF140" s="201"/>
      <c r="PG140" s="201"/>
      <c r="PH140" s="201"/>
      <c r="PI140" s="201"/>
      <c r="PJ140" s="201" t="str">
        <f t="shared" si="68"/>
        <v/>
      </c>
      <c r="PK140" s="201"/>
      <c r="PL140" s="201"/>
      <c r="PM140" s="201"/>
      <c r="PN140" s="201"/>
      <c r="PO140" s="201"/>
      <c r="PP140" s="201"/>
      <c r="PQ140" s="201" t="str">
        <f t="shared" si="69"/>
        <v/>
      </c>
      <c r="PR140" s="201"/>
      <c r="PS140" s="201"/>
      <c r="PT140" s="201"/>
      <c r="PU140" s="201"/>
      <c r="PV140" s="201"/>
      <c r="PW140" s="201"/>
      <c r="PX140" s="201" t="str">
        <f t="shared" si="70"/>
        <v/>
      </c>
      <c r="PY140" s="201"/>
      <c r="PZ140" s="201"/>
      <c r="QA140" s="201"/>
      <c r="QB140" s="201"/>
      <c r="QC140" s="201"/>
      <c r="QD140" s="201"/>
      <c r="QE140" s="201" t="str">
        <f t="shared" si="71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5" x14ac:dyDescent="0.2">
      <c r="A141" s="201"/>
      <c r="B141" s="202"/>
      <c r="C141" s="202"/>
      <c r="D141" s="202"/>
      <c r="E141" s="202"/>
      <c r="F141" s="201" t="e">
        <f t="shared" si="123"/>
        <v>#N/A</v>
      </c>
      <c r="G141" s="201"/>
      <c r="H141" s="202"/>
      <c r="I141" s="202"/>
      <c r="J141" s="202"/>
      <c r="K141" s="201"/>
      <c r="L141" s="201"/>
      <c r="M141" s="201">
        <f t="shared" si="124"/>
        <v>0</v>
      </c>
      <c r="N141" s="201"/>
      <c r="O141" s="201"/>
      <c r="P141" s="201"/>
      <c r="Q141" s="203"/>
      <c r="R141" s="201"/>
      <c r="S141" s="201"/>
      <c r="T141" s="201">
        <f t="shared" si="125"/>
        <v>0</v>
      </c>
      <c r="U141" s="201"/>
      <c r="V141" s="201"/>
      <c r="W141" s="201"/>
      <c r="X141" s="201"/>
      <c r="Y141" s="201"/>
      <c r="Z141" s="201"/>
      <c r="AA141" s="201">
        <f t="shared" si="126"/>
        <v>0</v>
      </c>
      <c r="AB141" s="201"/>
      <c r="AC141" s="201"/>
      <c r="AD141" s="201"/>
      <c r="AE141" s="201"/>
      <c r="AF141" s="201"/>
      <c r="AG141" s="201"/>
      <c r="AH141" s="201">
        <f t="shared" si="76"/>
        <v>0</v>
      </c>
      <c r="AI141" s="201"/>
      <c r="AJ141" s="201"/>
      <c r="AK141" s="201"/>
      <c r="AL141" s="201"/>
      <c r="AM141" s="201"/>
      <c r="AN141" s="201"/>
      <c r="AO141" s="201">
        <f t="shared" si="77"/>
        <v>0</v>
      </c>
      <c r="AP141" s="201"/>
      <c r="AQ141" s="201"/>
      <c r="AR141" s="201"/>
      <c r="AS141" s="201"/>
      <c r="AT141" s="201"/>
      <c r="AU141" s="201"/>
      <c r="AV141" s="201">
        <f t="shared" si="78"/>
        <v>0</v>
      </c>
      <c r="AW141" s="201"/>
      <c r="AX141" s="201"/>
      <c r="AY141" s="201"/>
      <c r="AZ141" s="201"/>
      <c r="BA141" s="201"/>
      <c r="BB141" s="201"/>
      <c r="BC141" s="201">
        <f t="shared" si="79"/>
        <v>20</v>
      </c>
      <c r="BD141" s="201"/>
      <c r="BE141" s="201"/>
      <c r="BF141" s="201"/>
      <c r="BG141" s="201"/>
      <c r="BH141" s="201"/>
      <c r="BI141" s="201"/>
      <c r="BJ141" s="201">
        <f t="shared" si="80"/>
        <v>0</v>
      </c>
      <c r="BK141" s="201"/>
      <c r="BL141" s="201"/>
      <c r="BM141" s="201"/>
      <c r="BN141" s="201"/>
      <c r="BO141" s="201"/>
      <c r="BP141" s="201"/>
      <c r="BQ141" s="201">
        <f t="shared" si="81"/>
        <v>0</v>
      </c>
      <c r="BR141" s="201"/>
      <c r="BS141" s="201"/>
      <c r="BT141" s="201"/>
      <c r="BU141" s="201"/>
      <c r="BV141" s="201"/>
      <c r="BW141" s="201"/>
      <c r="BX141" s="201">
        <f t="shared" si="82"/>
        <v>0</v>
      </c>
      <c r="BY141" s="201"/>
      <c r="BZ141" s="201"/>
      <c r="CA141" s="201"/>
      <c r="CB141" s="201"/>
      <c r="CC141" s="201"/>
      <c r="CD141" s="201"/>
      <c r="CE141" s="201">
        <f t="shared" si="83"/>
        <v>0</v>
      </c>
      <c r="CF141" s="201"/>
      <c r="CG141" s="201"/>
      <c r="CH141" s="201"/>
      <c r="CI141" s="201"/>
      <c r="CJ141" s="201"/>
      <c r="CK141" s="201"/>
      <c r="CL141" s="201">
        <f t="shared" si="84"/>
        <v>0</v>
      </c>
      <c r="CM141" s="201"/>
      <c r="CN141" s="201"/>
      <c r="CO141" s="201"/>
      <c r="CP141" s="201"/>
      <c r="CQ141" s="201"/>
      <c r="CR141" s="201"/>
      <c r="CS141" s="201">
        <f t="shared" si="85"/>
        <v>20</v>
      </c>
      <c r="CT141" s="201"/>
      <c r="CU141" s="201"/>
      <c r="CV141" s="201"/>
      <c r="CW141" s="201"/>
      <c r="CX141" s="201"/>
      <c r="CY141" s="201"/>
      <c r="CZ141" s="201">
        <f t="shared" si="86"/>
        <v>20</v>
      </c>
      <c r="DA141" s="201"/>
      <c r="DB141" s="201"/>
      <c r="DC141" s="201"/>
      <c r="DD141" s="201"/>
      <c r="DE141" s="201"/>
      <c r="DF141" s="201"/>
      <c r="DG141" s="201">
        <f t="shared" si="87"/>
        <v>0</v>
      </c>
      <c r="DH141" s="201"/>
      <c r="DI141" s="201"/>
      <c r="DJ141" s="201"/>
      <c r="DK141" s="201"/>
      <c r="DL141" s="201"/>
      <c r="DM141" s="201"/>
      <c r="DN141" s="201">
        <f t="shared" si="88"/>
        <v>0</v>
      </c>
      <c r="DO141" s="201"/>
      <c r="DP141" s="201"/>
      <c r="DQ141" s="201"/>
      <c r="DR141" s="201"/>
      <c r="DS141" s="201"/>
      <c r="DT141" s="201"/>
      <c r="DU141" s="201">
        <f t="shared" si="89"/>
        <v>0</v>
      </c>
      <c r="DV141" s="201"/>
      <c r="DW141" s="201"/>
      <c r="DX141" s="201"/>
      <c r="DY141" s="201"/>
      <c r="DZ141" s="201"/>
      <c r="EA141" s="201"/>
      <c r="EB141" s="201">
        <f t="shared" si="90"/>
        <v>20</v>
      </c>
      <c r="EC141" s="201"/>
      <c r="ED141" s="201"/>
      <c r="EE141" s="201"/>
      <c r="EF141" s="201"/>
      <c r="EG141" s="201"/>
      <c r="EH141" s="201"/>
      <c r="EI141" s="201">
        <f t="shared" si="91"/>
        <v>0</v>
      </c>
      <c r="EJ141" s="201"/>
      <c r="EK141" s="201"/>
      <c r="EL141" s="201"/>
      <c r="EM141" s="201"/>
      <c r="EN141" s="201"/>
      <c r="EO141" s="201"/>
      <c r="EP141" s="201">
        <f t="shared" si="92"/>
        <v>0</v>
      </c>
      <c r="EQ141" s="201"/>
      <c r="ER141" s="201"/>
      <c r="ES141" s="201"/>
      <c r="ET141" s="201"/>
      <c r="EU141" s="201"/>
      <c r="EV141" s="201"/>
      <c r="EW141" s="201">
        <f t="shared" si="93"/>
        <v>0</v>
      </c>
      <c r="EX141" s="201"/>
      <c r="EY141" s="201"/>
      <c r="EZ141" s="201"/>
      <c r="FA141" s="201"/>
      <c r="FB141" s="201"/>
      <c r="FC141" s="201"/>
      <c r="FD141" s="201">
        <f t="shared" si="94"/>
        <v>0</v>
      </c>
      <c r="FE141" s="201"/>
      <c r="FF141" s="201"/>
      <c r="FG141" s="201"/>
      <c r="FH141" s="201"/>
      <c r="FI141" s="201"/>
      <c r="FJ141" s="201"/>
      <c r="FK141" s="201" t="str">
        <f t="shared" si="95"/>
        <v/>
      </c>
      <c r="FL141" s="201"/>
      <c r="FM141" s="201"/>
      <c r="FN141" s="201"/>
      <c r="FO141" s="201"/>
      <c r="FP141" s="201"/>
      <c r="FQ141" s="201"/>
      <c r="FR141" s="201">
        <f t="shared" si="96"/>
        <v>0</v>
      </c>
      <c r="FS141" s="201"/>
      <c r="FT141" s="201"/>
      <c r="FU141" s="201"/>
      <c r="FV141" s="201"/>
      <c r="FW141" s="201"/>
      <c r="FX141" s="201"/>
      <c r="FY141" s="201" t="str">
        <f t="shared" si="97"/>
        <v/>
      </c>
      <c r="FZ141" s="201"/>
      <c r="GA141" s="201"/>
      <c r="GB141" s="201"/>
      <c r="GC141" s="201"/>
      <c r="GD141" s="201"/>
      <c r="GE141" s="201"/>
      <c r="GF141" s="201" t="str">
        <f t="shared" si="98"/>
        <v/>
      </c>
      <c r="GG141" s="201"/>
      <c r="GH141" s="201"/>
      <c r="GI141" s="201"/>
      <c r="GJ141" s="201"/>
      <c r="GK141" s="201"/>
      <c r="GL141" s="201"/>
      <c r="GM141" s="201" t="str">
        <f t="shared" si="99"/>
        <v/>
      </c>
      <c r="GN141" s="201"/>
      <c r="GO141" s="201"/>
      <c r="GP141" s="201"/>
      <c r="GQ141" s="201"/>
      <c r="GR141" s="201"/>
      <c r="GS141" s="201"/>
      <c r="GT141" s="201" t="str">
        <f t="shared" si="100"/>
        <v/>
      </c>
      <c r="GU141" s="201"/>
      <c r="GV141" s="201"/>
      <c r="GW141" s="201"/>
      <c r="GX141" s="201"/>
      <c r="GY141" s="201"/>
      <c r="GZ141" s="201"/>
      <c r="HA141" s="201" t="str">
        <f t="shared" si="101"/>
        <v/>
      </c>
      <c r="HB141" s="201"/>
      <c r="HC141" s="201"/>
      <c r="HD141" s="201"/>
      <c r="HE141" s="201"/>
      <c r="HF141" s="201"/>
      <c r="HG141" s="201"/>
      <c r="HH141" s="201" t="str">
        <f t="shared" si="102"/>
        <v/>
      </c>
      <c r="HI141" s="201"/>
      <c r="HJ141" s="201"/>
      <c r="HK141" s="201"/>
      <c r="HL141" s="201"/>
      <c r="HM141" s="201"/>
      <c r="HN141" s="201"/>
      <c r="HO141" s="201" t="str">
        <f t="shared" si="103"/>
        <v/>
      </c>
      <c r="HP141" s="201"/>
      <c r="HQ141" s="201"/>
      <c r="HR141" s="201"/>
      <c r="HS141" s="201"/>
      <c r="HT141" s="201"/>
      <c r="HU141" s="201"/>
      <c r="HV141" s="201" t="str">
        <f t="shared" si="104"/>
        <v/>
      </c>
      <c r="HW141" s="201"/>
      <c r="HX141" s="201"/>
      <c r="HY141" s="201"/>
      <c r="HZ141" s="201"/>
      <c r="IA141" s="201"/>
      <c r="IB141" s="201"/>
      <c r="IC141" s="201" t="str">
        <f t="shared" si="105"/>
        <v/>
      </c>
      <c r="ID141" s="201"/>
      <c r="IE141" s="201"/>
      <c r="IF141" s="201"/>
      <c r="IG141" s="201"/>
      <c r="IH141" s="201"/>
      <c r="II141" s="201"/>
      <c r="IJ141" s="201" t="str">
        <f t="shared" si="106"/>
        <v/>
      </c>
      <c r="IK141" s="201"/>
      <c r="IL141" s="201"/>
      <c r="IM141" s="201"/>
      <c r="IN141" s="201"/>
      <c r="IO141" s="201"/>
      <c r="IP141" s="201"/>
      <c r="IQ141" s="201" t="str">
        <f t="shared" si="107"/>
        <v/>
      </c>
      <c r="IR141" s="201"/>
      <c r="IS141" s="201"/>
      <c r="IT141" s="201"/>
      <c r="IU141" s="201"/>
      <c r="IV141" s="201"/>
      <c r="IW141" s="201"/>
      <c r="IX141" s="201" t="str">
        <f t="shared" si="108"/>
        <v/>
      </c>
      <c r="IY141" s="201"/>
      <c r="IZ141" s="201"/>
      <c r="JA141" s="201"/>
      <c r="JB141" s="201"/>
      <c r="JC141" s="201"/>
      <c r="JD141" s="201"/>
      <c r="JE141" s="201" t="str">
        <f t="shared" si="109"/>
        <v/>
      </c>
      <c r="JF141" s="201"/>
      <c r="JG141" s="201"/>
      <c r="JH141" s="201"/>
      <c r="JI141" s="201"/>
      <c r="JJ141" s="201"/>
      <c r="JK141" s="201"/>
      <c r="JL141" s="201" t="str">
        <f t="shared" si="110"/>
        <v/>
      </c>
      <c r="JM141" s="201"/>
      <c r="JN141" s="201"/>
      <c r="JO141" s="201"/>
      <c r="JP141" s="201"/>
      <c r="JQ141" s="201"/>
      <c r="JR141" s="201"/>
      <c r="JS141" s="201" t="str">
        <f t="shared" si="111"/>
        <v/>
      </c>
      <c r="JT141" s="201"/>
      <c r="JU141" s="201"/>
      <c r="JV141" s="201"/>
      <c r="JW141" s="201"/>
      <c r="JX141" s="201"/>
      <c r="JY141" s="201"/>
      <c r="JZ141" s="201" t="str">
        <f t="shared" si="112"/>
        <v/>
      </c>
      <c r="KA141" s="201"/>
      <c r="KB141" s="201"/>
      <c r="KC141" s="201"/>
      <c r="KD141" s="201"/>
      <c r="KE141" s="201"/>
      <c r="KF141" s="201"/>
      <c r="KG141" s="201" t="str">
        <f t="shared" si="113"/>
        <v/>
      </c>
      <c r="KH141" s="201"/>
      <c r="KI141" s="201"/>
      <c r="KJ141" s="201"/>
      <c r="KK141" s="201"/>
      <c r="KL141" s="201"/>
      <c r="KM141" s="201"/>
      <c r="KN141" s="201" t="str">
        <f t="shared" si="114"/>
        <v/>
      </c>
      <c r="KO141" s="201"/>
      <c r="KP141" s="201"/>
      <c r="KQ141" s="201"/>
      <c r="KR141" s="201"/>
      <c r="KS141" s="201"/>
      <c r="KT141" s="201"/>
      <c r="KU141" s="201" t="str">
        <f t="shared" si="115"/>
        <v/>
      </c>
      <c r="KV141" s="201"/>
      <c r="KW141" s="201"/>
      <c r="KX141" s="201"/>
      <c r="KY141" s="201"/>
      <c r="KZ141" s="201"/>
      <c r="LA141" s="201"/>
      <c r="LB141" s="201" t="str">
        <f t="shared" si="116"/>
        <v/>
      </c>
      <c r="LC141" s="201"/>
      <c r="LD141" s="201"/>
      <c r="LE141" s="201"/>
      <c r="LF141" s="201"/>
      <c r="LG141" s="201"/>
      <c r="LH141" s="201"/>
      <c r="LI141" s="201" t="str">
        <f t="shared" si="53"/>
        <v/>
      </c>
      <c r="LJ141" s="201"/>
      <c r="LK141" s="201"/>
      <c r="LL141" s="201"/>
      <c r="LM141" s="201"/>
      <c r="LN141" s="201"/>
      <c r="LO141" s="201"/>
      <c r="LP141" s="201" t="str">
        <f t="shared" si="54"/>
        <v/>
      </c>
      <c r="LQ141" s="201"/>
      <c r="LR141" s="201"/>
      <c r="LS141" s="201"/>
      <c r="LT141" s="201"/>
      <c r="LU141" s="201"/>
      <c r="LV141" s="201"/>
      <c r="LW141" s="201" t="str">
        <f t="shared" si="55"/>
        <v/>
      </c>
      <c r="LX141" s="201"/>
      <c r="LY141" s="201"/>
      <c r="LZ141" s="201"/>
      <c r="MA141" s="201"/>
      <c r="MB141" s="201"/>
      <c r="MC141" s="201"/>
      <c r="MD141" s="201" t="str">
        <f t="shared" si="56"/>
        <v/>
      </c>
      <c r="ME141" s="201"/>
      <c r="MF141" s="201"/>
      <c r="MG141" s="201"/>
      <c r="MH141" s="201"/>
      <c r="MI141" s="201"/>
      <c r="MJ141" s="201"/>
      <c r="MK141" s="201" t="str">
        <f t="shared" si="57"/>
        <v/>
      </c>
      <c r="ML141" s="201"/>
      <c r="MM141" s="201"/>
      <c r="MN141" s="201"/>
      <c r="MO141" s="201"/>
      <c r="MP141" s="201"/>
      <c r="MQ141" s="201"/>
      <c r="MR141" s="201" t="str">
        <f t="shared" si="58"/>
        <v/>
      </c>
      <c r="MS141" s="201"/>
      <c r="MT141" s="201"/>
      <c r="MU141" s="201"/>
      <c r="MV141" s="201"/>
      <c r="MW141" s="201"/>
      <c r="MX141" s="201"/>
      <c r="MY141" s="201" t="str">
        <f t="shared" si="59"/>
        <v/>
      </c>
      <c r="MZ141" s="201"/>
      <c r="NA141" s="201"/>
      <c r="NB141" s="201"/>
      <c r="NC141" s="201"/>
      <c r="ND141" s="201"/>
      <c r="NE141" s="201"/>
      <c r="NF141" s="201" t="str">
        <f t="shared" si="60"/>
        <v/>
      </c>
      <c r="NG141" s="201"/>
      <c r="NH141" s="201"/>
      <c r="NI141" s="201"/>
      <c r="NJ141" s="201"/>
      <c r="NK141" s="201"/>
      <c r="NL141" s="201"/>
      <c r="NM141" s="201" t="str">
        <f t="shared" si="61"/>
        <v/>
      </c>
      <c r="NN141" s="201"/>
      <c r="NO141" s="201"/>
      <c r="NP141" s="201"/>
      <c r="NQ141" s="201"/>
      <c r="NR141" s="201"/>
      <c r="NS141" s="201"/>
      <c r="NT141" s="201" t="str">
        <f t="shared" si="62"/>
        <v/>
      </c>
      <c r="NU141" s="201"/>
      <c r="NV141" s="201"/>
      <c r="NW141" s="201"/>
      <c r="NX141" s="201"/>
      <c r="NY141" s="201"/>
      <c r="NZ141" s="201"/>
      <c r="OA141" s="201" t="str">
        <f t="shared" si="63"/>
        <v/>
      </c>
      <c r="OB141" s="201"/>
      <c r="OC141" s="201"/>
      <c r="OD141" s="201"/>
      <c r="OE141" s="201"/>
      <c r="OF141" s="201"/>
      <c r="OG141" s="201"/>
      <c r="OH141" s="201" t="str">
        <f t="shared" si="64"/>
        <v/>
      </c>
      <c r="OI141" s="201"/>
      <c r="OJ141" s="201"/>
      <c r="OK141" s="201"/>
      <c r="OL141" s="201"/>
      <c r="OM141" s="201"/>
      <c r="ON141" s="201"/>
      <c r="OO141" s="201" t="str">
        <f t="shared" si="65"/>
        <v/>
      </c>
      <c r="OP141" s="201"/>
      <c r="OQ141" s="201"/>
      <c r="OR141" s="201"/>
      <c r="OS141" s="201"/>
      <c r="OT141" s="201"/>
      <c r="OU141" s="201"/>
      <c r="OV141" s="201" t="str">
        <f t="shared" si="66"/>
        <v/>
      </c>
      <c r="OW141" s="201"/>
      <c r="OX141" s="201"/>
      <c r="OY141" s="201"/>
      <c r="OZ141" s="201"/>
      <c r="PA141" s="201"/>
      <c r="PB141" s="201"/>
      <c r="PC141" s="201" t="str">
        <f t="shared" si="67"/>
        <v/>
      </c>
      <c r="PD141" s="201"/>
      <c r="PE141" s="201"/>
      <c r="PF141" s="201"/>
      <c r="PG141" s="201"/>
      <c r="PH141" s="201"/>
      <c r="PI141" s="201"/>
      <c r="PJ141" s="201" t="str">
        <f t="shared" si="68"/>
        <v/>
      </c>
      <c r="PK141" s="201"/>
      <c r="PL141" s="201"/>
      <c r="PM141" s="201"/>
      <c r="PN141" s="201"/>
      <c r="PO141" s="201"/>
      <c r="PP141" s="201"/>
      <c r="PQ141" s="201" t="str">
        <f t="shared" si="69"/>
        <v/>
      </c>
      <c r="PR141" s="201"/>
      <c r="PS141" s="201"/>
      <c r="PT141" s="201"/>
      <c r="PU141" s="201"/>
      <c r="PV141" s="201"/>
      <c r="PW141" s="201"/>
      <c r="PX141" s="201" t="str">
        <f t="shared" si="70"/>
        <v/>
      </c>
      <c r="PY141" s="201"/>
      <c r="PZ141" s="201"/>
      <c r="QA141" s="201"/>
      <c r="QB141" s="201"/>
      <c r="QC141" s="201"/>
      <c r="QD141" s="201"/>
      <c r="QE141" s="201" t="str">
        <f t="shared" si="71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5" x14ac:dyDescent="0.2">
      <c r="A142" s="201"/>
      <c r="B142" s="202"/>
      <c r="C142" s="202"/>
      <c r="D142" s="202"/>
      <c r="E142" s="202"/>
      <c r="F142" s="201" t="e">
        <f t="shared" si="123"/>
        <v>#N/A</v>
      </c>
      <c r="G142" s="201"/>
      <c r="H142" s="202"/>
      <c r="I142" s="202"/>
      <c r="J142" s="202"/>
      <c r="K142" s="201"/>
      <c r="L142" s="201"/>
      <c r="M142" s="201">
        <f t="shared" si="124"/>
        <v>0</v>
      </c>
      <c r="N142" s="201"/>
      <c r="O142" s="201"/>
      <c r="P142" s="201"/>
      <c r="Q142" s="203"/>
      <c r="R142" s="201"/>
      <c r="S142" s="201"/>
      <c r="T142" s="201">
        <f t="shared" si="125"/>
        <v>20</v>
      </c>
      <c r="U142" s="201"/>
      <c r="V142" s="201"/>
      <c r="W142" s="201"/>
      <c r="X142" s="201"/>
      <c r="Y142" s="201"/>
      <c r="Z142" s="201"/>
      <c r="AA142" s="201">
        <f t="shared" si="126"/>
        <v>0</v>
      </c>
      <c r="AB142" s="201"/>
      <c r="AC142" s="201"/>
      <c r="AD142" s="201"/>
      <c r="AE142" s="201"/>
      <c r="AF142" s="201"/>
      <c r="AG142" s="201"/>
      <c r="AH142" s="201">
        <f t="shared" si="76"/>
        <v>0</v>
      </c>
      <c r="AI142" s="201"/>
      <c r="AJ142" s="201"/>
      <c r="AK142" s="201"/>
      <c r="AL142" s="201"/>
      <c r="AM142" s="201"/>
      <c r="AN142" s="201"/>
      <c r="AO142" s="201">
        <f t="shared" si="77"/>
        <v>0</v>
      </c>
      <c r="AP142" s="201"/>
      <c r="AQ142" s="201"/>
      <c r="AR142" s="201"/>
      <c r="AS142" s="201"/>
      <c r="AT142" s="201"/>
      <c r="AU142" s="201"/>
      <c r="AV142" s="201">
        <f t="shared" si="78"/>
        <v>0</v>
      </c>
      <c r="AW142" s="201"/>
      <c r="AX142" s="201"/>
      <c r="AY142" s="201"/>
      <c r="AZ142" s="201"/>
      <c r="BA142" s="201"/>
      <c r="BB142" s="201"/>
      <c r="BC142" s="201">
        <f t="shared" si="79"/>
        <v>0</v>
      </c>
      <c r="BD142" s="201"/>
      <c r="BE142" s="201"/>
      <c r="BF142" s="201"/>
      <c r="BG142" s="201"/>
      <c r="BH142" s="201"/>
      <c r="BI142" s="201"/>
      <c r="BJ142" s="201">
        <f t="shared" si="80"/>
        <v>0</v>
      </c>
      <c r="BK142" s="201"/>
      <c r="BL142" s="201"/>
      <c r="BM142" s="201"/>
      <c r="BN142" s="201"/>
      <c r="BO142" s="201"/>
      <c r="BP142" s="201"/>
      <c r="BQ142" s="201">
        <f t="shared" si="81"/>
        <v>0</v>
      </c>
      <c r="BR142" s="201"/>
      <c r="BS142" s="201"/>
      <c r="BT142" s="201"/>
      <c r="BU142" s="201"/>
      <c r="BV142" s="201"/>
      <c r="BW142" s="201"/>
      <c r="BX142" s="201">
        <f t="shared" si="82"/>
        <v>0</v>
      </c>
      <c r="BY142" s="201"/>
      <c r="BZ142" s="201"/>
      <c r="CA142" s="201"/>
      <c r="CB142" s="201"/>
      <c r="CC142" s="201"/>
      <c r="CD142" s="201"/>
      <c r="CE142" s="201">
        <f t="shared" si="83"/>
        <v>0</v>
      </c>
      <c r="CF142" s="201"/>
      <c r="CG142" s="201"/>
      <c r="CH142" s="201"/>
      <c r="CI142" s="201"/>
      <c r="CJ142" s="201"/>
      <c r="CK142" s="201"/>
      <c r="CL142" s="201">
        <f t="shared" si="84"/>
        <v>0</v>
      </c>
      <c r="CM142" s="201"/>
      <c r="CN142" s="201"/>
      <c r="CO142" s="201"/>
      <c r="CP142" s="201"/>
      <c r="CQ142" s="201"/>
      <c r="CR142" s="201"/>
      <c r="CS142" s="201">
        <f t="shared" si="85"/>
        <v>0</v>
      </c>
      <c r="CT142" s="201"/>
      <c r="CU142" s="201"/>
      <c r="CV142" s="201"/>
      <c r="CW142" s="201"/>
      <c r="CX142" s="201"/>
      <c r="CY142" s="201"/>
      <c r="CZ142" s="201">
        <f t="shared" si="86"/>
        <v>0</v>
      </c>
      <c r="DA142" s="201"/>
      <c r="DB142" s="201"/>
      <c r="DC142" s="201"/>
      <c r="DD142" s="201"/>
      <c r="DE142" s="201"/>
      <c r="DF142" s="201"/>
      <c r="DG142" s="201">
        <f t="shared" si="87"/>
        <v>0</v>
      </c>
      <c r="DH142" s="201"/>
      <c r="DI142" s="201"/>
      <c r="DJ142" s="201"/>
      <c r="DK142" s="201"/>
      <c r="DL142" s="201"/>
      <c r="DM142" s="201"/>
      <c r="DN142" s="201">
        <f t="shared" si="88"/>
        <v>0</v>
      </c>
      <c r="DO142" s="201"/>
      <c r="DP142" s="201"/>
      <c r="DQ142" s="201"/>
      <c r="DR142" s="201"/>
      <c r="DS142" s="201"/>
      <c r="DT142" s="201"/>
      <c r="DU142" s="201">
        <f t="shared" si="89"/>
        <v>0</v>
      </c>
      <c r="DV142" s="201"/>
      <c r="DW142" s="201"/>
      <c r="DX142" s="201"/>
      <c r="DY142" s="201"/>
      <c r="DZ142" s="201"/>
      <c r="EA142" s="201"/>
      <c r="EB142" s="201">
        <f t="shared" si="90"/>
        <v>0</v>
      </c>
      <c r="EC142" s="201"/>
      <c r="ED142" s="201"/>
      <c r="EE142" s="201"/>
      <c r="EF142" s="201"/>
      <c r="EG142" s="201"/>
      <c r="EH142" s="201"/>
      <c r="EI142" s="201">
        <f t="shared" si="91"/>
        <v>0</v>
      </c>
      <c r="EJ142" s="201"/>
      <c r="EK142" s="201"/>
      <c r="EL142" s="201"/>
      <c r="EM142" s="201"/>
      <c r="EN142" s="201"/>
      <c r="EO142" s="201"/>
      <c r="EP142" s="201">
        <f t="shared" si="92"/>
        <v>0</v>
      </c>
      <c r="EQ142" s="201"/>
      <c r="ER142" s="201"/>
      <c r="ES142" s="201"/>
      <c r="ET142" s="201"/>
      <c r="EU142" s="201"/>
      <c r="EV142" s="201"/>
      <c r="EW142" s="201">
        <f t="shared" si="93"/>
        <v>0</v>
      </c>
      <c r="EX142" s="201"/>
      <c r="EY142" s="201"/>
      <c r="EZ142" s="201"/>
      <c r="FA142" s="201"/>
      <c r="FB142" s="201"/>
      <c r="FC142" s="201"/>
      <c r="FD142" s="201">
        <f t="shared" si="94"/>
        <v>0</v>
      </c>
      <c r="FE142" s="201"/>
      <c r="FF142" s="201"/>
      <c r="FG142" s="201"/>
      <c r="FH142" s="201"/>
      <c r="FI142" s="201"/>
      <c r="FJ142" s="201"/>
      <c r="FK142" s="201" t="str">
        <f t="shared" si="95"/>
        <v/>
      </c>
      <c r="FL142" s="201"/>
      <c r="FM142" s="201"/>
      <c r="FN142" s="201"/>
      <c r="FO142" s="201"/>
      <c r="FP142" s="201"/>
      <c r="FQ142" s="201"/>
      <c r="FR142" s="201">
        <f t="shared" si="96"/>
        <v>0</v>
      </c>
      <c r="FS142" s="201"/>
      <c r="FT142" s="201"/>
      <c r="FU142" s="201"/>
      <c r="FV142" s="201"/>
      <c r="FW142" s="201"/>
      <c r="FX142" s="201"/>
      <c r="FY142" s="201" t="str">
        <f t="shared" si="97"/>
        <v/>
      </c>
      <c r="FZ142" s="201"/>
      <c r="GA142" s="201"/>
      <c r="GB142" s="201"/>
      <c r="GC142" s="201"/>
      <c r="GD142" s="201"/>
      <c r="GE142" s="201"/>
      <c r="GF142" s="201" t="str">
        <f t="shared" si="98"/>
        <v/>
      </c>
      <c r="GG142" s="201"/>
      <c r="GH142" s="201"/>
      <c r="GI142" s="201"/>
      <c r="GJ142" s="201"/>
      <c r="GK142" s="201"/>
      <c r="GL142" s="201"/>
      <c r="GM142" s="201" t="str">
        <f t="shared" si="99"/>
        <v/>
      </c>
      <c r="GN142" s="201"/>
      <c r="GO142" s="201"/>
      <c r="GP142" s="201"/>
      <c r="GQ142" s="201"/>
      <c r="GR142" s="201"/>
      <c r="GS142" s="201"/>
      <c r="GT142" s="201" t="str">
        <f t="shared" si="100"/>
        <v/>
      </c>
      <c r="GU142" s="201"/>
      <c r="GV142" s="201"/>
      <c r="GW142" s="201"/>
      <c r="GX142" s="201"/>
      <c r="GY142" s="201"/>
      <c r="GZ142" s="201"/>
      <c r="HA142" s="201" t="str">
        <f t="shared" si="101"/>
        <v/>
      </c>
      <c r="HB142" s="201"/>
      <c r="HC142" s="201"/>
      <c r="HD142" s="201"/>
      <c r="HE142" s="201"/>
      <c r="HF142" s="201"/>
      <c r="HG142" s="201"/>
      <c r="HH142" s="201" t="str">
        <f t="shared" si="102"/>
        <v/>
      </c>
      <c r="HI142" s="201"/>
      <c r="HJ142" s="201"/>
      <c r="HK142" s="201"/>
      <c r="HL142" s="201"/>
      <c r="HM142" s="201"/>
      <c r="HN142" s="201"/>
      <c r="HO142" s="201" t="str">
        <f t="shared" si="103"/>
        <v/>
      </c>
      <c r="HP142" s="201"/>
      <c r="HQ142" s="201"/>
      <c r="HR142" s="201"/>
      <c r="HS142" s="201"/>
      <c r="HT142" s="201"/>
      <c r="HU142" s="201"/>
      <c r="HV142" s="201" t="str">
        <f t="shared" si="104"/>
        <v/>
      </c>
      <c r="HW142" s="201"/>
      <c r="HX142" s="201"/>
      <c r="HY142" s="201"/>
      <c r="HZ142" s="201"/>
      <c r="IA142" s="201"/>
      <c r="IB142" s="201"/>
      <c r="IC142" s="201" t="str">
        <f t="shared" si="105"/>
        <v/>
      </c>
      <c r="ID142" s="201"/>
      <c r="IE142" s="201"/>
      <c r="IF142" s="201"/>
      <c r="IG142" s="201"/>
      <c r="IH142" s="201"/>
      <c r="II142" s="201"/>
      <c r="IJ142" s="201" t="str">
        <f t="shared" si="106"/>
        <v/>
      </c>
      <c r="IK142" s="201"/>
      <c r="IL142" s="201"/>
      <c r="IM142" s="201"/>
      <c r="IN142" s="201"/>
      <c r="IO142" s="201"/>
      <c r="IP142" s="201"/>
      <c r="IQ142" s="201" t="str">
        <f t="shared" si="107"/>
        <v/>
      </c>
      <c r="IR142" s="201"/>
      <c r="IS142" s="201"/>
      <c r="IT142" s="201"/>
      <c r="IU142" s="201"/>
      <c r="IV142" s="201"/>
      <c r="IW142" s="201"/>
      <c r="IX142" s="201" t="str">
        <f t="shared" si="108"/>
        <v/>
      </c>
      <c r="IY142" s="201"/>
      <c r="IZ142" s="201"/>
      <c r="JA142" s="201"/>
      <c r="JB142" s="201"/>
      <c r="JC142" s="201"/>
      <c r="JD142" s="201"/>
      <c r="JE142" s="201" t="str">
        <f t="shared" si="109"/>
        <v/>
      </c>
      <c r="JF142" s="201"/>
      <c r="JG142" s="201"/>
      <c r="JH142" s="201"/>
      <c r="JI142" s="201"/>
      <c r="JJ142" s="201"/>
      <c r="JK142" s="201"/>
      <c r="JL142" s="201" t="str">
        <f t="shared" si="110"/>
        <v/>
      </c>
      <c r="JM142" s="201"/>
      <c r="JN142" s="201"/>
      <c r="JO142" s="201"/>
      <c r="JP142" s="201"/>
      <c r="JQ142" s="201"/>
      <c r="JR142" s="201"/>
      <c r="JS142" s="201" t="str">
        <f t="shared" si="111"/>
        <v/>
      </c>
      <c r="JT142" s="201"/>
      <c r="JU142" s="201"/>
      <c r="JV142" s="201"/>
      <c r="JW142" s="201"/>
      <c r="JX142" s="201"/>
      <c r="JY142" s="201"/>
      <c r="JZ142" s="201" t="str">
        <f t="shared" si="112"/>
        <v/>
      </c>
      <c r="KA142" s="201"/>
      <c r="KB142" s="201"/>
      <c r="KC142" s="201"/>
      <c r="KD142" s="201"/>
      <c r="KE142" s="201"/>
      <c r="KF142" s="201"/>
      <c r="KG142" s="201" t="str">
        <f t="shared" si="113"/>
        <v/>
      </c>
      <c r="KH142" s="201"/>
      <c r="KI142" s="201"/>
      <c r="KJ142" s="201"/>
      <c r="KK142" s="201"/>
      <c r="KL142" s="201"/>
      <c r="KM142" s="201"/>
      <c r="KN142" s="201" t="str">
        <f t="shared" si="114"/>
        <v/>
      </c>
      <c r="KO142" s="201"/>
      <c r="KP142" s="201"/>
      <c r="KQ142" s="201"/>
      <c r="KR142" s="201"/>
      <c r="KS142" s="201"/>
      <c r="KT142" s="201"/>
      <c r="KU142" s="201" t="str">
        <f t="shared" si="115"/>
        <v/>
      </c>
      <c r="KV142" s="201"/>
      <c r="KW142" s="201"/>
      <c r="KX142" s="201"/>
      <c r="KY142" s="201"/>
      <c r="KZ142" s="201"/>
      <c r="LA142" s="201"/>
      <c r="LB142" s="201" t="str">
        <f t="shared" si="116"/>
        <v/>
      </c>
      <c r="LC142" s="201"/>
      <c r="LD142" s="201"/>
      <c r="LE142" s="201"/>
      <c r="LF142" s="201"/>
      <c r="LG142" s="201"/>
      <c r="LH142" s="201"/>
      <c r="LI142" s="201" t="str">
        <f t="shared" ref="LI142:LI173" si="127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128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129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130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131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132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133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134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135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136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137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138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139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140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141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142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143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144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145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5" x14ac:dyDescent="0.2">
      <c r="A143" s="201"/>
      <c r="B143" s="202"/>
      <c r="C143" s="202"/>
      <c r="D143" s="202"/>
      <c r="E143" s="202"/>
      <c r="F143" s="201" t="e">
        <f t="shared" si="123"/>
        <v>#N/A</v>
      </c>
      <c r="G143" s="201"/>
      <c r="H143" s="202"/>
      <c r="I143" s="202"/>
      <c r="J143" s="202"/>
      <c r="K143" s="201"/>
      <c r="L143" s="201"/>
      <c r="M143" s="201">
        <f t="shared" si="124"/>
        <v>0</v>
      </c>
      <c r="N143" s="201"/>
      <c r="O143" s="201"/>
      <c r="P143" s="201"/>
      <c r="Q143" s="203"/>
      <c r="R143" s="201"/>
      <c r="S143" s="201"/>
      <c r="T143" s="201">
        <f t="shared" si="125"/>
        <v>0</v>
      </c>
      <c r="U143" s="201"/>
      <c r="V143" s="201"/>
      <c r="W143" s="201"/>
      <c r="X143" s="201"/>
      <c r="Y143" s="201"/>
      <c r="Z143" s="201"/>
      <c r="AA143" s="201">
        <f t="shared" si="126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>
        <f>AO45</f>
        <v>0</v>
      </c>
      <c r="AP143" s="201"/>
      <c r="AQ143" s="201"/>
      <c r="AR143" s="201"/>
      <c r="AS143" s="201"/>
      <c r="AT143" s="201"/>
      <c r="AU143" s="201"/>
      <c r="AV143" s="201">
        <f>AV45</f>
        <v>0</v>
      </c>
      <c r="AW143" s="201"/>
      <c r="AX143" s="201"/>
      <c r="AY143" s="201"/>
      <c r="AZ143" s="201"/>
      <c r="BA143" s="201"/>
      <c r="BB143" s="201"/>
      <c r="BC143" s="201">
        <f>BC45</f>
        <v>0</v>
      </c>
      <c r="BD143" s="201"/>
      <c r="BE143" s="201"/>
      <c r="BF143" s="201"/>
      <c r="BG143" s="201"/>
      <c r="BH143" s="201"/>
      <c r="BI143" s="201"/>
      <c r="BJ143" s="201">
        <f>BJ45</f>
        <v>0</v>
      </c>
      <c r="BK143" s="201"/>
      <c r="BL143" s="201"/>
      <c r="BM143" s="201"/>
      <c r="BN143" s="201"/>
      <c r="BO143" s="201"/>
      <c r="BP143" s="201"/>
      <c r="BQ143" s="201">
        <f>BQ45</f>
        <v>0</v>
      </c>
      <c r="BR143" s="201"/>
      <c r="BS143" s="201"/>
      <c r="BT143" s="201"/>
      <c r="BU143" s="201"/>
      <c r="BV143" s="201"/>
      <c r="BW143" s="201"/>
      <c r="BX143" s="201">
        <f>BX45</f>
        <v>0</v>
      </c>
      <c r="BY143" s="201"/>
      <c r="BZ143" s="201"/>
      <c r="CA143" s="201"/>
      <c r="CB143" s="201"/>
      <c r="CC143" s="201"/>
      <c r="CD143" s="201"/>
      <c r="CE143" s="201">
        <f>CE45</f>
        <v>0</v>
      </c>
      <c r="CF143" s="201"/>
      <c r="CG143" s="201"/>
      <c r="CH143" s="201"/>
      <c r="CI143" s="201"/>
      <c r="CJ143" s="201"/>
      <c r="CK143" s="201"/>
      <c r="CL143" s="201">
        <f>CL45</f>
        <v>0</v>
      </c>
      <c r="CM143" s="201"/>
      <c r="CN143" s="201"/>
      <c r="CO143" s="201"/>
      <c r="CP143" s="201"/>
      <c r="CQ143" s="201"/>
      <c r="CR143" s="201"/>
      <c r="CS143" s="201">
        <f>CS45</f>
        <v>0</v>
      </c>
      <c r="CT143" s="201"/>
      <c r="CU143" s="201"/>
      <c r="CV143" s="201"/>
      <c r="CW143" s="201"/>
      <c r="CX143" s="201"/>
      <c r="CY143" s="201"/>
      <c r="CZ143" s="201">
        <f>CZ45</f>
        <v>0</v>
      </c>
      <c r="DA143" s="201"/>
      <c r="DB143" s="201"/>
      <c r="DC143" s="201"/>
      <c r="DD143" s="201"/>
      <c r="DE143" s="201"/>
      <c r="DF143" s="201"/>
      <c r="DG143" s="201">
        <f>DG45</f>
        <v>0</v>
      </c>
      <c r="DH143" s="201"/>
      <c r="DI143" s="201"/>
      <c r="DJ143" s="201"/>
      <c r="DK143" s="201"/>
      <c r="DL143" s="201"/>
      <c r="DM143" s="201"/>
      <c r="DN143" s="201">
        <f>DN45</f>
        <v>0</v>
      </c>
      <c r="DO143" s="201"/>
      <c r="DP143" s="201"/>
      <c r="DQ143" s="201"/>
      <c r="DR143" s="201"/>
      <c r="DS143" s="201"/>
      <c r="DT143" s="201"/>
      <c r="DU143" s="201">
        <f>DU45</f>
        <v>0</v>
      </c>
      <c r="DV143" s="201"/>
      <c r="DW143" s="201"/>
      <c r="DX143" s="201"/>
      <c r="DY143" s="201"/>
      <c r="DZ143" s="201"/>
      <c r="EA143" s="201"/>
      <c r="EB143" s="201">
        <f>EB45</f>
        <v>0</v>
      </c>
      <c r="EC143" s="201"/>
      <c r="ED143" s="201"/>
      <c r="EE143" s="201"/>
      <c r="EF143" s="201"/>
      <c r="EG143" s="201"/>
      <c r="EH143" s="201"/>
      <c r="EI143" s="201">
        <f>EI45</f>
        <v>0</v>
      </c>
      <c r="EJ143" s="201"/>
      <c r="EK143" s="201"/>
      <c r="EL143" s="201"/>
      <c r="EM143" s="201"/>
      <c r="EN143" s="201"/>
      <c r="EO143" s="201"/>
      <c r="EP143" s="201">
        <f>EP45</f>
        <v>0</v>
      </c>
      <c r="EQ143" s="201"/>
      <c r="ER143" s="201"/>
      <c r="ES143" s="201"/>
      <c r="ET143" s="201"/>
      <c r="EU143" s="201"/>
      <c r="EV143" s="201"/>
      <c r="EW143" s="201">
        <f>EW45</f>
        <v>0</v>
      </c>
      <c r="EX143" s="201"/>
      <c r="EY143" s="201"/>
      <c r="EZ143" s="201"/>
      <c r="FA143" s="201"/>
      <c r="FB143" s="201"/>
      <c r="FC143" s="201"/>
      <c r="FD143" s="201">
        <f>FD45</f>
        <v>0</v>
      </c>
      <c r="FE143" s="201"/>
      <c r="FF143" s="201"/>
      <c r="FG143" s="201"/>
      <c r="FH143" s="201"/>
      <c r="FI143" s="201"/>
      <c r="FJ143" s="201"/>
      <c r="FK143" s="201" t="str">
        <f>FK45</f>
        <v/>
      </c>
      <c r="FL143" s="201"/>
      <c r="FM143" s="201"/>
      <c r="FN143" s="201"/>
      <c r="FO143" s="201"/>
      <c r="FP143" s="201"/>
      <c r="FQ143" s="201"/>
      <c r="FR143" s="201">
        <f>FR45</f>
        <v>0</v>
      </c>
      <c r="FS143" s="201"/>
      <c r="FT143" s="201"/>
      <c r="FU143" s="201"/>
      <c r="FV143" s="201"/>
      <c r="FW143" s="201"/>
      <c r="FX143" s="201"/>
      <c r="FY143" s="201" t="str">
        <f>FY45</f>
        <v/>
      </c>
      <c r="FZ143" s="201"/>
      <c r="GA143" s="201"/>
      <c r="GB143" s="201"/>
      <c r="GC143" s="201"/>
      <c r="GD143" s="201"/>
      <c r="GE143" s="201"/>
      <c r="GF143" s="201" t="str">
        <f>GF45</f>
        <v/>
      </c>
      <c r="GG143" s="201"/>
      <c r="GH143" s="201"/>
      <c r="GI143" s="201"/>
      <c r="GJ143" s="201"/>
      <c r="GK143" s="201"/>
      <c r="GL143" s="201"/>
      <c r="GM143" s="201" t="str">
        <f>GM45</f>
        <v/>
      </c>
      <c r="GN143" s="201"/>
      <c r="GO143" s="201"/>
      <c r="GP143" s="201"/>
      <c r="GQ143" s="201"/>
      <c r="GR143" s="201"/>
      <c r="GS143" s="201"/>
      <c r="GT143" s="201" t="str">
        <f>GT45</f>
        <v/>
      </c>
      <c r="GU143" s="201"/>
      <c r="GV143" s="201"/>
      <c r="GW143" s="201"/>
      <c r="GX143" s="201"/>
      <c r="GY143" s="201"/>
      <c r="GZ143" s="201"/>
      <c r="HA143" s="201" t="str">
        <f>HA45</f>
        <v/>
      </c>
      <c r="HB143" s="201"/>
      <c r="HC143" s="201"/>
      <c r="HD143" s="201"/>
      <c r="HE143" s="201"/>
      <c r="HF143" s="201"/>
      <c r="HG143" s="201"/>
      <c r="HH143" s="201" t="str">
        <f>HH45</f>
        <v/>
      </c>
      <c r="HI143" s="201"/>
      <c r="HJ143" s="201"/>
      <c r="HK143" s="201"/>
      <c r="HL143" s="201"/>
      <c r="HM143" s="201"/>
      <c r="HN143" s="201"/>
      <c r="HO143" s="201" t="str">
        <f>HO45</f>
        <v/>
      </c>
      <c r="HP143" s="201"/>
      <c r="HQ143" s="201"/>
      <c r="HR143" s="201"/>
      <c r="HS143" s="201"/>
      <c r="HT143" s="201"/>
      <c r="HU143" s="201"/>
      <c r="HV143" s="201" t="str">
        <f>HV45</f>
        <v/>
      </c>
      <c r="HW143" s="201"/>
      <c r="HX143" s="201"/>
      <c r="HY143" s="201"/>
      <c r="HZ143" s="201"/>
      <c r="IA143" s="201"/>
      <c r="IB143" s="201"/>
      <c r="IC143" s="201" t="str">
        <f>IC45</f>
        <v/>
      </c>
      <c r="ID143" s="201"/>
      <c r="IE143" s="201"/>
      <c r="IF143" s="201"/>
      <c r="IG143" s="201"/>
      <c r="IH143" s="201"/>
      <c r="II143" s="201"/>
      <c r="IJ143" s="201" t="str">
        <f>IJ45</f>
        <v/>
      </c>
      <c r="IK143" s="201"/>
      <c r="IL143" s="201"/>
      <c r="IM143" s="201"/>
      <c r="IN143" s="201"/>
      <c r="IO143" s="201"/>
      <c r="IP143" s="201"/>
      <c r="IQ143" s="201" t="str">
        <f>IQ45</f>
        <v/>
      </c>
      <c r="IR143" s="201"/>
      <c r="IS143" s="201"/>
      <c r="IT143" s="201"/>
      <c r="IU143" s="201"/>
      <c r="IV143" s="201"/>
      <c r="IW143" s="201"/>
      <c r="IX143" s="201" t="str">
        <f>IX45</f>
        <v/>
      </c>
      <c r="IY143" s="201"/>
      <c r="IZ143" s="201"/>
      <c r="JA143" s="201"/>
      <c r="JB143" s="201"/>
      <c r="JC143" s="201"/>
      <c r="JD143" s="201"/>
      <c r="JE143" s="201" t="str">
        <f>JE45</f>
        <v/>
      </c>
      <c r="JF143" s="201"/>
      <c r="JG143" s="201"/>
      <c r="JH143" s="201"/>
      <c r="JI143" s="201"/>
      <c r="JJ143" s="201"/>
      <c r="JK143" s="201"/>
      <c r="JL143" s="201" t="str">
        <f>JL45</f>
        <v/>
      </c>
      <c r="JM143" s="201"/>
      <c r="JN143" s="201"/>
      <c r="JO143" s="201"/>
      <c r="JP143" s="201"/>
      <c r="JQ143" s="201"/>
      <c r="JR143" s="201"/>
      <c r="JS143" s="201" t="str">
        <f>JS45</f>
        <v/>
      </c>
      <c r="JT143" s="201"/>
      <c r="JU143" s="201"/>
      <c r="JV143" s="201"/>
      <c r="JW143" s="201"/>
      <c r="JX143" s="201"/>
      <c r="JY143" s="201"/>
      <c r="JZ143" s="201" t="str">
        <f>JZ45</f>
        <v/>
      </c>
      <c r="KA143" s="201"/>
      <c r="KB143" s="201"/>
      <c r="KC143" s="201"/>
      <c r="KD143" s="201"/>
      <c r="KE143" s="201"/>
      <c r="KF143" s="201"/>
      <c r="KG143" s="201" t="str">
        <f>KG45</f>
        <v/>
      </c>
      <c r="KH143" s="201"/>
      <c r="KI143" s="201"/>
      <c r="KJ143" s="201"/>
      <c r="KK143" s="201"/>
      <c r="KL143" s="201"/>
      <c r="KM143" s="201"/>
      <c r="KN143" s="201" t="str">
        <f>KN45</f>
        <v/>
      </c>
      <c r="KO143" s="201"/>
      <c r="KP143" s="201"/>
      <c r="KQ143" s="201"/>
      <c r="KR143" s="201"/>
      <c r="KS143" s="201"/>
      <c r="KT143" s="201"/>
      <c r="KU143" s="201" t="str">
        <f>KU45</f>
        <v/>
      </c>
      <c r="KV143" s="201"/>
      <c r="KW143" s="201"/>
      <c r="KX143" s="201"/>
      <c r="KY143" s="201"/>
      <c r="KZ143" s="201"/>
      <c r="LA143" s="201"/>
      <c r="LB143" s="201" t="str">
        <f>LB45</f>
        <v/>
      </c>
      <c r="LC143" s="201"/>
      <c r="LD143" s="201"/>
      <c r="LE143" s="201"/>
      <c r="LF143" s="201"/>
      <c r="LG143" s="201"/>
      <c r="LH143" s="201"/>
      <c r="LI143" s="201" t="str">
        <f t="shared" si="127"/>
        <v/>
      </c>
      <c r="LJ143" s="201"/>
      <c r="LK143" s="201"/>
      <c r="LL143" s="201"/>
      <c r="LM143" s="201"/>
      <c r="LN143" s="201"/>
      <c r="LO143" s="201"/>
      <c r="LP143" s="201" t="str">
        <f t="shared" si="128"/>
        <v/>
      </c>
      <c r="LQ143" s="201"/>
      <c r="LR143" s="201"/>
      <c r="LS143" s="201"/>
      <c r="LT143" s="201"/>
      <c r="LU143" s="201"/>
      <c r="LV143" s="201"/>
      <c r="LW143" s="201" t="str">
        <f t="shared" si="129"/>
        <v/>
      </c>
      <c r="LX143" s="201"/>
      <c r="LY143" s="201"/>
      <c r="LZ143" s="201"/>
      <c r="MA143" s="201"/>
      <c r="MB143" s="201"/>
      <c r="MC143" s="201"/>
      <c r="MD143" s="201" t="str">
        <f t="shared" si="130"/>
        <v/>
      </c>
      <c r="ME143" s="201"/>
      <c r="MF143" s="201"/>
      <c r="MG143" s="201"/>
      <c r="MH143" s="201"/>
      <c r="MI143" s="201"/>
      <c r="MJ143" s="201"/>
      <c r="MK143" s="201" t="str">
        <f t="shared" si="131"/>
        <v/>
      </c>
      <c r="ML143" s="201"/>
      <c r="MM143" s="201"/>
      <c r="MN143" s="201"/>
      <c r="MO143" s="201"/>
      <c r="MP143" s="201"/>
      <c r="MQ143" s="201"/>
      <c r="MR143" s="201" t="str">
        <f t="shared" si="132"/>
        <v/>
      </c>
      <c r="MS143" s="201"/>
      <c r="MT143" s="201"/>
      <c r="MU143" s="201"/>
      <c r="MV143" s="201"/>
      <c r="MW143" s="201"/>
      <c r="MX143" s="201"/>
      <c r="MY143" s="201" t="str">
        <f t="shared" si="133"/>
        <v/>
      </c>
      <c r="MZ143" s="201"/>
      <c r="NA143" s="201"/>
      <c r="NB143" s="201"/>
      <c r="NC143" s="201"/>
      <c r="ND143" s="201"/>
      <c r="NE143" s="201"/>
      <c r="NF143" s="201" t="str">
        <f t="shared" si="134"/>
        <v/>
      </c>
      <c r="NG143" s="201"/>
      <c r="NH143" s="201"/>
      <c r="NI143" s="201"/>
      <c r="NJ143" s="201"/>
      <c r="NK143" s="201"/>
      <c r="NL143" s="201"/>
      <c r="NM143" s="201" t="str">
        <f t="shared" si="135"/>
        <v/>
      </c>
      <c r="NN143" s="201"/>
      <c r="NO143" s="201"/>
      <c r="NP143" s="201"/>
      <c r="NQ143" s="201"/>
      <c r="NR143" s="201"/>
      <c r="NS143" s="201"/>
      <c r="NT143" s="201" t="str">
        <f t="shared" si="136"/>
        <v/>
      </c>
      <c r="NU143" s="201"/>
      <c r="NV143" s="201"/>
      <c r="NW143" s="201"/>
      <c r="NX143" s="201"/>
      <c r="NY143" s="201"/>
      <c r="NZ143" s="201"/>
      <c r="OA143" s="201" t="str">
        <f t="shared" si="137"/>
        <v/>
      </c>
      <c r="OB143" s="201"/>
      <c r="OC143" s="201"/>
      <c r="OD143" s="201"/>
      <c r="OE143" s="201"/>
      <c r="OF143" s="201"/>
      <c r="OG143" s="201"/>
      <c r="OH143" s="201" t="str">
        <f t="shared" si="138"/>
        <v/>
      </c>
      <c r="OI143" s="201"/>
      <c r="OJ143" s="201"/>
      <c r="OK143" s="201"/>
      <c r="OL143" s="201"/>
      <c r="OM143" s="201"/>
      <c r="ON143" s="201"/>
      <c r="OO143" s="201" t="str">
        <f t="shared" si="139"/>
        <v/>
      </c>
      <c r="OP143" s="201"/>
      <c r="OQ143" s="201"/>
      <c r="OR143" s="201"/>
      <c r="OS143" s="201"/>
      <c r="OT143" s="201"/>
      <c r="OU143" s="201"/>
      <c r="OV143" s="201" t="str">
        <f t="shared" si="140"/>
        <v/>
      </c>
      <c r="OW143" s="201"/>
      <c r="OX143" s="201"/>
      <c r="OY143" s="201"/>
      <c r="OZ143" s="201"/>
      <c r="PA143" s="201"/>
      <c r="PB143" s="201"/>
      <c r="PC143" s="201" t="str">
        <f t="shared" si="141"/>
        <v/>
      </c>
      <c r="PD143" s="201"/>
      <c r="PE143" s="201"/>
      <c r="PF143" s="201"/>
      <c r="PG143" s="201"/>
      <c r="PH143" s="201"/>
      <c r="PI143" s="201"/>
      <c r="PJ143" s="201" t="str">
        <f t="shared" si="142"/>
        <v/>
      </c>
      <c r="PK143" s="201"/>
      <c r="PL143" s="201"/>
      <c r="PM143" s="201"/>
      <c r="PN143" s="201"/>
      <c r="PO143" s="201"/>
      <c r="PP143" s="201"/>
      <c r="PQ143" s="201" t="str">
        <f t="shared" si="143"/>
        <v/>
      </c>
      <c r="PR143" s="201"/>
      <c r="PS143" s="201"/>
      <c r="PT143" s="201"/>
      <c r="PU143" s="201"/>
      <c r="PV143" s="201"/>
      <c r="PW143" s="201"/>
      <c r="PX143" s="201" t="str">
        <f t="shared" si="144"/>
        <v/>
      </c>
      <c r="PY143" s="201"/>
      <c r="PZ143" s="201"/>
      <c r="QA143" s="201"/>
      <c r="QB143" s="201"/>
      <c r="QC143" s="201"/>
      <c r="QD143" s="201"/>
      <c r="QE143" s="201" t="str">
        <f t="shared" si="145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5" x14ac:dyDescent="0.2">
      <c r="A144" s="201"/>
      <c r="B144" s="202"/>
      <c r="C144" s="202"/>
      <c r="D144" s="202"/>
      <c r="E144" s="202"/>
      <c r="F144" s="201" t="e">
        <f t="shared" si="123"/>
        <v>#N/A</v>
      </c>
      <c r="G144" s="201"/>
      <c r="H144" s="202"/>
      <c r="I144" s="202"/>
      <c r="J144" s="202"/>
      <c r="K144" s="201"/>
      <c r="L144" s="201"/>
      <c r="M144" s="201">
        <f t="shared" si="124"/>
        <v>0</v>
      </c>
      <c r="N144" s="201"/>
      <c r="O144" s="201"/>
      <c r="P144" s="201"/>
      <c r="Q144" s="203"/>
      <c r="R144" s="201"/>
      <c r="S144" s="201"/>
      <c r="T144" s="201">
        <f t="shared" si="125"/>
        <v>0</v>
      </c>
      <c r="U144" s="201"/>
      <c r="V144" s="201"/>
      <c r="W144" s="201"/>
      <c r="X144" s="201"/>
      <c r="Y144" s="201"/>
      <c r="Z144" s="201"/>
      <c r="AA144" s="201">
        <f t="shared" si="126"/>
        <v>0</v>
      </c>
      <c r="AB144" s="201"/>
      <c r="AC144" s="201"/>
      <c r="AD144" s="201"/>
      <c r="AE144" s="201"/>
      <c r="AF144" s="201"/>
      <c r="AG144" s="201"/>
      <c r="AH144" s="201">
        <f t="shared" si="76"/>
        <v>0</v>
      </c>
      <c r="AI144" s="201"/>
      <c r="AJ144" s="201"/>
      <c r="AK144" s="201"/>
      <c r="AL144" s="201"/>
      <c r="AM144" s="201"/>
      <c r="AN144" s="201"/>
      <c r="AO144" s="201">
        <f t="shared" si="77"/>
        <v>0</v>
      </c>
      <c r="AP144" s="201"/>
      <c r="AQ144" s="201"/>
      <c r="AR144" s="201"/>
      <c r="AS144" s="201"/>
      <c r="AT144" s="201"/>
      <c r="AU144" s="201"/>
      <c r="AV144" s="201">
        <f t="shared" si="78"/>
        <v>0</v>
      </c>
      <c r="AW144" s="201"/>
      <c r="AX144" s="201"/>
      <c r="AY144" s="201"/>
      <c r="AZ144" s="201"/>
      <c r="BA144" s="201"/>
      <c r="BB144" s="201"/>
      <c r="BC144" s="201">
        <f t="shared" si="79"/>
        <v>20</v>
      </c>
      <c r="BD144" s="201"/>
      <c r="BE144" s="201"/>
      <c r="BF144" s="201"/>
      <c r="BG144" s="201"/>
      <c r="BH144" s="201"/>
      <c r="BI144" s="201"/>
      <c r="BJ144" s="201">
        <f t="shared" si="80"/>
        <v>20</v>
      </c>
      <c r="BK144" s="201"/>
      <c r="BL144" s="201"/>
      <c r="BM144" s="201"/>
      <c r="BN144" s="201"/>
      <c r="BO144" s="201"/>
      <c r="BP144" s="201"/>
      <c r="BQ144" s="201">
        <f t="shared" si="81"/>
        <v>0</v>
      </c>
      <c r="BR144" s="201"/>
      <c r="BS144" s="201"/>
      <c r="BT144" s="201"/>
      <c r="BU144" s="201"/>
      <c r="BV144" s="201"/>
      <c r="BW144" s="201"/>
      <c r="BX144" s="201">
        <f t="shared" si="82"/>
        <v>0</v>
      </c>
      <c r="BY144" s="201"/>
      <c r="BZ144" s="201"/>
      <c r="CA144" s="201"/>
      <c r="CB144" s="201"/>
      <c r="CC144" s="201"/>
      <c r="CD144" s="201"/>
      <c r="CE144" s="201">
        <f t="shared" si="83"/>
        <v>0</v>
      </c>
      <c r="CF144" s="201"/>
      <c r="CG144" s="201"/>
      <c r="CH144" s="201"/>
      <c r="CI144" s="201"/>
      <c r="CJ144" s="201"/>
      <c r="CK144" s="201"/>
      <c r="CL144" s="201">
        <f t="shared" si="84"/>
        <v>20</v>
      </c>
      <c r="CM144" s="201"/>
      <c r="CN144" s="201"/>
      <c r="CO144" s="201"/>
      <c r="CP144" s="201"/>
      <c r="CQ144" s="201"/>
      <c r="CR144" s="201"/>
      <c r="CS144" s="201">
        <f t="shared" si="85"/>
        <v>20</v>
      </c>
      <c r="CT144" s="201"/>
      <c r="CU144" s="201"/>
      <c r="CV144" s="201"/>
      <c r="CW144" s="201"/>
      <c r="CX144" s="201"/>
      <c r="CY144" s="201"/>
      <c r="CZ144" s="201">
        <f t="shared" si="86"/>
        <v>20</v>
      </c>
      <c r="DA144" s="201"/>
      <c r="DB144" s="201"/>
      <c r="DC144" s="201"/>
      <c r="DD144" s="201"/>
      <c r="DE144" s="201"/>
      <c r="DF144" s="201"/>
      <c r="DG144" s="201">
        <f t="shared" si="87"/>
        <v>20</v>
      </c>
      <c r="DH144" s="201"/>
      <c r="DI144" s="201"/>
      <c r="DJ144" s="201"/>
      <c r="DK144" s="201"/>
      <c r="DL144" s="201"/>
      <c r="DM144" s="201"/>
      <c r="DN144" s="201">
        <f t="shared" si="88"/>
        <v>0</v>
      </c>
      <c r="DO144" s="201"/>
      <c r="DP144" s="201"/>
      <c r="DQ144" s="201"/>
      <c r="DR144" s="201"/>
      <c r="DS144" s="201"/>
      <c r="DT144" s="201"/>
      <c r="DU144" s="201">
        <f t="shared" si="89"/>
        <v>0</v>
      </c>
      <c r="DV144" s="201"/>
      <c r="DW144" s="201"/>
      <c r="DX144" s="201"/>
      <c r="DY144" s="201"/>
      <c r="DZ144" s="201"/>
      <c r="EA144" s="201"/>
      <c r="EB144" s="201">
        <f t="shared" si="90"/>
        <v>0</v>
      </c>
      <c r="EC144" s="201"/>
      <c r="ED144" s="201"/>
      <c r="EE144" s="201"/>
      <c r="EF144" s="201"/>
      <c r="EG144" s="201"/>
      <c r="EH144" s="201"/>
      <c r="EI144" s="201">
        <f t="shared" si="91"/>
        <v>0</v>
      </c>
      <c r="EJ144" s="201"/>
      <c r="EK144" s="201"/>
      <c r="EL144" s="201"/>
      <c r="EM144" s="201"/>
      <c r="EN144" s="201"/>
      <c r="EO144" s="201"/>
      <c r="EP144" s="201">
        <f t="shared" si="92"/>
        <v>20</v>
      </c>
      <c r="EQ144" s="201"/>
      <c r="ER144" s="201"/>
      <c r="ES144" s="201"/>
      <c r="ET144" s="201"/>
      <c r="EU144" s="201"/>
      <c r="EV144" s="201"/>
      <c r="EW144" s="201">
        <f t="shared" si="93"/>
        <v>0</v>
      </c>
      <c r="EX144" s="201"/>
      <c r="EY144" s="201"/>
      <c r="EZ144" s="201"/>
      <c r="FA144" s="201"/>
      <c r="FB144" s="201"/>
      <c r="FC144" s="201"/>
      <c r="FD144" s="201">
        <f t="shared" si="94"/>
        <v>0</v>
      </c>
      <c r="FE144" s="201"/>
      <c r="FF144" s="201"/>
      <c r="FG144" s="201"/>
      <c r="FH144" s="201"/>
      <c r="FI144" s="201"/>
      <c r="FJ144" s="201"/>
      <c r="FK144" s="201" t="str">
        <f t="shared" si="95"/>
        <v/>
      </c>
      <c r="FL144" s="201"/>
      <c r="FM144" s="201"/>
      <c r="FN144" s="201"/>
      <c r="FO144" s="201"/>
      <c r="FP144" s="201"/>
      <c r="FQ144" s="201"/>
      <c r="FR144" s="201">
        <f t="shared" si="96"/>
        <v>0</v>
      </c>
      <c r="FS144" s="201"/>
      <c r="FT144" s="201"/>
      <c r="FU144" s="201"/>
      <c r="FV144" s="201"/>
      <c r="FW144" s="201"/>
      <c r="FX144" s="201"/>
      <c r="FY144" s="201" t="str">
        <f t="shared" si="97"/>
        <v/>
      </c>
      <c r="FZ144" s="201"/>
      <c r="GA144" s="201"/>
      <c r="GB144" s="201"/>
      <c r="GC144" s="201"/>
      <c r="GD144" s="201"/>
      <c r="GE144" s="201"/>
      <c r="GF144" s="201" t="str">
        <f t="shared" si="98"/>
        <v/>
      </c>
      <c r="GG144" s="201"/>
      <c r="GH144" s="201"/>
      <c r="GI144" s="201"/>
      <c r="GJ144" s="201"/>
      <c r="GK144" s="201"/>
      <c r="GL144" s="201"/>
      <c r="GM144" s="201" t="str">
        <f t="shared" si="99"/>
        <v/>
      </c>
      <c r="GN144" s="201"/>
      <c r="GO144" s="201"/>
      <c r="GP144" s="201"/>
      <c r="GQ144" s="201"/>
      <c r="GR144" s="201"/>
      <c r="GS144" s="201"/>
      <c r="GT144" s="201" t="str">
        <f t="shared" si="100"/>
        <v/>
      </c>
      <c r="GU144" s="201"/>
      <c r="GV144" s="201"/>
      <c r="GW144" s="201"/>
      <c r="GX144" s="201"/>
      <c r="GY144" s="201"/>
      <c r="GZ144" s="201"/>
      <c r="HA144" s="201" t="str">
        <f t="shared" si="101"/>
        <v/>
      </c>
      <c r="HB144" s="201"/>
      <c r="HC144" s="201"/>
      <c r="HD144" s="201"/>
      <c r="HE144" s="201"/>
      <c r="HF144" s="201"/>
      <c r="HG144" s="201"/>
      <c r="HH144" s="201" t="str">
        <f t="shared" si="102"/>
        <v/>
      </c>
      <c r="HI144" s="201"/>
      <c r="HJ144" s="201"/>
      <c r="HK144" s="201"/>
      <c r="HL144" s="201"/>
      <c r="HM144" s="201"/>
      <c r="HN144" s="201"/>
      <c r="HO144" s="201" t="str">
        <f t="shared" si="103"/>
        <v/>
      </c>
      <c r="HP144" s="201"/>
      <c r="HQ144" s="201"/>
      <c r="HR144" s="201"/>
      <c r="HS144" s="201"/>
      <c r="HT144" s="201"/>
      <c r="HU144" s="201"/>
      <c r="HV144" s="201" t="str">
        <f t="shared" si="104"/>
        <v/>
      </c>
      <c r="HW144" s="201"/>
      <c r="HX144" s="201"/>
      <c r="HY144" s="201"/>
      <c r="HZ144" s="201"/>
      <c r="IA144" s="201"/>
      <c r="IB144" s="201"/>
      <c r="IC144" s="201" t="str">
        <f t="shared" si="105"/>
        <v/>
      </c>
      <c r="ID144" s="201"/>
      <c r="IE144" s="201"/>
      <c r="IF144" s="201"/>
      <c r="IG144" s="201"/>
      <c r="IH144" s="201"/>
      <c r="II144" s="201"/>
      <c r="IJ144" s="201" t="str">
        <f t="shared" si="106"/>
        <v/>
      </c>
      <c r="IK144" s="201"/>
      <c r="IL144" s="201"/>
      <c r="IM144" s="201"/>
      <c r="IN144" s="201"/>
      <c r="IO144" s="201"/>
      <c r="IP144" s="201"/>
      <c r="IQ144" s="201" t="str">
        <f t="shared" si="107"/>
        <v/>
      </c>
      <c r="IR144" s="201"/>
      <c r="IS144" s="201"/>
      <c r="IT144" s="201"/>
      <c r="IU144" s="201"/>
      <c r="IV144" s="201"/>
      <c r="IW144" s="201"/>
      <c r="IX144" s="201" t="str">
        <f t="shared" si="108"/>
        <v/>
      </c>
      <c r="IY144" s="201"/>
      <c r="IZ144" s="201"/>
      <c r="JA144" s="201"/>
      <c r="JB144" s="201"/>
      <c r="JC144" s="201"/>
      <c r="JD144" s="201"/>
      <c r="JE144" s="201" t="str">
        <f t="shared" si="109"/>
        <v/>
      </c>
      <c r="JF144" s="201"/>
      <c r="JG144" s="201"/>
      <c r="JH144" s="201"/>
      <c r="JI144" s="201"/>
      <c r="JJ144" s="201"/>
      <c r="JK144" s="201"/>
      <c r="JL144" s="201" t="str">
        <f t="shared" si="110"/>
        <v/>
      </c>
      <c r="JM144" s="201"/>
      <c r="JN144" s="201"/>
      <c r="JO144" s="201"/>
      <c r="JP144" s="201"/>
      <c r="JQ144" s="201"/>
      <c r="JR144" s="201"/>
      <c r="JS144" s="201" t="str">
        <f t="shared" si="111"/>
        <v/>
      </c>
      <c r="JT144" s="201"/>
      <c r="JU144" s="201"/>
      <c r="JV144" s="201"/>
      <c r="JW144" s="201"/>
      <c r="JX144" s="201"/>
      <c r="JY144" s="201"/>
      <c r="JZ144" s="201" t="str">
        <f t="shared" si="112"/>
        <v/>
      </c>
      <c r="KA144" s="201"/>
      <c r="KB144" s="201"/>
      <c r="KC144" s="201"/>
      <c r="KD144" s="201"/>
      <c r="KE144" s="201"/>
      <c r="KF144" s="201"/>
      <c r="KG144" s="201" t="str">
        <f t="shared" si="113"/>
        <v/>
      </c>
      <c r="KH144" s="201"/>
      <c r="KI144" s="201"/>
      <c r="KJ144" s="201"/>
      <c r="KK144" s="201"/>
      <c r="KL144" s="201"/>
      <c r="KM144" s="201"/>
      <c r="KN144" s="201" t="str">
        <f t="shared" si="114"/>
        <v/>
      </c>
      <c r="KO144" s="201"/>
      <c r="KP144" s="201"/>
      <c r="KQ144" s="201"/>
      <c r="KR144" s="201"/>
      <c r="KS144" s="201"/>
      <c r="KT144" s="201"/>
      <c r="KU144" s="201" t="str">
        <f t="shared" si="115"/>
        <v/>
      </c>
      <c r="KV144" s="201"/>
      <c r="KW144" s="201"/>
      <c r="KX144" s="201"/>
      <c r="KY144" s="201"/>
      <c r="KZ144" s="201"/>
      <c r="LA144" s="201"/>
      <c r="LB144" s="201" t="str">
        <f t="shared" si="116"/>
        <v/>
      </c>
      <c r="LC144" s="201"/>
      <c r="LD144" s="201"/>
      <c r="LE144" s="201"/>
      <c r="LF144" s="201"/>
      <c r="LG144" s="201"/>
      <c r="LH144" s="201"/>
      <c r="LI144" s="201" t="str">
        <f t="shared" si="127"/>
        <v/>
      </c>
      <c r="LJ144" s="201"/>
      <c r="LK144" s="201"/>
      <c r="LL144" s="201"/>
      <c r="LM144" s="201"/>
      <c r="LN144" s="201"/>
      <c r="LO144" s="201"/>
      <c r="LP144" s="201" t="str">
        <f t="shared" si="128"/>
        <v/>
      </c>
      <c r="LQ144" s="201"/>
      <c r="LR144" s="201"/>
      <c r="LS144" s="201"/>
      <c r="LT144" s="201"/>
      <c r="LU144" s="201"/>
      <c r="LV144" s="201"/>
      <c r="LW144" s="201" t="str">
        <f t="shared" si="129"/>
        <v/>
      </c>
      <c r="LX144" s="201"/>
      <c r="LY144" s="201"/>
      <c r="LZ144" s="201"/>
      <c r="MA144" s="201"/>
      <c r="MB144" s="201"/>
      <c r="MC144" s="201"/>
      <c r="MD144" s="201" t="str">
        <f t="shared" si="130"/>
        <v/>
      </c>
      <c r="ME144" s="201"/>
      <c r="MF144" s="201"/>
      <c r="MG144" s="201"/>
      <c r="MH144" s="201"/>
      <c r="MI144" s="201"/>
      <c r="MJ144" s="201"/>
      <c r="MK144" s="201" t="str">
        <f t="shared" si="131"/>
        <v/>
      </c>
      <c r="ML144" s="201"/>
      <c r="MM144" s="201"/>
      <c r="MN144" s="201"/>
      <c r="MO144" s="201"/>
      <c r="MP144" s="201"/>
      <c r="MQ144" s="201"/>
      <c r="MR144" s="201" t="str">
        <f t="shared" si="132"/>
        <v/>
      </c>
      <c r="MS144" s="201"/>
      <c r="MT144" s="201"/>
      <c r="MU144" s="201"/>
      <c r="MV144" s="201"/>
      <c r="MW144" s="201"/>
      <c r="MX144" s="201"/>
      <c r="MY144" s="201" t="str">
        <f t="shared" si="133"/>
        <v/>
      </c>
      <c r="MZ144" s="201"/>
      <c r="NA144" s="201"/>
      <c r="NB144" s="201"/>
      <c r="NC144" s="201"/>
      <c r="ND144" s="201"/>
      <c r="NE144" s="201"/>
      <c r="NF144" s="201" t="str">
        <f t="shared" si="134"/>
        <v/>
      </c>
      <c r="NG144" s="201"/>
      <c r="NH144" s="201"/>
      <c r="NI144" s="201"/>
      <c r="NJ144" s="201"/>
      <c r="NK144" s="201"/>
      <c r="NL144" s="201"/>
      <c r="NM144" s="201" t="str">
        <f t="shared" si="135"/>
        <v/>
      </c>
      <c r="NN144" s="201"/>
      <c r="NO144" s="201"/>
      <c r="NP144" s="201"/>
      <c r="NQ144" s="201"/>
      <c r="NR144" s="201"/>
      <c r="NS144" s="201"/>
      <c r="NT144" s="201" t="str">
        <f t="shared" si="136"/>
        <v/>
      </c>
      <c r="NU144" s="201"/>
      <c r="NV144" s="201"/>
      <c r="NW144" s="201"/>
      <c r="NX144" s="201"/>
      <c r="NY144" s="201"/>
      <c r="NZ144" s="201"/>
      <c r="OA144" s="201" t="str">
        <f t="shared" si="137"/>
        <v/>
      </c>
      <c r="OB144" s="201"/>
      <c r="OC144" s="201"/>
      <c r="OD144" s="201"/>
      <c r="OE144" s="201"/>
      <c r="OF144" s="201"/>
      <c r="OG144" s="201"/>
      <c r="OH144" s="201" t="str">
        <f t="shared" si="138"/>
        <v/>
      </c>
      <c r="OI144" s="201"/>
      <c r="OJ144" s="201"/>
      <c r="OK144" s="201"/>
      <c r="OL144" s="201"/>
      <c r="OM144" s="201"/>
      <c r="ON144" s="201"/>
      <c r="OO144" s="201" t="str">
        <f t="shared" si="139"/>
        <v/>
      </c>
      <c r="OP144" s="201"/>
      <c r="OQ144" s="201"/>
      <c r="OR144" s="201"/>
      <c r="OS144" s="201"/>
      <c r="OT144" s="201"/>
      <c r="OU144" s="201"/>
      <c r="OV144" s="201" t="str">
        <f t="shared" si="140"/>
        <v/>
      </c>
      <c r="OW144" s="201"/>
      <c r="OX144" s="201"/>
      <c r="OY144" s="201"/>
      <c r="OZ144" s="201"/>
      <c r="PA144" s="201"/>
      <c r="PB144" s="201"/>
      <c r="PC144" s="201" t="str">
        <f t="shared" si="141"/>
        <v/>
      </c>
      <c r="PD144" s="201"/>
      <c r="PE144" s="201"/>
      <c r="PF144" s="201"/>
      <c r="PG144" s="201"/>
      <c r="PH144" s="201"/>
      <c r="PI144" s="201"/>
      <c r="PJ144" s="201" t="str">
        <f t="shared" si="142"/>
        <v/>
      </c>
      <c r="PK144" s="201"/>
      <c r="PL144" s="201"/>
      <c r="PM144" s="201"/>
      <c r="PN144" s="201"/>
      <c r="PO144" s="201"/>
      <c r="PP144" s="201"/>
      <c r="PQ144" s="201" t="str">
        <f t="shared" si="143"/>
        <v/>
      </c>
      <c r="PR144" s="201"/>
      <c r="PS144" s="201"/>
      <c r="PT144" s="201"/>
      <c r="PU144" s="201"/>
      <c r="PV144" s="201"/>
      <c r="PW144" s="201"/>
      <c r="PX144" s="201" t="str">
        <f t="shared" si="144"/>
        <v/>
      </c>
      <c r="PY144" s="201"/>
      <c r="PZ144" s="201"/>
      <c r="QA144" s="201"/>
      <c r="QB144" s="201"/>
      <c r="QC144" s="201"/>
      <c r="QD144" s="201"/>
      <c r="QE144" s="201" t="str">
        <f t="shared" si="145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5" x14ac:dyDescent="0.2">
      <c r="A145" s="201"/>
      <c r="B145" s="202"/>
      <c r="C145" s="202"/>
      <c r="D145" s="202"/>
      <c r="E145" s="202"/>
      <c r="F145" s="201" t="e">
        <f t="shared" si="123"/>
        <v>#N/A</v>
      </c>
      <c r="G145" s="201"/>
      <c r="H145" s="202"/>
      <c r="I145" s="202"/>
      <c r="J145" s="202"/>
      <c r="K145" s="201"/>
      <c r="L145" s="201"/>
      <c r="M145" s="201">
        <f t="shared" si="124"/>
        <v>0</v>
      </c>
      <c r="N145" s="201"/>
      <c r="O145" s="201"/>
      <c r="P145" s="201"/>
      <c r="Q145" s="203"/>
      <c r="R145" s="201"/>
      <c r="S145" s="201"/>
      <c r="T145" s="201">
        <f t="shared" si="125"/>
        <v>0</v>
      </c>
      <c r="U145" s="201"/>
      <c r="V145" s="201"/>
      <c r="W145" s="201"/>
      <c r="X145" s="201"/>
      <c r="Y145" s="201"/>
      <c r="Z145" s="201"/>
      <c r="AA145" s="201">
        <f t="shared" si="126"/>
        <v>0</v>
      </c>
      <c r="AB145" s="201"/>
      <c r="AC145" s="201"/>
      <c r="AD145" s="201"/>
      <c r="AE145" s="201"/>
      <c r="AF145" s="201"/>
      <c r="AG145" s="201"/>
      <c r="AH145" s="201">
        <f t="shared" si="76"/>
        <v>0</v>
      </c>
      <c r="AI145" s="201"/>
      <c r="AJ145" s="201"/>
      <c r="AK145" s="201"/>
      <c r="AL145" s="201"/>
      <c r="AM145" s="201"/>
      <c r="AN145" s="201"/>
      <c r="AO145" s="201">
        <f t="shared" si="77"/>
        <v>0</v>
      </c>
      <c r="AP145" s="201"/>
      <c r="AQ145" s="201"/>
      <c r="AR145" s="201"/>
      <c r="AS145" s="201"/>
      <c r="AT145" s="201"/>
      <c r="AU145" s="201"/>
      <c r="AV145" s="201">
        <f t="shared" si="78"/>
        <v>20</v>
      </c>
      <c r="AW145" s="201"/>
      <c r="AX145" s="201"/>
      <c r="AY145" s="201"/>
      <c r="AZ145" s="201"/>
      <c r="BA145" s="201"/>
      <c r="BB145" s="201"/>
      <c r="BC145" s="201">
        <f t="shared" si="79"/>
        <v>20</v>
      </c>
      <c r="BD145" s="201"/>
      <c r="BE145" s="201"/>
      <c r="BF145" s="201"/>
      <c r="BG145" s="201"/>
      <c r="BH145" s="201"/>
      <c r="BI145" s="201"/>
      <c r="BJ145" s="201">
        <f t="shared" si="80"/>
        <v>20</v>
      </c>
      <c r="BK145" s="201"/>
      <c r="BL145" s="201"/>
      <c r="BM145" s="201"/>
      <c r="BN145" s="201"/>
      <c r="BO145" s="201"/>
      <c r="BP145" s="201"/>
      <c r="BQ145" s="201">
        <f t="shared" si="81"/>
        <v>0</v>
      </c>
      <c r="BR145" s="201"/>
      <c r="BS145" s="201"/>
      <c r="BT145" s="201"/>
      <c r="BU145" s="201"/>
      <c r="BV145" s="201"/>
      <c r="BW145" s="201"/>
      <c r="BX145" s="201">
        <f t="shared" si="82"/>
        <v>0</v>
      </c>
      <c r="BY145" s="201"/>
      <c r="BZ145" s="201"/>
      <c r="CA145" s="201"/>
      <c r="CB145" s="201"/>
      <c r="CC145" s="201"/>
      <c r="CD145" s="201"/>
      <c r="CE145" s="201">
        <f t="shared" si="83"/>
        <v>20</v>
      </c>
      <c r="CF145" s="201"/>
      <c r="CG145" s="201"/>
      <c r="CH145" s="201"/>
      <c r="CI145" s="201"/>
      <c r="CJ145" s="201"/>
      <c r="CK145" s="201"/>
      <c r="CL145" s="201">
        <f t="shared" si="84"/>
        <v>0</v>
      </c>
      <c r="CM145" s="201"/>
      <c r="CN145" s="201"/>
      <c r="CO145" s="201"/>
      <c r="CP145" s="201"/>
      <c r="CQ145" s="201"/>
      <c r="CR145" s="201"/>
      <c r="CS145" s="201">
        <f t="shared" si="85"/>
        <v>0</v>
      </c>
      <c r="CT145" s="201"/>
      <c r="CU145" s="201"/>
      <c r="CV145" s="201"/>
      <c r="CW145" s="201"/>
      <c r="CX145" s="201"/>
      <c r="CY145" s="201"/>
      <c r="CZ145" s="201">
        <f t="shared" si="86"/>
        <v>20</v>
      </c>
      <c r="DA145" s="201"/>
      <c r="DB145" s="201"/>
      <c r="DC145" s="201"/>
      <c r="DD145" s="201"/>
      <c r="DE145" s="201"/>
      <c r="DF145" s="201"/>
      <c r="DG145" s="201">
        <f t="shared" si="87"/>
        <v>0</v>
      </c>
      <c r="DH145" s="201"/>
      <c r="DI145" s="201"/>
      <c r="DJ145" s="201"/>
      <c r="DK145" s="201"/>
      <c r="DL145" s="201"/>
      <c r="DM145" s="201"/>
      <c r="DN145" s="201">
        <f t="shared" si="88"/>
        <v>0</v>
      </c>
      <c r="DO145" s="201"/>
      <c r="DP145" s="201"/>
      <c r="DQ145" s="201"/>
      <c r="DR145" s="201"/>
      <c r="DS145" s="201"/>
      <c r="DT145" s="201"/>
      <c r="DU145" s="201">
        <f t="shared" si="89"/>
        <v>0</v>
      </c>
      <c r="DV145" s="201"/>
      <c r="DW145" s="201"/>
      <c r="DX145" s="201"/>
      <c r="DY145" s="201"/>
      <c r="DZ145" s="201"/>
      <c r="EA145" s="201"/>
      <c r="EB145" s="201">
        <f t="shared" si="90"/>
        <v>0</v>
      </c>
      <c r="EC145" s="201"/>
      <c r="ED145" s="201"/>
      <c r="EE145" s="201"/>
      <c r="EF145" s="201"/>
      <c r="EG145" s="201"/>
      <c r="EH145" s="201"/>
      <c r="EI145" s="201">
        <f t="shared" si="91"/>
        <v>0</v>
      </c>
      <c r="EJ145" s="201"/>
      <c r="EK145" s="201"/>
      <c r="EL145" s="201"/>
      <c r="EM145" s="201"/>
      <c r="EN145" s="201"/>
      <c r="EO145" s="201"/>
      <c r="EP145" s="201">
        <f t="shared" si="92"/>
        <v>20</v>
      </c>
      <c r="EQ145" s="201"/>
      <c r="ER145" s="201"/>
      <c r="ES145" s="201"/>
      <c r="ET145" s="201"/>
      <c r="EU145" s="201"/>
      <c r="EV145" s="201"/>
      <c r="EW145" s="201">
        <f t="shared" si="93"/>
        <v>0</v>
      </c>
      <c r="EX145" s="201"/>
      <c r="EY145" s="201"/>
      <c r="EZ145" s="201"/>
      <c r="FA145" s="201"/>
      <c r="FB145" s="201"/>
      <c r="FC145" s="201"/>
      <c r="FD145" s="201">
        <f t="shared" si="94"/>
        <v>0</v>
      </c>
      <c r="FE145" s="201"/>
      <c r="FF145" s="201"/>
      <c r="FG145" s="201"/>
      <c r="FH145" s="201"/>
      <c r="FI145" s="201"/>
      <c r="FJ145" s="201"/>
      <c r="FK145" s="201" t="str">
        <f t="shared" si="95"/>
        <v/>
      </c>
      <c r="FL145" s="201"/>
      <c r="FM145" s="201"/>
      <c r="FN145" s="201"/>
      <c r="FO145" s="201"/>
      <c r="FP145" s="201"/>
      <c r="FQ145" s="201"/>
      <c r="FR145" s="201">
        <f t="shared" si="96"/>
        <v>0</v>
      </c>
      <c r="FS145" s="201"/>
      <c r="FT145" s="201"/>
      <c r="FU145" s="201"/>
      <c r="FV145" s="201"/>
      <c r="FW145" s="201"/>
      <c r="FX145" s="201"/>
      <c r="FY145" s="201" t="str">
        <f t="shared" si="97"/>
        <v/>
      </c>
      <c r="FZ145" s="201"/>
      <c r="GA145" s="201"/>
      <c r="GB145" s="201"/>
      <c r="GC145" s="201"/>
      <c r="GD145" s="201"/>
      <c r="GE145" s="201"/>
      <c r="GF145" s="201" t="str">
        <f t="shared" si="98"/>
        <v/>
      </c>
      <c r="GG145" s="201"/>
      <c r="GH145" s="201"/>
      <c r="GI145" s="201"/>
      <c r="GJ145" s="201"/>
      <c r="GK145" s="201"/>
      <c r="GL145" s="201"/>
      <c r="GM145" s="201" t="str">
        <f t="shared" si="99"/>
        <v/>
      </c>
      <c r="GN145" s="201"/>
      <c r="GO145" s="201"/>
      <c r="GP145" s="201"/>
      <c r="GQ145" s="201"/>
      <c r="GR145" s="201"/>
      <c r="GS145" s="201"/>
      <c r="GT145" s="201" t="str">
        <f t="shared" si="100"/>
        <v/>
      </c>
      <c r="GU145" s="201"/>
      <c r="GV145" s="201"/>
      <c r="GW145" s="201"/>
      <c r="GX145" s="201"/>
      <c r="GY145" s="201"/>
      <c r="GZ145" s="201"/>
      <c r="HA145" s="201" t="str">
        <f t="shared" si="101"/>
        <v/>
      </c>
      <c r="HB145" s="201"/>
      <c r="HC145" s="201"/>
      <c r="HD145" s="201"/>
      <c r="HE145" s="201"/>
      <c r="HF145" s="201"/>
      <c r="HG145" s="201"/>
      <c r="HH145" s="201" t="str">
        <f t="shared" si="102"/>
        <v/>
      </c>
      <c r="HI145" s="201"/>
      <c r="HJ145" s="201"/>
      <c r="HK145" s="201"/>
      <c r="HL145" s="201"/>
      <c r="HM145" s="201"/>
      <c r="HN145" s="201"/>
      <c r="HO145" s="201" t="str">
        <f t="shared" si="103"/>
        <v/>
      </c>
      <c r="HP145" s="201"/>
      <c r="HQ145" s="201"/>
      <c r="HR145" s="201"/>
      <c r="HS145" s="201"/>
      <c r="HT145" s="201"/>
      <c r="HU145" s="201"/>
      <c r="HV145" s="201" t="str">
        <f t="shared" si="104"/>
        <v/>
      </c>
      <c r="HW145" s="201"/>
      <c r="HX145" s="201"/>
      <c r="HY145" s="201"/>
      <c r="HZ145" s="201"/>
      <c r="IA145" s="201"/>
      <c r="IB145" s="201"/>
      <c r="IC145" s="201" t="str">
        <f t="shared" si="105"/>
        <v/>
      </c>
      <c r="ID145" s="201"/>
      <c r="IE145" s="201"/>
      <c r="IF145" s="201"/>
      <c r="IG145" s="201"/>
      <c r="IH145" s="201"/>
      <c r="II145" s="201"/>
      <c r="IJ145" s="201" t="str">
        <f t="shared" si="106"/>
        <v/>
      </c>
      <c r="IK145" s="201"/>
      <c r="IL145" s="201"/>
      <c r="IM145" s="201"/>
      <c r="IN145" s="201"/>
      <c r="IO145" s="201"/>
      <c r="IP145" s="201"/>
      <c r="IQ145" s="201" t="str">
        <f t="shared" si="107"/>
        <v/>
      </c>
      <c r="IR145" s="201"/>
      <c r="IS145" s="201"/>
      <c r="IT145" s="201"/>
      <c r="IU145" s="201"/>
      <c r="IV145" s="201"/>
      <c r="IW145" s="201"/>
      <c r="IX145" s="201" t="str">
        <f t="shared" si="108"/>
        <v/>
      </c>
      <c r="IY145" s="201"/>
      <c r="IZ145" s="201"/>
      <c r="JA145" s="201"/>
      <c r="JB145" s="201"/>
      <c r="JC145" s="201"/>
      <c r="JD145" s="201"/>
      <c r="JE145" s="201" t="str">
        <f t="shared" si="109"/>
        <v/>
      </c>
      <c r="JF145" s="201"/>
      <c r="JG145" s="201"/>
      <c r="JH145" s="201"/>
      <c r="JI145" s="201"/>
      <c r="JJ145" s="201"/>
      <c r="JK145" s="201"/>
      <c r="JL145" s="201" t="str">
        <f t="shared" si="110"/>
        <v/>
      </c>
      <c r="JM145" s="201"/>
      <c r="JN145" s="201"/>
      <c r="JO145" s="201"/>
      <c r="JP145" s="201"/>
      <c r="JQ145" s="201"/>
      <c r="JR145" s="201"/>
      <c r="JS145" s="201" t="str">
        <f t="shared" si="111"/>
        <v/>
      </c>
      <c r="JT145" s="201"/>
      <c r="JU145" s="201"/>
      <c r="JV145" s="201"/>
      <c r="JW145" s="201"/>
      <c r="JX145" s="201"/>
      <c r="JY145" s="201"/>
      <c r="JZ145" s="201" t="str">
        <f t="shared" si="112"/>
        <v/>
      </c>
      <c r="KA145" s="201"/>
      <c r="KB145" s="201"/>
      <c r="KC145" s="201"/>
      <c r="KD145" s="201"/>
      <c r="KE145" s="201"/>
      <c r="KF145" s="201"/>
      <c r="KG145" s="201" t="str">
        <f t="shared" si="113"/>
        <v/>
      </c>
      <c r="KH145" s="201"/>
      <c r="KI145" s="201"/>
      <c r="KJ145" s="201"/>
      <c r="KK145" s="201"/>
      <c r="KL145" s="201"/>
      <c r="KM145" s="201"/>
      <c r="KN145" s="201" t="str">
        <f t="shared" si="114"/>
        <v/>
      </c>
      <c r="KO145" s="201"/>
      <c r="KP145" s="201"/>
      <c r="KQ145" s="201"/>
      <c r="KR145" s="201"/>
      <c r="KS145" s="201"/>
      <c r="KT145" s="201"/>
      <c r="KU145" s="201" t="str">
        <f t="shared" si="115"/>
        <v/>
      </c>
      <c r="KV145" s="201"/>
      <c r="KW145" s="201"/>
      <c r="KX145" s="201"/>
      <c r="KY145" s="201"/>
      <c r="KZ145" s="201"/>
      <c r="LA145" s="201"/>
      <c r="LB145" s="201" t="str">
        <f t="shared" si="116"/>
        <v/>
      </c>
      <c r="LC145" s="201"/>
      <c r="LD145" s="201"/>
      <c r="LE145" s="201"/>
      <c r="LF145" s="201"/>
      <c r="LG145" s="201"/>
      <c r="LH145" s="201"/>
      <c r="LI145" s="201" t="str">
        <f t="shared" si="127"/>
        <v/>
      </c>
      <c r="LJ145" s="201"/>
      <c r="LK145" s="201"/>
      <c r="LL145" s="201"/>
      <c r="LM145" s="201"/>
      <c r="LN145" s="201"/>
      <c r="LO145" s="201"/>
      <c r="LP145" s="201" t="str">
        <f t="shared" si="128"/>
        <v/>
      </c>
      <c r="LQ145" s="201"/>
      <c r="LR145" s="201"/>
      <c r="LS145" s="201"/>
      <c r="LT145" s="201"/>
      <c r="LU145" s="201"/>
      <c r="LV145" s="201"/>
      <c r="LW145" s="201" t="str">
        <f t="shared" si="129"/>
        <v/>
      </c>
      <c r="LX145" s="201"/>
      <c r="LY145" s="201"/>
      <c r="LZ145" s="201"/>
      <c r="MA145" s="201"/>
      <c r="MB145" s="201"/>
      <c r="MC145" s="201"/>
      <c r="MD145" s="201" t="str">
        <f t="shared" si="130"/>
        <v/>
      </c>
      <c r="ME145" s="201"/>
      <c r="MF145" s="201"/>
      <c r="MG145" s="201"/>
      <c r="MH145" s="201"/>
      <c r="MI145" s="201"/>
      <c r="MJ145" s="201"/>
      <c r="MK145" s="201" t="str">
        <f t="shared" si="131"/>
        <v/>
      </c>
      <c r="ML145" s="201"/>
      <c r="MM145" s="201"/>
      <c r="MN145" s="201"/>
      <c r="MO145" s="201"/>
      <c r="MP145" s="201"/>
      <c r="MQ145" s="201"/>
      <c r="MR145" s="201" t="str">
        <f t="shared" si="132"/>
        <v/>
      </c>
      <c r="MS145" s="201"/>
      <c r="MT145" s="201"/>
      <c r="MU145" s="201"/>
      <c r="MV145" s="201"/>
      <c r="MW145" s="201"/>
      <c r="MX145" s="201"/>
      <c r="MY145" s="201" t="str">
        <f t="shared" si="133"/>
        <v/>
      </c>
      <c r="MZ145" s="201"/>
      <c r="NA145" s="201"/>
      <c r="NB145" s="201"/>
      <c r="NC145" s="201"/>
      <c r="ND145" s="201"/>
      <c r="NE145" s="201"/>
      <c r="NF145" s="201" t="str">
        <f t="shared" si="134"/>
        <v/>
      </c>
      <c r="NG145" s="201"/>
      <c r="NH145" s="201"/>
      <c r="NI145" s="201"/>
      <c r="NJ145" s="201"/>
      <c r="NK145" s="201"/>
      <c r="NL145" s="201"/>
      <c r="NM145" s="201" t="str">
        <f t="shared" si="135"/>
        <v/>
      </c>
      <c r="NN145" s="201"/>
      <c r="NO145" s="201"/>
      <c r="NP145" s="201"/>
      <c r="NQ145" s="201"/>
      <c r="NR145" s="201"/>
      <c r="NS145" s="201"/>
      <c r="NT145" s="201" t="str">
        <f t="shared" si="136"/>
        <v/>
      </c>
      <c r="NU145" s="201"/>
      <c r="NV145" s="201"/>
      <c r="NW145" s="201"/>
      <c r="NX145" s="201"/>
      <c r="NY145" s="201"/>
      <c r="NZ145" s="201"/>
      <c r="OA145" s="201" t="str">
        <f t="shared" si="137"/>
        <v/>
      </c>
      <c r="OB145" s="201"/>
      <c r="OC145" s="201"/>
      <c r="OD145" s="201"/>
      <c r="OE145" s="201"/>
      <c r="OF145" s="201"/>
      <c r="OG145" s="201"/>
      <c r="OH145" s="201" t="str">
        <f t="shared" si="138"/>
        <v/>
      </c>
      <c r="OI145" s="201"/>
      <c r="OJ145" s="201"/>
      <c r="OK145" s="201"/>
      <c r="OL145" s="201"/>
      <c r="OM145" s="201"/>
      <c r="ON145" s="201"/>
      <c r="OO145" s="201" t="str">
        <f t="shared" si="139"/>
        <v/>
      </c>
      <c r="OP145" s="201"/>
      <c r="OQ145" s="201"/>
      <c r="OR145" s="201"/>
      <c r="OS145" s="201"/>
      <c r="OT145" s="201"/>
      <c r="OU145" s="201"/>
      <c r="OV145" s="201" t="str">
        <f t="shared" si="140"/>
        <v/>
      </c>
      <c r="OW145" s="201"/>
      <c r="OX145" s="201"/>
      <c r="OY145" s="201"/>
      <c r="OZ145" s="201"/>
      <c r="PA145" s="201"/>
      <c r="PB145" s="201"/>
      <c r="PC145" s="201" t="str">
        <f t="shared" si="141"/>
        <v/>
      </c>
      <c r="PD145" s="201"/>
      <c r="PE145" s="201"/>
      <c r="PF145" s="201"/>
      <c r="PG145" s="201"/>
      <c r="PH145" s="201"/>
      <c r="PI145" s="201"/>
      <c r="PJ145" s="201" t="str">
        <f t="shared" si="142"/>
        <v/>
      </c>
      <c r="PK145" s="201"/>
      <c r="PL145" s="201"/>
      <c r="PM145" s="201"/>
      <c r="PN145" s="201"/>
      <c r="PO145" s="201"/>
      <c r="PP145" s="201"/>
      <c r="PQ145" s="201" t="str">
        <f t="shared" si="143"/>
        <v/>
      </c>
      <c r="PR145" s="201"/>
      <c r="PS145" s="201"/>
      <c r="PT145" s="201"/>
      <c r="PU145" s="201"/>
      <c r="PV145" s="201"/>
      <c r="PW145" s="201"/>
      <c r="PX145" s="201" t="str">
        <f t="shared" si="144"/>
        <v/>
      </c>
      <c r="PY145" s="201"/>
      <c r="PZ145" s="201"/>
      <c r="QA145" s="201"/>
      <c r="QB145" s="201"/>
      <c r="QC145" s="201"/>
      <c r="QD145" s="201"/>
      <c r="QE145" s="201" t="str">
        <f t="shared" si="145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5" x14ac:dyDescent="0.2">
      <c r="A146" s="201"/>
      <c r="B146" s="202"/>
      <c r="C146" s="202"/>
      <c r="D146" s="202"/>
      <c r="E146" s="202"/>
      <c r="F146" s="201" t="e">
        <f t="shared" si="123"/>
        <v>#N/A</v>
      </c>
      <c r="G146" s="201"/>
      <c r="H146" s="202"/>
      <c r="I146" s="202"/>
      <c r="J146" s="202"/>
      <c r="K146" s="201"/>
      <c r="L146" s="201"/>
      <c r="M146" s="201">
        <f t="shared" si="124"/>
        <v>0</v>
      </c>
      <c r="N146" s="201"/>
      <c r="O146" s="201"/>
      <c r="P146" s="201"/>
      <c r="Q146" s="203"/>
      <c r="R146" s="201"/>
      <c r="S146" s="201"/>
      <c r="T146" s="201">
        <f t="shared" si="125"/>
        <v>20</v>
      </c>
      <c r="U146" s="201"/>
      <c r="V146" s="201"/>
      <c r="W146" s="201"/>
      <c r="X146" s="201"/>
      <c r="Y146" s="201"/>
      <c r="Z146" s="201"/>
      <c r="AA146" s="201">
        <f t="shared" si="126"/>
        <v>0</v>
      </c>
      <c r="AB146" s="201"/>
      <c r="AC146" s="201"/>
      <c r="AD146" s="201"/>
      <c r="AE146" s="201"/>
      <c r="AF146" s="201"/>
      <c r="AG146" s="201"/>
      <c r="AH146" s="201">
        <f t="shared" si="76"/>
        <v>0</v>
      </c>
      <c r="AI146" s="201"/>
      <c r="AJ146" s="201"/>
      <c r="AK146" s="201"/>
      <c r="AL146" s="201"/>
      <c r="AM146" s="201"/>
      <c r="AN146" s="201"/>
      <c r="AO146" s="201">
        <f t="shared" si="77"/>
        <v>20</v>
      </c>
      <c r="AP146" s="201"/>
      <c r="AQ146" s="201"/>
      <c r="AR146" s="201"/>
      <c r="AS146" s="201"/>
      <c r="AT146" s="201"/>
      <c r="AU146" s="201"/>
      <c r="AV146" s="201">
        <f t="shared" si="78"/>
        <v>0</v>
      </c>
      <c r="AW146" s="201"/>
      <c r="AX146" s="201"/>
      <c r="AY146" s="201"/>
      <c r="AZ146" s="201"/>
      <c r="BA146" s="201"/>
      <c r="BB146" s="201"/>
      <c r="BC146" s="201">
        <f t="shared" si="79"/>
        <v>0</v>
      </c>
      <c r="BD146" s="201"/>
      <c r="BE146" s="201"/>
      <c r="BF146" s="201"/>
      <c r="BG146" s="201"/>
      <c r="BH146" s="201"/>
      <c r="BI146" s="201"/>
      <c r="BJ146" s="201">
        <f t="shared" si="80"/>
        <v>20</v>
      </c>
      <c r="BK146" s="201"/>
      <c r="BL146" s="201"/>
      <c r="BM146" s="201"/>
      <c r="BN146" s="201"/>
      <c r="BO146" s="201"/>
      <c r="BP146" s="201"/>
      <c r="BQ146" s="201">
        <f t="shared" si="81"/>
        <v>0</v>
      </c>
      <c r="BR146" s="201"/>
      <c r="BS146" s="201"/>
      <c r="BT146" s="201"/>
      <c r="BU146" s="201"/>
      <c r="BV146" s="201"/>
      <c r="BW146" s="201"/>
      <c r="BX146" s="201">
        <f t="shared" si="82"/>
        <v>20</v>
      </c>
      <c r="BY146" s="201"/>
      <c r="BZ146" s="201"/>
      <c r="CA146" s="201"/>
      <c r="CB146" s="201"/>
      <c r="CC146" s="201"/>
      <c r="CD146" s="201"/>
      <c r="CE146" s="201">
        <f t="shared" si="83"/>
        <v>0</v>
      </c>
      <c r="CF146" s="201"/>
      <c r="CG146" s="201"/>
      <c r="CH146" s="201"/>
      <c r="CI146" s="201"/>
      <c r="CJ146" s="201"/>
      <c r="CK146" s="201"/>
      <c r="CL146" s="201">
        <f t="shared" si="84"/>
        <v>20</v>
      </c>
      <c r="CM146" s="201"/>
      <c r="CN146" s="201"/>
      <c r="CO146" s="201"/>
      <c r="CP146" s="201"/>
      <c r="CQ146" s="201"/>
      <c r="CR146" s="201"/>
      <c r="CS146" s="201">
        <f t="shared" si="85"/>
        <v>20</v>
      </c>
      <c r="CT146" s="201"/>
      <c r="CU146" s="201"/>
      <c r="CV146" s="201"/>
      <c r="CW146" s="201"/>
      <c r="CX146" s="201"/>
      <c r="CY146" s="201"/>
      <c r="CZ146" s="201">
        <f t="shared" si="86"/>
        <v>20</v>
      </c>
      <c r="DA146" s="201"/>
      <c r="DB146" s="201"/>
      <c r="DC146" s="201"/>
      <c r="DD146" s="201"/>
      <c r="DE146" s="201"/>
      <c r="DF146" s="201"/>
      <c r="DG146" s="201">
        <f t="shared" si="87"/>
        <v>20</v>
      </c>
      <c r="DH146" s="201"/>
      <c r="DI146" s="201"/>
      <c r="DJ146" s="201"/>
      <c r="DK146" s="201"/>
      <c r="DL146" s="201"/>
      <c r="DM146" s="201"/>
      <c r="DN146" s="201">
        <f t="shared" si="88"/>
        <v>0</v>
      </c>
      <c r="DO146" s="201"/>
      <c r="DP146" s="201"/>
      <c r="DQ146" s="201"/>
      <c r="DR146" s="201"/>
      <c r="DS146" s="201"/>
      <c r="DT146" s="201"/>
      <c r="DU146" s="201">
        <f t="shared" si="89"/>
        <v>0</v>
      </c>
      <c r="DV146" s="201"/>
      <c r="DW146" s="201"/>
      <c r="DX146" s="201"/>
      <c r="DY146" s="201"/>
      <c r="DZ146" s="201"/>
      <c r="EA146" s="201"/>
      <c r="EB146" s="201">
        <f t="shared" si="90"/>
        <v>20</v>
      </c>
      <c r="EC146" s="201"/>
      <c r="ED146" s="201"/>
      <c r="EE146" s="201"/>
      <c r="EF146" s="201"/>
      <c r="EG146" s="201"/>
      <c r="EH146" s="201"/>
      <c r="EI146" s="201">
        <f t="shared" si="91"/>
        <v>20</v>
      </c>
      <c r="EJ146" s="201"/>
      <c r="EK146" s="201"/>
      <c r="EL146" s="201"/>
      <c r="EM146" s="201"/>
      <c r="EN146" s="201"/>
      <c r="EO146" s="201"/>
      <c r="EP146" s="201">
        <f t="shared" si="92"/>
        <v>0</v>
      </c>
      <c r="EQ146" s="201"/>
      <c r="ER146" s="201"/>
      <c r="ES146" s="201"/>
      <c r="ET146" s="201"/>
      <c r="EU146" s="201"/>
      <c r="EV146" s="201"/>
      <c r="EW146" s="201">
        <f t="shared" si="93"/>
        <v>0</v>
      </c>
      <c r="EX146" s="201"/>
      <c r="EY146" s="201"/>
      <c r="EZ146" s="201"/>
      <c r="FA146" s="201"/>
      <c r="FB146" s="201"/>
      <c r="FC146" s="201"/>
      <c r="FD146" s="201">
        <f t="shared" si="94"/>
        <v>0</v>
      </c>
      <c r="FE146" s="201"/>
      <c r="FF146" s="201"/>
      <c r="FG146" s="201"/>
      <c r="FH146" s="201"/>
      <c r="FI146" s="201"/>
      <c r="FJ146" s="201"/>
      <c r="FK146" s="201" t="str">
        <f t="shared" si="95"/>
        <v/>
      </c>
      <c r="FL146" s="201"/>
      <c r="FM146" s="201"/>
      <c r="FN146" s="201"/>
      <c r="FO146" s="201"/>
      <c r="FP146" s="201"/>
      <c r="FQ146" s="201"/>
      <c r="FR146" s="201">
        <f t="shared" si="96"/>
        <v>0</v>
      </c>
      <c r="FS146" s="201"/>
      <c r="FT146" s="201"/>
      <c r="FU146" s="201"/>
      <c r="FV146" s="201"/>
      <c r="FW146" s="201"/>
      <c r="FX146" s="201"/>
      <c r="FY146" s="201" t="str">
        <f t="shared" si="97"/>
        <v/>
      </c>
      <c r="FZ146" s="201"/>
      <c r="GA146" s="201"/>
      <c r="GB146" s="201"/>
      <c r="GC146" s="201"/>
      <c r="GD146" s="201"/>
      <c r="GE146" s="201"/>
      <c r="GF146" s="201" t="str">
        <f t="shared" si="98"/>
        <v/>
      </c>
      <c r="GG146" s="201"/>
      <c r="GH146" s="201"/>
      <c r="GI146" s="201"/>
      <c r="GJ146" s="201"/>
      <c r="GK146" s="201"/>
      <c r="GL146" s="201"/>
      <c r="GM146" s="201" t="str">
        <f t="shared" si="99"/>
        <v/>
      </c>
      <c r="GN146" s="201"/>
      <c r="GO146" s="201"/>
      <c r="GP146" s="201"/>
      <c r="GQ146" s="201"/>
      <c r="GR146" s="201"/>
      <c r="GS146" s="201"/>
      <c r="GT146" s="201" t="str">
        <f t="shared" si="100"/>
        <v/>
      </c>
      <c r="GU146" s="201"/>
      <c r="GV146" s="201"/>
      <c r="GW146" s="201"/>
      <c r="GX146" s="201"/>
      <c r="GY146" s="201"/>
      <c r="GZ146" s="201"/>
      <c r="HA146" s="201" t="str">
        <f t="shared" si="101"/>
        <v/>
      </c>
      <c r="HB146" s="201"/>
      <c r="HC146" s="201"/>
      <c r="HD146" s="201"/>
      <c r="HE146" s="201"/>
      <c r="HF146" s="201"/>
      <c r="HG146" s="201"/>
      <c r="HH146" s="201" t="str">
        <f t="shared" si="102"/>
        <v/>
      </c>
      <c r="HI146" s="201"/>
      <c r="HJ146" s="201"/>
      <c r="HK146" s="201"/>
      <c r="HL146" s="201"/>
      <c r="HM146" s="201"/>
      <c r="HN146" s="201"/>
      <c r="HO146" s="201" t="str">
        <f t="shared" si="103"/>
        <v/>
      </c>
      <c r="HP146" s="201"/>
      <c r="HQ146" s="201"/>
      <c r="HR146" s="201"/>
      <c r="HS146" s="201"/>
      <c r="HT146" s="201"/>
      <c r="HU146" s="201"/>
      <c r="HV146" s="201" t="str">
        <f t="shared" si="104"/>
        <v/>
      </c>
      <c r="HW146" s="201"/>
      <c r="HX146" s="201"/>
      <c r="HY146" s="201"/>
      <c r="HZ146" s="201"/>
      <c r="IA146" s="201"/>
      <c r="IB146" s="201"/>
      <c r="IC146" s="201" t="str">
        <f t="shared" si="105"/>
        <v/>
      </c>
      <c r="ID146" s="201"/>
      <c r="IE146" s="201"/>
      <c r="IF146" s="201"/>
      <c r="IG146" s="201"/>
      <c r="IH146" s="201"/>
      <c r="II146" s="201"/>
      <c r="IJ146" s="201" t="str">
        <f t="shared" si="106"/>
        <v/>
      </c>
      <c r="IK146" s="201"/>
      <c r="IL146" s="201"/>
      <c r="IM146" s="201"/>
      <c r="IN146" s="201"/>
      <c r="IO146" s="201"/>
      <c r="IP146" s="201"/>
      <c r="IQ146" s="201" t="str">
        <f t="shared" si="107"/>
        <v/>
      </c>
      <c r="IR146" s="201"/>
      <c r="IS146" s="201"/>
      <c r="IT146" s="201"/>
      <c r="IU146" s="201"/>
      <c r="IV146" s="201"/>
      <c r="IW146" s="201"/>
      <c r="IX146" s="201" t="str">
        <f t="shared" si="108"/>
        <v/>
      </c>
      <c r="IY146" s="201"/>
      <c r="IZ146" s="201"/>
      <c r="JA146" s="201"/>
      <c r="JB146" s="201"/>
      <c r="JC146" s="201"/>
      <c r="JD146" s="201"/>
      <c r="JE146" s="201" t="str">
        <f t="shared" si="109"/>
        <v/>
      </c>
      <c r="JF146" s="201"/>
      <c r="JG146" s="201"/>
      <c r="JH146" s="201"/>
      <c r="JI146" s="201"/>
      <c r="JJ146" s="201"/>
      <c r="JK146" s="201"/>
      <c r="JL146" s="201" t="str">
        <f t="shared" si="110"/>
        <v/>
      </c>
      <c r="JM146" s="201"/>
      <c r="JN146" s="201"/>
      <c r="JO146" s="201"/>
      <c r="JP146" s="201"/>
      <c r="JQ146" s="201"/>
      <c r="JR146" s="201"/>
      <c r="JS146" s="201" t="str">
        <f t="shared" si="111"/>
        <v/>
      </c>
      <c r="JT146" s="201"/>
      <c r="JU146" s="201"/>
      <c r="JV146" s="201"/>
      <c r="JW146" s="201"/>
      <c r="JX146" s="201"/>
      <c r="JY146" s="201"/>
      <c r="JZ146" s="201" t="str">
        <f t="shared" si="112"/>
        <v/>
      </c>
      <c r="KA146" s="201"/>
      <c r="KB146" s="201"/>
      <c r="KC146" s="201"/>
      <c r="KD146" s="201"/>
      <c r="KE146" s="201"/>
      <c r="KF146" s="201"/>
      <c r="KG146" s="201" t="str">
        <f t="shared" si="113"/>
        <v/>
      </c>
      <c r="KH146" s="201"/>
      <c r="KI146" s="201"/>
      <c r="KJ146" s="201"/>
      <c r="KK146" s="201"/>
      <c r="KL146" s="201"/>
      <c r="KM146" s="201"/>
      <c r="KN146" s="201" t="str">
        <f t="shared" si="114"/>
        <v/>
      </c>
      <c r="KO146" s="201"/>
      <c r="KP146" s="201"/>
      <c r="KQ146" s="201"/>
      <c r="KR146" s="201"/>
      <c r="KS146" s="201"/>
      <c r="KT146" s="201"/>
      <c r="KU146" s="201" t="str">
        <f t="shared" si="115"/>
        <v/>
      </c>
      <c r="KV146" s="201"/>
      <c r="KW146" s="201"/>
      <c r="KX146" s="201"/>
      <c r="KY146" s="201"/>
      <c r="KZ146" s="201"/>
      <c r="LA146" s="201"/>
      <c r="LB146" s="201" t="str">
        <f t="shared" si="116"/>
        <v/>
      </c>
      <c r="LC146" s="201"/>
      <c r="LD146" s="201"/>
      <c r="LE146" s="201"/>
      <c r="LF146" s="201"/>
      <c r="LG146" s="201"/>
      <c r="LH146" s="201"/>
      <c r="LI146" s="201" t="str">
        <f t="shared" si="127"/>
        <v/>
      </c>
      <c r="LJ146" s="201"/>
      <c r="LK146" s="201"/>
      <c r="LL146" s="201"/>
      <c r="LM146" s="201"/>
      <c r="LN146" s="201"/>
      <c r="LO146" s="201"/>
      <c r="LP146" s="201" t="str">
        <f t="shared" si="128"/>
        <v/>
      </c>
      <c r="LQ146" s="201"/>
      <c r="LR146" s="201"/>
      <c r="LS146" s="201"/>
      <c r="LT146" s="201"/>
      <c r="LU146" s="201"/>
      <c r="LV146" s="201"/>
      <c r="LW146" s="201" t="str">
        <f t="shared" si="129"/>
        <v/>
      </c>
      <c r="LX146" s="201"/>
      <c r="LY146" s="201"/>
      <c r="LZ146" s="201"/>
      <c r="MA146" s="201"/>
      <c r="MB146" s="201"/>
      <c r="MC146" s="201"/>
      <c r="MD146" s="201" t="str">
        <f t="shared" si="130"/>
        <v/>
      </c>
      <c r="ME146" s="201"/>
      <c r="MF146" s="201"/>
      <c r="MG146" s="201"/>
      <c r="MH146" s="201"/>
      <c r="MI146" s="201"/>
      <c r="MJ146" s="201"/>
      <c r="MK146" s="201" t="str">
        <f t="shared" si="131"/>
        <v/>
      </c>
      <c r="ML146" s="201"/>
      <c r="MM146" s="201"/>
      <c r="MN146" s="201"/>
      <c r="MO146" s="201"/>
      <c r="MP146" s="201"/>
      <c r="MQ146" s="201"/>
      <c r="MR146" s="201" t="str">
        <f t="shared" si="132"/>
        <v/>
      </c>
      <c r="MS146" s="201"/>
      <c r="MT146" s="201"/>
      <c r="MU146" s="201"/>
      <c r="MV146" s="201"/>
      <c r="MW146" s="201"/>
      <c r="MX146" s="201"/>
      <c r="MY146" s="201" t="str">
        <f t="shared" si="133"/>
        <v/>
      </c>
      <c r="MZ146" s="201"/>
      <c r="NA146" s="201"/>
      <c r="NB146" s="201"/>
      <c r="NC146" s="201"/>
      <c r="ND146" s="201"/>
      <c r="NE146" s="201"/>
      <c r="NF146" s="201" t="str">
        <f t="shared" si="134"/>
        <v/>
      </c>
      <c r="NG146" s="201"/>
      <c r="NH146" s="201"/>
      <c r="NI146" s="201"/>
      <c r="NJ146" s="201"/>
      <c r="NK146" s="201"/>
      <c r="NL146" s="201"/>
      <c r="NM146" s="201" t="str">
        <f t="shared" si="135"/>
        <v/>
      </c>
      <c r="NN146" s="201"/>
      <c r="NO146" s="201"/>
      <c r="NP146" s="201"/>
      <c r="NQ146" s="201"/>
      <c r="NR146" s="201"/>
      <c r="NS146" s="201"/>
      <c r="NT146" s="201" t="str">
        <f t="shared" si="136"/>
        <v/>
      </c>
      <c r="NU146" s="201"/>
      <c r="NV146" s="201"/>
      <c r="NW146" s="201"/>
      <c r="NX146" s="201"/>
      <c r="NY146" s="201"/>
      <c r="NZ146" s="201"/>
      <c r="OA146" s="201" t="str">
        <f t="shared" si="137"/>
        <v/>
      </c>
      <c r="OB146" s="201"/>
      <c r="OC146" s="201"/>
      <c r="OD146" s="201"/>
      <c r="OE146" s="201"/>
      <c r="OF146" s="201"/>
      <c r="OG146" s="201"/>
      <c r="OH146" s="201" t="str">
        <f t="shared" si="138"/>
        <v/>
      </c>
      <c r="OI146" s="201"/>
      <c r="OJ146" s="201"/>
      <c r="OK146" s="201"/>
      <c r="OL146" s="201"/>
      <c r="OM146" s="201"/>
      <c r="ON146" s="201"/>
      <c r="OO146" s="201" t="str">
        <f t="shared" si="139"/>
        <v/>
      </c>
      <c r="OP146" s="201"/>
      <c r="OQ146" s="201"/>
      <c r="OR146" s="201"/>
      <c r="OS146" s="201"/>
      <c r="OT146" s="201"/>
      <c r="OU146" s="201"/>
      <c r="OV146" s="201" t="str">
        <f t="shared" si="140"/>
        <v/>
      </c>
      <c r="OW146" s="201"/>
      <c r="OX146" s="201"/>
      <c r="OY146" s="201"/>
      <c r="OZ146" s="201"/>
      <c r="PA146" s="201"/>
      <c r="PB146" s="201"/>
      <c r="PC146" s="201" t="str">
        <f t="shared" si="141"/>
        <v/>
      </c>
      <c r="PD146" s="201"/>
      <c r="PE146" s="201"/>
      <c r="PF146" s="201"/>
      <c r="PG146" s="201"/>
      <c r="PH146" s="201"/>
      <c r="PI146" s="201"/>
      <c r="PJ146" s="201" t="str">
        <f t="shared" si="142"/>
        <v/>
      </c>
      <c r="PK146" s="201"/>
      <c r="PL146" s="201"/>
      <c r="PM146" s="201"/>
      <c r="PN146" s="201"/>
      <c r="PO146" s="201"/>
      <c r="PP146" s="201"/>
      <c r="PQ146" s="201" t="str">
        <f t="shared" si="143"/>
        <v/>
      </c>
      <c r="PR146" s="201"/>
      <c r="PS146" s="201"/>
      <c r="PT146" s="201"/>
      <c r="PU146" s="201"/>
      <c r="PV146" s="201"/>
      <c r="PW146" s="201"/>
      <c r="PX146" s="201" t="str">
        <f t="shared" si="144"/>
        <v/>
      </c>
      <c r="PY146" s="201"/>
      <c r="PZ146" s="201"/>
      <c r="QA146" s="201"/>
      <c r="QB146" s="201"/>
      <c r="QC146" s="201"/>
      <c r="QD146" s="201"/>
      <c r="QE146" s="201" t="str">
        <f t="shared" si="145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5" x14ac:dyDescent="0.2">
      <c r="A147" s="201"/>
      <c r="B147" s="202"/>
      <c r="C147" s="202"/>
      <c r="D147" s="202"/>
      <c r="E147" s="202"/>
      <c r="F147" s="201" t="e">
        <f t="shared" si="123"/>
        <v>#N/A</v>
      </c>
      <c r="G147" s="201"/>
      <c r="H147" s="202"/>
      <c r="I147" s="202"/>
      <c r="J147" s="202"/>
      <c r="K147" s="201"/>
      <c r="L147" s="201"/>
      <c r="M147" s="201">
        <f t="shared" si="124"/>
        <v>0</v>
      </c>
      <c r="N147" s="201"/>
      <c r="O147" s="201"/>
      <c r="P147" s="201"/>
      <c r="Q147" s="203"/>
      <c r="R147" s="201"/>
      <c r="S147" s="201"/>
      <c r="T147" s="201">
        <f t="shared" si="125"/>
        <v>0</v>
      </c>
      <c r="U147" s="201"/>
      <c r="V147" s="201"/>
      <c r="W147" s="201"/>
      <c r="X147" s="201"/>
      <c r="Y147" s="201"/>
      <c r="Z147" s="201"/>
      <c r="AA147" s="201">
        <f t="shared" si="126"/>
        <v>0</v>
      </c>
      <c r="AB147" s="201"/>
      <c r="AC147" s="201"/>
      <c r="AD147" s="201"/>
      <c r="AE147" s="201"/>
      <c r="AF147" s="201"/>
      <c r="AG147" s="201"/>
      <c r="AH147" s="201">
        <f t="shared" si="76"/>
        <v>0</v>
      </c>
      <c r="AI147" s="201"/>
      <c r="AJ147" s="201"/>
      <c r="AK147" s="201"/>
      <c r="AL147" s="201"/>
      <c r="AM147" s="201"/>
      <c r="AN147" s="201"/>
      <c r="AO147" s="201">
        <f t="shared" si="77"/>
        <v>0</v>
      </c>
      <c r="AP147" s="201"/>
      <c r="AQ147" s="201"/>
      <c r="AR147" s="201"/>
      <c r="AS147" s="201"/>
      <c r="AT147" s="201"/>
      <c r="AU147" s="201"/>
      <c r="AV147" s="201">
        <f t="shared" si="78"/>
        <v>0</v>
      </c>
      <c r="AW147" s="201"/>
      <c r="AX147" s="201"/>
      <c r="AY147" s="201"/>
      <c r="AZ147" s="201"/>
      <c r="BA147" s="201"/>
      <c r="BB147" s="201"/>
      <c r="BC147" s="201">
        <f t="shared" si="79"/>
        <v>0</v>
      </c>
      <c r="BD147" s="201"/>
      <c r="BE147" s="201"/>
      <c r="BF147" s="201"/>
      <c r="BG147" s="201"/>
      <c r="BH147" s="201"/>
      <c r="BI147" s="201"/>
      <c r="BJ147" s="201">
        <f t="shared" si="80"/>
        <v>0</v>
      </c>
      <c r="BK147" s="201"/>
      <c r="BL147" s="201"/>
      <c r="BM147" s="201"/>
      <c r="BN147" s="201"/>
      <c r="BO147" s="201"/>
      <c r="BP147" s="201"/>
      <c r="BQ147" s="201">
        <f t="shared" si="81"/>
        <v>0</v>
      </c>
      <c r="BR147" s="201"/>
      <c r="BS147" s="201"/>
      <c r="BT147" s="201"/>
      <c r="BU147" s="201"/>
      <c r="BV147" s="201"/>
      <c r="BW147" s="201"/>
      <c r="BX147" s="201">
        <f t="shared" si="82"/>
        <v>0</v>
      </c>
      <c r="BY147" s="201"/>
      <c r="BZ147" s="201"/>
      <c r="CA147" s="201"/>
      <c r="CB147" s="201"/>
      <c r="CC147" s="201"/>
      <c r="CD147" s="201"/>
      <c r="CE147" s="201">
        <f t="shared" si="83"/>
        <v>0</v>
      </c>
      <c r="CF147" s="201"/>
      <c r="CG147" s="201"/>
      <c r="CH147" s="201"/>
      <c r="CI147" s="201"/>
      <c r="CJ147" s="201"/>
      <c r="CK147" s="201"/>
      <c r="CL147" s="201">
        <f t="shared" si="84"/>
        <v>0</v>
      </c>
      <c r="CM147" s="201"/>
      <c r="CN147" s="201"/>
      <c r="CO147" s="201"/>
      <c r="CP147" s="201"/>
      <c r="CQ147" s="201"/>
      <c r="CR147" s="201"/>
      <c r="CS147" s="201">
        <f t="shared" si="85"/>
        <v>0</v>
      </c>
      <c r="CT147" s="201"/>
      <c r="CU147" s="201"/>
      <c r="CV147" s="201"/>
      <c r="CW147" s="201"/>
      <c r="CX147" s="201"/>
      <c r="CY147" s="201"/>
      <c r="CZ147" s="201">
        <f t="shared" si="86"/>
        <v>0</v>
      </c>
      <c r="DA147" s="201"/>
      <c r="DB147" s="201"/>
      <c r="DC147" s="201"/>
      <c r="DD147" s="201"/>
      <c r="DE147" s="201"/>
      <c r="DF147" s="201"/>
      <c r="DG147" s="201">
        <f t="shared" si="87"/>
        <v>0</v>
      </c>
      <c r="DH147" s="201"/>
      <c r="DI147" s="201"/>
      <c r="DJ147" s="201"/>
      <c r="DK147" s="201"/>
      <c r="DL147" s="201"/>
      <c r="DM147" s="201"/>
      <c r="DN147" s="201">
        <f t="shared" si="88"/>
        <v>0</v>
      </c>
      <c r="DO147" s="201"/>
      <c r="DP147" s="201"/>
      <c r="DQ147" s="201"/>
      <c r="DR147" s="201"/>
      <c r="DS147" s="201"/>
      <c r="DT147" s="201"/>
      <c r="DU147" s="201">
        <f t="shared" si="89"/>
        <v>0</v>
      </c>
      <c r="DV147" s="201"/>
      <c r="DW147" s="201"/>
      <c r="DX147" s="201"/>
      <c r="DY147" s="201"/>
      <c r="DZ147" s="201"/>
      <c r="EA147" s="201"/>
      <c r="EB147" s="201">
        <f t="shared" si="90"/>
        <v>0</v>
      </c>
      <c r="EC147" s="201"/>
      <c r="ED147" s="201"/>
      <c r="EE147" s="201"/>
      <c r="EF147" s="201"/>
      <c r="EG147" s="201"/>
      <c r="EH147" s="201"/>
      <c r="EI147" s="201">
        <f t="shared" si="91"/>
        <v>0</v>
      </c>
      <c r="EJ147" s="201"/>
      <c r="EK147" s="201"/>
      <c r="EL147" s="201"/>
      <c r="EM147" s="201"/>
      <c r="EN147" s="201"/>
      <c r="EO147" s="201"/>
      <c r="EP147" s="201">
        <f t="shared" si="92"/>
        <v>0</v>
      </c>
      <c r="EQ147" s="201"/>
      <c r="ER147" s="201"/>
      <c r="ES147" s="201"/>
      <c r="ET147" s="201"/>
      <c r="EU147" s="201"/>
      <c r="EV147" s="201"/>
      <c r="EW147" s="201">
        <f t="shared" si="93"/>
        <v>0</v>
      </c>
      <c r="EX147" s="201"/>
      <c r="EY147" s="201"/>
      <c r="EZ147" s="201"/>
      <c r="FA147" s="201"/>
      <c r="FB147" s="201"/>
      <c r="FC147" s="201"/>
      <c r="FD147" s="201">
        <f t="shared" si="94"/>
        <v>0</v>
      </c>
      <c r="FE147" s="201"/>
      <c r="FF147" s="201"/>
      <c r="FG147" s="201"/>
      <c r="FH147" s="201"/>
      <c r="FI147" s="201"/>
      <c r="FJ147" s="201"/>
      <c r="FK147" s="201" t="str">
        <f t="shared" si="95"/>
        <v/>
      </c>
      <c r="FL147" s="201"/>
      <c r="FM147" s="201"/>
      <c r="FN147" s="201"/>
      <c r="FO147" s="201"/>
      <c r="FP147" s="201"/>
      <c r="FQ147" s="201"/>
      <c r="FR147" s="201">
        <f t="shared" si="96"/>
        <v>0</v>
      </c>
      <c r="FS147" s="201"/>
      <c r="FT147" s="201"/>
      <c r="FU147" s="201"/>
      <c r="FV147" s="201"/>
      <c r="FW147" s="201"/>
      <c r="FX147" s="201"/>
      <c r="FY147" s="201" t="str">
        <f t="shared" si="97"/>
        <v/>
      </c>
      <c r="FZ147" s="201"/>
      <c r="GA147" s="201"/>
      <c r="GB147" s="201"/>
      <c r="GC147" s="201"/>
      <c r="GD147" s="201"/>
      <c r="GE147" s="201"/>
      <c r="GF147" s="201" t="str">
        <f t="shared" si="98"/>
        <v/>
      </c>
      <c r="GG147" s="201"/>
      <c r="GH147" s="201"/>
      <c r="GI147" s="201"/>
      <c r="GJ147" s="201"/>
      <c r="GK147" s="201"/>
      <c r="GL147" s="201"/>
      <c r="GM147" s="201" t="str">
        <f t="shared" si="99"/>
        <v/>
      </c>
      <c r="GN147" s="201"/>
      <c r="GO147" s="201"/>
      <c r="GP147" s="201"/>
      <c r="GQ147" s="201"/>
      <c r="GR147" s="201"/>
      <c r="GS147" s="201"/>
      <c r="GT147" s="201" t="str">
        <f t="shared" si="100"/>
        <v/>
      </c>
      <c r="GU147" s="201"/>
      <c r="GV147" s="201"/>
      <c r="GW147" s="201"/>
      <c r="GX147" s="201"/>
      <c r="GY147" s="201"/>
      <c r="GZ147" s="201"/>
      <c r="HA147" s="201" t="str">
        <f t="shared" si="101"/>
        <v/>
      </c>
      <c r="HB147" s="201"/>
      <c r="HC147" s="201"/>
      <c r="HD147" s="201"/>
      <c r="HE147" s="201"/>
      <c r="HF147" s="201"/>
      <c r="HG147" s="201"/>
      <c r="HH147" s="201" t="str">
        <f t="shared" si="102"/>
        <v/>
      </c>
      <c r="HI147" s="201"/>
      <c r="HJ147" s="201"/>
      <c r="HK147" s="201"/>
      <c r="HL147" s="201"/>
      <c r="HM147" s="201"/>
      <c r="HN147" s="201"/>
      <c r="HO147" s="201" t="str">
        <f t="shared" si="103"/>
        <v/>
      </c>
      <c r="HP147" s="201"/>
      <c r="HQ147" s="201"/>
      <c r="HR147" s="201"/>
      <c r="HS147" s="201"/>
      <c r="HT147" s="201"/>
      <c r="HU147" s="201"/>
      <c r="HV147" s="201" t="str">
        <f t="shared" si="104"/>
        <v/>
      </c>
      <c r="HW147" s="201"/>
      <c r="HX147" s="201"/>
      <c r="HY147" s="201"/>
      <c r="HZ147" s="201"/>
      <c r="IA147" s="201"/>
      <c r="IB147" s="201"/>
      <c r="IC147" s="201" t="str">
        <f t="shared" si="105"/>
        <v/>
      </c>
      <c r="ID147" s="201"/>
      <c r="IE147" s="201"/>
      <c r="IF147" s="201"/>
      <c r="IG147" s="201"/>
      <c r="IH147" s="201"/>
      <c r="II147" s="201"/>
      <c r="IJ147" s="201" t="str">
        <f t="shared" si="106"/>
        <v/>
      </c>
      <c r="IK147" s="201"/>
      <c r="IL147" s="201"/>
      <c r="IM147" s="201"/>
      <c r="IN147" s="201"/>
      <c r="IO147" s="201"/>
      <c r="IP147" s="201"/>
      <c r="IQ147" s="201" t="str">
        <f t="shared" si="107"/>
        <v/>
      </c>
      <c r="IR147" s="201"/>
      <c r="IS147" s="201"/>
      <c r="IT147" s="201"/>
      <c r="IU147" s="201"/>
      <c r="IV147" s="201"/>
      <c r="IW147" s="201"/>
      <c r="IX147" s="201" t="str">
        <f t="shared" si="108"/>
        <v/>
      </c>
      <c r="IY147" s="201"/>
      <c r="IZ147" s="201"/>
      <c r="JA147" s="201"/>
      <c r="JB147" s="201"/>
      <c r="JC147" s="201"/>
      <c r="JD147" s="201"/>
      <c r="JE147" s="201" t="str">
        <f t="shared" si="109"/>
        <v/>
      </c>
      <c r="JF147" s="201"/>
      <c r="JG147" s="201"/>
      <c r="JH147" s="201"/>
      <c r="JI147" s="201"/>
      <c r="JJ147" s="201"/>
      <c r="JK147" s="201"/>
      <c r="JL147" s="201" t="str">
        <f t="shared" si="110"/>
        <v/>
      </c>
      <c r="JM147" s="201"/>
      <c r="JN147" s="201"/>
      <c r="JO147" s="201"/>
      <c r="JP147" s="201"/>
      <c r="JQ147" s="201"/>
      <c r="JR147" s="201"/>
      <c r="JS147" s="201" t="str">
        <f t="shared" si="111"/>
        <v/>
      </c>
      <c r="JT147" s="201"/>
      <c r="JU147" s="201"/>
      <c r="JV147" s="201"/>
      <c r="JW147" s="201"/>
      <c r="JX147" s="201"/>
      <c r="JY147" s="201"/>
      <c r="JZ147" s="201" t="str">
        <f t="shared" si="112"/>
        <v/>
      </c>
      <c r="KA147" s="201"/>
      <c r="KB147" s="201"/>
      <c r="KC147" s="201"/>
      <c r="KD147" s="201"/>
      <c r="KE147" s="201"/>
      <c r="KF147" s="201"/>
      <c r="KG147" s="201" t="str">
        <f t="shared" si="113"/>
        <v/>
      </c>
      <c r="KH147" s="201"/>
      <c r="KI147" s="201"/>
      <c r="KJ147" s="201"/>
      <c r="KK147" s="201"/>
      <c r="KL147" s="201"/>
      <c r="KM147" s="201"/>
      <c r="KN147" s="201" t="str">
        <f t="shared" si="114"/>
        <v/>
      </c>
      <c r="KO147" s="201"/>
      <c r="KP147" s="201"/>
      <c r="KQ147" s="201"/>
      <c r="KR147" s="201"/>
      <c r="KS147" s="201"/>
      <c r="KT147" s="201"/>
      <c r="KU147" s="201" t="str">
        <f t="shared" si="115"/>
        <v/>
      </c>
      <c r="KV147" s="201"/>
      <c r="KW147" s="201"/>
      <c r="KX147" s="201"/>
      <c r="KY147" s="201"/>
      <c r="KZ147" s="201"/>
      <c r="LA147" s="201"/>
      <c r="LB147" s="201" t="str">
        <f t="shared" si="116"/>
        <v/>
      </c>
      <c r="LC147" s="201"/>
      <c r="LD147" s="201"/>
      <c r="LE147" s="201"/>
      <c r="LF147" s="201"/>
      <c r="LG147" s="201"/>
      <c r="LH147" s="201"/>
      <c r="LI147" s="201" t="str">
        <f t="shared" si="127"/>
        <v/>
      </c>
      <c r="LJ147" s="201"/>
      <c r="LK147" s="201"/>
      <c r="LL147" s="201"/>
      <c r="LM147" s="201"/>
      <c r="LN147" s="201"/>
      <c r="LO147" s="201"/>
      <c r="LP147" s="201" t="str">
        <f t="shared" si="128"/>
        <v/>
      </c>
      <c r="LQ147" s="201"/>
      <c r="LR147" s="201"/>
      <c r="LS147" s="201"/>
      <c r="LT147" s="201"/>
      <c r="LU147" s="201"/>
      <c r="LV147" s="201"/>
      <c r="LW147" s="201" t="str">
        <f t="shared" si="129"/>
        <v/>
      </c>
      <c r="LX147" s="201"/>
      <c r="LY147" s="201"/>
      <c r="LZ147" s="201"/>
      <c r="MA147" s="201"/>
      <c r="MB147" s="201"/>
      <c r="MC147" s="201"/>
      <c r="MD147" s="201" t="str">
        <f t="shared" si="130"/>
        <v/>
      </c>
      <c r="ME147" s="201"/>
      <c r="MF147" s="201"/>
      <c r="MG147" s="201"/>
      <c r="MH147" s="201"/>
      <c r="MI147" s="201"/>
      <c r="MJ147" s="201"/>
      <c r="MK147" s="201" t="str">
        <f t="shared" si="131"/>
        <v/>
      </c>
      <c r="ML147" s="201"/>
      <c r="MM147" s="201"/>
      <c r="MN147" s="201"/>
      <c r="MO147" s="201"/>
      <c r="MP147" s="201"/>
      <c r="MQ147" s="201"/>
      <c r="MR147" s="201" t="str">
        <f t="shared" si="132"/>
        <v/>
      </c>
      <c r="MS147" s="201"/>
      <c r="MT147" s="201"/>
      <c r="MU147" s="201"/>
      <c r="MV147" s="201"/>
      <c r="MW147" s="201"/>
      <c r="MX147" s="201"/>
      <c r="MY147" s="201" t="str">
        <f t="shared" si="133"/>
        <v/>
      </c>
      <c r="MZ147" s="201"/>
      <c r="NA147" s="201"/>
      <c r="NB147" s="201"/>
      <c r="NC147" s="201"/>
      <c r="ND147" s="201"/>
      <c r="NE147" s="201"/>
      <c r="NF147" s="201" t="str">
        <f t="shared" si="134"/>
        <v/>
      </c>
      <c r="NG147" s="201"/>
      <c r="NH147" s="201"/>
      <c r="NI147" s="201"/>
      <c r="NJ147" s="201"/>
      <c r="NK147" s="201"/>
      <c r="NL147" s="201"/>
      <c r="NM147" s="201" t="str">
        <f t="shared" si="135"/>
        <v/>
      </c>
      <c r="NN147" s="201"/>
      <c r="NO147" s="201"/>
      <c r="NP147" s="201"/>
      <c r="NQ147" s="201"/>
      <c r="NR147" s="201"/>
      <c r="NS147" s="201"/>
      <c r="NT147" s="201" t="str">
        <f t="shared" si="136"/>
        <v/>
      </c>
      <c r="NU147" s="201"/>
      <c r="NV147" s="201"/>
      <c r="NW147" s="201"/>
      <c r="NX147" s="201"/>
      <c r="NY147" s="201"/>
      <c r="NZ147" s="201"/>
      <c r="OA147" s="201" t="str">
        <f t="shared" si="137"/>
        <v/>
      </c>
      <c r="OB147" s="201"/>
      <c r="OC147" s="201"/>
      <c r="OD147" s="201"/>
      <c r="OE147" s="201"/>
      <c r="OF147" s="201"/>
      <c r="OG147" s="201"/>
      <c r="OH147" s="201" t="str">
        <f t="shared" si="138"/>
        <v/>
      </c>
      <c r="OI147" s="201"/>
      <c r="OJ147" s="201"/>
      <c r="OK147" s="201"/>
      <c r="OL147" s="201"/>
      <c r="OM147" s="201"/>
      <c r="ON147" s="201"/>
      <c r="OO147" s="201" t="str">
        <f t="shared" si="139"/>
        <v/>
      </c>
      <c r="OP147" s="201"/>
      <c r="OQ147" s="201"/>
      <c r="OR147" s="201"/>
      <c r="OS147" s="201"/>
      <c r="OT147" s="201"/>
      <c r="OU147" s="201"/>
      <c r="OV147" s="201" t="str">
        <f t="shared" si="140"/>
        <v/>
      </c>
      <c r="OW147" s="201"/>
      <c r="OX147" s="201"/>
      <c r="OY147" s="201"/>
      <c r="OZ147" s="201"/>
      <c r="PA147" s="201"/>
      <c r="PB147" s="201"/>
      <c r="PC147" s="201" t="str">
        <f t="shared" si="141"/>
        <v/>
      </c>
      <c r="PD147" s="201"/>
      <c r="PE147" s="201"/>
      <c r="PF147" s="201"/>
      <c r="PG147" s="201"/>
      <c r="PH147" s="201"/>
      <c r="PI147" s="201"/>
      <c r="PJ147" s="201" t="str">
        <f t="shared" si="142"/>
        <v/>
      </c>
      <c r="PK147" s="201"/>
      <c r="PL147" s="201"/>
      <c r="PM147" s="201"/>
      <c r="PN147" s="201"/>
      <c r="PO147" s="201"/>
      <c r="PP147" s="201"/>
      <c r="PQ147" s="201" t="str">
        <f t="shared" si="143"/>
        <v/>
      </c>
      <c r="PR147" s="201"/>
      <c r="PS147" s="201"/>
      <c r="PT147" s="201"/>
      <c r="PU147" s="201"/>
      <c r="PV147" s="201"/>
      <c r="PW147" s="201"/>
      <c r="PX147" s="201" t="str">
        <f t="shared" si="144"/>
        <v/>
      </c>
      <c r="PY147" s="201"/>
      <c r="PZ147" s="201"/>
      <c r="QA147" s="201"/>
      <c r="QB147" s="201"/>
      <c r="QC147" s="201"/>
      <c r="QD147" s="201"/>
      <c r="QE147" s="201" t="str">
        <f t="shared" si="145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5" x14ac:dyDescent="0.2">
      <c r="A148" s="201"/>
      <c r="B148" s="202"/>
      <c r="C148" s="202"/>
      <c r="D148" s="202"/>
      <c r="E148" s="202"/>
      <c r="F148" s="201" t="e">
        <f t="shared" si="123"/>
        <v>#N/A</v>
      </c>
      <c r="G148" s="201"/>
      <c r="H148" s="202"/>
      <c r="I148" s="202"/>
      <c r="J148" s="202"/>
      <c r="K148" s="201"/>
      <c r="L148" s="201"/>
      <c r="M148" s="201">
        <f t="shared" si="124"/>
        <v>0</v>
      </c>
      <c r="N148" s="201"/>
      <c r="O148" s="201"/>
      <c r="P148" s="201"/>
      <c r="Q148" s="203"/>
      <c r="R148" s="201"/>
      <c r="S148" s="201"/>
      <c r="T148" s="201">
        <f t="shared" si="125"/>
        <v>20</v>
      </c>
      <c r="U148" s="201"/>
      <c r="V148" s="201"/>
      <c r="W148" s="201"/>
      <c r="X148" s="201"/>
      <c r="Y148" s="201"/>
      <c r="Z148" s="201"/>
      <c r="AA148" s="201">
        <f t="shared" si="126"/>
        <v>0</v>
      </c>
      <c r="AB148" s="201"/>
      <c r="AC148" s="201"/>
      <c r="AD148" s="201"/>
      <c r="AE148" s="201"/>
      <c r="AF148" s="201"/>
      <c r="AG148" s="201"/>
      <c r="AH148" s="201">
        <f t="shared" si="76"/>
        <v>20</v>
      </c>
      <c r="AI148" s="201"/>
      <c r="AJ148" s="201"/>
      <c r="AK148" s="201"/>
      <c r="AL148" s="201"/>
      <c r="AM148" s="201"/>
      <c r="AN148" s="201"/>
      <c r="AO148" s="201">
        <f t="shared" si="77"/>
        <v>0</v>
      </c>
      <c r="AP148" s="201"/>
      <c r="AQ148" s="201"/>
      <c r="AR148" s="201"/>
      <c r="AS148" s="201"/>
      <c r="AT148" s="201"/>
      <c r="AU148" s="201"/>
      <c r="AV148" s="201">
        <f t="shared" si="78"/>
        <v>20</v>
      </c>
      <c r="AW148" s="201"/>
      <c r="AX148" s="201"/>
      <c r="AY148" s="201"/>
      <c r="AZ148" s="201"/>
      <c r="BA148" s="201"/>
      <c r="BB148" s="201"/>
      <c r="BC148" s="201">
        <f t="shared" si="79"/>
        <v>20</v>
      </c>
      <c r="BD148" s="201"/>
      <c r="BE148" s="201"/>
      <c r="BF148" s="201"/>
      <c r="BG148" s="201"/>
      <c r="BH148" s="201"/>
      <c r="BI148" s="201"/>
      <c r="BJ148" s="201">
        <f t="shared" si="80"/>
        <v>20</v>
      </c>
      <c r="BK148" s="201"/>
      <c r="BL148" s="201"/>
      <c r="BM148" s="201"/>
      <c r="BN148" s="201"/>
      <c r="BO148" s="201"/>
      <c r="BP148" s="201"/>
      <c r="BQ148" s="201">
        <f t="shared" si="81"/>
        <v>0</v>
      </c>
      <c r="BR148" s="201"/>
      <c r="BS148" s="201"/>
      <c r="BT148" s="201"/>
      <c r="BU148" s="201"/>
      <c r="BV148" s="201"/>
      <c r="BW148" s="201"/>
      <c r="BX148" s="201">
        <f t="shared" si="82"/>
        <v>0</v>
      </c>
      <c r="BY148" s="201"/>
      <c r="BZ148" s="201"/>
      <c r="CA148" s="201"/>
      <c r="CB148" s="201"/>
      <c r="CC148" s="201"/>
      <c r="CD148" s="201"/>
      <c r="CE148" s="201">
        <f t="shared" si="83"/>
        <v>20</v>
      </c>
      <c r="CF148" s="201"/>
      <c r="CG148" s="201"/>
      <c r="CH148" s="201"/>
      <c r="CI148" s="201"/>
      <c r="CJ148" s="201"/>
      <c r="CK148" s="201"/>
      <c r="CL148" s="201">
        <f t="shared" si="84"/>
        <v>20</v>
      </c>
      <c r="CM148" s="201"/>
      <c r="CN148" s="201"/>
      <c r="CO148" s="201"/>
      <c r="CP148" s="201"/>
      <c r="CQ148" s="201"/>
      <c r="CR148" s="201"/>
      <c r="CS148" s="201">
        <f t="shared" si="85"/>
        <v>20</v>
      </c>
      <c r="CT148" s="201"/>
      <c r="CU148" s="201"/>
      <c r="CV148" s="201"/>
      <c r="CW148" s="201"/>
      <c r="CX148" s="201"/>
      <c r="CY148" s="201"/>
      <c r="CZ148" s="201">
        <f t="shared" si="86"/>
        <v>20</v>
      </c>
      <c r="DA148" s="201"/>
      <c r="DB148" s="201"/>
      <c r="DC148" s="201"/>
      <c r="DD148" s="201"/>
      <c r="DE148" s="201"/>
      <c r="DF148" s="201"/>
      <c r="DG148" s="201">
        <f t="shared" si="87"/>
        <v>20</v>
      </c>
      <c r="DH148" s="201"/>
      <c r="DI148" s="201"/>
      <c r="DJ148" s="201"/>
      <c r="DK148" s="201"/>
      <c r="DL148" s="201"/>
      <c r="DM148" s="201"/>
      <c r="DN148" s="201">
        <f t="shared" si="88"/>
        <v>0</v>
      </c>
      <c r="DO148" s="201"/>
      <c r="DP148" s="201"/>
      <c r="DQ148" s="201"/>
      <c r="DR148" s="201"/>
      <c r="DS148" s="201"/>
      <c r="DT148" s="201"/>
      <c r="DU148" s="201">
        <f t="shared" si="89"/>
        <v>20</v>
      </c>
      <c r="DV148" s="201"/>
      <c r="DW148" s="201"/>
      <c r="DX148" s="201"/>
      <c r="DY148" s="201"/>
      <c r="DZ148" s="201"/>
      <c r="EA148" s="201"/>
      <c r="EB148" s="201">
        <f t="shared" si="90"/>
        <v>20</v>
      </c>
      <c r="EC148" s="201"/>
      <c r="ED148" s="201"/>
      <c r="EE148" s="201"/>
      <c r="EF148" s="201"/>
      <c r="EG148" s="201"/>
      <c r="EH148" s="201"/>
      <c r="EI148" s="201">
        <f t="shared" si="91"/>
        <v>0</v>
      </c>
      <c r="EJ148" s="201"/>
      <c r="EK148" s="201"/>
      <c r="EL148" s="201"/>
      <c r="EM148" s="201"/>
      <c r="EN148" s="201"/>
      <c r="EO148" s="201"/>
      <c r="EP148" s="201">
        <f t="shared" si="92"/>
        <v>20</v>
      </c>
      <c r="EQ148" s="201"/>
      <c r="ER148" s="201"/>
      <c r="ES148" s="201"/>
      <c r="ET148" s="201"/>
      <c r="EU148" s="201"/>
      <c r="EV148" s="201"/>
      <c r="EW148" s="201">
        <f t="shared" si="93"/>
        <v>0</v>
      </c>
      <c r="EX148" s="201"/>
      <c r="EY148" s="201"/>
      <c r="EZ148" s="201"/>
      <c r="FA148" s="201"/>
      <c r="FB148" s="201"/>
      <c r="FC148" s="201"/>
      <c r="FD148" s="201">
        <f t="shared" si="94"/>
        <v>0</v>
      </c>
      <c r="FE148" s="201"/>
      <c r="FF148" s="201"/>
      <c r="FG148" s="201"/>
      <c r="FH148" s="201"/>
      <c r="FI148" s="201"/>
      <c r="FJ148" s="201"/>
      <c r="FK148" s="201" t="str">
        <f t="shared" si="95"/>
        <v/>
      </c>
      <c r="FL148" s="201"/>
      <c r="FM148" s="201"/>
      <c r="FN148" s="201"/>
      <c r="FO148" s="201"/>
      <c r="FP148" s="201"/>
      <c r="FQ148" s="201"/>
      <c r="FR148" s="201">
        <f t="shared" si="96"/>
        <v>0</v>
      </c>
      <c r="FS148" s="201"/>
      <c r="FT148" s="201"/>
      <c r="FU148" s="201"/>
      <c r="FV148" s="201"/>
      <c r="FW148" s="201"/>
      <c r="FX148" s="201"/>
      <c r="FY148" s="201" t="str">
        <f t="shared" si="97"/>
        <v/>
      </c>
      <c r="FZ148" s="201"/>
      <c r="GA148" s="201"/>
      <c r="GB148" s="201"/>
      <c r="GC148" s="201"/>
      <c r="GD148" s="201"/>
      <c r="GE148" s="201"/>
      <c r="GF148" s="201" t="str">
        <f t="shared" si="98"/>
        <v/>
      </c>
      <c r="GG148" s="201"/>
      <c r="GH148" s="201"/>
      <c r="GI148" s="201"/>
      <c r="GJ148" s="201"/>
      <c r="GK148" s="201"/>
      <c r="GL148" s="201"/>
      <c r="GM148" s="201" t="str">
        <f t="shared" si="99"/>
        <v/>
      </c>
      <c r="GN148" s="201"/>
      <c r="GO148" s="201"/>
      <c r="GP148" s="201"/>
      <c r="GQ148" s="201"/>
      <c r="GR148" s="201"/>
      <c r="GS148" s="201"/>
      <c r="GT148" s="201" t="str">
        <f t="shared" si="100"/>
        <v/>
      </c>
      <c r="GU148" s="201"/>
      <c r="GV148" s="201"/>
      <c r="GW148" s="201"/>
      <c r="GX148" s="201"/>
      <c r="GY148" s="201"/>
      <c r="GZ148" s="201"/>
      <c r="HA148" s="201" t="str">
        <f t="shared" si="101"/>
        <v/>
      </c>
      <c r="HB148" s="201"/>
      <c r="HC148" s="201"/>
      <c r="HD148" s="201"/>
      <c r="HE148" s="201"/>
      <c r="HF148" s="201"/>
      <c r="HG148" s="201"/>
      <c r="HH148" s="201" t="str">
        <f t="shared" si="102"/>
        <v/>
      </c>
      <c r="HI148" s="201"/>
      <c r="HJ148" s="201"/>
      <c r="HK148" s="201"/>
      <c r="HL148" s="201"/>
      <c r="HM148" s="201"/>
      <c r="HN148" s="201"/>
      <c r="HO148" s="201" t="str">
        <f t="shared" si="103"/>
        <v/>
      </c>
      <c r="HP148" s="201"/>
      <c r="HQ148" s="201"/>
      <c r="HR148" s="201"/>
      <c r="HS148" s="201"/>
      <c r="HT148" s="201"/>
      <c r="HU148" s="201"/>
      <c r="HV148" s="201" t="str">
        <f t="shared" si="104"/>
        <v/>
      </c>
      <c r="HW148" s="201"/>
      <c r="HX148" s="201"/>
      <c r="HY148" s="201"/>
      <c r="HZ148" s="201"/>
      <c r="IA148" s="201"/>
      <c r="IB148" s="201"/>
      <c r="IC148" s="201" t="str">
        <f t="shared" si="105"/>
        <v/>
      </c>
      <c r="ID148" s="201"/>
      <c r="IE148" s="201"/>
      <c r="IF148" s="201"/>
      <c r="IG148" s="201"/>
      <c r="IH148" s="201"/>
      <c r="II148" s="201"/>
      <c r="IJ148" s="201" t="str">
        <f t="shared" si="106"/>
        <v/>
      </c>
      <c r="IK148" s="201"/>
      <c r="IL148" s="201"/>
      <c r="IM148" s="201"/>
      <c r="IN148" s="201"/>
      <c r="IO148" s="201"/>
      <c r="IP148" s="201"/>
      <c r="IQ148" s="201" t="str">
        <f t="shared" si="107"/>
        <v/>
      </c>
      <c r="IR148" s="201"/>
      <c r="IS148" s="201"/>
      <c r="IT148" s="201"/>
      <c r="IU148" s="201"/>
      <c r="IV148" s="201"/>
      <c r="IW148" s="201"/>
      <c r="IX148" s="201" t="str">
        <f t="shared" si="108"/>
        <v/>
      </c>
      <c r="IY148" s="201"/>
      <c r="IZ148" s="201"/>
      <c r="JA148" s="201"/>
      <c r="JB148" s="201"/>
      <c r="JC148" s="201"/>
      <c r="JD148" s="201"/>
      <c r="JE148" s="201" t="str">
        <f t="shared" si="109"/>
        <v/>
      </c>
      <c r="JF148" s="201"/>
      <c r="JG148" s="201"/>
      <c r="JH148" s="201"/>
      <c r="JI148" s="201"/>
      <c r="JJ148" s="201"/>
      <c r="JK148" s="201"/>
      <c r="JL148" s="201" t="str">
        <f t="shared" si="110"/>
        <v/>
      </c>
      <c r="JM148" s="201"/>
      <c r="JN148" s="201"/>
      <c r="JO148" s="201"/>
      <c r="JP148" s="201"/>
      <c r="JQ148" s="201"/>
      <c r="JR148" s="201"/>
      <c r="JS148" s="201" t="str">
        <f t="shared" si="111"/>
        <v/>
      </c>
      <c r="JT148" s="201"/>
      <c r="JU148" s="201"/>
      <c r="JV148" s="201"/>
      <c r="JW148" s="201"/>
      <c r="JX148" s="201"/>
      <c r="JY148" s="201"/>
      <c r="JZ148" s="201" t="str">
        <f t="shared" si="112"/>
        <v/>
      </c>
      <c r="KA148" s="201"/>
      <c r="KB148" s="201"/>
      <c r="KC148" s="201"/>
      <c r="KD148" s="201"/>
      <c r="KE148" s="201"/>
      <c r="KF148" s="201"/>
      <c r="KG148" s="201" t="str">
        <f t="shared" si="113"/>
        <v/>
      </c>
      <c r="KH148" s="201"/>
      <c r="KI148" s="201"/>
      <c r="KJ148" s="201"/>
      <c r="KK148" s="201"/>
      <c r="KL148" s="201"/>
      <c r="KM148" s="201"/>
      <c r="KN148" s="201" t="str">
        <f t="shared" si="114"/>
        <v/>
      </c>
      <c r="KO148" s="201"/>
      <c r="KP148" s="201"/>
      <c r="KQ148" s="201"/>
      <c r="KR148" s="201"/>
      <c r="KS148" s="201"/>
      <c r="KT148" s="201"/>
      <c r="KU148" s="201" t="str">
        <f t="shared" si="115"/>
        <v/>
      </c>
      <c r="KV148" s="201"/>
      <c r="KW148" s="201"/>
      <c r="KX148" s="201"/>
      <c r="KY148" s="201"/>
      <c r="KZ148" s="201"/>
      <c r="LA148" s="201"/>
      <c r="LB148" s="201" t="str">
        <f t="shared" si="116"/>
        <v/>
      </c>
      <c r="LC148" s="201"/>
      <c r="LD148" s="201"/>
      <c r="LE148" s="201"/>
      <c r="LF148" s="201"/>
      <c r="LG148" s="201"/>
      <c r="LH148" s="201"/>
      <c r="LI148" s="201" t="str">
        <f t="shared" si="127"/>
        <v/>
      </c>
      <c r="LJ148" s="201"/>
      <c r="LK148" s="201"/>
      <c r="LL148" s="201"/>
      <c r="LM148" s="201"/>
      <c r="LN148" s="201"/>
      <c r="LO148" s="201"/>
      <c r="LP148" s="201" t="str">
        <f t="shared" si="128"/>
        <v/>
      </c>
      <c r="LQ148" s="201"/>
      <c r="LR148" s="201"/>
      <c r="LS148" s="201"/>
      <c r="LT148" s="201"/>
      <c r="LU148" s="201"/>
      <c r="LV148" s="201"/>
      <c r="LW148" s="201" t="str">
        <f t="shared" si="129"/>
        <v/>
      </c>
      <c r="LX148" s="201"/>
      <c r="LY148" s="201"/>
      <c r="LZ148" s="201"/>
      <c r="MA148" s="201"/>
      <c r="MB148" s="201"/>
      <c r="MC148" s="201"/>
      <c r="MD148" s="201" t="str">
        <f t="shared" si="130"/>
        <v/>
      </c>
      <c r="ME148" s="201"/>
      <c r="MF148" s="201"/>
      <c r="MG148" s="201"/>
      <c r="MH148" s="201"/>
      <c r="MI148" s="201"/>
      <c r="MJ148" s="201"/>
      <c r="MK148" s="201" t="str">
        <f t="shared" si="131"/>
        <v/>
      </c>
      <c r="ML148" s="201"/>
      <c r="MM148" s="201"/>
      <c r="MN148" s="201"/>
      <c r="MO148" s="201"/>
      <c r="MP148" s="201"/>
      <c r="MQ148" s="201"/>
      <c r="MR148" s="201" t="str">
        <f t="shared" si="132"/>
        <v/>
      </c>
      <c r="MS148" s="201"/>
      <c r="MT148" s="201"/>
      <c r="MU148" s="201"/>
      <c r="MV148" s="201"/>
      <c r="MW148" s="201"/>
      <c r="MX148" s="201"/>
      <c r="MY148" s="201" t="str">
        <f t="shared" si="133"/>
        <v/>
      </c>
      <c r="MZ148" s="201"/>
      <c r="NA148" s="201"/>
      <c r="NB148" s="201"/>
      <c r="NC148" s="201"/>
      <c r="ND148" s="201"/>
      <c r="NE148" s="201"/>
      <c r="NF148" s="201" t="str">
        <f t="shared" si="134"/>
        <v/>
      </c>
      <c r="NG148" s="201"/>
      <c r="NH148" s="201"/>
      <c r="NI148" s="201"/>
      <c r="NJ148" s="201"/>
      <c r="NK148" s="201"/>
      <c r="NL148" s="201"/>
      <c r="NM148" s="201" t="str">
        <f t="shared" si="135"/>
        <v/>
      </c>
      <c r="NN148" s="201"/>
      <c r="NO148" s="201"/>
      <c r="NP148" s="201"/>
      <c r="NQ148" s="201"/>
      <c r="NR148" s="201"/>
      <c r="NS148" s="201"/>
      <c r="NT148" s="201" t="str">
        <f t="shared" si="136"/>
        <v/>
      </c>
      <c r="NU148" s="201"/>
      <c r="NV148" s="201"/>
      <c r="NW148" s="201"/>
      <c r="NX148" s="201"/>
      <c r="NY148" s="201"/>
      <c r="NZ148" s="201"/>
      <c r="OA148" s="201" t="str">
        <f t="shared" si="137"/>
        <v/>
      </c>
      <c r="OB148" s="201"/>
      <c r="OC148" s="201"/>
      <c r="OD148" s="201"/>
      <c r="OE148" s="201"/>
      <c r="OF148" s="201"/>
      <c r="OG148" s="201"/>
      <c r="OH148" s="201" t="str">
        <f t="shared" si="138"/>
        <v/>
      </c>
      <c r="OI148" s="201"/>
      <c r="OJ148" s="201"/>
      <c r="OK148" s="201"/>
      <c r="OL148" s="201"/>
      <c r="OM148" s="201"/>
      <c r="ON148" s="201"/>
      <c r="OO148" s="201" t="str">
        <f t="shared" si="139"/>
        <v/>
      </c>
      <c r="OP148" s="201"/>
      <c r="OQ148" s="201"/>
      <c r="OR148" s="201"/>
      <c r="OS148" s="201"/>
      <c r="OT148" s="201"/>
      <c r="OU148" s="201"/>
      <c r="OV148" s="201" t="str">
        <f t="shared" si="140"/>
        <v/>
      </c>
      <c r="OW148" s="201"/>
      <c r="OX148" s="201"/>
      <c r="OY148" s="201"/>
      <c r="OZ148" s="201"/>
      <c r="PA148" s="201"/>
      <c r="PB148" s="201"/>
      <c r="PC148" s="201" t="str">
        <f t="shared" si="141"/>
        <v/>
      </c>
      <c r="PD148" s="201"/>
      <c r="PE148" s="201"/>
      <c r="PF148" s="201"/>
      <c r="PG148" s="201"/>
      <c r="PH148" s="201"/>
      <c r="PI148" s="201"/>
      <c r="PJ148" s="201" t="str">
        <f t="shared" si="142"/>
        <v/>
      </c>
      <c r="PK148" s="201"/>
      <c r="PL148" s="201"/>
      <c r="PM148" s="201"/>
      <c r="PN148" s="201"/>
      <c r="PO148" s="201"/>
      <c r="PP148" s="201"/>
      <c r="PQ148" s="201" t="str">
        <f t="shared" si="143"/>
        <v/>
      </c>
      <c r="PR148" s="201"/>
      <c r="PS148" s="201"/>
      <c r="PT148" s="201"/>
      <c r="PU148" s="201"/>
      <c r="PV148" s="201"/>
      <c r="PW148" s="201"/>
      <c r="PX148" s="201" t="str">
        <f t="shared" si="144"/>
        <v/>
      </c>
      <c r="PY148" s="201"/>
      <c r="PZ148" s="201"/>
      <c r="QA148" s="201"/>
      <c r="QB148" s="201"/>
      <c r="QC148" s="201"/>
      <c r="QD148" s="201"/>
      <c r="QE148" s="201" t="str">
        <f t="shared" si="145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5" x14ac:dyDescent="0.2">
      <c r="A149" s="201"/>
      <c r="B149" s="202"/>
      <c r="C149" s="202"/>
      <c r="D149" s="202"/>
      <c r="E149" s="202"/>
      <c r="F149" s="201" t="e">
        <f t="shared" ref="F149:F154" si="146">F57</f>
        <v>#N/A</v>
      </c>
      <c r="G149" s="201"/>
      <c r="H149" s="202"/>
      <c r="I149" s="202"/>
      <c r="J149" s="202"/>
      <c r="K149" s="201"/>
      <c r="L149" s="201"/>
      <c r="M149" s="201">
        <f t="shared" ref="M149:M154" si="147">M57</f>
        <v>0</v>
      </c>
      <c r="N149" s="201"/>
      <c r="O149" s="201"/>
      <c r="P149" s="201"/>
      <c r="Q149" s="203"/>
      <c r="R149" s="201"/>
      <c r="S149" s="201"/>
      <c r="T149" s="201">
        <f t="shared" si="125"/>
        <v>20</v>
      </c>
      <c r="U149" s="201"/>
      <c r="V149" s="201"/>
      <c r="W149" s="201"/>
      <c r="X149" s="201"/>
      <c r="Y149" s="201"/>
      <c r="Z149" s="201"/>
      <c r="AA149" s="201">
        <f t="shared" si="126"/>
        <v>0</v>
      </c>
      <c r="AB149" s="201"/>
      <c r="AC149" s="201"/>
      <c r="AD149" s="201"/>
      <c r="AE149" s="201"/>
      <c r="AF149" s="201"/>
      <c r="AG149" s="201"/>
      <c r="AH149" s="201">
        <f t="shared" si="76"/>
        <v>0</v>
      </c>
      <c r="AI149" s="201"/>
      <c r="AJ149" s="201"/>
      <c r="AK149" s="201"/>
      <c r="AL149" s="201"/>
      <c r="AM149" s="201"/>
      <c r="AN149" s="201"/>
      <c r="AO149" s="201">
        <f t="shared" si="77"/>
        <v>0</v>
      </c>
      <c r="AP149" s="201"/>
      <c r="AQ149" s="201"/>
      <c r="AR149" s="201"/>
      <c r="AS149" s="201"/>
      <c r="AT149" s="201"/>
      <c r="AU149" s="201"/>
      <c r="AV149" s="201">
        <f t="shared" si="78"/>
        <v>0</v>
      </c>
      <c r="AW149" s="201"/>
      <c r="AX149" s="201"/>
      <c r="AY149" s="201"/>
      <c r="AZ149" s="201"/>
      <c r="BA149" s="201"/>
      <c r="BB149" s="201"/>
      <c r="BC149" s="201">
        <f t="shared" si="79"/>
        <v>0</v>
      </c>
      <c r="BD149" s="201"/>
      <c r="BE149" s="201"/>
      <c r="BF149" s="201"/>
      <c r="BG149" s="201"/>
      <c r="BH149" s="201"/>
      <c r="BI149" s="201"/>
      <c r="BJ149" s="201">
        <f t="shared" si="80"/>
        <v>0</v>
      </c>
      <c r="BK149" s="201"/>
      <c r="BL149" s="201"/>
      <c r="BM149" s="201"/>
      <c r="BN149" s="201"/>
      <c r="BO149" s="201"/>
      <c r="BP149" s="201"/>
      <c r="BQ149" s="201">
        <f t="shared" si="81"/>
        <v>0</v>
      </c>
      <c r="BR149" s="201"/>
      <c r="BS149" s="201"/>
      <c r="BT149" s="201"/>
      <c r="BU149" s="201"/>
      <c r="BV149" s="201"/>
      <c r="BW149" s="201"/>
      <c r="BX149" s="201">
        <f t="shared" si="82"/>
        <v>0</v>
      </c>
      <c r="BY149" s="201"/>
      <c r="BZ149" s="201"/>
      <c r="CA149" s="201"/>
      <c r="CB149" s="201"/>
      <c r="CC149" s="201"/>
      <c r="CD149" s="201"/>
      <c r="CE149" s="201">
        <f t="shared" si="83"/>
        <v>0</v>
      </c>
      <c r="CF149" s="201"/>
      <c r="CG149" s="201"/>
      <c r="CH149" s="201"/>
      <c r="CI149" s="201"/>
      <c r="CJ149" s="201"/>
      <c r="CK149" s="201"/>
      <c r="CL149" s="201">
        <f t="shared" si="84"/>
        <v>0</v>
      </c>
      <c r="CM149" s="201"/>
      <c r="CN149" s="201"/>
      <c r="CO149" s="201"/>
      <c r="CP149" s="201"/>
      <c r="CQ149" s="201"/>
      <c r="CR149" s="201"/>
      <c r="CS149" s="201">
        <f t="shared" si="85"/>
        <v>0</v>
      </c>
      <c r="CT149" s="201"/>
      <c r="CU149" s="201"/>
      <c r="CV149" s="201"/>
      <c r="CW149" s="201"/>
      <c r="CX149" s="201"/>
      <c r="CY149" s="201"/>
      <c r="CZ149" s="201">
        <f t="shared" si="86"/>
        <v>0</v>
      </c>
      <c r="DA149" s="201"/>
      <c r="DB149" s="201"/>
      <c r="DC149" s="201"/>
      <c r="DD149" s="201"/>
      <c r="DE149" s="201"/>
      <c r="DF149" s="201"/>
      <c r="DG149" s="201">
        <f t="shared" si="87"/>
        <v>0</v>
      </c>
      <c r="DH149" s="201"/>
      <c r="DI149" s="201"/>
      <c r="DJ149" s="201"/>
      <c r="DK149" s="201"/>
      <c r="DL149" s="201"/>
      <c r="DM149" s="201"/>
      <c r="DN149" s="201">
        <f t="shared" si="88"/>
        <v>0</v>
      </c>
      <c r="DO149" s="201"/>
      <c r="DP149" s="201"/>
      <c r="DQ149" s="201"/>
      <c r="DR149" s="201"/>
      <c r="DS149" s="201"/>
      <c r="DT149" s="201"/>
      <c r="DU149" s="201">
        <f t="shared" si="89"/>
        <v>0</v>
      </c>
      <c r="DV149" s="201"/>
      <c r="DW149" s="201"/>
      <c r="DX149" s="201"/>
      <c r="DY149" s="201"/>
      <c r="DZ149" s="201"/>
      <c r="EA149" s="201"/>
      <c r="EB149" s="201">
        <f t="shared" si="90"/>
        <v>0</v>
      </c>
      <c r="EC149" s="201"/>
      <c r="ED149" s="201"/>
      <c r="EE149" s="201"/>
      <c r="EF149" s="201"/>
      <c r="EG149" s="201"/>
      <c r="EH149" s="201"/>
      <c r="EI149" s="201">
        <f t="shared" si="91"/>
        <v>0</v>
      </c>
      <c r="EJ149" s="201"/>
      <c r="EK149" s="201"/>
      <c r="EL149" s="201"/>
      <c r="EM149" s="201"/>
      <c r="EN149" s="201"/>
      <c r="EO149" s="201"/>
      <c r="EP149" s="201">
        <f t="shared" si="92"/>
        <v>0</v>
      </c>
      <c r="EQ149" s="201"/>
      <c r="ER149" s="201"/>
      <c r="ES149" s="201"/>
      <c r="ET149" s="201"/>
      <c r="EU149" s="201"/>
      <c r="EV149" s="201"/>
      <c r="EW149" s="201">
        <f t="shared" si="93"/>
        <v>0</v>
      </c>
      <c r="EX149" s="201"/>
      <c r="EY149" s="201"/>
      <c r="EZ149" s="201"/>
      <c r="FA149" s="201"/>
      <c r="FB149" s="201"/>
      <c r="FC149" s="201"/>
      <c r="FD149" s="201">
        <f t="shared" si="94"/>
        <v>0</v>
      </c>
      <c r="FE149" s="201"/>
      <c r="FF149" s="201"/>
      <c r="FG149" s="201"/>
      <c r="FH149" s="201"/>
      <c r="FI149" s="201"/>
      <c r="FJ149" s="201"/>
      <c r="FK149" s="201" t="str">
        <f t="shared" si="95"/>
        <v/>
      </c>
      <c r="FL149" s="201"/>
      <c r="FM149" s="201"/>
      <c r="FN149" s="201"/>
      <c r="FO149" s="201"/>
      <c r="FP149" s="201"/>
      <c r="FQ149" s="201"/>
      <c r="FR149" s="201">
        <f t="shared" si="96"/>
        <v>0</v>
      </c>
      <c r="FS149" s="201"/>
      <c r="FT149" s="201"/>
      <c r="FU149" s="201"/>
      <c r="FV149" s="201"/>
      <c r="FW149" s="201"/>
      <c r="FX149" s="201"/>
      <c r="FY149" s="201" t="str">
        <f t="shared" si="97"/>
        <v/>
      </c>
      <c r="FZ149" s="201"/>
      <c r="GA149" s="201"/>
      <c r="GB149" s="201"/>
      <c r="GC149" s="201"/>
      <c r="GD149" s="201"/>
      <c r="GE149" s="201"/>
      <c r="GF149" s="201" t="str">
        <f t="shared" si="98"/>
        <v/>
      </c>
      <c r="GG149" s="201"/>
      <c r="GH149" s="201"/>
      <c r="GI149" s="201"/>
      <c r="GJ149" s="201"/>
      <c r="GK149" s="201"/>
      <c r="GL149" s="201"/>
      <c r="GM149" s="201" t="str">
        <f t="shared" si="99"/>
        <v/>
      </c>
      <c r="GN149" s="201"/>
      <c r="GO149" s="201"/>
      <c r="GP149" s="201"/>
      <c r="GQ149" s="201"/>
      <c r="GR149" s="201"/>
      <c r="GS149" s="201"/>
      <c r="GT149" s="201" t="str">
        <f t="shared" si="100"/>
        <v/>
      </c>
      <c r="GU149" s="201"/>
      <c r="GV149" s="201"/>
      <c r="GW149" s="201"/>
      <c r="GX149" s="201"/>
      <c r="GY149" s="201"/>
      <c r="GZ149" s="201"/>
      <c r="HA149" s="201" t="str">
        <f t="shared" si="101"/>
        <v/>
      </c>
      <c r="HB149" s="201"/>
      <c r="HC149" s="201"/>
      <c r="HD149" s="201"/>
      <c r="HE149" s="201"/>
      <c r="HF149" s="201"/>
      <c r="HG149" s="201"/>
      <c r="HH149" s="201" t="str">
        <f t="shared" si="102"/>
        <v/>
      </c>
      <c r="HI149" s="201"/>
      <c r="HJ149" s="201"/>
      <c r="HK149" s="201"/>
      <c r="HL149" s="201"/>
      <c r="HM149" s="201"/>
      <c r="HN149" s="201"/>
      <c r="HO149" s="201" t="str">
        <f t="shared" si="103"/>
        <v/>
      </c>
      <c r="HP149" s="201"/>
      <c r="HQ149" s="201"/>
      <c r="HR149" s="201"/>
      <c r="HS149" s="201"/>
      <c r="HT149" s="201"/>
      <c r="HU149" s="201"/>
      <c r="HV149" s="201" t="str">
        <f t="shared" si="104"/>
        <v/>
      </c>
      <c r="HW149" s="201"/>
      <c r="HX149" s="201"/>
      <c r="HY149" s="201"/>
      <c r="HZ149" s="201"/>
      <c r="IA149" s="201"/>
      <c r="IB149" s="201"/>
      <c r="IC149" s="201" t="str">
        <f t="shared" si="105"/>
        <v/>
      </c>
      <c r="ID149" s="201"/>
      <c r="IE149" s="201"/>
      <c r="IF149" s="201"/>
      <c r="IG149" s="201"/>
      <c r="IH149" s="201"/>
      <c r="II149" s="201"/>
      <c r="IJ149" s="201" t="str">
        <f t="shared" si="106"/>
        <v/>
      </c>
      <c r="IK149" s="201"/>
      <c r="IL149" s="201"/>
      <c r="IM149" s="201"/>
      <c r="IN149" s="201"/>
      <c r="IO149" s="201"/>
      <c r="IP149" s="201"/>
      <c r="IQ149" s="201" t="str">
        <f t="shared" si="107"/>
        <v/>
      </c>
      <c r="IR149" s="201"/>
      <c r="IS149" s="201"/>
      <c r="IT149" s="201"/>
      <c r="IU149" s="201"/>
      <c r="IV149" s="201"/>
      <c r="IW149" s="201"/>
      <c r="IX149" s="201" t="str">
        <f t="shared" si="108"/>
        <v/>
      </c>
      <c r="IY149" s="201"/>
      <c r="IZ149" s="201"/>
      <c r="JA149" s="201"/>
      <c r="JB149" s="201"/>
      <c r="JC149" s="201"/>
      <c r="JD149" s="201"/>
      <c r="JE149" s="201" t="str">
        <f t="shared" si="109"/>
        <v/>
      </c>
      <c r="JF149" s="201"/>
      <c r="JG149" s="201"/>
      <c r="JH149" s="201"/>
      <c r="JI149" s="201"/>
      <c r="JJ149" s="201"/>
      <c r="JK149" s="201"/>
      <c r="JL149" s="201" t="str">
        <f t="shared" si="110"/>
        <v/>
      </c>
      <c r="JM149" s="201"/>
      <c r="JN149" s="201"/>
      <c r="JO149" s="201"/>
      <c r="JP149" s="201"/>
      <c r="JQ149" s="201"/>
      <c r="JR149" s="201"/>
      <c r="JS149" s="201" t="str">
        <f t="shared" si="111"/>
        <v/>
      </c>
      <c r="JT149" s="201"/>
      <c r="JU149" s="201"/>
      <c r="JV149" s="201"/>
      <c r="JW149" s="201"/>
      <c r="JX149" s="201"/>
      <c r="JY149" s="201"/>
      <c r="JZ149" s="201" t="str">
        <f t="shared" si="112"/>
        <v/>
      </c>
      <c r="KA149" s="201"/>
      <c r="KB149" s="201"/>
      <c r="KC149" s="201"/>
      <c r="KD149" s="201"/>
      <c r="KE149" s="201"/>
      <c r="KF149" s="201"/>
      <c r="KG149" s="201" t="str">
        <f t="shared" si="113"/>
        <v/>
      </c>
      <c r="KH149" s="201"/>
      <c r="KI149" s="201"/>
      <c r="KJ149" s="201"/>
      <c r="KK149" s="201"/>
      <c r="KL149" s="201"/>
      <c r="KM149" s="201"/>
      <c r="KN149" s="201" t="str">
        <f t="shared" si="114"/>
        <v/>
      </c>
      <c r="KO149" s="201"/>
      <c r="KP149" s="201"/>
      <c r="KQ149" s="201"/>
      <c r="KR149" s="201"/>
      <c r="KS149" s="201"/>
      <c r="KT149" s="201"/>
      <c r="KU149" s="201" t="str">
        <f t="shared" si="115"/>
        <v/>
      </c>
      <c r="KV149" s="201"/>
      <c r="KW149" s="201"/>
      <c r="KX149" s="201"/>
      <c r="KY149" s="201"/>
      <c r="KZ149" s="201"/>
      <c r="LA149" s="201"/>
      <c r="LB149" s="201" t="str">
        <f t="shared" si="116"/>
        <v/>
      </c>
      <c r="LC149" s="201"/>
      <c r="LD149" s="201"/>
      <c r="LE149" s="201"/>
      <c r="LF149" s="201"/>
      <c r="LG149" s="201"/>
      <c r="LH149" s="201"/>
      <c r="LI149" s="201" t="str">
        <f t="shared" si="127"/>
        <v/>
      </c>
      <c r="LJ149" s="201"/>
      <c r="LK149" s="201"/>
      <c r="LL149" s="201"/>
      <c r="LM149" s="201"/>
      <c r="LN149" s="201"/>
      <c r="LO149" s="201"/>
      <c r="LP149" s="201" t="str">
        <f t="shared" si="128"/>
        <v/>
      </c>
      <c r="LQ149" s="201"/>
      <c r="LR149" s="201"/>
      <c r="LS149" s="201"/>
      <c r="LT149" s="201"/>
      <c r="LU149" s="201"/>
      <c r="LV149" s="201"/>
      <c r="LW149" s="201" t="str">
        <f t="shared" si="129"/>
        <v/>
      </c>
      <c r="LX149" s="201"/>
      <c r="LY149" s="201"/>
      <c r="LZ149" s="201"/>
      <c r="MA149" s="201"/>
      <c r="MB149" s="201"/>
      <c r="MC149" s="201"/>
      <c r="MD149" s="201" t="str">
        <f t="shared" si="130"/>
        <v/>
      </c>
      <c r="ME149" s="201"/>
      <c r="MF149" s="201"/>
      <c r="MG149" s="201"/>
      <c r="MH149" s="201"/>
      <c r="MI149" s="201"/>
      <c r="MJ149" s="201"/>
      <c r="MK149" s="201" t="str">
        <f t="shared" si="131"/>
        <v/>
      </c>
      <c r="ML149" s="201"/>
      <c r="MM149" s="201"/>
      <c r="MN149" s="201"/>
      <c r="MO149" s="201"/>
      <c r="MP149" s="201"/>
      <c r="MQ149" s="201"/>
      <c r="MR149" s="201" t="str">
        <f t="shared" si="132"/>
        <v/>
      </c>
      <c r="MS149" s="201"/>
      <c r="MT149" s="201"/>
      <c r="MU149" s="201"/>
      <c r="MV149" s="201"/>
      <c r="MW149" s="201"/>
      <c r="MX149" s="201"/>
      <c r="MY149" s="201" t="str">
        <f t="shared" si="133"/>
        <v/>
      </c>
      <c r="MZ149" s="201"/>
      <c r="NA149" s="201"/>
      <c r="NB149" s="201"/>
      <c r="NC149" s="201"/>
      <c r="ND149" s="201"/>
      <c r="NE149" s="201"/>
      <c r="NF149" s="201" t="str">
        <f t="shared" si="134"/>
        <v/>
      </c>
      <c r="NG149" s="201"/>
      <c r="NH149" s="201"/>
      <c r="NI149" s="201"/>
      <c r="NJ149" s="201"/>
      <c r="NK149" s="201"/>
      <c r="NL149" s="201"/>
      <c r="NM149" s="201" t="str">
        <f t="shared" si="135"/>
        <v/>
      </c>
      <c r="NN149" s="201"/>
      <c r="NO149" s="201"/>
      <c r="NP149" s="201"/>
      <c r="NQ149" s="201"/>
      <c r="NR149" s="201"/>
      <c r="NS149" s="201"/>
      <c r="NT149" s="201" t="str">
        <f t="shared" si="136"/>
        <v/>
      </c>
      <c r="NU149" s="201"/>
      <c r="NV149" s="201"/>
      <c r="NW149" s="201"/>
      <c r="NX149" s="201"/>
      <c r="NY149" s="201"/>
      <c r="NZ149" s="201"/>
      <c r="OA149" s="201" t="str">
        <f t="shared" si="137"/>
        <v/>
      </c>
      <c r="OB149" s="201"/>
      <c r="OC149" s="201"/>
      <c r="OD149" s="201"/>
      <c r="OE149" s="201"/>
      <c r="OF149" s="201"/>
      <c r="OG149" s="201"/>
      <c r="OH149" s="201" t="str">
        <f t="shared" si="138"/>
        <v/>
      </c>
      <c r="OI149" s="201"/>
      <c r="OJ149" s="201"/>
      <c r="OK149" s="201"/>
      <c r="OL149" s="201"/>
      <c r="OM149" s="201"/>
      <c r="ON149" s="201"/>
      <c r="OO149" s="201" t="str">
        <f t="shared" si="139"/>
        <v/>
      </c>
      <c r="OP149" s="201"/>
      <c r="OQ149" s="201"/>
      <c r="OR149" s="201"/>
      <c r="OS149" s="201"/>
      <c r="OT149" s="201"/>
      <c r="OU149" s="201"/>
      <c r="OV149" s="201" t="str">
        <f t="shared" si="140"/>
        <v/>
      </c>
      <c r="OW149" s="201"/>
      <c r="OX149" s="201"/>
      <c r="OY149" s="201"/>
      <c r="OZ149" s="201"/>
      <c r="PA149" s="201"/>
      <c r="PB149" s="201"/>
      <c r="PC149" s="201" t="str">
        <f t="shared" si="141"/>
        <v/>
      </c>
      <c r="PD149" s="201"/>
      <c r="PE149" s="201"/>
      <c r="PF149" s="201"/>
      <c r="PG149" s="201"/>
      <c r="PH149" s="201"/>
      <c r="PI149" s="201"/>
      <c r="PJ149" s="201" t="str">
        <f t="shared" si="142"/>
        <v/>
      </c>
      <c r="PK149" s="201"/>
      <c r="PL149" s="201"/>
      <c r="PM149" s="201"/>
      <c r="PN149" s="201"/>
      <c r="PO149" s="201"/>
      <c r="PP149" s="201"/>
      <c r="PQ149" s="201" t="str">
        <f t="shared" si="143"/>
        <v/>
      </c>
      <c r="PR149" s="201"/>
      <c r="PS149" s="201"/>
      <c r="PT149" s="201"/>
      <c r="PU149" s="201"/>
      <c r="PV149" s="201"/>
      <c r="PW149" s="201"/>
      <c r="PX149" s="201" t="str">
        <f t="shared" si="144"/>
        <v/>
      </c>
      <c r="PY149" s="201"/>
      <c r="PZ149" s="201"/>
      <c r="QA149" s="201"/>
      <c r="QB149" s="201"/>
      <c r="QC149" s="201"/>
      <c r="QD149" s="201"/>
      <c r="QE149" s="201" t="str">
        <f t="shared" si="145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5" x14ac:dyDescent="0.2">
      <c r="A150" s="201"/>
      <c r="B150" s="202"/>
      <c r="C150" s="202"/>
      <c r="D150" s="202"/>
      <c r="E150" s="202"/>
      <c r="F150" s="201" t="e">
        <f t="shared" si="146"/>
        <v>#N/A</v>
      </c>
      <c r="G150" s="201"/>
      <c r="H150" s="202"/>
      <c r="I150" s="202"/>
      <c r="J150" s="202"/>
      <c r="K150" s="201"/>
      <c r="L150" s="201"/>
      <c r="M150" s="201">
        <f t="shared" si="147"/>
        <v>0</v>
      </c>
      <c r="N150" s="201"/>
      <c r="O150" s="201"/>
      <c r="P150" s="201"/>
      <c r="Q150" s="203"/>
      <c r="R150" s="201"/>
      <c r="S150" s="201"/>
      <c r="T150" s="201">
        <f t="shared" si="125"/>
        <v>20</v>
      </c>
      <c r="U150" s="201"/>
      <c r="V150" s="201"/>
      <c r="W150" s="201"/>
      <c r="X150" s="201"/>
      <c r="Y150" s="201"/>
      <c r="Z150" s="201"/>
      <c r="AA150" s="201">
        <f t="shared" si="126"/>
        <v>0</v>
      </c>
      <c r="AB150" s="201"/>
      <c r="AC150" s="201"/>
      <c r="AD150" s="201"/>
      <c r="AE150" s="201"/>
      <c r="AF150" s="201"/>
      <c r="AG150" s="201"/>
      <c r="AH150" s="201">
        <f t="shared" si="76"/>
        <v>0</v>
      </c>
      <c r="AI150" s="201"/>
      <c r="AJ150" s="201"/>
      <c r="AK150" s="201"/>
      <c r="AL150" s="201"/>
      <c r="AM150" s="201"/>
      <c r="AN150" s="201"/>
      <c r="AO150" s="201">
        <f t="shared" si="77"/>
        <v>0</v>
      </c>
      <c r="AP150" s="201"/>
      <c r="AQ150" s="201"/>
      <c r="AR150" s="201"/>
      <c r="AS150" s="201"/>
      <c r="AT150" s="201"/>
      <c r="AU150" s="201"/>
      <c r="AV150" s="201">
        <f t="shared" si="78"/>
        <v>20</v>
      </c>
      <c r="AW150" s="201"/>
      <c r="AX150" s="201"/>
      <c r="AY150" s="201"/>
      <c r="AZ150" s="201"/>
      <c r="BA150" s="201"/>
      <c r="BB150" s="201"/>
      <c r="BC150" s="201">
        <f t="shared" si="79"/>
        <v>0</v>
      </c>
      <c r="BD150" s="201"/>
      <c r="BE150" s="201"/>
      <c r="BF150" s="201"/>
      <c r="BG150" s="201"/>
      <c r="BH150" s="201"/>
      <c r="BI150" s="201"/>
      <c r="BJ150" s="201">
        <f t="shared" si="80"/>
        <v>0</v>
      </c>
      <c r="BK150" s="201"/>
      <c r="BL150" s="201"/>
      <c r="BM150" s="201"/>
      <c r="BN150" s="201"/>
      <c r="BO150" s="201"/>
      <c r="BP150" s="201"/>
      <c r="BQ150" s="201">
        <f t="shared" si="81"/>
        <v>0</v>
      </c>
      <c r="BR150" s="201"/>
      <c r="BS150" s="201"/>
      <c r="BT150" s="201"/>
      <c r="BU150" s="201"/>
      <c r="BV150" s="201"/>
      <c r="BW150" s="201"/>
      <c r="BX150" s="201">
        <f t="shared" si="82"/>
        <v>0</v>
      </c>
      <c r="BY150" s="201"/>
      <c r="BZ150" s="201"/>
      <c r="CA150" s="201"/>
      <c r="CB150" s="201"/>
      <c r="CC150" s="201"/>
      <c r="CD150" s="201"/>
      <c r="CE150" s="201">
        <f t="shared" si="83"/>
        <v>0</v>
      </c>
      <c r="CF150" s="201"/>
      <c r="CG150" s="201"/>
      <c r="CH150" s="201"/>
      <c r="CI150" s="201"/>
      <c r="CJ150" s="201"/>
      <c r="CK150" s="201"/>
      <c r="CL150" s="201">
        <f t="shared" si="84"/>
        <v>0</v>
      </c>
      <c r="CM150" s="201"/>
      <c r="CN150" s="201"/>
      <c r="CO150" s="201"/>
      <c r="CP150" s="201"/>
      <c r="CQ150" s="201"/>
      <c r="CR150" s="201"/>
      <c r="CS150" s="201">
        <f t="shared" si="85"/>
        <v>0</v>
      </c>
      <c r="CT150" s="201"/>
      <c r="CU150" s="201"/>
      <c r="CV150" s="201"/>
      <c r="CW150" s="201"/>
      <c r="CX150" s="201"/>
      <c r="CY150" s="201"/>
      <c r="CZ150" s="201">
        <f t="shared" si="86"/>
        <v>0</v>
      </c>
      <c r="DA150" s="201"/>
      <c r="DB150" s="201"/>
      <c r="DC150" s="201"/>
      <c r="DD150" s="201"/>
      <c r="DE150" s="201"/>
      <c r="DF150" s="201"/>
      <c r="DG150" s="201">
        <f t="shared" si="87"/>
        <v>0</v>
      </c>
      <c r="DH150" s="201"/>
      <c r="DI150" s="201"/>
      <c r="DJ150" s="201"/>
      <c r="DK150" s="201"/>
      <c r="DL150" s="201"/>
      <c r="DM150" s="201"/>
      <c r="DN150" s="201">
        <f t="shared" si="88"/>
        <v>0</v>
      </c>
      <c r="DO150" s="201"/>
      <c r="DP150" s="201"/>
      <c r="DQ150" s="201"/>
      <c r="DR150" s="201"/>
      <c r="DS150" s="201"/>
      <c r="DT150" s="201"/>
      <c r="DU150" s="201">
        <f t="shared" si="89"/>
        <v>0</v>
      </c>
      <c r="DV150" s="201"/>
      <c r="DW150" s="201"/>
      <c r="DX150" s="201"/>
      <c r="DY150" s="201"/>
      <c r="DZ150" s="201"/>
      <c r="EA150" s="201"/>
      <c r="EB150" s="201">
        <f t="shared" si="90"/>
        <v>0</v>
      </c>
      <c r="EC150" s="201"/>
      <c r="ED150" s="201"/>
      <c r="EE150" s="201"/>
      <c r="EF150" s="201"/>
      <c r="EG150" s="201"/>
      <c r="EH150" s="201"/>
      <c r="EI150" s="201">
        <f t="shared" si="91"/>
        <v>0</v>
      </c>
      <c r="EJ150" s="201"/>
      <c r="EK150" s="201"/>
      <c r="EL150" s="201"/>
      <c r="EM150" s="201"/>
      <c r="EN150" s="201"/>
      <c r="EO150" s="201"/>
      <c r="EP150" s="201">
        <f t="shared" si="92"/>
        <v>0</v>
      </c>
      <c r="EQ150" s="201"/>
      <c r="ER150" s="201"/>
      <c r="ES150" s="201"/>
      <c r="ET150" s="201"/>
      <c r="EU150" s="201"/>
      <c r="EV150" s="201"/>
      <c r="EW150" s="201">
        <f t="shared" si="93"/>
        <v>0</v>
      </c>
      <c r="EX150" s="201"/>
      <c r="EY150" s="201"/>
      <c r="EZ150" s="201"/>
      <c r="FA150" s="201"/>
      <c r="FB150" s="201"/>
      <c r="FC150" s="201"/>
      <c r="FD150" s="201">
        <f t="shared" si="94"/>
        <v>0</v>
      </c>
      <c r="FE150" s="201"/>
      <c r="FF150" s="201"/>
      <c r="FG150" s="201"/>
      <c r="FH150" s="201"/>
      <c r="FI150" s="201"/>
      <c r="FJ150" s="201"/>
      <c r="FK150" s="201" t="str">
        <f t="shared" si="95"/>
        <v/>
      </c>
      <c r="FL150" s="201"/>
      <c r="FM150" s="201"/>
      <c r="FN150" s="201"/>
      <c r="FO150" s="201"/>
      <c r="FP150" s="201"/>
      <c r="FQ150" s="201"/>
      <c r="FR150" s="201">
        <f t="shared" si="96"/>
        <v>0</v>
      </c>
      <c r="FS150" s="201"/>
      <c r="FT150" s="201"/>
      <c r="FU150" s="201"/>
      <c r="FV150" s="201"/>
      <c r="FW150" s="201"/>
      <c r="FX150" s="201"/>
      <c r="FY150" s="201" t="str">
        <f t="shared" si="97"/>
        <v/>
      </c>
      <c r="FZ150" s="201"/>
      <c r="GA150" s="201"/>
      <c r="GB150" s="201"/>
      <c r="GC150" s="201"/>
      <c r="GD150" s="201"/>
      <c r="GE150" s="201"/>
      <c r="GF150" s="201" t="str">
        <f t="shared" si="98"/>
        <v/>
      </c>
      <c r="GG150" s="201"/>
      <c r="GH150" s="201"/>
      <c r="GI150" s="201"/>
      <c r="GJ150" s="201"/>
      <c r="GK150" s="201"/>
      <c r="GL150" s="201"/>
      <c r="GM150" s="201" t="str">
        <f t="shared" si="99"/>
        <v/>
      </c>
      <c r="GN150" s="201"/>
      <c r="GO150" s="201"/>
      <c r="GP150" s="201"/>
      <c r="GQ150" s="201"/>
      <c r="GR150" s="201"/>
      <c r="GS150" s="201"/>
      <c r="GT150" s="201" t="str">
        <f t="shared" si="100"/>
        <v/>
      </c>
      <c r="GU150" s="201"/>
      <c r="GV150" s="201"/>
      <c r="GW150" s="201"/>
      <c r="GX150" s="201"/>
      <c r="GY150" s="201"/>
      <c r="GZ150" s="201"/>
      <c r="HA150" s="201" t="str">
        <f t="shared" si="101"/>
        <v/>
      </c>
      <c r="HB150" s="201"/>
      <c r="HC150" s="201"/>
      <c r="HD150" s="201"/>
      <c r="HE150" s="201"/>
      <c r="HF150" s="201"/>
      <c r="HG150" s="201"/>
      <c r="HH150" s="201" t="str">
        <f t="shared" si="102"/>
        <v/>
      </c>
      <c r="HI150" s="201"/>
      <c r="HJ150" s="201"/>
      <c r="HK150" s="201"/>
      <c r="HL150" s="201"/>
      <c r="HM150" s="201"/>
      <c r="HN150" s="201"/>
      <c r="HO150" s="201" t="str">
        <f t="shared" si="103"/>
        <v/>
      </c>
      <c r="HP150" s="201"/>
      <c r="HQ150" s="201"/>
      <c r="HR150" s="201"/>
      <c r="HS150" s="201"/>
      <c r="HT150" s="201"/>
      <c r="HU150" s="201"/>
      <c r="HV150" s="201" t="str">
        <f t="shared" si="104"/>
        <v/>
      </c>
      <c r="HW150" s="201"/>
      <c r="HX150" s="201"/>
      <c r="HY150" s="201"/>
      <c r="HZ150" s="201"/>
      <c r="IA150" s="201"/>
      <c r="IB150" s="201"/>
      <c r="IC150" s="201" t="str">
        <f t="shared" si="105"/>
        <v/>
      </c>
      <c r="ID150" s="201"/>
      <c r="IE150" s="201"/>
      <c r="IF150" s="201"/>
      <c r="IG150" s="201"/>
      <c r="IH150" s="201"/>
      <c r="II150" s="201"/>
      <c r="IJ150" s="201" t="str">
        <f t="shared" si="106"/>
        <v/>
      </c>
      <c r="IK150" s="201"/>
      <c r="IL150" s="201"/>
      <c r="IM150" s="201"/>
      <c r="IN150" s="201"/>
      <c r="IO150" s="201"/>
      <c r="IP150" s="201"/>
      <c r="IQ150" s="201" t="str">
        <f t="shared" si="107"/>
        <v/>
      </c>
      <c r="IR150" s="201"/>
      <c r="IS150" s="201"/>
      <c r="IT150" s="201"/>
      <c r="IU150" s="201"/>
      <c r="IV150" s="201"/>
      <c r="IW150" s="201"/>
      <c r="IX150" s="201" t="str">
        <f t="shared" si="108"/>
        <v/>
      </c>
      <c r="IY150" s="201"/>
      <c r="IZ150" s="201"/>
      <c r="JA150" s="201"/>
      <c r="JB150" s="201"/>
      <c r="JC150" s="201"/>
      <c r="JD150" s="201"/>
      <c r="JE150" s="201" t="str">
        <f t="shared" si="109"/>
        <v/>
      </c>
      <c r="JF150" s="201"/>
      <c r="JG150" s="201"/>
      <c r="JH150" s="201"/>
      <c r="JI150" s="201"/>
      <c r="JJ150" s="201"/>
      <c r="JK150" s="201"/>
      <c r="JL150" s="201" t="str">
        <f t="shared" si="110"/>
        <v/>
      </c>
      <c r="JM150" s="201"/>
      <c r="JN150" s="201"/>
      <c r="JO150" s="201"/>
      <c r="JP150" s="201"/>
      <c r="JQ150" s="201"/>
      <c r="JR150" s="201"/>
      <c r="JS150" s="201" t="str">
        <f t="shared" si="111"/>
        <v/>
      </c>
      <c r="JT150" s="201"/>
      <c r="JU150" s="201"/>
      <c r="JV150" s="201"/>
      <c r="JW150" s="201"/>
      <c r="JX150" s="201"/>
      <c r="JY150" s="201"/>
      <c r="JZ150" s="201" t="str">
        <f t="shared" si="112"/>
        <v/>
      </c>
      <c r="KA150" s="201"/>
      <c r="KB150" s="201"/>
      <c r="KC150" s="201"/>
      <c r="KD150" s="201"/>
      <c r="KE150" s="201"/>
      <c r="KF150" s="201"/>
      <c r="KG150" s="201" t="str">
        <f t="shared" si="113"/>
        <v/>
      </c>
      <c r="KH150" s="201"/>
      <c r="KI150" s="201"/>
      <c r="KJ150" s="201"/>
      <c r="KK150" s="201"/>
      <c r="KL150" s="201"/>
      <c r="KM150" s="201"/>
      <c r="KN150" s="201" t="str">
        <f t="shared" si="114"/>
        <v/>
      </c>
      <c r="KO150" s="201"/>
      <c r="KP150" s="201"/>
      <c r="KQ150" s="201"/>
      <c r="KR150" s="201"/>
      <c r="KS150" s="201"/>
      <c r="KT150" s="201"/>
      <c r="KU150" s="201" t="str">
        <f t="shared" si="115"/>
        <v/>
      </c>
      <c r="KV150" s="201"/>
      <c r="KW150" s="201"/>
      <c r="KX150" s="201"/>
      <c r="KY150" s="201"/>
      <c r="KZ150" s="201"/>
      <c r="LA150" s="201"/>
      <c r="LB150" s="201" t="str">
        <f t="shared" si="116"/>
        <v/>
      </c>
      <c r="LC150" s="201"/>
      <c r="LD150" s="201"/>
      <c r="LE150" s="201"/>
      <c r="LF150" s="201"/>
      <c r="LG150" s="201"/>
      <c r="LH150" s="201"/>
      <c r="LI150" s="201" t="str">
        <f t="shared" si="127"/>
        <v/>
      </c>
      <c r="LJ150" s="201"/>
      <c r="LK150" s="201"/>
      <c r="LL150" s="201"/>
      <c r="LM150" s="201"/>
      <c r="LN150" s="201"/>
      <c r="LO150" s="201"/>
      <c r="LP150" s="201" t="str">
        <f t="shared" si="128"/>
        <v/>
      </c>
      <c r="LQ150" s="201"/>
      <c r="LR150" s="201"/>
      <c r="LS150" s="201"/>
      <c r="LT150" s="201"/>
      <c r="LU150" s="201"/>
      <c r="LV150" s="201"/>
      <c r="LW150" s="201" t="str">
        <f t="shared" si="129"/>
        <v/>
      </c>
      <c r="LX150" s="201"/>
      <c r="LY150" s="201"/>
      <c r="LZ150" s="201"/>
      <c r="MA150" s="201"/>
      <c r="MB150" s="201"/>
      <c r="MC150" s="201"/>
      <c r="MD150" s="201" t="str">
        <f t="shared" si="130"/>
        <v/>
      </c>
      <c r="ME150" s="201"/>
      <c r="MF150" s="201"/>
      <c r="MG150" s="201"/>
      <c r="MH150" s="201"/>
      <c r="MI150" s="201"/>
      <c r="MJ150" s="201"/>
      <c r="MK150" s="201" t="str">
        <f t="shared" si="131"/>
        <v/>
      </c>
      <c r="ML150" s="201"/>
      <c r="MM150" s="201"/>
      <c r="MN150" s="201"/>
      <c r="MO150" s="201"/>
      <c r="MP150" s="201"/>
      <c r="MQ150" s="201"/>
      <c r="MR150" s="201" t="str">
        <f t="shared" si="132"/>
        <v/>
      </c>
      <c r="MS150" s="201"/>
      <c r="MT150" s="201"/>
      <c r="MU150" s="201"/>
      <c r="MV150" s="201"/>
      <c r="MW150" s="201"/>
      <c r="MX150" s="201"/>
      <c r="MY150" s="201" t="str">
        <f t="shared" si="133"/>
        <v/>
      </c>
      <c r="MZ150" s="201"/>
      <c r="NA150" s="201"/>
      <c r="NB150" s="201"/>
      <c r="NC150" s="201"/>
      <c r="ND150" s="201"/>
      <c r="NE150" s="201"/>
      <c r="NF150" s="201" t="str">
        <f t="shared" si="134"/>
        <v/>
      </c>
      <c r="NG150" s="201"/>
      <c r="NH150" s="201"/>
      <c r="NI150" s="201"/>
      <c r="NJ150" s="201"/>
      <c r="NK150" s="201"/>
      <c r="NL150" s="201"/>
      <c r="NM150" s="201" t="str">
        <f t="shared" si="135"/>
        <v/>
      </c>
      <c r="NN150" s="201"/>
      <c r="NO150" s="201"/>
      <c r="NP150" s="201"/>
      <c r="NQ150" s="201"/>
      <c r="NR150" s="201"/>
      <c r="NS150" s="201"/>
      <c r="NT150" s="201" t="str">
        <f t="shared" si="136"/>
        <v/>
      </c>
      <c r="NU150" s="201"/>
      <c r="NV150" s="201"/>
      <c r="NW150" s="201"/>
      <c r="NX150" s="201"/>
      <c r="NY150" s="201"/>
      <c r="NZ150" s="201"/>
      <c r="OA150" s="201" t="str">
        <f t="shared" si="137"/>
        <v/>
      </c>
      <c r="OB150" s="201"/>
      <c r="OC150" s="201"/>
      <c r="OD150" s="201"/>
      <c r="OE150" s="201"/>
      <c r="OF150" s="201"/>
      <c r="OG150" s="201"/>
      <c r="OH150" s="201" t="str">
        <f t="shared" si="138"/>
        <v/>
      </c>
      <c r="OI150" s="201"/>
      <c r="OJ150" s="201"/>
      <c r="OK150" s="201"/>
      <c r="OL150" s="201"/>
      <c r="OM150" s="201"/>
      <c r="ON150" s="201"/>
      <c r="OO150" s="201" t="str">
        <f t="shared" si="139"/>
        <v/>
      </c>
      <c r="OP150" s="201"/>
      <c r="OQ150" s="201"/>
      <c r="OR150" s="201"/>
      <c r="OS150" s="201"/>
      <c r="OT150" s="201"/>
      <c r="OU150" s="201"/>
      <c r="OV150" s="201" t="str">
        <f t="shared" si="140"/>
        <v/>
      </c>
      <c r="OW150" s="201"/>
      <c r="OX150" s="201"/>
      <c r="OY150" s="201"/>
      <c r="OZ150" s="201"/>
      <c r="PA150" s="201"/>
      <c r="PB150" s="201"/>
      <c r="PC150" s="201" t="str">
        <f t="shared" si="141"/>
        <v/>
      </c>
      <c r="PD150" s="201"/>
      <c r="PE150" s="201"/>
      <c r="PF150" s="201"/>
      <c r="PG150" s="201"/>
      <c r="PH150" s="201"/>
      <c r="PI150" s="201"/>
      <c r="PJ150" s="201" t="str">
        <f t="shared" si="142"/>
        <v/>
      </c>
      <c r="PK150" s="201"/>
      <c r="PL150" s="201"/>
      <c r="PM150" s="201"/>
      <c r="PN150" s="201"/>
      <c r="PO150" s="201"/>
      <c r="PP150" s="201"/>
      <c r="PQ150" s="201" t="str">
        <f t="shared" si="143"/>
        <v/>
      </c>
      <c r="PR150" s="201"/>
      <c r="PS150" s="201"/>
      <c r="PT150" s="201"/>
      <c r="PU150" s="201"/>
      <c r="PV150" s="201"/>
      <c r="PW150" s="201"/>
      <c r="PX150" s="201" t="str">
        <f t="shared" si="144"/>
        <v/>
      </c>
      <c r="PY150" s="201"/>
      <c r="PZ150" s="201"/>
      <c r="QA150" s="201"/>
      <c r="QB150" s="201"/>
      <c r="QC150" s="201"/>
      <c r="QD150" s="201"/>
      <c r="QE150" s="201" t="str">
        <f t="shared" si="145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5" x14ac:dyDescent="0.2">
      <c r="A151" s="201"/>
      <c r="B151" s="202"/>
      <c r="C151" s="202"/>
      <c r="D151" s="202"/>
      <c r="E151" s="202"/>
      <c r="F151" s="201" t="e">
        <f t="shared" si="146"/>
        <v>#N/A</v>
      </c>
      <c r="G151" s="201"/>
      <c r="H151" s="202"/>
      <c r="I151" s="202"/>
      <c r="J151" s="202"/>
      <c r="K151" s="201"/>
      <c r="L151" s="201"/>
      <c r="M151" s="201">
        <f t="shared" si="147"/>
        <v>0</v>
      </c>
      <c r="N151" s="201"/>
      <c r="O151" s="201"/>
      <c r="P151" s="201"/>
      <c r="Q151" s="203"/>
      <c r="R151" s="201"/>
      <c r="S151" s="201"/>
      <c r="T151" s="201">
        <f t="shared" si="125"/>
        <v>20</v>
      </c>
      <c r="U151" s="201"/>
      <c r="V151" s="201"/>
      <c r="W151" s="201"/>
      <c r="X151" s="201"/>
      <c r="Y151" s="201"/>
      <c r="Z151" s="201"/>
      <c r="AA151" s="201">
        <f t="shared" si="126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>
        <f>AO53</f>
        <v>0</v>
      </c>
      <c r="AP151" s="201"/>
      <c r="AQ151" s="201"/>
      <c r="AR151" s="201"/>
      <c r="AS151" s="201"/>
      <c r="AT151" s="201"/>
      <c r="AU151" s="201"/>
      <c r="AV151" s="201">
        <f>AV53</f>
        <v>20</v>
      </c>
      <c r="AW151" s="201"/>
      <c r="AX151" s="201"/>
      <c r="AY151" s="201"/>
      <c r="AZ151" s="201"/>
      <c r="BA151" s="201"/>
      <c r="BB151" s="201"/>
      <c r="BC151" s="201">
        <f>BC53</f>
        <v>0</v>
      </c>
      <c r="BD151" s="201"/>
      <c r="BE151" s="201"/>
      <c r="BF151" s="201"/>
      <c r="BG151" s="201"/>
      <c r="BH151" s="201"/>
      <c r="BI151" s="201"/>
      <c r="BJ151" s="201">
        <f>BJ53</f>
        <v>20</v>
      </c>
      <c r="BK151" s="201"/>
      <c r="BL151" s="201"/>
      <c r="BM151" s="201"/>
      <c r="BN151" s="201"/>
      <c r="BO151" s="201"/>
      <c r="BP151" s="201"/>
      <c r="BQ151" s="201">
        <f>BQ53</f>
        <v>0</v>
      </c>
      <c r="BR151" s="201"/>
      <c r="BS151" s="201"/>
      <c r="BT151" s="201"/>
      <c r="BU151" s="201"/>
      <c r="BV151" s="201"/>
      <c r="BW151" s="201"/>
      <c r="BX151" s="201">
        <f>BX53</f>
        <v>20</v>
      </c>
      <c r="BY151" s="201"/>
      <c r="BZ151" s="201"/>
      <c r="CA151" s="201"/>
      <c r="CB151" s="201"/>
      <c r="CC151" s="201"/>
      <c r="CD151" s="201"/>
      <c r="CE151" s="201">
        <f>CE53</f>
        <v>0</v>
      </c>
      <c r="CF151" s="201"/>
      <c r="CG151" s="201"/>
      <c r="CH151" s="201"/>
      <c r="CI151" s="201"/>
      <c r="CJ151" s="201"/>
      <c r="CK151" s="201"/>
      <c r="CL151" s="201">
        <f>CL53</f>
        <v>0</v>
      </c>
      <c r="CM151" s="201"/>
      <c r="CN151" s="201"/>
      <c r="CO151" s="201"/>
      <c r="CP151" s="201"/>
      <c r="CQ151" s="201"/>
      <c r="CR151" s="201"/>
      <c r="CS151" s="201">
        <f>CS53</f>
        <v>20</v>
      </c>
      <c r="CT151" s="201"/>
      <c r="CU151" s="201"/>
      <c r="CV151" s="201"/>
      <c r="CW151" s="201"/>
      <c r="CX151" s="201"/>
      <c r="CY151" s="201"/>
      <c r="CZ151" s="201">
        <f>CZ53</f>
        <v>0</v>
      </c>
      <c r="DA151" s="201"/>
      <c r="DB151" s="201"/>
      <c r="DC151" s="201"/>
      <c r="DD151" s="201"/>
      <c r="DE151" s="201"/>
      <c r="DF151" s="201"/>
      <c r="DG151" s="201">
        <f>DG53</f>
        <v>0</v>
      </c>
      <c r="DH151" s="201"/>
      <c r="DI151" s="201"/>
      <c r="DJ151" s="201"/>
      <c r="DK151" s="201"/>
      <c r="DL151" s="201"/>
      <c r="DM151" s="201"/>
      <c r="DN151" s="201">
        <f>DN53</f>
        <v>0</v>
      </c>
      <c r="DO151" s="201"/>
      <c r="DP151" s="201"/>
      <c r="DQ151" s="201"/>
      <c r="DR151" s="201"/>
      <c r="DS151" s="201"/>
      <c r="DT151" s="201"/>
      <c r="DU151" s="201">
        <f>DU53</f>
        <v>0</v>
      </c>
      <c r="DV151" s="201"/>
      <c r="DW151" s="201"/>
      <c r="DX151" s="201"/>
      <c r="DY151" s="201"/>
      <c r="DZ151" s="201"/>
      <c r="EA151" s="201"/>
      <c r="EB151" s="201">
        <f>EB53</f>
        <v>0</v>
      </c>
      <c r="EC151" s="201"/>
      <c r="ED151" s="201"/>
      <c r="EE151" s="201"/>
      <c r="EF151" s="201"/>
      <c r="EG151" s="201"/>
      <c r="EH151" s="201"/>
      <c r="EI151" s="201">
        <f>EI53</f>
        <v>0</v>
      </c>
      <c r="EJ151" s="201"/>
      <c r="EK151" s="201"/>
      <c r="EL151" s="201"/>
      <c r="EM151" s="201"/>
      <c r="EN151" s="201"/>
      <c r="EO151" s="201"/>
      <c r="EP151" s="201">
        <f>EP53</f>
        <v>0</v>
      </c>
      <c r="EQ151" s="201"/>
      <c r="ER151" s="201"/>
      <c r="ES151" s="201"/>
      <c r="ET151" s="201"/>
      <c r="EU151" s="201"/>
      <c r="EV151" s="201"/>
      <c r="EW151" s="201">
        <f>EW53</f>
        <v>0</v>
      </c>
      <c r="EX151" s="201"/>
      <c r="EY151" s="201"/>
      <c r="EZ151" s="201"/>
      <c r="FA151" s="201"/>
      <c r="FB151" s="201"/>
      <c r="FC151" s="201"/>
      <c r="FD151" s="201">
        <f>FD53</f>
        <v>0</v>
      </c>
      <c r="FE151" s="201"/>
      <c r="FF151" s="201"/>
      <c r="FG151" s="201"/>
      <c r="FH151" s="201"/>
      <c r="FI151" s="201"/>
      <c r="FJ151" s="201"/>
      <c r="FK151" s="201" t="str">
        <f>FK53</f>
        <v/>
      </c>
      <c r="FL151" s="201"/>
      <c r="FM151" s="201"/>
      <c r="FN151" s="201"/>
      <c r="FO151" s="201"/>
      <c r="FP151" s="201"/>
      <c r="FQ151" s="201"/>
      <c r="FR151" s="201">
        <f>FR53</f>
        <v>0</v>
      </c>
      <c r="FS151" s="201"/>
      <c r="FT151" s="201"/>
      <c r="FU151" s="201"/>
      <c r="FV151" s="201"/>
      <c r="FW151" s="201"/>
      <c r="FX151" s="201"/>
      <c r="FY151" s="201" t="str">
        <f>FY53</f>
        <v/>
      </c>
      <c r="FZ151" s="201"/>
      <c r="GA151" s="201"/>
      <c r="GB151" s="201"/>
      <c r="GC151" s="201"/>
      <c r="GD151" s="201"/>
      <c r="GE151" s="201"/>
      <c r="GF151" s="201" t="str">
        <f>GF53</f>
        <v/>
      </c>
      <c r="GG151" s="201"/>
      <c r="GH151" s="201"/>
      <c r="GI151" s="201"/>
      <c r="GJ151" s="201"/>
      <c r="GK151" s="201"/>
      <c r="GL151" s="201"/>
      <c r="GM151" s="201" t="str">
        <f>GM53</f>
        <v/>
      </c>
      <c r="GN151" s="201"/>
      <c r="GO151" s="201"/>
      <c r="GP151" s="201"/>
      <c r="GQ151" s="201"/>
      <c r="GR151" s="201"/>
      <c r="GS151" s="201"/>
      <c r="GT151" s="201" t="str">
        <f>GT53</f>
        <v/>
      </c>
      <c r="GU151" s="201"/>
      <c r="GV151" s="201"/>
      <c r="GW151" s="201"/>
      <c r="GX151" s="201"/>
      <c r="GY151" s="201"/>
      <c r="GZ151" s="201"/>
      <c r="HA151" s="201" t="str">
        <f>HA53</f>
        <v/>
      </c>
      <c r="HB151" s="201"/>
      <c r="HC151" s="201"/>
      <c r="HD151" s="201"/>
      <c r="HE151" s="201"/>
      <c r="HF151" s="201"/>
      <c r="HG151" s="201"/>
      <c r="HH151" s="201" t="str">
        <f>HH53</f>
        <v/>
      </c>
      <c r="HI151" s="201"/>
      <c r="HJ151" s="201"/>
      <c r="HK151" s="201"/>
      <c r="HL151" s="201"/>
      <c r="HM151" s="201"/>
      <c r="HN151" s="201"/>
      <c r="HO151" s="201" t="str">
        <f>HO53</f>
        <v/>
      </c>
      <c r="HP151" s="201"/>
      <c r="HQ151" s="201"/>
      <c r="HR151" s="201"/>
      <c r="HS151" s="201"/>
      <c r="HT151" s="201"/>
      <c r="HU151" s="201"/>
      <c r="HV151" s="201" t="str">
        <f>HV53</f>
        <v/>
      </c>
      <c r="HW151" s="201"/>
      <c r="HX151" s="201"/>
      <c r="HY151" s="201"/>
      <c r="HZ151" s="201"/>
      <c r="IA151" s="201"/>
      <c r="IB151" s="201"/>
      <c r="IC151" s="201" t="str">
        <f>IC53</f>
        <v/>
      </c>
      <c r="ID151" s="201"/>
      <c r="IE151" s="201"/>
      <c r="IF151" s="201"/>
      <c r="IG151" s="201"/>
      <c r="IH151" s="201"/>
      <c r="II151" s="201"/>
      <c r="IJ151" s="201" t="str">
        <f>IJ53</f>
        <v/>
      </c>
      <c r="IK151" s="201"/>
      <c r="IL151" s="201"/>
      <c r="IM151" s="201"/>
      <c r="IN151" s="201"/>
      <c r="IO151" s="201"/>
      <c r="IP151" s="201"/>
      <c r="IQ151" s="201" t="str">
        <f>IQ53</f>
        <v/>
      </c>
      <c r="IR151" s="201"/>
      <c r="IS151" s="201"/>
      <c r="IT151" s="201"/>
      <c r="IU151" s="201"/>
      <c r="IV151" s="201"/>
      <c r="IW151" s="201"/>
      <c r="IX151" s="201" t="str">
        <f>IX53</f>
        <v/>
      </c>
      <c r="IY151" s="201"/>
      <c r="IZ151" s="201"/>
      <c r="JA151" s="201"/>
      <c r="JB151" s="201"/>
      <c r="JC151" s="201"/>
      <c r="JD151" s="201"/>
      <c r="JE151" s="201" t="str">
        <f>JE53</f>
        <v/>
      </c>
      <c r="JF151" s="201"/>
      <c r="JG151" s="201"/>
      <c r="JH151" s="201"/>
      <c r="JI151" s="201"/>
      <c r="JJ151" s="201"/>
      <c r="JK151" s="201"/>
      <c r="JL151" s="201" t="str">
        <f>JL53</f>
        <v/>
      </c>
      <c r="JM151" s="201"/>
      <c r="JN151" s="201"/>
      <c r="JO151" s="201"/>
      <c r="JP151" s="201"/>
      <c r="JQ151" s="201"/>
      <c r="JR151" s="201"/>
      <c r="JS151" s="201" t="str">
        <f>JS53</f>
        <v/>
      </c>
      <c r="JT151" s="201"/>
      <c r="JU151" s="201"/>
      <c r="JV151" s="201"/>
      <c r="JW151" s="201"/>
      <c r="JX151" s="201"/>
      <c r="JY151" s="201"/>
      <c r="JZ151" s="201" t="str">
        <f>JZ53</f>
        <v/>
      </c>
      <c r="KA151" s="201"/>
      <c r="KB151" s="201"/>
      <c r="KC151" s="201"/>
      <c r="KD151" s="201"/>
      <c r="KE151" s="201"/>
      <c r="KF151" s="201"/>
      <c r="KG151" s="201" t="str">
        <f>KG53</f>
        <v/>
      </c>
      <c r="KH151" s="201"/>
      <c r="KI151" s="201"/>
      <c r="KJ151" s="201"/>
      <c r="KK151" s="201"/>
      <c r="KL151" s="201"/>
      <c r="KM151" s="201"/>
      <c r="KN151" s="201" t="str">
        <f>KN53</f>
        <v/>
      </c>
      <c r="KO151" s="201"/>
      <c r="KP151" s="201"/>
      <c r="KQ151" s="201"/>
      <c r="KR151" s="201"/>
      <c r="KS151" s="201"/>
      <c r="KT151" s="201"/>
      <c r="KU151" s="201" t="str">
        <f>KU53</f>
        <v/>
      </c>
      <c r="KV151" s="201"/>
      <c r="KW151" s="201"/>
      <c r="KX151" s="201"/>
      <c r="KY151" s="201"/>
      <c r="KZ151" s="201"/>
      <c r="LA151" s="201"/>
      <c r="LB151" s="201" t="str">
        <f>LB53</f>
        <v/>
      </c>
      <c r="LC151" s="201"/>
      <c r="LD151" s="201"/>
      <c r="LE151" s="201"/>
      <c r="LF151" s="201"/>
      <c r="LG151" s="201"/>
      <c r="LH151" s="201"/>
      <c r="LI151" s="201" t="str">
        <f t="shared" si="127"/>
        <v/>
      </c>
      <c r="LJ151" s="201"/>
      <c r="LK151" s="201"/>
      <c r="LL151" s="201"/>
      <c r="LM151" s="201"/>
      <c r="LN151" s="201"/>
      <c r="LO151" s="201"/>
      <c r="LP151" s="201" t="str">
        <f t="shared" si="128"/>
        <v/>
      </c>
      <c r="LQ151" s="201"/>
      <c r="LR151" s="201"/>
      <c r="LS151" s="201"/>
      <c r="LT151" s="201"/>
      <c r="LU151" s="201"/>
      <c r="LV151" s="201"/>
      <c r="LW151" s="201" t="str">
        <f t="shared" si="129"/>
        <v/>
      </c>
      <c r="LX151" s="201"/>
      <c r="LY151" s="201"/>
      <c r="LZ151" s="201"/>
      <c r="MA151" s="201"/>
      <c r="MB151" s="201"/>
      <c r="MC151" s="201"/>
      <c r="MD151" s="201" t="str">
        <f t="shared" si="130"/>
        <v/>
      </c>
      <c r="ME151" s="201"/>
      <c r="MF151" s="201"/>
      <c r="MG151" s="201"/>
      <c r="MH151" s="201"/>
      <c r="MI151" s="201"/>
      <c r="MJ151" s="201"/>
      <c r="MK151" s="201" t="str">
        <f t="shared" si="131"/>
        <v/>
      </c>
      <c r="ML151" s="201"/>
      <c r="MM151" s="201"/>
      <c r="MN151" s="201"/>
      <c r="MO151" s="201"/>
      <c r="MP151" s="201"/>
      <c r="MQ151" s="201"/>
      <c r="MR151" s="201" t="str">
        <f t="shared" si="132"/>
        <v/>
      </c>
      <c r="MS151" s="201"/>
      <c r="MT151" s="201"/>
      <c r="MU151" s="201"/>
      <c r="MV151" s="201"/>
      <c r="MW151" s="201"/>
      <c r="MX151" s="201"/>
      <c r="MY151" s="201" t="str">
        <f t="shared" si="133"/>
        <v/>
      </c>
      <c r="MZ151" s="201"/>
      <c r="NA151" s="201"/>
      <c r="NB151" s="201"/>
      <c r="NC151" s="201"/>
      <c r="ND151" s="201"/>
      <c r="NE151" s="201"/>
      <c r="NF151" s="201" t="str">
        <f t="shared" si="134"/>
        <v/>
      </c>
      <c r="NG151" s="201"/>
      <c r="NH151" s="201"/>
      <c r="NI151" s="201"/>
      <c r="NJ151" s="201"/>
      <c r="NK151" s="201"/>
      <c r="NL151" s="201"/>
      <c r="NM151" s="201" t="str">
        <f t="shared" si="135"/>
        <v/>
      </c>
      <c r="NN151" s="201"/>
      <c r="NO151" s="201"/>
      <c r="NP151" s="201"/>
      <c r="NQ151" s="201"/>
      <c r="NR151" s="201"/>
      <c r="NS151" s="201"/>
      <c r="NT151" s="201" t="str">
        <f t="shared" si="136"/>
        <v/>
      </c>
      <c r="NU151" s="201"/>
      <c r="NV151" s="201"/>
      <c r="NW151" s="201"/>
      <c r="NX151" s="201"/>
      <c r="NY151" s="201"/>
      <c r="NZ151" s="201"/>
      <c r="OA151" s="201" t="str">
        <f t="shared" si="137"/>
        <v/>
      </c>
      <c r="OB151" s="201"/>
      <c r="OC151" s="201"/>
      <c r="OD151" s="201"/>
      <c r="OE151" s="201"/>
      <c r="OF151" s="201"/>
      <c r="OG151" s="201"/>
      <c r="OH151" s="201" t="str">
        <f t="shared" si="138"/>
        <v/>
      </c>
      <c r="OI151" s="201"/>
      <c r="OJ151" s="201"/>
      <c r="OK151" s="201"/>
      <c r="OL151" s="201"/>
      <c r="OM151" s="201"/>
      <c r="ON151" s="201"/>
      <c r="OO151" s="201" t="str">
        <f t="shared" si="139"/>
        <v/>
      </c>
      <c r="OP151" s="201"/>
      <c r="OQ151" s="201"/>
      <c r="OR151" s="201"/>
      <c r="OS151" s="201"/>
      <c r="OT151" s="201"/>
      <c r="OU151" s="201"/>
      <c r="OV151" s="201" t="str">
        <f t="shared" si="140"/>
        <v/>
      </c>
      <c r="OW151" s="201"/>
      <c r="OX151" s="201"/>
      <c r="OY151" s="201"/>
      <c r="OZ151" s="201"/>
      <c r="PA151" s="201"/>
      <c r="PB151" s="201"/>
      <c r="PC151" s="201" t="str">
        <f t="shared" si="141"/>
        <v/>
      </c>
      <c r="PD151" s="201"/>
      <c r="PE151" s="201"/>
      <c r="PF151" s="201"/>
      <c r="PG151" s="201"/>
      <c r="PH151" s="201"/>
      <c r="PI151" s="201"/>
      <c r="PJ151" s="201" t="str">
        <f t="shared" si="142"/>
        <v/>
      </c>
      <c r="PK151" s="201"/>
      <c r="PL151" s="201"/>
      <c r="PM151" s="201"/>
      <c r="PN151" s="201"/>
      <c r="PO151" s="201"/>
      <c r="PP151" s="201"/>
      <c r="PQ151" s="201" t="str">
        <f t="shared" si="143"/>
        <v/>
      </c>
      <c r="PR151" s="201"/>
      <c r="PS151" s="201"/>
      <c r="PT151" s="201"/>
      <c r="PU151" s="201"/>
      <c r="PV151" s="201"/>
      <c r="PW151" s="201"/>
      <c r="PX151" s="201" t="str">
        <f t="shared" si="144"/>
        <v/>
      </c>
      <c r="PY151" s="201"/>
      <c r="PZ151" s="201"/>
      <c r="QA151" s="201"/>
      <c r="QB151" s="201"/>
      <c r="QC151" s="201"/>
      <c r="QD151" s="201"/>
      <c r="QE151" s="201" t="str">
        <f t="shared" si="145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5" x14ac:dyDescent="0.2">
      <c r="A152" s="201"/>
      <c r="B152" s="202"/>
      <c r="C152" s="202"/>
      <c r="D152" s="202"/>
      <c r="E152" s="202"/>
      <c r="F152" s="201" t="e">
        <f t="shared" si="146"/>
        <v>#N/A</v>
      </c>
      <c r="G152" s="201"/>
      <c r="H152" s="202"/>
      <c r="I152" s="202"/>
      <c r="J152" s="202"/>
      <c r="K152" s="201"/>
      <c r="L152" s="201"/>
      <c r="M152" s="201">
        <f t="shared" si="147"/>
        <v>0</v>
      </c>
      <c r="N152" s="201"/>
      <c r="O152" s="201"/>
      <c r="P152" s="201"/>
      <c r="Q152" s="203"/>
      <c r="R152" s="201"/>
      <c r="S152" s="201"/>
      <c r="T152" s="201">
        <f t="shared" ref="T152:T157" si="148">T57</f>
        <v>20</v>
      </c>
      <c r="U152" s="201"/>
      <c r="V152" s="201"/>
      <c r="W152" s="201"/>
      <c r="X152" s="201"/>
      <c r="Y152" s="201"/>
      <c r="Z152" s="201"/>
      <c r="AA152" s="201">
        <f t="shared" ref="AA152:AA157" si="149">AA57</f>
        <v>0</v>
      </c>
      <c r="AB152" s="201"/>
      <c r="AC152" s="201"/>
      <c r="AD152" s="201"/>
      <c r="AE152" s="201"/>
      <c r="AF152" s="201"/>
      <c r="AG152" s="201"/>
      <c r="AH152" s="201">
        <f t="shared" si="76"/>
        <v>0</v>
      </c>
      <c r="AI152" s="201"/>
      <c r="AJ152" s="201"/>
      <c r="AK152" s="201"/>
      <c r="AL152" s="201"/>
      <c r="AM152" s="201"/>
      <c r="AN152" s="201"/>
      <c r="AO152" s="201">
        <f t="shared" si="77"/>
        <v>0</v>
      </c>
      <c r="AP152" s="201"/>
      <c r="AQ152" s="201"/>
      <c r="AR152" s="201"/>
      <c r="AS152" s="201"/>
      <c r="AT152" s="201"/>
      <c r="AU152" s="201"/>
      <c r="AV152" s="201">
        <f t="shared" si="78"/>
        <v>0</v>
      </c>
      <c r="AW152" s="201"/>
      <c r="AX152" s="201"/>
      <c r="AY152" s="201"/>
      <c r="AZ152" s="201"/>
      <c r="BA152" s="201"/>
      <c r="BB152" s="201"/>
      <c r="BC152" s="201">
        <f t="shared" si="79"/>
        <v>20</v>
      </c>
      <c r="BD152" s="201"/>
      <c r="BE152" s="201"/>
      <c r="BF152" s="201"/>
      <c r="BG152" s="201"/>
      <c r="BH152" s="201"/>
      <c r="BI152" s="201"/>
      <c r="BJ152" s="201">
        <f t="shared" si="80"/>
        <v>0</v>
      </c>
      <c r="BK152" s="201"/>
      <c r="BL152" s="201"/>
      <c r="BM152" s="201"/>
      <c r="BN152" s="201"/>
      <c r="BO152" s="201"/>
      <c r="BP152" s="201"/>
      <c r="BQ152" s="201">
        <f t="shared" si="81"/>
        <v>0</v>
      </c>
      <c r="BR152" s="201"/>
      <c r="BS152" s="201"/>
      <c r="BT152" s="201"/>
      <c r="BU152" s="201"/>
      <c r="BV152" s="201"/>
      <c r="BW152" s="201"/>
      <c r="BX152" s="201">
        <f t="shared" si="82"/>
        <v>0</v>
      </c>
      <c r="BY152" s="201"/>
      <c r="BZ152" s="201"/>
      <c r="CA152" s="201"/>
      <c r="CB152" s="201"/>
      <c r="CC152" s="201"/>
      <c r="CD152" s="201"/>
      <c r="CE152" s="201">
        <f t="shared" si="83"/>
        <v>20</v>
      </c>
      <c r="CF152" s="201"/>
      <c r="CG152" s="201"/>
      <c r="CH152" s="201"/>
      <c r="CI152" s="201"/>
      <c r="CJ152" s="201"/>
      <c r="CK152" s="201"/>
      <c r="CL152" s="201">
        <f t="shared" si="84"/>
        <v>20</v>
      </c>
      <c r="CM152" s="201"/>
      <c r="CN152" s="201"/>
      <c r="CO152" s="201"/>
      <c r="CP152" s="201"/>
      <c r="CQ152" s="201"/>
      <c r="CR152" s="201"/>
      <c r="CS152" s="201">
        <f t="shared" si="85"/>
        <v>20</v>
      </c>
      <c r="CT152" s="201"/>
      <c r="CU152" s="201"/>
      <c r="CV152" s="201"/>
      <c r="CW152" s="201"/>
      <c r="CX152" s="201"/>
      <c r="CY152" s="201"/>
      <c r="CZ152" s="201">
        <f t="shared" si="86"/>
        <v>20</v>
      </c>
      <c r="DA152" s="201"/>
      <c r="DB152" s="201"/>
      <c r="DC152" s="201"/>
      <c r="DD152" s="201"/>
      <c r="DE152" s="201"/>
      <c r="DF152" s="201"/>
      <c r="DG152" s="201">
        <f t="shared" si="87"/>
        <v>0</v>
      </c>
      <c r="DH152" s="201"/>
      <c r="DI152" s="201"/>
      <c r="DJ152" s="201"/>
      <c r="DK152" s="201"/>
      <c r="DL152" s="201"/>
      <c r="DM152" s="201"/>
      <c r="DN152" s="201">
        <f t="shared" si="88"/>
        <v>0</v>
      </c>
      <c r="DO152" s="201"/>
      <c r="DP152" s="201"/>
      <c r="DQ152" s="201"/>
      <c r="DR152" s="201"/>
      <c r="DS152" s="201"/>
      <c r="DT152" s="201"/>
      <c r="DU152" s="201">
        <f t="shared" si="89"/>
        <v>20</v>
      </c>
      <c r="DV152" s="201"/>
      <c r="DW152" s="201"/>
      <c r="DX152" s="201"/>
      <c r="DY152" s="201"/>
      <c r="DZ152" s="201"/>
      <c r="EA152" s="201"/>
      <c r="EB152" s="201">
        <f t="shared" si="90"/>
        <v>20</v>
      </c>
      <c r="EC152" s="201"/>
      <c r="ED152" s="201"/>
      <c r="EE152" s="201"/>
      <c r="EF152" s="201"/>
      <c r="EG152" s="201"/>
      <c r="EH152" s="201"/>
      <c r="EI152" s="201">
        <f t="shared" si="91"/>
        <v>0</v>
      </c>
      <c r="EJ152" s="201"/>
      <c r="EK152" s="201"/>
      <c r="EL152" s="201"/>
      <c r="EM152" s="201"/>
      <c r="EN152" s="201"/>
      <c r="EO152" s="201"/>
      <c r="EP152" s="201">
        <f t="shared" si="92"/>
        <v>20</v>
      </c>
      <c r="EQ152" s="201"/>
      <c r="ER152" s="201"/>
      <c r="ES152" s="201"/>
      <c r="ET152" s="201"/>
      <c r="EU152" s="201"/>
      <c r="EV152" s="201"/>
      <c r="EW152" s="201">
        <f t="shared" si="93"/>
        <v>0</v>
      </c>
      <c r="EX152" s="201"/>
      <c r="EY152" s="201"/>
      <c r="EZ152" s="201"/>
      <c r="FA152" s="201"/>
      <c r="FB152" s="201"/>
      <c r="FC152" s="201"/>
      <c r="FD152" s="201">
        <f t="shared" si="94"/>
        <v>0</v>
      </c>
      <c r="FE152" s="201"/>
      <c r="FF152" s="201"/>
      <c r="FG152" s="201"/>
      <c r="FH152" s="201"/>
      <c r="FI152" s="201"/>
      <c r="FJ152" s="201"/>
      <c r="FK152" s="201" t="str">
        <f t="shared" si="95"/>
        <v/>
      </c>
      <c r="FL152" s="201"/>
      <c r="FM152" s="201"/>
      <c r="FN152" s="201"/>
      <c r="FO152" s="201"/>
      <c r="FP152" s="201"/>
      <c r="FQ152" s="201"/>
      <c r="FR152" s="201">
        <f t="shared" si="96"/>
        <v>0</v>
      </c>
      <c r="FS152" s="201"/>
      <c r="FT152" s="201"/>
      <c r="FU152" s="201"/>
      <c r="FV152" s="201"/>
      <c r="FW152" s="201"/>
      <c r="FX152" s="201"/>
      <c r="FY152" s="201" t="str">
        <f t="shared" si="97"/>
        <v/>
      </c>
      <c r="FZ152" s="201"/>
      <c r="GA152" s="201"/>
      <c r="GB152" s="201"/>
      <c r="GC152" s="201"/>
      <c r="GD152" s="201"/>
      <c r="GE152" s="201"/>
      <c r="GF152" s="201" t="str">
        <f t="shared" si="98"/>
        <v/>
      </c>
      <c r="GG152" s="201"/>
      <c r="GH152" s="201"/>
      <c r="GI152" s="201"/>
      <c r="GJ152" s="201"/>
      <c r="GK152" s="201"/>
      <c r="GL152" s="201"/>
      <c r="GM152" s="201" t="str">
        <f t="shared" si="99"/>
        <v/>
      </c>
      <c r="GN152" s="201"/>
      <c r="GO152" s="201"/>
      <c r="GP152" s="201"/>
      <c r="GQ152" s="201"/>
      <c r="GR152" s="201"/>
      <c r="GS152" s="201"/>
      <c r="GT152" s="201" t="str">
        <f t="shared" si="100"/>
        <v/>
      </c>
      <c r="GU152" s="201"/>
      <c r="GV152" s="201"/>
      <c r="GW152" s="201"/>
      <c r="GX152" s="201"/>
      <c r="GY152" s="201"/>
      <c r="GZ152" s="201"/>
      <c r="HA152" s="201" t="str">
        <f t="shared" si="101"/>
        <v/>
      </c>
      <c r="HB152" s="201"/>
      <c r="HC152" s="201"/>
      <c r="HD152" s="201"/>
      <c r="HE152" s="201"/>
      <c r="HF152" s="201"/>
      <c r="HG152" s="201"/>
      <c r="HH152" s="201" t="str">
        <f t="shared" si="102"/>
        <v/>
      </c>
      <c r="HI152" s="201"/>
      <c r="HJ152" s="201"/>
      <c r="HK152" s="201"/>
      <c r="HL152" s="201"/>
      <c r="HM152" s="201"/>
      <c r="HN152" s="201"/>
      <c r="HO152" s="201" t="str">
        <f t="shared" si="103"/>
        <v/>
      </c>
      <c r="HP152" s="201"/>
      <c r="HQ152" s="201"/>
      <c r="HR152" s="201"/>
      <c r="HS152" s="201"/>
      <c r="HT152" s="201"/>
      <c r="HU152" s="201"/>
      <c r="HV152" s="201" t="str">
        <f t="shared" si="104"/>
        <v/>
      </c>
      <c r="HW152" s="201"/>
      <c r="HX152" s="201"/>
      <c r="HY152" s="201"/>
      <c r="HZ152" s="201"/>
      <c r="IA152" s="201"/>
      <c r="IB152" s="201"/>
      <c r="IC152" s="201" t="str">
        <f t="shared" si="105"/>
        <v/>
      </c>
      <c r="ID152" s="201"/>
      <c r="IE152" s="201"/>
      <c r="IF152" s="201"/>
      <c r="IG152" s="201"/>
      <c r="IH152" s="201"/>
      <c r="II152" s="201"/>
      <c r="IJ152" s="201" t="str">
        <f t="shared" si="106"/>
        <v/>
      </c>
      <c r="IK152" s="201"/>
      <c r="IL152" s="201"/>
      <c r="IM152" s="201"/>
      <c r="IN152" s="201"/>
      <c r="IO152" s="201"/>
      <c r="IP152" s="201"/>
      <c r="IQ152" s="201" t="str">
        <f t="shared" si="107"/>
        <v/>
      </c>
      <c r="IR152" s="201"/>
      <c r="IS152" s="201"/>
      <c r="IT152" s="201"/>
      <c r="IU152" s="201"/>
      <c r="IV152" s="201"/>
      <c r="IW152" s="201"/>
      <c r="IX152" s="201" t="str">
        <f t="shared" si="108"/>
        <v/>
      </c>
      <c r="IY152" s="201"/>
      <c r="IZ152" s="201"/>
      <c r="JA152" s="201"/>
      <c r="JB152" s="201"/>
      <c r="JC152" s="201"/>
      <c r="JD152" s="201"/>
      <c r="JE152" s="201" t="str">
        <f t="shared" si="109"/>
        <v/>
      </c>
      <c r="JF152" s="201"/>
      <c r="JG152" s="201"/>
      <c r="JH152" s="201"/>
      <c r="JI152" s="201"/>
      <c r="JJ152" s="201"/>
      <c r="JK152" s="201"/>
      <c r="JL152" s="201" t="str">
        <f t="shared" si="110"/>
        <v/>
      </c>
      <c r="JM152" s="201"/>
      <c r="JN152" s="201"/>
      <c r="JO152" s="201"/>
      <c r="JP152" s="201"/>
      <c r="JQ152" s="201"/>
      <c r="JR152" s="201"/>
      <c r="JS152" s="201" t="str">
        <f t="shared" si="111"/>
        <v/>
      </c>
      <c r="JT152" s="201"/>
      <c r="JU152" s="201"/>
      <c r="JV152" s="201"/>
      <c r="JW152" s="201"/>
      <c r="JX152" s="201"/>
      <c r="JY152" s="201"/>
      <c r="JZ152" s="201" t="str">
        <f t="shared" si="112"/>
        <v/>
      </c>
      <c r="KA152" s="201"/>
      <c r="KB152" s="201"/>
      <c r="KC152" s="201"/>
      <c r="KD152" s="201"/>
      <c r="KE152" s="201"/>
      <c r="KF152" s="201"/>
      <c r="KG152" s="201" t="str">
        <f t="shared" si="113"/>
        <v/>
      </c>
      <c r="KH152" s="201"/>
      <c r="KI152" s="201"/>
      <c r="KJ152" s="201"/>
      <c r="KK152" s="201"/>
      <c r="KL152" s="201"/>
      <c r="KM152" s="201"/>
      <c r="KN152" s="201" t="str">
        <f t="shared" si="114"/>
        <v/>
      </c>
      <c r="KO152" s="201"/>
      <c r="KP152" s="201"/>
      <c r="KQ152" s="201"/>
      <c r="KR152" s="201"/>
      <c r="KS152" s="201"/>
      <c r="KT152" s="201"/>
      <c r="KU152" s="201" t="str">
        <f t="shared" si="115"/>
        <v/>
      </c>
      <c r="KV152" s="201"/>
      <c r="KW152" s="201"/>
      <c r="KX152" s="201"/>
      <c r="KY152" s="201"/>
      <c r="KZ152" s="201"/>
      <c r="LA152" s="201"/>
      <c r="LB152" s="201" t="str">
        <f t="shared" si="116"/>
        <v/>
      </c>
      <c r="LC152" s="201"/>
      <c r="LD152" s="201"/>
      <c r="LE152" s="201"/>
      <c r="LF152" s="201"/>
      <c r="LG152" s="201"/>
      <c r="LH152" s="201"/>
      <c r="LI152" s="201" t="str">
        <f t="shared" si="127"/>
        <v/>
      </c>
      <c r="LJ152" s="201"/>
      <c r="LK152" s="201"/>
      <c r="LL152" s="201"/>
      <c r="LM152" s="201"/>
      <c r="LN152" s="201"/>
      <c r="LO152" s="201"/>
      <c r="LP152" s="201" t="str">
        <f t="shared" si="128"/>
        <v/>
      </c>
      <c r="LQ152" s="201"/>
      <c r="LR152" s="201"/>
      <c r="LS152" s="201"/>
      <c r="LT152" s="201"/>
      <c r="LU152" s="201"/>
      <c r="LV152" s="201"/>
      <c r="LW152" s="201" t="str">
        <f t="shared" si="129"/>
        <v/>
      </c>
      <c r="LX152" s="201"/>
      <c r="LY152" s="201"/>
      <c r="LZ152" s="201"/>
      <c r="MA152" s="201"/>
      <c r="MB152" s="201"/>
      <c r="MC152" s="201"/>
      <c r="MD152" s="201" t="str">
        <f t="shared" si="130"/>
        <v/>
      </c>
      <c r="ME152" s="201"/>
      <c r="MF152" s="201"/>
      <c r="MG152" s="201"/>
      <c r="MH152" s="201"/>
      <c r="MI152" s="201"/>
      <c r="MJ152" s="201"/>
      <c r="MK152" s="201" t="str">
        <f t="shared" si="131"/>
        <v/>
      </c>
      <c r="ML152" s="201"/>
      <c r="MM152" s="201"/>
      <c r="MN152" s="201"/>
      <c r="MO152" s="201"/>
      <c r="MP152" s="201"/>
      <c r="MQ152" s="201"/>
      <c r="MR152" s="201" t="str">
        <f t="shared" si="132"/>
        <v/>
      </c>
      <c r="MS152" s="201"/>
      <c r="MT152" s="201"/>
      <c r="MU152" s="201"/>
      <c r="MV152" s="201"/>
      <c r="MW152" s="201"/>
      <c r="MX152" s="201"/>
      <c r="MY152" s="201" t="str">
        <f t="shared" si="133"/>
        <v/>
      </c>
      <c r="MZ152" s="201"/>
      <c r="NA152" s="201"/>
      <c r="NB152" s="201"/>
      <c r="NC152" s="201"/>
      <c r="ND152" s="201"/>
      <c r="NE152" s="201"/>
      <c r="NF152" s="201" t="str">
        <f t="shared" si="134"/>
        <v/>
      </c>
      <c r="NG152" s="201"/>
      <c r="NH152" s="201"/>
      <c r="NI152" s="201"/>
      <c r="NJ152" s="201"/>
      <c r="NK152" s="201"/>
      <c r="NL152" s="201"/>
      <c r="NM152" s="201" t="str">
        <f t="shared" si="135"/>
        <v/>
      </c>
      <c r="NN152" s="201"/>
      <c r="NO152" s="201"/>
      <c r="NP152" s="201"/>
      <c r="NQ152" s="201"/>
      <c r="NR152" s="201"/>
      <c r="NS152" s="201"/>
      <c r="NT152" s="201" t="str">
        <f t="shared" si="136"/>
        <v/>
      </c>
      <c r="NU152" s="201"/>
      <c r="NV152" s="201"/>
      <c r="NW152" s="201"/>
      <c r="NX152" s="201"/>
      <c r="NY152" s="201"/>
      <c r="NZ152" s="201"/>
      <c r="OA152" s="201" t="str">
        <f t="shared" si="137"/>
        <v/>
      </c>
      <c r="OB152" s="201"/>
      <c r="OC152" s="201"/>
      <c r="OD152" s="201"/>
      <c r="OE152" s="201"/>
      <c r="OF152" s="201"/>
      <c r="OG152" s="201"/>
      <c r="OH152" s="201" t="str">
        <f t="shared" si="138"/>
        <v/>
      </c>
      <c r="OI152" s="201"/>
      <c r="OJ152" s="201"/>
      <c r="OK152" s="201"/>
      <c r="OL152" s="201"/>
      <c r="OM152" s="201"/>
      <c r="ON152" s="201"/>
      <c r="OO152" s="201" t="str">
        <f t="shared" si="139"/>
        <v/>
      </c>
      <c r="OP152" s="201"/>
      <c r="OQ152" s="201"/>
      <c r="OR152" s="201"/>
      <c r="OS152" s="201"/>
      <c r="OT152" s="201"/>
      <c r="OU152" s="201"/>
      <c r="OV152" s="201" t="str">
        <f t="shared" si="140"/>
        <v/>
      </c>
      <c r="OW152" s="201"/>
      <c r="OX152" s="201"/>
      <c r="OY152" s="201"/>
      <c r="OZ152" s="201"/>
      <c r="PA152" s="201"/>
      <c r="PB152" s="201"/>
      <c r="PC152" s="201" t="str">
        <f t="shared" si="141"/>
        <v/>
      </c>
      <c r="PD152" s="201"/>
      <c r="PE152" s="201"/>
      <c r="PF152" s="201"/>
      <c r="PG152" s="201"/>
      <c r="PH152" s="201"/>
      <c r="PI152" s="201"/>
      <c r="PJ152" s="201" t="str">
        <f t="shared" si="142"/>
        <v/>
      </c>
      <c r="PK152" s="201"/>
      <c r="PL152" s="201"/>
      <c r="PM152" s="201"/>
      <c r="PN152" s="201"/>
      <c r="PO152" s="201"/>
      <c r="PP152" s="201"/>
      <c r="PQ152" s="201" t="str">
        <f t="shared" si="143"/>
        <v/>
      </c>
      <c r="PR152" s="201"/>
      <c r="PS152" s="201"/>
      <c r="PT152" s="201"/>
      <c r="PU152" s="201"/>
      <c r="PV152" s="201"/>
      <c r="PW152" s="201"/>
      <c r="PX152" s="201" t="str">
        <f t="shared" si="144"/>
        <v/>
      </c>
      <c r="PY152" s="201"/>
      <c r="PZ152" s="201"/>
      <c r="QA152" s="201"/>
      <c r="QB152" s="201"/>
      <c r="QC152" s="201"/>
      <c r="QD152" s="201"/>
      <c r="QE152" s="201" t="str">
        <f t="shared" si="145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5" x14ac:dyDescent="0.2">
      <c r="A153" s="201"/>
      <c r="B153" s="202"/>
      <c r="C153" s="202"/>
      <c r="D153" s="202"/>
      <c r="E153" s="202"/>
      <c r="F153" s="201" t="e">
        <f t="shared" si="146"/>
        <v>#N/A</v>
      </c>
      <c r="G153" s="201"/>
      <c r="H153" s="202"/>
      <c r="I153" s="202"/>
      <c r="J153" s="202"/>
      <c r="K153" s="201"/>
      <c r="L153" s="201"/>
      <c r="M153" s="201">
        <f t="shared" si="147"/>
        <v>0</v>
      </c>
      <c r="N153" s="201"/>
      <c r="O153" s="201"/>
      <c r="P153" s="201"/>
      <c r="Q153" s="203"/>
      <c r="R153" s="201"/>
      <c r="S153" s="201"/>
      <c r="T153" s="201">
        <f t="shared" si="148"/>
        <v>20</v>
      </c>
      <c r="U153" s="201"/>
      <c r="V153" s="201"/>
      <c r="W153" s="201"/>
      <c r="X153" s="201"/>
      <c r="Y153" s="201"/>
      <c r="Z153" s="201"/>
      <c r="AA153" s="201">
        <f t="shared" si="149"/>
        <v>0</v>
      </c>
      <c r="AB153" s="201"/>
      <c r="AC153" s="201"/>
      <c r="AD153" s="201"/>
      <c r="AE153" s="201"/>
      <c r="AF153" s="201"/>
      <c r="AG153" s="201"/>
      <c r="AH153" s="201">
        <f t="shared" si="76"/>
        <v>20</v>
      </c>
      <c r="AI153" s="201"/>
      <c r="AJ153" s="201"/>
      <c r="AK153" s="201"/>
      <c r="AL153" s="201"/>
      <c r="AM153" s="201"/>
      <c r="AN153" s="201"/>
      <c r="AO153" s="201">
        <f t="shared" si="77"/>
        <v>0</v>
      </c>
      <c r="AP153" s="201"/>
      <c r="AQ153" s="201"/>
      <c r="AR153" s="201"/>
      <c r="AS153" s="201"/>
      <c r="AT153" s="201"/>
      <c r="AU153" s="201"/>
      <c r="AV153" s="201">
        <f t="shared" si="78"/>
        <v>0</v>
      </c>
      <c r="AW153" s="201"/>
      <c r="AX153" s="201"/>
      <c r="AY153" s="201"/>
      <c r="AZ153" s="201"/>
      <c r="BA153" s="201"/>
      <c r="BB153" s="201"/>
      <c r="BC153" s="201">
        <f t="shared" si="79"/>
        <v>20</v>
      </c>
      <c r="BD153" s="201"/>
      <c r="BE153" s="201"/>
      <c r="BF153" s="201"/>
      <c r="BG153" s="201"/>
      <c r="BH153" s="201"/>
      <c r="BI153" s="201"/>
      <c r="BJ153" s="201">
        <f t="shared" si="80"/>
        <v>20</v>
      </c>
      <c r="BK153" s="201"/>
      <c r="BL153" s="201"/>
      <c r="BM153" s="201"/>
      <c r="BN153" s="201"/>
      <c r="BO153" s="201"/>
      <c r="BP153" s="201"/>
      <c r="BQ153" s="201">
        <f t="shared" si="81"/>
        <v>0</v>
      </c>
      <c r="BR153" s="201"/>
      <c r="BS153" s="201"/>
      <c r="BT153" s="201"/>
      <c r="BU153" s="201"/>
      <c r="BV153" s="201"/>
      <c r="BW153" s="201"/>
      <c r="BX153" s="201">
        <f t="shared" si="82"/>
        <v>0</v>
      </c>
      <c r="BY153" s="201"/>
      <c r="BZ153" s="201"/>
      <c r="CA153" s="201"/>
      <c r="CB153" s="201"/>
      <c r="CC153" s="201"/>
      <c r="CD153" s="201"/>
      <c r="CE153" s="201">
        <f t="shared" si="83"/>
        <v>0</v>
      </c>
      <c r="CF153" s="201"/>
      <c r="CG153" s="201"/>
      <c r="CH153" s="201"/>
      <c r="CI153" s="201"/>
      <c r="CJ153" s="201"/>
      <c r="CK153" s="201"/>
      <c r="CL153" s="201">
        <f t="shared" si="84"/>
        <v>20</v>
      </c>
      <c r="CM153" s="201"/>
      <c r="CN153" s="201"/>
      <c r="CO153" s="201"/>
      <c r="CP153" s="201"/>
      <c r="CQ153" s="201"/>
      <c r="CR153" s="201"/>
      <c r="CS153" s="201">
        <f t="shared" si="85"/>
        <v>20</v>
      </c>
      <c r="CT153" s="201"/>
      <c r="CU153" s="201"/>
      <c r="CV153" s="201"/>
      <c r="CW153" s="201"/>
      <c r="CX153" s="201"/>
      <c r="CY153" s="201"/>
      <c r="CZ153" s="201">
        <f t="shared" si="86"/>
        <v>20</v>
      </c>
      <c r="DA153" s="201"/>
      <c r="DB153" s="201"/>
      <c r="DC153" s="201"/>
      <c r="DD153" s="201"/>
      <c r="DE153" s="201"/>
      <c r="DF153" s="201"/>
      <c r="DG153" s="201">
        <f t="shared" si="87"/>
        <v>20</v>
      </c>
      <c r="DH153" s="201"/>
      <c r="DI153" s="201"/>
      <c r="DJ153" s="201"/>
      <c r="DK153" s="201"/>
      <c r="DL153" s="201"/>
      <c r="DM153" s="201"/>
      <c r="DN153" s="201">
        <f t="shared" si="88"/>
        <v>0</v>
      </c>
      <c r="DO153" s="201"/>
      <c r="DP153" s="201"/>
      <c r="DQ153" s="201"/>
      <c r="DR153" s="201"/>
      <c r="DS153" s="201"/>
      <c r="DT153" s="201"/>
      <c r="DU153" s="201">
        <f t="shared" si="89"/>
        <v>0</v>
      </c>
      <c r="DV153" s="201"/>
      <c r="DW153" s="201"/>
      <c r="DX153" s="201"/>
      <c r="DY153" s="201"/>
      <c r="DZ153" s="201"/>
      <c r="EA153" s="201"/>
      <c r="EB153" s="201">
        <f t="shared" si="90"/>
        <v>20</v>
      </c>
      <c r="EC153" s="201"/>
      <c r="ED153" s="201"/>
      <c r="EE153" s="201"/>
      <c r="EF153" s="201"/>
      <c r="EG153" s="201"/>
      <c r="EH153" s="201"/>
      <c r="EI153" s="201">
        <f t="shared" si="91"/>
        <v>0</v>
      </c>
      <c r="EJ153" s="201"/>
      <c r="EK153" s="201"/>
      <c r="EL153" s="201"/>
      <c r="EM153" s="201"/>
      <c r="EN153" s="201"/>
      <c r="EO153" s="201"/>
      <c r="EP153" s="201">
        <f t="shared" si="92"/>
        <v>0</v>
      </c>
      <c r="EQ153" s="201"/>
      <c r="ER153" s="201"/>
      <c r="ES153" s="201"/>
      <c r="ET153" s="201"/>
      <c r="EU153" s="201"/>
      <c r="EV153" s="201"/>
      <c r="EW153" s="201">
        <f t="shared" si="93"/>
        <v>0</v>
      </c>
      <c r="EX153" s="201"/>
      <c r="EY153" s="201"/>
      <c r="EZ153" s="201"/>
      <c r="FA153" s="201"/>
      <c r="FB153" s="201"/>
      <c r="FC153" s="201"/>
      <c r="FD153" s="201">
        <f t="shared" si="94"/>
        <v>0</v>
      </c>
      <c r="FE153" s="201"/>
      <c r="FF153" s="201"/>
      <c r="FG153" s="201"/>
      <c r="FH153" s="201"/>
      <c r="FI153" s="201"/>
      <c r="FJ153" s="201"/>
      <c r="FK153" s="201" t="str">
        <f t="shared" si="95"/>
        <v/>
      </c>
      <c r="FL153" s="201"/>
      <c r="FM153" s="201"/>
      <c r="FN153" s="201"/>
      <c r="FO153" s="201"/>
      <c r="FP153" s="201"/>
      <c r="FQ153" s="201"/>
      <c r="FR153" s="201">
        <f t="shared" si="96"/>
        <v>0</v>
      </c>
      <c r="FS153" s="201"/>
      <c r="FT153" s="201"/>
      <c r="FU153" s="201"/>
      <c r="FV153" s="201"/>
      <c r="FW153" s="201"/>
      <c r="FX153" s="201"/>
      <c r="FY153" s="201" t="str">
        <f t="shared" si="97"/>
        <v/>
      </c>
      <c r="FZ153" s="201"/>
      <c r="GA153" s="201"/>
      <c r="GB153" s="201"/>
      <c r="GC153" s="201"/>
      <c r="GD153" s="201"/>
      <c r="GE153" s="201"/>
      <c r="GF153" s="201" t="str">
        <f t="shared" si="98"/>
        <v/>
      </c>
      <c r="GG153" s="201"/>
      <c r="GH153" s="201"/>
      <c r="GI153" s="201"/>
      <c r="GJ153" s="201"/>
      <c r="GK153" s="201"/>
      <c r="GL153" s="201"/>
      <c r="GM153" s="201" t="str">
        <f t="shared" si="99"/>
        <v/>
      </c>
      <c r="GN153" s="201"/>
      <c r="GO153" s="201"/>
      <c r="GP153" s="201"/>
      <c r="GQ153" s="201"/>
      <c r="GR153" s="201"/>
      <c r="GS153" s="201"/>
      <c r="GT153" s="201" t="str">
        <f t="shared" si="100"/>
        <v/>
      </c>
      <c r="GU153" s="201"/>
      <c r="GV153" s="201"/>
      <c r="GW153" s="201"/>
      <c r="GX153" s="201"/>
      <c r="GY153" s="201"/>
      <c r="GZ153" s="201"/>
      <c r="HA153" s="201" t="str">
        <f t="shared" si="101"/>
        <v/>
      </c>
      <c r="HB153" s="201"/>
      <c r="HC153" s="201"/>
      <c r="HD153" s="201"/>
      <c r="HE153" s="201"/>
      <c r="HF153" s="201"/>
      <c r="HG153" s="201"/>
      <c r="HH153" s="201" t="str">
        <f t="shared" si="102"/>
        <v/>
      </c>
      <c r="HI153" s="201"/>
      <c r="HJ153" s="201"/>
      <c r="HK153" s="201"/>
      <c r="HL153" s="201"/>
      <c r="HM153" s="201"/>
      <c r="HN153" s="201"/>
      <c r="HO153" s="201" t="str">
        <f t="shared" si="103"/>
        <v/>
      </c>
      <c r="HP153" s="201"/>
      <c r="HQ153" s="201"/>
      <c r="HR153" s="201"/>
      <c r="HS153" s="201"/>
      <c r="HT153" s="201"/>
      <c r="HU153" s="201"/>
      <c r="HV153" s="201" t="str">
        <f t="shared" si="104"/>
        <v/>
      </c>
      <c r="HW153" s="201"/>
      <c r="HX153" s="201"/>
      <c r="HY153" s="201"/>
      <c r="HZ153" s="201"/>
      <c r="IA153" s="201"/>
      <c r="IB153" s="201"/>
      <c r="IC153" s="201" t="str">
        <f t="shared" si="105"/>
        <v/>
      </c>
      <c r="ID153" s="201"/>
      <c r="IE153" s="201"/>
      <c r="IF153" s="201"/>
      <c r="IG153" s="201"/>
      <c r="IH153" s="201"/>
      <c r="II153" s="201"/>
      <c r="IJ153" s="201" t="str">
        <f t="shared" si="106"/>
        <v/>
      </c>
      <c r="IK153" s="201"/>
      <c r="IL153" s="201"/>
      <c r="IM153" s="201"/>
      <c r="IN153" s="201"/>
      <c r="IO153" s="201"/>
      <c r="IP153" s="201"/>
      <c r="IQ153" s="201" t="str">
        <f t="shared" si="107"/>
        <v/>
      </c>
      <c r="IR153" s="201"/>
      <c r="IS153" s="201"/>
      <c r="IT153" s="201"/>
      <c r="IU153" s="201"/>
      <c r="IV153" s="201"/>
      <c r="IW153" s="201"/>
      <c r="IX153" s="201" t="str">
        <f t="shared" si="108"/>
        <v/>
      </c>
      <c r="IY153" s="201"/>
      <c r="IZ153" s="201"/>
      <c r="JA153" s="201"/>
      <c r="JB153" s="201"/>
      <c r="JC153" s="201"/>
      <c r="JD153" s="201"/>
      <c r="JE153" s="201" t="str">
        <f t="shared" si="109"/>
        <v/>
      </c>
      <c r="JF153" s="201"/>
      <c r="JG153" s="201"/>
      <c r="JH153" s="201"/>
      <c r="JI153" s="201"/>
      <c r="JJ153" s="201"/>
      <c r="JK153" s="201"/>
      <c r="JL153" s="201" t="str">
        <f t="shared" si="110"/>
        <v/>
      </c>
      <c r="JM153" s="201"/>
      <c r="JN153" s="201"/>
      <c r="JO153" s="201"/>
      <c r="JP153" s="201"/>
      <c r="JQ153" s="201"/>
      <c r="JR153" s="201"/>
      <c r="JS153" s="201" t="str">
        <f t="shared" si="111"/>
        <v/>
      </c>
      <c r="JT153" s="201"/>
      <c r="JU153" s="201"/>
      <c r="JV153" s="201"/>
      <c r="JW153" s="201"/>
      <c r="JX153" s="201"/>
      <c r="JY153" s="201"/>
      <c r="JZ153" s="201" t="str">
        <f t="shared" si="112"/>
        <v/>
      </c>
      <c r="KA153" s="201"/>
      <c r="KB153" s="201"/>
      <c r="KC153" s="201"/>
      <c r="KD153" s="201"/>
      <c r="KE153" s="201"/>
      <c r="KF153" s="201"/>
      <c r="KG153" s="201" t="str">
        <f t="shared" si="113"/>
        <v/>
      </c>
      <c r="KH153" s="201"/>
      <c r="KI153" s="201"/>
      <c r="KJ153" s="201"/>
      <c r="KK153" s="201"/>
      <c r="KL153" s="201"/>
      <c r="KM153" s="201"/>
      <c r="KN153" s="201" t="str">
        <f t="shared" si="114"/>
        <v/>
      </c>
      <c r="KO153" s="201"/>
      <c r="KP153" s="201"/>
      <c r="KQ153" s="201"/>
      <c r="KR153" s="201"/>
      <c r="KS153" s="201"/>
      <c r="KT153" s="201"/>
      <c r="KU153" s="201" t="str">
        <f t="shared" si="115"/>
        <v/>
      </c>
      <c r="KV153" s="201"/>
      <c r="KW153" s="201"/>
      <c r="KX153" s="201"/>
      <c r="KY153" s="201"/>
      <c r="KZ153" s="201"/>
      <c r="LA153" s="201"/>
      <c r="LB153" s="201" t="str">
        <f t="shared" si="116"/>
        <v/>
      </c>
      <c r="LC153" s="201"/>
      <c r="LD153" s="201"/>
      <c r="LE153" s="201"/>
      <c r="LF153" s="201"/>
      <c r="LG153" s="201"/>
      <c r="LH153" s="201"/>
      <c r="LI153" s="201" t="str">
        <f t="shared" si="127"/>
        <v/>
      </c>
      <c r="LJ153" s="201"/>
      <c r="LK153" s="201"/>
      <c r="LL153" s="201"/>
      <c r="LM153" s="201"/>
      <c r="LN153" s="201"/>
      <c r="LO153" s="201"/>
      <c r="LP153" s="201" t="str">
        <f t="shared" si="128"/>
        <v/>
      </c>
      <c r="LQ153" s="201"/>
      <c r="LR153" s="201"/>
      <c r="LS153" s="201"/>
      <c r="LT153" s="201"/>
      <c r="LU153" s="201"/>
      <c r="LV153" s="201"/>
      <c r="LW153" s="201" t="str">
        <f t="shared" si="129"/>
        <v/>
      </c>
      <c r="LX153" s="201"/>
      <c r="LY153" s="201"/>
      <c r="LZ153" s="201"/>
      <c r="MA153" s="201"/>
      <c r="MB153" s="201"/>
      <c r="MC153" s="201"/>
      <c r="MD153" s="201" t="str">
        <f t="shared" si="130"/>
        <v/>
      </c>
      <c r="ME153" s="201"/>
      <c r="MF153" s="201"/>
      <c r="MG153" s="201"/>
      <c r="MH153" s="201"/>
      <c r="MI153" s="201"/>
      <c r="MJ153" s="201"/>
      <c r="MK153" s="201" t="str">
        <f t="shared" si="131"/>
        <v/>
      </c>
      <c r="ML153" s="201"/>
      <c r="MM153" s="201"/>
      <c r="MN153" s="201"/>
      <c r="MO153" s="201"/>
      <c r="MP153" s="201"/>
      <c r="MQ153" s="201"/>
      <c r="MR153" s="201" t="str">
        <f t="shared" si="132"/>
        <v/>
      </c>
      <c r="MS153" s="201"/>
      <c r="MT153" s="201"/>
      <c r="MU153" s="201"/>
      <c r="MV153" s="201"/>
      <c r="MW153" s="201"/>
      <c r="MX153" s="201"/>
      <c r="MY153" s="201" t="str">
        <f t="shared" si="133"/>
        <v/>
      </c>
      <c r="MZ153" s="201"/>
      <c r="NA153" s="201"/>
      <c r="NB153" s="201"/>
      <c r="NC153" s="201"/>
      <c r="ND153" s="201"/>
      <c r="NE153" s="201"/>
      <c r="NF153" s="201" t="str">
        <f t="shared" si="134"/>
        <v/>
      </c>
      <c r="NG153" s="201"/>
      <c r="NH153" s="201"/>
      <c r="NI153" s="201"/>
      <c r="NJ153" s="201"/>
      <c r="NK153" s="201"/>
      <c r="NL153" s="201"/>
      <c r="NM153" s="201" t="str">
        <f t="shared" si="135"/>
        <v/>
      </c>
      <c r="NN153" s="201"/>
      <c r="NO153" s="201"/>
      <c r="NP153" s="201"/>
      <c r="NQ153" s="201"/>
      <c r="NR153" s="201"/>
      <c r="NS153" s="201"/>
      <c r="NT153" s="201" t="str">
        <f t="shared" si="136"/>
        <v/>
      </c>
      <c r="NU153" s="201"/>
      <c r="NV153" s="201"/>
      <c r="NW153" s="201"/>
      <c r="NX153" s="201"/>
      <c r="NY153" s="201"/>
      <c r="NZ153" s="201"/>
      <c r="OA153" s="201" t="str">
        <f t="shared" si="137"/>
        <v/>
      </c>
      <c r="OB153" s="201"/>
      <c r="OC153" s="201"/>
      <c r="OD153" s="201"/>
      <c r="OE153" s="201"/>
      <c r="OF153" s="201"/>
      <c r="OG153" s="201"/>
      <c r="OH153" s="201" t="str">
        <f t="shared" si="138"/>
        <v/>
      </c>
      <c r="OI153" s="201"/>
      <c r="OJ153" s="201"/>
      <c r="OK153" s="201"/>
      <c r="OL153" s="201"/>
      <c r="OM153" s="201"/>
      <c r="ON153" s="201"/>
      <c r="OO153" s="201" t="str">
        <f t="shared" si="139"/>
        <v/>
      </c>
      <c r="OP153" s="201"/>
      <c r="OQ153" s="201"/>
      <c r="OR153" s="201"/>
      <c r="OS153" s="201"/>
      <c r="OT153" s="201"/>
      <c r="OU153" s="201"/>
      <c r="OV153" s="201" t="str">
        <f t="shared" si="140"/>
        <v/>
      </c>
      <c r="OW153" s="201"/>
      <c r="OX153" s="201"/>
      <c r="OY153" s="201"/>
      <c r="OZ153" s="201"/>
      <c r="PA153" s="201"/>
      <c r="PB153" s="201"/>
      <c r="PC153" s="201" t="str">
        <f t="shared" si="141"/>
        <v/>
      </c>
      <c r="PD153" s="201"/>
      <c r="PE153" s="201"/>
      <c r="PF153" s="201"/>
      <c r="PG153" s="201"/>
      <c r="PH153" s="201"/>
      <c r="PI153" s="201"/>
      <c r="PJ153" s="201" t="str">
        <f t="shared" si="142"/>
        <v/>
      </c>
      <c r="PK153" s="201"/>
      <c r="PL153" s="201"/>
      <c r="PM153" s="201"/>
      <c r="PN153" s="201"/>
      <c r="PO153" s="201"/>
      <c r="PP153" s="201"/>
      <c r="PQ153" s="201" t="str">
        <f t="shared" si="143"/>
        <v/>
      </c>
      <c r="PR153" s="201"/>
      <c r="PS153" s="201"/>
      <c r="PT153" s="201"/>
      <c r="PU153" s="201"/>
      <c r="PV153" s="201"/>
      <c r="PW153" s="201"/>
      <c r="PX153" s="201" t="str">
        <f t="shared" si="144"/>
        <v/>
      </c>
      <c r="PY153" s="201"/>
      <c r="PZ153" s="201"/>
      <c r="QA153" s="201"/>
      <c r="QB153" s="201"/>
      <c r="QC153" s="201"/>
      <c r="QD153" s="201"/>
      <c r="QE153" s="201" t="str">
        <f t="shared" si="145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5" x14ac:dyDescent="0.2">
      <c r="A154" s="201"/>
      <c r="B154" s="202"/>
      <c r="C154" s="202"/>
      <c r="D154" s="202"/>
      <c r="E154" s="202"/>
      <c r="F154" s="201" t="e">
        <f t="shared" si="146"/>
        <v>#N/A</v>
      </c>
      <c r="G154" s="201"/>
      <c r="H154" s="202"/>
      <c r="I154" s="202"/>
      <c r="J154" s="202"/>
      <c r="K154" s="201"/>
      <c r="L154" s="201"/>
      <c r="M154" s="201">
        <f t="shared" si="147"/>
        <v>0</v>
      </c>
      <c r="N154" s="201"/>
      <c r="O154" s="201"/>
      <c r="P154" s="201"/>
      <c r="Q154" s="203"/>
      <c r="R154" s="201"/>
      <c r="S154" s="201"/>
      <c r="T154" s="201">
        <f t="shared" si="148"/>
        <v>20</v>
      </c>
      <c r="U154" s="201"/>
      <c r="V154" s="201"/>
      <c r="W154" s="201"/>
      <c r="X154" s="201"/>
      <c r="Y154" s="201"/>
      <c r="Z154" s="201"/>
      <c r="AA154" s="201">
        <f t="shared" si="149"/>
        <v>0</v>
      </c>
      <c r="AB154" s="201"/>
      <c r="AC154" s="201"/>
      <c r="AD154" s="201"/>
      <c r="AE154" s="201"/>
      <c r="AF154" s="201"/>
      <c r="AG154" s="201"/>
      <c r="AH154" s="201">
        <f t="shared" si="76"/>
        <v>20</v>
      </c>
      <c r="AI154" s="201"/>
      <c r="AJ154" s="201"/>
      <c r="AK154" s="201"/>
      <c r="AL154" s="201"/>
      <c r="AM154" s="201"/>
      <c r="AN154" s="201"/>
      <c r="AO154" s="201">
        <f t="shared" si="77"/>
        <v>0</v>
      </c>
      <c r="AP154" s="201"/>
      <c r="AQ154" s="201"/>
      <c r="AR154" s="201"/>
      <c r="AS154" s="201"/>
      <c r="AT154" s="201"/>
      <c r="AU154" s="201"/>
      <c r="AV154" s="201">
        <f t="shared" si="78"/>
        <v>0</v>
      </c>
      <c r="AW154" s="201"/>
      <c r="AX154" s="201"/>
      <c r="AY154" s="201"/>
      <c r="AZ154" s="201"/>
      <c r="BA154" s="201"/>
      <c r="BB154" s="201"/>
      <c r="BC154" s="201">
        <f t="shared" si="79"/>
        <v>0</v>
      </c>
      <c r="BD154" s="201"/>
      <c r="BE154" s="201"/>
      <c r="BF154" s="201"/>
      <c r="BG154" s="201"/>
      <c r="BH154" s="201"/>
      <c r="BI154" s="201"/>
      <c r="BJ154" s="201">
        <f t="shared" si="80"/>
        <v>0</v>
      </c>
      <c r="BK154" s="201"/>
      <c r="BL154" s="201"/>
      <c r="BM154" s="201"/>
      <c r="BN154" s="201"/>
      <c r="BO154" s="201"/>
      <c r="BP154" s="201"/>
      <c r="BQ154" s="201">
        <f t="shared" si="81"/>
        <v>0</v>
      </c>
      <c r="BR154" s="201"/>
      <c r="BS154" s="201"/>
      <c r="BT154" s="201"/>
      <c r="BU154" s="201"/>
      <c r="BV154" s="201"/>
      <c r="BW154" s="201"/>
      <c r="BX154" s="201">
        <f t="shared" si="82"/>
        <v>0</v>
      </c>
      <c r="BY154" s="201"/>
      <c r="BZ154" s="201"/>
      <c r="CA154" s="201"/>
      <c r="CB154" s="201"/>
      <c r="CC154" s="201"/>
      <c r="CD154" s="201"/>
      <c r="CE154" s="201">
        <f t="shared" si="83"/>
        <v>0</v>
      </c>
      <c r="CF154" s="201"/>
      <c r="CG154" s="201"/>
      <c r="CH154" s="201"/>
      <c r="CI154" s="201"/>
      <c r="CJ154" s="201"/>
      <c r="CK154" s="201"/>
      <c r="CL154" s="201">
        <f t="shared" si="84"/>
        <v>0</v>
      </c>
      <c r="CM154" s="201"/>
      <c r="CN154" s="201"/>
      <c r="CO154" s="201"/>
      <c r="CP154" s="201"/>
      <c r="CQ154" s="201"/>
      <c r="CR154" s="201"/>
      <c r="CS154" s="201">
        <f t="shared" si="85"/>
        <v>0</v>
      </c>
      <c r="CT154" s="201"/>
      <c r="CU154" s="201"/>
      <c r="CV154" s="201"/>
      <c r="CW154" s="201"/>
      <c r="CX154" s="201"/>
      <c r="CY154" s="201"/>
      <c r="CZ154" s="201">
        <f t="shared" si="86"/>
        <v>0</v>
      </c>
      <c r="DA154" s="201"/>
      <c r="DB154" s="201"/>
      <c r="DC154" s="201"/>
      <c r="DD154" s="201"/>
      <c r="DE154" s="201"/>
      <c r="DF154" s="201"/>
      <c r="DG154" s="201">
        <f t="shared" si="87"/>
        <v>0</v>
      </c>
      <c r="DH154" s="201"/>
      <c r="DI154" s="201"/>
      <c r="DJ154" s="201"/>
      <c r="DK154" s="201"/>
      <c r="DL154" s="201"/>
      <c r="DM154" s="201"/>
      <c r="DN154" s="201">
        <f t="shared" si="88"/>
        <v>0</v>
      </c>
      <c r="DO154" s="201"/>
      <c r="DP154" s="201"/>
      <c r="DQ154" s="201"/>
      <c r="DR154" s="201"/>
      <c r="DS154" s="201"/>
      <c r="DT154" s="201"/>
      <c r="DU154" s="201">
        <f t="shared" si="89"/>
        <v>0</v>
      </c>
      <c r="DV154" s="201"/>
      <c r="DW154" s="201"/>
      <c r="DX154" s="201"/>
      <c r="DY154" s="201"/>
      <c r="DZ154" s="201"/>
      <c r="EA154" s="201"/>
      <c r="EB154" s="201">
        <f t="shared" si="90"/>
        <v>0</v>
      </c>
      <c r="EC154" s="201"/>
      <c r="ED154" s="201"/>
      <c r="EE154" s="201"/>
      <c r="EF154" s="201"/>
      <c r="EG154" s="201"/>
      <c r="EH154" s="201"/>
      <c r="EI154" s="201">
        <f t="shared" si="91"/>
        <v>0</v>
      </c>
      <c r="EJ154" s="201"/>
      <c r="EK154" s="201"/>
      <c r="EL154" s="201"/>
      <c r="EM154" s="201"/>
      <c r="EN154" s="201"/>
      <c r="EO154" s="201"/>
      <c r="EP154" s="201">
        <f t="shared" si="92"/>
        <v>0</v>
      </c>
      <c r="EQ154" s="201"/>
      <c r="ER154" s="201"/>
      <c r="ES154" s="201"/>
      <c r="ET154" s="201"/>
      <c r="EU154" s="201"/>
      <c r="EV154" s="201"/>
      <c r="EW154" s="201">
        <f t="shared" si="93"/>
        <v>0</v>
      </c>
      <c r="EX154" s="201"/>
      <c r="EY154" s="201"/>
      <c r="EZ154" s="201"/>
      <c r="FA154" s="201"/>
      <c r="FB154" s="201"/>
      <c r="FC154" s="201"/>
      <c r="FD154" s="201">
        <f t="shared" si="94"/>
        <v>0</v>
      </c>
      <c r="FE154" s="201"/>
      <c r="FF154" s="201"/>
      <c r="FG154" s="201"/>
      <c r="FH154" s="201"/>
      <c r="FI154" s="201"/>
      <c r="FJ154" s="201"/>
      <c r="FK154" s="201" t="str">
        <f t="shared" si="95"/>
        <v/>
      </c>
      <c r="FL154" s="201"/>
      <c r="FM154" s="201"/>
      <c r="FN154" s="201"/>
      <c r="FO154" s="201"/>
      <c r="FP154" s="201"/>
      <c r="FQ154" s="201"/>
      <c r="FR154" s="201">
        <f t="shared" si="96"/>
        <v>0</v>
      </c>
      <c r="FS154" s="201"/>
      <c r="FT154" s="201"/>
      <c r="FU154" s="201"/>
      <c r="FV154" s="201"/>
      <c r="FW154" s="201"/>
      <c r="FX154" s="201"/>
      <c r="FY154" s="201" t="str">
        <f t="shared" si="97"/>
        <v/>
      </c>
      <c r="FZ154" s="201"/>
      <c r="GA154" s="201"/>
      <c r="GB154" s="201"/>
      <c r="GC154" s="201"/>
      <c r="GD154" s="201"/>
      <c r="GE154" s="201"/>
      <c r="GF154" s="201" t="str">
        <f t="shared" si="98"/>
        <v/>
      </c>
      <c r="GG154" s="201"/>
      <c r="GH154" s="201"/>
      <c r="GI154" s="201"/>
      <c r="GJ154" s="201"/>
      <c r="GK154" s="201"/>
      <c r="GL154" s="201"/>
      <c r="GM154" s="201" t="str">
        <f t="shared" si="99"/>
        <v/>
      </c>
      <c r="GN154" s="201"/>
      <c r="GO154" s="201"/>
      <c r="GP154" s="201"/>
      <c r="GQ154" s="201"/>
      <c r="GR154" s="201"/>
      <c r="GS154" s="201"/>
      <c r="GT154" s="201" t="str">
        <f t="shared" si="100"/>
        <v/>
      </c>
      <c r="GU154" s="201"/>
      <c r="GV154" s="201"/>
      <c r="GW154" s="201"/>
      <c r="GX154" s="201"/>
      <c r="GY154" s="201"/>
      <c r="GZ154" s="201"/>
      <c r="HA154" s="201" t="str">
        <f t="shared" si="101"/>
        <v/>
      </c>
      <c r="HB154" s="201"/>
      <c r="HC154" s="201"/>
      <c r="HD154" s="201"/>
      <c r="HE154" s="201"/>
      <c r="HF154" s="201"/>
      <c r="HG154" s="201"/>
      <c r="HH154" s="201" t="str">
        <f t="shared" si="102"/>
        <v/>
      </c>
      <c r="HI154" s="201"/>
      <c r="HJ154" s="201"/>
      <c r="HK154" s="201"/>
      <c r="HL154" s="201"/>
      <c r="HM154" s="201"/>
      <c r="HN154" s="201"/>
      <c r="HO154" s="201" t="str">
        <f t="shared" si="103"/>
        <v/>
      </c>
      <c r="HP154" s="201"/>
      <c r="HQ154" s="201"/>
      <c r="HR154" s="201"/>
      <c r="HS154" s="201"/>
      <c r="HT154" s="201"/>
      <c r="HU154" s="201"/>
      <c r="HV154" s="201" t="str">
        <f t="shared" si="104"/>
        <v/>
      </c>
      <c r="HW154" s="201"/>
      <c r="HX154" s="201"/>
      <c r="HY154" s="201"/>
      <c r="HZ154" s="201"/>
      <c r="IA154" s="201"/>
      <c r="IB154" s="201"/>
      <c r="IC154" s="201" t="str">
        <f t="shared" si="105"/>
        <v/>
      </c>
      <c r="ID154" s="201"/>
      <c r="IE154" s="201"/>
      <c r="IF154" s="201"/>
      <c r="IG154" s="201"/>
      <c r="IH154" s="201"/>
      <c r="II154" s="201"/>
      <c r="IJ154" s="201" t="str">
        <f t="shared" si="106"/>
        <v/>
      </c>
      <c r="IK154" s="201"/>
      <c r="IL154" s="201"/>
      <c r="IM154" s="201"/>
      <c r="IN154" s="201"/>
      <c r="IO154" s="201"/>
      <c r="IP154" s="201"/>
      <c r="IQ154" s="201" t="str">
        <f t="shared" si="107"/>
        <v/>
      </c>
      <c r="IR154" s="201"/>
      <c r="IS154" s="201"/>
      <c r="IT154" s="201"/>
      <c r="IU154" s="201"/>
      <c r="IV154" s="201"/>
      <c r="IW154" s="201"/>
      <c r="IX154" s="201" t="str">
        <f t="shared" si="108"/>
        <v/>
      </c>
      <c r="IY154" s="201"/>
      <c r="IZ154" s="201"/>
      <c r="JA154" s="201"/>
      <c r="JB154" s="201"/>
      <c r="JC154" s="201"/>
      <c r="JD154" s="201"/>
      <c r="JE154" s="201" t="str">
        <f t="shared" si="109"/>
        <v/>
      </c>
      <c r="JF154" s="201"/>
      <c r="JG154" s="201"/>
      <c r="JH154" s="201"/>
      <c r="JI154" s="201"/>
      <c r="JJ154" s="201"/>
      <c r="JK154" s="201"/>
      <c r="JL154" s="201" t="str">
        <f t="shared" si="110"/>
        <v/>
      </c>
      <c r="JM154" s="201"/>
      <c r="JN154" s="201"/>
      <c r="JO154" s="201"/>
      <c r="JP154" s="201"/>
      <c r="JQ154" s="201"/>
      <c r="JR154" s="201"/>
      <c r="JS154" s="201" t="str">
        <f t="shared" si="111"/>
        <v/>
      </c>
      <c r="JT154" s="201"/>
      <c r="JU154" s="201"/>
      <c r="JV154" s="201"/>
      <c r="JW154" s="201"/>
      <c r="JX154" s="201"/>
      <c r="JY154" s="201"/>
      <c r="JZ154" s="201" t="str">
        <f t="shared" si="112"/>
        <v/>
      </c>
      <c r="KA154" s="201"/>
      <c r="KB154" s="201"/>
      <c r="KC154" s="201"/>
      <c r="KD154" s="201"/>
      <c r="KE154" s="201"/>
      <c r="KF154" s="201"/>
      <c r="KG154" s="201" t="str">
        <f t="shared" si="113"/>
        <v/>
      </c>
      <c r="KH154" s="201"/>
      <c r="KI154" s="201"/>
      <c r="KJ154" s="201"/>
      <c r="KK154" s="201"/>
      <c r="KL154" s="201"/>
      <c r="KM154" s="201"/>
      <c r="KN154" s="201" t="str">
        <f t="shared" si="114"/>
        <v/>
      </c>
      <c r="KO154" s="201"/>
      <c r="KP154" s="201"/>
      <c r="KQ154" s="201"/>
      <c r="KR154" s="201"/>
      <c r="KS154" s="201"/>
      <c r="KT154" s="201"/>
      <c r="KU154" s="201" t="str">
        <f t="shared" si="115"/>
        <v/>
      </c>
      <c r="KV154" s="201"/>
      <c r="KW154" s="201"/>
      <c r="KX154" s="201"/>
      <c r="KY154" s="201"/>
      <c r="KZ154" s="201"/>
      <c r="LA154" s="201"/>
      <c r="LB154" s="201" t="str">
        <f t="shared" si="116"/>
        <v/>
      </c>
      <c r="LC154" s="201"/>
      <c r="LD154" s="201"/>
      <c r="LE154" s="201"/>
      <c r="LF154" s="201"/>
      <c r="LG154" s="201"/>
      <c r="LH154" s="201"/>
      <c r="LI154" s="201" t="str">
        <f t="shared" si="127"/>
        <v/>
      </c>
      <c r="LJ154" s="201"/>
      <c r="LK154" s="201"/>
      <c r="LL154" s="201"/>
      <c r="LM154" s="201"/>
      <c r="LN154" s="201"/>
      <c r="LO154" s="201"/>
      <c r="LP154" s="201" t="str">
        <f t="shared" si="128"/>
        <v/>
      </c>
      <c r="LQ154" s="201"/>
      <c r="LR154" s="201"/>
      <c r="LS154" s="201"/>
      <c r="LT154" s="201"/>
      <c r="LU154" s="201"/>
      <c r="LV154" s="201"/>
      <c r="LW154" s="201" t="str">
        <f t="shared" si="129"/>
        <v/>
      </c>
      <c r="LX154" s="201"/>
      <c r="LY154" s="201"/>
      <c r="LZ154" s="201"/>
      <c r="MA154" s="201"/>
      <c r="MB154" s="201"/>
      <c r="MC154" s="201"/>
      <c r="MD154" s="201" t="str">
        <f t="shared" si="130"/>
        <v/>
      </c>
      <c r="ME154" s="201"/>
      <c r="MF154" s="201"/>
      <c r="MG154" s="201"/>
      <c r="MH154" s="201"/>
      <c r="MI154" s="201"/>
      <c r="MJ154" s="201"/>
      <c r="MK154" s="201" t="str">
        <f t="shared" si="131"/>
        <v/>
      </c>
      <c r="ML154" s="201"/>
      <c r="MM154" s="201"/>
      <c r="MN154" s="201"/>
      <c r="MO154" s="201"/>
      <c r="MP154" s="201"/>
      <c r="MQ154" s="201"/>
      <c r="MR154" s="201" t="str">
        <f t="shared" si="132"/>
        <v/>
      </c>
      <c r="MS154" s="201"/>
      <c r="MT154" s="201"/>
      <c r="MU154" s="201"/>
      <c r="MV154" s="201"/>
      <c r="MW154" s="201"/>
      <c r="MX154" s="201"/>
      <c r="MY154" s="201" t="str">
        <f t="shared" si="133"/>
        <v/>
      </c>
      <c r="MZ154" s="201"/>
      <c r="NA154" s="201"/>
      <c r="NB154" s="201"/>
      <c r="NC154" s="201"/>
      <c r="ND154" s="201"/>
      <c r="NE154" s="201"/>
      <c r="NF154" s="201" t="str">
        <f t="shared" si="134"/>
        <v/>
      </c>
      <c r="NG154" s="201"/>
      <c r="NH154" s="201"/>
      <c r="NI154" s="201"/>
      <c r="NJ154" s="201"/>
      <c r="NK154" s="201"/>
      <c r="NL154" s="201"/>
      <c r="NM154" s="201" t="str">
        <f t="shared" si="135"/>
        <v/>
      </c>
      <c r="NN154" s="201"/>
      <c r="NO154" s="201"/>
      <c r="NP154" s="201"/>
      <c r="NQ154" s="201"/>
      <c r="NR154" s="201"/>
      <c r="NS154" s="201"/>
      <c r="NT154" s="201" t="str">
        <f t="shared" si="136"/>
        <v/>
      </c>
      <c r="NU154" s="201"/>
      <c r="NV154" s="201"/>
      <c r="NW154" s="201"/>
      <c r="NX154" s="201"/>
      <c r="NY154" s="201"/>
      <c r="NZ154" s="201"/>
      <c r="OA154" s="201" t="str">
        <f t="shared" si="137"/>
        <v/>
      </c>
      <c r="OB154" s="201"/>
      <c r="OC154" s="201"/>
      <c r="OD154" s="201"/>
      <c r="OE154" s="201"/>
      <c r="OF154" s="201"/>
      <c r="OG154" s="201"/>
      <c r="OH154" s="201" t="str">
        <f t="shared" si="138"/>
        <v/>
      </c>
      <c r="OI154" s="201"/>
      <c r="OJ154" s="201"/>
      <c r="OK154" s="201"/>
      <c r="OL154" s="201"/>
      <c r="OM154" s="201"/>
      <c r="ON154" s="201"/>
      <c r="OO154" s="201" t="str">
        <f t="shared" si="139"/>
        <v/>
      </c>
      <c r="OP154" s="201"/>
      <c r="OQ154" s="201"/>
      <c r="OR154" s="201"/>
      <c r="OS154" s="201"/>
      <c r="OT154" s="201"/>
      <c r="OU154" s="201"/>
      <c r="OV154" s="201" t="str">
        <f t="shared" si="140"/>
        <v/>
      </c>
      <c r="OW154" s="201"/>
      <c r="OX154" s="201"/>
      <c r="OY154" s="201"/>
      <c r="OZ154" s="201"/>
      <c r="PA154" s="201"/>
      <c r="PB154" s="201"/>
      <c r="PC154" s="201" t="str">
        <f t="shared" si="141"/>
        <v/>
      </c>
      <c r="PD154" s="201"/>
      <c r="PE154" s="201"/>
      <c r="PF154" s="201"/>
      <c r="PG154" s="201"/>
      <c r="PH154" s="201"/>
      <c r="PI154" s="201"/>
      <c r="PJ154" s="201" t="str">
        <f t="shared" si="142"/>
        <v/>
      </c>
      <c r="PK154" s="201"/>
      <c r="PL154" s="201"/>
      <c r="PM154" s="201"/>
      <c r="PN154" s="201"/>
      <c r="PO154" s="201"/>
      <c r="PP154" s="201"/>
      <c r="PQ154" s="201" t="str">
        <f t="shared" si="143"/>
        <v/>
      </c>
      <c r="PR154" s="201"/>
      <c r="PS154" s="201"/>
      <c r="PT154" s="201"/>
      <c r="PU154" s="201"/>
      <c r="PV154" s="201"/>
      <c r="PW154" s="201"/>
      <c r="PX154" s="201" t="str">
        <f t="shared" si="144"/>
        <v/>
      </c>
      <c r="PY154" s="201"/>
      <c r="PZ154" s="201"/>
      <c r="QA154" s="201"/>
      <c r="QB154" s="201"/>
      <c r="QC154" s="201"/>
      <c r="QD154" s="201"/>
      <c r="QE154" s="201" t="str">
        <f t="shared" si="145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5" x14ac:dyDescent="0.2">
      <c r="A155" s="201"/>
      <c r="B155" s="202"/>
      <c r="C155" s="202"/>
      <c r="D155" s="202"/>
      <c r="E155" s="202"/>
      <c r="F155" s="201" t="e">
        <f t="shared" ref="F155:F163" si="150">F64</f>
        <v>#N/A</v>
      </c>
      <c r="G155" s="201"/>
      <c r="H155" s="202"/>
      <c r="I155" s="202"/>
      <c r="J155" s="202"/>
      <c r="K155" s="201"/>
      <c r="L155" s="201"/>
      <c r="M155" s="201">
        <f t="shared" ref="M155:M163" si="151">M64</f>
        <v>0</v>
      </c>
      <c r="N155" s="201"/>
      <c r="O155" s="201"/>
      <c r="P155" s="201"/>
      <c r="Q155" s="203"/>
      <c r="R155" s="201"/>
      <c r="S155" s="201"/>
      <c r="T155" s="201">
        <f t="shared" si="148"/>
        <v>20</v>
      </c>
      <c r="U155" s="201"/>
      <c r="V155" s="201"/>
      <c r="W155" s="201"/>
      <c r="X155" s="201"/>
      <c r="Y155" s="201"/>
      <c r="Z155" s="201"/>
      <c r="AA155" s="201">
        <f t="shared" si="149"/>
        <v>0</v>
      </c>
      <c r="AB155" s="201"/>
      <c r="AC155" s="201"/>
      <c r="AD155" s="201"/>
      <c r="AE155" s="201"/>
      <c r="AF155" s="201"/>
      <c r="AG155" s="201"/>
      <c r="AH155" s="201">
        <f t="shared" si="76"/>
        <v>20</v>
      </c>
      <c r="AI155" s="201"/>
      <c r="AJ155" s="201"/>
      <c r="AK155" s="201"/>
      <c r="AL155" s="201"/>
      <c r="AM155" s="201"/>
      <c r="AN155" s="201"/>
      <c r="AO155" s="201">
        <f t="shared" si="77"/>
        <v>0</v>
      </c>
      <c r="AP155" s="201"/>
      <c r="AQ155" s="201"/>
      <c r="AR155" s="201"/>
      <c r="AS155" s="201"/>
      <c r="AT155" s="201"/>
      <c r="AU155" s="201"/>
      <c r="AV155" s="201">
        <f t="shared" si="78"/>
        <v>0</v>
      </c>
      <c r="AW155" s="201"/>
      <c r="AX155" s="201"/>
      <c r="AY155" s="201"/>
      <c r="AZ155" s="201"/>
      <c r="BA155" s="201"/>
      <c r="BB155" s="201"/>
      <c r="BC155" s="201">
        <f t="shared" si="79"/>
        <v>20</v>
      </c>
      <c r="BD155" s="201"/>
      <c r="BE155" s="201"/>
      <c r="BF155" s="201"/>
      <c r="BG155" s="201"/>
      <c r="BH155" s="201"/>
      <c r="BI155" s="201"/>
      <c r="BJ155" s="201">
        <f t="shared" si="80"/>
        <v>20</v>
      </c>
      <c r="BK155" s="201"/>
      <c r="BL155" s="201"/>
      <c r="BM155" s="201"/>
      <c r="BN155" s="201"/>
      <c r="BO155" s="201"/>
      <c r="BP155" s="201"/>
      <c r="BQ155" s="201">
        <f t="shared" si="81"/>
        <v>0</v>
      </c>
      <c r="BR155" s="201"/>
      <c r="BS155" s="201"/>
      <c r="BT155" s="201"/>
      <c r="BU155" s="201"/>
      <c r="BV155" s="201"/>
      <c r="BW155" s="201"/>
      <c r="BX155" s="201">
        <f t="shared" si="82"/>
        <v>20</v>
      </c>
      <c r="BY155" s="201"/>
      <c r="BZ155" s="201"/>
      <c r="CA155" s="201"/>
      <c r="CB155" s="201"/>
      <c r="CC155" s="201"/>
      <c r="CD155" s="201"/>
      <c r="CE155" s="201">
        <f t="shared" si="83"/>
        <v>20</v>
      </c>
      <c r="CF155" s="201"/>
      <c r="CG155" s="201"/>
      <c r="CH155" s="201"/>
      <c r="CI155" s="201"/>
      <c r="CJ155" s="201"/>
      <c r="CK155" s="201"/>
      <c r="CL155" s="201">
        <f t="shared" si="84"/>
        <v>20</v>
      </c>
      <c r="CM155" s="201"/>
      <c r="CN155" s="201"/>
      <c r="CO155" s="201"/>
      <c r="CP155" s="201"/>
      <c r="CQ155" s="201"/>
      <c r="CR155" s="201"/>
      <c r="CS155" s="201">
        <f t="shared" si="85"/>
        <v>20</v>
      </c>
      <c r="CT155" s="201"/>
      <c r="CU155" s="201"/>
      <c r="CV155" s="201"/>
      <c r="CW155" s="201"/>
      <c r="CX155" s="201"/>
      <c r="CY155" s="201"/>
      <c r="CZ155" s="201">
        <f t="shared" si="86"/>
        <v>20</v>
      </c>
      <c r="DA155" s="201"/>
      <c r="DB155" s="201"/>
      <c r="DC155" s="201"/>
      <c r="DD155" s="201"/>
      <c r="DE155" s="201"/>
      <c r="DF155" s="201"/>
      <c r="DG155" s="201">
        <f t="shared" si="87"/>
        <v>0</v>
      </c>
      <c r="DH155" s="201"/>
      <c r="DI155" s="201"/>
      <c r="DJ155" s="201"/>
      <c r="DK155" s="201"/>
      <c r="DL155" s="201"/>
      <c r="DM155" s="201"/>
      <c r="DN155" s="201">
        <f t="shared" si="88"/>
        <v>0</v>
      </c>
      <c r="DO155" s="201"/>
      <c r="DP155" s="201"/>
      <c r="DQ155" s="201"/>
      <c r="DR155" s="201"/>
      <c r="DS155" s="201"/>
      <c r="DT155" s="201"/>
      <c r="DU155" s="201">
        <f t="shared" si="89"/>
        <v>20</v>
      </c>
      <c r="DV155" s="201"/>
      <c r="DW155" s="201"/>
      <c r="DX155" s="201"/>
      <c r="DY155" s="201"/>
      <c r="DZ155" s="201"/>
      <c r="EA155" s="201"/>
      <c r="EB155" s="201">
        <f t="shared" si="90"/>
        <v>20</v>
      </c>
      <c r="EC155" s="201"/>
      <c r="ED155" s="201"/>
      <c r="EE155" s="201"/>
      <c r="EF155" s="201"/>
      <c r="EG155" s="201"/>
      <c r="EH155" s="201"/>
      <c r="EI155" s="201">
        <f t="shared" si="91"/>
        <v>0</v>
      </c>
      <c r="EJ155" s="201"/>
      <c r="EK155" s="201"/>
      <c r="EL155" s="201"/>
      <c r="EM155" s="201"/>
      <c r="EN155" s="201"/>
      <c r="EO155" s="201"/>
      <c r="EP155" s="201">
        <f t="shared" si="92"/>
        <v>0</v>
      </c>
      <c r="EQ155" s="201"/>
      <c r="ER155" s="201"/>
      <c r="ES155" s="201"/>
      <c r="ET155" s="201"/>
      <c r="EU155" s="201"/>
      <c r="EV155" s="201"/>
      <c r="EW155" s="201">
        <f t="shared" si="93"/>
        <v>0</v>
      </c>
      <c r="EX155" s="201"/>
      <c r="EY155" s="201"/>
      <c r="EZ155" s="201"/>
      <c r="FA155" s="201"/>
      <c r="FB155" s="201"/>
      <c r="FC155" s="201"/>
      <c r="FD155" s="201">
        <f t="shared" si="94"/>
        <v>0</v>
      </c>
      <c r="FE155" s="201"/>
      <c r="FF155" s="201"/>
      <c r="FG155" s="201"/>
      <c r="FH155" s="201"/>
      <c r="FI155" s="201"/>
      <c r="FJ155" s="201"/>
      <c r="FK155" s="201" t="str">
        <f t="shared" si="95"/>
        <v/>
      </c>
      <c r="FL155" s="201"/>
      <c r="FM155" s="201"/>
      <c r="FN155" s="201"/>
      <c r="FO155" s="201"/>
      <c r="FP155" s="201"/>
      <c r="FQ155" s="201"/>
      <c r="FR155" s="201">
        <f t="shared" si="96"/>
        <v>0</v>
      </c>
      <c r="FS155" s="201"/>
      <c r="FT155" s="201"/>
      <c r="FU155" s="201"/>
      <c r="FV155" s="201"/>
      <c r="FW155" s="201"/>
      <c r="FX155" s="201"/>
      <c r="FY155" s="201" t="str">
        <f t="shared" si="97"/>
        <v/>
      </c>
      <c r="FZ155" s="201"/>
      <c r="GA155" s="201"/>
      <c r="GB155" s="201"/>
      <c r="GC155" s="201"/>
      <c r="GD155" s="201"/>
      <c r="GE155" s="201"/>
      <c r="GF155" s="201" t="str">
        <f t="shared" si="98"/>
        <v/>
      </c>
      <c r="GG155" s="201"/>
      <c r="GH155" s="201"/>
      <c r="GI155" s="201"/>
      <c r="GJ155" s="201"/>
      <c r="GK155" s="201"/>
      <c r="GL155" s="201"/>
      <c r="GM155" s="201" t="str">
        <f t="shared" si="99"/>
        <v/>
      </c>
      <c r="GN155" s="201"/>
      <c r="GO155" s="201"/>
      <c r="GP155" s="201"/>
      <c r="GQ155" s="201"/>
      <c r="GR155" s="201"/>
      <c r="GS155" s="201"/>
      <c r="GT155" s="201" t="str">
        <f t="shared" si="100"/>
        <v/>
      </c>
      <c r="GU155" s="201"/>
      <c r="GV155" s="201"/>
      <c r="GW155" s="201"/>
      <c r="GX155" s="201"/>
      <c r="GY155" s="201"/>
      <c r="GZ155" s="201"/>
      <c r="HA155" s="201" t="str">
        <f t="shared" si="101"/>
        <v/>
      </c>
      <c r="HB155" s="201"/>
      <c r="HC155" s="201"/>
      <c r="HD155" s="201"/>
      <c r="HE155" s="201"/>
      <c r="HF155" s="201"/>
      <c r="HG155" s="201"/>
      <c r="HH155" s="201" t="str">
        <f t="shared" si="102"/>
        <v/>
      </c>
      <c r="HI155" s="201"/>
      <c r="HJ155" s="201"/>
      <c r="HK155" s="201"/>
      <c r="HL155" s="201"/>
      <c r="HM155" s="201"/>
      <c r="HN155" s="201"/>
      <c r="HO155" s="201" t="str">
        <f t="shared" si="103"/>
        <v/>
      </c>
      <c r="HP155" s="201"/>
      <c r="HQ155" s="201"/>
      <c r="HR155" s="201"/>
      <c r="HS155" s="201"/>
      <c r="HT155" s="201"/>
      <c r="HU155" s="201"/>
      <c r="HV155" s="201" t="str">
        <f t="shared" si="104"/>
        <v/>
      </c>
      <c r="HW155" s="201"/>
      <c r="HX155" s="201"/>
      <c r="HY155" s="201"/>
      <c r="HZ155" s="201"/>
      <c r="IA155" s="201"/>
      <c r="IB155" s="201"/>
      <c r="IC155" s="201" t="str">
        <f t="shared" si="105"/>
        <v/>
      </c>
      <c r="ID155" s="201"/>
      <c r="IE155" s="201"/>
      <c r="IF155" s="201"/>
      <c r="IG155" s="201"/>
      <c r="IH155" s="201"/>
      <c r="II155" s="201"/>
      <c r="IJ155" s="201" t="str">
        <f t="shared" si="106"/>
        <v/>
      </c>
      <c r="IK155" s="201"/>
      <c r="IL155" s="201"/>
      <c r="IM155" s="201"/>
      <c r="IN155" s="201"/>
      <c r="IO155" s="201"/>
      <c r="IP155" s="201"/>
      <c r="IQ155" s="201" t="str">
        <f t="shared" si="107"/>
        <v/>
      </c>
      <c r="IR155" s="201"/>
      <c r="IS155" s="201"/>
      <c r="IT155" s="201"/>
      <c r="IU155" s="201"/>
      <c r="IV155" s="201"/>
      <c r="IW155" s="201"/>
      <c r="IX155" s="201" t="str">
        <f t="shared" si="108"/>
        <v/>
      </c>
      <c r="IY155" s="201"/>
      <c r="IZ155" s="201"/>
      <c r="JA155" s="201"/>
      <c r="JB155" s="201"/>
      <c r="JC155" s="201"/>
      <c r="JD155" s="201"/>
      <c r="JE155" s="201" t="str">
        <f t="shared" si="109"/>
        <v/>
      </c>
      <c r="JF155" s="201"/>
      <c r="JG155" s="201"/>
      <c r="JH155" s="201"/>
      <c r="JI155" s="201"/>
      <c r="JJ155" s="201"/>
      <c r="JK155" s="201"/>
      <c r="JL155" s="201" t="str">
        <f t="shared" si="110"/>
        <v/>
      </c>
      <c r="JM155" s="201"/>
      <c r="JN155" s="201"/>
      <c r="JO155" s="201"/>
      <c r="JP155" s="201"/>
      <c r="JQ155" s="201"/>
      <c r="JR155" s="201"/>
      <c r="JS155" s="201" t="str">
        <f t="shared" si="111"/>
        <v/>
      </c>
      <c r="JT155" s="201"/>
      <c r="JU155" s="201"/>
      <c r="JV155" s="201"/>
      <c r="JW155" s="201"/>
      <c r="JX155" s="201"/>
      <c r="JY155" s="201"/>
      <c r="JZ155" s="201" t="str">
        <f t="shared" si="112"/>
        <v/>
      </c>
      <c r="KA155" s="201"/>
      <c r="KB155" s="201"/>
      <c r="KC155" s="201"/>
      <c r="KD155" s="201"/>
      <c r="KE155" s="201"/>
      <c r="KF155" s="201"/>
      <c r="KG155" s="201" t="str">
        <f t="shared" si="113"/>
        <v/>
      </c>
      <c r="KH155" s="201"/>
      <c r="KI155" s="201"/>
      <c r="KJ155" s="201"/>
      <c r="KK155" s="201"/>
      <c r="KL155" s="201"/>
      <c r="KM155" s="201"/>
      <c r="KN155" s="201" t="str">
        <f t="shared" si="114"/>
        <v/>
      </c>
      <c r="KO155" s="201"/>
      <c r="KP155" s="201"/>
      <c r="KQ155" s="201"/>
      <c r="KR155" s="201"/>
      <c r="KS155" s="201"/>
      <c r="KT155" s="201"/>
      <c r="KU155" s="201" t="str">
        <f t="shared" si="115"/>
        <v/>
      </c>
      <c r="KV155" s="201"/>
      <c r="KW155" s="201"/>
      <c r="KX155" s="201"/>
      <c r="KY155" s="201"/>
      <c r="KZ155" s="201"/>
      <c r="LA155" s="201"/>
      <c r="LB155" s="201" t="str">
        <f t="shared" si="116"/>
        <v/>
      </c>
      <c r="LC155" s="201"/>
      <c r="LD155" s="201"/>
      <c r="LE155" s="201"/>
      <c r="LF155" s="201"/>
      <c r="LG155" s="201"/>
      <c r="LH155" s="201"/>
      <c r="LI155" s="201" t="str">
        <f t="shared" si="127"/>
        <v/>
      </c>
      <c r="LJ155" s="201"/>
      <c r="LK155" s="201"/>
      <c r="LL155" s="201"/>
      <c r="LM155" s="201"/>
      <c r="LN155" s="201"/>
      <c r="LO155" s="201"/>
      <c r="LP155" s="201" t="str">
        <f t="shared" si="128"/>
        <v/>
      </c>
      <c r="LQ155" s="201"/>
      <c r="LR155" s="201"/>
      <c r="LS155" s="201"/>
      <c r="LT155" s="201"/>
      <c r="LU155" s="201"/>
      <c r="LV155" s="201"/>
      <c r="LW155" s="201" t="str">
        <f t="shared" si="129"/>
        <v/>
      </c>
      <c r="LX155" s="201"/>
      <c r="LY155" s="201"/>
      <c r="LZ155" s="201"/>
      <c r="MA155" s="201"/>
      <c r="MB155" s="201"/>
      <c r="MC155" s="201"/>
      <c r="MD155" s="201" t="str">
        <f t="shared" si="130"/>
        <v/>
      </c>
      <c r="ME155" s="201"/>
      <c r="MF155" s="201"/>
      <c r="MG155" s="201"/>
      <c r="MH155" s="201"/>
      <c r="MI155" s="201"/>
      <c r="MJ155" s="201"/>
      <c r="MK155" s="201" t="str">
        <f t="shared" si="131"/>
        <v/>
      </c>
      <c r="ML155" s="201"/>
      <c r="MM155" s="201"/>
      <c r="MN155" s="201"/>
      <c r="MO155" s="201"/>
      <c r="MP155" s="201"/>
      <c r="MQ155" s="201"/>
      <c r="MR155" s="201" t="str">
        <f t="shared" si="132"/>
        <v/>
      </c>
      <c r="MS155" s="201"/>
      <c r="MT155" s="201"/>
      <c r="MU155" s="201"/>
      <c r="MV155" s="201"/>
      <c r="MW155" s="201"/>
      <c r="MX155" s="201"/>
      <c r="MY155" s="201" t="str">
        <f t="shared" si="133"/>
        <v/>
      </c>
      <c r="MZ155" s="201"/>
      <c r="NA155" s="201"/>
      <c r="NB155" s="201"/>
      <c r="NC155" s="201"/>
      <c r="ND155" s="201"/>
      <c r="NE155" s="201"/>
      <c r="NF155" s="201" t="str">
        <f t="shared" si="134"/>
        <v/>
      </c>
      <c r="NG155" s="201"/>
      <c r="NH155" s="201"/>
      <c r="NI155" s="201"/>
      <c r="NJ155" s="201"/>
      <c r="NK155" s="201"/>
      <c r="NL155" s="201"/>
      <c r="NM155" s="201" t="str">
        <f t="shared" si="135"/>
        <v/>
      </c>
      <c r="NN155" s="201"/>
      <c r="NO155" s="201"/>
      <c r="NP155" s="201"/>
      <c r="NQ155" s="201"/>
      <c r="NR155" s="201"/>
      <c r="NS155" s="201"/>
      <c r="NT155" s="201" t="str">
        <f t="shared" si="136"/>
        <v/>
      </c>
      <c r="NU155" s="201"/>
      <c r="NV155" s="201"/>
      <c r="NW155" s="201"/>
      <c r="NX155" s="201"/>
      <c r="NY155" s="201"/>
      <c r="NZ155" s="201"/>
      <c r="OA155" s="201" t="str">
        <f t="shared" si="137"/>
        <v/>
      </c>
      <c r="OB155" s="201"/>
      <c r="OC155" s="201"/>
      <c r="OD155" s="201"/>
      <c r="OE155" s="201"/>
      <c r="OF155" s="201"/>
      <c r="OG155" s="201"/>
      <c r="OH155" s="201" t="str">
        <f t="shared" si="138"/>
        <v/>
      </c>
      <c r="OI155" s="201"/>
      <c r="OJ155" s="201"/>
      <c r="OK155" s="201"/>
      <c r="OL155" s="201"/>
      <c r="OM155" s="201"/>
      <c r="ON155" s="201"/>
      <c r="OO155" s="201" t="str">
        <f t="shared" si="139"/>
        <v/>
      </c>
      <c r="OP155" s="201"/>
      <c r="OQ155" s="201"/>
      <c r="OR155" s="201"/>
      <c r="OS155" s="201"/>
      <c r="OT155" s="201"/>
      <c r="OU155" s="201"/>
      <c r="OV155" s="201" t="str">
        <f t="shared" si="140"/>
        <v/>
      </c>
      <c r="OW155" s="201"/>
      <c r="OX155" s="201"/>
      <c r="OY155" s="201"/>
      <c r="OZ155" s="201"/>
      <c r="PA155" s="201"/>
      <c r="PB155" s="201"/>
      <c r="PC155" s="201" t="str">
        <f t="shared" si="141"/>
        <v/>
      </c>
      <c r="PD155" s="201"/>
      <c r="PE155" s="201"/>
      <c r="PF155" s="201"/>
      <c r="PG155" s="201"/>
      <c r="PH155" s="201"/>
      <c r="PI155" s="201"/>
      <c r="PJ155" s="201" t="str">
        <f t="shared" si="142"/>
        <v/>
      </c>
      <c r="PK155" s="201"/>
      <c r="PL155" s="201"/>
      <c r="PM155" s="201"/>
      <c r="PN155" s="201"/>
      <c r="PO155" s="201"/>
      <c r="PP155" s="201"/>
      <c r="PQ155" s="201" t="str">
        <f t="shared" si="143"/>
        <v/>
      </c>
      <c r="PR155" s="201"/>
      <c r="PS155" s="201"/>
      <c r="PT155" s="201"/>
      <c r="PU155" s="201"/>
      <c r="PV155" s="201"/>
      <c r="PW155" s="201"/>
      <c r="PX155" s="201" t="str">
        <f t="shared" si="144"/>
        <v/>
      </c>
      <c r="PY155" s="201"/>
      <c r="PZ155" s="201"/>
      <c r="QA155" s="201"/>
      <c r="QB155" s="201"/>
      <c r="QC155" s="201"/>
      <c r="QD155" s="201"/>
      <c r="QE155" s="201" t="str">
        <f t="shared" si="145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5" x14ac:dyDescent="0.2">
      <c r="A156" s="201"/>
      <c r="B156" s="202"/>
      <c r="C156" s="202"/>
      <c r="D156" s="202"/>
      <c r="E156" s="202"/>
      <c r="F156" s="201" t="e">
        <f t="shared" si="150"/>
        <v>#N/A</v>
      </c>
      <c r="G156" s="201"/>
      <c r="H156" s="202"/>
      <c r="I156" s="202"/>
      <c r="J156" s="202"/>
      <c r="K156" s="201"/>
      <c r="L156" s="201"/>
      <c r="M156" s="201">
        <f t="shared" si="151"/>
        <v>0</v>
      </c>
      <c r="N156" s="201"/>
      <c r="O156" s="201"/>
      <c r="P156" s="201"/>
      <c r="Q156" s="203"/>
      <c r="R156" s="201"/>
      <c r="S156" s="201"/>
      <c r="T156" s="201">
        <f t="shared" si="148"/>
        <v>20</v>
      </c>
      <c r="U156" s="201"/>
      <c r="V156" s="201"/>
      <c r="W156" s="201"/>
      <c r="X156" s="201"/>
      <c r="Y156" s="201"/>
      <c r="Z156" s="201"/>
      <c r="AA156" s="201">
        <f t="shared" si="149"/>
        <v>0</v>
      </c>
      <c r="AB156" s="201"/>
      <c r="AC156" s="201"/>
      <c r="AD156" s="201"/>
      <c r="AE156" s="201"/>
      <c r="AF156" s="201"/>
      <c r="AG156" s="201"/>
      <c r="AH156" s="201">
        <f t="shared" si="76"/>
        <v>20</v>
      </c>
      <c r="AI156" s="201"/>
      <c r="AJ156" s="201"/>
      <c r="AK156" s="201"/>
      <c r="AL156" s="201"/>
      <c r="AM156" s="201"/>
      <c r="AN156" s="201"/>
      <c r="AO156" s="201">
        <f t="shared" si="77"/>
        <v>0</v>
      </c>
      <c r="AP156" s="201"/>
      <c r="AQ156" s="201"/>
      <c r="AR156" s="201"/>
      <c r="AS156" s="201"/>
      <c r="AT156" s="201"/>
      <c r="AU156" s="201"/>
      <c r="AV156" s="201">
        <f t="shared" si="78"/>
        <v>20</v>
      </c>
      <c r="AW156" s="201"/>
      <c r="AX156" s="201"/>
      <c r="AY156" s="201"/>
      <c r="AZ156" s="201"/>
      <c r="BA156" s="201"/>
      <c r="BB156" s="201"/>
      <c r="BC156" s="201">
        <f t="shared" si="79"/>
        <v>20</v>
      </c>
      <c r="BD156" s="201"/>
      <c r="BE156" s="201"/>
      <c r="BF156" s="201"/>
      <c r="BG156" s="201"/>
      <c r="BH156" s="201"/>
      <c r="BI156" s="201"/>
      <c r="BJ156" s="201">
        <f t="shared" si="80"/>
        <v>20</v>
      </c>
      <c r="BK156" s="201"/>
      <c r="BL156" s="201"/>
      <c r="BM156" s="201"/>
      <c r="BN156" s="201"/>
      <c r="BO156" s="201"/>
      <c r="BP156" s="201"/>
      <c r="BQ156" s="201">
        <f t="shared" si="81"/>
        <v>0</v>
      </c>
      <c r="BR156" s="201"/>
      <c r="BS156" s="201"/>
      <c r="BT156" s="201"/>
      <c r="BU156" s="201"/>
      <c r="BV156" s="201"/>
      <c r="BW156" s="201"/>
      <c r="BX156" s="201">
        <f t="shared" si="82"/>
        <v>0</v>
      </c>
      <c r="BY156" s="201"/>
      <c r="BZ156" s="201"/>
      <c r="CA156" s="201"/>
      <c r="CB156" s="201"/>
      <c r="CC156" s="201"/>
      <c r="CD156" s="201"/>
      <c r="CE156" s="201">
        <f t="shared" si="83"/>
        <v>20</v>
      </c>
      <c r="CF156" s="201"/>
      <c r="CG156" s="201"/>
      <c r="CH156" s="201"/>
      <c r="CI156" s="201"/>
      <c r="CJ156" s="201"/>
      <c r="CK156" s="201"/>
      <c r="CL156" s="201">
        <f t="shared" si="84"/>
        <v>20</v>
      </c>
      <c r="CM156" s="201"/>
      <c r="CN156" s="201"/>
      <c r="CO156" s="201"/>
      <c r="CP156" s="201"/>
      <c r="CQ156" s="201"/>
      <c r="CR156" s="201"/>
      <c r="CS156" s="201">
        <f t="shared" si="85"/>
        <v>20</v>
      </c>
      <c r="CT156" s="201"/>
      <c r="CU156" s="201"/>
      <c r="CV156" s="201"/>
      <c r="CW156" s="201"/>
      <c r="CX156" s="201"/>
      <c r="CY156" s="201"/>
      <c r="CZ156" s="201">
        <f t="shared" si="86"/>
        <v>0</v>
      </c>
      <c r="DA156" s="201"/>
      <c r="DB156" s="201"/>
      <c r="DC156" s="201"/>
      <c r="DD156" s="201"/>
      <c r="DE156" s="201"/>
      <c r="DF156" s="201"/>
      <c r="DG156" s="201">
        <f t="shared" si="87"/>
        <v>20</v>
      </c>
      <c r="DH156" s="201"/>
      <c r="DI156" s="201"/>
      <c r="DJ156" s="201"/>
      <c r="DK156" s="201"/>
      <c r="DL156" s="201"/>
      <c r="DM156" s="201"/>
      <c r="DN156" s="201">
        <f t="shared" si="88"/>
        <v>0</v>
      </c>
      <c r="DO156" s="201"/>
      <c r="DP156" s="201"/>
      <c r="DQ156" s="201"/>
      <c r="DR156" s="201"/>
      <c r="DS156" s="201"/>
      <c r="DT156" s="201"/>
      <c r="DU156" s="201">
        <f t="shared" si="89"/>
        <v>0</v>
      </c>
      <c r="DV156" s="201"/>
      <c r="DW156" s="201"/>
      <c r="DX156" s="201"/>
      <c r="DY156" s="201"/>
      <c r="DZ156" s="201"/>
      <c r="EA156" s="201"/>
      <c r="EB156" s="201">
        <f t="shared" si="90"/>
        <v>20</v>
      </c>
      <c r="EC156" s="201"/>
      <c r="ED156" s="201"/>
      <c r="EE156" s="201"/>
      <c r="EF156" s="201"/>
      <c r="EG156" s="201"/>
      <c r="EH156" s="201"/>
      <c r="EI156" s="201">
        <f t="shared" si="91"/>
        <v>0</v>
      </c>
      <c r="EJ156" s="201"/>
      <c r="EK156" s="201"/>
      <c r="EL156" s="201"/>
      <c r="EM156" s="201"/>
      <c r="EN156" s="201"/>
      <c r="EO156" s="201"/>
      <c r="EP156" s="201">
        <f t="shared" si="92"/>
        <v>20</v>
      </c>
      <c r="EQ156" s="201"/>
      <c r="ER156" s="201"/>
      <c r="ES156" s="201"/>
      <c r="ET156" s="201"/>
      <c r="EU156" s="201"/>
      <c r="EV156" s="201"/>
      <c r="EW156" s="201">
        <f t="shared" si="93"/>
        <v>0</v>
      </c>
      <c r="EX156" s="201"/>
      <c r="EY156" s="201"/>
      <c r="EZ156" s="201"/>
      <c r="FA156" s="201"/>
      <c r="FB156" s="201"/>
      <c r="FC156" s="201"/>
      <c r="FD156" s="201">
        <f t="shared" si="94"/>
        <v>0</v>
      </c>
      <c r="FE156" s="201"/>
      <c r="FF156" s="201"/>
      <c r="FG156" s="201"/>
      <c r="FH156" s="201"/>
      <c r="FI156" s="201"/>
      <c r="FJ156" s="201"/>
      <c r="FK156" s="201" t="str">
        <f t="shared" si="95"/>
        <v/>
      </c>
      <c r="FL156" s="201"/>
      <c r="FM156" s="201"/>
      <c r="FN156" s="201"/>
      <c r="FO156" s="201"/>
      <c r="FP156" s="201"/>
      <c r="FQ156" s="201"/>
      <c r="FR156" s="201">
        <f t="shared" si="96"/>
        <v>0</v>
      </c>
      <c r="FS156" s="201"/>
      <c r="FT156" s="201"/>
      <c r="FU156" s="201"/>
      <c r="FV156" s="201"/>
      <c r="FW156" s="201"/>
      <c r="FX156" s="201"/>
      <c r="FY156" s="201" t="str">
        <f t="shared" si="97"/>
        <v/>
      </c>
      <c r="FZ156" s="201"/>
      <c r="GA156" s="201"/>
      <c r="GB156" s="201"/>
      <c r="GC156" s="201"/>
      <c r="GD156" s="201"/>
      <c r="GE156" s="201"/>
      <c r="GF156" s="201" t="str">
        <f t="shared" si="98"/>
        <v/>
      </c>
      <c r="GG156" s="201"/>
      <c r="GH156" s="201"/>
      <c r="GI156" s="201"/>
      <c r="GJ156" s="201"/>
      <c r="GK156" s="201"/>
      <c r="GL156" s="201"/>
      <c r="GM156" s="201" t="str">
        <f t="shared" si="99"/>
        <v/>
      </c>
      <c r="GN156" s="201"/>
      <c r="GO156" s="201"/>
      <c r="GP156" s="201"/>
      <c r="GQ156" s="201"/>
      <c r="GR156" s="201"/>
      <c r="GS156" s="201"/>
      <c r="GT156" s="201" t="str">
        <f t="shared" si="100"/>
        <v/>
      </c>
      <c r="GU156" s="201"/>
      <c r="GV156" s="201"/>
      <c r="GW156" s="201"/>
      <c r="GX156" s="201"/>
      <c r="GY156" s="201"/>
      <c r="GZ156" s="201"/>
      <c r="HA156" s="201" t="str">
        <f t="shared" si="101"/>
        <v/>
      </c>
      <c r="HB156" s="201"/>
      <c r="HC156" s="201"/>
      <c r="HD156" s="201"/>
      <c r="HE156" s="201"/>
      <c r="HF156" s="201"/>
      <c r="HG156" s="201"/>
      <c r="HH156" s="201" t="str">
        <f t="shared" si="102"/>
        <v/>
      </c>
      <c r="HI156" s="201"/>
      <c r="HJ156" s="201"/>
      <c r="HK156" s="201"/>
      <c r="HL156" s="201"/>
      <c r="HM156" s="201"/>
      <c r="HN156" s="201"/>
      <c r="HO156" s="201" t="str">
        <f t="shared" si="103"/>
        <v/>
      </c>
      <c r="HP156" s="201"/>
      <c r="HQ156" s="201"/>
      <c r="HR156" s="201"/>
      <c r="HS156" s="201"/>
      <c r="HT156" s="201"/>
      <c r="HU156" s="201"/>
      <c r="HV156" s="201" t="str">
        <f t="shared" si="104"/>
        <v/>
      </c>
      <c r="HW156" s="201"/>
      <c r="HX156" s="201"/>
      <c r="HY156" s="201"/>
      <c r="HZ156" s="201"/>
      <c r="IA156" s="201"/>
      <c r="IB156" s="201"/>
      <c r="IC156" s="201" t="str">
        <f t="shared" si="105"/>
        <v/>
      </c>
      <c r="ID156" s="201"/>
      <c r="IE156" s="201"/>
      <c r="IF156" s="201"/>
      <c r="IG156" s="201"/>
      <c r="IH156" s="201"/>
      <c r="II156" s="201"/>
      <c r="IJ156" s="201" t="str">
        <f t="shared" si="106"/>
        <v/>
      </c>
      <c r="IK156" s="201"/>
      <c r="IL156" s="201"/>
      <c r="IM156" s="201"/>
      <c r="IN156" s="201"/>
      <c r="IO156" s="201"/>
      <c r="IP156" s="201"/>
      <c r="IQ156" s="201" t="str">
        <f t="shared" si="107"/>
        <v/>
      </c>
      <c r="IR156" s="201"/>
      <c r="IS156" s="201"/>
      <c r="IT156" s="201"/>
      <c r="IU156" s="201"/>
      <c r="IV156" s="201"/>
      <c r="IW156" s="201"/>
      <c r="IX156" s="201" t="str">
        <f t="shared" si="108"/>
        <v/>
      </c>
      <c r="IY156" s="201"/>
      <c r="IZ156" s="201"/>
      <c r="JA156" s="201"/>
      <c r="JB156" s="201"/>
      <c r="JC156" s="201"/>
      <c r="JD156" s="201"/>
      <c r="JE156" s="201" t="str">
        <f t="shared" si="109"/>
        <v/>
      </c>
      <c r="JF156" s="201"/>
      <c r="JG156" s="201"/>
      <c r="JH156" s="201"/>
      <c r="JI156" s="201"/>
      <c r="JJ156" s="201"/>
      <c r="JK156" s="201"/>
      <c r="JL156" s="201" t="str">
        <f t="shared" si="110"/>
        <v/>
      </c>
      <c r="JM156" s="201"/>
      <c r="JN156" s="201"/>
      <c r="JO156" s="201"/>
      <c r="JP156" s="201"/>
      <c r="JQ156" s="201"/>
      <c r="JR156" s="201"/>
      <c r="JS156" s="201" t="str">
        <f t="shared" si="111"/>
        <v/>
      </c>
      <c r="JT156" s="201"/>
      <c r="JU156" s="201"/>
      <c r="JV156" s="201"/>
      <c r="JW156" s="201"/>
      <c r="JX156" s="201"/>
      <c r="JY156" s="201"/>
      <c r="JZ156" s="201" t="str">
        <f t="shared" si="112"/>
        <v/>
      </c>
      <c r="KA156" s="201"/>
      <c r="KB156" s="201"/>
      <c r="KC156" s="201"/>
      <c r="KD156" s="201"/>
      <c r="KE156" s="201"/>
      <c r="KF156" s="201"/>
      <c r="KG156" s="201" t="str">
        <f t="shared" si="113"/>
        <v/>
      </c>
      <c r="KH156" s="201"/>
      <c r="KI156" s="201"/>
      <c r="KJ156" s="201"/>
      <c r="KK156" s="201"/>
      <c r="KL156" s="201"/>
      <c r="KM156" s="201"/>
      <c r="KN156" s="201" t="str">
        <f t="shared" si="114"/>
        <v/>
      </c>
      <c r="KO156" s="201"/>
      <c r="KP156" s="201"/>
      <c r="KQ156" s="201"/>
      <c r="KR156" s="201"/>
      <c r="KS156" s="201"/>
      <c r="KT156" s="201"/>
      <c r="KU156" s="201" t="str">
        <f t="shared" si="115"/>
        <v/>
      </c>
      <c r="KV156" s="201"/>
      <c r="KW156" s="201"/>
      <c r="KX156" s="201"/>
      <c r="KY156" s="201"/>
      <c r="KZ156" s="201"/>
      <c r="LA156" s="201"/>
      <c r="LB156" s="201" t="str">
        <f t="shared" si="116"/>
        <v/>
      </c>
      <c r="LC156" s="201"/>
      <c r="LD156" s="201"/>
      <c r="LE156" s="201"/>
      <c r="LF156" s="201"/>
      <c r="LG156" s="201"/>
      <c r="LH156" s="201"/>
      <c r="LI156" s="201" t="str">
        <f t="shared" si="127"/>
        <v/>
      </c>
      <c r="LJ156" s="201"/>
      <c r="LK156" s="201"/>
      <c r="LL156" s="201"/>
      <c r="LM156" s="201"/>
      <c r="LN156" s="201"/>
      <c r="LO156" s="201"/>
      <c r="LP156" s="201" t="str">
        <f t="shared" si="128"/>
        <v/>
      </c>
      <c r="LQ156" s="201"/>
      <c r="LR156" s="201"/>
      <c r="LS156" s="201"/>
      <c r="LT156" s="201"/>
      <c r="LU156" s="201"/>
      <c r="LV156" s="201"/>
      <c r="LW156" s="201" t="str">
        <f t="shared" si="129"/>
        <v/>
      </c>
      <c r="LX156" s="201"/>
      <c r="LY156" s="201"/>
      <c r="LZ156" s="201"/>
      <c r="MA156" s="201"/>
      <c r="MB156" s="201"/>
      <c r="MC156" s="201"/>
      <c r="MD156" s="201" t="str">
        <f t="shared" si="130"/>
        <v/>
      </c>
      <c r="ME156" s="201"/>
      <c r="MF156" s="201"/>
      <c r="MG156" s="201"/>
      <c r="MH156" s="201"/>
      <c r="MI156" s="201"/>
      <c r="MJ156" s="201"/>
      <c r="MK156" s="201" t="str">
        <f t="shared" si="131"/>
        <v/>
      </c>
      <c r="ML156" s="201"/>
      <c r="MM156" s="201"/>
      <c r="MN156" s="201"/>
      <c r="MO156" s="201"/>
      <c r="MP156" s="201"/>
      <c r="MQ156" s="201"/>
      <c r="MR156" s="201" t="str">
        <f t="shared" si="132"/>
        <v/>
      </c>
      <c r="MS156" s="201"/>
      <c r="MT156" s="201"/>
      <c r="MU156" s="201"/>
      <c r="MV156" s="201"/>
      <c r="MW156" s="201"/>
      <c r="MX156" s="201"/>
      <c r="MY156" s="201" t="str">
        <f t="shared" si="133"/>
        <v/>
      </c>
      <c r="MZ156" s="201"/>
      <c r="NA156" s="201"/>
      <c r="NB156" s="201"/>
      <c r="NC156" s="201"/>
      <c r="ND156" s="201"/>
      <c r="NE156" s="201"/>
      <c r="NF156" s="201" t="str">
        <f t="shared" si="134"/>
        <v/>
      </c>
      <c r="NG156" s="201"/>
      <c r="NH156" s="201"/>
      <c r="NI156" s="201"/>
      <c r="NJ156" s="201"/>
      <c r="NK156" s="201"/>
      <c r="NL156" s="201"/>
      <c r="NM156" s="201" t="str">
        <f t="shared" si="135"/>
        <v/>
      </c>
      <c r="NN156" s="201"/>
      <c r="NO156" s="201"/>
      <c r="NP156" s="201"/>
      <c r="NQ156" s="201"/>
      <c r="NR156" s="201"/>
      <c r="NS156" s="201"/>
      <c r="NT156" s="201" t="str">
        <f t="shared" si="136"/>
        <v/>
      </c>
      <c r="NU156" s="201"/>
      <c r="NV156" s="201"/>
      <c r="NW156" s="201"/>
      <c r="NX156" s="201"/>
      <c r="NY156" s="201"/>
      <c r="NZ156" s="201"/>
      <c r="OA156" s="201" t="str">
        <f t="shared" si="137"/>
        <v/>
      </c>
      <c r="OB156" s="201"/>
      <c r="OC156" s="201"/>
      <c r="OD156" s="201"/>
      <c r="OE156" s="201"/>
      <c r="OF156" s="201"/>
      <c r="OG156" s="201"/>
      <c r="OH156" s="201" t="str">
        <f t="shared" si="138"/>
        <v/>
      </c>
      <c r="OI156" s="201"/>
      <c r="OJ156" s="201"/>
      <c r="OK156" s="201"/>
      <c r="OL156" s="201"/>
      <c r="OM156" s="201"/>
      <c r="ON156" s="201"/>
      <c r="OO156" s="201" t="str">
        <f t="shared" si="139"/>
        <v/>
      </c>
      <c r="OP156" s="201"/>
      <c r="OQ156" s="201"/>
      <c r="OR156" s="201"/>
      <c r="OS156" s="201"/>
      <c r="OT156" s="201"/>
      <c r="OU156" s="201"/>
      <c r="OV156" s="201" t="str">
        <f t="shared" si="140"/>
        <v/>
      </c>
      <c r="OW156" s="201"/>
      <c r="OX156" s="201"/>
      <c r="OY156" s="201"/>
      <c r="OZ156" s="201"/>
      <c r="PA156" s="201"/>
      <c r="PB156" s="201"/>
      <c r="PC156" s="201" t="str">
        <f t="shared" si="141"/>
        <v/>
      </c>
      <c r="PD156" s="201"/>
      <c r="PE156" s="201"/>
      <c r="PF156" s="201"/>
      <c r="PG156" s="201"/>
      <c r="PH156" s="201"/>
      <c r="PI156" s="201"/>
      <c r="PJ156" s="201" t="str">
        <f t="shared" si="142"/>
        <v/>
      </c>
      <c r="PK156" s="201"/>
      <c r="PL156" s="201"/>
      <c r="PM156" s="201"/>
      <c r="PN156" s="201"/>
      <c r="PO156" s="201"/>
      <c r="PP156" s="201"/>
      <c r="PQ156" s="201" t="str">
        <f t="shared" si="143"/>
        <v/>
      </c>
      <c r="PR156" s="201"/>
      <c r="PS156" s="201"/>
      <c r="PT156" s="201"/>
      <c r="PU156" s="201"/>
      <c r="PV156" s="201"/>
      <c r="PW156" s="201"/>
      <c r="PX156" s="201" t="str">
        <f t="shared" si="144"/>
        <v/>
      </c>
      <c r="PY156" s="201"/>
      <c r="PZ156" s="201"/>
      <c r="QA156" s="201"/>
      <c r="QB156" s="201"/>
      <c r="QC156" s="201"/>
      <c r="QD156" s="201"/>
      <c r="QE156" s="201" t="str">
        <f t="shared" si="145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5" x14ac:dyDescent="0.2">
      <c r="A157" s="201"/>
      <c r="B157" s="202"/>
      <c r="C157" s="202"/>
      <c r="D157" s="202"/>
      <c r="E157" s="202"/>
      <c r="F157" s="201" t="e">
        <f t="shared" si="150"/>
        <v>#N/A</v>
      </c>
      <c r="G157" s="201"/>
      <c r="H157" s="202"/>
      <c r="I157" s="202"/>
      <c r="J157" s="202"/>
      <c r="K157" s="201"/>
      <c r="L157" s="201"/>
      <c r="M157" s="201">
        <f t="shared" si="151"/>
        <v>0</v>
      </c>
      <c r="N157" s="201"/>
      <c r="O157" s="201"/>
      <c r="P157" s="201"/>
      <c r="Q157" s="203"/>
      <c r="R157" s="201"/>
      <c r="S157" s="201"/>
      <c r="T157" s="201">
        <f t="shared" si="148"/>
        <v>20</v>
      </c>
      <c r="U157" s="201"/>
      <c r="V157" s="201"/>
      <c r="W157" s="201"/>
      <c r="X157" s="201"/>
      <c r="Y157" s="201"/>
      <c r="Z157" s="201"/>
      <c r="AA157" s="201">
        <f t="shared" si="149"/>
        <v>0</v>
      </c>
      <c r="AB157" s="201"/>
      <c r="AC157" s="201"/>
      <c r="AD157" s="201"/>
      <c r="AE157" s="201"/>
      <c r="AF157" s="201"/>
      <c r="AG157" s="201"/>
      <c r="AH157" s="201">
        <f t="shared" si="76"/>
        <v>20</v>
      </c>
      <c r="AI157" s="201"/>
      <c r="AJ157" s="201"/>
      <c r="AK157" s="201"/>
      <c r="AL157" s="201"/>
      <c r="AM157" s="201"/>
      <c r="AN157" s="201"/>
      <c r="AO157" s="201">
        <f t="shared" si="77"/>
        <v>0</v>
      </c>
      <c r="AP157" s="201"/>
      <c r="AQ157" s="201"/>
      <c r="AR157" s="201"/>
      <c r="AS157" s="201"/>
      <c r="AT157" s="201"/>
      <c r="AU157" s="201"/>
      <c r="AV157" s="201">
        <f t="shared" si="78"/>
        <v>20</v>
      </c>
      <c r="AW157" s="201"/>
      <c r="AX157" s="201"/>
      <c r="AY157" s="201"/>
      <c r="AZ157" s="201"/>
      <c r="BA157" s="201"/>
      <c r="BB157" s="201"/>
      <c r="BC157" s="201">
        <f t="shared" si="79"/>
        <v>20</v>
      </c>
      <c r="BD157" s="201"/>
      <c r="BE157" s="201"/>
      <c r="BF157" s="201"/>
      <c r="BG157" s="201"/>
      <c r="BH157" s="201"/>
      <c r="BI157" s="201"/>
      <c r="BJ157" s="201">
        <f t="shared" si="80"/>
        <v>20</v>
      </c>
      <c r="BK157" s="201"/>
      <c r="BL157" s="201"/>
      <c r="BM157" s="201"/>
      <c r="BN157" s="201"/>
      <c r="BO157" s="201"/>
      <c r="BP157" s="201"/>
      <c r="BQ157" s="201">
        <f t="shared" si="81"/>
        <v>0</v>
      </c>
      <c r="BR157" s="201"/>
      <c r="BS157" s="201"/>
      <c r="BT157" s="201"/>
      <c r="BU157" s="201"/>
      <c r="BV157" s="201"/>
      <c r="BW157" s="201"/>
      <c r="BX157" s="201">
        <f t="shared" si="82"/>
        <v>0</v>
      </c>
      <c r="BY157" s="201"/>
      <c r="BZ157" s="201"/>
      <c r="CA157" s="201"/>
      <c r="CB157" s="201"/>
      <c r="CC157" s="201"/>
      <c r="CD157" s="201"/>
      <c r="CE157" s="201">
        <f t="shared" si="83"/>
        <v>20</v>
      </c>
      <c r="CF157" s="201"/>
      <c r="CG157" s="201"/>
      <c r="CH157" s="201"/>
      <c r="CI157" s="201"/>
      <c r="CJ157" s="201"/>
      <c r="CK157" s="201"/>
      <c r="CL157" s="201">
        <f t="shared" si="84"/>
        <v>20</v>
      </c>
      <c r="CM157" s="201"/>
      <c r="CN157" s="201"/>
      <c r="CO157" s="201"/>
      <c r="CP157" s="201"/>
      <c r="CQ157" s="201"/>
      <c r="CR157" s="201"/>
      <c r="CS157" s="201">
        <f t="shared" si="85"/>
        <v>20</v>
      </c>
      <c r="CT157" s="201"/>
      <c r="CU157" s="201"/>
      <c r="CV157" s="201"/>
      <c r="CW157" s="201"/>
      <c r="CX157" s="201"/>
      <c r="CY157" s="201"/>
      <c r="CZ157" s="201">
        <f t="shared" si="86"/>
        <v>20</v>
      </c>
      <c r="DA157" s="201"/>
      <c r="DB157" s="201"/>
      <c r="DC157" s="201"/>
      <c r="DD157" s="201"/>
      <c r="DE157" s="201"/>
      <c r="DF157" s="201"/>
      <c r="DG157" s="201">
        <f t="shared" si="87"/>
        <v>0</v>
      </c>
      <c r="DH157" s="201"/>
      <c r="DI157" s="201"/>
      <c r="DJ157" s="201"/>
      <c r="DK157" s="201"/>
      <c r="DL157" s="201"/>
      <c r="DM157" s="201"/>
      <c r="DN157" s="201">
        <f t="shared" si="88"/>
        <v>0</v>
      </c>
      <c r="DO157" s="201"/>
      <c r="DP157" s="201"/>
      <c r="DQ157" s="201"/>
      <c r="DR157" s="201"/>
      <c r="DS157" s="201"/>
      <c r="DT157" s="201"/>
      <c r="DU157" s="201">
        <f t="shared" si="89"/>
        <v>0</v>
      </c>
      <c r="DV157" s="201"/>
      <c r="DW157" s="201"/>
      <c r="DX157" s="201"/>
      <c r="DY157" s="201"/>
      <c r="DZ157" s="201"/>
      <c r="EA157" s="201"/>
      <c r="EB157" s="201">
        <f t="shared" si="90"/>
        <v>20</v>
      </c>
      <c r="EC157" s="201"/>
      <c r="ED157" s="201"/>
      <c r="EE157" s="201"/>
      <c r="EF157" s="201"/>
      <c r="EG157" s="201"/>
      <c r="EH157" s="201"/>
      <c r="EI157" s="201">
        <f t="shared" si="91"/>
        <v>0</v>
      </c>
      <c r="EJ157" s="201"/>
      <c r="EK157" s="201"/>
      <c r="EL157" s="201"/>
      <c r="EM157" s="201"/>
      <c r="EN157" s="201"/>
      <c r="EO157" s="201"/>
      <c r="EP157" s="201">
        <f t="shared" si="92"/>
        <v>20</v>
      </c>
      <c r="EQ157" s="201"/>
      <c r="ER157" s="201"/>
      <c r="ES157" s="201"/>
      <c r="ET157" s="201"/>
      <c r="EU157" s="201"/>
      <c r="EV157" s="201"/>
      <c r="EW157" s="201">
        <f t="shared" si="93"/>
        <v>0</v>
      </c>
      <c r="EX157" s="201"/>
      <c r="EY157" s="201"/>
      <c r="EZ157" s="201"/>
      <c r="FA157" s="201"/>
      <c r="FB157" s="201"/>
      <c r="FC157" s="201"/>
      <c r="FD157" s="201">
        <f t="shared" si="94"/>
        <v>0</v>
      </c>
      <c r="FE157" s="201"/>
      <c r="FF157" s="201"/>
      <c r="FG157" s="201"/>
      <c r="FH157" s="201"/>
      <c r="FI157" s="201"/>
      <c r="FJ157" s="201"/>
      <c r="FK157" s="201" t="str">
        <f t="shared" si="95"/>
        <v/>
      </c>
      <c r="FL157" s="201"/>
      <c r="FM157" s="201"/>
      <c r="FN157" s="201"/>
      <c r="FO157" s="201"/>
      <c r="FP157" s="201"/>
      <c r="FQ157" s="201"/>
      <c r="FR157" s="201">
        <f t="shared" si="96"/>
        <v>0</v>
      </c>
      <c r="FS157" s="201"/>
      <c r="FT157" s="201"/>
      <c r="FU157" s="201"/>
      <c r="FV157" s="201"/>
      <c r="FW157" s="201"/>
      <c r="FX157" s="201"/>
      <c r="FY157" s="201" t="str">
        <f t="shared" si="97"/>
        <v/>
      </c>
      <c r="FZ157" s="201"/>
      <c r="GA157" s="201"/>
      <c r="GB157" s="201"/>
      <c r="GC157" s="201"/>
      <c r="GD157" s="201"/>
      <c r="GE157" s="201"/>
      <c r="GF157" s="201" t="str">
        <f t="shared" si="98"/>
        <v/>
      </c>
      <c r="GG157" s="201"/>
      <c r="GH157" s="201"/>
      <c r="GI157" s="201"/>
      <c r="GJ157" s="201"/>
      <c r="GK157" s="201"/>
      <c r="GL157" s="201"/>
      <c r="GM157" s="201" t="str">
        <f t="shared" si="99"/>
        <v/>
      </c>
      <c r="GN157" s="201"/>
      <c r="GO157" s="201"/>
      <c r="GP157" s="201"/>
      <c r="GQ157" s="201"/>
      <c r="GR157" s="201"/>
      <c r="GS157" s="201"/>
      <c r="GT157" s="201" t="str">
        <f t="shared" si="100"/>
        <v/>
      </c>
      <c r="GU157" s="201"/>
      <c r="GV157" s="201"/>
      <c r="GW157" s="201"/>
      <c r="GX157" s="201"/>
      <c r="GY157" s="201"/>
      <c r="GZ157" s="201"/>
      <c r="HA157" s="201" t="str">
        <f t="shared" si="101"/>
        <v/>
      </c>
      <c r="HB157" s="201"/>
      <c r="HC157" s="201"/>
      <c r="HD157" s="201"/>
      <c r="HE157" s="201"/>
      <c r="HF157" s="201"/>
      <c r="HG157" s="201"/>
      <c r="HH157" s="201" t="str">
        <f t="shared" si="102"/>
        <v/>
      </c>
      <c r="HI157" s="201"/>
      <c r="HJ157" s="201"/>
      <c r="HK157" s="201"/>
      <c r="HL157" s="201"/>
      <c r="HM157" s="201"/>
      <c r="HN157" s="201"/>
      <c r="HO157" s="201" t="str">
        <f t="shared" si="103"/>
        <v/>
      </c>
      <c r="HP157" s="201"/>
      <c r="HQ157" s="201"/>
      <c r="HR157" s="201"/>
      <c r="HS157" s="201"/>
      <c r="HT157" s="201"/>
      <c r="HU157" s="201"/>
      <c r="HV157" s="201" t="str">
        <f t="shared" si="104"/>
        <v/>
      </c>
      <c r="HW157" s="201"/>
      <c r="HX157" s="201"/>
      <c r="HY157" s="201"/>
      <c r="HZ157" s="201"/>
      <c r="IA157" s="201"/>
      <c r="IB157" s="201"/>
      <c r="IC157" s="201" t="str">
        <f t="shared" si="105"/>
        <v/>
      </c>
      <c r="ID157" s="201"/>
      <c r="IE157" s="201"/>
      <c r="IF157" s="201"/>
      <c r="IG157" s="201"/>
      <c r="IH157" s="201"/>
      <c r="II157" s="201"/>
      <c r="IJ157" s="201" t="str">
        <f t="shared" si="106"/>
        <v/>
      </c>
      <c r="IK157" s="201"/>
      <c r="IL157" s="201"/>
      <c r="IM157" s="201"/>
      <c r="IN157" s="201"/>
      <c r="IO157" s="201"/>
      <c r="IP157" s="201"/>
      <c r="IQ157" s="201" t="str">
        <f t="shared" si="107"/>
        <v/>
      </c>
      <c r="IR157" s="201"/>
      <c r="IS157" s="201"/>
      <c r="IT157" s="201"/>
      <c r="IU157" s="201"/>
      <c r="IV157" s="201"/>
      <c r="IW157" s="201"/>
      <c r="IX157" s="201" t="str">
        <f t="shared" si="108"/>
        <v/>
      </c>
      <c r="IY157" s="201"/>
      <c r="IZ157" s="201"/>
      <c r="JA157" s="201"/>
      <c r="JB157" s="201"/>
      <c r="JC157" s="201"/>
      <c r="JD157" s="201"/>
      <c r="JE157" s="201" t="str">
        <f t="shared" si="109"/>
        <v/>
      </c>
      <c r="JF157" s="201"/>
      <c r="JG157" s="201"/>
      <c r="JH157" s="201"/>
      <c r="JI157" s="201"/>
      <c r="JJ157" s="201"/>
      <c r="JK157" s="201"/>
      <c r="JL157" s="201" t="str">
        <f t="shared" si="110"/>
        <v/>
      </c>
      <c r="JM157" s="201"/>
      <c r="JN157" s="201"/>
      <c r="JO157" s="201"/>
      <c r="JP157" s="201"/>
      <c r="JQ157" s="201"/>
      <c r="JR157" s="201"/>
      <c r="JS157" s="201" t="str">
        <f t="shared" si="111"/>
        <v/>
      </c>
      <c r="JT157" s="201"/>
      <c r="JU157" s="201"/>
      <c r="JV157" s="201"/>
      <c r="JW157" s="201"/>
      <c r="JX157" s="201"/>
      <c r="JY157" s="201"/>
      <c r="JZ157" s="201" t="str">
        <f t="shared" si="112"/>
        <v/>
      </c>
      <c r="KA157" s="201"/>
      <c r="KB157" s="201"/>
      <c r="KC157" s="201"/>
      <c r="KD157" s="201"/>
      <c r="KE157" s="201"/>
      <c r="KF157" s="201"/>
      <c r="KG157" s="201" t="str">
        <f t="shared" si="113"/>
        <v/>
      </c>
      <c r="KH157" s="201"/>
      <c r="KI157" s="201"/>
      <c r="KJ157" s="201"/>
      <c r="KK157" s="201"/>
      <c r="KL157" s="201"/>
      <c r="KM157" s="201"/>
      <c r="KN157" s="201" t="str">
        <f t="shared" si="114"/>
        <v/>
      </c>
      <c r="KO157" s="201"/>
      <c r="KP157" s="201"/>
      <c r="KQ157" s="201"/>
      <c r="KR157" s="201"/>
      <c r="KS157" s="201"/>
      <c r="KT157" s="201"/>
      <c r="KU157" s="201" t="str">
        <f t="shared" si="115"/>
        <v/>
      </c>
      <c r="KV157" s="201"/>
      <c r="KW157" s="201"/>
      <c r="KX157" s="201"/>
      <c r="KY157" s="201"/>
      <c r="KZ157" s="201"/>
      <c r="LA157" s="201"/>
      <c r="LB157" s="201" t="str">
        <f t="shared" si="116"/>
        <v/>
      </c>
      <c r="LC157" s="201"/>
      <c r="LD157" s="201"/>
      <c r="LE157" s="201"/>
      <c r="LF157" s="201"/>
      <c r="LG157" s="201"/>
      <c r="LH157" s="201"/>
      <c r="LI157" s="201" t="str">
        <f t="shared" si="127"/>
        <v/>
      </c>
      <c r="LJ157" s="201"/>
      <c r="LK157" s="201"/>
      <c r="LL157" s="201"/>
      <c r="LM157" s="201"/>
      <c r="LN157" s="201"/>
      <c r="LO157" s="201"/>
      <c r="LP157" s="201" t="str">
        <f t="shared" si="128"/>
        <v/>
      </c>
      <c r="LQ157" s="201"/>
      <c r="LR157" s="201"/>
      <c r="LS157" s="201"/>
      <c r="LT157" s="201"/>
      <c r="LU157" s="201"/>
      <c r="LV157" s="201"/>
      <c r="LW157" s="201" t="str">
        <f t="shared" si="129"/>
        <v/>
      </c>
      <c r="LX157" s="201"/>
      <c r="LY157" s="201"/>
      <c r="LZ157" s="201"/>
      <c r="MA157" s="201"/>
      <c r="MB157" s="201"/>
      <c r="MC157" s="201"/>
      <c r="MD157" s="201" t="str">
        <f t="shared" si="130"/>
        <v/>
      </c>
      <c r="ME157" s="201"/>
      <c r="MF157" s="201"/>
      <c r="MG157" s="201"/>
      <c r="MH157" s="201"/>
      <c r="MI157" s="201"/>
      <c r="MJ157" s="201"/>
      <c r="MK157" s="201" t="str">
        <f t="shared" si="131"/>
        <v/>
      </c>
      <c r="ML157" s="201"/>
      <c r="MM157" s="201"/>
      <c r="MN157" s="201"/>
      <c r="MO157" s="201"/>
      <c r="MP157" s="201"/>
      <c r="MQ157" s="201"/>
      <c r="MR157" s="201" t="str">
        <f t="shared" si="132"/>
        <v/>
      </c>
      <c r="MS157" s="201"/>
      <c r="MT157" s="201"/>
      <c r="MU157" s="201"/>
      <c r="MV157" s="201"/>
      <c r="MW157" s="201"/>
      <c r="MX157" s="201"/>
      <c r="MY157" s="201" t="str">
        <f t="shared" si="133"/>
        <v/>
      </c>
      <c r="MZ157" s="201"/>
      <c r="NA157" s="201"/>
      <c r="NB157" s="201"/>
      <c r="NC157" s="201"/>
      <c r="ND157" s="201"/>
      <c r="NE157" s="201"/>
      <c r="NF157" s="201" t="str">
        <f t="shared" si="134"/>
        <v/>
      </c>
      <c r="NG157" s="201"/>
      <c r="NH157" s="201"/>
      <c r="NI157" s="201"/>
      <c r="NJ157" s="201"/>
      <c r="NK157" s="201"/>
      <c r="NL157" s="201"/>
      <c r="NM157" s="201" t="str">
        <f t="shared" si="135"/>
        <v/>
      </c>
      <c r="NN157" s="201"/>
      <c r="NO157" s="201"/>
      <c r="NP157" s="201"/>
      <c r="NQ157" s="201"/>
      <c r="NR157" s="201"/>
      <c r="NS157" s="201"/>
      <c r="NT157" s="201" t="str">
        <f t="shared" si="136"/>
        <v/>
      </c>
      <c r="NU157" s="201"/>
      <c r="NV157" s="201"/>
      <c r="NW157" s="201"/>
      <c r="NX157" s="201"/>
      <c r="NY157" s="201"/>
      <c r="NZ157" s="201"/>
      <c r="OA157" s="201" t="str">
        <f t="shared" si="137"/>
        <v/>
      </c>
      <c r="OB157" s="201"/>
      <c r="OC157" s="201"/>
      <c r="OD157" s="201"/>
      <c r="OE157" s="201"/>
      <c r="OF157" s="201"/>
      <c r="OG157" s="201"/>
      <c r="OH157" s="201" t="str">
        <f t="shared" si="138"/>
        <v/>
      </c>
      <c r="OI157" s="201"/>
      <c r="OJ157" s="201"/>
      <c r="OK157" s="201"/>
      <c r="OL157" s="201"/>
      <c r="OM157" s="201"/>
      <c r="ON157" s="201"/>
      <c r="OO157" s="201" t="str">
        <f t="shared" si="139"/>
        <v/>
      </c>
      <c r="OP157" s="201"/>
      <c r="OQ157" s="201"/>
      <c r="OR157" s="201"/>
      <c r="OS157" s="201"/>
      <c r="OT157" s="201"/>
      <c r="OU157" s="201"/>
      <c r="OV157" s="201" t="str">
        <f t="shared" si="140"/>
        <v/>
      </c>
      <c r="OW157" s="201"/>
      <c r="OX157" s="201"/>
      <c r="OY157" s="201"/>
      <c r="OZ157" s="201"/>
      <c r="PA157" s="201"/>
      <c r="PB157" s="201"/>
      <c r="PC157" s="201" t="str">
        <f t="shared" si="141"/>
        <v/>
      </c>
      <c r="PD157" s="201"/>
      <c r="PE157" s="201"/>
      <c r="PF157" s="201"/>
      <c r="PG157" s="201"/>
      <c r="PH157" s="201"/>
      <c r="PI157" s="201"/>
      <c r="PJ157" s="201" t="str">
        <f t="shared" si="142"/>
        <v/>
      </c>
      <c r="PK157" s="201"/>
      <c r="PL157" s="201"/>
      <c r="PM157" s="201"/>
      <c r="PN157" s="201"/>
      <c r="PO157" s="201"/>
      <c r="PP157" s="201"/>
      <c r="PQ157" s="201" t="str">
        <f t="shared" si="143"/>
        <v/>
      </c>
      <c r="PR157" s="201"/>
      <c r="PS157" s="201"/>
      <c r="PT157" s="201"/>
      <c r="PU157" s="201"/>
      <c r="PV157" s="201"/>
      <c r="PW157" s="201"/>
      <c r="PX157" s="201" t="str">
        <f t="shared" si="144"/>
        <v/>
      </c>
      <c r="PY157" s="201"/>
      <c r="PZ157" s="201"/>
      <c r="QA157" s="201"/>
      <c r="QB157" s="201"/>
      <c r="QC157" s="201"/>
      <c r="QD157" s="201"/>
      <c r="QE157" s="201" t="str">
        <f t="shared" si="145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5" x14ac:dyDescent="0.2">
      <c r="A158" s="201"/>
      <c r="B158" s="202"/>
      <c r="C158" s="202"/>
      <c r="D158" s="202"/>
      <c r="E158" s="202"/>
      <c r="F158" s="201" t="e">
        <f t="shared" si="150"/>
        <v>#N/A</v>
      </c>
      <c r="G158" s="201"/>
      <c r="H158" s="202"/>
      <c r="I158" s="202"/>
      <c r="J158" s="202"/>
      <c r="K158" s="201"/>
      <c r="L158" s="201"/>
      <c r="M158" s="201">
        <f t="shared" si="151"/>
        <v>0</v>
      </c>
      <c r="N158" s="201"/>
      <c r="O158" s="201"/>
      <c r="P158" s="201"/>
      <c r="Q158" s="203"/>
      <c r="R158" s="201"/>
      <c r="S158" s="201"/>
      <c r="T158" s="201">
        <f t="shared" ref="T158:T178" si="152">T64</f>
        <v>0</v>
      </c>
      <c r="U158" s="201"/>
      <c r="V158" s="201"/>
      <c r="W158" s="201"/>
      <c r="X158" s="201"/>
      <c r="Y158" s="201"/>
      <c r="Z158" s="201"/>
      <c r="AA158" s="201">
        <f t="shared" ref="AA158:AA178" si="153">AA64</f>
        <v>20</v>
      </c>
      <c r="AB158" s="201"/>
      <c r="AC158" s="201"/>
      <c r="AD158" s="201"/>
      <c r="AE158" s="201"/>
      <c r="AF158" s="201"/>
      <c r="AG158" s="201"/>
      <c r="AH158" s="201">
        <f t="shared" si="76"/>
        <v>0</v>
      </c>
      <c r="AI158" s="201"/>
      <c r="AJ158" s="201"/>
      <c r="AK158" s="201"/>
      <c r="AL158" s="201"/>
      <c r="AM158" s="201"/>
      <c r="AN158" s="201"/>
      <c r="AO158" s="201">
        <f t="shared" si="77"/>
        <v>0</v>
      </c>
      <c r="AP158" s="201"/>
      <c r="AQ158" s="201"/>
      <c r="AR158" s="201"/>
      <c r="AS158" s="201"/>
      <c r="AT158" s="201"/>
      <c r="AU158" s="201"/>
      <c r="AV158" s="201">
        <f t="shared" si="78"/>
        <v>20</v>
      </c>
      <c r="AW158" s="201"/>
      <c r="AX158" s="201"/>
      <c r="AY158" s="201"/>
      <c r="AZ158" s="201"/>
      <c r="BA158" s="201"/>
      <c r="BB158" s="201"/>
      <c r="BC158" s="201">
        <f t="shared" si="79"/>
        <v>0</v>
      </c>
      <c r="BD158" s="201"/>
      <c r="BE158" s="201"/>
      <c r="BF158" s="201"/>
      <c r="BG158" s="201"/>
      <c r="BH158" s="201"/>
      <c r="BI158" s="201"/>
      <c r="BJ158" s="201">
        <f t="shared" si="80"/>
        <v>0</v>
      </c>
      <c r="BK158" s="201"/>
      <c r="BL158" s="201"/>
      <c r="BM158" s="201"/>
      <c r="BN158" s="201"/>
      <c r="BO158" s="201"/>
      <c r="BP158" s="201"/>
      <c r="BQ158" s="201">
        <f t="shared" si="81"/>
        <v>0</v>
      </c>
      <c r="BR158" s="201"/>
      <c r="BS158" s="201"/>
      <c r="BT158" s="201"/>
      <c r="BU158" s="201"/>
      <c r="BV158" s="201"/>
      <c r="BW158" s="201"/>
      <c r="BX158" s="201">
        <f t="shared" si="82"/>
        <v>0</v>
      </c>
      <c r="BY158" s="201"/>
      <c r="BZ158" s="201"/>
      <c r="CA158" s="201"/>
      <c r="CB158" s="201"/>
      <c r="CC158" s="201"/>
      <c r="CD158" s="201"/>
      <c r="CE158" s="201">
        <f t="shared" si="83"/>
        <v>0</v>
      </c>
      <c r="CF158" s="201"/>
      <c r="CG158" s="201"/>
      <c r="CH158" s="201"/>
      <c r="CI158" s="201"/>
      <c r="CJ158" s="201"/>
      <c r="CK158" s="201"/>
      <c r="CL158" s="201">
        <f t="shared" si="84"/>
        <v>0</v>
      </c>
      <c r="CM158" s="201"/>
      <c r="CN158" s="201"/>
      <c r="CO158" s="201"/>
      <c r="CP158" s="201"/>
      <c r="CQ158" s="201"/>
      <c r="CR158" s="201"/>
      <c r="CS158" s="201">
        <f t="shared" si="85"/>
        <v>0</v>
      </c>
      <c r="CT158" s="201"/>
      <c r="CU158" s="201"/>
      <c r="CV158" s="201"/>
      <c r="CW158" s="201"/>
      <c r="CX158" s="201"/>
      <c r="CY158" s="201"/>
      <c r="CZ158" s="201">
        <f t="shared" si="86"/>
        <v>0</v>
      </c>
      <c r="DA158" s="201"/>
      <c r="DB158" s="201"/>
      <c r="DC158" s="201"/>
      <c r="DD158" s="201"/>
      <c r="DE158" s="201"/>
      <c r="DF158" s="201"/>
      <c r="DG158" s="201">
        <f t="shared" si="87"/>
        <v>0</v>
      </c>
      <c r="DH158" s="201"/>
      <c r="DI158" s="201"/>
      <c r="DJ158" s="201"/>
      <c r="DK158" s="201"/>
      <c r="DL158" s="201"/>
      <c r="DM158" s="201"/>
      <c r="DN158" s="201">
        <f t="shared" si="88"/>
        <v>0</v>
      </c>
      <c r="DO158" s="201"/>
      <c r="DP158" s="201"/>
      <c r="DQ158" s="201"/>
      <c r="DR158" s="201"/>
      <c r="DS158" s="201"/>
      <c r="DT158" s="201"/>
      <c r="DU158" s="201">
        <f t="shared" si="89"/>
        <v>0</v>
      </c>
      <c r="DV158" s="201"/>
      <c r="DW158" s="201"/>
      <c r="DX158" s="201"/>
      <c r="DY158" s="201"/>
      <c r="DZ158" s="201"/>
      <c r="EA158" s="201"/>
      <c r="EB158" s="201">
        <f t="shared" si="90"/>
        <v>0</v>
      </c>
      <c r="EC158" s="201"/>
      <c r="ED158" s="201"/>
      <c r="EE158" s="201"/>
      <c r="EF158" s="201"/>
      <c r="EG158" s="201"/>
      <c r="EH158" s="201"/>
      <c r="EI158" s="201">
        <f t="shared" si="91"/>
        <v>0</v>
      </c>
      <c r="EJ158" s="201"/>
      <c r="EK158" s="201"/>
      <c r="EL158" s="201"/>
      <c r="EM158" s="201"/>
      <c r="EN158" s="201"/>
      <c r="EO158" s="201"/>
      <c r="EP158" s="201">
        <f t="shared" si="92"/>
        <v>0</v>
      </c>
      <c r="EQ158" s="201"/>
      <c r="ER158" s="201"/>
      <c r="ES158" s="201"/>
      <c r="ET158" s="201"/>
      <c r="EU158" s="201"/>
      <c r="EV158" s="201"/>
      <c r="EW158" s="201">
        <f t="shared" si="93"/>
        <v>0</v>
      </c>
      <c r="EX158" s="201"/>
      <c r="EY158" s="201"/>
      <c r="EZ158" s="201"/>
      <c r="FA158" s="201"/>
      <c r="FB158" s="201"/>
      <c r="FC158" s="201"/>
      <c r="FD158" s="201">
        <f t="shared" si="94"/>
        <v>0</v>
      </c>
      <c r="FE158" s="201"/>
      <c r="FF158" s="201"/>
      <c r="FG158" s="201"/>
      <c r="FH158" s="201"/>
      <c r="FI158" s="201"/>
      <c r="FJ158" s="201"/>
      <c r="FK158" s="201" t="str">
        <f t="shared" si="95"/>
        <v/>
      </c>
      <c r="FL158" s="201"/>
      <c r="FM158" s="201"/>
      <c r="FN158" s="201"/>
      <c r="FO158" s="201"/>
      <c r="FP158" s="201"/>
      <c r="FQ158" s="201"/>
      <c r="FR158" s="201">
        <f t="shared" si="96"/>
        <v>0</v>
      </c>
      <c r="FS158" s="201"/>
      <c r="FT158" s="201"/>
      <c r="FU158" s="201"/>
      <c r="FV158" s="201"/>
      <c r="FW158" s="201"/>
      <c r="FX158" s="201"/>
      <c r="FY158" s="201" t="str">
        <f t="shared" si="97"/>
        <v/>
      </c>
      <c r="FZ158" s="201"/>
      <c r="GA158" s="201"/>
      <c r="GB158" s="201"/>
      <c r="GC158" s="201"/>
      <c r="GD158" s="201"/>
      <c r="GE158" s="201"/>
      <c r="GF158" s="201" t="str">
        <f t="shared" si="98"/>
        <v/>
      </c>
      <c r="GG158" s="201"/>
      <c r="GH158" s="201"/>
      <c r="GI158" s="201"/>
      <c r="GJ158" s="201"/>
      <c r="GK158" s="201"/>
      <c r="GL158" s="201"/>
      <c r="GM158" s="201" t="str">
        <f t="shared" si="99"/>
        <v/>
      </c>
      <c r="GN158" s="201"/>
      <c r="GO158" s="201"/>
      <c r="GP158" s="201"/>
      <c r="GQ158" s="201"/>
      <c r="GR158" s="201"/>
      <c r="GS158" s="201"/>
      <c r="GT158" s="201" t="str">
        <f t="shared" si="100"/>
        <v/>
      </c>
      <c r="GU158" s="201"/>
      <c r="GV158" s="201"/>
      <c r="GW158" s="201"/>
      <c r="GX158" s="201"/>
      <c r="GY158" s="201"/>
      <c r="GZ158" s="201"/>
      <c r="HA158" s="201" t="str">
        <f t="shared" si="101"/>
        <v/>
      </c>
      <c r="HB158" s="201"/>
      <c r="HC158" s="201"/>
      <c r="HD158" s="201"/>
      <c r="HE158" s="201"/>
      <c r="HF158" s="201"/>
      <c r="HG158" s="201"/>
      <c r="HH158" s="201" t="str">
        <f t="shared" si="102"/>
        <v/>
      </c>
      <c r="HI158" s="201"/>
      <c r="HJ158" s="201"/>
      <c r="HK158" s="201"/>
      <c r="HL158" s="201"/>
      <c r="HM158" s="201"/>
      <c r="HN158" s="201"/>
      <c r="HO158" s="201" t="str">
        <f t="shared" si="103"/>
        <v/>
      </c>
      <c r="HP158" s="201"/>
      <c r="HQ158" s="201"/>
      <c r="HR158" s="201"/>
      <c r="HS158" s="201"/>
      <c r="HT158" s="201"/>
      <c r="HU158" s="201"/>
      <c r="HV158" s="201" t="str">
        <f t="shared" si="104"/>
        <v/>
      </c>
      <c r="HW158" s="201"/>
      <c r="HX158" s="201"/>
      <c r="HY158" s="201"/>
      <c r="HZ158" s="201"/>
      <c r="IA158" s="201"/>
      <c r="IB158" s="201"/>
      <c r="IC158" s="201" t="str">
        <f t="shared" si="105"/>
        <v/>
      </c>
      <c r="ID158" s="201"/>
      <c r="IE158" s="201"/>
      <c r="IF158" s="201"/>
      <c r="IG158" s="201"/>
      <c r="IH158" s="201"/>
      <c r="II158" s="201"/>
      <c r="IJ158" s="201" t="str">
        <f t="shared" si="106"/>
        <v/>
      </c>
      <c r="IK158" s="201"/>
      <c r="IL158" s="201"/>
      <c r="IM158" s="201"/>
      <c r="IN158" s="201"/>
      <c r="IO158" s="201"/>
      <c r="IP158" s="201"/>
      <c r="IQ158" s="201" t="str">
        <f t="shared" si="107"/>
        <v/>
      </c>
      <c r="IR158" s="201"/>
      <c r="IS158" s="201"/>
      <c r="IT158" s="201"/>
      <c r="IU158" s="201"/>
      <c r="IV158" s="201"/>
      <c r="IW158" s="201"/>
      <c r="IX158" s="201" t="str">
        <f t="shared" si="108"/>
        <v/>
      </c>
      <c r="IY158" s="201"/>
      <c r="IZ158" s="201"/>
      <c r="JA158" s="201"/>
      <c r="JB158" s="201"/>
      <c r="JC158" s="201"/>
      <c r="JD158" s="201"/>
      <c r="JE158" s="201" t="str">
        <f t="shared" si="109"/>
        <v/>
      </c>
      <c r="JF158" s="201"/>
      <c r="JG158" s="201"/>
      <c r="JH158" s="201"/>
      <c r="JI158" s="201"/>
      <c r="JJ158" s="201"/>
      <c r="JK158" s="201"/>
      <c r="JL158" s="201" t="str">
        <f t="shared" si="110"/>
        <v/>
      </c>
      <c r="JM158" s="201"/>
      <c r="JN158" s="201"/>
      <c r="JO158" s="201"/>
      <c r="JP158" s="201"/>
      <c r="JQ158" s="201"/>
      <c r="JR158" s="201"/>
      <c r="JS158" s="201" t="str">
        <f t="shared" si="111"/>
        <v/>
      </c>
      <c r="JT158" s="201"/>
      <c r="JU158" s="201"/>
      <c r="JV158" s="201"/>
      <c r="JW158" s="201"/>
      <c r="JX158" s="201"/>
      <c r="JY158" s="201"/>
      <c r="JZ158" s="201" t="str">
        <f t="shared" si="112"/>
        <v/>
      </c>
      <c r="KA158" s="201"/>
      <c r="KB158" s="201"/>
      <c r="KC158" s="201"/>
      <c r="KD158" s="201"/>
      <c r="KE158" s="201"/>
      <c r="KF158" s="201"/>
      <c r="KG158" s="201" t="str">
        <f t="shared" si="113"/>
        <v/>
      </c>
      <c r="KH158" s="201"/>
      <c r="KI158" s="201"/>
      <c r="KJ158" s="201"/>
      <c r="KK158" s="201"/>
      <c r="KL158" s="201"/>
      <c r="KM158" s="201"/>
      <c r="KN158" s="201" t="str">
        <f t="shared" si="114"/>
        <v/>
      </c>
      <c r="KO158" s="201"/>
      <c r="KP158" s="201"/>
      <c r="KQ158" s="201"/>
      <c r="KR158" s="201"/>
      <c r="KS158" s="201"/>
      <c r="KT158" s="201"/>
      <c r="KU158" s="201" t="str">
        <f t="shared" si="115"/>
        <v/>
      </c>
      <c r="KV158" s="201"/>
      <c r="KW158" s="201"/>
      <c r="KX158" s="201"/>
      <c r="KY158" s="201"/>
      <c r="KZ158" s="201"/>
      <c r="LA158" s="201"/>
      <c r="LB158" s="201" t="str">
        <f t="shared" si="116"/>
        <v/>
      </c>
      <c r="LC158" s="201"/>
      <c r="LD158" s="201"/>
      <c r="LE158" s="201"/>
      <c r="LF158" s="201"/>
      <c r="LG158" s="201"/>
      <c r="LH158" s="201"/>
      <c r="LI158" s="201" t="str">
        <f t="shared" si="127"/>
        <v/>
      </c>
      <c r="LJ158" s="201"/>
      <c r="LK158" s="201"/>
      <c r="LL158" s="201"/>
      <c r="LM158" s="201"/>
      <c r="LN158" s="201"/>
      <c r="LO158" s="201"/>
      <c r="LP158" s="201" t="str">
        <f t="shared" si="128"/>
        <v/>
      </c>
      <c r="LQ158" s="201"/>
      <c r="LR158" s="201"/>
      <c r="LS158" s="201"/>
      <c r="LT158" s="201"/>
      <c r="LU158" s="201"/>
      <c r="LV158" s="201"/>
      <c r="LW158" s="201" t="str">
        <f t="shared" si="129"/>
        <v/>
      </c>
      <c r="LX158" s="201"/>
      <c r="LY158" s="201"/>
      <c r="LZ158" s="201"/>
      <c r="MA158" s="201"/>
      <c r="MB158" s="201"/>
      <c r="MC158" s="201"/>
      <c r="MD158" s="201" t="str">
        <f t="shared" si="130"/>
        <v/>
      </c>
      <c r="ME158" s="201"/>
      <c r="MF158" s="201"/>
      <c r="MG158" s="201"/>
      <c r="MH158" s="201"/>
      <c r="MI158" s="201"/>
      <c r="MJ158" s="201"/>
      <c r="MK158" s="201" t="str">
        <f t="shared" si="131"/>
        <v/>
      </c>
      <c r="ML158" s="201"/>
      <c r="MM158" s="201"/>
      <c r="MN158" s="201"/>
      <c r="MO158" s="201"/>
      <c r="MP158" s="201"/>
      <c r="MQ158" s="201"/>
      <c r="MR158" s="201" t="str">
        <f t="shared" si="132"/>
        <v/>
      </c>
      <c r="MS158" s="201"/>
      <c r="MT158" s="201"/>
      <c r="MU158" s="201"/>
      <c r="MV158" s="201"/>
      <c r="MW158" s="201"/>
      <c r="MX158" s="201"/>
      <c r="MY158" s="201" t="str">
        <f t="shared" si="133"/>
        <v/>
      </c>
      <c r="MZ158" s="201"/>
      <c r="NA158" s="201"/>
      <c r="NB158" s="201"/>
      <c r="NC158" s="201"/>
      <c r="ND158" s="201"/>
      <c r="NE158" s="201"/>
      <c r="NF158" s="201" t="str">
        <f t="shared" si="134"/>
        <v/>
      </c>
      <c r="NG158" s="201"/>
      <c r="NH158" s="201"/>
      <c r="NI158" s="201"/>
      <c r="NJ158" s="201"/>
      <c r="NK158" s="201"/>
      <c r="NL158" s="201"/>
      <c r="NM158" s="201" t="str">
        <f t="shared" si="135"/>
        <v/>
      </c>
      <c r="NN158" s="201"/>
      <c r="NO158" s="201"/>
      <c r="NP158" s="201"/>
      <c r="NQ158" s="201"/>
      <c r="NR158" s="201"/>
      <c r="NS158" s="201"/>
      <c r="NT158" s="201" t="str">
        <f t="shared" si="136"/>
        <v/>
      </c>
      <c r="NU158" s="201"/>
      <c r="NV158" s="201"/>
      <c r="NW158" s="201"/>
      <c r="NX158" s="201"/>
      <c r="NY158" s="201"/>
      <c r="NZ158" s="201"/>
      <c r="OA158" s="201" t="str">
        <f t="shared" si="137"/>
        <v/>
      </c>
      <c r="OB158" s="201"/>
      <c r="OC158" s="201"/>
      <c r="OD158" s="201"/>
      <c r="OE158" s="201"/>
      <c r="OF158" s="201"/>
      <c r="OG158" s="201"/>
      <c r="OH158" s="201" t="str">
        <f t="shared" si="138"/>
        <v/>
      </c>
      <c r="OI158" s="201"/>
      <c r="OJ158" s="201"/>
      <c r="OK158" s="201"/>
      <c r="OL158" s="201"/>
      <c r="OM158" s="201"/>
      <c r="ON158" s="201"/>
      <c r="OO158" s="201" t="str">
        <f t="shared" si="139"/>
        <v/>
      </c>
      <c r="OP158" s="201"/>
      <c r="OQ158" s="201"/>
      <c r="OR158" s="201"/>
      <c r="OS158" s="201"/>
      <c r="OT158" s="201"/>
      <c r="OU158" s="201"/>
      <c r="OV158" s="201" t="str">
        <f t="shared" si="140"/>
        <v/>
      </c>
      <c r="OW158" s="201"/>
      <c r="OX158" s="201"/>
      <c r="OY158" s="201"/>
      <c r="OZ158" s="201"/>
      <c r="PA158" s="201"/>
      <c r="PB158" s="201"/>
      <c r="PC158" s="201" t="str">
        <f t="shared" si="141"/>
        <v/>
      </c>
      <c r="PD158" s="201"/>
      <c r="PE158" s="201"/>
      <c r="PF158" s="201"/>
      <c r="PG158" s="201"/>
      <c r="PH158" s="201"/>
      <c r="PI158" s="201"/>
      <c r="PJ158" s="201" t="str">
        <f t="shared" si="142"/>
        <v/>
      </c>
      <c r="PK158" s="201"/>
      <c r="PL158" s="201"/>
      <c r="PM158" s="201"/>
      <c r="PN158" s="201"/>
      <c r="PO158" s="201"/>
      <c r="PP158" s="201"/>
      <c r="PQ158" s="201" t="str">
        <f t="shared" si="143"/>
        <v/>
      </c>
      <c r="PR158" s="201"/>
      <c r="PS158" s="201"/>
      <c r="PT158" s="201"/>
      <c r="PU158" s="201"/>
      <c r="PV158" s="201"/>
      <c r="PW158" s="201"/>
      <c r="PX158" s="201" t="str">
        <f t="shared" si="144"/>
        <v/>
      </c>
      <c r="PY158" s="201"/>
      <c r="PZ158" s="201"/>
      <c r="QA158" s="201"/>
      <c r="QB158" s="201"/>
      <c r="QC158" s="201"/>
      <c r="QD158" s="201"/>
      <c r="QE158" s="201" t="str">
        <f t="shared" si="145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5" x14ac:dyDescent="0.2">
      <c r="A159" s="201"/>
      <c r="B159" s="202"/>
      <c r="C159" s="202"/>
      <c r="D159" s="202"/>
      <c r="E159" s="202"/>
      <c r="F159" s="201" t="e">
        <f t="shared" si="150"/>
        <v>#N/A</v>
      </c>
      <c r="G159" s="201"/>
      <c r="H159" s="202"/>
      <c r="I159" s="202"/>
      <c r="J159" s="202"/>
      <c r="K159" s="201"/>
      <c r="L159" s="201"/>
      <c r="M159" s="201">
        <f t="shared" si="151"/>
        <v>0</v>
      </c>
      <c r="N159" s="201"/>
      <c r="O159" s="201"/>
      <c r="P159" s="201"/>
      <c r="Q159" s="203"/>
      <c r="R159" s="201"/>
      <c r="S159" s="201"/>
      <c r="T159" s="201">
        <f t="shared" si="152"/>
        <v>20</v>
      </c>
      <c r="U159" s="201"/>
      <c r="V159" s="201"/>
      <c r="W159" s="201"/>
      <c r="X159" s="201"/>
      <c r="Y159" s="201"/>
      <c r="Z159" s="201"/>
      <c r="AA159" s="201">
        <f t="shared" si="153"/>
        <v>0</v>
      </c>
      <c r="AB159" s="201"/>
      <c r="AC159" s="201"/>
      <c r="AD159" s="201"/>
      <c r="AE159" s="201"/>
      <c r="AF159" s="201"/>
      <c r="AG159" s="201"/>
      <c r="AH159" s="201">
        <f t="shared" si="76"/>
        <v>0</v>
      </c>
      <c r="AI159" s="201"/>
      <c r="AJ159" s="201"/>
      <c r="AK159" s="201"/>
      <c r="AL159" s="201"/>
      <c r="AM159" s="201"/>
      <c r="AN159" s="201"/>
      <c r="AO159" s="201">
        <f t="shared" si="77"/>
        <v>0</v>
      </c>
      <c r="AP159" s="201"/>
      <c r="AQ159" s="201"/>
      <c r="AR159" s="201"/>
      <c r="AS159" s="201"/>
      <c r="AT159" s="201"/>
      <c r="AU159" s="201"/>
      <c r="AV159" s="201">
        <f t="shared" si="78"/>
        <v>0</v>
      </c>
      <c r="AW159" s="201"/>
      <c r="AX159" s="201"/>
      <c r="AY159" s="201"/>
      <c r="AZ159" s="201"/>
      <c r="BA159" s="201"/>
      <c r="BB159" s="201"/>
      <c r="BC159" s="201">
        <f t="shared" si="79"/>
        <v>20</v>
      </c>
      <c r="BD159" s="201"/>
      <c r="BE159" s="201"/>
      <c r="BF159" s="201"/>
      <c r="BG159" s="201"/>
      <c r="BH159" s="201"/>
      <c r="BI159" s="201"/>
      <c r="BJ159" s="201">
        <f t="shared" si="80"/>
        <v>20</v>
      </c>
      <c r="BK159" s="201"/>
      <c r="BL159" s="201"/>
      <c r="BM159" s="201"/>
      <c r="BN159" s="201"/>
      <c r="BO159" s="201"/>
      <c r="BP159" s="201"/>
      <c r="BQ159" s="201">
        <f t="shared" si="81"/>
        <v>0</v>
      </c>
      <c r="BR159" s="201"/>
      <c r="BS159" s="201"/>
      <c r="BT159" s="201"/>
      <c r="BU159" s="201"/>
      <c r="BV159" s="201"/>
      <c r="BW159" s="201"/>
      <c r="BX159" s="201">
        <f t="shared" si="82"/>
        <v>0</v>
      </c>
      <c r="BY159" s="201"/>
      <c r="BZ159" s="201"/>
      <c r="CA159" s="201"/>
      <c r="CB159" s="201"/>
      <c r="CC159" s="201"/>
      <c r="CD159" s="201"/>
      <c r="CE159" s="201">
        <f t="shared" si="83"/>
        <v>0</v>
      </c>
      <c r="CF159" s="201"/>
      <c r="CG159" s="201"/>
      <c r="CH159" s="201"/>
      <c r="CI159" s="201"/>
      <c r="CJ159" s="201"/>
      <c r="CK159" s="201"/>
      <c r="CL159" s="201">
        <f t="shared" si="84"/>
        <v>20</v>
      </c>
      <c r="CM159" s="201"/>
      <c r="CN159" s="201"/>
      <c r="CO159" s="201"/>
      <c r="CP159" s="201"/>
      <c r="CQ159" s="201"/>
      <c r="CR159" s="201"/>
      <c r="CS159" s="201">
        <f t="shared" si="85"/>
        <v>20</v>
      </c>
      <c r="CT159" s="201"/>
      <c r="CU159" s="201"/>
      <c r="CV159" s="201"/>
      <c r="CW159" s="201"/>
      <c r="CX159" s="201"/>
      <c r="CY159" s="201"/>
      <c r="CZ159" s="201">
        <f t="shared" si="86"/>
        <v>20</v>
      </c>
      <c r="DA159" s="201"/>
      <c r="DB159" s="201"/>
      <c r="DC159" s="201"/>
      <c r="DD159" s="201"/>
      <c r="DE159" s="201"/>
      <c r="DF159" s="201"/>
      <c r="DG159" s="201">
        <f t="shared" si="87"/>
        <v>0</v>
      </c>
      <c r="DH159" s="201"/>
      <c r="DI159" s="201"/>
      <c r="DJ159" s="201"/>
      <c r="DK159" s="201"/>
      <c r="DL159" s="201"/>
      <c r="DM159" s="201"/>
      <c r="DN159" s="201">
        <f t="shared" si="88"/>
        <v>0</v>
      </c>
      <c r="DO159" s="201"/>
      <c r="DP159" s="201"/>
      <c r="DQ159" s="201"/>
      <c r="DR159" s="201"/>
      <c r="DS159" s="201"/>
      <c r="DT159" s="201"/>
      <c r="DU159" s="201">
        <f t="shared" si="89"/>
        <v>0</v>
      </c>
      <c r="DV159" s="201"/>
      <c r="DW159" s="201"/>
      <c r="DX159" s="201"/>
      <c r="DY159" s="201"/>
      <c r="DZ159" s="201"/>
      <c r="EA159" s="201"/>
      <c r="EB159" s="201">
        <f t="shared" si="90"/>
        <v>0</v>
      </c>
      <c r="EC159" s="201"/>
      <c r="ED159" s="201"/>
      <c r="EE159" s="201"/>
      <c r="EF159" s="201"/>
      <c r="EG159" s="201"/>
      <c r="EH159" s="201"/>
      <c r="EI159" s="201">
        <f t="shared" si="91"/>
        <v>0</v>
      </c>
      <c r="EJ159" s="201"/>
      <c r="EK159" s="201"/>
      <c r="EL159" s="201"/>
      <c r="EM159" s="201"/>
      <c r="EN159" s="201"/>
      <c r="EO159" s="201"/>
      <c r="EP159" s="201">
        <f t="shared" si="92"/>
        <v>0</v>
      </c>
      <c r="EQ159" s="201"/>
      <c r="ER159" s="201"/>
      <c r="ES159" s="201"/>
      <c r="ET159" s="201"/>
      <c r="EU159" s="201"/>
      <c r="EV159" s="201"/>
      <c r="EW159" s="201">
        <f t="shared" si="93"/>
        <v>0</v>
      </c>
      <c r="EX159" s="201"/>
      <c r="EY159" s="201"/>
      <c r="EZ159" s="201"/>
      <c r="FA159" s="201"/>
      <c r="FB159" s="201"/>
      <c r="FC159" s="201"/>
      <c r="FD159" s="201">
        <f t="shared" si="94"/>
        <v>0</v>
      </c>
      <c r="FE159" s="201"/>
      <c r="FF159" s="201"/>
      <c r="FG159" s="201"/>
      <c r="FH159" s="201"/>
      <c r="FI159" s="201"/>
      <c r="FJ159" s="201"/>
      <c r="FK159" s="201" t="str">
        <f t="shared" si="95"/>
        <v/>
      </c>
      <c r="FL159" s="201"/>
      <c r="FM159" s="201"/>
      <c r="FN159" s="201"/>
      <c r="FO159" s="201"/>
      <c r="FP159" s="201"/>
      <c r="FQ159" s="201"/>
      <c r="FR159" s="201">
        <f t="shared" si="96"/>
        <v>0</v>
      </c>
      <c r="FS159" s="201"/>
      <c r="FT159" s="201"/>
      <c r="FU159" s="201"/>
      <c r="FV159" s="201"/>
      <c r="FW159" s="201"/>
      <c r="FX159" s="201"/>
      <c r="FY159" s="201" t="str">
        <f t="shared" si="97"/>
        <v/>
      </c>
      <c r="FZ159" s="201"/>
      <c r="GA159" s="201"/>
      <c r="GB159" s="201"/>
      <c r="GC159" s="201"/>
      <c r="GD159" s="201"/>
      <c r="GE159" s="201"/>
      <c r="GF159" s="201" t="str">
        <f t="shared" si="98"/>
        <v/>
      </c>
      <c r="GG159" s="201"/>
      <c r="GH159" s="201"/>
      <c r="GI159" s="201"/>
      <c r="GJ159" s="201"/>
      <c r="GK159" s="201"/>
      <c r="GL159" s="201"/>
      <c r="GM159" s="201" t="str">
        <f t="shared" si="99"/>
        <v/>
      </c>
      <c r="GN159" s="201"/>
      <c r="GO159" s="201"/>
      <c r="GP159" s="201"/>
      <c r="GQ159" s="201"/>
      <c r="GR159" s="201"/>
      <c r="GS159" s="201"/>
      <c r="GT159" s="201" t="str">
        <f t="shared" si="100"/>
        <v/>
      </c>
      <c r="GU159" s="201"/>
      <c r="GV159" s="201"/>
      <c r="GW159" s="201"/>
      <c r="GX159" s="201"/>
      <c r="GY159" s="201"/>
      <c r="GZ159" s="201"/>
      <c r="HA159" s="201" t="str">
        <f t="shared" si="101"/>
        <v/>
      </c>
      <c r="HB159" s="201"/>
      <c r="HC159" s="201"/>
      <c r="HD159" s="201"/>
      <c r="HE159" s="201"/>
      <c r="HF159" s="201"/>
      <c r="HG159" s="201"/>
      <c r="HH159" s="201" t="str">
        <f t="shared" si="102"/>
        <v/>
      </c>
      <c r="HI159" s="201"/>
      <c r="HJ159" s="201"/>
      <c r="HK159" s="201"/>
      <c r="HL159" s="201"/>
      <c r="HM159" s="201"/>
      <c r="HN159" s="201"/>
      <c r="HO159" s="201" t="str">
        <f t="shared" si="103"/>
        <v/>
      </c>
      <c r="HP159" s="201"/>
      <c r="HQ159" s="201"/>
      <c r="HR159" s="201"/>
      <c r="HS159" s="201"/>
      <c r="HT159" s="201"/>
      <c r="HU159" s="201"/>
      <c r="HV159" s="201" t="str">
        <f t="shared" si="104"/>
        <v/>
      </c>
      <c r="HW159" s="201"/>
      <c r="HX159" s="201"/>
      <c r="HY159" s="201"/>
      <c r="HZ159" s="201"/>
      <c r="IA159" s="201"/>
      <c r="IB159" s="201"/>
      <c r="IC159" s="201" t="str">
        <f t="shared" si="105"/>
        <v/>
      </c>
      <c r="ID159" s="201"/>
      <c r="IE159" s="201"/>
      <c r="IF159" s="201"/>
      <c r="IG159" s="201"/>
      <c r="IH159" s="201"/>
      <c r="II159" s="201"/>
      <c r="IJ159" s="201" t="str">
        <f t="shared" si="106"/>
        <v/>
      </c>
      <c r="IK159" s="201"/>
      <c r="IL159" s="201"/>
      <c r="IM159" s="201"/>
      <c r="IN159" s="201"/>
      <c r="IO159" s="201"/>
      <c r="IP159" s="201"/>
      <c r="IQ159" s="201" t="str">
        <f t="shared" si="107"/>
        <v/>
      </c>
      <c r="IR159" s="201"/>
      <c r="IS159" s="201"/>
      <c r="IT159" s="201"/>
      <c r="IU159" s="201"/>
      <c r="IV159" s="201"/>
      <c r="IW159" s="201"/>
      <c r="IX159" s="201" t="str">
        <f t="shared" si="108"/>
        <v/>
      </c>
      <c r="IY159" s="201"/>
      <c r="IZ159" s="201"/>
      <c r="JA159" s="201"/>
      <c r="JB159" s="201"/>
      <c r="JC159" s="201"/>
      <c r="JD159" s="201"/>
      <c r="JE159" s="201" t="str">
        <f t="shared" si="109"/>
        <v/>
      </c>
      <c r="JF159" s="201"/>
      <c r="JG159" s="201"/>
      <c r="JH159" s="201"/>
      <c r="JI159" s="201"/>
      <c r="JJ159" s="201"/>
      <c r="JK159" s="201"/>
      <c r="JL159" s="201" t="str">
        <f t="shared" si="110"/>
        <v/>
      </c>
      <c r="JM159" s="201"/>
      <c r="JN159" s="201"/>
      <c r="JO159" s="201"/>
      <c r="JP159" s="201"/>
      <c r="JQ159" s="201"/>
      <c r="JR159" s="201"/>
      <c r="JS159" s="201" t="str">
        <f t="shared" si="111"/>
        <v/>
      </c>
      <c r="JT159" s="201"/>
      <c r="JU159" s="201"/>
      <c r="JV159" s="201"/>
      <c r="JW159" s="201"/>
      <c r="JX159" s="201"/>
      <c r="JY159" s="201"/>
      <c r="JZ159" s="201" t="str">
        <f t="shared" si="112"/>
        <v/>
      </c>
      <c r="KA159" s="201"/>
      <c r="KB159" s="201"/>
      <c r="KC159" s="201"/>
      <c r="KD159" s="201"/>
      <c r="KE159" s="201"/>
      <c r="KF159" s="201"/>
      <c r="KG159" s="201" t="str">
        <f t="shared" si="113"/>
        <v/>
      </c>
      <c r="KH159" s="201"/>
      <c r="KI159" s="201"/>
      <c r="KJ159" s="201"/>
      <c r="KK159" s="201"/>
      <c r="KL159" s="201"/>
      <c r="KM159" s="201"/>
      <c r="KN159" s="201" t="str">
        <f t="shared" si="114"/>
        <v/>
      </c>
      <c r="KO159" s="201"/>
      <c r="KP159" s="201"/>
      <c r="KQ159" s="201"/>
      <c r="KR159" s="201"/>
      <c r="KS159" s="201"/>
      <c r="KT159" s="201"/>
      <c r="KU159" s="201" t="str">
        <f t="shared" si="115"/>
        <v/>
      </c>
      <c r="KV159" s="201"/>
      <c r="KW159" s="201"/>
      <c r="KX159" s="201"/>
      <c r="KY159" s="201"/>
      <c r="KZ159" s="201"/>
      <c r="LA159" s="201"/>
      <c r="LB159" s="201" t="str">
        <f t="shared" si="116"/>
        <v/>
      </c>
      <c r="LC159" s="201"/>
      <c r="LD159" s="201"/>
      <c r="LE159" s="201"/>
      <c r="LF159" s="201"/>
      <c r="LG159" s="201"/>
      <c r="LH159" s="201"/>
      <c r="LI159" s="201" t="str">
        <f t="shared" si="127"/>
        <v/>
      </c>
      <c r="LJ159" s="201"/>
      <c r="LK159" s="201"/>
      <c r="LL159" s="201"/>
      <c r="LM159" s="201"/>
      <c r="LN159" s="201"/>
      <c r="LO159" s="201"/>
      <c r="LP159" s="201" t="str">
        <f t="shared" si="128"/>
        <v/>
      </c>
      <c r="LQ159" s="201"/>
      <c r="LR159" s="201"/>
      <c r="LS159" s="201"/>
      <c r="LT159" s="201"/>
      <c r="LU159" s="201"/>
      <c r="LV159" s="201"/>
      <c r="LW159" s="201" t="str">
        <f t="shared" si="129"/>
        <v/>
      </c>
      <c r="LX159" s="201"/>
      <c r="LY159" s="201"/>
      <c r="LZ159" s="201"/>
      <c r="MA159" s="201"/>
      <c r="MB159" s="201"/>
      <c r="MC159" s="201"/>
      <c r="MD159" s="201" t="str">
        <f t="shared" si="130"/>
        <v/>
      </c>
      <c r="ME159" s="201"/>
      <c r="MF159" s="201"/>
      <c r="MG159" s="201"/>
      <c r="MH159" s="201"/>
      <c r="MI159" s="201"/>
      <c r="MJ159" s="201"/>
      <c r="MK159" s="201" t="str">
        <f t="shared" si="131"/>
        <v/>
      </c>
      <c r="ML159" s="201"/>
      <c r="MM159" s="201"/>
      <c r="MN159" s="201"/>
      <c r="MO159" s="201"/>
      <c r="MP159" s="201"/>
      <c r="MQ159" s="201"/>
      <c r="MR159" s="201" t="str">
        <f t="shared" si="132"/>
        <v/>
      </c>
      <c r="MS159" s="201"/>
      <c r="MT159" s="201"/>
      <c r="MU159" s="201"/>
      <c r="MV159" s="201"/>
      <c r="MW159" s="201"/>
      <c r="MX159" s="201"/>
      <c r="MY159" s="201" t="str">
        <f t="shared" si="133"/>
        <v/>
      </c>
      <c r="MZ159" s="201"/>
      <c r="NA159" s="201"/>
      <c r="NB159" s="201"/>
      <c r="NC159" s="201"/>
      <c r="ND159" s="201"/>
      <c r="NE159" s="201"/>
      <c r="NF159" s="201" t="str">
        <f t="shared" si="134"/>
        <v/>
      </c>
      <c r="NG159" s="201"/>
      <c r="NH159" s="201"/>
      <c r="NI159" s="201"/>
      <c r="NJ159" s="201"/>
      <c r="NK159" s="201"/>
      <c r="NL159" s="201"/>
      <c r="NM159" s="201" t="str">
        <f t="shared" si="135"/>
        <v/>
      </c>
      <c r="NN159" s="201"/>
      <c r="NO159" s="201"/>
      <c r="NP159" s="201"/>
      <c r="NQ159" s="201"/>
      <c r="NR159" s="201"/>
      <c r="NS159" s="201"/>
      <c r="NT159" s="201" t="str">
        <f t="shared" si="136"/>
        <v/>
      </c>
      <c r="NU159" s="201"/>
      <c r="NV159" s="201"/>
      <c r="NW159" s="201"/>
      <c r="NX159" s="201"/>
      <c r="NY159" s="201"/>
      <c r="NZ159" s="201"/>
      <c r="OA159" s="201" t="str">
        <f t="shared" si="137"/>
        <v/>
      </c>
      <c r="OB159" s="201"/>
      <c r="OC159" s="201"/>
      <c r="OD159" s="201"/>
      <c r="OE159" s="201"/>
      <c r="OF159" s="201"/>
      <c r="OG159" s="201"/>
      <c r="OH159" s="201" t="str">
        <f t="shared" si="138"/>
        <v/>
      </c>
      <c r="OI159" s="201"/>
      <c r="OJ159" s="201"/>
      <c r="OK159" s="201"/>
      <c r="OL159" s="201"/>
      <c r="OM159" s="201"/>
      <c r="ON159" s="201"/>
      <c r="OO159" s="201" t="str">
        <f t="shared" si="139"/>
        <v/>
      </c>
      <c r="OP159" s="201"/>
      <c r="OQ159" s="201"/>
      <c r="OR159" s="201"/>
      <c r="OS159" s="201"/>
      <c r="OT159" s="201"/>
      <c r="OU159" s="201"/>
      <c r="OV159" s="201" t="str">
        <f t="shared" si="140"/>
        <v/>
      </c>
      <c r="OW159" s="201"/>
      <c r="OX159" s="201"/>
      <c r="OY159" s="201"/>
      <c r="OZ159" s="201"/>
      <c r="PA159" s="201"/>
      <c r="PB159" s="201"/>
      <c r="PC159" s="201" t="str">
        <f t="shared" si="141"/>
        <v/>
      </c>
      <c r="PD159" s="201"/>
      <c r="PE159" s="201"/>
      <c r="PF159" s="201"/>
      <c r="PG159" s="201"/>
      <c r="PH159" s="201"/>
      <c r="PI159" s="201"/>
      <c r="PJ159" s="201" t="str">
        <f t="shared" si="142"/>
        <v/>
      </c>
      <c r="PK159" s="201"/>
      <c r="PL159" s="201"/>
      <c r="PM159" s="201"/>
      <c r="PN159" s="201"/>
      <c r="PO159" s="201"/>
      <c r="PP159" s="201"/>
      <c r="PQ159" s="201" t="str">
        <f t="shared" si="143"/>
        <v/>
      </c>
      <c r="PR159" s="201"/>
      <c r="PS159" s="201"/>
      <c r="PT159" s="201"/>
      <c r="PU159" s="201"/>
      <c r="PV159" s="201"/>
      <c r="PW159" s="201"/>
      <c r="PX159" s="201" t="str">
        <f t="shared" si="144"/>
        <v/>
      </c>
      <c r="PY159" s="201"/>
      <c r="PZ159" s="201"/>
      <c r="QA159" s="201"/>
      <c r="QB159" s="201"/>
      <c r="QC159" s="201"/>
      <c r="QD159" s="201"/>
      <c r="QE159" s="201" t="str">
        <f t="shared" si="145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5" x14ac:dyDescent="0.2">
      <c r="A160" s="201"/>
      <c r="B160" s="202"/>
      <c r="C160" s="202"/>
      <c r="D160" s="202"/>
      <c r="E160" s="202"/>
      <c r="F160" s="201" t="e">
        <f t="shared" si="150"/>
        <v>#N/A</v>
      </c>
      <c r="G160" s="201"/>
      <c r="H160" s="202"/>
      <c r="I160" s="202"/>
      <c r="J160" s="202"/>
      <c r="K160" s="201"/>
      <c r="L160" s="201"/>
      <c r="M160" s="201">
        <f t="shared" si="151"/>
        <v>0</v>
      </c>
      <c r="N160" s="201"/>
      <c r="O160" s="201"/>
      <c r="P160" s="201"/>
      <c r="Q160" s="203"/>
      <c r="R160" s="201"/>
      <c r="S160" s="201"/>
      <c r="T160" s="201">
        <f t="shared" si="152"/>
        <v>20</v>
      </c>
      <c r="U160" s="201"/>
      <c r="V160" s="201"/>
      <c r="W160" s="201"/>
      <c r="X160" s="201"/>
      <c r="Y160" s="201"/>
      <c r="Z160" s="201"/>
      <c r="AA160" s="201">
        <f t="shared" si="153"/>
        <v>0</v>
      </c>
      <c r="AB160" s="201"/>
      <c r="AC160" s="201"/>
      <c r="AD160" s="201"/>
      <c r="AE160" s="201"/>
      <c r="AF160" s="201"/>
      <c r="AG160" s="201"/>
      <c r="AH160" s="201">
        <f t="shared" si="76"/>
        <v>0</v>
      </c>
      <c r="AI160" s="201"/>
      <c r="AJ160" s="201"/>
      <c r="AK160" s="201"/>
      <c r="AL160" s="201"/>
      <c r="AM160" s="201"/>
      <c r="AN160" s="201"/>
      <c r="AO160" s="201">
        <f t="shared" si="77"/>
        <v>0</v>
      </c>
      <c r="AP160" s="201"/>
      <c r="AQ160" s="201"/>
      <c r="AR160" s="201"/>
      <c r="AS160" s="201"/>
      <c r="AT160" s="201"/>
      <c r="AU160" s="201"/>
      <c r="AV160" s="201">
        <f t="shared" si="78"/>
        <v>20</v>
      </c>
      <c r="AW160" s="201"/>
      <c r="AX160" s="201"/>
      <c r="AY160" s="201"/>
      <c r="AZ160" s="201"/>
      <c r="BA160" s="201"/>
      <c r="BB160" s="201"/>
      <c r="BC160" s="201">
        <f t="shared" si="79"/>
        <v>20</v>
      </c>
      <c r="BD160" s="201"/>
      <c r="BE160" s="201"/>
      <c r="BF160" s="201"/>
      <c r="BG160" s="201"/>
      <c r="BH160" s="201"/>
      <c r="BI160" s="201"/>
      <c r="BJ160" s="201">
        <f t="shared" si="80"/>
        <v>20</v>
      </c>
      <c r="BK160" s="201"/>
      <c r="BL160" s="201"/>
      <c r="BM160" s="201"/>
      <c r="BN160" s="201"/>
      <c r="BO160" s="201"/>
      <c r="BP160" s="201"/>
      <c r="BQ160" s="201">
        <f t="shared" si="81"/>
        <v>0</v>
      </c>
      <c r="BR160" s="201"/>
      <c r="BS160" s="201"/>
      <c r="BT160" s="201"/>
      <c r="BU160" s="201"/>
      <c r="BV160" s="201"/>
      <c r="BW160" s="201"/>
      <c r="BX160" s="201">
        <f t="shared" si="82"/>
        <v>0</v>
      </c>
      <c r="BY160" s="201"/>
      <c r="BZ160" s="201"/>
      <c r="CA160" s="201"/>
      <c r="CB160" s="201"/>
      <c r="CC160" s="201"/>
      <c r="CD160" s="201"/>
      <c r="CE160" s="201">
        <f t="shared" si="83"/>
        <v>20</v>
      </c>
      <c r="CF160" s="201"/>
      <c r="CG160" s="201"/>
      <c r="CH160" s="201"/>
      <c r="CI160" s="201"/>
      <c r="CJ160" s="201"/>
      <c r="CK160" s="201"/>
      <c r="CL160" s="201">
        <f t="shared" si="84"/>
        <v>0</v>
      </c>
      <c r="CM160" s="201"/>
      <c r="CN160" s="201"/>
      <c r="CO160" s="201"/>
      <c r="CP160" s="201"/>
      <c r="CQ160" s="201"/>
      <c r="CR160" s="201"/>
      <c r="CS160" s="201">
        <f t="shared" si="85"/>
        <v>20</v>
      </c>
      <c r="CT160" s="201"/>
      <c r="CU160" s="201"/>
      <c r="CV160" s="201"/>
      <c r="CW160" s="201"/>
      <c r="CX160" s="201"/>
      <c r="CY160" s="201"/>
      <c r="CZ160" s="201">
        <f t="shared" si="86"/>
        <v>20</v>
      </c>
      <c r="DA160" s="201"/>
      <c r="DB160" s="201"/>
      <c r="DC160" s="201"/>
      <c r="DD160" s="201"/>
      <c r="DE160" s="201"/>
      <c r="DF160" s="201"/>
      <c r="DG160" s="201">
        <f t="shared" si="87"/>
        <v>20</v>
      </c>
      <c r="DH160" s="201"/>
      <c r="DI160" s="201"/>
      <c r="DJ160" s="201"/>
      <c r="DK160" s="201"/>
      <c r="DL160" s="201"/>
      <c r="DM160" s="201"/>
      <c r="DN160" s="201">
        <f t="shared" si="88"/>
        <v>0</v>
      </c>
      <c r="DO160" s="201"/>
      <c r="DP160" s="201"/>
      <c r="DQ160" s="201"/>
      <c r="DR160" s="201"/>
      <c r="DS160" s="201"/>
      <c r="DT160" s="201"/>
      <c r="DU160" s="201">
        <f t="shared" si="89"/>
        <v>0</v>
      </c>
      <c r="DV160" s="201"/>
      <c r="DW160" s="201"/>
      <c r="DX160" s="201"/>
      <c r="DY160" s="201"/>
      <c r="DZ160" s="201"/>
      <c r="EA160" s="201"/>
      <c r="EB160" s="201">
        <f t="shared" si="90"/>
        <v>20</v>
      </c>
      <c r="EC160" s="201"/>
      <c r="ED160" s="201"/>
      <c r="EE160" s="201"/>
      <c r="EF160" s="201"/>
      <c r="EG160" s="201"/>
      <c r="EH160" s="201"/>
      <c r="EI160" s="201">
        <f t="shared" si="91"/>
        <v>0</v>
      </c>
      <c r="EJ160" s="201"/>
      <c r="EK160" s="201"/>
      <c r="EL160" s="201"/>
      <c r="EM160" s="201"/>
      <c r="EN160" s="201"/>
      <c r="EO160" s="201"/>
      <c r="EP160" s="201">
        <f t="shared" si="92"/>
        <v>20</v>
      </c>
      <c r="EQ160" s="201"/>
      <c r="ER160" s="201"/>
      <c r="ES160" s="201"/>
      <c r="ET160" s="201"/>
      <c r="EU160" s="201"/>
      <c r="EV160" s="201"/>
      <c r="EW160" s="201">
        <f t="shared" si="93"/>
        <v>0</v>
      </c>
      <c r="EX160" s="201"/>
      <c r="EY160" s="201"/>
      <c r="EZ160" s="201"/>
      <c r="FA160" s="201"/>
      <c r="FB160" s="201"/>
      <c r="FC160" s="201"/>
      <c r="FD160" s="201">
        <f t="shared" si="94"/>
        <v>0</v>
      </c>
      <c r="FE160" s="201"/>
      <c r="FF160" s="201"/>
      <c r="FG160" s="201"/>
      <c r="FH160" s="201"/>
      <c r="FI160" s="201"/>
      <c r="FJ160" s="201"/>
      <c r="FK160" s="201" t="str">
        <f t="shared" si="95"/>
        <v/>
      </c>
      <c r="FL160" s="201"/>
      <c r="FM160" s="201"/>
      <c r="FN160" s="201"/>
      <c r="FO160" s="201"/>
      <c r="FP160" s="201"/>
      <c r="FQ160" s="201"/>
      <c r="FR160" s="201">
        <f t="shared" si="96"/>
        <v>0</v>
      </c>
      <c r="FS160" s="201"/>
      <c r="FT160" s="201"/>
      <c r="FU160" s="201"/>
      <c r="FV160" s="201"/>
      <c r="FW160" s="201"/>
      <c r="FX160" s="201"/>
      <c r="FY160" s="201" t="str">
        <f t="shared" si="97"/>
        <v/>
      </c>
      <c r="FZ160" s="201"/>
      <c r="GA160" s="201"/>
      <c r="GB160" s="201"/>
      <c r="GC160" s="201"/>
      <c r="GD160" s="201"/>
      <c r="GE160" s="201"/>
      <c r="GF160" s="201" t="str">
        <f t="shared" si="98"/>
        <v/>
      </c>
      <c r="GG160" s="201"/>
      <c r="GH160" s="201"/>
      <c r="GI160" s="201"/>
      <c r="GJ160" s="201"/>
      <c r="GK160" s="201"/>
      <c r="GL160" s="201"/>
      <c r="GM160" s="201" t="str">
        <f t="shared" si="99"/>
        <v/>
      </c>
      <c r="GN160" s="201"/>
      <c r="GO160" s="201"/>
      <c r="GP160" s="201"/>
      <c r="GQ160" s="201"/>
      <c r="GR160" s="201"/>
      <c r="GS160" s="201"/>
      <c r="GT160" s="201" t="str">
        <f t="shared" si="100"/>
        <v/>
      </c>
      <c r="GU160" s="201"/>
      <c r="GV160" s="201"/>
      <c r="GW160" s="201"/>
      <c r="GX160" s="201"/>
      <c r="GY160" s="201"/>
      <c r="GZ160" s="201"/>
      <c r="HA160" s="201" t="str">
        <f t="shared" si="101"/>
        <v/>
      </c>
      <c r="HB160" s="201"/>
      <c r="HC160" s="201"/>
      <c r="HD160" s="201"/>
      <c r="HE160" s="201"/>
      <c r="HF160" s="201"/>
      <c r="HG160" s="201"/>
      <c r="HH160" s="201" t="str">
        <f t="shared" si="102"/>
        <v/>
      </c>
      <c r="HI160" s="201"/>
      <c r="HJ160" s="201"/>
      <c r="HK160" s="201"/>
      <c r="HL160" s="201"/>
      <c r="HM160" s="201"/>
      <c r="HN160" s="201"/>
      <c r="HO160" s="201" t="str">
        <f t="shared" si="103"/>
        <v/>
      </c>
      <c r="HP160" s="201"/>
      <c r="HQ160" s="201"/>
      <c r="HR160" s="201"/>
      <c r="HS160" s="201"/>
      <c r="HT160" s="201"/>
      <c r="HU160" s="201"/>
      <c r="HV160" s="201" t="str">
        <f t="shared" si="104"/>
        <v/>
      </c>
      <c r="HW160" s="201"/>
      <c r="HX160" s="201"/>
      <c r="HY160" s="201"/>
      <c r="HZ160" s="201"/>
      <c r="IA160" s="201"/>
      <c r="IB160" s="201"/>
      <c r="IC160" s="201" t="str">
        <f t="shared" si="105"/>
        <v/>
      </c>
      <c r="ID160" s="201"/>
      <c r="IE160" s="201"/>
      <c r="IF160" s="201"/>
      <c r="IG160" s="201"/>
      <c r="IH160" s="201"/>
      <c r="II160" s="201"/>
      <c r="IJ160" s="201" t="str">
        <f t="shared" si="106"/>
        <v/>
      </c>
      <c r="IK160" s="201"/>
      <c r="IL160" s="201"/>
      <c r="IM160" s="201"/>
      <c r="IN160" s="201"/>
      <c r="IO160" s="201"/>
      <c r="IP160" s="201"/>
      <c r="IQ160" s="201" t="str">
        <f t="shared" si="107"/>
        <v/>
      </c>
      <c r="IR160" s="201"/>
      <c r="IS160" s="201"/>
      <c r="IT160" s="201"/>
      <c r="IU160" s="201"/>
      <c r="IV160" s="201"/>
      <c r="IW160" s="201"/>
      <c r="IX160" s="201" t="str">
        <f t="shared" si="108"/>
        <v/>
      </c>
      <c r="IY160" s="201"/>
      <c r="IZ160" s="201"/>
      <c r="JA160" s="201"/>
      <c r="JB160" s="201"/>
      <c r="JC160" s="201"/>
      <c r="JD160" s="201"/>
      <c r="JE160" s="201" t="str">
        <f t="shared" si="109"/>
        <v/>
      </c>
      <c r="JF160" s="201"/>
      <c r="JG160" s="201"/>
      <c r="JH160" s="201"/>
      <c r="JI160" s="201"/>
      <c r="JJ160" s="201"/>
      <c r="JK160" s="201"/>
      <c r="JL160" s="201" t="str">
        <f t="shared" si="110"/>
        <v/>
      </c>
      <c r="JM160" s="201"/>
      <c r="JN160" s="201"/>
      <c r="JO160" s="201"/>
      <c r="JP160" s="201"/>
      <c r="JQ160" s="201"/>
      <c r="JR160" s="201"/>
      <c r="JS160" s="201" t="str">
        <f t="shared" si="111"/>
        <v/>
      </c>
      <c r="JT160" s="201"/>
      <c r="JU160" s="201"/>
      <c r="JV160" s="201"/>
      <c r="JW160" s="201"/>
      <c r="JX160" s="201"/>
      <c r="JY160" s="201"/>
      <c r="JZ160" s="201" t="str">
        <f t="shared" si="112"/>
        <v/>
      </c>
      <c r="KA160" s="201"/>
      <c r="KB160" s="201"/>
      <c r="KC160" s="201"/>
      <c r="KD160" s="201"/>
      <c r="KE160" s="201"/>
      <c r="KF160" s="201"/>
      <c r="KG160" s="201" t="str">
        <f t="shared" si="113"/>
        <v/>
      </c>
      <c r="KH160" s="201"/>
      <c r="KI160" s="201"/>
      <c r="KJ160" s="201"/>
      <c r="KK160" s="201"/>
      <c r="KL160" s="201"/>
      <c r="KM160" s="201"/>
      <c r="KN160" s="201" t="str">
        <f t="shared" si="114"/>
        <v/>
      </c>
      <c r="KO160" s="201"/>
      <c r="KP160" s="201"/>
      <c r="KQ160" s="201"/>
      <c r="KR160" s="201"/>
      <c r="KS160" s="201"/>
      <c r="KT160" s="201"/>
      <c r="KU160" s="201" t="str">
        <f t="shared" si="115"/>
        <v/>
      </c>
      <c r="KV160" s="201"/>
      <c r="KW160" s="201"/>
      <c r="KX160" s="201"/>
      <c r="KY160" s="201"/>
      <c r="KZ160" s="201"/>
      <c r="LA160" s="201"/>
      <c r="LB160" s="201" t="str">
        <f t="shared" si="116"/>
        <v/>
      </c>
      <c r="LC160" s="201"/>
      <c r="LD160" s="201"/>
      <c r="LE160" s="201"/>
      <c r="LF160" s="201"/>
      <c r="LG160" s="201"/>
      <c r="LH160" s="201"/>
      <c r="LI160" s="201" t="str">
        <f t="shared" si="127"/>
        <v/>
      </c>
      <c r="LJ160" s="201"/>
      <c r="LK160" s="201"/>
      <c r="LL160" s="201"/>
      <c r="LM160" s="201"/>
      <c r="LN160" s="201"/>
      <c r="LO160" s="201"/>
      <c r="LP160" s="201" t="str">
        <f t="shared" si="128"/>
        <v/>
      </c>
      <c r="LQ160" s="201"/>
      <c r="LR160" s="201"/>
      <c r="LS160" s="201"/>
      <c r="LT160" s="201"/>
      <c r="LU160" s="201"/>
      <c r="LV160" s="201"/>
      <c r="LW160" s="201" t="str">
        <f t="shared" si="129"/>
        <v/>
      </c>
      <c r="LX160" s="201"/>
      <c r="LY160" s="201"/>
      <c r="LZ160" s="201"/>
      <c r="MA160" s="201"/>
      <c r="MB160" s="201"/>
      <c r="MC160" s="201"/>
      <c r="MD160" s="201" t="str">
        <f t="shared" si="130"/>
        <v/>
      </c>
      <c r="ME160" s="201"/>
      <c r="MF160" s="201"/>
      <c r="MG160" s="201"/>
      <c r="MH160" s="201"/>
      <c r="MI160" s="201"/>
      <c r="MJ160" s="201"/>
      <c r="MK160" s="201" t="str">
        <f t="shared" si="131"/>
        <v/>
      </c>
      <c r="ML160" s="201"/>
      <c r="MM160" s="201"/>
      <c r="MN160" s="201"/>
      <c r="MO160" s="201"/>
      <c r="MP160" s="201"/>
      <c r="MQ160" s="201"/>
      <c r="MR160" s="201" t="str">
        <f t="shared" si="132"/>
        <v/>
      </c>
      <c r="MS160" s="201"/>
      <c r="MT160" s="201"/>
      <c r="MU160" s="201"/>
      <c r="MV160" s="201"/>
      <c r="MW160" s="201"/>
      <c r="MX160" s="201"/>
      <c r="MY160" s="201" t="str">
        <f t="shared" si="133"/>
        <v/>
      </c>
      <c r="MZ160" s="201"/>
      <c r="NA160" s="201"/>
      <c r="NB160" s="201"/>
      <c r="NC160" s="201"/>
      <c r="ND160" s="201"/>
      <c r="NE160" s="201"/>
      <c r="NF160" s="201" t="str">
        <f t="shared" si="134"/>
        <v/>
      </c>
      <c r="NG160" s="201"/>
      <c r="NH160" s="201"/>
      <c r="NI160" s="201"/>
      <c r="NJ160" s="201"/>
      <c r="NK160" s="201"/>
      <c r="NL160" s="201"/>
      <c r="NM160" s="201" t="str">
        <f t="shared" si="135"/>
        <v/>
      </c>
      <c r="NN160" s="201"/>
      <c r="NO160" s="201"/>
      <c r="NP160" s="201"/>
      <c r="NQ160" s="201"/>
      <c r="NR160" s="201"/>
      <c r="NS160" s="201"/>
      <c r="NT160" s="201" t="str">
        <f t="shared" si="136"/>
        <v/>
      </c>
      <c r="NU160" s="201"/>
      <c r="NV160" s="201"/>
      <c r="NW160" s="201"/>
      <c r="NX160" s="201"/>
      <c r="NY160" s="201"/>
      <c r="NZ160" s="201"/>
      <c r="OA160" s="201" t="str">
        <f t="shared" si="137"/>
        <v/>
      </c>
      <c r="OB160" s="201"/>
      <c r="OC160" s="201"/>
      <c r="OD160" s="201"/>
      <c r="OE160" s="201"/>
      <c r="OF160" s="201"/>
      <c r="OG160" s="201"/>
      <c r="OH160" s="201" t="str">
        <f t="shared" si="138"/>
        <v/>
      </c>
      <c r="OI160" s="201"/>
      <c r="OJ160" s="201"/>
      <c r="OK160" s="201"/>
      <c r="OL160" s="201"/>
      <c r="OM160" s="201"/>
      <c r="ON160" s="201"/>
      <c r="OO160" s="201" t="str">
        <f t="shared" si="139"/>
        <v/>
      </c>
      <c r="OP160" s="201"/>
      <c r="OQ160" s="201"/>
      <c r="OR160" s="201"/>
      <c r="OS160" s="201"/>
      <c r="OT160" s="201"/>
      <c r="OU160" s="201"/>
      <c r="OV160" s="201" t="str">
        <f t="shared" si="140"/>
        <v/>
      </c>
      <c r="OW160" s="201"/>
      <c r="OX160" s="201"/>
      <c r="OY160" s="201"/>
      <c r="OZ160" s="201"/>
      <c r="PA160" s="201"/>
      <c r="PB160" s="201"/>
      <c r="PC160" s="201" t="str">
        <f t="shared" si="141"/>
        <v/>
      </c>
      <c r="PD160" s="201"/>
      <c r="PE160" s="201"/>
      <c r="PF160" s="201"/>
      <c r="PG160" s="201"/>
      <c r="PH160" s="201"/>
      <c r="PI160" s="201"/>
      <c r="PJ160" s="201" t="str">
        <f t="shared" si="142"/>
        <v/>
      </c>
      <c r="PK160" s="201"/>
      <c r="PL160" s="201"/>
      <c r="PM160" s="201"/>
      <c r="PN160" s="201"/>
      <c r="PO160" s="201"/>
      <c r="PP160" s="201"/>
      <c r="PQ160" s="201" t="str">
        <f t="shared" si="143"/>
        <v/>
      </c>
      <c r="PR160" s="201"/>
      <c r="PS160" s="201"/>
      <c r="PT160" s="201"/>
      <c r="PU160" s="201"/>
      <c r="PV160" s="201"/>
      <c r="PW160" s="201"/>
      <c r="PX160" s="201" t="str">
        <f t="shared" si="144"/>
        <v/>
      </c>
      <c r="PY160" s="201"/>
      <c r="PZ160" s="201"/>
      <c r="QA160" s="201"/>
      <c r="QB160" s="201"/>
      <c r="QC160" s="201"/>
      <c r="QD160" s="201"/>
      <c r="QE160" s="201" t="str">
        <f t="shared" si="145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5" x14ac:dyDescent="0.2">
      <c r="A161" s="201"/>
      <c r="B161" s="202"/>
      <c r="C161" s="202"/>
      <c r="D161" s="202"/>
      <c r="E161" s="202"/>
      <c r="F161" s="201" t="e">
        <f t="shared" si="150"/>
        <v>#N/A</v>
      </c>
      <c r="G161" s="201"/>
      <c r="H161" s="202"/>
      <c r="I161" s="202"/>
      <c r="J161" s="202"/>
      <c r="K161" s="201"/>
      <c r="L161" s="201"/>
      <c r="M161" s="201">
        <f t="shared" si="151"/>
        <v>0</v>
      </c>
      <c r="N161" s="201"/>
      <c r="O161" s="201"/>
      <c r="P161" s="201"/>
      <c r="Q161" s="203"/>
      <c r="R161" s="201"/>
      <c r="S161" s="201"/>
      <c r="T161" s="201">
        <f t="shared" si="152"/>
        <v>0</v>
      </c>
      <c r="U161" s="201"/>
      <c r="V161" s="201"/>
      <c r="W161" s="201"/>
      <c r="X161" s="201"/>
      <c r="Y161" s="201"/>
      <c r="Z161" s="201"/>
      <c r="AA161" s="201">
        <f t="shared" si="153"/>
        <v>0</v>
      </c>
      <c r="AB161" s="201"/>
      <c r="AC161" s="201"/>
      <c r="AD161" s="201"/>
      <c r="AE161" s="201"/>
      <c r="AF161" s="201"/>
      <c r="AG161" s="201"/>
      <c r="AH161" s="201">
        <f t="shared" si="76"/>
        <v>0</v>
      </c>
      <c r="AI161" s="201"/>
      <c r="AJ161" s="201"/>
      <c r="AK161" s="201"/>
      <c r="AL161" s="201"/>
      <c r="AM161" s="201"/>
      <c r="AN161" s="201"/>
      <c r="AO161" s="201">
        <f t="shared" si="77"/>
        <v>0</v>
      </c>
      <c r="AP161" s="201"/>
      <c r="AQ161" s="201"/>
      <c r="AR161" s="201"/>
      <c r="AS161" s="201"/>
      <c r="AT161" s="201"/>
      <c r="AU161" s="201"/>
      <c r="AV161" s="201">
        <f t="shared" si="78"/>
        <v>20</v>
      </c>
      <c r="AW161" s="201"/>
      <c r="AX161" s="201"/>
      <c r="AY161" s="201"/>
      <c r="AZ161" s="201"/>
      <c r="BA161" s="201"/>
      <c r="BB161" s="201"/>
      <c r="BC161" s="201">
        <f t="shared" si="79"/>
        <v>0</v>
      </c>
      <c r="BD161" s="201"/>
      <c r="BE161" s="201"/>
      <c r="BF161" s="201"/>
      <c r="BG161" s="201"/>
      <c r="BH161" s="201"/>
      <c r="BI161" s="201"/>
      <c r="BJ161" s="201">
        <f t="shared" si="80"/>
        <v>0</v>
      </c>
      <c r="BK161" s="201"/>
      <c r="BL161" s="201"/>
      <c r="BM161" s="201"/>
      <c r="BN161" s="201"/>
      <c r="BO161" s="201"/>
      <c r="BP161" s="201"/>
      <c r="BQ161" s="201">
        <f t="shared" si="81"/>
        <v>0</v>
      </c>
      <c r="BR161" s="201"/>
      <c r="BS161" s="201"/>
      <c r="BT161" s="201"/>
      <c r="BU161" s="201"/>
      <c r="BV161" s="201"/>
      <c r="BW161" s="201"/>
      <c r="BX161" s="201">
        <f t="shared" si="82"/>
        <v>20</v>
      </c>
      <c r="BY161" s="201"/>
      <c r="BZ161" s="201"/>
      <c r="CA161" s="201"/>
      <c r="CB161" s="201"/>
      <c r="CC161" s="201"/>
      <c r="CD161" s="201"/>
      <c r="CE161" s="201">
        <f t="shared" si="83"/>
        <v>0</v>
      </c>
      <c r="CF161" s="201"/>
      <c r="CG161" s="201"/>
      <c r="CH161" s="201"/>
      <c r="CI161" s="201"/>
      <c r="CJ161" s="201"/>
      <c r="CK161" s="201"/>
      <c r="CL161" s="201">
        <f t="shared" si="84"/>
        <v>0</v>
      </c>
      <c r="CM161" s="201"/>
      <c r="CN161" s="201"/>
      <c r="CO161" s="201"/>
      <c r="CP161" s="201"/>
      <c r="CQ161" s="201"/>
      <c r="CR161" s="201"/>
      <c r="CS161" s="201">
        <f t="shared" si="85"/>
        <v>20</v>
      </c>
      <c r="CT161" s="201"/>
      <c r="CU161" s="201"/>
      <c r="CV161" s="201"/>
      <c r="CW161" s="201"/>
      <c r="CX161" s="201"/>
      <c r="CY161" s="201"/>
      <c r="CZ161" s="201">
        <f t="shared" si="86"/>
        <v>20</v>
      </c>
      <c r="DA161" s="201"/>
      <c r="DB161" s="201"/>
      <c r="DC161" s="201"/>
      <c r="DD161" s="201"/>
      <c r="DE161" s="201"/>
      <c r="DF161" s="201"/>
      <c r="DG161" s="201">
        <f t="shared" si="87"/>
        <v>20</v>
      </c>
      <c r="DH161" s="201"/>
      <c r="DI161" s="201"/>
      <c r="DJ161" s="201"/>
      <c r="DK161" s="201"/>
      <c r="DL161" s="201"/>
      <c r="DM161" s="201"/>
      <c r="DN161" s="201">
        <f t="shared" si="88"/>
        <v>0</v>
      </c>
      <c r="DO161" s="201"/>
      <c r="DP161" s="201"/>
      <c r="DQ161" s="201"/>
      <c r="DR161" s="201"/>
      <c r="DS161" s="201"/>
      <c r="DT161" s="201"/>
      <c r="DU161" s="201">
        <f t="shared" si="89"/>
        <v>0</v>
      </c>
      <c r="DV161" s="201"/>
      <c r="DW161" s="201"/>
      <c r="DX161" s="201"/>
      <c r="DY161" s="201"/>
      <c r="DZ161" s="201"/>
      <c r="EA161" s="201"/>
      <c r="EB161" s="201">
        <f t="shared" si="90"/>
        <v>0</v>
      </c>
      <c r="EC161" s="201"/>
      <c r="ED161" s="201"/>
      <c r="EE161" s="201"/>
      <c r="EF161" s="201"/>
      <c r="EG161" s="201"/>
      <c r="EH161" s="201"/>
      <c r="EI161" s="201">
        <f t="shared" si="91"/>
        <v>0</v>
      </c>
      <c r="EJ161" s="201"/>
      <c r="EK161" s="201"/>
      <c r="EL161" s="201"/>
      <c r="EM161" s="201"/>
      <c r="EN161" s="201"/>
      <c r="EO161" s="201"/>
      <c r="EP161" s="201">
        <f t="shared" si="92"/>
        <v>0</v>
      </c>
      <c r="EQ161" s="201"/>
      <c r="ER161" s="201"/>
      <c r="ES161" s="201"/>
      <c r="ET161" s="201"/>
      <c r="EU161" s="201"/>
      <c r="EV161" s="201"/>
      <c r="EW161" s="201">
        <f t="shared" si="93"/>
        <v>0</v>
      </c>
      <c r="EX161" s="201"/>
      <c r="EY161" s="201"/>
      <c r="EZ161" s="201"/>
      <c r="FA161" s="201"/>
      <c r="FB161" s="201"/>
      <c r="FC161" s="201"/>
      <c r="FD161" s="201">
        <f t="shared" si="94"/>
        <v>0</v>
      </c>
      <c r="FE161" s="201"/>
      <c r="FF161" s="201"/>
      <c r="FG161" s="201"/>
      <c r="FH161" s="201"/>
      <c r="FI161" s="201"/>
      <c r="FJ161" s="201"/>
      <c r="FK161" s="201" t="str">
        <f t="shared" si="95"/>
        <v/>
      </c>
      <c r="FL161" s="201"/>
      <c r="FM161" s="201"/>
      <c r="FN161" s="201"/>
      <c r="FO161" s="201"/>
      <c r="FP161" s="201"/>
      <c r="FQ161" s="201"/>
      <c r="FR161" s="201">
        <f t="shared" si="96"/>
        <v>0</v>
      </c>
      <c r="FS161" s="201"/>
      <c r="FT161" s="201"/>
      <c r="FU161" s="201"/>
      <c r="FV161" s="201"/>
      <c r="FW161" s="201"/>
      <c r="FX161" s="201"/>
      <c r="FY161" s="201" t="str">
        <f t="shared" si="97"/>
        <v/>
      </c>
      <c r="FZ161" s="201"/>
      <c r="GA161" s="201"/>
      <c r="GB161" s="201"/>
      <c r="GC161" s="201"/>
      <c r="GD161" s="201"/>
      <c r="GE161" s="201"/>
      <c r="GF161" s="201" t="str">
        <f t="shared" si="98"/>
        <v/>
      </c>
      <c r="GG161" s="201"/>
      <c r="GH161" s="201"/>
      <c r="GI161" s="201"/>
      <c r="GJ161" s="201"/>
      <c r="GK161" s="201"/>
      <c r="GL161" s="201"/>
      <c r="GM161" s="201" t="str">
        <f t="shared" si="99"/>
        <v/>
      </c>
      <c r="GN161" s="201"/>
      <c r="GO161" s="201"/>
      <c r="GP161" s="201"/>
      <c r="GQ161" s="201"/>
      <c r="GR161" s="201"/>
      <c r="GS161" s="201"/>
      <c r="GT161" s="201" t="str">
        <f t="shared" si="100"/>
        <v/>
      </c>
      <c r="GU161" s="201"/>
      <c r="GV161" s="201"/>
      <c r="GW161" s="201"/>
      <c r="GX161" s="201"/>
      <c r="GY161" s="201"/>
      <c r="GZ161" s="201"/>
      <c r="HA161" s="201" t="str">
        <f t="shared" si="101"/>
        <v/>
      </c>
      <c r="HB161" s="201"/>
      <c r="HC161" s="201"/>
      <c r="HD161" s="201"/>
      <c r="HE161" s="201"/>
      <c r="HF161" s="201"/>
      <c r="HG161" s="201"/>
      <c r="HH161" s="201" t="str">
        <f t="shared" si="102"/>
        <v/>
      </c>
      <c r="HI161" s="201"/>
      <c r="HJ161" s="201"/>
      <c r="HK161" s="201"/>
      <c r="HL161" s="201"/>
      <c r="HM161" s="201"/>
      <c r="HN161" s="201"/>
      <c r="HO161" s="201" t="str">
        <f t="shared" si="103"/>
        <v/>
      </c>
      <c r="HP161" s="201"/>
      <c r="HQ161" s="201"/>
      <c r="HR161" s="201"/>
      <c r="HS161" s="201"/>
      <c r="HT161" s="201"/>
      <c r="HU161" s="201"/>
      <c r="HV161" s="201" t="str">
        <f t="shared" si="104"/>
        <v/>
      </c>
      <c r="HW161" s="201"/>
      <c r="HX161" s="201"/>
      <c r="HY161" s="201"/>
      <c r="HZ161" s="201"/>
      <c r="IA161" s="201"/>
      <c r="IB161" s="201"/>
      <c r="IC161" s="201" t="str">
        <f t="shared" si="105"/>
        <v/>
      </c>
      <c r="ID161" s="201"/>
      <c r="IE161" s="201"/>
      <c r="IF161" s="201"/>
      <c r="IG161" s="201"/>
      <c r="IH161" s="201"/>
      <c r="II161" s="201"/>
      <c r="IJ161" s="201" t="str">
        <f t="shared" si="106"/>
        <v/>
      </c>
      <c r="IK161" s="201"/>
      <c r="IL161" s="201"/>
      <c r="IM161" s="201"/>
      <c r="IN161" s="201"/>
      <c r="IO161" s="201"/>
      <c r="IP161" s="201"/>
      <c r="IQ161" s="201" t="str">
        <f t="shared" si="107"/>
        <v/>
      </c>
      <c r="IR161" s="201"/>
      <c r="IS161" s="201"/>
      <c r="IT161" s="201"/>
      <c r="IU161" s="201"/>
      <c r="IV161" s="201"/>
      <c r="IW161" s="201"/>
      <c r="IX161" s="201" t="str">
        <f t="shared" si="108"/>
        <v/>
      </c>
      <c r="IY161" s="201"/>
      <c r="IZ161" s="201"/>
      <c r="JA161" s="201"/>
      <c r="JB161" s="201"/>
      <c r="JC161" s="201"/>
      <c r="JD161" s="201"/>
      <c r="JE161" s="201" t="str">
        <f t="shared" si="109"/>
        <v/>
      </c>
      <c r="JF161" s="201"/>
      <c r="JG161" s="201"/>
      <c r="JH161" s="201"/>
      <c r="JI161" s="201"/>
      <c r="JJ161" s="201"/>
      <c r="JK161" s="201"/>
      <c r="JL161" s="201" t="str">
        <f t="shared" si="110"/>
        <v/>
      </c>
      <c r="JM161" s="201"/>
      <c r="JN161" s="201"/>
      <c r="JO161" s="201"/>
      <c r="JP161" s="201"/>
      <c r="JQ161" s="201"/>
      <c r="JR161" s="201"/>
      <c r="JS161" s="201" t="str">
        <f t="shared" si="111"/>
        <v/>
      </c>
      <c r="JT161" s="201"/>
      <c r="JU161" s="201"/>
      <c r="JV161" s="201"/>
      <c r="JW161" s="201"/>
      <c r="JX161" s="201"/>
      <c r="JY161" s="201"/>
      <c r="JZ161" s="201" t="str">
        <f t="shared" si="112"/>
        <v/>
      </c>
      <c r="KA161" s="201"/>
      <c r="KB161" s="201"/>
      <c r="KC161" s="201"/>
      <c r="KD161" s="201"/>
      <c r="KE161" s="201"/>
      <c r="KF161" s="201"/>
      <c r="KG161" s="201" t="str">
        <f t="shared" si="113"/>
        <v/>
      </c>
      <c r="KH161" s="201"/>
      <c r="KI161" s="201"/>
      <c r="KJ161" s="201"/>
      <c r="KK161" s="201"/>
      <c r="KL161" s="201"/>
      <c r="KM161" s="201"/>
      <c r="KN161" s="201" t="str">
        <f t="shared" si="114"/>
        <v/>
      </c>
      <c r="KO161" s="201"/>
      <c r="KP161" s="201"/>
      <c r="KQ161" s="201"/>
      <c r="KR161" s="201"/>
      <c r="KS161" s="201"/>
      <c r="KT161" s="201"/>
      <c r="KU161" s="201" t="str">
        <f t="shared" si="115"/>
        <v/>
      </c>
      <c r="KV161" s="201"/>
      <c r="KW161" s="201"/>
      <c r="KX161" s="201"/>
      <c r="KY161" s="201"/>
      <c r="KZ161" s="201"/>
      <c r="LA161" s="201"/>
      <c r="LB161" s="201" t="str">
        <f t="shared" si="116"/>
        <v/>
      </c>
      <c r="LC161" s="201"/>
      <c r="LD161" s="201"/>
      <c r="LE161" s="201"/>
      <c r="LF161" s="201"/>
      <c r="LG161" s="201"/>
      <c r="LH161" s="201"/>
      <c r="LI161" s="201" t="str">
        <f t="shared" si="127"/>
        <v/>
      </c>
      <c r="LJ161" s="201"/>
      <c r="LK161" s="201"/>
      <c r="LL161" s="201"/>
      <c r="LM161" s="201"/>
      <c r="LN161" s="201"/>
      <c r="LO161" s="201"/>
      <c r="LP161" s="201" t="str">
        <f t="shared" si="128"/>
        <v/>
      </c>
      <c r="LQ161" s="201"/>
      <c r="LR161" s="201"/>
      <c r="LS161" s="201"/>
      <c r="LT161" s="201"/>
      <c r="LU161" s="201"/>
      <c r="LV161" s="201"/>
      <c r="LW161" s="201" t="str">
        <f t="shared" si="129"/>
        <v/>
      </c>
      <c r="LX161" s="201"/>
      <c r="LY161" s="201"/>
      <c r="LZ161" s="201"/>
      <c r="MA161" s="201"/>
      <c r="MB161" s="201"/>
      <c r="MC161" s="201"/>
      <c r="MD161" s="201" t="str">
        <f t="shared" si="130"/>
        <v/>
      </c>
      <c r="ME161" s="201"/>
      <c r="MF161" s="201"/>
      <c r="MG161" s="201"/>
      <c r="MH161" s="201"/>
      <c r="MI161" s="201"/>
      <c r="MJ161" s="201"/>
      <c r="MK161" s="201" t="str">
        <f t="shared" si="131"/>
        <v/>
      </c>
      <c r="ML161" s="201"/>
      <c r="MM161" s="201"/>
      <c r="MN161" s="201"/>
      <c r="MO161" s="201"/>
      <c r="MP161" s="201"/>
      <c r="MQ161" s="201"/>
      <c r="MR161" s="201" t="str">
        <f t="shared" si="132"/>
        <v/>
      </c>
      <c r="MS161" s="201"/>
      <c r="MT161" s="201"/>
      <c r="MU161" s="201"/>
      <c r="MV161" s="201"/>
      <c r="MW161" s="201"/>
      <c r="MX161" s="201"/>
      <c r="MY161" s="201" t="str">
        <f t="shared" si="133"/>
        <v/>
      </c>
      <c r="MZ161" s="201"/>
      <c r="NA161" s="201"/>
      <c r="NB161" s="201"/>
      <c r="NC161" s="201"/>
      <c r="ND161" s="201"/>
      <c r="NE161" s="201"/>
      <c r="NF161" s="201" t="str">
        <f t="shared" si="134"/>
        <v/>
      </c>
      <c r="NG161" s="201"/>
      <c r="NH161" s="201"/>
      <c r="NI161" s="201"/>
      <c r="NJ161" s="201"/>
      <c r="NK161" s="201"/>
      <c r="NL161" s="201"/>
      <c r="NM161" s="201" t="str">
        <f t="shared" si="135"/>
        <v/>
      </c>
      <c r="NN161" s="201"/>
      <c r="NO161" s="201"/>
      <c r="NP161" s="201"/>
      <c r="NQ161" s="201"/>
      <c r="NR161" s="201"/>
      <c r="NS161" s="201"/>
      <c r="NT161" s="201" t="str">
        <f t="shared" si="136"/>
        <v/>
      </c>
      <c r="NU161" s="201"/>
      <c r="NV161" s="201"/>
      <c r="NW161" s="201"/>
      <c r="NX161" s="201"/>
      <c r="NY161" s="201"/>
      <c r="NZ161" s="201"/>
      <c r="OA161" s="201" t="str">
        <f t="shared" si="137"/>
        <v/>
      </c>
      <c r="OB161" s="201"/>
      <c r="OC161" s="201"/>
      <c r="OD161" s="201"/>
      <c r="OE161" s="201"/>
      <c r="OF161" s="201"/>
      <c r="OG161" s="201"/>
      <c r="OH161" s="201" t="str">
        <f t="shared" si="138"/>
        <v/>
      </c>
      <c r="OI161" s="201"/>
      <c r="OJ161" s="201"/>
      <c r="OK161" s="201"/>
      <c r="OL161" s="201"/>
      <c r="OM161" s="201"/>
      <c r="ON161" s="201"/>
      <c r="OO161" s="201" t="str">
        <f t="shared" si="139"/>
        <v/>
      </c>
      <c r="OP161" s="201"/>
      <c r="OQ161" s="201"/>
      <c r="OR161" s="201"/>
      <c r="OS161" s="201"/>
      <c r="OT161" s="201"/>
      <c r="OU161" s="201"/>
      <c r="OV161" s="201" t="str">
        <f t="shared" si="140"/>
        <v/>
      </c>
      <c r="OW161" s="201"/>
      <c r="OX161" s="201"/>
      <c r="OY161" s="201"/>
      <c r="OZ161" s="201"/>
      <c r="PA161" s="201"/>
      <c r="PB161" s="201"/>
      <c r="PC161" s="201" t="str">
        <f t="shared" si="141"/>
        <v/>
      </c>
      <c r="PD161" s="201"/>
      <c r="PE161" s="201"/>
      <c r="PF161" s="201"/>
      <c r="PG161" s="201"/>
      <c r="PH161" s="201"/>
      <c r="PI161" s="201"/>
      <c r="PJ161" s="201" t="str">
        <f t="shared" si="142"/>
        <v/>
      </c>
      <c r="PK161" s="201"/>
      <c r="PL161" s="201"/>
      <c r="PM161" s="201"/>
      <c r="PN161" s="201"/>
      <c r="PO161" s="201"/>
      <c r="PP161" s="201"/>
      <c r="PQ161" s="201" t="str">
        <f t="shared" si="143"/>
        <v/>
      </c>
      <c r="PR161" s="201"/>
      <c r="PS161" s="201"/>
      <c r="PT161" s="201"/>
      <c r="PU161" s="201"/>
      <c r="PV161" s="201"/>
      <c r="PW161" s="201"/>
      <c r="PX161" s="201" t="str">
        <f t="shared" si="144"/>
        <v/>
      </c>
      <c r="PY161" s="201"/>
      <c r="PZ161" s="201"/>
      <c r="QA161" s="201"/>
      <c r="QB161" s="201"/>
      <c r="QC161" s="201"/>
      <c r="QD161" s="201"/>
      <c r="QE161" s="201" t="str">
        <f t="shared" si="145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5" x14ac:dyDescent="0.2">
      <c r="A162" s="201"/>
      <c r="B162" s="202"/>
      <c r="C162" s="202"/>
      <c r="D162" s="202"/>
      <c r="E162" s="202"/>
      <c r="F162" s="201" t="e">
        <f t="shared" si="150"/>
        <v>#N/A</v>
      </c>
      <c r="G162" s="201"/>
      <c r="H162" s="202"/>
      <c r="I162" s="202"/>
      <c r="J162" s="202"/>
      <c r="K162" s="201"/>
      <c r="L162" s="201"/>
      <c r="M162" s="201">
        <f t="shared" si="151"/>
        <v>0</v>
      </c>
      <c r="N162" s="201"/>
      <c r="O162" s="201"/>
      <c r="P162" s="201"/>
      <c r="Q162" s="203"/>
      <c r="R162" s="201"/>
      <c r="S162" s="201"/>
      <c r="T162" s="201">
        <f t="shared" si="152"/>
        <v>20</v>
      </c>
      <c r="U162" s="201"/>
      <c r="V162" s="201"/>
      <c r="W162" s="201"/>
      <c r="X162" s="201"/>
      <c r="Y162" s="201"/>
      <c r="Z162" s="201"/>
      <c r="AA162" s="201">
        <f t="shared" si="153"/>
        <v>0</v>
      </c>
      <c r="AB162" s="201"/>
      <c r="AC162" s="201"/>
      <c r="AD162" s="201"/>
      <c r="AE162" s="201"/>
      <c r="AF162" s="201"/>
      <c r="AG162" s="201"/>
      <c r="AH162" s="201">
        <f t="shared" si="76"/>
        <v>0</v>
      </c>
      <c r="AI162" s="201"/>
      <c r="AJ162" s="201"/>
      <c r="AK162" s="201"/>
      <c r="AL162" s="201"/>
      <c r="AM162" s="201"/>
      <c r="AN162" s="201"/>
      <c r="AO162" s="201">
        <f t="shared" si="77"/>
        <v>20</v>
      </c>
      <c r="AP162" s="201"/>
      <c r="AQ162" s="201"/>
      <c r="AR162" s="201"/>
      <c r="AS162" s="201"/>
      <c r="AT162" s="201"/>
      <c r="AU162" s="201"/>
      <c r="AV162" s="201">
        <f t="shared" si="78"/>
        <v>20</v>
      </c>
      <c r="AW162" s="201"/>
      <c r="AX162" s="201"/>
      <c r="AY162" s="201"/>
      <c r="AZ162" s="201"/>
      <c r="BA162" s="201"/>
      <c r="BB162" s="201"/>
      <c r="BC162" s="201">
        <f t="shared" si="79"/>
        <v>0</v>
      </c>
      <c r="BD162" s="201"/>
      <c r="BE162" s="201"/>
      <c r="BF162" s="201"/>
      <c r="BG162" s="201"/>
      <c r="BH162" s="201"/>
      <c r="BI162" s="201"/>
      <c r="BJ162" s="201">
        <f t="shared" si="80"/>
        <v>20</v>
      </c>
      <c r="BK162" s="201"/>
      <c r="BL162" s="201"/>
      <c r="BM162" s="201"/>
      <c r="BN162" s="201"/>
      <c r="BO162" s="201"/>
      <c r="BP162" s="201"/>
      <c r="BQ162" s="201">
        <f t="shared" si="81"/>
        <v>0</v>
      </c>
      <c r="BR162" s="201"/>
      <c r="BS162" s="201"/>
      <c r="BT162" s="201"/>
      <c r="BU162" s="201"/>
      <c r="BV162" s="201"/>
      <c r="BW162" s="201"/>
      <c r="BX162" s="201">
        <f t="shared" si="82"/>
        <v>20</v>
      </c>
      <c r="BY162" s="201"/>
      <c r="BZ162" s="201"/>
      <c r="CA162" s="201"/>
      <c r="CB162" s="201"/>
      <c r="CC162" s="201"/>
      <c r="CD162" s="201"/>
      <c r="CE162" s="201">
        <f t="shared" si="83"/>
        <v>0</v>
      </c>
      <c r="CF162" s="201"/>
      <c r="CG162" s="201"/>
      <c r="CH162" s="201"/>
      <c r="CI162" s="201"/>
      <c r="CJ162" s="201"/>
      <c r="CK162" s="201"/>
      <c r="CL162" s="201">
        <f t="shared" si="84"/>
        <v>0</v>
      </c>
      <c r="CM162" s="201"/>
      <c r="CN162" s="201"/>
      <c r="CO162" s="201"/>
      <c r="CP162" s="201"/>
      <c r="CQ162" s="201"/>
      <c r="CR162" s="201"/>
      <c r="CS162" s="201">
        <f t="shared" si="85"/>
        <v>0</v>
      </c>
      <c r="CT162" s="201"/>
      <c r="CU162" s="201"/>
      <c r="CV162" s="201"/>
      <c r="CW162" s="201"/>
      <c r="CX162" s="201"/>
      <c r="CY162" s="201"/>
      <c r="CZ162" s="201">
        <f t="shared" si="86"/>
        <v>0</v>
      </c>
      <c r="DA162" s="201"/>
      <c r="DB162" s="201"/>
      <c r="DC162" s="201"/>
      <c r="DD162" s="201"/>
      <c r="DE162" s="201"/>
      <c r="DF162" s="201"/>
      <c r="DG162" s="201">
        <f t="shared" si="87"/>
        <v>0</v>
      </c>
      <c r="DH162" s="201"/>
      <c r="DI162" s="201"/>
      <c r="DJ162" s="201"/>
      <c r="DK162" s="201"/>
      <c r="DL162" s="201"/>
      <c r="DM162" s="201"/>
      <c r="DN162" s="201">
        <f t="shared" si="88"/>
        <v>0</v>
      </c>
      <c r="DO162" s="201"/>
      <c r="DP162" s="201"/>
      <c r="DQ162" s="201"/>
      <c r="DR162" s="201"/>
      <c r="DS162" s="201"/>
      <c r="DT162" s="201"/>
      <c r="DU162" s="201">
        <f t="shared" si="89"/>
        <v>0</v>
      </c>
      <c r="DV162" s="201"/>
      <c r="DW162" s="201"/>
      <c r="DX162" s="201"/>
      <c r="DY162" s="201"/>
      <c r="DZ162" s="201"/>
      <c r="EA162" s="201"/>
      <c r="EB162" s="201">
        <f t="shared" si="90"/>
        <v>0</v>
      </c>
      <c r="EC162" s="201"/>
      <c r="ED162" s="201"/>
      <c r="EE162" s="201"/>
      <c r="EF162" s="201"/>
      <c r="EG162" s="201"/>
      <c r="EH162" s="201"/>
      <c r="EI162" s="201">
        <f t="shared" si="91"/>
        <v>0</v>
      </c>
      <c r="EJ162" s="201"/>
      <c r="EK162" s="201"/>
      <c r="EL162" s="201"/>
      <c r="EM162" s="201"/>
      <c r="EN162" s="201"/>
      <c r="EO162" s="201"/>
      <c r="EP162" s="201">
        <f t="shared" si="92"/>
        <v>0</v>
      </c>
      <c r="EQ162" s="201"/>
      <c r="ER162" s="201"/>
      <c r="ES162" s="201"/>
      <c r="ET162" s="201"/>
      <c r="EU162" s="201"/>
      <c r="EV162" s="201"/>
      <c r="EW162" s="201">
        <f t="shared" si="93"/>
        <v>0</v>
      </c>
      <c r="EX162" s="201"/>
      <c r="EY162" s="201"/>
      <c r="EZ162" s="201"/>
      <c r="FA162" s="201"/>
      <c r="FB162" s="201"/>
      <c r="FC162" s="201"/>
      <c r="FD162" s="201">
        <f t="shared" si="94"/>
        <v>0</v>
      </c>
      <c r="FE162" s="201"/>
      <c r="FF162" s="201"/>
      <c r="FG162" s="201"/>
      <c r="FH162" s="201"/>
      <c r="FI162" s="201"/>
      <c r="FJ162" s="201"/>
      <c r="FK162" s="201" t="str">
        <f t="shared" si="95"/>
        <v/>
      </c>
      <c r="FL162" s="201"/>
      <c r="FM162" s="201"/>
      <c r="FN162" s="201"/>
      <c r="FO162" s="201"/>
      <c r="FP162" s="201"/>
      <c r="FQ162" s="201"/>
      <c r="FR162" s="201">
        <f t="shared" si="96"/>
        <v>0</v>
      </c>
      <c r="FS162" s="201"/>
      <c r="FT162" s="201"/>
      <c r="FU162" s="201"/>
      <c r="FV162" s="201"/>
      <c r="FW162" s="201"/>
      <c r="FX162" s="201"/>
      <c r="FY162" s="201" t="str">
        <f t="shared" si="97"/>
        <v/>
      </c>
      <c r="FZ162" s="201"/>
      <c r="GA162" s="201"/>
      <c r="GB162" s="201"/>
      <c r="GC162" s="201"/>
      <c r="GD162" s="201"/>
      <c r="GE162" s="201"/>
      <c r="GF162" s="201" t="str">
        <f t="shared" si="98"/>
        <v/>
      </c>
      <c r="GG162" s="201"/>
      <c r="GH162" s="201"/>
      <c r="GI162" s="201"/>
      <c r="GJ162" s="201"/>
      <c r="GK162" s="201"/>
      <c r="GL162" s="201"/>
      <c r="GM162" s="201" t="str">
        <f t="shared" si="99"/>
        <v/>
      </c>
      <c r="GN162" s="201"/>
      <c r="GO162" s="201"/>
      <c r="GP162" s="201"/>
      <c r="GQ162" s="201"/>
      <c r="GR162" s="201"/>
      <c r="GS162" s="201"/>
      <c r="GT162" s="201" t="str">
        <f t="shared" si="100"/>
        <v/>
      </c>
      <c r="GU162" s="201"/>
      <c r="GV162" s="201"/>
      <c r="GW162" s="201"/>
      <c r="GX162" s="201"/>
      <c r="GY162" s="201"/>
      <c r="GZ162" s="201"/>
      <c r="HA162" s="201" t="str">
        <f t="shared" si="101"/>
        <v/>
      </c>
      <c r="HB162" s="201"/>
      <c r="HC162" s="201"/>
      <c r="HD162" s="201"/>
      <c r="HE162" s="201"/>
      <c r="HF162" s="201"/>
      <c r="HG162" s="201"/>
      <c r="HH162" s="201" t="str">
        <f t="shared" si="102"/>
        <v/>
      </c>
      <c r="HI162" s="201"/>
      <c r="HJ162" s="201"/>
      <c r="HK162" s="201"/>
      <c r="HL162" s="201"/>
      <c r="HM162" s="201"/>
      <c r="HN162" s="201"/>
      <c r="HO162" s="201" t="str">
        <f t="shared" si="103"/>
        <v/>
      </c>
      <c r="HP162" s="201"/>
      <c r="HQ162" s="201"/>
      <c r="HR162" s="201"/>
      <c r="HS162" s="201"/>
      <c r="HT162" s="201"/>
      <c r="HU162" s="201"/>
      <c r="HV162" s="201" t="str">
        <f t="shared" si="104"/>
        <v/>
      </c>
      <c r="HW162" s="201"/>
      <c r="HX162" s="201"/>
      <c r="HY162" s="201"/>
      <c r="HZ162" s="201"/>
      <c r="IA162" s="201"/>
      <c r="IB162" s="201"/>
      <c r="IC162" s="201" t="str">
        <f t="shared" si="105"/>
        <v/>
      </c>
      <c r="ID162" s="201"/>
      <c r="IE162" s="201"/>
      <c r="IF162" s="201"/>
      <c r="IG162" s="201"/>
      <c r="IH162" s="201"/>
      <c r="II162" s="201"/>
      <c r="IJ162" s="201" t="str">
        <f t="shared" si="106"/>
        <v/>
      </c>
      <c r="IK162" s="201"/>
      <c r="IL162" s="201"/>
      <c r="IM162" s="201"/>
      <c r="IN162" s="201"/>
      <c r="IO162" s="201"/>
      <c r="IP162" s="201"/>
      <c r="IQ162" s="201" t="str">
        <f t="shared" si="107"/>
        <v/>
      </c>
      <c r="IR162" s="201"/>
      <c r="IS162" s="201"/>
      <c r="IT162" s="201"/>
      <c r="IU162" s="201"/>
      <c r="IV162" s="201"/>
      <c r="IW162" s="201"/>
      <c r="IX162" s="201" t="str">
        <f t="shared" si="108"/>
        <v/>
      </c>
      <c r="IY162" s="201"/>
      <c r="IZ162" s="201"/>
      <c r="JA162" s="201"/>
      <c r="JB162" s="201"/>
      <c r="JC162" s="201"/>
      <c r="JD162" s="201"/>
      <c r="JE162" s="201" t="str">
        <f t="shared" si="109"/>
        <v/>
      </c>
      <c r="JF162" s="201"/>
      <c r="JG162" s="201"/>
      <c r="JH162" s="201"/>
      <c r="JI162" s="201"/>
      <c r="JJ162" s="201"/>
      <c r="JK162" s="201"/>
      <c r="JL162" s="201" t="str">
        <f t="shared" si="110"/>
        <v/>
      </c>
      <c r="JM162" s="201"/>
      <c r="JN162" s="201"/>
      <c r="JO162" s="201"/>
      <c r="JP162" s="201"/>
      <c r="JQ162" s="201"/>
      <c r="JR162" s="201"/>
      <c r="JS162" s="201" t="str">
        <f t="shared" si="111"/>
        <v/>
      </c>
      <c r="JT162" s="201"/>
      <c r="JU162" s="201"/>
      <c r="JV162" s="201"/>
      <c r="JW162" s="201"/>
      <c r="JX162" s="201"/>
      <c r="JY162" s="201"/>
      <c r="JZ162" s="201" t="str">
        <f t="shared" si="112"/>
        <v/>
      </c>
      <c r="KA162" s="201"/>
      <c r="KB162" s="201"/>
      <c r="KC162" s="201"/>
      <c r="KD162" s="201"/>
      <c r="KE162" s="201"/>
      <c r="KF162" s="201"/>
      <c r="KG162" s="201" t="str">
        <f t="shared" si="113"/>
        <v/>
      </c>
      <c r="KH162" s="201"/>
      <c r="KI162" s="201"/>
      <c r="KJ162" s="201"/>
      <c r="KK162" s="201"/>
      <c r="KL162" s="201"/>
      <c r="KM162" s="201"/>
      <c r="KN162" s="201" t="str">
        <f t="shared" si="114"/>
        <v/>
      </c>
      <c r="KO162" s="201"/>
      <c r="KP162" s="201"/>
      <c r="KQ162" s="201"/>
      <c r="KR162" s="201"/>
      <c r="KS162" s="201"/>
      <c r="KT162" s="201"/>
      <c r="KU162" s="201" t="str">
        <f t="shared" si="115"/>
        <v/>
      </c>
      <c r="KV162" s="201"/>
      <c r="KW162" s="201"/>
      <c r="KX162" s="201"/>
      <c r="KY162" s="201"/>
      <c r="KZ162" s="201"/>
      <c r="LA162" s="201"/>
      <c r="LB162" s="201" t="str">
        <f t="shared" si="116"/>
        <v/>
      </c>
      <c r="LC162" s="201"/>
      <c r="LD162" s="201"/>
      <c r="LE162" s="201"/>
      <c r="LF162" s="201"/>
      <c r="LG162" s="201"/>
      <c r="LH162" s="201"/>
      <c r="LI162" s="201" t="str">
        <f t="shared" si="127"/>
        <v/>
      </c>
      <c r="LJ162" s="201"/>
      <c r="LK162" s="201"/>
      <c r="LL162" s="201"/>
      <c r="LM162" s="201"/>
      <c r="LN162" s="201"/>
      <c r="LO162" s="201"/>
      <c r="LP162" s="201" t="str">
        <f t="shared" si="128"/>
        <v/>
      </c>
      <c r="LQ162" s="201"/>
      <c r="LR162" s="201"/>
      <c r="LS162" s="201"/>
      <c r="LT162" s="201"/>
      <c r="LU162" s="201"/>
      <c r="LV162" s="201"/>
      <c r="LW162" s="201" t="str">
        <f t="shared" si="129"/>
        <v/>
      </c>
      <c r="LX162" s="201"/>
      <c r="LY162" s="201"/>
      <c r="LZ162" s="201"/>
      <c r="MA162" s="201"/>
      <c r="MB162" s="201"/>
      <c r="MC162" s="201"/>
      <c r="MD162" s="201" t="str">
        <f t="shared" si="130"/>
        <v/>
      </c>
      <c r="ME162" s="201"/>
      <c r="MF162" s="201"/>
      <c r="MG162" s="201"/>
      <c r="MH162" s="201"/>
      <c r="MI162" s="201"/>
      <c r="MJ162" s="201"/>
      <c r="MK162" s="201" t="str">
        <f t="shared" si="131"/>
        <v/>
      </c>
      <c r="ML162" s="201"/>
      <c r="MM162" s="201"/>
      <c r="MN162" s="201"/>
      <c r="MO162" s="201"/>
      <c r="MP162" s="201"/>
      <c r="MQ162" s="201"/>
      <c r="MR162" s="201" t="str">
        <f t="shared" si="132"/>
        <v/>
      </c>
      <c r="MS162" s="201"/>
      <c r="MT162" s="201"/>
      <c r="MU162" s="201"/>
      <c r="MV162" s="201"/>
      <c r="MW162" s="201"/>
      <c r="MX162" s="201"/>
      <c r="MY162" s="201" t="str">
        <f t="shared" si="133"/>
        <v/>
      </c>
      <c r="MZ162" s="201"/>
      <c r="NA162" s="201"/>
      <c r="NB162" s="201"/>
      <c r="NC162" s="201"/>
      <c r="ND162" s="201"/>
      <c r="NE162" s="201"/>
      <c r="NF162" s="201" t="str">
        <f t="shared" si="134"/>
        <v/>
      </c>
      <c r="NG162" s="201"/>
      <c r="NH162" s="201"/>
      <c r="NI162" s="201"/>
      <c r="NJ162" s="201"/>
      <c r="NK162" s="201"/>
      <c r="NL162" s="201"/>
      <c r="NM162" s="201" t="str">
        <f t="shared" si="135"/>
        <v/>
      </c>
      <c r="NN162" s="201"/>
      <c r="NO162" s="201"/>
      <c r="NP162" s="201"/>
      <c r="NQ162" s="201"/>
      <c r="NR162" s="201"/>
      <c r="NS162" s="201"/>
      <c r="NT162" s="201" t="str">
        <f t="shared" si="136"/>
        <v/>
      </c>
      <c r="NU162" s="201"/>
      <c r="NV162" s="201"/>
      <c r="NW162" s="201"/>
      <c r="NX162" s="201"/>
      <c r="NY162" s="201"/>
      <c r="NZ162" s="201"/>
      <c r="OA162" s="201" t="str">
        <f t="shared" si="137"/>
        <v/>
      </c>
      <c r="OB162" s="201"/>
      <c r="OC162" s="201"/>
      <c r="OD162" s="201"/>
      <c r="OE162" s="201"/>
      <c r="OF162" s="201"/>
      <c r="OG162" s="201"/>
      <c r="OH162" s="201" t="str">
        <f t="shared" si="138"/>
        <v/>
      </c>
      <c r="OI162" s="201"/>
      <c r="OJ162" s="201"/>
      <c r="OK162" s="201"/>
      <c r="OL162" s="201"/>
      <c r="OM162" s="201"/>
      <c r="ON162" s="201"/>
      <c r="OO162" s="201" t="str">
        <f t="shared" si="139"/>
        <v/>
      </c>
      <c r="OP162" s="201"/>
      <c r="OQ162" s="201"/>
      <c r="OR162" s="201"/>
      <c r="OS162" s="201"/>
      <c r="OT162" s="201"/>
      <c r="OU162" s="201"/>
      <c r="OV162" s="201" t="str">
        <f t="shared" si="140"/>
        <v/>
      </c>
      <c r="OW162" s="201"/>
      <c r="OX162" s="201"/>
      <c r="OY162" s="201"/>
      <c r="OZ162" s="201"/>
      <c r="PA162" s="201"/>
      <c r="PB162" s="201"/>
      <c r="PC162" s="201" t="str">
        <f t="shared" si="141"/>
        <v/>
      </c>
      <c r="PD162" s="201"/>
      <c r="PE162" s="201"/>
      <c r="PF162" s="201"/>
      <c r="PG162" s="201"/>
      <c r="PH162" s="201"/>
      <c r="PI162" s="201"/>
      <c r="PJ162" s="201" t="str">
        <f t="shared" si="142"/>
        <v/>
      </c>
      <c r="PK162" s="201"/>
      <c r="PL162" s="201"/>
      <c r="PM162" s="201"/>
      <c r="PN162" s="201"/>
      <c r="PO162" s="201"/>
      <c r="PP162" s="201"/>
      <c r="PQ162" s="201" t="str">
        <f t="shared" si="143"/>
        <v/>
      </c>
      <c r="PR162" s="201"/>
      <c r="PS162" s="201"/>
      <c r="PT162" s="201"/>
      <c r="PU162" s="201"/>
      <c r="PV162" s="201"/>
      <c r="PW162" s="201"/>
      <c r="PX162" s="201" t="str">
        <f t="shared" si="144"/>
        <v/>
      </c>
      <c r="PY162" s="201"/>
      <c r="PZ162" s="201"/>
      <c r="QA162" s="201"/>
      <c r="QB162" s="201"/>
      <c r="QC162" s="201"/>
      <c r="QD162" s="201"/>
      <c r="QE162" s="201" t="str">
        <f t="shared" si="145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5" x14ac:dyDescent="0.2">
      <c r="A163" s="201"/>
      <c r="B163" s="202"/>
      <c r="C163" s="202"/>
      <c r="D163" s="202"/>
      <c r="E163" s="202"/>
      <c r="F163" s="201" t="e">
        <f t="shared" si="150"/>
        <v>#N/A</v>
      </c>
      <c r="G163" s="201"/>
      <c r="H163" s="202"/>
      <c r="I163" s="202"/>
      <c r="J163" s="202"/>
      <c r="K163" s="201"/>
      <c r="L163" s="201"/>
      <c r="M163" s="201">
        <f t="shared" si="151"/>
        <v>0</v>
      </c>
      <c r="N163" s="201"/>
      <c r="O163" s="201"/>
      <c r="P163" s="201"/>
      <c r="Q163" s="203"/>
      <c r="R163" s="201"/>
      <c r="S163" s="201"/>
      <c r="T163" s="201">
        <f t="shared" si="152"/>
        <v>20</v>
      </c>
      <c r="U163" s="201"/>
      <c r="V163" s="201"/>
      <c r="W163" s="201"/>
      <c r="X163" s="201"/>
      <c r="Y163" s="201"/>
      <c r="Z163" s="201"/>
      <c r="AA163" s="201">
        <f t="shared" si="153"/>
        <v>0</v>
      </c>
      <c r="AB163" s="201"/>
      <c r="AC163" s="201"/>
      <c r="AD163" s="201"/>
      <c r="AE163" s="201"/>
      <c r="AF163" s="201"/>
      <c r="AG163" s="201"/>
      <c r="AH163" s="201">
        <f t="shared" si="76"/>
        <v>20</v>
      </c>
      <c r="AI163" s="201"/>
      <c r="AJ163" s="201"/>
      <c r="AK163" s="201"/>
      <c r="AL163" s="201"/>
      <c r="AM163" s="201"/>
      <c r="AN163" s="201"/>
      <c r="AO163" s="201">
        <f t="shared" si="77"/>
        <v>0</v>
      </c>
      <c r="AP163" s="201"/>
      <c r="AQ163" s="201"/>
      <c r="AR163" s="201"/>
      <c r="AS163" s="201"/>
      <c r="AT163" s="201"/>
      <c r="AU163" s="201"/>
      <c r="AV163" s="201">
        <f t="shared" si="78"/>
        <v>20</v>
      </c>
      <c r="AW163" s="201"/>
      <c r="AX163" s="201"/>
      <c r="AY163" s="201"/>
      <c r="AZ163" s="201"/>
      <c r="BA163" s="201"/>
      <c r="BB163" s="201"/>
      <c r="BC163" s="201">
        <f t="shared" si="79"/>
        <v>20</v>
      </c>
      <c r="BD163" s="201"/>
      <c r="BE163" s="201"/>
      <c r="BF163" s="201"/>
      <c r="BG163" s="201"/>
      <c r="BH163" s="201"/>
      <c r="BI163" s="201"/>
      <c r="BJ163" s="201">
        <f t="shared" si="80"/>
        <v>20</v>
      </c>
      <c r="BK163" s="201"/>
      <c r="BL163" s="201"/>
      <c r="BM163" s="201"/>
      <c r="BN163" s="201"/>
      <c r="BO163" s="201"/>
      <c r="BP163" s="201"/>
      <c r="BQ163" s="201">
        <f t="shared" si="81"/>
        <v>0</v>
      </c>
      <c r="BR163" s="201"/>
      <c r="BS163" s="201"/>
      <c r="BT163" s="201"/>
      <c r="BU163" s="201"/>
      <c r="BV163" s="201"/>
      <c r="BW163" s="201"/>
      <c r="BX163" s="201">
        <f t="shared" si="82"/>
        <v>20</v>
      </c>
      <c r="BY163" s="201"/>
      <c r="BZ163" s="201"/>
      <c r="CA163" s="201"/>
      <c r="CB163" s="201"/>
      <c r="CC163" s="201"/>
      <c r="CD163" s="201"/>
      <c r="CE163" s="201">
        <f t="shared" si="83"/>
        <v>20</v>
      </c>
      <c r="CF163" s="201"/>
      <c r="CG163" s="201"/>
      <c r="CH163" s="201"/>
      <c r="CI163" s="201"/>
      <c r="CJ163" s="201"/>
      <c r="CK163" s="201"/>
      <c r="CL163" s="201">
        <f t="shared" si="84"/>
        <v>20</v>
      </c>
      <c r="CM163" s="201"/>
      <c r="CN163" s="201"/>
      <c r="CO163" s="201"/>
      <c r="CP163" s="201"/>
      <c r="CQ163" s="201"/>
      <c r="CR163" s="201"/>
      <c r="CS163" s="201">
        <f t="shared" si="85"/>
        <v>20</v>
      </c>
      <c r="CT163" s="201"/>
      <c r="CU163" s="201"/>
      <c r="CV163" s="201"/>
      <c r="CW163" s="201"/>
      <c r="CX163" s="201"/>
      <c r="CY163" s="201"/>
      <c r="CZ163" s="201">
        <f t="shared" si="86"/>
        <v>20</v>
      </c>
      <c r="DA163" s="201"/>
      <c r="DB163" s="201"/>
      <c r="DC163" s="201"/>
      <c r="DD163" s="201"/>
      <c r="DE163" s="201"/>
      <c r="DF163" s="201"/>
      <c r="DG163" s="201">
        <f t="shared" si="87"/>
        <v>0</v>
      </c>
      <c r="DH163" s="201"/>
      <c r="DI163" s="201"/>
      <c r="DJ163" s="201"/>
      <c r="DK163" s="201"/>
      <c r="DL163" s="201"/>
      <c r="DM163" s="201"/>
      <c r="DN163" s="201">
        <f t="shared" si="88"/>
        <v>0</v>
      </c>
      <c r="DO163" s="201"/>
      <c r="DP163" s="201"/>
      <c r="DQ163" s="201"/>
      <c r="DR163" s="201"/>
      <c r="DS163" s="201"/>
      <c r="DT163" s="201"/>
      <c r="DU163" s="201">
        <f t="shared" si="89"/>
        <v>20</v>
      </c>
      <c r="DV163" s="201"/>
      <c r="DW163" s="201"/>
      <c r="DX163" s="201"/>
      <c r="DY163" s="201"/>
      <c r="DZ163" s="201"/>
      <c r="EA163" s="201"/>
      <c r="EB163" s="201">
        <f t="shared" si="90"/>
        <v>20</v>
      </c>
      <c r="EC163" s="201"/>
      <c r="ED163" s="201"/>
      <c r="EE163" s="201"/>
      <c r="EF163" s="201"/>
      <c r="EG163" s="201"/>
      <c r="EH163" s="201"/>
      <c r="EI163" s="201">
        <f t="shared" si="91"/>
        <v>0</v>
      </c>
      <c r="EJ163" s="201"/>
      <c r="EK163" s="201"/>
      <c r="EL163" s="201"/>
      <c r="EM163" s="201"/>
      <c r="EN163" s="201"/>
      <c r="EO163" s="201"/>
      <c r="EP163" s="201">
        <f t="shared" si="92"/>
        <v>0</v>
      </c>
      <c r="EQ163" s="201"/>
      <c r="ER163" s="201"/>
      <c r="ES163" s="201"/>
      <c r="ET163" s="201"/>
      <c r="EU163" s="201"/>
      <c r="EV163" s="201"/>
      <c r="EW163" s="201">
        <f t="shared" si="93"/>
        <v>0</v>
      </c>
      <c r="EX163" s="201"/>
      <c r="EY163" s="201"/>
      <c r="EZ163" s="201"/>
      <c r="FA163" s="201"/>
      <c r="FB163" s="201"/>
      <c r="FC163" s="201"/>
      <c r="FD163" s="201">
        <f t="shared" si="94"/>
        <v>0</v>
      </c>
      <c r="FE163" s="201"/>
      <c r="FF163" s="201"/>
      <c r="FG163" s="201"/>
      <c r="FH163" s="201"/>
      <c r="FI163" s="201"/>
      <c r="FJ163" s="201"/>
      <c r="FK163" s="201" t="str">
        <f t="shared" si="95"/>
        <v/>
      </c>
      <c r="FL163" s="201"/>
      <c r="FM163" s="201"/>
      <c r="FN163" s="201"/>
      <c r="FO163" s="201"/>
      <c r="FP163" s="201"/>
      <c r="FQ163" s="201"/>
      <c r="FR163" s="201">
        <f t="shared" si="96"/>
        <v>0</v>
      </c>
      <c r="FS163" s="201"/>
      <c r="FT163" s="201"/>
      <c r="FU163" s="201"/>
      <c r="FV163" s="201"/>
      <c r="FW163" s="201"/>
      <c r="FX163" s="201"/>
      <c r="FY163" s="201" t="str">
        <f t="shared" si="97"/>
        <v/>
      </c>
      <c r="FZ163" s="201"/>
      <c r="GA163" s="201"/>
      <c r="GB163" s="201"/>
      <c r="GC163" s="201"/>
      <c r="GD163" s="201"/>
      <c r="GE163" s="201"/>
      <c r="GF163" s="201" t="str">
        <f t="shared" si="98"/>
        <v/>
      </c>
      <c r="GG163" s="201"/>
      <c r="GH163" s="201"/>
      <c r="GI163" s="201"/>
      <c r="GJ163" s="201"/>
      <c r="GK163" s="201"/>
      <c r="GL163" s="201"/>
      <c r="GM163" s="201" t="str">
        <f t="shared" si="99"/>
        <v/>
      </c>
      <c r="GN163" s="201"/>
      <c r="GO163" s="201"/>
      <c r="GP163" s="201"/>
      <c r="GQ163" s="201"/>
      <c r="GR163" s="201"/>
      <c r="GS163" s="201"/>
      <c r="GT163" s="201" t="str">
        <f t="shared" si="100"/>
        <v/>
      </c>
      <c r="GU163" s="201"/>
      <c r="GV163" s="201"/>
      <c r="GW163" s="201"/>
      <c r="GX163" s="201"/>
      <c r="GY163" s="201"/>
      <c r="GZ163" s="201"/>
      <c r="HA163" s="201" t="str">
        <f t="shared" si="101"/>
        <v/>
      </c>
      <c r="HB163" s="201"/>
      <c r="HC163" s="201"/>
      <c r="HD163" s="201"/>
      <c r="HE163" s="201"/>
      <c r="HF163" s="201"/>
      <c r="HG163" s="201"/>
      <c r="HH163" s="201" t="str">
        <f t="shared" si="102"/>
        <v/>
      </c>
      <c r="HI163" s="201"/>
      <c r="HJ163" s="201"/>
      <c r="HK163" s="201"/>
      <c r="HL163" s="201"/>
      <c r="HM163" s="201"/>
      <c r="HN163" s="201"/>
      <c r="HO163" s="201" t="str">
        <f t="shared" si="103"/>
        <v/>
      </c>
      <c r="HP163" s="201"/>
      <c r="HQ163" s="201"/>
      <c r="HR163" s="201"/>
      <c r="HS163" s="201"/>
      <c r="HT163" s="201"/>
      <c r="HU163" s="201"/>
      <c r="HV163" s="201" t="str">
        <f t="shared" si="104"/>
        <v/>
      </c>
      <c r="HW163" s="201"/>
      <c r="HX163" s="201"/>
      <c r="HY163" s="201"/>
      <c r="HZ163" s="201"/>
      <c r="IA163" s="201"/>
      <c r="IB163" s="201"/>
      <c r="IC163" s="201" t="str">
        <f t="shared" si="105"/>
        <v/>
      </c>
      <c r="ID163" s="201"/>
      <c r="IE163" s="201"/>
      <c r="IF163" s="201"/>
      <c r="IG163" s="201"/>
      <c r="IH163" s="201"/>
      <c r="II163" s="201"/>
      <c r="IJ163" s="201" t="str">
        <f t="shared" si="106"/>
        <v/>
      </c>
      <c r="IK163" s="201"/>
      <c r="IL163" s="201"/>
      <c r="IM163" s="201"/>
      <c r="IN163" s="201"/>
      <c r="IO163" s="201"/>
      <c r="IP163" s="201"/>
      <c r="IQ163" s="201" t="str">
        <f t="shared" si="107"/>
        <v/>
      </c>
      <c r="IR163" s="201"/>
      <c r="IS163" s="201"/>
      <c r="IT163" s="201"/>
      <c r="IU163" s="201"/>
      <c r="IV163" s="201"/>
      <c r="IW163" s="201"/>
      <c r="IX163" s="201" t="str">
        <f t="shared" si="108"/>
        <v/>
      </c>
      <c r="IY163" s="201"/>
      <c r="IZ163" s="201"/>
      <c r="JA163" s="201"/>
      <c r="JB163" s="201"/>
      <c r="JC163" s="201"/>
      <c r="JD163" s="201"/>
      <c r="JE163" s="201" t="str">
        <f t="shared" si="109"/>
        <v/>
      </c>
      <c r="JF163" s="201"/>
      <c r="JG163" s="201"/>
      <c r="JH163" s="201"/>
      <c r="JI163" s="201"/>
      <c r="JJ163" s="201"/>
      <c r="JK163" s="201"/>
      <c r="JL163" s="201" t="str">
        <f t="shared" si="110"/>
        <v/>
      </c>
      <c r="JM163" s="201"/>
      <c r="JN163" s="201"/>
      <c r="JO163" s="201"/>
      <c r="JP163" s="201"/>
      <c r="JQ163" s="201"/>
      <c r="JR163" s="201"/>
      <c r="JS163" s="201" t="str">
        <f t="shared" si="111"/>
        <v/>
      </c>
      <c r="JT163" s="201"/>
      <c r="JU163" s="201"/>
      <c r="JV163" s="201"/>
      <c r="JW163" s="201"/>
      <c r="JX163" s="201"/>
      <c r="JY163" s="201"/>
      <c r="JZ163" s="201" t="str">
        <f t="shared" si="112"/>
        <v/>
      </c>
      <c r="KA163" s="201"/>
      <c r="KB163" s="201"/>
      <c r="KC163" s="201"/>
      <c r="KD163" s="201"/>
      <c r="KE163" s="201"/>
      <c r="KF163" s="201"/>
      <c r="KG163" s="201" t="str">
        <f t="shared" si="113"/>
        <v/>
      </c>
      <c r="KH163" s="201"/>
      <c r="KI163" s="201"/>
      <c r="KJ163" s="201"/>
      <c r="KK163" s="201"/>
      <c r="KL163" s="201"/>
      <c r="KM163" s="201"/>
      <c r="KN163" s="201" t="str">
        <f t="shared" si="114"/>
        <v/>
      </c>
      <c r="KO163" s="201"/>
      <c r="KP163" s="201"/>
      <c r="KQ163" s="201"/>
      <c r="KR163" s="201"/>
      <c r="KS163" s="201"/>
      <c r="KT163" s="201"/>
      <c r="KU163" s="201" t="str">
        <f t="shared" si="115"/>
        <v/>
      </c>
      <c r="KV163" s="201"/>
      <c r="KW163" s="201"/>
      <c r="KX163" s="201"/>
      <c r="KY163" s="201"/>
      <c r="KZ163" s="201"/>
      <c r="LA163" s="201"/>
      <c r="LB163" s="201" t="str">
        <f t="shared" si="116"/>
        <v/>
      </c>
      <c r="LC163" s="201"/>
      <c r="LD163" s="201"/>
      <c r="LE163" s="201"/>
      <c r="LF163" s="201"/>
      <c r="LG163" s="201"/>
      <c r="LH163" s="201"/>
      <c r="LI163" s="201" t="str">
        <f t="shared" si="127"/>
        <v/>
      </c>
      <c r="LJ163" s="201"/>
      <c r="LK163" s="201"/>
      <c r="LL163" s="201"/>
      <c r="LM163" s="201"/>
      <c r="LN163" s="201"/>
      <c r="LO163" s="201"/>
      <c r="LP163" s="201" t="str">
        <f t="shared" si="128"/>
        <v/>
      </c>
      <c r="LQ163" s="201"/>
      <c r="LR163" s="201"/>
      <c r="LS163" s="201"/>
      <c r="LT163" s="201"/>
      <c r="LU163" s="201"/>
      <c r="LV163" s="201"/>
      <c r="LW163" s="201" t="str">
        <f t="shared" si="129"/>
        <v/>
      </c>
      <c r="LX163" s="201"/>
      <c r="LY163" s="201"/>
      <c r="LZ163" s="201"/>
      <c r="MA163" s="201"/>
      <c r="MB163" s="201"/>
      <c r="MC163" s="201"/>
      <c r="MD163" s="201" t="str">
        <f t="shared" si="130"/>
        <v/>
      </c>
      <c r="ME163" s="201"/>
      <c r="MF163" s="201"/>
      <c r="MG163" s="201"/>
      <c r="MH163" s="201"/>
      <c r="MI163" s="201"/>
      <c r="MJ163" s="201"/>
      <c r="MK163" s="201" t="str">
        <f t="shared" si="131"/>
        <v/>
      </c>
      <c r="ML163" s="201"/>
      <c r="MM163" s="201"/>
      <c r="MN163" s="201"/>
      <c r="MO163" s="201"/>
      <c r="MP163" s="201"/>
      <c r="MQ163" s="201"/>
      <c r="MR163" s="201" t="str">
        <f t="shared" si="132"/>
        <v/>
      </c>
      <c r="MS163" s="201"/>
      <c r="MT163" s="201"/>
      <c r="MU163" s="201"/>
      <c r="MV163" s="201"/>
      <c r="MW163" s="201"/>
      <c r="MX163" s="201"/>
      <c r="MY163" s="201" t="str">
        <f t="shared" si="133"/>
        <v/>
      </c>
      <c r="MZ163" s="201"/>
      <c r="NA163" s="201"/>
      <c r="NB163" s="201"/>
      <c r="NC163" s="201"/>
      <c r="ND163" s="201"/>
      <c r="NE163" s="201"/>
      <c r="NF163" s="201" t="str">
        <f t="shared" si="134"/>
        <v/>
      </c>
      <c r="NG163" s="201"/>
      <c r="NH163" s="201"/>
      <c r="NI163" s="201"/>
      <c r="NJ163" s="201"/>
      <c r="NK163" s="201"/>
      <c r="NL163" s="201"/>
      <c r="NM163" s="201" t="str">
        <f t="shared" si="135"/>
        <v/>
      </c>
      <c r="NN163" s="201"/>
      <c r="NO163" s="201"/>
      <c r="NP163" s="201"/>
      <c r="NQ163" s="201"/>
      <c r="NR163" s="201"/>
      <c r="NS163" s="201"/>
      <c r="NT163" s="201" t="str">
        <f t="shared" si="136"/>
        <v/>
      </c>
      <c r="NU163" s="201"/>
      <c r="NV163" s="201"/>
      <c r="NW163" s="201"/>
      <c r="NX163" s="201"/>
      <c r="NY163" s="201"/>
      <c r="NZ163" s="201"/>
      <c r="OA163" s="201" t="str">
        <f t="shared" si="137"/>
        <v/>
      </c>
      <c r="OB163" s="201"/>
      <c r="OC163" s="201"/>
      <c r="OD163" s="201"/>
      <c r="OE163" s="201"/>
      <c r="OF163" s="201"/>
      <c r="OG163" s="201"/>
      <c r="OH163" s="201" t="str">
        <f t="shared" si="138"/>
        <v/>
      </c>
      <c r="OI163" s="201"/>
      <c r="OJ163" s="201"/>
      <c r="OK163" s="201"/>
      <c r="OL163" s="201"/>
      <c r="OM163" s="201"/>
      <c r="ON163" s="201"/>
      <c r="OO163" s="201" t="str">
        <f t="shared" si="139"/>
        <v/>
      </c>
      <c r="OP163" s="201"/>
      <c r="OQ163" s="201"/>
      <c r="OR163" s="201"/>
      <c r="OS163" s="201"/>
      <c r="OT163" s="201"/>
      <c r="OU163" s="201"/>
      <c r="OV163" s="201" t="str">
        <f t="shared" si="140"/>
        <v/>
      </c>
      <c r="OW163" s="201"/>
      <c r="OX163" s="201"/>
      <c r="OY163" s="201"/>
      <c r="OZ163" s="201"/>
      <c r="PA163" s="201"/>
      <c r="PB163" s="201"/>
      <c r="PC163" s="201" t="str">
        <f t="shared" si="141"/>
        <v/>
      </c>
      <c r="PD163" s="201"/>
      <c r="PE163" s="201"/>
      <c r="PF163" s="201"/>
      <c r="PG163" s="201"/>
      <c r="PH163" s="201"/>
      <c r="PI163" s="201"/>
      <c r="PJ163" s="201" t="str">
        <f t="shared" si="142"/>
        <v/>
      </c>
      <c r="PK163" s="201"/>
      <c r="PL163" s="201"/>
      <c r="PM163" s="201"/>
      <c r="PN163" s="201"/>
      <c r="PO163" s="201"/>
      <c r="PP163" s="201"/>
      <c r="PQ163" s="201" t="str">
        <f t="shared" si="143"/>
        <v/>
      </c>
      <c r="PR163" s="201"/>
      <c r="PS163" s="201"/>
      <c r="PT163" s="201"/>
      <c r="PU163" s="201"/>
      <c r="PV163" s="201"/>
      <c r="PW163" s="201"/>
      <c r="PX163" s="201" t="str">
        <f t="shared" si="144"/>
        <v/>
      </c>
      <c r="PY163" s="201"/>
      <c r="PZ163" s="201"/>
      <c r="QA163" s="201"/>
      <c r="QB163" s="201"/>
      <c r="QC163" s="201"/>
      <c r="QD163" s="201"/>
      <c r="QE163" s="201" t="str">
        <f t="shared" si="145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5" x14ac:dyDescent="0.2">
      <c r="A164" s="201"/>
      <c r="B164" s="202"/>
      <c r="C164" s="202"/>
      <c r="D164" s="202"/>
      <c r="E164" s="202"/>
      <c r="F164" s="201" t="e">
        <f t="shared" ref="F164:F170" si="154">F74</f>
        <v>#N/A</v>
      </c>
      <c r="G164" s="201"/>
      <c r="H164" s="202"/>
      <c r="I164" s="202"/>
      <c r="J164" s="202"/>
      <c r="K164" s="201"/>
      <c r="L164" s="201"/>
      <c r="M164" s="201">
        <f t="shared" ref="M164:M170" si="155">M74</f>
        <v>0</v>
      </c>
      <c r="N164" s="201"/>
      <c r="O164" s="201"/>
      <c r="P164" s="201"/>
      <c r="Q164" s="203"/>
      <c r="R164" s="201"/>
      <c r="S164" s="201"/>
      <c r="T164" s="201">
        <f t="shared" si="152"/>
        <v>0</v>
      </c>
      <c r="U164" s="201"/>
      <c r="V164" s="201"/>
      <c r="W164" s="201"/>
      <c r="X164" s="201"/>
      <c r="Y164" s="201"/>
      <c r="Z164" s="201"/>
      <c r="AA164" s="201">
        <f t="shared" si="153"/>
        <v>0</v>
      </c>
      <c r="AB164" s="201"/>
      <c r="AC164" s="201"/>
      <c r="AD164" s="201"/>
      <c r="AE164" s="201"/>
      <c r="AF164" s="201"/>
      <c r="AG164" s="201"/>
      <c r="AH164" s="201">
        <f t="shared" si="76"/>
        <v>0</v>
      </c>
      <c r="AI164" s="201"/>
      <c r="AJ164" s="201"/>
      <c r="AK164" s="201"/>
      <c r="AL164" s="201"/>
      <c r="AM164" s="201"/>
      <c r="AN164" s="201"/>
      <c r="AO164" s="201">
        <f t="shared" si="77"/>
        <v>0</v>
      </c>
      <c r="AP164" s="201"/>
      <c r="AQ164" s="201"/>
      <c r="AR164" s="201"/>
      <c r="AS164" s="201"/>
      <c r="AT164" s="201"/>
      <c r="AU164" s="201"/>
      <c r="AV164" s="201">
        <f t="shared" si="78"/>
        <v>20</v>
      </c>
      <c r="AW164" s="201"/>
      <c r="AX164" s="201"/>
      <c r="AY164" s="201"/>
      <c r="AZ164" s="201"/>
      <c r="BA164" s="201"/>
      <c r="BB164" s="201"/>
      <c r="BC164" s="201">
        <f t="shared" si="79"/>
        <v>0</v>
      </c>
      <c r="BD164" s="201"/>
      <c r="BE164" s="201"/>
      <c r="BF164" s="201"/>
      <c r="BG164" s="201"/>
      <c r="BH164" s="201"/>
      <c r="BI164" s="201"/>
      <c r="BJ164" s="201">
        <f t="shared" si="80"/>
        <v>0</v>
      </c>
      <c r="BK164" s="201"/>
      <c r="BL164" s="201"/>
      <c r="BM164" s="201"/>
      <c r="BN164" s="201"/>
      <c r="BO164" s="201"/>
      <c r="BP164" s="201"/>
      <c r="BQ164" s="201">
        <f t="shared" si="81"/>
        <v>0</v>
      </c>
      <c r="BR164" s="201"/>
      <c r="BS164" s="201"/>
      <c r="BT164" s="201"/>
      <c r="BU164" s="201"/>
      <c r="BV164" s="201"/>
      <c r="BW164" s="201"/>
      <c r="BX164" s="201">
        <f t="shared" si="82"/>
        <v>0</v>
      </c>
      <c r="BY164" s="201"/>
      <c r="BZ164" s="201"/>
      <c r="CA164" s="201"/>
      <c r="CB164" s="201"/>
      <c r="CC164" s="201"/>
      <c r="CD164" s="201"/>
      <c r="CE164" s="201">
        <f t="shared" si="83"/>
        <v>0</v>
      </c>
      <c r="CF164" s="201"/>
      <c r="CG164" s="201"/>
      <c r="CH164" s="201"/>
      <c r="CI164" s="201"/>
      <c r="CJ164" s="201"/>
      <c r="CK164" s="201"/>
      <c r="CL164" s="201">
        <f t="shared" si="84"/>
        <v>20</v>
      </c>
      <c r="CM164" s="201"/>
      <c r="CN164" s="201"/>
      <c r="CO164" s="201"/>
      <c r="CP164" s="201"/>
      <c r="CQ164" s="201"/>
      <c r="CR164" s="201"/>
      <c r="CS164" s="201">
        <f t="shared" si="85"/>
        <v>20</v>
      </c>
      <c r="CT164" s="201"/>
      <c r="CU164" s="201"/>
      <c r="CV164" s="201"/>
      <c r="CW164" s="201"/>
      <c r="CX164" s="201"/>
      <c r="CY164" s="201"/>
      <c r="CZ164" s="201">
        <f t="shared" si="86"/>
        <v>20</v>
      </c>
      <c r="DA164" s="201"/>
      <c r="DB164" s="201"/>
      <c r="DC164" s="201"/>
      <c r="DD164" s="201"/>
      <c r="DE164" s="201"/>
      <c r="DF164" s="201"/>
      <c r="DG164" s="201">
        <f t="shared" si="87"/>
        <v>0</v>
      </c>
      <c r="DH164" s="201"/>
      <c r="DI164" s="201"/>
      <c r="DJ164" s="201"/>
      <c r="DK164" s="201"/>
      <c r="DL164" s="201"/>
      <c r="DM164" s="201"/>
      <c r="DN164" s="201">
        <f t="shared" si="88"/>
        <v>0</v>
      </c>
      <c r="DO164" s="201"/>
      <c r="DP164" s="201"/>
      <c r="DQ164" s="201"/>
      <c r="DR164" s="201"/>
      <c r="DS164" s="201"/>
      <c r="DT164" s="201"/>
      <c r="DU164" s="201">
        <f t="shared" si="89"/>
        <v>20</v>
      </c>
      <c r="DV164" s="201"/>
      <c r="DW164" s="201"/>
      <c r="DX164" s="201"/>
      <c r="DY164" s="201"/>
      <c r="DZ164" s="201"/>
      <c r="EA164" s="201"/>
      <c r="EB164" s="201">
        <f t="shared" si="90"/>
        <v>20</v>
      </c>
      <c r="EC164" s="201"/>
      <c r="ED164" s="201"/>
      <c r="EE164" s="201"/>
      <c r="EF164" s="201"/>
      <c r="EG164" s="201"/>
      <c r="EH164" s="201"/>
      <c r="EI164" s="201">
        <f t="shared" si="91"/>
        <v>0</v>
      </c>
      <c r="EJ164" s="201"/>
      <c r="EK164" s="201"/>
      <c r="EL164" s="201"/>
      <c r="EM164" s="201"/>
      <c r="EN164" s="201"/>
      <c r="EO164" s="201"/>
      <c r="EP164" s="201">
        <f t="shared" si="92"/>
        <v>20</v>
      </c>
      <c r="EQ164" s="201"/>
      <c r="ER164" s="201"/>
      <c r="ES164" s="201"/>
      <c r="ET164" s="201"/>
      <c r="EU164" s="201"/>
      <c r="EV164" s="201"/>
      <c r="EW164" s="201">
        <f t="shared" si="93"/>
        <v>0</v>
      </c>
      <c r="EX164" s="201"/>
      <c r="EY164" s="201"/>
      <c r="EZ164" s="201"/>
      <c r="FA164" s="201"/>
      <c r="FB164" s="201"/>
      <c r="FC164" s="201"/>
      <c r="FD164" s="201">
        <f t="shared" si="94"/>
        <v>0</v>
      </c>
      <c r="FE164" s="201"/>
      <c r="FF164" s="201"/>
      <c r="FG164" s="201"/>
      <c r="FH164" s="201"/>
      <c r="FI164" s="201"/>
      <c r="FJ164" s="201"/>
      <c r="FK164" s="201" t="str">
        <f t="shared" si="95"/>
        <v/>
      </c>
      <c r="FL164" s="201"/>
      <c r="FM164" s="201"/>
      <c r="FN164" s="201"/>
      <c r="FO164" s="201"/>
      <c r="FP164" s="201"/>
      <c r="FQ164" s="201"/>
      <c r="FR164" s="201">
        <f t="shared" si="96"/>
        <v>0</v>
      </c>
      <c r="FS164" s="201"/>
      <c r="FT164" s="201"/>
      <c r="FU164" s="201"/>
      <c r="FV164" s="201"/>
      <c r="FW164" s="201"/>
      <c r="FX164" s="201"/>
      <c r="FY164" s="201" t="str">
        <f t="shared" si="97"/>
        <v/>
      </c>
      <c r="FZ164" s="201"/>
      <c r="GA164" s="201"/>
      <c r="GB164" s="201"/>
      <c r="GC164" s="201"/>
      <c r="GD164" s="201"/>
      <c r="GE164" s="201"/>
      <c r="GF164" s="201" t="str">
        <f t="shared" si="98"/>
        <v/>
      </c>
      <c r="GG164" s="201"/>
      <c r="GH164" s="201"/>
      <c r="GI164" s="201"/>
      <c r="GJ164" s="201"/>
      <c r="GK164" s="201"/>
      <c r="GL164" s="201"/>
      <c r="GM164" s="201" t="str">
        <f t="shared" si="99"/>
        <v/>
      </c>
      <c r="GN164" s="201"/>
      <c r="GO164" s="201"/>
      <c r="GP164" s="201"/>
      <c r="GQ164" s="201"/>
      <c r="GR164" s="201"/>
      <c r="GS164" s="201"/>
      <c r="GT164" s="201" t="str">
        <f t="shared" si="100"/>
        <v/>
      </c>
      <c r="GU164" s="201"/>
      <c r="GV164" s="201"/>
      <c r="GW164" s="201"/>
      <c r="GX164" s="201"/>
      <c r="GY164" s="201"/>
      <c r="GZ164" s="201"/>
      <c r="HA164" s="201" t="str">
        <f t="shared" si="101"/>
        <v/>
      </c>
      <c r="HB164" s="201"/>
      <c r="HC164" s="201"/>
      <c r="HD164" s="201"/>
      <c r="HE164" s="201"/>
      <c r="HF164" s="201"/>
      <c r="HG164" s="201"/>
      <c r="HH164" s="201" t="str">
        <f t="shared" si="102"/>
        <v/>
      </c>
      <c r="HI164" s="201"/>
      <c r="HJ164" s="201"/>
      <c r="HK164" s="201"/>
      <c r="HL164" s="201"/>
      <c r="HM164" s="201"/>
      <c r="HN164" s="201"/>
      <c r="HO164" s="201" t="str">
        <f t="shared" si="103"/>
        <v/>
      </c>
      <c r="HP164" s="201"/>
      <c r="HQ164" s="201"/>
      <c r="HR164" s="201"/>
      <c r="HS164" s="201"/>
      <c r="HT164" s="201"/>
      <c r="HU164" s="201"/>
      <c r="HV164" s="201" t="str">
        <f t="shared" si="104"/>
        <v/>
      </c>
      <c r="HW164" s="201"/>
      <c r="HX164" s="201"/>
      <c r="HY164" s="201"/>
      <c r="HZ164" s="201"/>
      <c r="IA164" s="201"/>
      <c r="IB164" s="201"/>
      <c r="IC164" s="201" t="str">
        <f t="shared" si="105"/>
        <v/>
      </c>
      <c r="ID164" s="201"/>
      <c r="IE164" s="201"/>
      <c r="IF164" s="201"/>
      <c r="IG164" s="201"/>
      <c r="IH164" s="201"/>
      <c r="II164" s="201"/>
      <c r="IJ164" s="201" t="str">
        <f t="shared" si="106"/>
        <v/>
      </c>
      <c r="IK164" s="201"/>
      <c r="IL164" s="201"/>
      <c r="IM164" s="201"/>
      <c r="IN164" s="201"/>
      <c r="IO164" s="201"/>
      <c r="IP164" s="201"/>
      <c r="IQ164" s="201" t="str">
        <f t="shared" si="107"/>
        <v/>
      </c>
      <c r="IR164" s="201"/>
      <c r="IS164" s="201"/>
      <c r="IT164" s="201"/>
      <c r="IU164" s="201"/>
      <c r="IV164" s="201"/>
      <c r="IW164" s="201"/>
      <c r="IX164" s="201" t="str">
        <f t="shared" si="108"/>
        <v/>
      </c>
      <c r="IY164" s="201"/>
      <c r="IZ164" s="201"/>
      <c r="JA164" s="201"/>
      <c r="JB164" s="201"/>
      <c r="JC164" s="201"/>
      <c r="JD164" s="201"/>
      <c r="JE164" s="201" t="str">
        <f t="shared" si="109"/>
        <v/>
      </c>
      <c r="JF164" s="201"/>
      <c r="JG164" s="201"/>
      <c r="JH164" s="201"/>
      <c r="JI164" s="201"/>
      <c r="JJ164" s="201"/>
      <c r="JK164" s="201"/>
      <c r="JL164" s="201" t="str">
        <f t="shared" si="110"/>
        <v/>
      </c>
      <c r="JM164" s="201"/>
      <c r="JN164" s="201"/>
      <c r="JO164" s="201"/>
      <c r="JP164" s="201"/>
      <c r="JQ164" s="201"/>
      <c r="JR164" s="201"/>
      <c r="JS164" s="201" t="str">
        <f t="shared" si="111"/>
        <v/>
      </c>
      <c r="JT164" s="201"/>
      <c r="JU164" s="201"/>
      <c r="JV164" s="201"/>
      <c r="JW164" s="201"/>
      <c r="JX164" s="201"/>
      <c r="JY164" s="201"/>
      <c r="JZ164" s="201" t="str">
        <f t="shared" si="112"/>
        <v/>
      </c>
      <c r="KA164" s="201"/>
      <c r="KB164" s="201"/>
      <c r="KC164" s="201"/>
      <c r="KD164" s="201"/>
      <c r="KE164" s="201"/>
      <c r="KF164" s="201"/>
      <c r="KG164" s="201" t="str">
        <f t="shared" si="113"/>
        <v/>
      </c>
      <c r="KH164" s="201"/>
      <c r="KI164" s="201"/>
      <c r="KJ164" s="201"/>
      <c r="KK164" s="201"/>
      <c r="KL164" s="201"/>
      <c r="KM164" s="201"/>
      <c r="KN164" s="201" t="str">
        <f t="shared" si="114"/>
        <v/>
      </c>
      <c r="KO164" s="201"/>
      <c r="KP164" s="201"/>
      <c r="KQ164" s="201"/>
      <c r="KR164" s="201"/>
      <c r="KS164" s="201"/>
      <c r="KT164" s="201"/>
      <c r="KU164" s="201" t="str">
        <f t="shared" si="115"/>
        <v/>
      </c>
      <c r="KV164" s="201"/>
      <c r="KW164" s="201"/>
      <c r="KX164" s="201"/>
      <c r="KY164" s="201"/>
      <c r="KZ164" s="201"/>
      <c r="LA164" s="201"/>
      <c r="LB164" s="201" t="str">
        <f t="shared" si="116"/>
        <v/>
      </c>
      <c r="LC164" s="201"/>
      <c r="LD164" s="201"/>
      <c r="LE164" s="201"/>
      <c r="LF164" s="201"/>
      <c r="LG164" s="201"/>
      <c r="LH164" s="201"/>
      <c r="LI164" s="201" t="str">
        <f t="shared" si="127"/>
        <v/>
      </c>
      <c r="LJ164" s="201"/>
      <c r="LK164" s="201"/>
      <c r="LL164" s="201"/>
      <c r="LM164" s="201"/>
      <c r="LN164" s="201"/>
      <c r="LO164" s="201"/>
      <c r="LP164" s="201" t="str">
        <f t="shared" si="128"/>
        <v/>
      </c>
      <c r="LQ164" s="201"/>
      <c r="LR164" s="201"/>
      <c r="LS164" s="201"/>
      <c r="LT164" s="201"/>
      <c r="LU164" s="201"/>
      <c r="LV164" s="201"/>
      <c r="LW164" s="201" t="str">
        <f t="shared" si="129"/>
        <v/>
      </c>
      <c r="LX164" s="201"/>
      <c r="LY164" s="201"/>
      <c r="LZ164" s="201"/>
      <c r="MA164" s="201"/>
      <c r="MB164" s="201"/>
      <c r="MC164" s="201"/>
      <c r="MD164" s="201" t="str">
        <f t="shared" si="130"/>
        <v/>
      </c>
      <c r="ME164" s="201"/>
      <c r="MF164" s="201"/>
      <c r="MG164" s="201"/>
      <c r="MH164" s="201"/>
      <c r="MI164" s="201"/>
      <c r="MJ164" s="201"/>
      <c r="MK164" s="201" t="str">
        <f t="shared" si="131"/>
        <v/>
      </c>
      <c r="ML164" s="201"/>
      <c r="MM164" s="201"/>
      <c r="MN164" s="201"/>
      <c r="MO164" s="201"/>
      <c r="MP164" s="201"/>
      <c r="MQ164" s="201"/>
      <c r="MR164" s="201" t="str">
        <f t="shared" si="132"/>
        <v/>
      </c>
      <c r="MS164" s="201"/>
      <c r="MT164" s="201"/>
      <c r="MU164" s="201"/>
      <c r="MV164" s="201"/>
      <c r="MW164" s="201"/>
      <c r="MX164" s="201"/>
      <c r="MY164" s="201" t="str">
        <f t="shared" si="133"/>
        <v/>
      </c>
      <c r="MZ164" s="201"/>
      <c r="NA164" s="201"/>
      <c r="NB164" s="201"/>
      <c r="NC164" s="201"/>
      <c r="ND164" s="201"/>
      <c r="NE164" s="201"/>
      <c r="NF164" s="201" t="str">
        <f t="shared" si="134"/>
        <v/>
      </c>
      <c r="NG164" s="201"/>
      <c r="NH164" s="201"/>
      <c r="NI164" s="201"/>
      <c r="NJ164" s="201"/>
      <c r="NK164" s="201"/>
      <c r="NL164" s="201"/>
      <c r="NM164" s="201" t="str">
        <f t="shared" si="135"/>
        <v/>
      </c>
      <c r="NN164" s="201"/>
      <c r="NO164" s="201"/>
      <c r="NP164" s="201"/>
      <c r="NQ164" s="201"/>
      <c r="NR164" s="201"/>
      <c r="NS164" s="201"/>
      <c r="NT164" s="201" t="str">
        <f t="shared" si="136"/>
        <v/>
      </c>
      <c r="NU164" s="201"/>
      <c r="NV164" s="201"/>
      <c r="NW164" s="201"/>
      <c r="NX164" s="201"/>
      <c r="NY164" s="201"/>
      <c r="NZ164" s="201"/>
      <c r="OA164" s="201" t="str">
        <f t="shared" si="137"/>
        <v/>
      </c>
      <c r="OB164" s="201"/>
      <c r="OC164" s="201"/>
      <c r="OD164" s="201"/>
      <c r="OE164" s="201"/>
      <c r="OF164" s="201"/>
      <c r="OG164" s="201"/>
      <c r="OH164" s="201" t="str">
        <f t="shared" si="138"/>
        <v/>
      </c>
      <c r="OI164" s="201"/>
      <c r="OJ164" s="201"/>
      <c r="OK164" s="201"/>
      <c r="OL164" s="201"/>
      <c r="OM164" s="201"/>
      <c r="ON164" s="201"/>
      <c r="OO164" s="201" t="str">
        <f t="shared" si="139"/>
        <v/>
      </c>
      <c r="OP164" s="201"/>
      <c r="OQ164" s="201"/>
      <c r="OR164" s="201"/>
      <c r="OS164" s="201"/>
      <c r="OT164" s="201"/>
      <c r="OU164" s="201"/>
      <c r="OV164" s="201" t="str">
        <f t="shared" si="140"/>
        <v/>
      </c>
      <c r="OW164" s="201"/>
      <c r="OX164" s="201"/>
      <c r="OY164" s="201"/>
      <c r="OZ164" s="201"/>
      <c r="PA164" s="201"/>
      <c r="PB164" s="201"/>
      <c r="PC164" s="201" t="str">
        <f t="shared" si="141"/>
        <v/>
      </c>
      <c r="PD164" s="201"/>
      <c r="PE164" s="201"/>
      <c r="PF164" s="201"/>
      <c r="PG164" s="201"/>
      <c r="PH164" s="201"/>
      <c r="PI164" s="201"/>
      <c r="PJ164" s="201" t="str">
        <f t="shared" si="142"/>
        <v/>
      </c>
      <c r="PK164" s="201"/>
      <c r="PL164" s="201"/>
      <c r="PM164" s="201"/>
      <c r="PN164" s="201"/>
      <c r="PO164" s="201"/>
      <c r="PP164" s="201"/>
      <c r="PQ164" s="201" t="str">
        <f t="shared" si="143"/>
        <v/>
      </c>
      <c r="PR164" s="201"/>
      <c r="PS164" s="201"/>
      <c r="PT164" s="201"/>
      <c r="PU164" s="201"/>
      <c r="PV164" s="201"/>
      <c r="PW164" s="201"/>
      <c r="PX164" s="201" t="str">
        <f t="shared" si="144"/>
        <v/>
      </c>
      <c r="PY164" s="201"/>
      <c r="PZ164" s="201"/>
      <c r="QA164" s="201"/>
      <c r="QB164" s="201"/>
      <c r="QC164" s="201"/>
      <c r="QD164" s="201"/>
      <c r="QE164" s="201" t="str">
        <f t="shared" si="145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5" x14ac:dyDescent="0.2">
      <c r="A165" s="201"/>
      <c r="B165" s="202"/>
      <c r="C165" s="202"/>
      <c r="D165" s="202"/>
      <c r="E165" s="202"/>
      <c r="F165" s="201" t="e">
        <f t="shared" si="154"/>
        <v>#N/A</v>
      </c>
      <c r="G165" s="201"/>
      <c r="H165" s="202"/>
      <c r="I165" s="202"/>
      <c r="J165" s="202"/>
      <c r="K165" s="201"/>
      <c r="L165" s="201"/>
      <c r="M165" s="201">
        <f t="shared" si="155"/>
        <v>20</v>
      </c>
      <c r="N165" s="201"/>
      <c r="O165" s="201"/>
      <c r="P165" s="201"/>
      <c r="Q165" s="203"/>
      <c r="R165" s="201"/>
      <c r="S165" s="201"/>
      <c r="T165" s="201">
        <f t="shared" si="152"/>
        <v>20</v>
      </c>
      <c r="U165" s="201"/>
      <c r="V165" s="201"/>
      <c r="W165" s="201"/>
      <c r="X165" s="201"/>
      <c r="Y165" s="201"/>
      <c r="Z165" s="201"/>
      <c r="AA165" s="201">
        <f t="shared" si="153"/>
        <v>0</v>
      </c>
      <c r="AB165" s="201"/>
      <c r="AC165" s="201"/>
      <c r="AD165" s="201"/>
      <c r="AE165" s="201"/>
      <c r="AF165" s="201"/>
      <c r="AG165" s="201"/>
      <c r="AH165" s="201">
        <f t="shared" si="76"/>
        <v>20</v>
      </c>
      <c r="AI165" s="201"/>
      <c r="AJ165" s="201"/>
      <c r="AK165" s="201"/>
      <c r="AL165" s="201"/>
      <c r="AM165" s="201"/>
      <c r="AN165" s="201"/>
      <c r="AO165" s="201">
        <f t="shared" si="77"/>
        <v>0</v>
      </c>
      <c r="AP165" s="201"/>
      <c r="AQ165" s="201"/>
      <c r="AR165" s="201"/>
      <c r="AS165" s="201"/>
      <c r="AT165" s="201"/>
      <c r="AU165" s="201"/>
      <c r="AV165" s="201">
        <f t="shared" si="78"/>
        <v>20</v>
      </c>
      <c r="AW165" s="201"/>
      <c r="AX165" s="201"/>
      <c r="AY165" s="201"/>
      <c r="AZ165" s="201"/>
      <c r="BA165" s="201"/>
      <c r="BB165" s="201"/>
      <c r="BC165" s="201">
        <f t="shared" si="79"/>
        <v>20</v>
      </c>
      <c r="BD165" s="201"/>
      <c r="BE165" s="201"/>
      <c r="BF165" s="201"/>
      <c r="BG165" s="201"/>
      <c r="BH165" s="201"/>
      <c r="BI165" s="201"/>
      <c r="BJ165" s="201">
        <f t="shared" si="80"/>
        <v>20</v>
      </c>
      <c r="BK165" s="201"/>
      <c r="BL165" s="201"/>
      <c r="BM165" s="201"/>
      <c r="BN165" s="201"/>
      <c r="BO165" s="201"/>
      <c r="BP165" s="201"/>
      <c r="BQ165" s="201">
        <f t="shared" si="81"/>
        <v>0</v>
      </c>
      <c r="BR165" s="201"/>
      <c r="BS165" s="201"/>
      <c r="BT165" s="201"/>
      <c r="BU165" s="201"/>
      <c r="BV165" s="201"/>
      <c r="BW165" s="201"/>
      <c r="BX165" s="201">
        <f t="shared" si="82"/>
        <v>0</v>
      </c>
      <c r="BY165" s="201"/>
      <c r="BZ165" s="201"/>
      <c r="CA165" s="201"/>
      <c r="CB165" s="201"/>
      <c r="CC165" s="201"/>
      <c r="CD165" s="201"/>
      <c r="CE165" s="201">
        <f t="shared" si="83"/>
        <v>0</v>
      </c>
      <c r="CF165" s="201"/>
      <c r="CG165" s="201"/>
      <c r="CH165" s="201"/>
      <c r="CI165" s="201"/>
      <c r="CJ165" s="201"/>
      <c r="CK165" s="201"/>
      <c r="CL165" s="201">
        <f t="shared" si="84"/>
        <v>0</v>
      </c>
      <c r="CM165" s="201"/>
      <c r="CN165" s="201"/>
      <c r="CO165" s="201"/>
      <c r="CP165" s="201"/>
      <c r="CQ165" s="201"/>
      <c r="CR165" s="201"/>
      <c r="CS165" s="201">
        <f t="shared" si="85"/>
        <v>20</v>
      </c>
      <c r="CT165" s="201"/>
      <c r="CU165" s="201"/>
      <c r="CV165" s="201"/>
      <c r="CW165" s="201"/>
      <c r="CX165" s="201"/>
      <c r="CY165" s="201"/>
      <c r="CZ165" s="201">
        <f t="shared" si="86"/>
        <v>20</v>
      </c>
      <c r="DA165" s="201"/>
      <c r="DB165" s="201"/>
      <c r="DC165" s="201"/>
      <c r="DD165" s="201"/>
      <c r="DE165" s="201"/>
      <c r="DF165" s="201"/>
      <c r="DG165" s="201">
        <f t="shared" si="87"/>
        <v>20</v>
      </c>
      <c r="DH165" s="201"/>
      <c r="DI165" s="201"/>
      <c r="DJ165" s="201"/>
      <c r="DK165" s="201"/>
      <c r="DL165" s="201"/>
      <c r="DM165" s="201"/>
      <c r="DN165" s="201">
        <f t="shared" si="88"/>
        <v>0</v>
      </c>
      <c r="DO165" s="201"/>
      <c r="DP165" s="201"/>
      <c r="DQ165" s="201"/>
      <c r="DR165" s="201"/>
      <c r="DS165" s="201"/>
      <c r="DT165" s="201"/>
      <c r="DU165" s="201">
        <f t="shared" si="89"/>
        <v>20</v>
      </c>
      <c r="DV165" s="201"/>
      <c r="DW165" s="201"/>
      <c r="DX165" s="201"/>
      <c r="DY165" s="201"/>
      <c r="DZ165" s="201"/>
      <c r="EA165" s="201"/>
      <c r="EB165" s="201">
        <f t="shared" si="90"/>
        <v>20</v>
      </c>
      <c r="EC165" s="201"/>
      <c r="ED165" s="201"/>
      <c r="EE165" s="201"/>
      <c r="EF165" s="201"/>
      <c r="EG165" s="201"/>
      <c r="EH165" s="201"/>
      <c r="EI165" s="201">
        <f t="shared" si="91"/>
        <v>0</v>
      </c>
      <c r="EJ165" s="201"/>
      <c r="EK165" s="201"/>
      <c r="EL165" s="201"/>
      <c r="EM165" s="201"/>
      <c r="EN165" s="201"/>
      <c r="EO165" s="201"/>
      <c r="EP165" s="201">
        <f t="shared" si="92"/>
        <v>0</v>
      </c>
      <c r="EQ165" s="201"/>
      <c r="ER165" s="201"/>
      <c r="ES165" s="201"/>
      <c r="ET165" s="201"/>
      <c r="EU165" s="201"/>
      <c r="EV165" s="201"/>
      <c r="EW165" s="201">
        <f t="shared" si="93"/>
        <v>0</v>
      </c>
      <c r="EX165" s="201"/>
      <c r="EY165" s="201"/>
      <c r="EZ165" s="201"/>
      <c r="FA165" s="201"/>
      <c r="FB165" s="201"/>
      <c r="FC165" s="201"/>
      <c r="FD165" s="201">
        <f t="shared" si="94"/>
        <v>0</v>
      </c>
      <c r="FE165" s="201"/>
      <c r="FF165" s="201"/>
      <c r="FG165" s="201"/>
      <c r="FH165" s="201"/>
      <c r="FI165" s="201"/>
      <c r="FJ165" s="201"/>
      <c r="FK165" s="201" t="str">
        <f t="shared" si="95"/>
        <v/>
      </c>
      <c r="FL165" s="201"/>
      <c r="FM165" s="201"/>
      <c r="FN165" s="201"/>
      <c r="FO165" s="201"/>
      <c r="FP165" s="201"/>
      <c r="FQ165" s="201"/>
      <c r="FR165" s="201">
        <f t="shared" si="96"/>
        <v>0</v>
      </c>
      <c r="FS165" s="201"/>
      <c r="FT165" s="201"/>
      <c r="FU165" s="201"/>
      <c r="FV165" s="201"/>
      <c r="FW165" s="201"/>
      <c r="FX165" s="201"/>
      <c r="FY165" s="201" t="str">
        <f t="shared" si="97"/>
        <v/>
      </c>
      <c r="FZ165" s="201"/>
      <c r="GA165" s="201"/>
      <c r="GB165" s="201"/>
      <c r="GC165" s="201"/>
      <c r="GD165" s="201"/>
      <c r="GE165" s="201"/>
      <c r="GF165" s="201" t="str">
        <f t="shared" si="98"/>
        <v/>
      </c>
      <c r="GG165" s="201"/>
      <c r="GH165" s="201"/>
      <c r="GI165" s="201"/>
      <c r="GJ165" s="201"/>
      <c r="GK165" s="201"/>
      <c r="GL165" s="201"/>
      <c r="GM165" s="201" t="str">
        <f t="shared" si="99"/>
        <v/>
      </c>
      <c r="GN165" s="201"/>
      <c r="GO165" s="201"/>
      <c r="GP165" s="201"/>
      <c r="GQ165" s="201"/>
      <c r="GR165" s="201"/>
      <c r="GS165" s="201"/>
      <c r="GT165" s="201" t="str">
        <f t="shared" si="100"/>
        <v/>
      </c>
      <c r="GU165" s="201"/>
      <c r="GV165" s="201"/>
      <c r="GW165" s="201"/>
      <c r="GX165" s="201"/>
      <c r="GY165" s="201"/>
      <c r="GZ165" s="201"/>
      <c r="HA165" s="201" t="str">
        <f t="shared" si="101"/>
        <v/>
      </c>
      <c r="HB165" s="201"/>
      <c r="HC165" s="201"/>
      <c r="HD165" s="201"/>
      <c r="HE165" s="201"/>
      <c r="HF165" s="201"/>
      <c r="HG165" s="201"/>
      <c r="HH165" s="201" t="str">
        <f t="shared" si="102"/>
        <v/>
      </c>
      <c r="HI165" s="201"/>
      <c r="HJ165" s="201"/>
      <c r="HK165" s="201"/>
      <c r="HL165" s="201"/>
      <c r="HM165" s="201"/>
      <c r="HN165" s="201"/>
      <c r="HO165" s="201" t="str">
        <f t="shared" si="103"/>
        <v/>
      </c>
      <c r="HP165" s="201"/>
      <c r="HQ165" s="201"/>
      <c r="HR165" s="201"/>
      <c r="HS165" s="201"/>
      <c r="HT165" s="201"/>
      <c r="HU165" s="201"/>
      <c r="HV165" s="201" t="str">
        <f t="shared" si="104"/>
        <v/>
      </c>
      <c r="HW165" s="201"/>
      <c r="HX165" s="201"/>
      <c r="HY165" s="201"/>
      <c r="HZ165" s="201"/>
      <c r="IA165" s="201"/>
      <c r="IB165" s="201"/>
      <c r="IC165" s="201" t="str">
        <f t="shared" si="105"/>
        <v/>
      </c>
      <c r="ID165" s="201"/>
      <c r="IE165" s="201"/>
      <c r="IF165" s="201"/>
      <c r="IG165" s="201"/>
      <c r="IH165" s="201"/>
      <c r="II165" s="201"/>
      <c r="IJ165" s="201" t="str">
        <f t="shared" si="106"/>
        <v/>
      </c>
      <c r="IK165" s="201"/>
      <c r="IL165" s="201"/>
      <c r="IM165" s="201"/>
      <c r="IN165" s="201"/>
      <c r="IO165" s="201"/>
      <c r="IP165" s="201"/>
      <c r="IQ165" s="201" t="str">
        <f t="shared" si="107"/>
        <v/>
      </c>
      <c r="IR165" s="201"/>
      <c r="IS165" s="201"/>
      <c r="IT165" s="201"/>
      <c r="IU165" s="201"/>
      <c r="IV165" s="201"/>
      <c r="IW165" s="201"/>
      <c r="IX165" s="201" t="str">
        <f t="shared" si="108"/>
        <v/>
      </c>
      <c r="IY165" s="201"/>
      <c r="IZ165" s="201"/>
      <c r="JA165" s="201"/>
      <c r="JB165" s="201"/>
      <c r="JC165" s="201"/>
      <c r="JD165" s="201"/>
      <c r="JE165" s="201" t="str">
        <f t="shared" si="109"/>
        <v/>
      </c>
      <c r="JF165" s="201"/>
      <c r="JG165" s="201"/>
      <c r="JH165" s="201"/>
      <c r="JI165" s="201"/>
      <c r="JJ165" s="201"/>
      <c r="JK165" s="201"/>
      <c r="JL165" s="201" t="str">
        <f t="shared" si="110"/>
        <v/>
      </c>
      <c r="JM165" s="201"/>
      <c r="JN165" s="201"/>
      <c r="JO165" s="201"/>
      <c r="JP165" s="201"/>
      <c r="JQ165" s="201"/>
      <c r="JR165" s="201"/>
      <c r="JS165" s="201" t="str">
        <f t="shared" si="111"/>
        <v/>
      </c>
      <c r="JT165" s="201"/>
      <c r="JU165" s="201"/>
      <c r="JV165" s="201"/>
      <c r="JW165" s="201"/>
      <c r="JX165" s="201"/>
      <c r="JY165" s="201"/>
      <c r="JZ165" s="201" t="str">
        <f t="shared" si="112"/>
        <v/>
      </c>
      <c r="KA165" s="201"/>
      <c r="KB165" s="201"/>
      <c r="KC165" s="201"/>
      <c r="KD165" s="201"/>
      <c r="KE165" s="201"/>
      <c r="KF165" s="201"/>
      <c r="KG165" s="201" t="str">
        <f t="shared" si="113"/>
        <v/>
      </c>
      <c r="KH165" s="201"/>
      <c r="KI165" s="201"/>
      <c r="KJ165" s="201"/>
      <c r="KK165" s="201"/>
      <c r="KL165" s="201"/>
      <c r="KM165" s="201"/>
      <c r="KN165" s="201" t="str">
        <f t="shared" si="114"/>
        <v/>
      </c>
      <c r="KO165" s="201"/>
      <c r="KP165" s="201"/>
      <c r="KQ165" s="201"/>
      <c r="KR165" s="201"/>
      <c r="KS165" s="201"/>
      <c r="KT165" s="201"/>
      <c r="KU165" s="201" t="str">
        <f t="shared" si="115"/>
        <v/>
      </c>
      <c r="KV165" s="201"/>
      <c r="KW165" s="201"/>
      <c r="KX165" s="201"/>
      <c r="KY165" s="201"/>
      <c r="KZ165" s="201"/>
      <c r="LA165" s="201"/>
      <c r="LB165" s="201" t="str">
        <f t="shared" si="116"/>
        <v/>
      </c>
      <c r="LC165" s="201"/>
      <c r="LD165" s="201"/>
      <c r="LE165" s="201"/>
      <c r="LF165" s="201"/>
      <c r="LG165" s="201"/>
      <c r="LH165" s="201"/>
      <c r="LI165" s="201" t="str">
        <f t="shared" si="127"/>
        <v/>
      </c>
      <c r="LJ165" s="201"/>
      <c r="LK165" s="201"/>
      <c r="LL165" s="201"/>
      <c r="LM165" s="201"/>
      <c r="LN165" s="201"/>
      <c r="LO165" s="201"/>
      <c r="LP165" s="201" t="str">
        <f t="shared" si="128"/>
        <v/>
      </c>
      <c r="LQ165" s="201"/>
      <c r="LR165" s="201"/>
      <c r="LS165" s="201"/>
      <c r="LT165" s="201"/>
      <c r="LU165" s="201"/>
      <c r="LV165" s="201"/>
      <c r="LW165" s="201" t="str">
        <f t="shared" si="129"/>
        <v/>
      </c>
      <c r="LX165" s="201"/>
      <c r="LY165" s="201"/>
      <c r="LZ165" s="201"/>
      <c r="MA165" s="201"/>
      <c r="MB165" s="201"/>
      <c r="MC165" s="201"/>
      <c r="MD165" s="201" t="str">
        <f t="shared" si="130"/>
        <v/>
      </c>
      <c r="ME165" s="201"/>
      <c r="MF165" s="201"/>
      <c r="MG165" s="201"/>
      <c r="MH165" s="201"/>
      <c r="MI165" s="201"/>
      <c r="MJ165" s="201"/>
      <c r="MK165" s="201" t="str">
        <f t="shared" si="131"/>
        <v/>
      </c>
      <c r="ML165" s="201"/>
      <c r="MM165" s="201"/>
      <c r="MN165" s="201"/>
      <c r="MO165" s="201"/>
      <c r="MP165" s="201"/>
      <c r="MQ165" s="201"/>
      <c r="MR165" s="201" t="str">
        <f t="shared" si="132"/>
        <v/>
      </c>
      <c r="MS165" s="201"/>
      <c r="MT165" s="201"/>
      <c r="MU165" s="201"/>
      <c r="MV165" s="201"/>
      <c r="MW165" s="201"/>
      <c r="MX165" s="201"/>
      <c r="MY165" s="201" t="str">
        <f t="shared" si="133"/>
        <v/>
      </c>
      <c r="MZ165" s="201"/>
      <c r="NA165" s="201"/>
      <c r="NB165" s="201"/>
      <c r="NC165" s="201"/>
      <c r="ND165" s="201"/>
      <c r="NE165" s="201"/>
      <c r="NF165" s="201" t="str">
        <f t="shared" si="134"/>
        <v/>
      </c>
      <c r="NG165" s="201"/>
      <c r="NH165" s="201"/>
      <c r="NI165" s="201"/>
      <c r="NJ165" s="201"/>
      <c r="NK165" s="201"/>
      <c r="NL165" s="201"/>
      <c r="NM165" s="201" t="str">
        <f t="shared" si="135"/>
        <v/>
      </c>
      <c r="NN165" s="201"/>
      <c r="NO165" s="201"/>
      <c r="NP165" s="201"/>
      <c r="NQ165" s="201"/>
      <c r="NR165" s="201"/>
      <c r="NS165" s="201"/>
      <c r="NT165" s="201" t="str">
        <f t="shared" si="136"/>
        <v/>
      </c>
      <c r="NU165" s="201"/>
      <c r="NV165" s="201"/>
      <c r="NW165" s="201"/>
      <c r="NX165" s="201"/>
      <c r="NY165" s="201"/>
      <c r="NZ165" s="201"/>
      <c r="OA165" s="201" t="str">
        <f t="shared" si="137"/>
        <v/>
      </c>
      <c r="OB165" s="201"/>
      <c r="OC165" s="201"/>
      <c r="OD165" s="201"/>
      <c r="OE165" s="201"/>
      <c r="OF165" s="201"/>
      <c r="OG165" s="201"/>
      <c r="OH165" s="201" t="str">
        <f t="shared" si="138"/>
        <v/>
      </c>
      <c r="OI165" s="201"/>
      <c r="OJ165" s="201"/>
      <c r="OK165" s="201"/>
      <c r="OL165" s="201"/>
      <c r="OM165" s="201"/>
      <c r="ON165" s="201"/>
      <c r="OO165" s="201" t="str">
        <f t="shared" si="139"/>
        <v/>
      </c>
      <c r="OP165" s="201"/>
      <c r="OQ165" s="201"/>
      <c r="OR165" s="201"/>
      <c r="OS165" s="201"/>
      <c r="OT165" s="201"/>
      <c r="OU165" s="201"/>
      <c r="OV165" s="201" t="str">
        <f t="shared" si="140"/>
        <v/>
      </c>
      <c r="OW165" s="201"/>
      <c r="OX165" s="201"/>
      <c r="OY165" s="201"/>
      <c r="OZ165" s="201"/>
      <c r="PA165" s="201"/>
      <c r="PB165" s="201"/>
      <c r="PC165" s="201" t="str">
        <f t="shared" si="141"/>
        <v/>
      </c>
      <c r="PD165" s="201"/>
      <c r="PE165" s="201"/>
      <c r="PF165" s="201"/>
      <c r="PG165" s="201"/>
      <c r="PH165" s="201"/>
      <c r="PI165" s="201"/>
      <c r="PJ165" s="201" t="str">
        <f t="shared" si="142"/>
        <v/>
      </c>
      <c r="PK165" s="201"/>
      <c r="PL165" s="201"/>
      <c r="PM165" s="201"/>
      <c r="PN165" s="201"/>
      <c r="PO165" s="201"/>
      <c r="PP165" s="201"/>
      <c r="PQ165" s="201" t="str">
        <f t="shared" si="143"/>
        <v/>
      </c>
      <c r="PR165" s="201"/>
      <c r="PS165" s="201"/>
      <c r="PT165" s="201"/>
      <c r="PU165" s="201"/>
      <c r="PV165" s="201"/>
      <c r="PW165" s="201"/>
      <c r="PX165" s="201" t="str">
        <f t="shared" si="144"/>
        <v/>
      </c>
      <c r="PY165" s="201"/>
      <c r="PZ165" s="201"/>
      <c r="QA165" s="201"/>
      <c r="QB165" s="201"/>
      <c r="QC165" s="201"/>
      <c r="QD165" s="201"/>
      <c r="QE165" s="201" t="str">
        <f t="shared" si="145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5" x14ac:dyDescent="0.2">
      <c r="A166" s="201"/>
      <c r="B166" s="202"/>
      <c r="C166" s="202"/>
      <c r="D166" s="202"/>
      <c r="E166" s="202"/>
      <c r="F166" s="201" t="e">
        <f t="shared" si="154"/>
        <v>#N/A</v>
      </c>
      <c r="G166" s="201"/>
      <c r="H166" s="202"/>
      <c r="I166" s="202"/>
      <c r="J166" s="202"/>
      <c r="K166" s="201"/>
      <c r="L166" s="201"/>
      <c r="M166" s="201">
        <f t="shared" si="155"/>
        <v>0</v>
      </c>
      <c r="N166" s="201"/>
      <c r="O166" s="201"/>
      <c r="P166" s="201"/>
      <c r="Q166" s="203"/>
      <c r="R166" s="201"/>
      <c r="S166" s="201"/>
      <c r="T166" s="201">
        <f t="shared" si="152"/>
        <v>20</v>
      </c>
      <c r="U166" s="201"/>
      <c r="V166" s="201"/>
      <c r="W166" s="201"/>
      <c r="X166" s="201"/>
      <c r="Y166" s="201"/>
      <c r="Z166" s="201"/>
      <c r="AA166" s="201">
        <f t="shared" si="153"/>
        <v>0</v>
      </c>
      <c r="AB166" s="201"/>
      <c r="AC166" s="201"/>
      <c r="AD166" s="201"/>
      <c r="AE166" s="201"/>
      <c r="AF166" s="201"/>
      <c r="AG166" s="201"/>
      <c r="AH166" s="201">
        <f t="shared" si="76"/>
        <v>20</v>
      </c>
      <c r="AI166" s="201"/>
      <c r="AJ166" s="201"/>
      <c r="AK166" s="201"/>
      <c r="AL166" s="201"/>
      <c r="AM166" s="201"/>
      <c r="AN166" s="201"/>
      <c r="AO166" s="201">
        <f t="shared" si="77"/>
        <v>0</v>
      </c>
      <c r="AP166" s="201"/>
      <c r="AQ166" s="201"/>
      <c r="AR166" s="201"/>
      <c r="AS166" s="201"/>
      <c r="AT166" s="201"/>
      <c r="AU166" s="201"/>
      <c r="AV166" s="201">
        <f t="shared" si="78"/>
        <v>20</v>
      </c>
      <c r="AW166" s="201"/>
      <c r="AX166" s="201"/>
      <c r="AY166" s="201"/>
      <c r="AZ166" s="201"/>
      <c r="BA166" s="201"/>
      <c r="BB166" s="201"/>
      <c r="BC166" s="201">
        <f t="shared" si="79"/>
        <v>20</v>
      </c>
      <c r="BD166" s="201"/>
      <c r="BE166" s="201"/>
      <c r="BF166" s="201"/>
      <c r="BG166" s="201"/>
      <c r="BH166" s="201"/>
      <c r="BI166" s="201"/>
      <c r="BJ166" s="201">
        <f t="shared" si="80"/>
        <v>20</v>
      </c>
      <c r="BK166" s="201"/>
      <c r="BL166" s="201"/>
      <c r="BM166" s="201"/>
      <c r="BN166" s="201"/>
      <c r="BO166" s="201"/>
      <c r="BP166" s="201"/>
      <c r="BQ166" s="201">
        <f t="shared" si="81"/>
        <v>0</v>
      </c>
      <c r="BR166" s="201"/>
      <c r="BS166" s="201"/>
      <c r="BT166" s="201"/>
      <c r="BU166" s="201"/>
      <c r="BV166" s="201"/>
      <c r="BW166" s="201"/>
      <c r="BX166" s="201">
        <f t="shared" si="82"/>
        <v>20</v>
      </c>
      <c r="BY166" s="201"/>
      <c r="BZ166" s="201"/>
      <c r="CA166" s="201"/>
      <c r="CB166" s="201"/>
      <c r="CC166" s="201"/>
      <c r="CD166" s="201"/>
      <c r="CE166" s="201">
        <f t="shared" si="83"/>
        <v>0</v>
      </c>
      <c r="CF166" s="201"/>
      <c r="CG166" s="201"/>
      <c r="CH166" s="201"/>
      <c r="CI166" s="201"/>
      <c r="CJ166" s="201"/>
      <c r="CK166" s="201"/>
      <c r="CL166" s="201">
        <f t="shared" si="84"/>
        <v>20</v>
      </c>
      <c r="CM166" s="201"/>
      <c r="CN166" s="201"/>
      <c r="CO166" s="201"/>
      <c r="CP166" s="201"/>
      <c r="CQ166" s="201"/>
      <c r="CR166" s="201"/>
      <c r="CS166" s="201">
        <f t="shared" si="85"/>
        <v>0</v>
      </c>
      <c r="CT166" s="201"/>
      <c r="CU166" s="201"/>
      <c r="CV166" s="201"/>
      <c r="CW166" s="201"/>
      <c r="CX166" s="201"/>
      <c r="CY166" s="201"/>
      <c r="CZ166" s="201">
        <f t="shared" si="86"/>
        <v>20</v>
      </c>
      <c r="DA166" s="201"/>
      <c r="DB166" s="201"/>
      <c r="DC166" s="201"/>
      <c r="DD166" s="201"/>
      <c r="DE166" s="201"/>
      <c r="DF166" s="201"/>
      <c r="DG166" s="201">
        <f t="shared" si="87"/>
        <v>0</v>
      </c>
      <c r="DH166" s="201"/>
      <c r="DI166" s="201"/>
      <c r="DJ166" s="201"/>
      <c r="DK166" s="201"/>
      <c r="DL166" s="201"/>
      <c r="DM166" s="201"/>
      <c r="DN166" s="201">
        <f t="shared" si="88"/>
        <v>0</v>
      </c>
      <c r="DO166" s="201"/>
      <c r="DP166" s="201"/>
      <c r="DQ166" s="201"/>
      <c r="DR166" s="201"/>
      <c r="DS166" s="201"/>
      <c r="DT166" s="201"/>
      <c r="DU166" s="201">
        <f t="shared" si="89"/>
        <v>0</v>
      </c>
      <c r="DV166" s="201"/>
      <c r="DW166" s="201"/>
      <c r="DX166" s="201"/>
      <c r="DY166" s="201"/>
      <c r="DZ166" s="201"/>
      <c r="EA166" s="201"/>
      <c r="EB166" s="201">
        <f t="shared" si="90"/>
        <v>20</v>
      </c>
      <c r="EC166" s="201"/>
      <c r="ED166" s="201"/>
      <c r="EE166" s="201"/>
      <c r="EF166" s="201"/>
      <c r="EG166" s="201"/>
      <c r="EH166" s="201"/>
      <c r="EI166" s="201">
        <f t="shared" si="91"/>
        <v>0</v>
      </c>
      <c r="EJ166" s="201"/>
      <c r="EK166" s="201"/>
      <c r="EL166" s="201"/>
      <c r="EM166" s="201"/>
      <c r="EN166" s="201"/>
      <c r="EO166" s="201"/>
      <c r="EP166" s="201">
        <f t="shared" si="92"/>
        <v>20</v>
      </c>
      <c r="EQ166" s="201"/>
      <c r="ER166" s="201"/>
      <c r="ES166" s="201"/>
      <c r="ET166" s="201"/>
      <c r="EU166" s="201"/>
      <c r="EV166" s="201"/>
      <c r="EW166" s="201">
        <f t="shared" si="93"/>
        <v>0</v>
      </c>
      <c r="EX166" s="201"/>
      <c r="EY166" s="201"/>
      <c r="EZ166" s="201"/>
      <c r="FA166" s="201"/>
      <c r="FB166" s="201"/>
      <c r="FC166" s="201"/>
      <c r="FD166" s="201">
        <f t="shared" si="94"/>
        <v>0</v>
      </c>
      <c r="FE166" s="201"/>
      <c r="FF166" s="201"/>
      <c r="FG166" s="201"/>
      <c r="FH166" s="201"/>
      <c r="FI166" s="201"/>
      <c r="FJ166" s="201"/>
      <c r="FK166" s="201" t="str">
        <f t="shared" si="95"/>
        <v/>
      </c>
      <c r="FL166" s="201"/>
      <c r="FM166" s="201"/>
      <c r="FN166" s="201"/>
      <c r="FO166" s="201"/>
      <c r="FP166" s="201"/>
      <c r="FQ166" s="201"/>
      <c r="FR166" s="201">
        <f t="shared" si="96"/>
        <v>0</v>
      </c>
      <c r="FS166" s="201"/>
      <c r="FT166" s="201"/>
      <c r="FU166" s="201"/>
      <c r="FV166" s="201"/>
      <c r="FW166" s="201"/>
      <c r="FX166" s="201"/>
      <c r="FY166" s="201" t="str">
        <f t="shared" si="97"/>
        <v/>
      </c>
      <c r="FZ166" s="201"/>
      <c r="GA166" s="201"/>
      <c r="GB166" s="201"/>
      <c r="GC166" s="201"/>
      <c r="GD166" s="201"/>
      <c r="GE166" s="201"/>
      <c r="GF166" s="201" t="str">
        <f t="shared" si="98"/>
        <v/>
      </c>
      <c r="GG166" s="201"/>
      <c r="GH166" s="201"/>
      <c r="GI166" s="201"/>
      <c r="GJ166" s="201"/>
      <c r="GK166" s="201"/>
      <c r="GL166" s="201"/>
      <c r="GM166" s="201" t="str">
        <f t="shared" si="99"/>
        <v/>
      </c>
      <c r="GN166" s="201"/>
      <c r="GO166" s="201"/>
      <c r="GP166" s="201"/>
      <c r="GQ166" s="201"/>
      <c r="GR166" s="201"/>
      <c r="GS166" s="201"/>
      <c r="GT166" s="201" t="str">
        <f t="shared" si="100"/>
        <v/>
      </c>
      <c r="GU166" s="201"/>
      <c r="GV166" s="201"/>
      <c r="GW166" s="201"/>
      <c r="GX166" s="201"/>
      <c r="GY166" s="201"/>
      <c r="GZ166" s="201"/>
      <c r="HA166" s="201" t="str">
        <f t="shared" si="101"/>
        <v/>
      </c>
      <c r="HB166" s="201"/>
      <c r="HC166" s="201"/>
      <c r="HD166" s="201"/>
      <c r="HE166" s="201"/>
      <c r="HF166" s="201"/>
      <c r="HG166" s="201"/>
      <c r="HH166" s="201" t="str">
        <f t="shared" si="102"/>
        <v/>
      </c>
      <c r="HI166" s="201"/>
      <c r="HJ166" s="201"/>
      <c r="HK166" s="201"/>
      <c r="HL166" s="201"/>
      <c r="HM166" s="201"/>
      <c r="HN166" s="201"/>
      <c r="HO166" s="201" t="str">
        <f t="shared" si="103"/>
        <v/>
      </c>
      <c r="HP166" s="201"/>
      <c r="HQ166" s="201"/>
      <c r="HR166" s="201"/>
      <c r="HS166" s="201"/>
      <c r="HT166" s="201"/>
      <c r="HU166" s="201"/>
      <c r="HV166" s="201" t="str">
        <f t="shared" si="104"/>
        <v/>
      </c>
      <c r="HW166" s="201"/>
      <c r="HX166" s="201"/>
      <c r="HY166" s="201"/>
      <c r="HZ166" s="201"/>
      <c r="IA166" s="201"/>
      <c r="IB166" s="201"/>
      <c r="IC166" s="201" t="str">
        <f t="shared" si="105"/>
        <v/>
      </c>
      <c r="ID166" s="201"/>
      <c r="IE166" s="201"/>
      <c r="IF166" s="201"/>
      <c r="IG166" s="201"/>
      <c r="IH166" s="201"/>
      <c r="II166" s="201"/>
      <c r="IJ166" s="201" t="str">
        <f t="shared" si="106"/>
        <v/>
      </c>
      <c r="IK166" s="201"/>
      <c r="IL166" s="201"/>
      <c r="IM166" s="201"/>
      <c r="IN166" s="201"/>
      <c r="IO166" s="201"/>
      <c r="IP166" s="201"/>
      <c r="IQ166" s="201" t="str">
        <f t="shared" si="107"/>
        <v/>
      </c>
      <c r="IR166" s="201"/>
      <c r="IS166" s="201"/>
      <c r="IT166" s="201"/>
      <c r="IU166" s="201"/>
      <c r="IV166" s="201"/>
      <c r="IW166" s="201"/>
      <c r="IX166" s="201" t="str">
        <f t="shared" si="108"/>
        <v/>
      </c>
      <c r="IY166" s="201"/>
      <c r="IZ166" s="201"/>
      <c r="JA166" s="201"/>
      <c r="JB166" s="201"/>
      <c r="JC166" s="201"/>
      <c r="JD166" s="201"/>
      <c r="JE166" s="201" t="str">
        <f t="shared" si="109"/>
        <v/>
      </c>
      <c r="JF166" s="201"/>
      <c r="JG166" s="201"/>
      <c r="JH166" s="201"/>
      <c r="JI166" s="201"/>
      <c r="JJ166" s="201"/>
      <c r="JK166" s="201"/>
      <c r="JL166" s="201" t="str">
        <f t="shared" si="110"/>
        <v/>
      </c>
      <c r="JM166" s="201"/>
      <c r="JN166" s="201"/>
      <c r="JO166" s="201"/>
      <c r="JP166" s="201"/>
      <c r="JQ166" s="201"/>
      <c r="JR166" s="201"/>
      <c r="JS166" s="201" t="str">
        <f t="shared" si="111"/>
        <v/>
      </c>
      <c r="JT166" s="201"/>
      <c r="JU166" s="201"/>
      <c r="JV166" s="201"/>
      <c r="JW166" s="201"/>
      <c r="JX166" s="201"/>
      <c r="JY166" s="201"/>
      <c r="JZ166" s="201" t="str">
        <f t="shared" si="112"/>
        <v/>
      </c>
      <c r="KA166" s="201"/>
      <c r="KB166" s="201"/>
      <c r="KC166" s="201"/>
      <c r="KD166" s="201"/>
      <c r="KE166" s="201"/>
      <c r="KF166" s="201"/>
      <c r="KG166" s="201" t="str">
        <f t="shared" si="113"/>
        <v/>
      </c>
      <c r="KH166" s="201"/>
      <c r="KI166" s="201"/>
      <c r="KJ166" s="201"/>
      <c r="KK166" s="201"/>
      <c r="KL166" s="201"/>
      <c r="KM166" s="201"/>
      <c r="KN166" s="201" t="str">
        <f t="shared" si="114"/>
        <v/>
      </c>
      <c r="KO166" s="201"/>
      <c r="KP166" s="201"/>
      <c r="KQ166" s="201"/>
      <c r="KR166" s="201"/>
      <c r="KS166" s="201"/>
      <c r="KT166" s="201"/>
      <c r="KU166" s="201" t="str">
        <f t="shared" si="115"/>
        <v/>
      </c>
      <c r="KV166" s="201"/>
      <c r="KW166" s="201"/>
      <c r="KX166" s="201"/>
      <c r="KY166" s="201"/>
      <c r="KZ166" s="201"/>
      <c r="LA166" s="201"/>
      <c r="LB166" s="201" t="str">
        <f t="shared" si="116"/>
        <v/>
      </c>
      <c r="LC166" s="201"/>
      <c r="LD166" s="201"/>
      <c r="LE166" s="201"/>
      <c r="LF166" s="201"/>
      <c r="LG166" s="201"/>
      <c r="LH166" s="201"/>
      <c r="LI166" s="201" t="str">
        <f t="shared" si="127"/>
        <v/>
      </c>
      <c r="LJ166" s="201"/>
      <c r="LK166" s="201"/>
      <c r="LL166" s="201"/>
      <c r="LM166" s="201"/>
      <c r="LN166" s="201"/>
      <c r="LO166" s="201"/>
      <c r="LP166" s="201" t="str">
        <f t="shared" si="128"/>
        <v/>
      </c>
      <c r="LQ166" s="201"/>
      <c r="LR166" s="201"/>
      <c r="LS166" s="201"/>
      <c r="LT166" s="201"/>
      <c r="LU166" s="201"/>
      <c r="LV166" s="201"/>
      <c r="LW166" s="201" t="str">
        <f t="shared" si="129"/>
        <v/>
      </c>
      <c r="LX166" s="201"/>
      <c r="LY166" s="201"/>
      <c r="LZ166" s="201"/>
      <c r="MA166" s="201"/>
      <c r="MB166" s="201"/>
      <c r="MC166" s="201"/>
      <c r="MD166" s="201" t="str">
        <f t="shared" si="130"/>
        <v/>
      </c>
      <c r="ME166" s="201"/>
      <c r="MF166" s="201"/>
      <c r="MG166" s="201"/>
      <c r="MH166" s="201"/>
      <c r="MI166" s="201"/>
      <c r="MJ166" s="201"/>
      <c r="MK166" s="201" t="str">
        <f t="shared" si="131"/>
        <v/>
      </c>
      <c r="ML166" s="201"/>
      <c r="MM166" s="201"/>
      <c r="MN166" s="201"/>
      <c r="MO166" s="201"/>
      <c r="MP166" s="201"/>
      <c r="MQ166" s="201"/>
      <c r="MR166" s="201" t="str">
        <f t="shared" si="132"/>
        <v/>
      </c>
      <c r="MS166" s="201"/>
      <c r="MT166" s="201"/>
      <c r="MU166" s="201"/>
      <c r="MV166" s="201"/>
      <c r="MW166" s="201"/>
      <c r="MX166" s="201"/>
      <c r="MY166" s="201" t="str">
        <f t="shared" si="133"/>
        <v/>
      </c>
      <c r="MZ166" s="201"/>
      <c r="NA166" s="201"/>
      <c r="NB166" s="201"/>
      <c r="NC166" s="201"/>
      <c r="ND166" s="201"/>
      <c r="NE166" s="201"/>
      <c r="NF166" s="201" t="str">
        <f t="shared" si="134"/>
        <v/>
      </c>
      <c r="NG166" s="201"/>
      <c r="NH166" s="201"/>
      <c r="NI166" s="201"/>
      <c r="NJ166" s="201"/>
      <c r="NK166" s="201"/>
      <c r="NL166" s="201"/>
      <c r="NM166" s="201" t="str">
        <f t="shared" si="135"/>
        <v/>
      </c>
      <c r="NN166" s="201"/>
      <c r="NO166" s="201"/>
      <c r="NP166" s="201"/>
      <c r="NQ166" s="201"/>
      <c r="NR166" s="201"/>
      <c r="NS166" s="201"/>
      <c r="NT166" s="201" t="str">
        <f t="shared" si="136"/>
        <v/>
      </c>
      <c r="NU166" s="201"/>
      <c r="NV166" s="201"/>
      <c r="NW166" s="201"/>
      <c r="NX166" s="201"/>
      <c r="NY166" s="201"/>
      <c r="NZ166" s="201"/>
      <c r="OA166" s="201" t="str">
        <f t="shared" si="137"/>
        <v/>
      </c>
      <c r="OB166" s="201"/>
      <c r="OC166" s="201"/>
      <c r="OD166" s="201"/>
      <c r="OE166" s="201"/>
      <c r="OF166" s="201"/>
      <c r="OG166" s="201"/>
      <c r="OH166" s="201" t="str">
        <f t="shared" si="138"/>
        <v/>
      </c>
      <c r="OI166" s="201"/>
      <c r="OJ166" s="201"/>
      <c r="OK166" s="201"/>
      <c r="OL166" s="201"/>
      <c r="OM166" s="201"/>
      <c r="ON166" s="201"/>
      <c r="OO166" s="201" t="str">
        <f t="shared" si="139"/>
        <v/>
      </c>
      <c r="OP166" s="201"/>
      <c r="OQ166" s="201"/>
      <c r="OR166" s="201"/>
      <c r="OS166" s="201"/>
      <c r="OT166" s="201"/>
      <c r="OU166" s="201"/>
      <c r="OV166" s="201" t="str">
        <f t="shared" si="140"/>
        <v/>
      </c>
      <c r="OW166" s="201"/>
      <c r="OX166" s="201"/>
      <c r="OY166" s="201"/>
      <c r="OZ166" s="201"/>
      <c r="PA166" s="201"/>
      <c r="PB166" s="201"/>
      <c r="PC166" s="201" t="str">
        <f t="shared" si="141"/>
        <v/>
      </c>
      <c r="PD166" s="201"/>
      <c r="PE166" s="201"/>
      <c r="PF166" s="201"/>
      <c r="PG166" s="201"/>
      <c r="PH166" s="201"/>
      <c r="PI166" s="201"/>
      <c r="PJ166" s="201" t="str">
        <f t="shared" si="142"/>
        <v/>
      </c>
      <c r="PK166" s="201"/>
      <c r="PL166" s="201"/>
      <c r="PM166" s="201"/>
      <c r="PN166" s="201"/>
      <c r="PO166" s="201"/>
      <c r="PP166" s="201"/>
      <c r="PQ166" s="201" t="str">
        <f t="shared" si="143"/>
        <v/>
      </c>
      <c r="PR166" s="201"/>
      <c r="PS166" s="201"/>
      <c r="PT166" s="201"/>
      <c r="PU166" s="201"/>
      <c r="PV166" s="201"/>
      <c r="PW166" s="201"/>
      <c r="PX166" s="201" t="str">
        <f t="shared" si="144"/>
        <v/>
      </c>
      <c r="PY166" s="201"/>
      <c r="PZ166" s="201"/>
      <c r="QA166" s="201"/>
      <c r="QB166" s="201"/>
      <c r="QC166" s="201"/>
      <c r="QD166" s="201"/>
      <c r="QE166" s="201" t="str">
        <f t="shared" si="145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5" x14ac:dyDescent="0.2">
      <c r="A167" s="201"/>
      <c r="B167" s="202"/>
      <c r="C167" s="202"/>
      <c r="D167" s="202"/>
      <c r="E167" s="202"/>
      <c r="F167" s="201" t="e">
        <f t="shared" si="154"/>
        <v>#N/A</v>
      </c>
      <c r="G167" s="201"/>
      <c r="H167" s="202"/>
      <c r="I167" s="202"/>
      <c r="J167" s="202"/>
      <c r="K167" s="201"/>
      <c r="L167" s="201"/>
      <c r="M167" s="201">
        <f t="shared" si="155"/>
        <v>0</v>
      </c>
      <c r="N167" s="201"/>
      <c r="O167" s="201"/>
      <c r="P167" s="201"/>
      <c r="Q167" s="203"/>
      <c r="R167" s="201"/>
      <c r="S167" s="201"/>
      <c r="T167" s="201">
        <f t="shared" si="152"/>
        <v>0</v>
      </c>
      <c r="U167" s="201"/>
      <c r="V167" s="201"/>
      <c r="W167" s="201"/>
      <c r="X167" s="201"/>
      <c r="Y167" s="201"/>
      <c r="Z167" s="201"/>
      <c r="AA167" s="201">
        <f t="shared" si="153"/>
        <v>0</v>
      </c>
      <c r="AB167" s="201"/>
      <c r="AC167" s="201"/>
      <c r="AD167" s="201"/>
      <c r="AE167" s="201"/>
      <c r="AF167" s="201"/>
      <c r="AG167" s="201"/>
      <c r="AH167" s="201">
        <f t="shared" si="76"/>
        <v>0</v>
      </c>
      <c r="AI167" s="201"/>
      <c r="AJ167" s="201"/>
      <c r="AK167" s="201"/>
      <c r="AL167" s="201"/>
      <c r="AM167" s="201"/>
      <c r="AN167" s="201"/>
      <c r="AO167" s="201">
        <f t="shared" si="77"/>
        <v>0</v>
      </c>
      <c r="AP167" s="201"/>
      <c r="AQ167" s="201"/>
      <c r="AR167" s="201"/>
      <c r="AS167" s="201"/>
      <c r="AT167" s="201"/>
      <c r="AU167" s="201"/>
      <c r="AV167" s="201">
        <f t="shared" si="78"/>
        <v>20</v>
      </c>
      <c r="AW167" s="201"/>
      <c r="AX167" s="201"/>
      <c r="AY167" s="201"/>
      <c r="AZ167" s="201"/>
      <c r="BA167" s="201"/>
      <c r="BB167" s="201"/>
      <c r="BC167" s="201">
        <f t="shared" si="79"/>
        <v>20</v>
      </c>
      <c r="BD167" s="201"/>
      <c r="BE167" s="201"/>
      <c r="BF167" s="201"/>
      <c r="BG167" s="201"/>
      <c r="BH167" s="201"/>
      <c r="BI167" s="201"/>
      <c r="BJ167" s="201">
        <f t="shared" si="80"/>
        <v>0</v>
      </c>
      <c r="BK167" s="201"/>
      <c r="BL167" s="201"/>
      <c r="BM167" s="201"/>
      <c r="BN167" s="201"/>
      <c r="BO167" s="201"/>
      <c r="BP167" s="201"/>
      <c r="BQ167" s="201">
        <f t="shared" si="81"/>
        <v>0</v>
      </c>
      <c r="BR167" s="201"/>
      <c r="BS167" s="201"/>
      <c r="BT167" s="201"/>
      <c r="BU167" s="201"/>
      <c r="BV167" s="201"/>
      <c r="BW167" s="201"/>
      <c r="BX167" s="201">
        <f t="shared" si="82"/>
        <v>0</v>
      </c>
      <c r="BY167" s="201"/>
      <c r="BZ167" s="201"/>
      <c r="CA167" s="201"/>
      <c r="CB167" s="201"/>
      <c r="CC167" s="201"/>
      <c r="CD167" s="201"/>
      <c r="CE167" s="201">
        <f t="shared" si="83"/>
        <v>20</v>
      </c>
      <c r="CF167" s="201"/>
      <c r="CG167" s="201"/>
      <c r="CH167" s="201"/>
      <c r="CI167" s="201"/>
      <c r="CJ167" s="201"/>
      <c r="CK167" s="201"/>
      <c r="CL167" s="201">
        <f t="shared" si="84"/>
        <v>20</v>
      </c>
      <c r="CM167" s="201"/>
      <c r="CN167" s="201"/>
      <c r="CO167" s="201"/>
      <c r="CP167" s="201"/>
      <c r="CQ167" s="201"/>
      <c r="CR167" s="201"/>
      <c r="CS167" s="201">
        <f t="shared" si="85"/>
        <v>20</v>
      </c>
      <c r="CT167" s="201"/>
      <c r="CU167" s="201"/>
      <c r="CV167" s="201"/>
      <c r="CW167" s="201"/>
      <c r="CX167" s="201"/>
      <c r="CY167" s="201"/>
      <c r="CZ167" s="201">
        <f t="shared" si="86"/>
        <v>20</v>
      </c>
      <c r="DA167" s="201"/>
      <c r="DB167" s="201"/>
      <c r="DC167" s="201"/>
      <c r="DD167" s="201"/>
      <c r="DE167" s="201"/>
      <c r="DF167" s="201"/>
      <c r="DG167" s="201">
        <f t="shared" si="87"/>
        <v>20</v>
      </c>
      <c r="DH167" s="201"/>
      <c r="DI167" s="201"/>
      <c r="DJ167" s="201"/>
      <c r="DK167" s="201"/>
      <c r="DL167" s="201"/>
      <c r="DM167" s="201"/>
      <c r="DN167" s="201">
        <f t="shared" si="88"/>
        <v>0</v>
      </c>
      <c r="DO167" s="201"/>
      <c r="DP167" s="201"/>
      <c r="DQ167" s="201"/>
      <c r="DR167" s="201"/>
      <c r="DS167" s="201"/>
      <c r="DT167" s="201"/>
      <c r="DU167" s="201">
        <f t="shared" si="89"/>
        <v>0</v>
      </c>
      <c r="DV167" s="201"/>
      <c r="DW167" s="201"/>
      <c r="DX167" s="201"/>
      <c r="DY167" s="201"/>
      <c r="DZ167" s="201"/>
      <c r="EA167" s="201"/>
      <c r="EB167" s="201">
        <f t="shared" si="90"/>
        <v>20</v>
      </c>
      <c r="EC167" s="201"/>
      <c r="ED167" s="201"/>
      <c r="EE167" s="201"/>
      <c r="EF167" s="201"/>
      <c r="EG167" s="201"/>
      <c r="EH167" s="201"/>
      <c r="EI167" s="201">
        <f t="shared" si="91"/>
        <v>0</v>
      </c>
      <c r="EJ167" s="201"/>
      <c r="EK167" s="201"/>
      <c r="EL167" s="201"/>
      <c r="EM167" s="201"/>
      <c r="EN167" s="201"/>
      <c r="EO167" s="201"/>
      <c r="EP167" s="201">
        <f t="shared" si="92"/>
        <v>0</v>
      </c>
      <c r="EQ167" s="201"/>
      <c r="ER167" s="201"/>
      <c r="ES167" s="201"/>
      <c r="ET167" s="201"/>
      <c r="EU167" s="201"/>
      <c r="EV167" s="201"/>
      <c r="EW167" s="201">
        <f t="shared" si="93"/>
        <v>0</v>
      </c>
      <c r="EX167" s="201"/>
      <c r="EY167" s="201"/>
      <c r="EZ167" s="201"/>
      <c r="FA167" s="201"/>
      <c r="FB167" s="201"/>
      <c r="FC167" s="201"/>
      <c r="FD167" s="201">
        <f t="shared" si="94"/>
        <v>0</v>
      </c>
      <c r="FE167" s="201"/>
      <c r="FF167" s="201"/>
      <c r="FG167" s="201"/>
      <c r="FH167" s="201"/>
      <c r="FI167" s="201"/>
      <c r="FJ167" s="201"/>
      <c r="FK167" s="201" t="str">
        <f t="shared" si="95"/>
        <v/>
      </c>
      <c r="FL167" s="201"/>
      <c r="FM167" s="201"/>
      <c r="FN167" s="201"/>
      <c r="FO167" s="201"/>
      <c r="FP167" s="201"/>
      <c r="FQ167" s="201"/>
      <c r="FR167" s="201">
        <f t="shared" si="96"/>
        <v>0</v>
      </c>
      <c r="FS167" s="201"/>
      <c r="FT167" s="201"/>
      <c r="FU167" s="201"/>
      <c r="FV167" s="201"/>
      <c r="FW167" s="201"/>
      <c r="FX167" s="201"/>
      <c r="FY167" s="201" t="str">
        <f t="shared" si="97"/>
        <v/>
      </c>
      <c r="FZ167" s="201"/>
      <c r="GA167" s="201"/>
      <c r="GB167" s="201"/>
      <c r="GC167" s="201"/>
      <c r="GD167" s="201"/>
      <c r="GE167" s="201"/>
      <c r="GF167" s="201" t="str">
        <f t="shared" si="98"/>
        <v/>
      </c>
      <c r="GG167" s="201"/>
      <c r="GH167" s="201"/>
      <c r="GI167" s="201"/>
      <c r="GJ167" s="201"/>
      <c r="GK167" s="201"/>
      <c r="GL167" s="201"/>
      <c r="GM167" s="201" t="str">
        <f t="shared" si="99"/>
        <v/>
      </c>
      <c r="GN167" s="201"/>
      <c r="GO167" s="201"/>
      <c r="GP167" s="201"/>
      <c r="GQ167" s="201"/>
      <c r="GR167" s="201"/>
      <c r="GS167" s="201"/>
      <c r="GT167" s="201" t="str">
        <f t="shared" si="100"/>
        <v/>
      </c>
      <c r="GU167" s="201"/>
      <c r="GV167" s="201"/>
      <c r="GW167" s="201"/>
      <c r="GX167" s="201"/>
      <c r="GY167" s="201"/>
      <c r="GZ167" s="201"/>
      <c r="HA167" s="201" t="str">
        <f t="shared" si="101"/>
        <v/>
      </c>
      <c r="HB167" s="201"/>
      <c r="HC167" s="201"/>
      <c r="HD167" s="201"/>
      <c r="HE167" s="201"/>
      <c r="HF167" s="201"/>
      <c r="HG167" s="201"/>
      <c r="HH167" s="201" t="str">
        <f t="shared" si="102"/>
        <v/>
      </c>
      <c r="HI167" s="201"/>
      <c r="HJ167" s="201"/>
      <c r="HK167" s="201"/>
      <c r="HL167" s="201"/>
      <c r="HM167" s="201"/>
      <c r="HN167" s="201"/>
      <c r="HO167" s="201" t="str">
        <f t="shared" si="103"/>
        <v/>
      </c>
      <c r="HP167" s="201"/>
      <c r="HQ167" s="201"/>
      <c r="HR167" s="201"/>
      <c r="HS167" s="201"/>
      <c r="HT167" s="201"/>
      <c r="HU167" s="201"/>
      <c r="HV167" s="201" t="str">
        <f t="shared" si="104"/>
        <v/>
      </c>
      <c r="HW167" s="201"/>
      <c r="HX167" s="201"/>
      <c r="HY167" s="201"/>
      <c r="HZ167" s="201"/>
      <c r="IA167" s="201"/>
      <c r="IB167" s="201"/>
      <c r="IC167" s="201" t="str">
        <f t="shared" si="105"/>
        <v/>
      </c>
      <c r="ID167" s="201"/>
      <c r="IE167" s="201"/>
      <c r="IF167" s="201"/>
      <c r="IG167" s="201"/>
      <c r="IH167" s="201"/>
      <c r="II167" s="201"/>
      <c r="IJ167" s="201" t="str">
        <f t="shared" si="106"/>
        <v/>
      </c>
      <c r="IK167" s="201"/>
      <c r="IL167" s="201"/>
      <c r="IM167" s="201"/>
      <c r="IN167" s="201"/>
      <c r="IO167" s="201"/>
      <c r="IP167" s="201"/>
      <c r="IQ167" s="201" t="str">
        <f t="shared" si="107"/>
        <v/>
      </c>
      <c r="IR167" s="201"/>
      <c r="IS167" s="201"/>
      <c r="IT167" s="201"/>
      <c r="IU167" s="201"/>
      <c r="IV167" s="201"/>
      <c r="IW167" s="201"/>
      <c r="IX167" s="201" t="str">
        <f t="shared" si="108"/>
        <v/>
      </c>
      <c r="IY167" s="201"/>
      <c r="IZ167" s="201"/>
      <c r="JA167" s="201"/>
      <c r="JB167" s="201"/>
      <c r="JC167" s="201"/>
      <c r="JD167" s="201"/>
      <c r="JE167" s="201" t="str">
        <f t="shared" si="109"/>
        <v/>
      </c>
      <c r="JF167" s="201"/>
      <c r="JG167" s="201"/>
      <c r="JH167" s="201"/>
      <c r="JI167" s="201"/>
      <c r="JJ167" s="201"/>
      <c r="JK167" s="201"/>
      <c r="JL167" s="201" t="str">
        <f t="shared" si="110"/>
        <v/>
      </c>
      <c r="JM167" s="201"/>
      <c r="JN167" s="201"/>
      <c r="JO167" s="201"/>
      <c r="JP167" s="201"/>
      <c r="JQ167" s="201"/>
      <c r="JR167" s="201"/>
      <c r="JS167" s="201" t="str">
        <f t="shared" si="111"/>
        <v/>
      </c>
      <c r="JT167" s="201"/>
      <c r="JU167" s="201"/>
      <c r="JV167" s="201"/>
      <c r="JW167" s="201"/>
      <c r="JX167" s="201"/>
      <c r="JY167" s="201"/>
      <c r="JZ167" s="201" t="str">
        <f t="shared" si="112"/>
        <v/>
      </c>
      <c r="KA167" s="201"/>
      <c r="KB167" s="201"/>
      <c r="KC167" s="201"/>
      <c r="KD167" s="201"/>
      <c r="KE167" s="201"/>
      <c r="KF167" s="201"/>
      <c r="KG167" s="201" t="str">
        <f t="shared" si="113"/>
        <v/>
      </c>
      <c r="KH167" s="201"/>
      <c r="KI167" s="201"/>
      <c r="KJ167" s="201"/>
      <c r="KK167" s="201"/>
      <c r="KL167" s="201"/>
      <c r="KM167" s="201"/>
      <c r="KN167" s="201" t="str">
        <f t="shared" si="114"/>
        <v/>
      </c>
      <c r="KO167" s="201"/>
      <c r="KP167" s="201"/>
      <c r="KQ167" s="201"/>
      <c r="KR167" s="201"/>
      <c r="KS167" s="201"/>
      <c r="KT167" s="201"/>
      <c r="KU167" s="201" t="str">
        <f t="shared" si="115"/>
        <v/>
      </c>
      <c r="KV167" s="201"/>
      <c r="KW167" s="201"/>
      <c r="KX167" s="201"/>
      <c r="KY167" s="201"/>
      <c r="KZ167" s="201"/>
      <c r="LA167" s="201"/>
      <c r="LB167" s="201" t="str">
        <f t="shared" si="116"/>
        <v/>
      </c>
      <c r="LC167" s="201"/>
      <c r="LD167" s="201"/>
      <c r="LE167" s="201"/>
      <c r="LF167" s="201"/>
      <c r="LG167" s="201"/>
      <c r="LH167" s="201"/>
      <c r="LI167" s="201" t="str">
        <f t="shared" si="127"/>
        <v/>
      </c>
      <c r="LJ167" s="201"/>
      <c r="LK167" s="201"/>
      <c r="LL167" s="201"/>
      <c r="LM167" s="201"/>
      <c r="LN167" s="201"/>
      <c r="LO167" s="201"/>
      <c r="LP167" s="201" t="str">
        <f t="shared" si="128"/>
        <v/>
      </c>
      <c r="LQ167" s="201"/>
      <c r="LR167" s="201"/>
      <c r="LS167" s="201"/>
      <c r="LT167" s="201"/>
      <c r="LU167" s="201"/>
      <c r="LV167" s="201"/>
      <c r="LW167" s="201" t="str">
        <f t="shared" si="129"/>
        <v/>
      </c>
      <c r="LX167" s="201"/>
      <c r="LY167" s="201"/>
      <c r="LZ167" s="201"/>
      <c r="MA167" s="201"/>
      <c r="MB167" s="201"/>
      <c r="MC167" s="201"/>
      <c r="MD167" s="201" t="str">
        <f t="shared" si="130"/>
        <v/>
      </c>
      <c r="ME167" s="201"/>
      <c r="MF167" s="201"/>
      <c r="MG167" s="201"/>
      <c r="MH167" s="201"/>
      <c r="MI167" s="201"/>
      <c r="MJ167" s="201"/>
      <c r="MK167" s="201" t="str">
        <f t="shared" si="131"/>
        <v/>
      </c>
      <c r="ML167" s="201"/>
      <c r="MM167" s="201"/>
      <c r="MN167" s="201"/>
      <c r="MO167" s="201"/>
      <c r="MP167" s="201"/>
      <c r="MQ167" s="201"/>
      <c r="MR167" s="201" t="str">
        <f t="shared" si="132"/>
        <v/>
      </c>
      <c r="MS167" s="201"/>
      <c r="MT167" s="201"/>
      <c r="MU167" s="201"/>
      <c r="MV167" s="201"/>
      <c r="MW167" s="201"/>
      <c r="MX167" s="201"/>
      <c r="MY167" s="201" t="str">
        <f t="shared" si="133"/>
        <v/>
      </c>
      <c r="MZ167" s="201"/>
      <c r="NA167" s="201"/>
      <c r="NB167" s="201"/>
      <c r="NC167" s="201"/>
      <c r="ND167" s="201"/>
      <c r="NE167" s="201"/>
      <c r="NF167" s="201" t="str">
        <f t="shared" si="134"/>
        <v/>
      </c>
      <c r="NG167" s="201"/>
      <c r="NH167" s="201"/>
      <c r="NI167" s="201"/>
      <c r="NJ167" s="201"/>
      <c r="NK167" s="201"/>
      <c r="NL167" s="201"/>
      <c r="NM167" s="201" t="str">
        <f t="shared" si="135"/>
        <v/>
      </c>
      <c r="NN167" s="201"/>
      <c r="NO167" s="201"/>
      <c r="NP167" s="201"/>
      <c r="NQ167" s="201"/>
      <c r="NR167" s="201"/>
      <c r="NS167" s="201"/>
      <c r="NT167" s="201" t="str">
        <f t="shared" si="136"/>
        <v/>
      </c>
      <c r="NU167" s="201"/>
      <c r="NV167" s="201"/>
      <c r="NW167" s="201"/>
      <c r="NX167" s="201"/>
      <c r="NY167" s="201"/>
      <c r="NZ167" s="201"/>
      <c r="OA167" s="201" t="str">
        <f t="shared" si="137"/>
        <v/>
      </c>
      <c r="OB167" s="201"/>
      <c r="OC167" s="201"/>
      <c r="OD167" s="201"/>
      <c r="OE167" s="201"/>
      <c r="OF167" s="201"/>
      <c r="OG167" s="201"/>
      <c r="OH167" s="201" t="str">
        <f t="shared" si="138"/>
        <v/>
      </c>
      <c r="OI167" s="201"/>
      <c r="OJ167" s="201"/>
      <c r="OK167" s="201"/>
      <c r="OL167" s="201"/>
      <c r="OM167" s="201"/>
      <c r="ON167" s="201"/>
      <c r="OO167" s="201" t="str">
        <f t="shared" si="139"/>
        <v/>
      </c>
      <c r="OP167" s="201"/>
      <c r="OQ167" s="201"/>
      <c r="OR167" s="201"/>
      <c r="OS167" s="201"/>
      <c r="OT167" s="201"/>
      <c r="OU167" s="201"/>
      <c r="OV167" s="201" t="str">
        <f t="shared" si="140"/>
        <v/>
      </c>
      <c r="OW167" s="201"/>
      <c r="OX167" s="201"/>
      <c r="OY167" s="201"/>
      <c r="OZ167" s="201"/>
      <c r="PA167" s="201"/>
      <c r="PB167" s="201"/>
      <c r="PC167" s="201" t="str">
        <f t="shared" si="141"/>
        <v/>
      </c>
      <c r="PD167" s="201"/>
      <c r="PE167" s="201"/>
      <c r="PF167" s="201"/>
      <c r="PG167" s="201"/>
      <c r="PH167" s="201"/>
      <c r="PI167" s="201"/>
      <c r="PJ167" s="201" t="str">
        <f t="shared" si="142"/>
        <v/>
      </c>
      <c r="PK167" s="201"/>
      <c r="PL167" s="201"/>
      <c r="PM167" s="201"/>
      <c r="PN167" s="201"/>
      <c r="PO167" s="201"/>
      <c r="PP167" s="201"/>
      <c r="PQ167" s="201" t="str">
        <f t="shared" si="143"/>
        <v/>
      </c>
      <c r="PR167" s="201"/>
      <c r="PS167" s="201"/>
      <c r="PT167" s="201"/>
      <c r="PU167" s="201"/>
      <c r="PV167" s="201"/>
      <c r="PW167" s="201"/>
      <c r="PX167" s="201" t="str">
        <f t="shared" si="144"/>
        <v/>
      </c>
      <c r="PY167" s="201"/>
      <c r="PZ167" s="201"/>
      <c r="QA167" s="201"/>
      <c r="QB167" s="201"/>
      <c r="QC167" s="201"/>
      <c r="QD167" s="201"/>
      <c r="QE167" s="201" t="str">
        <f t="shared" si="145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5" x14ac:dyDescent="0.2">
      <c r="A168" s="201"/>
      <c r="B168" s="202"/>
      <c r="C168" s="202"/>
      <c r="D168" s="202"/>
      <c r="E168" s="202"/>
      <c r="F168" s="201" t="e">
        <f t="shared" si="154"/>
        <v>#N/A</v>
      </c>
      <c r="G168" s="201"/>
      <c r="H168" s="202"/>
      <c r="I168" s="202"/>
      <c r="J168" s="202"/>
      <c r="K168" s="201"/>
      <c r="L168" s="201"/>
      <c r="M168" s="201">
        <f t="shared" si="155"/>
        <v>0</v>
      </c>
      <c r="N168" s="201"/>
      <c r="O168" s="201"/>
      <c r="P168" s="201"/>
      <c r="Q168" s="203"/>
      <c r="R168" s="201"/>
      <c r="S168" s="201"/>
      <c r="T168" s="201">
        <f t="shared" si="152"/>
        <v>0</v>
      </c>
      <c r="U168" s="201"/>
      <c r="V168" s="201"/>
      <c r="W168" s="201"/>
      <c r="X168" s="201"/>
      <c r="Y168" s="201"/>
      <c r="Z168" s="201"/>
      <c r="AA168" s="201">
        <f t="shared" si="153"/>
        <v>0</v>
      </c>
      <c r="AB168" s="201"/>
      <c r="AC168" s="201"/>
      <c r="AD168" s="201"/>
      <c r="AE168" s="201"/>
      <c r="AF168" s="201"/>
      <c r="AG168" s="201"/>
      <c r="AH168" s="201">
        <f t="shared" si="76"/>
        <v>0</v>
      </c>
      <c r="AI168" s="201"/>
      <c r="AJ168" s="201"/>
      <c r="AK168" s="201"/>
      <c r="AL168" s="201"/>
      <c r="AM168" s="201"/>
      <c r="AN168" s="201"/>
      <c r="AO168" s="201">
        <f t="shared" si="77"/>
        <v>20</v>
      </c>
      <c r="AP168" s="201"/>
      <c r="AQ168" s="201"/>
      <c r="AR168" s="201"/>
      <c r="AS168" s="201"/>
      <c r="AT168" s="201"/>
      <c r="AU168" s="201"/>
      <c r="AV168" s="201">
        <f t="shared" si="78"/>
        <v>20</v>
      </c>
      <c r="AW168" s="201"/>
      <c r="AX168" s="201"/>
      <c r="AY168" s="201"/>
      <c r="AZ168" s="201"/>
      <c r="BA168" s="201"/>
      <c r="BB168" s="201"/>
      <c r="BC168" s="201">
        <f t="shared" si="79"/>
        <v>0</v>
      </c>
      <c r="BD168" s="201"/>
      <c r="BE168" s="201"/>
      <c r="BF168" s="201"/>
      <c r="BG168" s="201"/>
      <c r="BH168" s="201"/>
      <c r="BI168" s="201"/>
      <c r="BJ168" s="201">
        <f t="shared" si="80"/>
        <v>20</v>
      </c>
      <c r="BK168" s="201"/>
      <c r="BL168" s="201"/>
      <c r="BM168" s="201"/>
      <c r="BN168" s="201"/>
      <c r="BO168" s="201"/>
      <c r="BP168" s="201"/>
      <c r="BQ168" s="201">
        <f t="shared" si="81"/>
        <v>0</v>
      </c>
      <c r="BR168" s="201"/>
      <c r="BS168" s="201"/>
      <c r="BT168" s="201"/>
      <c r="BU168" s="201"/>
      <c r="BV168" s="201"/>
      <c r="BW168" s="201"/>
      <c r="BX168" s="201">
        <f t="shared" si="82"/>
        <v>0</v>
      </c>
      <c r="BY168" s="201"/>
      <c r="BZ168" s="201"/>
      <c r="CA168" s="201"/>
      <c r="CB168" s="201"/>
      <c r="CC168" s="201"/>
      <c r="CD168" s="201"/>
      <c r="CE168" s="201">
        <f t="shared" si="83"/>
        <v>0</v>
      </c>
      <c r="CF168" s="201"/>
      <c r="CG168" s="201"/>
      <c r="CH168" s="201"/>
      <c r="CI168" s="201"/>
      <c r="CJ168" s="201"/>
      <c r="CK168" s="201"/>
      <c r="CL168" s="201">
        <f t="shared" si="84"/>
        <v>20</v>
      </c>
      <c r="CM168" s="201"/>
      <c r="CN168" s="201"/>
      <c r="CO168" s="201"/>
      <c r="CP168" s="201"/>
      <c r="CQ168" s="201"/>
      <c r="CR168" s="201"/>
      <c r="CS168" s="201">
        <f t="shared" si="85"/>
        <v>0</v>
      </c>
      <c r="CT168" s="201"/>
      <c r="CU168" s="201"/>
      <c r="CV168" s="201"/>
      <c r="CW168" s="201"/>
      <c r="CX168" s="201"/>
      <c r="CY168" s="201"/>
      <c r="CZ168" s="201">
        <f t="shared" si="86"/>
        <v>0</v>
      </c>
      <c r="DA168" s="201"/>
      <c r="DB168" s="201"/>
      <c r="DC168" s="201"/>
      <c r="DD168" s="201"/>
      <c r="DE168" s="201"/>
      <c r="DF168" s="201"/>
      <c r="DG168" s="201">
        <f t="shared" si="87"/>
        <v>0</v>
      </c>
      <c r="DH168" s="201"/>
      <c r="DI168" s="201"/>
      <c r="DJ168" s="201"/>
      <c r="DK168" s="201"/>
      <c r="DL168" s="201"/>
      <c r="DM168" s="201"/>
      <c r="DN168" s="201">
        <f t="shared" si="88"/>
        <v>0</v>
      </c>
      <c r="DO168" s="201"/>
      <c r="DP168" s="201"/>
      <c r="DQ168" s="201"/>
      <c r="DR168" s="201"/>
      <c r="DS168" s="201"/>
      <c r="DT168" s="201"/>
      <c r="DU168" s="201">
        <f t="shared" si="89"/>
        <v>0</v>
      </c>
      <c r="DV168" s="201"/>
      <c r="DW168" s="201"/>
      <c r="DX168" s="201"/>
      <c r="DY168" s="201"/>
      <c r="DZ168" s="201"/>
      <c r="EA168" s="201"/>
      <c r="EB168" s="201">
        <f t="shared" si="90"/>
        <v>0</v>
      </c>
      <c r="EC168" s="201"/>
      <c r="ED168" s="201"/>
      <c r="EE168" s="201"/>
      <c r="EF168" s="201"/>
      <c r="EG168" s="201"/>
      <c r="EH168" s="201"/>
      <c r="EI168" s="201">
        <f t="shared" si="91"/>
        <v>0</v>
      </c>
      <c r="EJ168" s="201"/>
      <c r="EK168" s="201"/>
      <c r="EL168" s="201"/>
      <c r="EM168" s="201"/>
      <c r="EN168" s="201"/>
      <c r="EO168" s="201"/>
      <c r="EP168" s="201">
        <f t="shared" si="92"/>
        <v>0</v>
      </c>
      <c r="EQ168" s="201"/>
      <c r="ER168" s="201"/>
      <c r="ES168" s="201"/>
      <c r="ET168" s="201"/>
      <c r="EU168" s="201"/>
      <c r="EV168" s="201"/>
      <c r="EW168" s="201">
        <f t="shared" si="93"/>
        <v>0</v>
      </c>
      <c r="EX168" s="201"/>
      <c r="EY168" s="201"/>
      <c r="EZ168" s="201"/>
      <c r="FA168" s="201"/>
      <c r="FB168" s="201"/>
      <c r="FC168" s="201"/>
      <c r="FD168" s="201">
        <f t="shared" si="94"/>
        <v>0</v>
      </c>
      <c r="FE168" s="201"/>
      <c r="FF168" s="201"/>
      <c r="FG168" s="201"/>
      <c r="FH168" s="201"/>
      <c r="FI168" s="201"/>
      <c r="FJ168" s="201"/>
      <c r="FK168" s="201" t="str">
        <f t="shared" si="95"/>
        <v/>
      </c>
      <c r="FL168" s="201"/>
      <c r="FM168" s="201"/>
      <c r="FN168" s="201"/>
      <c r="FO168" s="201"/>
      <c r="FP168" s="201"/>
      <c r="FQ168" s="201"/>
      <c r="FR168" s="201">
        <f t="shared" si="96"/>
        <v>0</v>
      </c>
      <c r="FS168" s="201"/>
      <c r="FT168" s="201"/>
      <c r="FU168" s="201"/>
      <c r="FV168" s="201"/>
      <c r="FW168" s="201"/>
      <c r="FX168" s="201"/>
      <c r="FY168" s="201" t="str">
        <f t="shared" si="97"/>
        <v/>
      </c>
      <c r="FZ168" s="201"/>
      <c r="GA168" s="201"/>
      <c r="GB168" s="201"/>
      <c r="GC168" s="201"/>
      <c r="GD168" s="201"/>
      <c r="GE168" s="201"/>
      <c r="GF168" s="201" t="str">
        <f t="shared" si="98"/>
        <v/>
      </c>
      <c r="GG168" s="201"/>
      <c r="GH168" s="201"/>
      <c r="GI168" s="201"/>
      <c r="GJ168" s="201"/>
      <c r="GK168" s="201"/>
      <c r="GL168" s="201"/>
      <c r="GM168" s="201" t="str">
        <f t="shared" si="99"/>
        <v/>
      </c>
      <c r="GN168" s="201"/>
      <c r="GO168" s="201"/>
      <c r="GP168" s="201"/>
      <c r="GQ168" s="201"/>
      <c r="GR168" s="201"/>
      <c r="GS168" s="201"/>
      <c r="GT168" s="201" t="str">
        <f t="shared" si="100"/>
        <v/>
      </c>
      <c r="GU168" s="201"/>
      <c r="GV168" s="201"/>
      <c r="GW168" s="201"/>
      <c r="GX168" s="201"/>
      <c r="GY168" s="201"/>
      <c r="GZ168" s="201"/>
      <c r="HA168" s="201" t="str">
        <f t="shared" si="101"/>
        <v/>
      </c>
      <c r="HB168" s="201"/>
      <c r="HC168" s="201"/>
      <c r="HD168" s="201"/>
      <c r="HE168" s="201"/>
      <c r="HF168" s="201"/>
      <c r="HG168" s="201"/>
      <c r="HH168" s="201" t="str">
        <f t="shared" si="102"/>
        <v/>
      </c>
      <c r="HI168" s="201"/>
      <c r="HJ168" s="201"/>
      <c r="HK168" s="201"/>
      <c r="HL168" s="201"/>
      <c r="HM168" s="201"/>
      <c r="HN168" s="201"/>
      <c r="HO168" s="201" t="str">
        <f t="shared" si="103"/>
        <v/>
      </c>
      <c r="HP168" s="201"/>
      <c r="HQ168" s="201"/>
      <c r="HR168" s="201"/>
      <c r="HS168" s="201"/>
      <c r="HT168" s="201"/>
      <c r="HU168" s="201"/>
      <c r="HV168" s="201" t="str">
        <f t="shared" si="104"/>
        <v/>
      </c>
      <c r="HW168" s="201"/>
      <c r="HX168" s="201"/>
      <c r="HY168" s="201"/>
      <c r="HZ168" s="201"/>
      <c r="IA168" s="201"/>
      <c r="IB168" s="201"/>
      <c r="IC168" s="201" t="str">
        <f t="shared" si="105"/>
        <v/>
      </c>
      <c r="ID168" s="201"/>
      <c r="IE168" s="201"/>
      <c r="IF168" s="201"/>
      <c r="IG168" s="201"/>
      <c r="IH168" s="201"/>
      <c r="II168" s="201"/>
      <c r="IJ168" s="201" t="str">
        <f t="shared" si="106"/>
        <v/>
      </c>
      <c r="IK168" s="201"/>
      <c r="IL168" s="201"/>
      <c r="IM168" s="201"/>
      <c r="IN168" s="201"/>
      <c r="IO168" s="201"/>
      <c r="IP168" s="201"/>
      <c r="IQ168" s="201" t="str">
        <f t="shared" si="107"/>
        <v/>
      </c>
      <c r="IR168" s="201"/>
      <c r="IS168" s="201"/>
      <c r="IT168" s="201"/>
      <c r="IU168" s="201"/>
      <c r="IV168" s="201"/>
      <c r="IW168" s="201"/>
      <c r="IX168" s="201" t="str">
        <f t="shared" si="108"/>
        <v/>
      </c>
      <c r="IY168" s="201"/>
      <c r="IZ168" s="201"/>
      <c r="JA168" s="201"/>
      <c r="JB168" s="201"/>
      <c r="JC168" s="201"/>
      <c r="JD168" s="201"/>
      <c r="JE168" s="201" t="str">
        <f t="shared" si="109"/>
        <v/>
      </c>
      <c r="JF168" s="201"/>
      <c r="JG168" s="201"/>
      <c r="JH168" s="201"/>
      <c r="JI168" s="201"/>
      <c r="JJ168" s="201"/>
      <c r="JK168" s="201"/>
      <c r="JL168" s="201" t="str">
        <f t="shared" si="110"/>
        <v/>
      </c>
      <c r="JM168" s="201"/>
      <c r="JN168" s="201"/>
      <c r="JO168" s="201"/>
      <c r="JP168" s="201"/>
      <c r="JQ168" s="201"/>
      <c r="JR168" s="201"/>
      <c r="JS168" s="201" t="str">
        <f t="shared" si="111"/>
        <v/>
      </c>
      <c r="JT168" s="201"/>
      <c r="JU168" s="201"/>
      <c r="JV168" s="201"/>
      <c r="JW168" s="201"/>
      <c r="JX168" s="201"/>
      <c r="JY168" s="201"/>
      <c r="JZ168" s="201" t="str">
        <f t="shared" si="112"/>
        <v/>
      </c>
      <c r="KA168" s="201"/>
      <c r="KB168" s="201"/>
      <c r="KC168" s="201"/>
      <c r="KD168" s="201"/>
      <c r="KE168" s="201"/>
      <c r="KF168" s="201"/>
      <c r="KG168" s="201" t="str">
        <f t="shared" si="113"/>
        <v/>
      </c>
      <c r="KH168" s="201"/>
      <c r="KI168" s="201"/>
      <c r="KJ168" s="201"/>
      <c r="KK168" s="201"/>
      <c r="KL168" s="201"/>
      <c r="KM168" s="201"/>
      <c r="KN168" s="201" t="str">
        <f t="shared" si="114"/>
        <v/>
      </c>
      <c r="KO168" s="201"/>
      <c r="KP168" s="201"/>
      <c r="KQ168" s="201"/>
      <c r="KR168" s="201"/>
      <c r="KS168" s="201"/>
      <c r="KT168" s="201"/>
      <c r="KU168" s="201" t="str">
        <f t="shared" si="115"/>
        <v/>
      </c>
      <c r="KV168" s="201"/>
      <c r="KW168" s="201"/>
      <c r="KX168" s="201"/>
      <c r="KY168" s="201"/>
      <c r="KZ168" s="201"/>
      <c r="LA168" s="201"/>
      <c r="LB168" s="201" t="str">
        <f t="shared" si="116"/>
        <v/>
      </c>
      <c r="LC168" s="201"/>
      <c r="LD168" s="201"/>
      <c r="LE168" s="201"/>
      <c r="LF168" s="201"/>
      <c r="LG168" s="201"/>
      <c r="LH168" s="201"/>
      <c r="LI168" s="201" t="str">
        <f t="shared" si="127"/>
        <v/>
      </c>
      <c r="LJ168" s="201"/>
      <c r="LK168" s="201"/>
      <c r="LL168" s="201"/>
      <c r="LM168" s="201"/>
      <c r="LN168" s="201"/>
      <c r="LO168" s="201"/>
      <c r="LP168" s="201" t="str">
        <f t="shared" si="128"/>
        <v/>
      </c>
      <c r="LQ168" s="201"/>
      <c r="LR168" s="201"/>
      <c r="LS168" s="201"/>
      <c r="LT168" s="201"/>
      <c r="LU168" s="201"/>
      <c r="LV168" s="201"/>
      <c r="LW168" s="201" t="str">
        <f t="shared" si="129"/>
        <v/>
      </c>
      <c r="LX168" s="201"/>
      <c r="LY168" s="201"/>
      <c r="LZ168" s="201"/>
      <c r="MA168" s="201"/>
      <c r="MB168" s="201"/>
      <c r="MC168" s="201"/>
      <c r="MD168" s="201" t="str">
        <f t="shared" si="130"/>
        <v/>
      </c>
      <c r="ME168" s="201"/>
      <c r="MF168" s="201"/>
      <c r="MG168" s="201"/>
      <c r="MH168" s="201"/>
      <c r="MI168" s="201"/>
      <c r="MJ168" s="201"/>
      <c r="MK168" s="201" t="str">
        <f t="shared" si="131"/>
        <v/>
      </c>
      <c r="ML168" s="201"/>
      <c r="MM168" s="201"/>
      <c r="MN168" s="201"/>
      <c r="MO168" s="201"/>
      <c r="MP168" s="201"/>
      <c r="MQ168" s="201"/>
      <c r="MR168" s="201" t="str">
        <f t="shared" si="132"/>
        <v/>
      </c>
      <c r="MS168" s="201"/>
      <c r="MT168" s="201"/>
      <c r="MU168" s="201"/>
      <c r="MV168" s="201"/>
      <c r="MW168" s="201"/>
      <c r="MX168" s="201"/>
      <c r="MY168" s="201" t="str">
        <f t="shared" si="133"/>
        <v/>
      </c>
      <c r="MZ168" s="201"/>
      <c r="NA168" s="201"/>
      <c r="NB168" s="201"/>
      <c r="NC168" s="201"/>
      <c r="ND168" s="201"/>
      <c r="NE168" s="201"/>
      <c r="NF168" s="201" t="str">
        <f t="shared" si="134"/>
        <v/>
      </c>
      <c r="NG168" s="201"/>
      <c r="NH168" s="201"/>
      <c r="NI168" s="201"/>
      <c r="NJ168" s="201"/>
      <c r="NK168" s="201"/>
      <c r="NL168" s="201"/>
      <c r="NM168" s="201" t="str">
        <f t="shared" si="135"/>
        <v/>
      </c>
      <c r="NN168" s="201"/>
      <c r="NO168" s="201"/>
      <c r="NP168" s="201"/>
      <c r="NQ168" s="201"/>
      <c r="NR168" s="201"/>
      <c r="NS168" s="201"/>
      <c r="NT168" s="201" t="str">
        <f t="shared" si="136"/>
        <v/>
      </c>
      <c r="NU168" s="201"/>
      <c r="NV168" s="201"/>
      <c r="NW168" s="201"/>
      <c r="NX168" s="201"/>
      <c r="NY168" s="201"/>
      <c r="NZ168" s="201"/>
      <c r="OA168" s="201" t="str">
        <f t="shared" si="137"/>
        <v/>
      </c>
      <c r="OB168" s="201"/>
      <c r="OC168" s="201"/>
      <c r="OD168" s="201"/>
      <c r="OE168" s="201"/>
      <c r="OF168" s="201"/>
      <c r="OG168" s="201"/>
      <c r="OH168" s="201" t="str">
        <f t="shared" si="138"/>
        <v/>
      </c>
      <c r="OI168" s="201"/>
      <c r="OJ168" s="201"/>
      <c r="OK168" s="201"/>
      <c r="OL168" s="201"/>
      <c r="OM168" s="201"/>
      <c r="ON168" s="201"/>
      <c r="OO168" s="201" t="str">
        <f t="shared" si="139"/>
        <v/>
      </c>
      <c r="OP168" s="201"/>
      <c r="OQ168" s="201"/>
      <c r="OR168" s="201"/>
      <c r="OS168" s="201"/>
      <c r="OT168" s="201"/>
      <c r="OU168" s="201"/>
      <c r="OV168" s="201" t="str">
        <f t="shared" si="140"/>
        <v/>
      </c>
      <c r="OW168" s="201"/>
      <c r="OX168" s="201"/>
      <c r="OY168" s="201"/>
      <c r="OZ168" s="201"/>
      <c r="PA168" s="201"/>
      <c r="PB168" s="201"/>
      <c r="PC168" s="201" t="str">
        <f t="shared" si="141"/>
        <v/>
      </c>
      <c r="PD168" s="201"/>
      <c r="PE168" s="201"/>
      <c r="PF168" s="201"/>
      <c r="PG168" s="201"/>
      <c r="PH168" s="201"/>
      <c r="PI168" s="201"/>
      <c r="PJ168" s="201" t="str">
        <f t="shared" si="142"/>
        <v/>
      </c>
      <c r="PK168" s="201"/>
      <c r="PL168" s="201"/>
      <c r="PM168" s="201"/>
      <c r="PN168" s="201"/>
      <c r="PO168" s="201"/>
      <c r="PP168" s="201"/>
      <c r="PQ168" s="201" t="str">
        <f t="shared" si="143"/>
        <v/>
      </c>
      <c r="PR168" s="201"/>
      <c r="PS168" s="201"/>
      <c r="PT168" s="201"/>
      <c r="PU168" s="201"/>
      <c r="PV168" s="201"/>
      <c r="PW168" s="201"/>
      <c r="PX168" s="201" t="str">
        <f t="shared" si="144"/>
        <v/>
      </c>
      <c r="PY168" s="201"/>
      <c r="PZ168" s="201"/>
      <c r="QA168" s="201"/>
      <c r="QB168" s="201"/>
      <c r="QC168" s="201"/>
      <c r="QD168" s="201"/>
      <c r="QE168" s="201" t="str">
        <f t="shared" si="145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5" x14ac:dyDescent="0.2">
      <c r="A169" s="201"/>
      <c r="B169" s="202"/>
      <c r="C169" s="202"/>
      <c r="D169" s="202"/>
      <c r="E169" s="202"/>
      <c r="F169" s="201" t="e">
        <f t="shared" si="154"/>
        <v>#N/A</v>
      </c>
      <c r="G169" s="201"/>
      <c r="H169" s="202"/>
      <c r="I169" s="202"/>
      <c r="J169" s="202"/>
      <c r="K169" s="201"/>
      <c r="L169" s="201"/>
      <c r="M169" s="201">
        <f t="shared" si="155"/>
        <v>0</v>
      </c>
      <c r="N169" s="201"/>
      <c r="O169" s="201"/>
      <c r="P169" s="201"/>
      <c r="Q169" s="203"/>
      <c r="R169" s="201"/>
      <c r="S169" s="201"/>
      <c r="T169" s="201">
        <f t="shared" si="152"/>
        <v>20</v>
      </c>
      <c r="U169" s="201"/>
      <c r="V169" s="201"/>
      <c r="W169" s="201"/>
      <c r="X169" s="201"/>
      <c r="Y169" s="201"/>
      <c r="Z169" s="201"/>
      <c r="AA169" s="201">
        <f t="shared" si="153"/>
        <v>0</v>
      </c>
      <c r="AB169" s="201"/>
      <c r="AC169" s="201"/>
      <c r="AD169" s="201"/>
      <c r="AE169" s="201"/>
      <c r="AF169" s="201"/>
      <c r="AG169" s="201"/>
      <c r="AH169" s="201">
        <f t="shared" si="76"/>
        <v>0</v>
      </c>
      <c r="AI169" s="201"/>
      <c r="AJ169" s="201"/>
      <c r="AK169" s="201"/>
      <c r="AL169" s="201"/>
      <c r="AM169" s="201"/>
      <c r="AN169" s="201"/>
      <c r="AO169" s="201">
        <f t="shared" si="77"/>
        <v>0</v>
      </c>
      <c r="AP169" s="201"/>
      <c r="AQ169" s="201"/>
      <c r="AR169" s="201"/>
      <c r="AS169" s="201"/>
      <c r="AT169" s="201"/>
      <c r="AU169" s="201"/>
      <c r="AV169" s="201">
        <f t="shared" si="78"/>
        <v>20</v>
      </c>
      <c r="AW169" s="201"/>
      <c r="AX169" s="201"/>
      <c r="AY169" s="201"/>
      <c r="AZ169" s="201"/>
      <c r="BA169" s="201"/>
      <c r="BB169" s="201"/>
      <c r="BC169" s="201">
        <f t="shared" si="79"/>
        <v>20</v>
      </c>
      <c r="BD169" s="201"/>
      <c r="BE169" s="201"/>
      <c r="BF169" s="201"/>
      <c r="BG169" s="201"/>
      <c r="BH169" s="201"/>
      <c r="BI169" s="201"/>
      <c r="BJ169" s="201">
        <f t="shared" si="80"/>
        <v>20</v>
      </c>
      <c r="BK169" s="201"/>
      <c r="BL169" s="201"/>
      <c r="BM169" s="201"/>
      <c r="BN169" s="201"/>
      <c r="BO169" s="201"/>
      <c r="BP169" s="201"/>
      <c r="BQ169" s="201">
        <f t="shared" si="81"/>
        <v>0</v>
      </c>
      <c r="BR169" s="201"/>
      <c r="BS169" s="201"/>
      <c r="BT169" s="201"/>
      <c r="BU169" s="201"/>
      <c r="BV169" s="201"/>
      <c r="BW169" s="201"/>
      <c r="BX169" s="201">
        <f t="shared" si="82"/>
        <v>0</v>
      </c>
      <c r="BY169" s="201"/>
      <c r="BZ169" s="201"/>
      <c r="CA169" s="201"/>
      <c r="CB169" s="201"/>
      <c r="CC169" s="201"/>
      <c r="CD169" s="201"/>
      <c r="CE169" s="201">
        <f t="shared" si="83"/>
        <v>20</v>
      </c>
      <c r="CF169" s="201"/>
      <c r="CG169" s="201"/>
      <c r="CH169" s="201"/>
      <c r="CI169" s="201"/>
      <c r="CJ169" s="201"/>
      <c r="CK169" s="201"/>
      <c r="CL169" s="201">
        <f t="shared" si="84"/>
        <v>20</v>
      </c>
      <c r="CM169" s="201"/>
      <c r="CN169" s="201"/>
      <c r="CO169" s="201"/>
      <c r="CP169" s="201"/>
      <c r="CQ169" s="201"/>
      <c r="CR169" s="201"/>
      <c r="CS169" s="201">
        <f t="shared" si="85"/>
        <v>20</v>
      </c>
      <c r="CT169" s="201"/>
      <c r="CU169" s="201"/>
      <c r="CV169" s="201"/>
      <c r="CW169" s="201"/>
      <c r="CX169" s="201"/>
      <c r="CY169" s="201"/>
      <c r="CZ169" s="201">
        <f t="shared" si="86"/>
        <v>20</v>
      </c>
      <c r="DA169" s="201"/>
      <c r="DB169" s="201"/>
      <c r="DC169" s="201"/>
      <c r="DD169" s="201"/>
      <c r="DE169" s="201"/>
      <c r="DF169" s="201"/>
      <c r="DG169" s="201">
        <f t="shared" si="87"/>
        <v>20</v>
      </c>
      <c r="DH169" s="201"/>
      <c r="DI169" s="201"/>
      <c r="DJ169" s="201"/>
      <c r="DK169" s="201"/>
      <c r="DL169" s="201"/>
      <c r="DM169" s="201"/>
      <c r="DN169" s="201">
        <f t="shared" si="88"/>
        <v>0</v>
      </c>
      <c r="DO169" s="201"/>
      <c r="DP169" s="201"/>
      <c r="DQ169" s="201"/>
      <c r="DR169" s="201"/>
      <c r="DS169" s="201"/>
      <c r="DT169" s="201"/>
      <c r="DU169" s="201">
        <f t="shared" si="89"/>
        <v>20</v>
      </c>
      <c r="DV169" s="201"/>
      <c r="DW169" s="201"/>
      <c r="DX169" s="201"/>
      <c r="DY169" s="201"/>
      <c r="DZ169" s="201"/>
      <c r="EA169" s="201"/>
      <c r="EB169" s="201">
        <f t="shared" si="90"/>
        <v>20</v>
      </c>
      <c r="EC169" s="201"/>
      <c r="ED169" s="201"/>
      <c r="EE169" s="201"/>
      <c r="EF169" s="201"/>
      <c r="EG169" s="201"/>
      <c r="EH169" s="201"/>
      <c r="EI169" s="201">
        <f t="shared" si="91"/>
        <v>0</v>
      </c>
      <c r="EJ169" s="201"/>
      <c r="EK169" s="201"/>
      <c r="EL169" s="201"/>
      <c r="EM169" s="201"/>
      <c r="EN169" s="201"/>
      <c r="EO169" s="201"/>
      <c r="EP169" s="201">
        <f t="shared" si="92"/>
        <v>20</v>
      </c>
      <c r="EQ169" s="201"/>
      <c r="ER169" s="201"/>
      <c r="ES169" s="201"/>
      <c r="ET169" s="201"/>
      <c r="EU169" s="201"/>
      <c r="EV169" s="201"/>
      <c r="EW169" s="201">
        <f t="shared" si="93"/>
        <v>0</v>
      </c>
      <c r="EX169" s="201"/>
      <c r="EY169" s="201"/>
      <c r="EZ169" s="201"/>
      <c r="FA169" s="201"/>
      <c r="FB169" s="201"/>
      <c r="FC169" s="201"/>
      <c r="FD169" s="201">
        <f t="shared" si="94"/>
        <v>0</v>
      </c>
      <c r="FE169" s="201"/>
      <c r="FF169" s="201"/>
      <c r="FG169" s="201"/>
      <c r="FH169" s="201"/>
      <c r="FI169" s="201"/>
      <c r="FJ169" s="201"/>
      <c r="FK169" s="201" t="str">
        <f t="shared" si="95"/>
        <v/>
      </c>
      <c r="FL169" s="201"/>
      <c r="FM169" s="201"/>
      <c r="FN169" s="201"/>
      <c r="FO169" s="201"/>
      <c r="FP169" s="201"/>
      <c r="FQ169" s="201"/>
      <c r="FR169" s="201">
        <f t="shared" si="96"/>
        <v>0</v>
      </c>
      <c r="FS169" s="201"/>
      <c r="FT169" s="201"/>
      <c r="FU169" s="201"/>
      <c r="FV169" s="201"/>
      <c r="FW169" s="201"/>
      <c r="FX169" s="201"/>
      <c r="FY169" s="201" t="str">
        <f t="shared" si="97"/>
        <v/>
      </c>
      <c r="FZ169" s="201"/>
      <c r="GA169" s="201"/>
      <c r="GB169" s="201"/>
      <c r="GC169" s="201"/>
      <c r="GD169" s="201"/>
      <c r="GE169" s="201"/>
      <c r="GF169" s="201" t="str">
        <f t="shared" si="98"/>
        <v/>
      </c>
      <c r="GG169" s="201"/>
      <c r="GH169" s="201"/>
      <c r="GI169" s="201"/>
      <c r="GJ169" s="201"/>
      <c r="GK169" s="201"/>
      <c r="GL169" s="201"/>
      <c r="GM169" s="201" t="str">
        <f t="shared" si="99"/>
        <v/>
      </c>
      <c r="GN169" s="201"/>
      <c r="GO169" s="201"/>
      <c r="GP169" s="201"/>
      <c r="GQ169" s="201"/>
      <c r="GR169" s="201"/>
      <c r="GS169" s="201"/>
      <c r="GT169" s="201" t="str">
        <f t="shared" si="100"/>
        <v/>
      </c>
      <c r="GU169" s="201"/>
      <c r="GV169" s="201"/>
      <c r="GW169" s="201"/>
      <c r="GX169" s="201"/>
      <c r="GY169" s="201"/>
      <c r="GZ169" s="201"/>
      <c r="HA169" s="201" t="str">
        <f t="shared" si="101"/>
        <v/>
      </c>
      <c r="HB169" s="201"/>
      <c r="HC169" s="201"/>
      <c r="HD169" s="201"/>
      <c r="HE169" s="201"/>
      <c r="HF169" s="201"/>
      <c r="HG169" s="201"/>
      <c r="HH169" s="201" t="str">
        <f t="shared" si="102"/>
        <v/>
      </c>
      <c r="HI169" s="201"/>
      <c r="HJ169" s="201"/>
      <c r="HK169" s="201"/>
      <c r="HL169" s="201"/>
      <c r="HM169" s="201"/>
      <c r="HN169" s="201"/>
      <c r="HO169" s="201" t="str">
        <f t="shared" si="103"/>
        <v/>
      </c>
      <c r="HP169" s="201"/>
      <c r="HQ169" s="201"/>
      <c r="HR169" s="201"/>
      <c r="HS169" s="201"/>
      <c r="HT169" s="201"/>
      <c r="HU169" s="201"/>
      <c r="HV169" s="201" t="str">
        <f t="shared" si="104"/>
        <v/>
      </c>
      <c r="HW169" s="201"/>
      <c r="HX169" s="201"/>
      <c r="HY169" s="201"/>
      <c r="HZ169" s="201"/>
      <c r="IA169" s="201"/>
      <c r="IB169" s="201"/>
      <c r="IC169" s="201" t="str">
        <f t="shared" si="105"/>
        <v/>
      </c>
      <c r="ID169" s="201"/>
      <c r="IE169" s="201"/>
      <c r="IF169" s="201"/>
      <c r="IG169" s="201"/>
      <c r="IH169" s="201"/>
      <c r="II169" s="201"/>
      <c r="IJ169" s="201" t="str">
        <f t="shared" si="106"/>
        <v/>
      </c>
      <c r="IK169" s="201"/>
      <c r="IL169" s="201"/>
      <c r="IM169" s="201"/>
      <c r="IN169" s="201"/>
      <c r="IO169" s="201"/>
      <c r="IP169" s="201"/>
      <c r="IQ169" s="201" t="str">
        <f t="shared" si="107"/>
        <v/>
      </c>
      <c r="IR169" s="201"/>
      <c r="IS169" s="201"/>
      <c r="IT169" s="201"/>
      <c r="IU169" s="201"/>
      <c r="IV169" s="201"/>
      <c r="IW169" s="201"/>
      <c r="IX169" s="201" t="str">
        <f t="shared" si="108"/>
        <v/>
      </c>
      <c r="IY169" s="201"/>
      <c r="IZ169" s="201"/>
      <c r="JA169" s="201"/>
      <c r="JB169" s="201"/>
      <c r="JC169" s="201"/>
      <c r="JD169" s="201"/>
      <c r="JE169" s="201" t="str">
        <f t="shared" si="109"/>
        <v/>
      </c>
      <c r="JF169" s="201"/>
      <c r="JG169" s="201"/>
      <c r="JH169" s="201"/>
      <c r="JI169" s="201"/>
      <c r="JJ169" s="201"/>
      <c r="JK169" s="201"/>
      <c r="JL169" s="201" t="str">
        <f t="shared" si="110"/>
        <v/>
      </c>
      <c r="JM169" s="201"/>
      <c r="JN169" s="201"/>
      <c r="JO169" s="201"/>
      <c r="JP169" s="201"/>
      <c r="JQ169" s="201"/>
      <c r="JR169" s="201"/>
      <c r="JS169" s="201" t="str">
        <f t="shared" si="111"/>
        <v/>
      </c>
      <c r="JT169" s="201"/>
      <c r="JU169" s="201"/>
      <c r="JV169" s="201"/>
      <c r="JW169" s="201"/>
      <c r="JX169" s="201"/>
      <c r="JY169" s="201"/>
      <c r="JZ169" s="201" t="str">
        <f t="shared" si="112"/>
        <v/>
      </c>
      <c r="KA169" s="201"/>
      <c r="KB169" s="201"/>
      <c r="KC169" s="201"/>
      <c r="KD169" s="201"/>
      <c r="KE169" s="201"/>
      <c r="KF169" s="201"/>
      <c r="KG169" s="201" t="str">
        <f t="shared" si="113"/>
        <v/>
      </c>
      <c r="KH169" s="201"/>
      <c r="KI169" s="201"/>
      <c r="KJ169" s="201"/>
      <c r="KK169" s="201"/>
      <c r="KL169" s="201"/>
      <c r="KM169" s="201"/>
      <c r="KN169" s="201" t="str">
        <f t="shared" si="114"/>
        <v/>
      </c>
      <c r="KO169" s="201"/>
      <c r="KP169" s="201"/>
      <c r="KQ169" s="201"/>
      <c r="KR169" s="201"/>
      <c r="KS169" s="201"/>
      <c r="KT169" s="201"/>
      <c r="KU169" s="201" t="str">
        <f t="shared" si="115"/>
        <v/>
      </c>
      <c r="KV169" s="201"/>
      <c r="KW169" s="201"/>
      <c r="KX169" s="201"/>
      <c r="KY169" s="201"/>
      <c r="KZ169" s="201"/>
      <c r="LA169" s="201"/>
      <c r="LB169" s="201" t="str">
        <f t="shared" si="116"/>
        <v/>
      </c>
      <c r="LC169" s="201"/>
      <c r="LD169" s="201"/>
      <c r="LE169" s="201"/>
      <c r="LF169" s="201"/>
      <c r="LG169" s="201"/>
      <c r="LH169" s="201"/>
      <c r="LI169" s="201" t="str">
        <f t="shared" si="127"/>
        <v/>
      </c>
      <c r="LJ169" s="201"/>
      <c r="LK169" s="201"/>
      <c r="LL169" s="201"/>
      <c r="LM169" s="201"/>
      <c r="LN169" s="201"/>
      <c r="LO169" s="201"/>
      <c r="LP169" s="201" t="str">
        <f t="shared" si="128"/>
        <v/>
      </c>
      <c r="LQ169" s="201"/>
      <c r="LR169" s="201"/>
      <c r="LS169" s="201"/>
      <c r="LT169" s="201"/>
      <c r="LU169" s="201"/>
      <c r="LV169" s="201"/>
      <c r="LW169" s="201" t="str">
        <f t="shared" si="129"/>
        <v/>
      </c>
      <c r="LX169" s="201"/>
      <c r="LY169" s="201"/>
      <c r="LZ169" s="201"/>
      <c r="MA169" s="201"/>
      <c r="MB169" s="201"/>
      <c r="MC169" s="201"/>
      <c r="MD169" s="201" t="str">
        <f t="shared" si="130"/>
        <v/>
      </c>
      <c r="ME169" s="201"/>
      <c r="MF169" s="201"/>
      <c r="MG169" s="201"/>
      <c r="MH169" s="201"/>
      <c r="MI169" s="201"/>
      <c r="MJ169" s="201"/>
      <c r="MK169" s="201" t="str">
        <f t="shared" si="131"/>
        <v/>
      </c>
      <c r="ML169" s="201"/>
      <c r="MM169" s="201"/>
      <c r="MN169" s="201"/>
      <c r="MO169" s="201"/>
      <c r="MP169" s="201"/>
      <c r="MQ169" s="201"/>
      <c r="MR169" s="201" t="str">
        <f t="shared" si="132"/>
        <v/>
      </c>
      <c r="MS169" s="201"/>
      <c r="MT169" s="201"/>
      <c r="MU169" s="201"/>
      <c r="MV169" s="201"/>
      <c r="MW169" s="201"/>
      <c r="MX169" s="201"/>
      <c r="MY169" s="201" t="str">
        <f t="shared" si="133"/>
        <v/>
      </c>
      <c r="MZ169" s="201"/>
      <c r="NA169" s="201"/>
      <c r="NB169" s="201"/>
      <c r="NC169" s="201"/>
      <c r="ND169" s="201"/>
      <c r="NE169" s="201"/>
      <c r="NF169" s="201" t="str">
        <f t="shared" si="134"/>
        <v/>
      </c>
      <c r="NG169" s="201"/>
      <c r="NH169" s="201"/>
      <c r="NI169" s="201"/>
      <c r="NJ169" s="201"/>
      <c r="NK169" s="201"/>
      <c r="NL169" s="201"/>
      <c r="NM169" s="201" t="str">
        <f t="shared" si="135"/>
        <v/>
      </c>
      <c r="NN169" s="201"/>
      <c r="NO169" s="201"/>
      <c r="NP169" s="201"/>
      <c r="NQ169" s="201"/>
      <c r="NR169" s="201"/>
      <c r="NS169" s="201"/>
      <c r="NT169" s="201" t="str">
        <f t="shared" si="136"/>
        <v/>
      </c>
      <c r="NU169" s="201"/>
      <c r="NV169" s="201"/>
      <c r="NW169" s="201"/>
      <c r="NX169" s="201"/>
      <c r="NY169" s="201"/>
      <c r="NZ169" s="201"/>
      <c r="OA169" s="201" t="str">
        <f t="shared" si="137"/>
        <v/>
      </c>
      <c r="OB169" s="201"/>
      <c r="OC169" s="201"/>
      <c r="OD169" s="201"/>
      <c r="OE169" s="201"/>
      <c r="OF169" s="201"/>
      <c r="OG169" s="201"/>
      <c r="OH169" s="201" t="str">
        <f t="shared" si="138"/>
        <v/>
      </c>
      <c r="OI169" s="201"/>
      <c r="OJ169" s="201"/>
      <c r="OK169" s="201"/>
      <c r="OL169" s="201"/>
      <c r="OM169" s="201"/>
      <c r="ON169" s="201"/>
      <c r="OO169" s="201" t="str">
        <f t="shared" si="139"/>
        <v/>
      </c>
      <c r="OP169" s="201"/>
      <c r="OQ169" s="201"/>
      <c r="OR169" s="201"/>
      <c r="OS169" s="201"/>
      <c r="OT169" s="201"/>
      <c r="OU169" s="201"/>
      <c r="OV169" s="201" t="str">
        <f t="shared" si="140"/>
        <v/>
      </c>
      <c r="OW169" s="201"/>
      <c r="OX169" s="201"/>
      <c r="OY169" s="201"/>
      <c r="OZ169" s="201"/>
      <c r="PA169" s="201"/>
      <c r="PB169" s="201"/>
      <c r="PC169" s="201" t="str">
        <f t="shared" si="141"/>
        <v/>
      </c>
      <c r="PD169" s="201"/>
      <c r="PE169" s="201"/>
      <c r="PF169" s="201"/>
      <c r="PG169" s="201"/>
      <c r="PH169" s="201"/>
      <c r="PI169" s="201"/>
      <c r="PJ169" s="201" t="str">
        <f t="shared" si="142"/>
        <v/>
      </c>
      <c r="PK169" s="201"/>
      <c r="PL169" s="201"/>
      <c r="PM169" s="201"/>
      <c r="PN169" s="201"/>
      <c r="PO169" s="201"/>
      <c r="PP169" s="201"/>
      <c r="PQ169" s="201" t="str">
        <f t="shared" si="143"/>
        <v/>
      </c>
      <c r="PR169" s="201"/>
      <c r="PS169" s="201"/>
      <c r="PT169" s="201"/>
      <c r="PU169" s="201"/>
      <c r="PV169" s="201"/>
      <c r="PW169" s="201"/>
      <c r="PX169" s="201" t="str">
        <f t="shared" si="144"/>
        <v/>
      </c>
      <c r="PY169" s="201"/>
      <c r="PZ169" s="201"/>
      <c r="QA169" s="201"/>
      <c r="QB169" s="201"/>
      <c r="QC169" s="201"/>
      <c r="QD169" s="201"/>
      <c r="QE169" s="201" t="str">
        <f t="shared" si="145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5" x14ac:dyDescent="0.2">
      <c r="A170" s="201"/>
      <c r="B170" s="202"/>
      <c r="C170" s="202"/>
      <c r="D170" s="202"/>
      <c r="E170" s="202"/>
      <c r="F170" s="201" t="e">
        <f t="shared" si="154"/>
        <v>#N/A</v>
      </c>
      <c r="G170" s="201"/>
      <c r="H170" s="202"/>
      <c r="I170" s="202"/>
      <c r="J170" s="202"/>
      <c r="K170" s="201"/>
      <c r="L170" s="201"/>
      <c r="M170" s="201">
        <f t="shared" si="155"/>
        <v>0</v>
      </c>
      <c r="N170" s="201"/>
      <c r="O170" s="201"/>
      <c r="P170" s="201"/>
      <c r="Q170" s="203"/>
      <c r="R170" s="201"/>
      <c r="S170" s="201"/>
      <c r="T170" s="201">
        <f t="shared" si="152"/>
        <v>20</v>
      </c>
      <c r="U170" s="201"/>
      <c r="V170" s="201"/>
      <c r="W170" s="201"/>
      <c r="X170" s="201"/>
      <c r="Y170" s="201"/>
      <c r="Z170" s="201"/>
      <c r="AA170" s="201">
        <f t="shared" si="153"/>
        <v>0</v>
      </c>
      <c r="AB170" s="201"/>
      <c r="AC170" s="201"/>
      <c r="AD170" s="201"/>
      <c r="AE170" s="201"/>
      <c r="AF170" s="201"/>
      <c r="AG170" s="201"/>
      <c r="AH170" s="201">
        <f t="shared" si="76"/>
        <v>0</v>
      </c>
      <c r="AI170" s="201"/>
      <c r="AJ170" s="201"/>
      <c r="AK170" s="201"/>
      <c r="AL170" s="201"/>
      <c r="AM170" s="201"/>
      <c r="AN170" s="201"/>
      <c r="AO170" s="201">
        <f t="shared" si="77"/>
        <v>0</v>
      </c>
      <c r="AP170" s="201"/>
      <c r="AQ170" s="201"/>
      <c r="AR170" s="201"/>
      <c r="AS170" s="201"/>
      <c r="AT170" s="201"/>
      <c r="AU170" s="201"/>
      <c r="AV170" s="201">
        <f t="shared" si="78"/>
        <v>0</v>
      </c>
      <c r="AW170" s="201"/>
      <c r="AX170" s="201"/>
      <c r="AY170" s="201"/>
      <c r="AZ170" s="201"/>
      <c r="BA170" s="201"/>
      <c r="BB170" s="201"/>
      <c r="BC170" s="201">
        <f t="shared" si="79"/>
        <v>0</v>
      </c>
      <c r="BD170" s="201"/>
      <c r="BE170" s="201"/>
      <c r="BF170" s="201"/>
      <c r="BG170" s="201"/>
      <c r="BH170" s="201"/>
      <c r="BI170" s="201"/>
      <c r="BJ170" s="201">
        <f t="shared" si="80"/>
        <v>0</v>
      </c>
      <c r="BK170" s="201"/>
      <c r="BL170" s="201"/>
      <c r="BM170" s="201"/>
      <c r="BN170" s="201"/>
      <c r="BO170" s="201"/>
      <c r="BP170" s="201"/>
      <c r="BQ170" s="201">
        <f t="shared" si="81"/>
        <v>0</v>
      </c>
      <c r="BR170" s="201"/>
      <c r="BS170" s="201"/>
      <c r="BT170" s="201"/>
      <c r="BU170" s="201"/>
      <c r="BV170" s="201"/>
      <c r="BW170" s="201"/>
      <c r="BX170" s="201">
        <f t="shared" si="82"/>
        <v>0</v>
      </c>
      <c r="BY170" s="201"/>
      <c r="BZ170" s="201"/>
      <c r="CA170" s="201"/>
      <c r="CB170" s="201"/>
      <c r="CC170" s="201"/>
      <c r="CD170" s="201"/>
      <c r="CE170" s="201">
        <f t="shared" si="83"/>
        <v>0</v>
      </c>
      <c r="CF170" s="201"/>
      <c r="CG170" s="201"/>
      <c r="CH170" s="201"/>
      <c r="CI170" s="201"/>
      <c r="CJ170" s="201"/>
      <c r="CK170" s="201"/>
      <c r="CL170" s="201">
        <f t="shared" si="84"/>
        <v>0</v>
      </c>
      <c r="CM170" s="201"/>
      <c r="CN170" s="201"/>
      <c r="CO170" s="201"/>
      <c r="CP170" s="201"/>
      <c r="CQ170" s="201"/>
      <c r="CR170" s="201"/>
      <c r="CS170" s="201">
        <f t="shared" si="85"/>
        <v>0</v>
      </c>
      <c r="CT170" s="201"/>
      <c r="CU170" s="201"/>
      <c r="CV170" s="201"/>
      <c r="CW170" s="201"/>
      <c r="CX170" s="201"/>
      <c r="CY170" s="201"/>
      <c r="CZ170" s="201">
        <f t="shared" si="86"/>
        <v>0</v>
      </c>
      <c r="DA170" s="201"/>
      <c r="DB170" s="201"/>
      <c r="DC170" s="201"/>
      <c r="DD170" s="201"/>
      <c r="DE170" s="201"/>
      <c r="DF170" s="201"/>
      <c r="DG170" s="201">
        <f t="shared" si="87"/>
        <v>0</v>
      </c>
      <c r="DH170" s="201"/>
      <c r="DI170" s="201"/>
      <c r="DJ170" s="201"/>
      <c r="DK170" s="201"/>
      <c r="DL170" s="201"/>
      <c r="DM170" s="201"/>
      <c r="DN170" s="201">
        <f t="shared" si="88"/>
        <v>0</v>
      </c>
      <c r="DO170" s="201"/>
      <c r="DP170" s="201"/>
      <c r="DQ170" s="201"/>
      <c r="DR170" s="201"/>
      <c r="DS170" s="201"/>
      <c r="DT170" s="201"/>
      <c r="DU170" s="201">
        <f t="shared" si="89"/>
        <v>0</v>
      </c>
      <c r="DV170" s="201"/>
      <c r="DW170" s="201"/>
      <c r="DX170" s="201"/>
      <c r="DY170" s="201"/>
      <c r="DZ170" s="201"/>
      <c r="EA170" s="201"/>
      <c r="EB170" s="201">
        <f t="shared" si="90"/>
        <v>0</v>
      </c>
      <c r="EC170" s="201"/>
      <c r="ED170" s="201"/>
      <c r="EE170" s="201"/>
      <c r="EF170" s="201"/>
      <c r="EG170" s="201"/>
      <c r="EH170" s="201"/>
      <c r="EI170" s="201">
        <f t="shared" si="91"/>
        <v>0</v>
      </c>
      <c r="EJ170" s="201"/>
      <c r="EK170" s="201"/>
      <c r="EL170" s="201"/>
      <c r="EM170" s="201"/>
      <c r="EN170" s="201"/>
      <c r="EO170" s="201"/>
      <c r="EP170" s="201">
        <f t="shared" si="92"/>
        <v>0</v>
      </c>
      <c r="EQ170" s="201"/>
      <c r="ER170" s="201"/>
      <c r="ES170" s="201"/>
      <c r="ET170" s="201"/>
      <c r="EU170" s="201"/>
      <c r="EV170" s="201"/>
      <c r="EW170" s="201">
        <f t="shared" si="93"/>
        <v>0</v>
      </c>
      <c r="EX170" s="201"/>
      <c r="EY170" s="201"/>
      <c r="EZ170" s="201"/>
      <c r="FA170" s="201"/>
      <c r="FB170" s="201"/>
      <c r="FC170" s="201"/>
      <c r="FD170" s="201">
        <f t="shared" si="94"/>
        <v>0</v>
      </c>
      <c r="FE170" s="201"/>
      <c r="FF170" s="201"/>
      <c r="FG170" s="201"/>
      <c r="FH170" s="201"/>
      <c r="FI170" s="201"/>
      <c r="FJ170" s="201"/>
      <c r="FK170" s="201" t="str">
        <f t="shared" si="95"/>
        <v/>
      </c>
      <c r="FL170" s="201"/>
      <c r="FM170" s="201"/>
      <c r="FN170" s="201"/>
      <c r="FO170" s="201"/>
      <c r="FP170" s="201"/>
      <c r="FQ170" s="201"/>
      <c r="FR170" s="201">
        <f t="shared" si="96"/>
        <v>0</v>
      </c>
      <c r="FS170" s="201"/>
      <c r="FT170" s="201"/>
      <c r="FU170" s="201"/>
      <c r="FV170" s="201"/>
      <c r="FW170" s="201"/>
      <c r="FX170" s="201"/>
      <c r="FY170" s="201" t="str">
        <f t="shared" si="97"/>
        <v/>
      </c>
      <c r="FZ170" s="201"/>
      <c r="GA170" s="201"/>
      <c r="GB170" s="201"/>
      <c r="GC170" s="201"/>
      <c r="GD170" s="201"/>
      <c r="GE170" s="201"/>
      <c r="GF170" s="201" t="str">
        <f t="shared" si="98"/>
        <v/>
      </c>
      <c r="GG170" s="201"/>
      <c r="GH170" s="201"/>
      <c r="GI170" s="201"/>
      <c r="GJ170" s="201"/>
      <c r="GK170" s="201"/>
      <c r="GL170" s="201"/>
      <c r="GM170" s="201" t="str">
        <f t="shared" si="99"/>
        <v/>
      </c>
      <c r="GN170" s="201"/>
      <c r="GO170" s="201"/>
      <c r="GP170" s="201"/>
      <c r="GQ170" s="201"/>
      <c r="GR170" s="201"/>
      <c r="GS170" s="201"/>
      <c r="GT170" s="201" t="str">
        <f t="shared" si="100"/>
        <v/>
      </c>
      <c r="GU170" s="201"/>
      <c r="GV170" s="201"/>
      <c r="GW170" s="201"/>
      <c r="GX170" s="201"/>
      <c r="GY170" s="201"/>
      <c r="GZ170" s="201"/>
      <c r="HA170" s="201" t="str">
        <f t="shared" si="101"/>
        <v/>
      </c>
      <c r="HB170" s="201"/>
      <c r="HC170" s="201"/>
      <c r="HD170" s="201"/>
      <c r="HE170" s="201"/>
      <c r="HF170" s="201"/>
      <c r="HG170" s="201"/>
      <c r="HH170" s="201" t="str">
        <f t="shared" si="102"/>
        <v/>
      </c>
      <c r="HI170" s="201"/>
      <c r="HJ170" s="201"/>
      <c r="HK170" s="201"/>
      <c r="HL170" s="201"/>
      <c r="HM170" s="201"/>
      <c r="HN170" s="201"/>
      <c r="HO170" s="201" t="str">
        <f t="shared" si="103"/>
        <v/>
      </c>
      <c r="HP170" s="201"/>
      <c r="HQ170" s="201"/>
      <c r="HR170" s="201"/>
      <c r="HS170" s="201"/>
      <c r="HT170" s="201"/>
      <c r="HU170" s="201"/>
      <c r="HV170" s="201" t="str">
        <f t="shared" si="104"/>
        <v/>
      </c>
      <c r="HW170" s="201"/>
      <c r="HX170" s="201"/>
      <c r="HY170" s="201"/>
      <c r="HZ170" s="201"/>
      <c r="IA170" s="201"/>
      <c r="IB170" s="201"/>
      <c r="IC170" s="201" t="str">
        <f t="shared" si="105"/>
        <v/>
      </c>
      <c r="ID170" s="201"/>
      <c r="IE170" s="201"/>
      <c r="IF170" s="201"/>
      <c r="IG170" s="201"/>
      <c r="IH170" s="201"/>
      <c r="II170" s="201"/>
      <c r="IJ170" s="201" t="str">
        <f t="shared" si="106"/>
        <v/>
      </c>
      <c r="IK170" s="201"/>
      <c r="IL170" s="201"/>
      <c r="IM170" s="201"/>
      <c r="IN170" s="201"/>
      <c r="IO170" s="201"/>
      <c r="IP170" s="201"/>
      <c r="IQ170" s="201" t="str">
        <f t="shared" si="107"/>
        <v/>
      </c>
      <c r="IR170" s="201"/>
      <c r="IS170" s="201"/>
      <c r="IT170" s="201"/>
      <c r="IU170" s="201"/>
      <c r="IV170" s="201"/>
      <c r="IW170" s="201"/>
      <c r="IX170" s="201" t="str">
        <f t="shared" si="108"/>
        <v/>
      </c>
      <c r="IY170" s="201"/>
      <c r="IZ170" s="201"/>
      <c r="JA170" s="201"/>
      <c r="JB170" s="201"/>
      <c r="JC170" s="201"/>
      <c r="JD170" s="201"/>
      <c r="JE170" s="201" t="str">
        <f t="shared" si="109"/>
        <v/>
      </c>
      <c r="JF170" s="201"/>
      <c r="JG170" s="201"/>
      <c r="JH170" s="201"/>
      <c r="JI170" s="201"/>
      <c r="JJ170" s="201"/>
      <c r="JK170" s="201"/>
      <c r="JL170" s="201" t="str">
        <f t="shared" si="110"/>
        <v/>
      </c>
      <c r="JM170" s="201"/>
      <c r="JN170" s="201"/>
      <c r="JO170" s="201"/>
      <c r="JP170" s="201"/>
      <c r="JQ170" s="201"/>
      <c r="JR170" s="201"/>
      <c r="JS170" s="201" t="str">
        <f t="shared" si="111"/>
        <v/>
      </c>
      <c r="JT170" s="201"/>
      <c r="JU170" s="201"/>
      <c r="JV170" s="201"/>
      <c r="JW170" s="201"/>
      <c r="JX170" s="201"/>
      <c r="JY170" s="201"/>
      <c r="JZ170" s="201" t="str">
        <f t="shared" si="112"/>
        <v/>
      </c>
      <c r="KA170" s="201"/>
      <c r="KB170" s="201"/>
      <c r="KC170" s="201"/>
      <c r="KD170" s="201"/>
      <c r="KE170" s="201"/>
      <c r="KF170" s="201"/>
      <c r="KG170" s="201" t="str">
        <f t="shared" si="113"/>
        <v/>
      </c>
      <c r="KH170" s="201"/>
      <c r="KI170" s="201"/>
      <c r="KJ170" s="201"/>
      <c r="KK170" s="201"/>
      <c r="KL170" s="201"/>
      <c r="KM170" s="201"/>
      <c r="KN170" s="201" t="str">
        <f t="shared" si="114"/>
        <v/>
      </c>
      <c r="KO170" s="201"/>
      <c r="KP170" s="201"/>
      <c r="KQ170" s="201"/>
      <c r="KR170" s="201"/>
      <c r="KS170" s="201"/>
      <c r="KT170" s="201"/>
      <c r="KU170" s="201" t="str">
        <f t="shared" si="115"/>
        <v/>
      </c>
      <c r="KV170" s="201"/>
      <c r="KW170" s="201"/>
      <c r="KX170" s="201"/>
      <c r="KY170" s="201"/>
      <c r="KZ170" s="201"/>
      <c r="LA170" s="201"/>
      <c r="LB170" s="201" t="str">
        <f t="shared" si="116"/>
        <v/>
      </c>
      <c r="LC170" s="201"/>
      <c r="LD170" s="201"/>
      <c r="LE170" s="201"/>
      <c r="LF170" s="201"/>
      <c r="LG170" s="201"/>
      <c r="LH170" s="201"/>
      <c r="LI170" s="201" t="str">
        <f t="shared" si="127"/>
        <v/>
      </c>
      <c r="LJ170" s="201"/>
      <c r="LK170" s="201"/>
      <c r="LL170" s="201"/>
      <c r="LM170" s="201"/>
      <c r="LN170" s="201"/>
      <c r="LO170" s="201"/>
      <c r="LP170" s="201" t="str">
        <f t="shared" si="128"/>
        <v/>
      </c>
      <c r="LQ170" s="201"/>
      <c r="LR170" s="201"/>
      <c r="LS170" s="201"/>
      <c r="LT170" s="201"/>
      <c r="LU170" s="201"/>
      <c r="LV170" s="201"/>
      <c r="LW170" s="201" t="str">
        <f t="shared" si="129"/>
        <v/>
      </c>
      <c r="LX170" s="201"/>
      <c r="LY170" s="201"/>
      <c r="LZ170" s="201"/>
      <c r="MA170" s="201"/>
      <c r="MB170" s="201"/>
      <c r="MC170" s="201"/>
      <c r="MD170" s="201" t="str">
        <f t="shared" si="130"/>
        <v/>
      </c>
      <c r="ME170" s="201"/>
      <c r="MF170" s="201"/>
      <c r="MG170" s="201"/>
      <c r="MH170" s="201"/>
      <c r="MI170" s="201"/>
      <c r="MJ170" s="201"/>
      <c r="MK170" s="201" t="str">
        <f t="shared" si="131"/>
        <v/>
      </c>
      <c r="ML170" s="201"/>
      <c r="MM170" s="201"/>
      <c r="MN170" s="201"/>
      <c r="MO170" s="201"/>
      <c r="MP170" s="201"/>
      <c r="MQ170" s="201"/>
      <c r="MR170" s="201" t="str">
        <f t="shared" si="132"/>
        <v/>
      </c>
      <c r="MS170" s="201"/>
      <c r="MT170" s="201"/>
      <c r="MU170" s="201"/>
      <c r="MV170" s="201"/>
      <c r="MW170" s="201"/>
      <c r="MX170" s="201"/>
      <c r="MY170" s="201" t="str">
        <f t="shared" si="133"/>
        <v/>
      </c>
      <c r="MZ170" s="201"/>
      <c r="NA170" s="201"/>
      <c r="NB170" s="201"/>
      <c r="NC170" s="201"/>
      <c r="ND170" s="201"/>
      <c r="NE170" s="201"/>
      <c r="NF170" s="201" t="str">
        <f t="shared" si="134"/>
        <v/>
      </c>
      <c r="NG170" s="201"/>
      <c r="NH170" s="201"/>
      <c r="NI170" s="201"/>
      <c r="NJ170" s="201"/>
      <c r="NK170" s="201"/>
      <c r="NL170" s="201"/>
      <c r="NM170" s="201" t="str">
        <f t="shared" si="135"/>
        <v/>
      </c>
      <c r="NN170" s="201"/>
      <c r="NO170" s="201"/>
      <c r="NP170" s="201"/>
      <c r="NQ170" s="201"/>
      <c r="NR170" s="201"/>
      <c r="NS170" s="201"/>
      <c r="NT170" s="201" t="str">
        <f t="shared" si="136"/>
        <v/>
      </c>
      <c r="NU170" s="201"/>
      <c r="NV170" s="201"/>
      <c r="NW170" s="201"/>
      <c r="NX170" s="201"/>
      <c r="NY170" s="201"/>
      <c r="NZ170" s="201"/>
      <c r="OA170" s="201" t="str">
        <f t="shared" si="137"/>
        <v/>
      </c>
      <c r="OB170" s="201"/>
      <c r="OC170" s="201"/>
      <c r="OD170" s="201"/>
      <c r="OE170" s="201"/>
      <c r="OF170" s="201"/>
      <c r="OG170" s="201"/>
      <c r="OH170" s="201" t="str">
        <f t="shared" si="138"/>
        <v/>
      </c>
      <c r="OI170" s="201"/>
      <c r="OJ170" s="201"/>
      <c r="OK170" s="201"/>
      <c r="OL170" s="201"/>
      <c r="OM170" s="201"/>
      <c r="ON170" s="201"/>
      <c r="OO170" s="201" t="str">
        <f t="shared" si="139"/>
        <v/>
      </c>
      <c r="OP170" s="201"/>
      <c r="OQ170" s="201"/>
      <c r="OR170" s="201"/>
      <c r="OS170" s="201"/>
      <c r="OT170" s="201"/>
      <c r="OU170" s="201"/>
      <c r="OV170" s="201" t="str">
        <f t="shared" si="140"/>
        <v/>
      </c>
      <c r="OW170" s="201"/>
      <c r="OX170" s="201"/>
      <c r="OY170" s="201"/>
      <c r="OZ170" s="201"/>
      <c r="PA170" s="201"/>
      <c r="PB170" s="201"/>
      <c r="PC170" s="201" t="str">
        <f t="shared" si="141"/>
        <v/>
      </c>
      <c r="PD170" s="201"/>
      <c r="PE170" s="201"/>
      <c r="PF170" s="201"/>
      <c r="PG170" s="201"/>
      <c r="PH170" s="201"/>
      <c r="PI170" s="201"/>
      <c r="PJ170" s="201" t="str">
        <f t="shared" si="142"/>
        <v/>
      </c>
      <c r="PK170" s="201"/>
      <c r="PL170" s="201"/>
      <c r="PM170" s="201"/>
      <c r="PN170" s="201"/>
      <c r="PO170" s="201"/>
      <c r="PP170" s="201"/>
      <c r="PQ170" s="201" t="str">
        <f t="shared" si="143"/>
        <v/>
      </c>
      <c r="PR170" s="201"/>
      <c r="PS170" s="201"/>
      <c r="PT170" s="201"/>
      <c r="PU170" s="201"/>
      <c r="PV170" s="201"/>
      <c r="PW170" s="201"/>
      <c r="PX170" s="201" t="str">
        <f t="shared" si="144"/>
        <v/>
      </c>
      <c r="PY170" s="201"/>
      <c r="PZ170" s="201"/>
      <c r="QA170" s="201"/>
      <c r="QB170" s="201"/>
      <c r="QC170" s="201"/>
      <c r="QD170" s="201"/>
      <c r="QE170" s="201" t="str">
        <f t="shared" si="145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5" x14ac:dyDescent="0.2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152"/>
        <v>0</v>
      </c>
      <c r="U171" s="201"/>
      <c r="V171" s="201"/>
      <c r="W171" s="201"/>
      <c r="X171" s="201"/>
      <c r="Y171" s="201"/>
      <c r="Z171" s="201"/>
      <c r="AA171" s="201">
        <f t="shared" si="153"/>
        <v>0</v>
      </c>
      <c r="AB171" s="201"/>
      <c r="AC171" s="201"/>
      <c r="AD171" s="201"/>
      <c r="AE171" s="201"/>
      <c r="AF171" s="201"/>
      <c r="AG171" s="201"/>
      <c r="AH171" s="201">
        <f t="shared" si="76"/>
        <v>0</v>
      </c>
      <c r="AI171" s="201"/>
      <c r="AJ171" s="201"/>
      <c r="AK171" s="201"/>
      <c r="AL171" s="201"/>
      <c r="AM171" s="201"/>
      <c r="AN171" s="201"/>
      <c r="AO171" s="201">
        <f t="shared" si="77"/>
        <v>0</v>
      </c>
      <c r="AP171" s="201"/>
      <c r="AQ171" s="201"/>
      <c r="AR171" s="201"/>
      <c r="AS171" s="201"/>
      <c r="AT171" s="201"/>
      <c r="AU171" s="201"/>
      <c r="AV171" s="201">
        <f t="shared" si="78"/>
        <v>0</v>
      </c>
      <c r="AW171" s="201"/>
      <c r="AX171" s="201"/>
      <c r="AY171" s="201"/>
      <c r="AZ171" s="201"/>
      <c r="BA171" s="201"/>
      <c r="BB171" s="201"/>
      <c r="BC171" s="201">
        <f t="shared" si="79"/>
        <v>20</v>
      </c>
      <c r="BD171" s="201"/>
      <c r="BE171" s="201"/>
      <c r="BF171" s="201"/>
      <c r="BG171" s="201"/>
      <c r="BH171" s="201"/>
      <c r="BI171" s="201"/>
      <c r="BJ171" s="201">
        <f t="shared" si="80"/>
        <v>0</v>
      </c>
      <c r="BK171" s="201"/>
      <c r="BL171" s="201"/>
      <c r="BM171" s="201"/>
      <c r="BN171" s="201"/>
      <c r="BO171" s="201"/>
      <c r="BP171" s="201"/>
      <c r="BQ171" s="201">
        <f t="shared" si="81"/>
        <v>0</v>
      </c>
      <c r="BR171" s="201"/>
      <c r="BS171" s="201"/>
      <c r="BT171" s="201"/>
      <c r="BU171" s="201"/>
      <c r="BV171" s="201"/>
      <c r="BW171" s="201"/>
      <c r="BX171" s="201">
        <f t="shared" si="82"/>
        <v>0</v>
      </c>
      <c r="BY171" s="201"/>
      <c r="BZ171" s="201"/>
      <c r="CA171" s="201"/>
      <c r="CB171" s="201"/>
      <c r="CC171" s="201"/>
      <c r="CD171" s="201"/>
      <c r="CE171" s="201">
        <f t="shared" si="83"/>
        <v>0</v>
      </c>
      <c r="CF171" s="201"/>
      <c r="CG171" s="201"/>
      <c r="CH171" s="201"/>
      <c r="CI171" s="201"/>
      <c r="CJ171" s="201"/>
      <c r="CK171" s="201"/>
      <c r="CL171" s="201">
        <f t="shared" si="84"/>
        <v>20</v>
      </c>
      <c r="CM171" s="201"/>
      <c r="CN171" s="201"/>
      <c r="CO171" s="201"/>
      <c r="CP171" s="201"/>
      <c r="CQ171" s="201"/>
      <c r="CR171" s="201"/>
      <c r="CS171" s="201">
        <f t="shared" si="85"/>
        <v>20</v>
      </c>
      <c r="CT171" s="201"/>
      <c r="CU171" s="201"/>
      <c r="CV171" s="201"/>
      <c r="CW171" s="201"/>
      <c r="CX171" s="201"/>
      <c r="CY171" s="201"/>
      <c r="CZ171" s="201">
        <f t="shared" si="86"/>
        <v>0</v>
      </c>
      <c r="DA171" s="201"/>
      <c r="DB171" s="201"/>
      <c r="DC171" s="201"/>
      <c r="DD171" s="201"/>
      <c r="DE171" s="201"/>
      <c r="DF171" s="201"/>
      <c r="DG171" s="201">
        <f t="shared" si="87"/>
        <v>20</v>
      </c>
      <c r="DH171" s="201"/>
      <c r="DI171" s="201"/>
      <c r="DJ171" s="201"/>
      <c r="DK171" s="201"/>
      <c r="DL171" s="201"/>
      <c r="DM171" s="201"/>
      <c r="DN171" s="201">
        <f t="shared" si="88"/>
        <v>0</v>
      </c>
      <c r="DO171" s="201"/>
      <c r="DP171" s="201"/>
      <c r="DQ171" s="201"/>
      <c r="DR171" s="201"/>
      <c r="DS171" s="201"/>
      <c r="DT171" s="201"/>
      <c r="DU171" s="201">
        <f t="shared" si="89"/>
        <v>0</v>
      </c>
      <c r="DV171" s="201"/>
      <c r="DW171" s="201"/>
      <c r="DX171" s="201"/>
      <c r="DY171" s="201"/>
      <c r="DZ171" s="201"/>
      <c r="EA171" s="201"/>
      <c r="EB171" s="201">
        <f t="shared" si="90"/>
        <v>20</v>
      </c>
      <c r="EC171" s="201"/>
      <c r="ED171" s="201"/>
      <c r="EE171" s="201"/>
      <c r="EF171" s="201"/>
      <c r="EG171" s="201"/>
      <c r="EH171" s="201"/>
      <c r="EI171" s="201">
        <f t="shared" si="91"/>
        <v>0</v>
      </c>
      <c r="EJ171" s="201"/>
      <c r="EK171" s="201"/>
      <c r="EL171" s="201"/>
      <c r="EM171" s="201"/>
      <c r="EN171" s="201"/>
      <c r="EO171" s="201"/>
      <c r="EP171" s="201">
        <f t="shared" si="92"/>
        <v>20</v>
      </c>
      <c r="EQ171" s="201"/>
      <c r="ER171" s="201"/>
      <c r="ES171" s="201"/>
      <c r="ET171" s="201"/>
      <c r="EU171" s="201"/>
      <c r="EV171" s="201"/>
      <c r="EW171" s="201">
        <f t="shared" si="93"/>
        <v>0</v>
      </c>
      <c r="EX171" s="201"/>
      <c r="EY171" s="201"/>
      <c r="EZ171" s="201"/>
      <c r="FA171" s="201"/>
      <c r="FB171" s="201"/>
      <c r="FC171" s="201"/>
      <c r="FD171" s="201">
        <f t="shared" si="94"/>
        <v>0</v>
      </c>
      <c r="FE171" s="201"/>
      <c r="FF171" s="201"/>
      <c r="FG171" s="201"/>
      <c r="FH171" s="201"/>
      <c r="FI171" s="201"/>
      <c r="FJ171" s="201"/>
      <c r="FK171" s="201" t="str">
        <f t="shared" si="95"/>
        <v/>
      </c>
      <c r="FL171" s="201"/>
      <c r="FM171" s="201"/>
      <c r="FN171" s="201"/>
      <c r="FO171" s="201"/>
      <c r="FP171" s="201"/>
      <c r="FQ171" s="201"/>
      <c r="FR171" s="201">
        <f t="shared" si="96"/>
        <v>0</v>
      </c>
      <c r="FS171" s="201"/>
      <c r="FT171" s="201"/>
      <c r="FU171" s="201"/>
      <c r="FV171" s="201"/>
      <c r="FW171" s="201"/>
      <c r="FX171" s="201"/>
      <c r="FY171" s="201" t="str">
        <f t="shared" si="97"/>
        <v/>
      </c>
      <c r="FZ171" s="201"/>
      <c r="GA171" s="201"/>
      <c r="GB171" s="201"/>
      <c r="GC171" s="201"/>
      <c r="GD171" s="201"/>
      <c r="GE171" s="201"/>
      <c r="GF171" s="201" t="str">
        <f t="shared" si="98"/>
        <v/>
      </c>
      <c r="GG171" s="201"/>
      <c r="GH171" s="201"/>
      <c r="GI171" s="201"/>
      <c r="GJ171" s="201"/>
      <c r="GK171" s="201"/>
      <c r="GL171" s="201"/>
      <c r="GM171" s="201" t="str">
        <f t="shared" si="99"/>
        <v/>
      </c>
      <c r="GN171" s="201"/>
      <c r="GO171" s="201"/>
      <c r="GP171" s="201"/>
      <c r="GQ171" s="201"/>
      <c r="GR171" s="201"/>
      <c r="GS171" s="201"/>
      <c r="GT171" s="201" t="str">
        <f t="shared" si="100"/>
        <v/>
      </c>
      <c r="GU171" s="201"/>
      <c r="GV171" s="201"/>
      <c r="GW171" s="201"/>
      <c r="GX171" s="201"/>
      <c r="GY171" s="201"/>
      <c r="GZ171" s="201"/>
      <c r="HA171" s="201" t="str">
        <f t="shared" si="101"/>
        <v/>
      </c>
      <c r="HB171" s="201"/>
      <c r="HC171" s="201"/>
      <c r="HD171" s="201"/>
      <c r="HE171" s="201"/>
      <c r="HF171" s="201"/>
      <c r="HG171" s="201"/>
      <c r="HH171" s="201" t="str">
        <f t="shared" si="102"/>
        <v/>
      </c>
      <c r="HI171" s="201"/>
      <c r="HJ171" s="201"/>
      <c r="HK171" s="201"/>
      <c r="HL171" s="201"/>
      <c r="HM171" s="201"/>
      <c r="HN171" s="201"/>
      <c r="HO171" s="201" t="str">
        <f t="shared" si="103"/>
        <v/>
      </c>
      <c r="HP171" s="201"/>
      <c r="HQ171" s="201"/>
      <c r="HR171" s="201"/>
      <c r="HS171" s="201"/>
      <c r="HT171" s="201"/>
      <c r="HU171" s="201"/>
      <c r="HV171" s="201" t="str">
        <f t="shared" si="104"/>
        <v/>
      </c>
      <c r="HW171" s="201"/>
      <c r="HX171" s="201"/>
      <c r="HY171" s="201"/>
      <c r="HZ171" s="201"/>
      <c r="IA171" s="201"/>
      <c r="IB171" s="201"/>
      <c r="IC171" s="201" t="str">
        <f t="shared" si="105"/>
        <v/>
      </c>
      <c r="ID171" s="201"/>
      <c r="IE171" s="201"/>
      <c r="IF171" s="201"/>
      <c r="IG171" s="201"/>
      <c r="IH171" s="201"/>
      <c r="II171" s="201"/>
      <c r="IJ171" s="201" t="str">
        <f t="shared" si="106"/>
        <v/>
      </c>
      <c r="IK171" s="201"/>
      <c r="IL171" s="201"/>
      <c r="IM171" s="201"/>
      <c r="IN171" s="201"/>
      <c r="IO171" s="201"/>
      <c r="IP171" s="201"/>
      <c r="IQ171" s="201" t="str">
        <f t="shared" si="107"/>
        <v/>
      </c>
      <c r="IR171" s="201"/>
      <c r="IS171" s="201"/>
      <c r="IT171" s="201"/>
      <c r="IU171" s="201"/>
      <c r="IV171" s="201"/>
      <c r="IW171" s="201"/>
      <c r="IX171" s="201" t="str">
        <f t="shared" si="108"/>
        <v/>
      </c>
      <c r="IY171" s="201"/>
      <c r="IZ171" s="201"/>
      <c r="JA171" s="201"/>
      <c r="JB171" s="201"/>
      <c r="JC171" s="201"/>
      <c r="JD171" s="201"/>
      <c r="JE171" s="201" t="str">
        <f t="shared" si="109"/>
        <v/>
      </c>
      <c r="JF171" s="201"/>
      <c r="JG171" s="201"/>
      <c r="JH171" s="201"/>
      <c r="JI171" s="201"/>
      <c r="JJ171" s="201"/>
      <c r="JK171" s="201"/>
      <c r="JL171" s="201" t="str">
        <f t="shared" si="110"/>
        <v/>
      </c>
      <c r="JM171" s="201"/>
      <c r="JN171" s="201"/>
      <c r="JO171" s="201"/>
      <c r="JP171" s="201"/>
      <c r="JQ171" s="201"/>
      <c r="JR171" s="201"/>
      <c r="JS171" s="201" t="str">
        <f t="shared" si="111"/>
        <v/>
      </c>
      <c r="JT171" s="201"/>
      <c r="JU171" s="201"/>
      <c r="JV171" s="201"/>
      <c r="JW171" s="201"/>
      <c r="JX171" s="201"/>
      <c r="JY171" s="201"/>
      <c r="JZ171" s="201" t="str">
        <f t="shared" si="112"/>
        <v/>
      </c>
      <c r="KA171" s="201"/>
      <c r="KB171" s="201"/>
      <c r="KC171" s="201"/>
      <c r="KD171" s="201"/>
      <c r="KE171" s="201"/>
      <c r="KF171" s="201"/>
      <c r="KG171" s="201" t="str">
        <f t="shared" si="113"/>
        <v/>
      </c>
      <c r="KH171" s="201"/>
      <c r="KI171" s="201"/>
      <c r="KJ171" s="201"/>
      <c r="KK171" s="201"/>
      <c r="KL171" s="201"/>
      <c r="KM171" s="201"/>
      <c r="KN171" s="201" t="str">
        <f t="shared" si="114"/>
        <v/>
      </c>
      <c r="KO171" s="201"/>
      <c r="KP171" s="201"/>
      <c r="KQ171" s="201"/>
      <c r="KR171" s="201"/>
      <c r="KS171" s="201"/>
      <c r="KT171" s="201"/>
      <c r="KU171" s="201" t="str">
        <f t="shared" si="115"/>
        <v/>
      </c>
      <c r="KV171" s="201"/>
      <c r="KW171" s="201"/>
      <c r="KX171" s="201"/>
      <c r="KY171" s="201"/>
      <c r="KZ171" s="201"/>
      <c r="LA171" s="201"/>
      <c r="LB171" s="201" t="str">
        <f t="shared" si="116"/>
        <v/>
      </c>
      <c r="LC171" s="201"/>
      <c r="LD171" s="201"/>
      <c r="LE171" s="201"/>
      <c r="LF171" s="201"/>
      <c r="LG171" s="201"/>
      <c r="LH171" s="201"/>
      <c r="LI171" s="201" t="str">
        <f t="shared" si="127"/>
        <v/>
      </c>
      <c r="LJ171" s="201"/>
      <c r="LK171" s="201"/>
      <c r="LL171" s="201"/>
      <c r="LM171" s="201"/>
      <c r="LN171" s="201"/>
      <c r="LO171" s="201"/>
      <c r="LP171" s="201" t="str">
        <f t="shared" si="128"/>
        <v/>
      </c>
      <c r="LQ171" s="201"/>
      <c r="LR171" s="201"/>
      <c r="LS171" s="201"/>
      <c r="LT171" s="201"/>
      <c r="LU171" s="201"/>
      <c r="LV171" s="201"/>
      <c r="LW171" s="201" t="str">
        <f t="shared" si="129"/>
        <v/>
      </c>
      <c r="LX171" s="201"/>
      <c r="LY171" s="201"/>
      <c r="LZ171" s="201"/>
      <c r="MA171" s="201"/>
      <c r="MB171" s="201"/>
      <c r="MC171" s="201"/>
      <c r="MD171" s="201" t="str">
        <f t="shared" si="130"/>
        <v/>
      </c>
      <c r="ME171" s="201"/>
      <c r="MF171" s="201"/>
      <c r="MG171" s="201"/>
      <c r="MH171" s="201"/>
      <c r="MI171" s="201"/>
      <c r="MJ171" s="201"/>
      <c r="MK171" s="201" t="str">
        <f t="shared" si="131"/>
        <v/>
      </c>
      <c r="ML171" s="201"/>
      <c r="MM171" s="201"/>
      <c r="MN171" s="201"/>
      <c r="MO171" s="201"/>
      <c r="MP171" s="201"/>
      <c r="MQ171" s="201"/>
      <c r="MR171" s="201" t="str">
        <f t="shared" si="132"/>
        <v/>
      </c>
      <c r="MS171" s="201"/>
      <c r="MT171" s="201"/>
      <c r="MU171" s="201"/>
      <c r="MV171" s="201"/>
      <c r="MW171" s="201"/>
      <c r="MX171" s="201"/>
      <c r="MY171" s="201" t="str">
        <f t="shared" si="133"/>
        <v/>
      </c>
      <c r="MZ171" s="201"/>
      <c r="NA171" s="201"/>
      <c r="NB171" s="201"/>
      <c r="NC171" s="201"/>
      <c r="ND171" s="201"/>
      <c r="NE171" s="201"/>
      <c r="NF171" s="201" t="str">
        <f t="shared" si="134"/>
        <v/>
      </c>
      <c r="NG171" s="201"/>
      <c r="NH171" s="201"/>
      <c r="NI171" s="201"/>
      <c r="NJ171" s="201"/>
      <c r="NK171" s="201"/>
      <c r="NL171" s="201"/>
      <c r="NM171" s="201" t="str">
        <f t="shared" si="135"/>
        <v/>
      </c>
      <c r="NN171" s="201"/>
      <c r="NO171" s="201"/>
      <c r="NP171" s="201"/>
      <c r="NQ171" s="201"/>
      <c r="NR171" s="201"/>
      <c r="NS171" s="201"/>
      <c r="NT171" s="201" t="str">
        <f t="shared" si="136"/>
        <v/>
      </c>
      <c r="NU171" s="201"/>
      <c r="NV171" s="201"/>
      <c r="NW171" s="201"/>
      <c r="NX171" s="201"/>
      <c r="NY171" s="201"/>
      <c r="NZ171" s="201"/>
      <c r="OA171" s="201" t="str">
        <f t="shared" si="137"/>
        <v/>
      </c>
      <c r="OB171" s="201"/>
      <c r="OC171" s="201"/>
      <c r="OD171" s="201"/>
      <c r="OE171" s="201"/>
      <c r="OF171" s="201"/>
      <c r="OG171" s="201"/>
      <c r="OH171" s="201" t="str">
        <f t="shared" si="138"/>
        <v/>
      </c>
      <c r="OI171" s="201"/>
      <c r="OJ171" s="201"/>
      <c r="OK171" s="201"/>
      <c r="OL171" s="201"/>
      <c r="OM171" s="201"/>
      <c r="ON171" s="201"/>
      <c r="OO171" s="201" t="str">
        <f t="shared" si="139"/>
        <v/>
      </c>
      <c r="OP171" s="201"/>
      <c r="OQ171" s="201"/>
      <c r="OR171" s="201"/>
      <c r="OS171" s="201"/>
      <c r="OT171" s="201"/>
      <c r="OU171" s="201"/>
      <c r="OV171" s="201" t="str">
        <f t="shared" si="140"/>
        <v/>
      </c>
      <c r="OW171" s="201"/>
      <c r="OX171" s="201"/>
      <c r="OY171" s="201"/>
      <c r="OZ171" s="201"/>
      <c r="PA171" s="201"/>
      <c r="PB171" s="201"/>
      <c r="PC171" s="201" t="str">
        <f t="shared" si="141"/>
        <v/>
      </c>
      <c r="PD171" s="201"/>
      <c r="PE171" s="201"/>
      <c r="PF171" s="201"/>
      <c r="PG171" s="201"/>
      <c r="PH171" s="201"/>
      <c r="PI171" s="201"/>
      <c r="PJ171" s="201" t="str">
        <f t="shared" si="142"/>
        <v/>
      </c>
      <c r="PK171" s="201"/>
      <c r="PL171" s="201"/>
      <c r="PM171" s="201"/>
      <c r="PN171" s="201"/>
      <c r="PO171" s="201"/>
      <c r="PP171" s="201"/>
      <c r="PQ171" s="201" t="str">
        <f t="shared" si="143"/>
        <v/>
      </c>
      <c r="PR171" s="201"/>
      <c r="PS171" s="201"/>
      <c r="PT171" s="201"/>
      <c r="PU171" s="201"/>
      <c r="PV171" s="201"/>
      <c r="PW171" s="201"/>
      <c r="PX171" s="201" t="str">
        <f t="shared" si="144"/>
        <v/>
      </c>
      <c r="PY171" s="201"/>
      <c r="PZ171" s="201"/>
      <c r="QA171" s="201"/>
      <c r="QB171" s="201"/>
      <c r="QC171" s="201"/>
      <c r="QD171" s="201"/>
      <c r="QE171" s="201" t="str">
        <f t="shared" si="145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5" x14ac:dyDescent="0.2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152"/>
        <v>0</v>
      </c>
      <c r="U172" s="201"/>
      <c r="V172" s="201"/>
      <c r="W172" s="201"/>
      <c r="X172" s="201"/>
      <c r="Y172" s="201"/>
      <c r="Z172" s="201"/>
      <c r="AA172" s="201">
        <f t="shared" si="153"/>
        <v>0</v>
      </c>
      <c r="AB172" s="201"/>
      <c r="AC172" s="201"/>
      <c r="AD172" s="201"/>
      <c r="AE172" s="201"/>
      <c r="AF172" s="201"/>
      <c r="AG172" s="201"/>
      <c r="AH172" s="201">
        <f t="shared" si="76"/>
        <v>20</v>
      </c>
      <c r="AI172" s="201"/>
      <c r="AJ172" s="201"/>
      <c r="AK172" s="201"/>
      <c r="AL172" s="201"/>
      <c r="AM172" s="201"/>
      <c r="AN172" s="201"/>
      <c r="AO172" s="201">
        <f t="shared" si="77"/>
        <v>0</v>
      </c>
      <c r="AP172" s="201"/>
      <c r="AQ172" s="201"/>
      <c r="AR172" s="201"/>
      <c r="AS172" s="201"/>
      <c r="AT172" s="201"/>
      <c r="AU172" s="201"/>
      <c r="AV172" s="201">
        <f t="shared" si="78"/>
        <v>20</v>
      </c>
      <c r="AW172" s="201"/>
      <c r="AX172" s="201"/>
      <c r="AY172" s="201"/>
      <c r="AZ172" s="201"/>
      <c r="BA172" s="201"/>
      <c r="BB172" s="201"/>
      <c r="BC172" s="201">
        <f t="shared" si="79"/>
        <v>20</v>
      </c>
      <c r="BD172" s="201"/>
      <c r="BE172" s="201"/>
      <c r="BF172" s="201"/>
      <c r="BG172" s="201"/>
      <c r="BH172" s="201"/>
      <c r="BI172" s="201"/>
      <c r="BJ172" s="201">
        <f t="shared" si="80"/>
        <v>0</v>
      </c>
      <c r="BK172" s="201"/>
      <c r="BL172" s="201"/>
      <c r="BM172" s="201"/>
      <c r="BN172" s="201"/>
      <c r="BO172" s="201"/>
      <c r="BP172" s="201"/>
      <c r="BQ172" s="201">
        <f t="shared" si="81"/>
        <v>0</v>
      </c>
      <c r="BR172" s="201"/>
      <c r="BS172" s="201"/>
      <c r="BT172" s="201"/>
      <c r="BU172" s="201"/>
      <c r="BV172" s="201"/>
      <c r="BW172" s="201"/>
      <c r="BX172" s="201">
        <f t="shared" si="82"/>
        <v>0</v>
      </c>
      <c r="BY172" s="201"/>
      <c r="BZ172" s="201"/>
      <c r="CA172" s="201"/>
      <c r="CB172" s="201"/>
      <c r="CC172" s="201"/>
      <c r="CD172" s="201"/>
      <c r="CE172" s="201">
        <f t="shared" si="83"/>
        <v>20</v>
      </c>
      <c r="CF172" s="201"/>
      <c r="CG172" s="201"/>
      <c r="CH172" s="201"/>
      <c r="CI172" s="201"/>
      <c r="CJ172" s="201"/>
      <c r="CK172" s="201"/>
      <c r="CL172" s="201">
        <f t="shared" si="84"/>
        <v>0</v>
      </c>
      <c r="CM172" s="201"/>
      <c r="CN172" s="201"/>
      <c r="CO172" s="201"/>
      <c r="CP172" s="201"/>
      <c r="CQ172" s="201"/>
      <c r="CR172" s="201"/>
      <c r="CS172" s="201">
        <f t="shared" si="85"/>
        <v>20</v>
      </c>
      <c r="CT172" s="201"/>
      <c r="CU172" s="201"/>
      <c r="CV172" s="201"/>
      <c r="CW172" s="201"/>
      <c r="CX172" s="201"/>
      <c r="CY172" s="201"/>
      <c r="CZ172" s="201">
        <f t="shared" si="86"/>
        <v>20</v>
      </c>
      <c r="DA172" s="201"/>
      <c r="DB172" s="201"/>
      <c r="DC172" s="201"/>
      <c r="DD172" s="201"/>
      <c r="DE172" s="201"/>
      <c r="DF172" s="201"/>
      <c r="DG172" s="201">
        <f t="shared" si="87"/>
        <v>20</v>
      </c>
      <c r="DH172" s="201"/>
      <c r="DI172" s="201"/>
      <c r="DJ172" s="201"/>
      <c r="DK172" s="201"/>
      <c r="DL172" s="201"/>
      <c r="DM172" s="201"/>
      <c r="DN172" s="201">
        <f t="shared" si="88"/>
        <v>0</v>
      </c>
      <c r="DO172" s="201"/>
      <c r="DP172" s="201"/>
      <c r="DQ172" s="201"/>
      <c r="DR172" s="201"/>
      <c r="DS172" s="201"/>
      <c r="DT172" s="201"/>
      <c r="DU172" s="201">
        <f t="shared" si="89"/>
        <v>0</v>
      </c>
      <c r="DV172" s="201"/>
      <c r="DW172" s="201"/>
      <c r="DX172" s="201"/>
      <c r="DY172" s="201"/>
      <c r="DZ172" s="201"/>
      <c r="EA172" s="201"/>
      <c r="EB172" s="201">
        <f t="shared" si="90"/>
        <v>20</v>
      </c>
      <c r="EC172" s="201"/>
      <c r="ED172" s="201"/>
      <c r="EE172" s="201"/>
      <c r="EF172" s="201"/>
      <c r="EG172" s="201"/>
      <c r="EH172" s="201"/>
      <c r="EI172" s="201">
        <f t="shared" si="91"/>
        <v>0</v>
      </c>
      <c r="EJ172" s="201"/>
      <c r="EK172" s="201"/>
      <c r="EL172" s="201"/>
      <c r="EM172" s="201"/>
      <c r="EN172" s="201"/>
      <c r="EO172" s="201"/>
      <c r="EP172" s="201">
        <f t="shared" si="92"/>
        <v>0</v>
      </c>
      <c r="EQ172" s="201"/>
      <c r="ER172" s="201"/>
      <c r="ES172" s="201"/>
      <c r="ET172" s="201"/>
      <c r="EU172" s="201"/>
      <c r="EV172" s="201"/>
      <c r="EW172" s="201">
        <f t="shared" si="93"/>
        <v>0</v>
      </c>
      <c r="EX172" s="201"/>
      <c r="EY172" s="201"/>
      <c r="EZ172" s="201"/>
      <c r="FA172" s="201"/>
      <c r="FB172" s="201"/>
      <c r="FC172" s="201"/>
      <c r="FD172" s="201">
        <f t="shared" si="94"/>
        <v>0</v>
      </c>
      <c r="FE172" s="201"/>
      <c r="FF172" s="201"/>
      <c r="FG172" s="201"/>
      <c r="FH172" s="201"/>
      <c r="FI172" s="201"/>
      <c r="FJ172" s="201"/>
      <c r="FK172" s="201" t="str">
        <f t="shared" si="95"/>
        <v/>
      </c>
      <c r="FL172" s="201"/>
      <c r="FM172" s="201"/>
      <c r="FN172" s="201"/>
      <c r="FO172" s="201"/>
      <c r="FP172" s="201"/>
      <c r="FQ172" s="201"/>
      <c r="FR172" s="201">
        <f t="shared" si="96"/>
        <v>0</v>
      </c>
      <c r="FS172" s="201"/>
      <c r="FT172" s="201"/>
      <c r="FU172" s="201"/>
      <c r="FV172" s="201"/>
      <c r="FW172" s="201"/>
      <c r="FX172" s="201"/>
      <c r="FY172" s="201" t="str">
        <f t="shared" si="97"/>
        <v/>
      </c>
      <c r="FZ172" s="201"/>
      <c r="GA172" s="201"/>
      <c r="GB172" s="201"/>
      <c r="GC172" s="201"/>
      <c r="GD172" s="201"/>
      <c r="GE172" s="201"/>
      <c r="GF172" s="201" t="str">
        <f t="shared" si="98"/>
        <v/>
      </c>
      <c r="GG172" s="201"/>
      <c r="GH172" s="201"/>
      <c r="GI172" s="201"/>
      <c r="GJ172" s="201"/>
      <c r="GK172" s="201"/>
      <c r="GL172" s="201"/>
      <c r="GM172" s="201" t="str">
        <f t="shared" si="99"/>
        <v/>
      </c>
      <c r="GN172" s="201"/>
      <c r="GO172" s="201"/>
      <c r="GP172" s="201"/>
      <c r="GQ172" s="201"/>
      <c r="GR172" s="201"/>
      <c r="GS172" s="201"/>
      <c r="GT172" s="201" t="str">
        <f t="shared" si="100"/>
        <v/>
      </c>
      <c r="GU172" s="201"/>
      <c r="GV172" s="201"/>
      <c r="GW172" s="201"/>
      <c r="GX172" s="201"/>
      <c r="GY172" s="201"/>
      <c r="GZ172" s="201"/>
      <c r="HA172" s="201" t="str">
        <f t="shared" si="101"/>
        <v/>
      </c>
      <c r="HB172" s="201"/>
      <c r="HC172" s="201"/>
      <c r="HD172" s="201"/>
      <c r="HE172" s="201"/>
      <c r="HF172" s="201"/>
      <c r="HG172" s="201"/>
      <c r="HH172" s="201" t="str">
        <f t="shared" si="102"/>
        <v/>
      </c>
      <c r="HI172" s="201"/>
      <c r="HJ172" s="201"/>
      <c r="HK172" s="201"/>
      <c r="HL172" s="201"/>
      <c r="HM172" s="201"/>
      <c r="HN172" s="201"/>
      <c r="HO172" s="201" t="str">
        <f t="shared" si="103"/>
        <v/>
      </c>
      <c r="HP172" s="201"/>
      <c r="HQ172" s="201"/>
      <c r="HR172" s="201"/>
      <c r="HS172" s="201"/>
      <c r="HT172" s="201"/>
      <c r="HU172" s="201"/>
      <c r="HV172" s="201" t="str">
        <f t="shared" si="104"/>
        <v/>
      </c>
      <c r="HW172" s="201"/>
      <c r="HX172" s="201"/>
      <c r="HY172" s="201"/>
      <c r="HZ172" s="201"/>
      <c r="IA172" s="201"/>
      <c r="IB172" s="201"/>
      <c r="IC172" s="201" t="str">
        <f t="shared" si="105"/>
        <v/>
      </c>
      <c r="ID172" s="201"/>
      <c r="IE172" s="201"/>
      <c r="IF172" s="201"/>
      <c r="IG172" s="201"/>
      <c r="IH172" s="201"/>
      <c r="II172" s="201"/>
      <c r="IJ172" s="201" t="str">
        <f t="shared" si="106"/>
        <v/>
      </c>
      <c r="IK172" s="201"/>
      <c r="IL172" s="201"/>
      <c r="IM172" s="201"/>
      <c r="IN172" s="201"/>
      <c r="IO172" s="201"/>
      <c r="IP172" s="201"/>
      <c r="IQ172" s="201" t="str">
        <f t="shared" si="107"/>
        <v/>
      </c>
      <c r="IR172" s="201"/>
      <c r="IS172" s="201"/>
      <c r="IT172" s="201"/>
      <c r="IU172" s="201"/>
      <c r="IV172" s="201"/>
      <c r="IW172" s="201"/>
      <c r="IX172" s="201" t="str">
        <f t="shared" si="108"/>
        <v/>
      </c>
      <c r="IY172" s="201"/>
      <c r="IZ172" s="201"/>
      <c r="JA172" s="201"/>
      <c r="JB172" s="201"/>
      <c r="JC172" s="201"/>
      <c r="JD172" s="201"/>
      <c r="JE172" s="201" t="str">
        <f t="shared" si="109"/>
        <v/>
      </c>
      <c r="JF172" s="201"/>
      <c r="JG172" s="201"/>
      <c r="JH172" s="201"/>
      <c r="JI172" s="201"/>
      <c r="JJ172" s="201"/>
      <c r="JK172" s="201"/>
      <c r="JL172" s="201" t="str">
        <f t="shared" si="110"/>
        <v/>
      </c>
      <c r="JM172" s="201"/>
      <c r="JN172" s="201"/>
      <c r="JO172" s="201"/>
      <c r="JP172" s="201"/>
      <c r="JQ172" s="201"/>
      <c r="JR172" s="201"/>
      <c r="JS172" s="201" t="str">
        <f t="shared" si="111"/>
        <v/>
      </c>
      <c r="JT172" s="201"/>
      <c r="JU172" s="201"/>
      <c r="JV172" s="201"/>
      <c r="JW172" s="201"/>
      <c r="JX172" s="201"/>
      <c r="JY172" s="201"/>
      <c r="JZ172" s="201" t="str">
        <f t="shared" si="112"/>
        <v/>
      </c>
      <c r="KA172" s="201"/>
      <c r="KB172" s="201"/>
      <c r="KC172" s="201"/>
      <c r="KD172" s="201"/>
      <c r="KE172" s="201"/>
      <c r="KF172" s="201"/>
      <c r="KG172" s="201" t="str">
        <f t="shared" si="113"/>
        <v/>
      </c>
      <c r="KH172" s="201"/>
      <c r="KI172" s="201"/>
      <c r="KJ172" s="201"/>
      <c r="KK172" s="201"/>
      <c r="KL172" s="201"/>
      <c r="KM172" s="201"/>
      <c r="KN172" s="201" t="str">
        <f t="shared" si="114"/>
        <v/>
      </c>
      <c r="KO172" s="201"/>
      <c r="KP172" s="201"/>
      <c r="KQ172" s="201"/>
      <c r="KR172" s="201"/>
      <c r="KS172" s="201"/>
      <c r="KT172" s="201"/>
      <c r="KU172" s="201" t="str">
        <f t="shared" si="115"/>
        <v/>
      </c>
      <c r="KV172" s="201"/>
      <c r="KW172" s="201"/>
      <c r="KX172" s="201"/>
      <c r="KY172" s="201"/>
      <c r="KZ172" s="201"/>
      <c r="LA172" s="201"/>
      <c r="LB172" s="201" t="str">
        <f t="shared" si="116"/>
        <v/>
      </c>
      <c r="LC172" s="201"/>
      <c r="LD172" s="201"/>
      <c r="LE172" s="201"/>
      <c r="LF172" s="201"/>
      <c r="LG172" s="201"/>
      <c r="LH172" s="201"/>
      <c r="LI172" s="201" t="str">
        <f t="shared" si="127"/>
        <v/>
      </c>
      <c r="LJ172" s="201"/>
      <c r="LK172" s="201"/>
      <c r="LL172" s="201"/>
      <c r="LM172" s="201"/>
      <c r="LN172" s="201"/>
      <c r="LO172" s="201"/>
      <c r="LP172" s="201" t="str">
        <f t="shared" si="128"/>
        <v/>
      </c>
      <c r="LQ172" s="201"/>
      <c r="LR172" s="201"/>
      <c r="LS172" s="201"/>
      <c r="LT172" s="201"/>
      <c r="LU172" s="201"/>
      <c r="LV172" s="201"/>
      <c r="LW172" s="201" t="str">
        <f t="shared" si="129"/>
        <v/>
      </c>
      <c r="LX172" s="201"/>
      <c r="LY172" s="201"/>
      <c r="LZ172" s="201"/>
      <c r="MA172" s="201"/>
      <c r="MB172" s="201"/>
      <c r="MC172" s="201"/>
      <c r="MD172" s="201" t="str">
        <f t="shared" si="130"/>
        <v/>
      </c>
      <c r="ME172" s="201"/>
      <c r="MF172" s="201"/>
      <c r="MG172" s="201"/>
      <c r="MH172" s="201"/>
      <c r="MI172" s="201"/>
      <c r="MJ172" s="201"/>
      <c r="MK172" s="201" t="str">
        <f t="shared" si="131"/>
        <v/>
      </c>
      <c r="ML172" s="201"/>
      <c r="MM172" s="201"/>
      <c r="MN172" s="201"/>
      <c r="MO172" s="201"/>
      <c r="MP172" s="201"/>
      <c r="MQ172" s="201"/>
      <c r="MR172" s="201" t="str">
        <f t="shared" si="132"/>
        <v/>
      </c>
      <c r="MS172" s="201"/>
      <c r="MT172" s="201"/>
      <c r="MU172" s="201"/>
      <c r="MV172" s="201"/>
      <c r="MW172" s="201"/>
      <c r="MX172" s="201"/>
      <c r="MY172" s="201" t="str">
        <f t="shared" si="133"/>
        <v/>
      </c>
      <c r="MZ172" s="201"/>
      <c r="NA172" s="201"/>
      <c r="NB172" s="201"/>
      <c r="NC172" s="201"/>
      <c r="ND172" s="201"/>
      <c r="NE172" s="201"/>
      <c r="NF172" s="201" t="str">
        <f t="shared" si="134"/>
        <v/>
      </c>
      <c r="NG172" s="201"/>
      <c r="NH172" s="201"/>
      <c r="NI172" s="201"/>
      <c r="NJ172" s="201"/>
      <c r="NK172" s="201"/>
      <c r="NL172" s="201"/>
      <c r="NM172" s="201" t="str">
        <f t="shared" si="135"/>
        <v/>
      </c>
      <c r="NN172" s="201"/>
      <c r="NO172" s="201"/>
      <c r="NP172" s="201"/>
      <c r="NQ172" s="201"/>
      <c r="NR172" s="201"/>
      <c r="NS172" s="201"/>
      <c r="NT172" s="201" t="str">
        <f t="shared" si="136"/>
        <v/>
      </c>
      <c r="NU172" s="201"/>
      <c r="NV172" s="201"/>
      <c r="NW172" s="201"/>
      <c r="NX172" s="201"/>
      <c r="NY172" s="201"/>
      <c r="NZ172" s="201"/>
      <c r="OA172" s="201" t="str">
        <f t="shared" si="137"/>
        <v/>
      </c>
      <c r="OB172" s="201"/>
      <c r="OC172" s="201"/>
      <c r="OD172" s="201"/>
      <c r="OE172" s="201"/>
      <c r="OF172" s="201"/>
      <c r="OG172" s="201"/>
      <c r="OH172" s="201" t="str">
        <f t="shared" si="138"/>
        <v/>
      </c>
      <c r="OI172" s="201"/>
      <c r="OJ172" s="201"/>
      <c r="OK172" s="201"/>
      <c r="OL172" s="201"/>
      <c r="OM172" s="201"/>
      <c r="ON172" s="201"/>
      <c r="OO172" s="201" t="str">
        <f t="shared" si="139"/>
        <v/>
      </c>
      <c r="OP172" s="201"/>
      <c r="OQ172" s="201"/>
      <c r="OR172" s="201"/>
      <c r="OS172" s="201"/>
      <c r="OT172" s="201"/>
      <c r="OU172" s="201"/>
      <c r="OV172" s="201" t="str">
        <f t="shared" si="140"/>
        <v/>
      </c>
      <c r="OW172" s="201"/>
      <c r="OX172" s="201"/>
      <c r="OY172" s="201"/>
      <c r="OZ172" s="201"/>
      <c r="PA172" s="201"/>
      <c r="PB172" s="201"/>
      <c r="PC172" s="201" t="str">
        <f t="shared" si="141"/>
        <v/>
      </c>
      <c r="PD172" s="201"/>
      <c r="PE172" s="201"/>
      <c r="PF172" s="201"/>
      <c r="PG172" s="201"/>
      <c r="PH172" s="201"/>
      <c r="PI172" s="201"/>
      <c r="PJ172" s="201" t="str">
        <f t="shared" si="142"/>
        <v/>
      </c>
      <c r="PK172" s="201"/>
      <c r="PL172" s="201"/>
      <c r="PM172" s="201"/>
      <c r="PN172" s="201"/>
      <c r="PO172" s="201"/>
      <c r="PP172" s="201"/>
      <c r="PQ172" s="201" t="str">
        <f t="shared" si="143"/>
        <v/>
      </c>
      <c r="PR172" s="201"/>
      <c r="PS172" s="201"/>
      <c r="PT172" s="201"/>
      <c r="PU172" s="201"/>
      <c r="PV172" s="201"/>
      <c r="PW172" s="201"/>
      <c r="PX172" s="201" t="str">
        <f t="shared" si="144"/>
        <v/>
      </c>
      <c r="PY172" s="201"/>
      <c r="PZ172" s="201"/>
      <c r="QA172" s="201"/>
      <c r="QB172" s="201"/>
      <c r="QC172" s="201"/>
      <c r="QD172" s="201"/>
      <c r="QE172" s="201" t="str">
        <f t="shared" si="145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5" x14ac:dyDescent="0.2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152"/>
        <v>0</v>
      </c>
      <c r="U173" s="201"/>
      <c r="V173" s="201"/>
      <c r="W173" s="201"/>
      <c r="X173" s="201"/>
      <c r="Y173" s="201"/>
      <c r="Z173" s="201"/>
      <c r="AA173" s="201">
        <f t="shared" si="153"/>
        <v>0</v>
      </c>
      <c r="AB173" s="201"/>
      <c r="AC173" s="201"/>
      <c r="AD173" s="201"/>
      <c r="AE173" s="201"/>
      <c r="AF173" s="201"/>
      <c r="AG173" s="201"/>
      <c r="AH173" s="201">
        <f t="shared" si="76"/>
        <v>0</v>
      </c>
      <c r="AI173" s="201"/>
      <c r="AJ173" s="201"/>
      <c r="AK173" s="201"/>
      <c r="AL173" s="201"/>
      <c r="AM173" s="201"/>
      <c r="AN173" s="201"/>
      <c r="AO173" s="201">
        <f t="shared" si="77"/>
        <v>0</v>
      </c>
      <c r="AP173" s="201"/>
      <c r="AQ173" s="201"/>
      <c r="AR173" s="201"/>
      <c r="AS173" s="201"/>
      <c r="AT173" s="201"/>
      <c r="AU173" s="201"/>
      <c r="AV173" s="201">
        <f t="shared" si="78"/>
        <v>20</v>
      </c>
      <c r="AW173" s="201"/>
      <c r="AX173" s="201"/>
      <c r="AY173" s="201"/>
      <c r="AZ173" s="201"/>
      <c r="BA173" s="201"/>
      <c r="BB173" s="201"/>
      <c r="BC173" s="201">
        <f t="shared" si="79"/>
        <v>0</v>
      </c>
      <c r="BD173" s="201"/>
      <c r="BE173" s="201"/>
      <c r="BF173" s="201"/>
      <c r="BG173" s="201"/>
      <c r="BH173" s="201"/>
      <c r="BI173" s="201"/>
      <c r="BJ173" s="201">
        <f t="shared" si="80"/>
        <v>0</v>
      </c>
      <c r="BK173" s="201"/>
      <c r="BL173" s="201"/>
      <c r="BM173" s="201"/>
      <c r="BN173" s="201"/>
      <c r="BO173" s="201"/>
      <c r="BP173" s="201"/>
      <c r="BQ173" s="201">
        <f t="shared" si="81"/>
        <v>0</v>
      </c>
      <c r="BR173" s="201"/>
      <c r="BS173" s="201"/>
      <c r="BT173" s="201"/>
      <c r="BU173" s="201"/>
      <c r="BV173" s="201"/>
      <c r="BW173" s="201"/>
      <c r="BX173" s="201">
        <f t="shared" si="82"/>
        <v>0</v>
      </c>
      <c r="BY173" s="201"/>
      <c r="BZ173" s="201"/>
      <c r="CA173" s="201"/>
      <c r="CB173" s="201"/>
      <c r="CC173" s="201"/>
      <c r="CD173" s="201"/>
      <c r="CE173" s="201">
        <f t="shared" si="83"/>
        <v>0</v>
      </c>
      <c r="CF173" s="201"/>
      <c r="CG173" s="201"/>
      <c r="CH173" s="201"/>
      <c r="CI173" s="201"/>
      <c r="CJ173" s="201"/>
      <c r="CK173" s="201"/>
      <c r="CL173" s="201">
        <f t="shared" si="84"/>
        <v>0</v>
      </c>
      <c r="CM173" s="201"/>
      <c r="CN173" s="201"/>
      <c r="CO173" s="201"/>
      <c r="CP173" s="201"/>
      <c r="CQ173" s="201"/>
      <c r="CR173" s="201"/>
      <c r="CS173" s="201">
        <f t="shared" si="85"/>
        <v>0</v>
      </c>
      <c r="CT173" s="201"/>
      <c r="CU173" s="201"/>
      <c r="CV173" s="201"/>
      <c r="CW173" s="201"/>
      <c r="CX173" s="201"/>
      <c r="CY173" s="201"/>
      <c r="CZ173" s="201">
        <f t="shared" si="86"/>
        <v>0</v>
      </c>
      <c r="DA173" s="201"/>
      <c r="DB173" s="201"/>
      <c r="DC173" s="201"/>
      <c r="DD173" s="201"/>
      <c r="DE173" s="201"/>
      <c r="DF173" s="201"/>
      <c r="DG173" s="201">
        <f t="shared" si="87"/>
        <v>0</v>
      </c>
      <c r="DH173" s="201"/>
      <c r="DI173" s="201"/>
      <c r="DJ173" s="201"/>
      <c r="DK173" s="201"/>
      <c r="DL173" s="201"/>
      <c r="DM173" s="201"/>
      <c r="DN173" s="201">
        <f t="shared" si="88"/>
        <v>0</v>
      </c>
      <c r="DO173" s="201"/>
      <c r="DP173" s="201"/>
      <c r="DQ173" s="201"/>
      <c r="DR173" s="201"/>
      <c r="DS173" s="201"/>
      <c r="DT173" s="201"/>
      <c r="DU173" s="201">
        <f t="shared" si="89"/>
        <v>0</v>
      </c>
      <c r="DV173" s="201"/>
      <c r="DW173" s="201"/>
      <c r="DX173" s="201"/>
      <c r="DY173" s="201"/>
      <c r="DZ173" s="201"/>
      <c r="EA173" s="201"/>
      <c r="EB173" s="201">
        <f t="shared" si="90"/>
        <v>0</v>
      </c>
      <c r="EC173" s="201"/>
      <c r="ED173" s="201"/>
      <c r="EE173" s="201"/>
      <c r="EF173" s="201"/>
      <c r="EG173" s="201"/>
      <c r="EH173" s="201"/>
      <c r="EI173" s="201">
        <f t="shared" si="91"/>
        <v>0</v>
      </c>
      <c r="EJ173" s="201"/>
      <c r="EK173" s="201"/>
      <c r="EL173" s="201"/>
      <c r="EM173" s="201"/>
      <c r="EN173" s="201"/>
      <c r="EO173" s="201"/>
      <c r="EP173" s="201">
        <f t="shared" si="92"/>
        <v>0</v>
      </c>
      <c r="EQ173" s="201"/>
      <c r="ER173" s="201"/>
      <c r="ES173" s="201"/>
      <c r="ET173" s="201"/>
      <c r="EU173" s="201"/>
      <c r="EV173" s="201"/>
      <c r="EW173" s="201">
        <f t="shared" si="93"/>
        <v>0</v>
      </c>
      <c r="EX173" s="201"/>
      <c r="EY173" s="201"/>
      <c r="EZ173" s="201"/>
      <c r="FA173" s="201"/>
      <c r="FB173" s="201"/>
      <c r="FC173" s="201"/>
      <c r="FD173" s="201">
        <f t="shared" si="94"/>
        <v>0</v>
      </c>
      <c r="FE173" s="201"/>
      <c r="FF173" s="201"/>
      <c r="FG173" s="201"/>
      <c r="FH173" s="201"/>
      <c r="FI173" s="201"/>
      <c r="FJ173" s="201"/>
      <c r="FK173" s="201" t="str">
        <f t="shared" si="95"/>
        <v/>
      </c>
      <c r="FL173" s="201"/>
      <c r="FM173" s="201"/>
      <c r="FN173" s="201"/>
      <c r="FO173" s="201"/>
      <c r="FP173" s="201"/>
      <c r="FQ173" s="201"/>
      <c r="FR173" s="201">
        <f t="shared" si="96"/>
        <v>0</v>
      </c>
      <c r="FS173" s="201"/>
      <c r="FT173" s="201"/>
      <c r="FU173" s="201"/>
      <c r="FV173" s="201"/>
      <c r="FW173" s="201"/>
      <c r="FX173" s="201"/>
      <c r="FY173" s="201" t="str">
        <f t="shared" si="97"/>
        <v/>
      </c>
      <c r="FZ173" s="201"/>
      <c r="GA173" s="201"/>
      <c r="GB173" s="201"/>
      <c r="GC173" s="201"/>
      <c r="GD173" s="201"/>
      <c r="GE173" s="201"/>
      <c r="GF173" s="201" t="str">
        <f t="shared" si="98"/>
        <v/>
      </c>
      <c r="GG173" s="201"/>
      <c r="GH173" s="201"/>
      <c r="GI173" s="201"/>
      <c r="GJ173" s="201"/>
      <c r="GK173" s="201"/>
      <c r="GL173" s="201"/>
      <c r="GM173" s="201" t="str">
        <f t="shared" si="99"/>
        <v/>
      </c>
      <c r="GN173" s="201"/>
      <c r="GO173" s="201"/>
      <c r="GP173" s="201"/>
      <c r="GQ173" s="201"/>
      <c r="GR173" s="201"/>
      <c r="GS173" s="201"/>
      <c r="GT173" s="201" t="str">
        <f t="shared" si="100"/>
        <v/>
      </c>
      <c r="GU173" s="201"/>
      <c r="GV173" s="201"/>
      <c r="GW173" s="201"/>
      <c r="GX173" s="201"/>
      <c r="GY173" s="201"/>
      <c r="GZ173" s="201"/>
      <c r="HA173" s="201" t="str">
        <f t="shared" si="101"/>
        <v/>
      </c>
      <c r="HB173" s="201"/>
      <c r="HC173" s="201"/>
      <c r="HD173" s="201"/>
      <c r="HE173" s="201"/>
      <c r="HF173" s="201"/>
      <c r="HG173" s="201"/>
      <c r="HH173" s="201" t="str">
        <f t="shared" si="102"/>
        <v/>
      </c>
      <c r="HI173" s="201"/>
      <c r="HJ173" s="201"/>
      <c r="HK173" s="201"/>
      <c r="HL173" s="201"/>
      <c r="HM173" s="201"/>
      <c r="HN173" s="201"/>
      <c r="HO173" s="201" t="str">
        <f t="shared" si="103"/>
        <v/>
      </c>
      <c r="HP173" s="201"/>
      <c r="HQ173" s="201"/>
      <c r="HR173" s="201"/>
      <c r="HS173" s="201"/>
      <c r="HT173" s="201"/>
      <c r="HU173" s="201"/>
      <c r="HV173" s="201" t="str">
        <f t="shared" si="104"/>
        <v/>
      </c>
      <c r="HW173" s="201"/>
      <c r="HX173" s="201"/>
      <c r="HY173" s="201"/>
      <c r="HZ173" s="201"/>
      <c r="IA173" s="201"/>
      <c r="IB173" s="201"/>
      <c r="IC173" s="201" t="str">
        <f t="shared" si="105"/>
        <v/>
      </c>
      <c r="ID173" s="201"/>
      <c r="IE173" s="201"/>
      <c r="IF173" s="201"/>
      <c r="IG173" s="201"/>
      <c r="IH173" s="201"/>
      <c r="II173" s="201"/>
      <c r="IJ173" s="201" t="str">
        <f t="shared" si="106"/>
        <v/>
      </c>
      <c r="IK173" s="201"/>
      <c r="IL173" s="201"/>
      <c r="IM173" s="201"/>
      <c r="IN173" s="201"/>
      <c r="IO173" s="201"/>
      <c r="IP173" s="201"/>
      <c r="IQ173" s="201" t="str">
        <f t="shared" si="107"/>
        <v/>
      </c>
      <c r="IR173" s="201"/>
      <c r="IS173" s="201"/>
      <c r="IT173" s="201"/>
      <c r="IU173" s="201"/>
      <c r="IV173" s="201"/>
      <c r="IW173" s="201"/>
      <c r="IX173" s="201" t="str">
        <f t="shared" si="108"/>
        <v/>
      </c>
      <c r="IY173" s="201"/>
      <c r="IZ173" s="201"/>
      <c r="JA173" s="201"/>
      <c r="JB173" s="201"/>
      <c r="JC173" s="201"/>
      <c r="JD173" s="201"/>
      <c r="JE173" s="201" t="str">
        <f t="shared" si="109"/>
        <v/>
      </c>
      <c r="JF173" s="201"/>
      <c r="JG173" s="201"/>
      <c r="JH173" s="201"/>
      <c r="JI173" s="201"/>
      <c r="JJ173" s="201"/>
      <c r="JK173" s="201"/>
      <c r="JL173" s="201" t="str">
        <f t="shared" si="110"/>
        <v/>
      </c>
      <c r="JM173" s="201"/>
      <c r="JN173" s="201"/>
      <c r="JO173" s="201"/>
      <c r="JP173" s="201"/>
      <c r="JQ173" s="201"/>
      <c r="JR173" s="201"/>
      <c r="JS173" s="201" t="str">
        <f t="shared" si="111"/>
        <v/>
      </c>
      <c r="JT173" s="201"/>
      <c r="JU173" s="201"/>
      <c r="JV173" s="201"/>
      <c r="JW173" s="201"/>
      <c r="JX173" s="201"/>
      <c r="JY173" s="201"/>
      <c r="JZ173" s="201" t="str">
        <f t="shared" si="112"/>
        <v/>
      </c>
      <c r="KA173" s="201"/>
      <c r="KB173" s="201"/>
      <c r="KC173" s="201"/>
      <c r="KD173" s="201"/>
      <c r="KE173" s="201"/>
      <c r="KF173" s="201"/>
      <c r="KG173" s="201" t="str">
        <f t="shared" si="113"/>
        <v/>
      </c>
      <c r="KH173" s="201"/>
      <c r="KI173" s="201"/>
      <c r="KJ173" s="201"/>
      <c r="KK173" s="201"/>
      <c r="KL173" s="201"/>
      <c r="KM173" s="201"/>
      <c r="KN173" s="201" t="str">
        <f t="shared" si="114"/>
        <v/>
      </c>
      <c r="KO173" s="201"/>
      <c r="KP173" s="201"/>
      <c r="KQ173" s="201"/>
      <c r="KR173" s="201"/>
      <c r="KS173" s="201"/>
      <c r="KT173" s="201"/>
      <c r="KU173" s="201" t="str">
        <f t="shared" si="115"/>
        <v/>
      </c>
      <c r="KV173" s="201"/>
      <c r="KW173" s="201"/>
      <c r="KX173" s="201"/>
      <c r="KY173" s="201"/>
      <c r="KZ173" s="201"/>
      <c r="LA173" s="201"/>
      <c r="LB173" s="201" t="str">
        <f t="shared" si="116"/>
        <v/>
      </c>
      <c r="LC173" s="201"/>
      <c r="LD173" s="201"/>
      <c r="LE173" s="201"/>
      <c r="LF173" s="201"/>
      <c r="LG173" s="201"/>
      <c r="LH173" s="201"/>
      <c r="LI173" s="201" t="str">
        <f t="shared" si="127"/>
        <v/>
      </c>
      <c r="LJ173" s="201"/>
      <c r="LK173" s="201"/>
      <c r="LL173" s="201"/>
      <c r="LM173" s="201"/>
      <c r="LN173" s="201"/>
      <c r="LO173" s="201"/>
      <c r="LP173" s="201" t="str">
        <f t="shared" si="128"/>
        <v/>
      </c>
      <c r="LQ173" s="201"/>
      <c r="LR173" s="201"/>
      <c r="LS173" s="201"/>
      <c r="LT173" s="201"/>
      <c r="LU173" s="201"/>
      <c r="LV173" s="201"/>
      <c r="LW173" s="201" t="str">
        <f t="shared" si="129"/>
        <v/>
      </c>
      <c r="LX173" s="201"/>
      <c r="LY173" s="201"/>
      <c r="LZ173" s="201"/>
      <c r="MA173" s="201"/>
      <c r="MB173" s="201"/>
      <c r="MC173" s="201"/>
      <c r="MD173" s="201" t="str">
        <f t="shared" si="130"/>
        <v/>
      </c>
      <c r="ME173" s="201"/>
      <c r="MF173" s="201"/>
      <c r="MG173" s="201"/>
      <c r="MH173" s="201"/>
      <c r="MI173" s="201"/>
      <c r="MJ173" s="201"/>
      <c r="MK173" s="201" t="str">
        <f t="shared" si="131"/>
        <v/>
      </c>
      <c r="ML173" s="201"/>
      <c r="MM173" s="201"/>
      <c r="MN173" s="201"/>
      <c r="MO173" s="201"/>
      <c r="MP173" s="201"/>
      <c r="MQ173" s="201"/>
      <c r="MR173" s="201" t="str">
        <f t="shared" si="132"/>
        <v/>
      </c>
      <c r="MS173" s="201"/>
      <c r="MT173" s="201"/>
      <c r="MU173" s="201"/>
      <c r="MV173" s="201"/>
      <c r="MW173" s="201"/>
      <c r="MX173" s="201"/>
      <c r="MY173" s="201" t="str">
        <f t="shared" si="133"/>
        <v/>
      </c>
      <c r="MZ173" s="201"/>
      <c r="NA173" s="201"/>
      <c r="NB173" s="201"/>
      <c r="NC173" s="201"/>
      <c r="ND173" s="201"/>
      <c r="NE173" s="201"/>
      <c r="NF173" s="201" t="str">
        <f t="shared" si="134"/>
        <v/>
      </c>
      <c r="NG173" s="201"/>
      <c r="NH173" s="201"/>
      <c r="NI173" s="201"/>
      <c r="NJ173" s="201"/>
      <c r="NK173" s="201"/>
      <c r="NL173" s="201"/>
      <c r="NM173" s="201" t="str">
        <f t="shared" si="135"/>
        <v/>
      </c>
      <c r="NN173" s="201"/>
      <c r="NO173" s="201"/>
      <c r="NP173" s="201"/>
      <c r="NQ173" s="201"/>
      <c r="NR173" s="201"/>
      <c r="NS173" s="201"/>
      <c r="NT173" s="201" t="str">
        <f t="shared" si="136"/>
        <v/>
      </c>
      <c r="NU173" s="201"/>
      <c r="NV173" s="201"/>
      <c r="NW173" s="201"/>
      <c r="NX173" s="201"/>
      <c r="NY173" s="201"/>
      <c r="NZ173" s="201"/>
      <c r="OA173" s="201" t="str">
        <f t="shared" si="137"/>
        <v/>
      </c>
      <c r="OB173" s="201"/>
      <c r="OC173" s="201"/>
      <c r="OD173" s="201"/>
      <c r="OE173" s="201"/>
      <c r="OF173" s="201"/>
      <c r="OG173" s="201"/>
      <c r="OH173" s="201" t="str">
        <f t="shared" si="138"/>
        <v/>
      </c>
      <c r="OI173" s="201"/>
      <c r="OJ173" s="201"/>
      <c r="OK173" s="201"/>
      <c r="OL173" s="201"/>
      <c r="OM173" s="201"/>
      <c r="ON173" s="201"/>
      <c r="OO173" s="201" t="str">
        <f t="shared" si="139"/>
        <v/>
      </c>
      <c r="OP173" s="201"/>
      <c r="OQ173" s="201"/>
      <c r="OR173" s="201"/>
      <c r="OS173" s="201"/>
      <c r="OT173" s="201"/>
      <c r="OU173" s="201"/>
      <c r="OV173" s="201" t="str">
        <f t="shared" si="140"/>
        <v/>
      </c>
      <c r="OW173" s="201"/>
      <c r="OX173" s="201"/>
      <c r="OY173" s="201"/>
      <c r="OZ173" s="201"/>
      <c r="PA173" s="201"/>
      <c r="PB173" s="201"/>
      <c r="PC173" s="201" t="str">
        <f t="shared" si="141"/>
        <v/>
      </c>
      <c r="PD173" s="201"/>
      <c r="PE173" s="201"/>
      <c r="PF173" s="201"/>
      <c r="PG173" s="201"/>
      <c r="PH173" s="201"/>
      <c r="PI173" s="201"/>
      <c r="PJ173" s="201" t="str">
        <f t="shared" si="142"/>
        <v/>
      </c>
      <c r="PK173" s="201"/>
      <c r="PL173" s="201"/>
      <c r="PM173" s="201"/>
      <c r="PN173" s="201"/>
      <c r="PO173" s="201"/>
      <c r="PP173" s="201"/>
      <c r="PQ173" s="201" t="str">
        <f t="shared" si="143"/>
        <v/>
      </c>
      <c r="PR173" s="201"/>
      <c r="PS173" s="201"/>
      <c r="PT173" s="201"/>
      <c r="PU173" s="201"/>
      <c r="PV173" s="201"/>
      <c r="PW173" s="201"/>
      <c r="PX173" s="201" t="str">
        <f t="shared" si="144"/>
        <v/>
      </c>
      <c r="PY173" s="201"/>
      <c r="PZ173" s="201"/>
      <c r="QA173" s="201"/>
      <c r="QB173" s="201"/>
      <c r="QC173" s="201"/>
      <c r="QD173" s="201"/>
      <c r="QE173" s="201" t="str">
        <f t="shared" si="145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5" x14ac:dyDescent="0.2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152"/>
        <v>20</v>
      </c>
      <c r="U174" s="201"/>
      <c r="V174" s="201"/>
      <c r="W174" s="201"/>
      <c r="X174" s="201"/>
      <c r="Y174" s="201"/>
      <c r="Z174" s="201"/>
      <c r="AA174" s="201">
        <f t="shared" si="153"/>
        <v>0</v>
      </c>
      <c r="AB174" s="201"/>
      <c r="AC174" s="201"/>
      <c r="AD174" s="201"/>
      <c r="AE174" s="201"/>
      <c r="AF174" s="201"/>
      <c r="AG174" s="201"/>
      <c r="AH174" s="201">
        <f t="shared" si="76"/>
        <v>0</v>
      </c>
      <c r="AI174" s="201"/>
      <c r="AJ174" s="201"/>
      <c r="AK174" s="201"/>
      <c r="AL174" s="201"/>
      <c r="AM174" s="201"/>
      <c r="AN174" s="201"/>
      <c r="AO174" s="201">
        <f t="shared" si="77"/>
        <v>0</v>
      </c>
      <c r="AP174" s="201"/>
      <c r="AQ174" s="201"/>
      <c r="AR174" s="201"/>
      <c r="AS174" s="201"/>
      <c r="AT174" s="201"/>
      <c r="AU174" s="201"/>
      <c r="AV174" s="201">
        <f t="shared" si="78"/>
        <v>20</v>
      </c>
      <c r="AW174" s="201"/>
      <c r="AX174" s="201"/>
      <c r="AY174" s="201"/>
      <c r="AZ174" s="201"/>
      <c r="BA174" s="201"/>
      <c r="BB174" s="201"/>
      <c r="BC174" s="201">
        <f t="shared" si="79"/>
        <v>20</v>
      </c>
      <c r="BD174" s="201"/>
      <c r="BE174" s="201"/>
      <c r="BF174" s="201"/>
      <c r="BG174" s="201"/>
      <c r="BH174" s="201"/>
      <c r="BI174" s="201"/>
      <c r="BJ174" s="201">
        <f t="shared" si="80"/>
        <v>0</v>
      </c>
      <c r="BK174" s="201"/>
      <c r="BL174" s="201"/>
      <c r="BM174" s="201"/>
      <c r="BN174" s="201"/>
      <c r="BO174" s="201"/>
      <c r="BP174" s="201"/>
      <c r="BQ174" s="201">
        <f t="shared" si="81"/>
        <v>0</v>
      </c>
      <c r="BR174" s="201"/>
      <c r="BS174" s="201"/>
      <c r="BT174" s="201"/>
      <c r="BU174" s="201"/>
      <c r="BV174" s="201"/>
      <c r="BW174" s="201"/>
      <c r="BX174" s="201">
        <f t="shared" si="82"/>
        <v>0</v>
      </c>
      <c r="BY174" s="201"/>
      <c r="BZ174" s="201"/>
      <c r="CA174" s="201"/>
      <c r="CB174" s="201"/>
      <c r="CC174" s="201"/>
      <c r="CD174" s="201"/>
      <c r="CE174" s="201">
        <f t="shared" si="83"/>
        <v>20</v>
      </c>
      <c r="CF174" s="201"/>
      <c r="CG174" s="201"/>
      <c r="CH174" s="201"/>
      <c r="CI174" s="201"/>
      <c r="CJ174" s="201"/>
      <c r="CK174" s="201"/>
      <c r="CL174" s="201">
        <f t="shared" si="84"/>
        <v>20</v>
      </c>
      <c r="CM174" s="201"/>
      <c r="CN174" s="201"/>
      <c r="CO174" s="201"/>
      <c r="CP174" s="201"/>
      <c r="CQ174" s="201"/>
      <c r="CR174" s="201"/>
      <c r="CS174" s="201">
        <f t="shared" si="85"/>
        <v>20</v>
      </c>
      <c r="CT174" s="201"/>
      <c r="CU174" s="201"/>
      <c r="CV174" s="201"/>
      <c r="CW174" s="201"/>
      <c r="CX174" s="201"/>
      <c r="CY174" s="201"/>
      <c r="CZ174" s="201">
        <f t="shared" si="86"/>
        <v>0</v>
      </c>
      <c r="DA174" s="201"/>
      <c r="DB174" s="201"/>
      <c r="DC174" s="201"/>
      <c r="DD174" s="201"/>
      <c r="DE174" s="201"/>
      <c r="DF174" s="201"/>
      <c r="DG174" s="201">
        <f t="shared" si="87"/>
        <v>20</v>
      </c>
      <c r="DH174" s="201"/>
      <c r="DI174" s="201"/>
      <c r="DJ174" s="201"/>
      <c r="DK174" s="201"/>
      <c r="DL174" s="201"/>
      <c r="DM174" s="201"/>
      <c r="DN174" s="201">
        <f t="shared" si="88"/>
        <v>0</v>
      </c>
      <c r="DO174" s="201"/>
      <c r="DP174" s="201"/>
      <c r="DQ174" s="201"/>
      <c r="DR174" s="201"/>
      <c r="DS174" s="201"/>
      <c r="DT174" s="201"/>
      <c r="DU174" s="201">
        <f t="shared" si="89"/>
        <v>0</v>
      </c>
      <c r="DV174" s="201"/>
      <c r="DW174" s="201"/>
      <c r="DX174" s="201"/>
      <c r="DY174" s="201"/>
      <c r="DZ174" s="201"/>
      <c r="EA174" s="201"/>
      <c r="EB174" s="201">
        <f t="shared" si="90"/>
        <v>0</v>
      </c>
      <c r="EC174" s="201"/>
      <c r="ED174" s="201"/>
      <c r="EE174" s="201"/>
      <c r="EF174" s="201"/>
      <c r="EG174" s="201"/>
      <c r="EH174" s="201"/>
      <c r="EI174" s="201">
        <f t="shared" si="91"/>
        <v>0</v>
      </c>
      <c r="EJ174" s="201"/>
      <c r="EK174" s="201"/>
      <c r="EL174" s="201"/>
      <c r="EM174" s="201"/>
      <c r="EN174" s="201"/>
      <c r="EO174" s="201"/>
      <c r="EP174" s="201">
        <f t="shared" si="92"/>
        <v>0</v>
      </c>
      <c r="EQ174" s="201"/>
      <c r="ER174" s="201"/>
      <c r="ES174" s="201"/>
      <c r="ET174" s="201"/>
      <c r="EU174" s="201"/>
      <c r="EV174" s="201"/>
      <c r="EW174" s="201">
        <f t="shared" si="93"/>
        <v>0</v>
      </c>
      <c r="EX174" s="201"/>
      <c r="EY174" s="201"/>
      <c r="EZ174" s="201"/>
      <c r="FA174" s="201"/>
      <c r="FB174" s="201"/>
      <c r="FC174" s="201"/>
      <c r="FD174" s="201">
        <f t="shared" si="94"/>
        <v>0</v>
      </c>
      <c r="FE174" s="201"/>
      <c r="FF174" s="201"/>
      <c r="FG174" s="201"/>
      <c r="FH174" s="201"/>
      <c r="FI174" s="201"/>
      <c r="FJ174" s="201"/>
      <c r="FK174" s="201" t="str">
        <f t="shared" si="95"/>
        <v/>
      </c>
      <c r="FL174" s="201"/>
      <c r="FM174" s="201"/>
      <c r="FN174" s="201"/>
      <c r="FO174" s="201"/>
      <c r="FP174" s="201"/>
      <c r="FQ174" s="201"/>
      <c r="FR174" s="201">
        <f t="shared" si="96"/>
        <v>0</v>
      </c>
      <c r="FS174" s="201"/>
      <c r="FT174" s="201"/>
      <c r="FU174" s="201"/>
      <c r="FV174" s="201"/>
      <c r="FW174" s="201"/>
      <c r="FX174" s="201"/>
      <c r="FY174" s="201" t="str">
        <f t="shared" si="97"/>
        <v/>
      </c>
      <c r="FZ174" s="201"/>
      <c r="GA174" s="201"/>
      <c r="GB174" s="201"/>
      <c r="GC174" s="201"/>
      <c r="GD174" s="201"/>
      <c r="GE174" s="201"/>
      <c r="GF174" s="201" t="str">
        <f t="shared" si="98"/>
        <v/>
      </c>
      <c r="GG174" s="201"/>
      <c r="GH174" s="201"/>
      <c r="GI174" s="201"/>
      <c r="GJ174" s="201"/>
      <c r="GK174" s="201"/>
      <c r="GL174" s="201"/>
      <c r="GM174" s="201" t="str">
        <f t="shared" si="99"/>
        <v/>
      </c>
      <c r="GN174" s="201"/>
      <c r="GO174" s="201"/>
      <c r="GP174" s="201"/>
      <c r="GQ174" s="201"/>
      <c r="GR174" s="201"/>
      <c r="GS174" s="201"/>
      <c r="GT174" s="201" t="str">
        <f t="shared" si="100"/>
        <v/>
      </c>
      <c r="GU174" s="201"/>
      <c r="GV174" s="201"/>
      <c r="GW174" s="201"/>
      <c r="GX174" s="201"/>
      <c r="GY174" s="201"/>
      <c r="GZ174" s="201"/>
      <c r="HA174" s="201" t="str">
        <f t="shared" si="101"/>
        <v/>
      </c>
      <c r="HB174" s="201"/>
      <c r="HC174" s="201"/>
      <c r="HD174" s="201"/>
      <c r="HE174" s="201"/>
      <c r="HF174" s="201"/>
      <c r="HG174" s="201"/>
      <c r="HH174" s="201" t="str">
        <f t="shared" si="102"/>
        <v/>
      </c>
      <c r="HI174" s="201"/>
      <c r="HJ174" s="201"/>
      <c r="HK174" s="201"/>
      <c r="HL174" s="201"/>
      <c r="HM174" s="201"/>
      <c r="HN174" s="201"/>
      <c r="HO174" s="201" t="str">
        <f t="shared" si="103"/>
        <v/>
      </c>
      <c r="HP174" s="201"/>
      <c r="HQ174" s="201"/>
      <c r="HR174" s="201"/>
      <c r="HS174" s="201"/>
      <c r="HT174" s="201"/>
      <c r="HU174" s="201"/>
      <c r="HV174" s="201" t="str">
        <f t="shared" si="104"/>
        <v/>
      </c>
      <c r="HW174" s="201"/>
      <c r="HX174" s="201"/>
      <c r="HY174" s="201"/>
      <c r="HZ174" s="201"/>
      <c r="IA174" s="201"/>
      <c r="IB174" s="201"/>
      <c r="IC174" s="201" t="str">
        <f t="shared" si="105"/>
        <v/>
      </c>
      <c r="ID174" s="201"/>
      <c r="IE174" s="201"/>
      <c r="IF174" s="201"/>
      <c r="IG174" s="201"/>
      <c r="IH174" s="201"/>
      <c r="II174" s="201"/>
      <c r="IJ174" s="201" t="str">
        <f t="shared" si="106"/>
        <v/>
      </c>
      <c r="IK174" s="201"/>
      <c r="IL174" s="201"/>
      <c r="IM174" s="201"/>
      <c r="IN174" s="201"/>
      <c r="IO174" s="201"/>
      <c r="IP174" s="201"/>
      <c r="IQ174" s="201" t="str">
        <f t="shared" si="107"/>
        <v/>
      </c>
      <c r="IR174" s="201"/>
      <c r="IS174" s="201"/>
      <c r="IT174" s="201"/>
      <c r="IU174" s="201"/>
      <c r="IV174" s="201"/>
      <c r="IW174" s="201"/>
      <c r="IX174" s="201" t="str">
        <f t="shared" si="108"/>
        <v/>
      </c>
      <c r="IY174" s="201"/>
      <c r="IZ174" s="201"/>
      <c r="JA174" s="201"/>
      <c r="JB174" s="201"/>
      <c r="JC174" s="201"/>
      <c r="JD174" s="201"/>
      <c r="JE174" s="201" t="str">
        <f t="shared" si="109"/>
        <v/>
      </c>
      <c r="JF174" s="201"/>
      <c r="JG174" s="201"/>
      <c r="JH174" s="201"/>
      <c r="JI174" s="201"/>
      <c r="JJ174" s="201"/>
      <c r="JK174" s="201"/>
      <c r="JL174" s="201" t="str">
        <f t="shared" si="110"/>
        <v/>
      </c>
      <c r="JM174" s="201"/>
      <c r="JN174" s="201"/>
      <c r="JO174" s="201"/>
      <c r="JP174" s="201"/>
      <c r="JQ174" s="201"/>
      <c r="JR174" s="201"/>
      <c r="JS174" s="201" t="str">
        <f t="shared" si="111"/>
        <v/>
      </c>
      <c r="JT174" s="201"/>
      <c r="JU174" s="201"/>
      <c r="JV174" s="201"/>
      <c r="JW174" s="201"/>
      <c r="JX174" s="201"/>
      <c r="JY174" s="201"/>
      <c r="JZ174" s="201" t="str">
        <f t="shared" si="112"/>
        <v/>
      </c>
      <c r="KA174" s="201"/>
      <c r="KB174" s="201"/>
      <c r="KC174" s="201"/>
      <c r="KD174" s="201"/>
      <c r="KE174" s="201"/>
      <c r="KF174" s="201"/>
      <c r="KG174" s="201" t="str">
        <f t="shared" si="113"/>
        <v/>
      </c>
      <c r="KH174" s="201"/>
      <c r="KI174" s="201"/>
      <c r="KJ174" s="201"/>
      <c r="KK174" s="201"/>
      <c r="KL174" s="201"/>
      <c r="KM174" s="201"/>
      <c r="KN174" s="201" t="str">
        <f t="shared" si="114"/>
        <v/>
      </c>
      <c r="KO174" s="201"/>
      <c r="KP174" s="201"/>
      <c r="KQ174" s="201"/>
      <c r="KR174" s="201"/>
      <c r="KS174" s="201"/>
      <c r="KT174" s="201"/>
      <c r="KU174" s="201" t="str">
        <f t="shared" si="115"/>
        <v/>
      </c>
      <c r="KV174" s="201"/>
      <c r="KW174" s="201"/>
      <c r="KX174" s="201"/>
      <c r="KY174" s="201"/>
      <c r="KZ174" s="201"/>
      <c r="LA174" s="201"/>
      <c r="LB174" s="201" t="str">
        <f t="shared" si="116"/>
        <v/>
      </c>
      <c r="LC174" s="201"/>
      <c r="LD174" s="201"/>
      <c r="LE174" s="201"/>
      <c r="LF174" s="201"/>
      <c r="LG174" s="201"/>
      <c r="LH174" s="201"/>
      <c r="LI174" s="201" t="str">
        <f t="shared" ref="LI174:LI188" si="156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57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58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59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60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61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62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63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64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65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66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67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68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69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70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71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72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73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74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5" x14ac:dyDescent="0.2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152"/>
        <v>0</v>
      </c>
      <c r="U175" s="201"/>
      <c r="V175" s="201"/>
      <c r="W175" s="201"/>
      <c r="X175" s="201"/>
      <c r="Y175" s="201"/>
      <c r="Z175" s="201"/>
      <c r="AA175" s="201">
        <f t="shared" si="153"/>
        <v>0</v>
      </c>
      <c r="AB175" s="201"/>
      <c r="AC175" s="201"/>
      <c r="AD175" s="201"/>
      <c r="AE175" s="201"/>
      <c r="AF175" s="201"/>
      <c r="AG175" s="201"/>
      <c r="AH175" s="201">
        <f t="shared" ref="AH175:AH188" si="175">AH77</f>
        <v>0</v>
      </c>
      <c r="AI175" s="201"/>
      <c r="AJ175" s="201"/>
      <c r="AK175" s="201"/>
      <c r="AL175" s="201"/>
      <c r="AM175" s="201"/>
      <c r="AN175" s="201"/>
      <c r="AO175" s="201">
        <f t="shared" ref="AO175:AO188" si="176">AO77</f>
        <v>0</v>
      </c>
      <c r="AP175" s="201"/>
      <c r="AQ175" s="201"/>
      <c r="AR175" s="201"/>
      <c r="AS175" s="201"/>
      <c r="AT175" s="201"/>
      <c r="AU175" s="201"/>
      <c r="AV175" s="201">
        <f t="shared" ref="AV175:AV188" si="177">AV77</f>
        <v>0</v>
      </c>
      <c r="AW175" s="201"/>
      <c r="AX175" s="201"/>
      <c r="AY175" s="201"/>
      <c r="AZ175" s="201"/>
      <c r="BA175" s="201"/>
      <c r="BB175" s="201"/>
      <c r="BC175" s="201">
        <f t="shared" ref="BC175:BC188" si="178">BC77</f>
        <v>0</v>
      </c>
      <c r="BD175" s="201"/>
      <c r="BE175" s="201"/>
      <c r="BF175" s="201"/>
      <c r="BG175" s="201"/>
      <c r="BH175" s="201"/>
      <c r="BI175" s="201"/>
      <c r="BJ175" s="201">
        <f t="shared" ref="BJ175:BJ188" si="179">BJ77</f>
        <v>20</v>
      </c>
      <c r="BK175" s="201"/>
      <c r="BL175" s="201"/>
      <c r="BM175" s="201"/>
      <c r="BN175" s="201"/>
      <c r="BO175" s="201"/>
      <c r="BP175" s="201"/>
      <c r="BQ175" s="201">
        <f t="shared" ref="BQ175:BQ188" si="180">BQ77</f>
        <v>0</v>
      </c>
      <c r="BR175" s="201"/>
      <c r="BS175" s="201"/>
      <c r="BT175" s="201"/>
      <c r="BU175" s="201"/>
      <c r="BV175" s="201"/>
      <c r="BW175" s="201"/>
      <c r="BX175" s="201">
        <f t="shared" ref="BX175:BX188" si="181">BX77</f>
        <v>20</v>
      </c>
      <c r="BY175" s="201"/>
      <c r="BZ175" s="201"/>
      <c r="CA175" s="201"/>
      <c r="CB175" s="201"/>
      <c r="CC175" s="201"/>
      <c r="CD175" s="201"/>
      <c r="CE175" s="201">
        <f t="shared" ref="CE175:CE188" si="182">CE77</f>
        <v>20</v>
      </c>
      <c r="CF175" s="201"/>
      <c r="CG175" s="201"/>
      <c r="CH175" s="201"/>
      <c r="CI175" s="201"/>
      <c r="CJ175" s="201"/>
      <c r="CK175" s="201"/>
      <c r="CL175" s="201">
        <f t="shared" ref="CL175:CL188" si="183">CL77</f>
        <v>20</v>
      </c>
      <c r="CM175" s="201"/>
      <c r="CN175" s="201"/>
      <c r="CO175" s="201"/>
      <c r="CP175" s="201"/>
      <c r="CQ175" s="201"/>
      <c r="CR175" s="201"/>
      <c r="CS175" s="201">
        <f t="shared" ref="CS175:CS188" si="184">CS77</f>
        <v>20</v>
      </c>
      <c r="CT175" s="201"/>
      <c r="CU175" s="201"/>
      <c r="CV175" s="201"/>
      <c r="CW175" s="201"/>
      <c r="CX175" s="201"/>
      <c r="CY175" s="201"/>
      <c r="CZ175" s="201">
        <f t="shared" ref="CZ175:CZ188" si="185">CZ77</f>
        <v>20</v>
      </c>
      <c r="DA175" s="201"/>
      <c r="DB175" s="201"/>
      <c r="DC175" s="201"/>
      <c r="DD175" s="201"/>
      <c r="DE175" s="201"/>
      <c r="DF175" s="201"/>
      <c r="DG175" s="201">
        <f t="shared" ref="DG175:DG188" si="186">DG77</f>
        <v>20</v>
      </c>
      <c r="DH175" s="201"/>
      <c r="DI175" s="201"/>
      <c r="DJ175" s="201"/>
      <c r="DK175" s="201"/>
      <c r="DL175" s="201"/>
      <c r="DM175" s="201"/>
      <c r="DN175" s="201">
        <f t="shared" ref="DN175:DN188" si="187">DN77</f>
        <v>0</v>
      </c>
      <c r="DO175" s="201"/>
      <c r="DP175" s="201"/>
      <c r="DQ175" s="201"/>
      <c r="DR175" s="201"/>
      <c r="DS175" s="201"/>
      <c r="DT175" s="201"/>
      <c r="DU175" s="201">
        <f t="shared" ref="DU175:DU188" si="188">DU77</f>
        <v>0</v>
      </c>
      <c r="DV175" s="201"/>
      <c r="DW175" s="201"/>
      <c r="DX175" s="201"/>
      <c r="DY175" s="201"/>
      <c r="DZ175" s="201"/>
      <c r="EA175" s="201"/>
      <c r="EB175" s="201">
        <f t="shared" ref="EB175:EB188" si="189">EB77</f>
        <v>20</v>
      </c>
      <c r="EC175" s="201"/>
      <c r="ED175" s="201"/>
      <c r="EE175" s="201"/>
      <c r="EF175" s="201"/>
      <c r="EG175" s="201"/>
      <c r="EH175" s="201"/>
      <c r="EI175" s="201">
        <f t="shared" ref="EI175:EI188" si="190">EI77</f>
        <v>0</v>
      </c>
      <c r="EJ175" s="201"/>
      <c r="EK175" s="201"/>
      <c r="EL175" s="201"/>
      <c r="EM175" s="201"/>
      <c r="EN175" s="201"/>
      <c r="EO175" s="201"/>
      <c r="EP175" s="201">
        <f t="shared" ref="EP175:EP188" si="191">EP77</f>
        <v>0</v>
      </c>
      <c r="EQ175" s="201"/>
      <c r="ER175" s="201"/>
      <c r="ES175" s="201"/>
      <c r="ET175" s="201"/>
      <c r="EU175" s="201"/>
      <c r="EV175" s="201"/>
      <c r="EW175" s="201">
        <f t="shared" ref="EW175:EW188" si="192">EW77</f>
        <v>0</v>
      </c>
      <c r="EX175" s="201"/>
      <c r="EY175" s="201"/>
      <c r="EZ175" s="201"/>
      <c r="FA175" s="201"/>
      <c r="FB175" s="201"/>
      <c r="FC175" s="201"/>
      <c r="FD175" s="201">
        <f t="shared" ref="FD175:FD188" si="193">FD77</f>
        <v>0</v>
      </c>
      <c r="FE175" s="201"/>
      <c r="FF175" s="201"/>
      <c r="FG175" s="201"/>
      <c r="FH175" s="201"/>
      <c r="FI175" s="201"/>
      <c r="FJ175" s="201"/>
      <c r="FK175" s="201" t="str">
        <f t="shared" ref="FK175:FK188" si="194">FK77</f>
        <v/>
      </c>
      <c r="FL175" s="201"/>
      <c r="FM175" s="201"/>
      <c r="FN175" s="201"/>
      <c r="FO175" s="201"/>
      <c r="FP175" s="201"/>
      <c r="FQ175" s="201"/>
      <c r="FR175" s="201">
        <f t="shared" ref="FR175:FR188" si="195">FR77</f>
        <v>0</v>
      </c>
      <c r="FS175" s="201"/>
      <c r="FT175" s="201"/>
      <c r="FU175" s="201"/>
      <c r="FV175" s="201"/>
      <c r="FW175" s="201"/>
      <c r="FX175" s="201"/>
      <c r="FY175" s="201" t="str">
        <f t="shared" ref="FY175:FY188" si="196">FY77</f>
        <v/>
      </c>
      <c r="FZ175" s="201"/>
      <c r="GA175" s="201"/>
      <c r="GB175" s="201"/>
      <c r="GC175" s="201"/>
      <c r="GD175" s="201"/>
      <c r="GE175" s="201"/>
      <c r="GF175" s="201" t="str">
        <f t="shared" ref="GF175:GF188" si="197">GF77</f>
        <v/>
      </c>
      <c r="GG175" s="201"/>
      <c r="GH175" s="201"/>
      <c r="GI175" s="201"/>
      <c r="GJ175" s="201"/>
      <c r="GK175" s="201"/>
      <c r="GL175" s="201"/>
      <c r="GM175" s="201" t="str">
        <f t="shared" ref="GM175:GM188" si="198">GM77</f>
        <v/>
      </c>
      <c r="GN175" s="201"/>
      <c r="GO175" s="201"/>
      <c r="GP175" s="201"/>
      <c r="GQ175" s="201"/>
      <c r="GR175" s="201"/>
      <c r="GS175" s="201"/>
      <c r="GT175" s="201" t="str">
        <f t="shared" ref="GT175:GT188" si="199">GT77</f>
        <v/>
      </c>
      <c r="GU175" s="201"/>
      <c r="GV175" s="201"/>
      <c r="GW175" s="201"/>
      <c r="GX175" s="201"/>
      <c r="GY175" s="201"/>
      <c r="GZ175" s="201"/>
      <c r="HA175" s="201" t="str">
        <f t="shared" ref="HA175:HA188" si="200">HA77</f>
        <v/>
      </c>
      <c r="HB175" s="201"/>
      <c r="HC175" s="201"/>
      <c r="HD175" s="201"/>
      <c r="HE175" s="201"/>
      <c r="HF175" s="201"/>
      <c r="HG175" s="201"/>
      <c r="HH175" s="201" t="str">
        <f t="shared" ref="HH175:HH188" si="201">HH77</f>
        <v/>
      </c>
      <c r="HI175" s="201"/>
      <c r="HJ175" s="201"/>
      <c r="HK175" s="201"/>
      <c r="HL175" s="201"/>
      <c r="HM175" s="201"/>
      <c r="HN175" s="201"/>
      <c r="HO175" s="201" t="str">
        <f t="shared" ref="HO175:HO188" si="202">HO77</f>
        <v/>
      </c>
      <c r="HP175" s="201"/>
      <c r="HQ175" s="201"/>
      <c r="HR175" s="201"/>
      <c r="HS175" s="201"/>
      <c r="HT175" s="201"/>
      <c r="HU175" s="201"/>
      <c r="HV175" s="201" t="str">
        <f t="shared" ref="HV175:HV188" si="203">HV77</f>
        <v/>
      </c>
      <c r="HW175" s="201"/>
      <c r="HX175" s="201"/>
      <c r="HY175" s="201"/>
      <c r="HZ175" s="201"/>
      <c r="IA175" s="201"/>
      <c r="IB175" s="201"/>
      <c r="IC175" s="201" t="str">
        <f t="shared" ref="IC175:IC188" si="204">IC77</f>
        <v/>
      </c>
      <c r="ID175" s="201"/>
      <c r="IE175" s="201"/>
      <c r="IF175" s="201"/>
      <c r="IG175" s="201"/>
      <c r="IH175" s="201"/>
      <c r="II175" s="201"/>
      <c r="IJ175" s="201" t="str">
        <f t="shared" ref="IJ175:IJ188" si="205">IJ77</f>
        <v/>
      </c>
      <c r="IK175" s="201"/>
      <c r="IL175" s="201"/>
      <c r="IM175" s="201"/>
      <c r="IN175" s="201"/>
      <c r="IO175" s="201"/>
      <c r="IP175" s="201"/>
      <c r="IQ175" s="201" t="str">
        <f t="shared" ref="IQ175:IQ188" si="206">IQ77</f>
        <v/>
      </c>
      <c r="IR175" s="201"/>
      <c r="IS175" s="201"/>
      <c r="IT175" s="201"/>
      <c r="IU175" s="201"/>
      <c r="IV175" s="201"/>
      <c r="IW175" s="201"/>
      <c r="IX175" s="201" t="str">
        <f t="shared" ref="IX175:IX188" si="207">IX77</f>
        <v/>
      </c>
      <c r="IY175" s="201"/>
      <c r="IZ175" s="201"/>
      <c r="JA175" s="201"/>
      <c r="JB175" s="201"/>
      <c r="JC175" s="201"/>
      <c r="JD175" s="201"/>
      <c r="JE175" s="201" t="str">
        <f t="shared" ref="JE175:JE188" si="208">JE77</f>
        <v/>
      </c>
      <c r="JF175" s="201"/>
      <c r="JG175" s="201"/>
      <c r="JH175" s="201"/>
      <c r="JI175" s="201"/>
      <c r="JJ175" s="201"/>
      <c r="JK175" s="201"/>
      <c r="JL175" s="201" t="str">
        <f t="shared" ref="JL175:JL188" si="209">JL77</f>
        <v/>
      </c>
      <c r="JM175" s="201"/>
      <c r="JN175" s="201"/>
      <c r="JO175" s="201"/>
      <c r="JP175" s="201"/>
      <c r="JQ175" s="201"/>
      <c r="JR175" s="201"/>
      <c r="JS175" s="201" t="str">
        <f t="shared" ref="JS175:JS188" si="210">JS77</f>
        <v/>
      </c>
      <c r="JT175" s="201"/>
      <c r="JU175" s="201"/>
      <c r="JV175" s="201"/>
      <c r="JW175" s="201"/>
      <c r="JX175" s="201"/>
      <c r="JY175" s="201"/>
      <c r="JZ175" s="201" t="str">
        <f t="shared" ref="JZ175:JZ188" si="211">JZ77</f>
        <v/>
      </c>
      <c r="KA175" s="201"/>
      <c r="KB175" s="201"/>
      <c r="KC175" s="201"/>
      <c r="KD175" s="201"/>
      <c r="KE175" s="201"/>
      <c r="KF175" s="201"/>
      <c r="KG175" s="201" t="str">
        <f t="shared" ref="KG175:KG188" si="212">KG77</f>
        <v/>
      </c>
      <c r="KH175" s="201"/>
      <c r="KI175" s="201"/>
      <c r="KJ175" s="201"/>
      <c r="KK175" s="201"/>
      <c r="KL175" s="201"/>
      <c r="KM175" s="201"/>
      <c r="KN175" s="201" t="str">
        <f t="shared" ref="KN175:KN188" si="213">KN77</f>
        <v/>
      </c>
      <c r="KO175" s="201"/>
      <c r="KP175" s="201"/>
      <c r="KQ175" s="201"/>
      <c r="KR175" s="201"/>
      <c r="KS175" s="201"/>
      <c r="KT175" s="201"/>
      <c r="KU175" s="201" t="str">
        <f t="shared" ref="KU175:KU188" si="214">KU77</f>
        <v/>
      </c>
      <c r="KV175" s="201"/>
      <c r="KW175" s="201"/>
      <c r="KX175" s="201"/>
      <c r="KY175" s="201"/>
      <c r="KZ175" s="201"/>
      <c r="LA175" s="201"/>
      <c r="LB175" s="201" t="str">
        <f t="shared" ref="LB175:LB188" si="215">LB77</f>
        <v/>
      </c>
      <c r="LC175" s="201"/>
      <c r="LD175" s="201"/>
      <c r="LE175" s="201"/>
      <c r="LF175" s="201"/>
      <c r="LG175" s="201"/>
      <c r="LH175" s="201"/>
      <c r="LI175" s="201" t="str">
        <f t="shared" si="156"/>
        <v/>
      </c>
      <c r="LJ175" s="201"/>
      <c r="LK175" s="201"/>
      <c r="LL175" s="201"/>
      <c r="LM175" s="201"/>
      <c r="LN175" s="201"/>
      <c r="LO175" s="201"/>
      <c r="LP175" s="201" t="str">
        <f t="shared" si="157"/>
        <v/>
      </c>
      <c r="LQ175" s="201"/>
      <c r="LR175" s="201"/>
      <c r="LS175" s="201"/>
      <c r="LT175" s="201"/>
      <c r="LU175" s="201"/>
      <c r="LV175" s="201"/>
      <c r="LW175" s="201" t="str">
        <f t="shared" si="158"/>
        <v/>
      </c>
      <c r="LX175" s="201"/>
      <c r="LY175" s="201"/>
      <c r="LZ175" s="201"/>
      <c r="MA175" s="201"/>
      <c r="MB175" s="201"/>
      <c r="MC175" s="201"/>
      <c r="MD175" s="201" t="str">
        <f t="shared" si="159"/>
        <v/>
      </c>
      <c r="ME175" s="201"/>
      <c r="MF175" s="201"/>
      <c r="MG175" s="201"/>
      <c r="MH175" s="201"/>
      <c r="MI175" s="201"/>
      <c r="MJ175" s="201"/>
      <c r="MK175" s="201" t="str">
        <f t="shared" si="160"/>
        <v/>
      </c>
      <c r="ML175" s="201"/>
      <c r="MM175" s="201"/>
      <c r="MN175" s="201"/>
      <c r="MO175" s="201"/>
      <c r="MP175" s="201"/>
      <c r="MQ175" s="201"/>
      <c r="MR175" s="201" t="str">
        <f t="shared" si="161"/>
        <v/>
      </c>
      <c r="MS175" s="201"/>
      <c r="MT175" s="201"/>
      <c r="MU175" s="201"/>
      <c r="MV175" s="201"/>
      <c r="MW175" s="201"/>
      <c r="MX175" s="201"/>
      <c r="MY175" s="201" t="str">
        <f t="shared" si="162"/>
        <v/>
      </c>
      <c r="MZ175" s="201"/>
      <c r="NA175" s="201"/>
      <c r="NB175" s="201"/>
      <c r="NC175" s="201"/>
      <c r="ND175" s="201"/>
      <c r="NE175" s="201"/>
      <c r="NF175" s="201" t="str">
        <f t="shared" si="163"/>
        <v/>
      </c>
      <c r="NG175" s="201"/>
      <c r="NH175" s="201"/>
      <c r="NI175" s="201"/>
      <c r="NJ175" s="201"/>
      <c r="NK175" s="201"/>
      <c r="NL175" s="201"/>
      <c r="NM175" s="201" t="str">
        <f t="shared" si="164"/>
        <v/>
      </c>
      <c r="NN175" s="201"/>
      <c r="NO175" s="201"/>
      <c r="NP175" s="201"/>
      <c r="NQ175" s="201"/>
      <c r="NR175" s="201"/>
      <c r="NS175" s="201"/>
      <c r="NT175" s="201" t="str">
        <f t="shared" si="165"/>
        <v/>
      </c>
      <c r="NU175" s="201"/>
      <c r="NV175" s="201"/>
      <c r="NW175" s="201"/>
      <c r="NX175" s="201"/>
      <c r="NY175" s="201"/>
      <c r="NZ175" s="201"/>
      <c r="OA175" s="201" t="str">
        <f t="shared" si="166"/>
        <v/>
      </c>
      <c r="OB175" s="201"/>
      <c r="OC175" s="201"/>
      <c r="OD175" s="201"/>
      <c r="OE175" s="201"/>
      <c r="OF175" s="201"/>
      <c r="OG175" s="201"/>
      <c r="OH175" s="201" t="str">
        <f t="shared" si="167"/>
        <v/>
      </c>
      <c r="OI175" s="201"/>
      <c r="OJ175" s="201"/>
      <c r="OK175" s="201"/>
      <c r="OL175" s="201"/>
      <c r="OM175" s="201"/>
      <c r="ON175" s="201"/>
      <c r="OO175" s="201" t="str">
        <f t="shared" si="168"/>
        <v/>
      </c>
      <c r="OP175" s="201"/>
      <c r="OQ175" s="201"/>
      <c r="OR175" s="201"/>
      <c r="OS175" s="201"/>
      <c r="OT175" s="201"/>
      <c r="OU175" s="201"/>
      <c r="OV175" s="201" t="str">
        <f t="shared" si="169"/>
        <v/>
      </c>
      <c r="OW175" s="201"/>
      <c r="OX175" s="201"/>
      <c r="OY175" s="201"/>
      <c r="OZ175" s="201"/>
      <c r="PA175" s="201"/>
      <c r="PB175" s="201"/>
      <c r="PC175" s="201" t="str">
        <f t="shared" si="170"/>
        <v/>
      </c>
      <c r="PD175" s="201"/>
      <c r="PE175" s="201"/>
      <c r="PF175" s="201"/>
      <c r="PG175" s="201"/>
      <c r="PH175" s="201"/>
      <c r="PI175" s="201"/>
      <c r="PJ175" s="201" t="str">
        <f t="shared" si="171"/>
        <v/>
      </c>
      <c r="PK175" s="201"/>
      <c r="PL175" s="201"/>
      <c r="PM175" s="201"/>
      <c r="PN175" s="201"/>
      <c r="PO175" s="201"/>
      <c r="PP175" s="201"/>
      <c r="PQ175" s="201" t="str">
        <f t="shared" si="172"/>
        <v/>
      </c>
      <c r="PR175" s="201"/>
      <c r="PS175" s="201"/>
      <c r="PT175" s="201"/>
      <c r="PU175" s="201"/>
      <c r="PV175" s="201"/>
      <c r="PW175" s="201"/>
      <c r="PX175" s="201" t="str">
        <f t="shared" si="173"/>
        <v/>
      </c>
      <c r="PY175" s="201"/>
      <c r="PZ175" s="201"/>
      <c r="QA175" s="201"/>
      <c r="QB175" s="201"/>
      <c r="QC175" s="201"/>
      <c r="QD175" s="201"/>
      <c r="QE175" s="201" t="str">
        <f t="shared" si="174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5" x14ac:dyDescent="0.2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152"/>
        <v>0</v>
      </c>
      <c r="U176" s="201"/>
      <c r="V176" s="201"/>
      <c r="W176" s="201"/>
      <c r="X176" s="201"/>
      <c r="Y176" s="201"/>
      <c r="Z176" s="201"/>
      <c r="AA176" s="201">
        <f t="shared" si="153"/>
        <v>0</v>
      </c>
      <c r="AB176" s="201"/>
      <c r="AC176" s="201"/>
      <c r="AD176" s="201"/>
      <c r="AE176" s="201"/>
      <c r="AF176" s="201"/>
      <c r="AG176" s="201"/>
      <c r="AH176" s="201">
        <f t="shared" si="175"/>
        <v>0</v>
      </c>
      <c r="AI176" s="201"/>
      <c r="AJ176" s="201"/>
      <c r="AK176" s="201"/>
      <c r="AL176" s="201"/>
      <c r="AM176" s="201"/>
      <c r="AN176" s="201"/>
      <c r="AO176" s="201">
        <f t="shared" si="176"/>
        <v>0</v>
      </c>
      <c r="AP176" s="201"/>
      <c r="AQ176" s="201"/>
      <c r="AR176" s="201"/>
      <c r="AS176" s="201"/>
      <c r="AT176" s="201"/>
      <c r="AU176" s="201"/>
      <c r="AV176" s="201">
        <f t="shared" si="177"/>
        <v>0</v>
      </c>
      <c r="AW176" s="201"/>
      <c r="AX176" s="201"/>
      <c r="AY176" s="201"/>
      <c r="AZ176" s="201"/>
      <c r="BA176" s="201"/>
      <c r="BB176" s="201"/>
      <c r="BC176" s="201">
        <f t="shared" si="178"/>
        <v>0</v>
      </c>
      <c r="BD176" s="201"/>
      <c r="BE176" s="201"/>
      <c r="BF176" s="201"/>
      <c r="BG176" s="201"/>
      <c r="BH176" s="201"/>
      <c r="BI176" s="201"/>
      <c r="BJ176" s="201">
        <f t="shared" si="179"/>
        <v>0</v>
      </c>
      <c r="BK176" s="201"/>
      <c r="BL176" s="201"/>
      <c r="BM176" s="201"/>
      <c r="BN176" s="201"/>
      <c r="BO176" s="201"/>
      <c r="BP176" s="201"/>
      <c r="BQ176" s="201">
        <f t="shared" si="180"/>
        <v>0</v>
      </c>
      <c r="BR176" s="201"/>
      <c r="BS176" s="201"/>
      <c r="BT176" s="201"/>
      <c r="BU176" s="201"/>
      <c r="BV176" s="201"/>
      <c r="BW176" s="201"/>
      <c r="BX176" s="201">
        <f t="shared" si="181"/>
        <v>0</v>
      </c>
      <c r="BY176" s="201"/>
      <c r="BZ176" s="201"/>
      <c r="CA176" s="201"/>
      <c r="CB176" s="201"/>
      <c r="CC176" s="201"/>
      <c r="CD176" s="201"/>
      <c r="CE176" s="201">
        <f t="shared" si="182"/>
        <v>0</v>
      </c>
      <c r="CF176" s="201"/>
      <c r="CG176" s="201"/>
      <c r="CH176" s="201"/>
      <c r="CI176" s="201"/>
      <c r="CJ176" s="201"/>
      <c r="CK176" s="201"/>
      <c r="CL176" s="201">
        <f t="shared" si="183"/>
        <v>0</v>
      </c>
      <c r="CM176" s="201"/>
      <c r="CN176" s="201"/>
      <c r="CO176" s="201"/>
      <c r="CP176" s="201"/>
      <c r="CQ176" s="201"/>
      <c r="CR176" s="201"/>
      <c r="CS176" s="201">
        <f t="shared" si="184"/>
        <v>0</v>
      </c>
      <c r="CT176" s="201"/>
      <c r="CU176" s="201"/>
      <c r="CV176" s="201"/>
      <c r="CW176" s="201"/>
      <c r="CX176" s="201"/>
      <c r="CY176" s="201"/>
      <c r="CZ176" s="201">
        <f t="shared" si="185"/>
        <v>0</v>
      </c>
      <c r="DA176" s="201"/>
      <c r="DB176" s="201"/>
      <c r="DC176" s="201"/>
      <c r="DD176" s="201"/>
      <c r="DE176" s="201"/>
      <c r="DF176" s="201"/>
      <c r="DG176" s="201">
        <f t="shared" si="186"/>
        <v>0</v>
      </c>
      <c r="DH176" s="201"/>
      <c r="DI176" s="201"/>
      <c r="DJ176" s="201"/>
      <c r="DK176" s="201"/>
      <c r="DL176" s="201"/>
      <c r="DM176" s="201"/>
      <c r="DN176" s="201">
        <f t="shared" si="187"/>
        <v>0</v>
      </c>
      <c r="DO176" s="201"/>
      <c r="DP176" s="201"/>
      <c r="DQ176" s="201"/>
      <c r="DR176" s="201"/>
      <c r="DS176" s="201"/>
      <c r="DT176" s="201"/>
      <c r="DU176" s="201">
        <f t="shared" si="188"/>
        <v>0</v>
      </c>
      <c r="DV176" s="201"/>
      <c r="DW176" s="201"/>
      <c r="DX176" s="201"/>
      <c r="DY176" s="201"/>
      <c r="DZ176" s="201"/>
      <c r="EA176" s="201"/>
      <c r="EB176" s="201">
        <f t="shared" si="189"/>
        <v>0</v>
      </c>
      <c r="EC176" s="201"/>
      <c r="ED176" s="201"/>
      <c r="EE176" s="201"/>
      <c r="EF176" s="201"/>
      <c r="EG176" s="201"/>
      <c r="EH176" s="201"/>
      <c r="EI176" s="201">
        <f t="shared" si="190"/>
        <v>0</v>
      </c>
      <c r="EJ176" s="201"/>
      <c r="EK176" s="201"/>
      <c r="EL176" s="201"/>
      <c r="EM176" s="201"/>
      <c r="EN176" s="201"/>
      <c r="EO176" s="201"/>
      <c r="EP176" s="201">
        <f t="shared" si="191"/>
        <v>0</v>
      </c>
      <c r="EQ176" s="201"/>
      <c r="ER176" s="201"/>
      <c r="ES176" s="201"/>
      <c r="ET176" s="201"/>
      <c r="EU176" s="201"/>
      <c r="EV176" s="201"/>
      <c r="EW176" s="201">
        <f t="shared" si="192"/>
        <v>0</v>
      </c>
      <c r="EX176" s="201"/>
      <c r="EY176" s="201"/>
      <c r="EZ176" s="201"/>
      <c r="FA176" s="201"/>
      <c r="FB176" s="201"/>
      <c r="FC176" s="201"/>
      <c r="FD176" s="201">
        <f t="shared" si="193"/>
        <v>0</v>
      </c>
      <c r="FE176" s="201"/>
      <c r="FF176" s="201"/>
      <c r="FG176" s="201"/>
      <c r="FH176" s="201"/>
      <c r="FI176" s="201"/>
      <c r="FJ176" s="201"/>
      <c r="FK176" s="201" t="str">
        <f t="shared" si="194"/>
        <v/>
      </c>
      <c r="FL176" s="201"/>
      <c r="FM176" s="201"/>
      <c r="FN176" s="201"/>
      <c r="FO176" s="201"/>
      <c r="FP176" s="201"/>
      <c r="FQ176" s="201"/>
      <c r="FR176" s="201">
        <f t="shared" si="195"/>
        <v>0</v>
      </c>
      <c r="FS176" s="201"/>
      <c r="FT176" s="201"/>
      <c r="FU176" s="201"/>
      <c r="FV176" s="201"/>
      <c r="FW176" s="201"/>
      <c r="FX176" s="201"/>
      <c r="FY176" s="201" t="str">
        <f t="shared" si="196"/>
        <v/>
      </c>
      <c r="FZ176" s="201"/>
      <c r="GA176" s="201"/>
      <c r="GB176" s="201"/>
      <c r="GC176" s="201"/>
      <c r="GD176" s="201"/>
      <c r="GE176" s="201"/>
      <c r="GF176" s="201" t="str">
        <f t="shared" si="197"/>
        <v/>
      </c>
      <c r="GG176" s="201"/>
      <c r="GH176" s="201"/>
      <c r="GI176" s="201"/>
      <c r="GJ176" s="201"/>
      <c r="GK176" s="201"/>
      <c r="GL176" s="201"/>
      <c r="GM176" s="201" t="str">
        <f t="shared" si="198"/>
        <v/>
      </c>
      <c r="GN176" s="201"/>
      <c r="GO176" s="201"/>
      <c r="GP176" s="201"/>
      <c r="GQ176" s="201"/>
      <c r="GR176" s="201"/>
      <c r="GS176" s="201"/>
      <c r="GT176" s="201" t="str">
        <f t="shared" si="199"/>
        <v/>
      </c>
      <c r="GU176" s="201"/>
      <c r="GV176" s="201"/>
      <c r="GW176" s="201"/>
      <c r="GX176" s="201"/>
      <c r="GY176" s="201"/>
      <c r="GZ176" s="201"/>
      <c r="HA176" s="201" t="str">
        <f t="shared" si="200"/>
        <v/>
      </c>
      <c r="HB176" s="201"/>
      <c r="HC176" s="201"/>
      <c r="HD176" s="201"/>
      <c r="HE176" s="201"/>
      <c r="HF176" s="201"/>
      <c r="HG176" s="201"/>
      <c r="HH176" s="201" t="str">
        <f t="shared" si="201"/>
        <v/>
      </c>
      <c r="HI176" s="201"/>
      <c r="HJ176" s="201"/>
      <c r="HK176" s="201"/>
      <c r="HL176" s="201"/>
      <c r="HM176" s="201"/>
      <c r="HN176" s="201"/>
      <c r="HO176" s="201" t="str">
        <f t="shared" si="202"/>
        <v/>
      </c>
      <c r="HP176" s="201"/>
      <c r="HQ176" s="201"/>
      <c r="HR176" s="201"/>
      <c r="HS176" s="201"/>
      <c r="HT176" s="201"/>
      <c r="HU176" s="201"/>
      <c r="HV176" s="201" t="str">
        <f t="shared" si="203"/>
        <v/>
      </c>
      <c r="HW176" s="201"/>
      <c r="HX176" s="201"/>
      <c r="HY176" s="201"/>
      <c r="HZ176" s="201"/>
      <c r="IA176" s="201"/>
      <c r="IB176" s="201"/>
      <c r="IC176" s="201" t="str">
        <f t="shared" si="204"/>
        <v/>
      </c>
      <c r="ID176" s="201"/>
      <c r="IE176" s="201"/>
      <c r="IF176" s="201"/>
      <c r="IG176" s="201"/>
      <c r="IH176" s="201"/>
      <c r="II176" s="201"/>
      <c r="IJ176" s="201" t="str">
        <f t="shared" si="205"/>
        <v/>
      </c>
      <c r="IK176" s="201"/>
      <c r="IL176" s="201"/>
      <c r="IM176" s="201"/>
      <c r="IN176" s="201"/>
      <c r="IO176" s="201"/>
      <c r="IP176" s="201"/>
      <c r="IQ176" s="201" t="str">
        <f t="shared" si="206"/>
        <v/>
      </c>
      <c r="IR176" s="201"/>
      <c r="IS176" s="201"/>
      <c r="IT176" s="201"/>
      <c r="IU176" s="201"/>
      <c r="IV176" s="201"/>
      <c r="IW176" s="201"/>
      <c r="IX176" s="201" t="str">
        <f t="shared" si="207"/>
        <v/>
      </c>
      <c r="IY176" s="201"/>
      <c r="IZ176" s="201"/>
      <c r="JA176" s="201"/>
      <c r="JB176" s="201"/>
      <c r="JC176" s="201"/>
      <c r="JD176" s="201"/>
      <c r="JE176" s="201" t="str">
        <f t="shared" si="208"/>
        <v/>
      </c>
      <c r="JF176" s="201"/>
      <c r="JG176" s="201"/>
      <c r="JH176" s="201"/>
      <c r="JI176" s="201"/>
      <c r="JJ176" s="201"/>
      <c r="JK176" s="201"/>
      <c r="JL176" s="201" t="str">
        <f t="shared" si="209"/>
        <v/>
      </c>
      <c r="JM176" s="201"/>
      <c r="JN176" s="201"/>
      <c r="JO176" s="201"/>
      <c r="JP176" s="201"/>
      <c r="JQ176" s="201"/>
      <c r="JR176" s="201"/>
      <c r="JS176" s="201" t="str">
        <f t="shared" si="210"/>
        <v/>
      </c>
      <c r="JT176" s="201"/>
      <c r="JU176" s="201"/>
      <c r="JV176" s="201"/>
      <c r="JW176" s="201"/>
      <c r="JX176" s="201"/>
      <c r="JY176" s="201"/>
      <c r="JZ176" s="201" t="str">
        <f t="shared" si="211"/>
        <v/>
      </c>
      <c r="KA176" s="201"/>
      <c r="KB176" s="201"/>
      <c r="KC176" s="201"/>
      <c r="KD176" s="201"/>
      <c r="KE176" s="201"/>
      <c r="KF176" s="201"/>
      <c r="KG176" s="201" t="str">
        <f t="shared" si="212"/>
        <v/>
      </c>
      <c r="KH176" s="201"/>
      <c r="KI176" s="201"/>
      <c r="KJ176" s="201"/>
      <c r="KK176" s="201"/>
      <c r="KL176" s="201"/>
      <c r="KM176" s="201"/>
      <c r="KN176" s="201" t="str">
        <f t="shared" si="213"/>
        <v/>
      </c>
      <c r="KO176" s="201"/>
      <c r="KP176" s="201"/>
      <c r="KQ176" s="201"/>
      <c r="KR176" s="201"/>
      <c r="KS176" s="201"/>
      <c r="KT176" s="201"/>
      <c r="KU176" s="201" t="str">
        <f t="shared" si="214"/>
        <v/>
      </c>
      <c r="KV176" s="201"/>
      <c r="KW176" s="201"/>
      <c r="KX176" s="201"/>
      <c r="KY176" s="201"/>
      <c r="KZ176" s="201"/>
      <c r="LA176" s="201"/>
      <c r="LB176" s="201" t="str">
        <f t="shared" si="215"/>
        <v/>
      </c>
      <c r="LC176" s="201"/>
      <c r="LD176" s="201"/>
      <c r="LE176" s="201"/>
      <c r="LF176" s="201"/>
      <c r="LG176" s="201"/>
      <c r="LH176" s="201"/>
      <c r="LI176" s="201" t="str">
        <f t="shared" si="156"/>
        <v/>
      </c>
      <c r="LJ176" s="201"/>
      <c r="LK176" s="201"/>
      <c r="LL176" s="201"/>
      <c r="LM176" s="201"/>
      <c r="LN176" s="201"/>
      <c r="LO176" s="201"/>
      <c r="LP176" s="201" t="str">
        <f t="shared" si="157"/>
        <v/>
      </c>
      <c r="LQ176" s="201"/>
      <c r="LR176" s="201"/>
      <c r="LS176" s="201"/>
      <c r="LT176" s="201"/>
      <c r="LU176" s="201"/>
      <c r="LV176" s="201"/>
      <c r="LW176" s="201" t="str">
        <f t="shared" si="158"/>
        <v/>
      </c>
      <c r="LX176" s="201"/>
      <c r="LY176" s="201"/>
      <c r="LZ176" s="201"/>
      <c r="MA176" s="201"/>
      <c r="MB176" s="201"/>
      <c r="MC176" s="201"/>
      <c r="MD176" s="201" t="str">
        <f t="shared" si="159"/>
        <v/>
      </c>
      <c r="ME176" s="201"/>
      <c r="MF176" s="201"/>
      <c r="MG176" s="201"/>
      <c r="MH176" s="201"/>
      <c r="MI176" s="201"/>
      <c r="MJ176" s="201"/>
      <c r="MK176" s="201" t="str">
        <f t="shared" si="160"/>
        <v/>
      </c>
      <c r="ML176" s="201"/>
      <c r="MM176" s="201"/>
      <c r="MN176" s="201"/>
      <c r="MO176" s="201"/>
      <c r="MP176" s="201"/>
      <c r="MQ176" s="201"/>
      <c r="MR176" s="201" t="str">
        <f t="shared" si="161"/>
        <v/>
      </c>
      <c r="MS176" s="201"/>
      <c r="MT176" s="201"/>
      <c r="MU176" s="201"/>
      <c r="MV176" s="201"/>
      <c r="MW176" s="201"/>
      <c r="MX176" s="201"/>
      <c r="MY176" s="201" t="str">
        <f t="shared" si="162"/>
        <v/>
      </c>
      <c r="MZ176" s="201"/>
      <c r="NA176" s="201"/>
      <c r="NB176" s="201"/>
      <c r="NC176" s="201"/>
      <c r="ND176" s="201"/>
      <c r="NE176" s="201"/>
      <c r="NF176" s="201" t="str">
        <f t="shared" si="163"/>
        <v/>
      </c>
      <c r="NG176" s="201"/>
      <c r="NH176" s="201"/>
      <c r="NI176" s="201"/>
      <c r="NJ176" s="201"/>
      <c r="NK176" s="201"/>
      <c r="NL176" s="201"/>
      <c r="NM176" s="201" t="str">
        <f t="shared" si="164"/>
        <v/>
      </c>
      <c r="NN176" s="201"/>
      <c r="NO176" s="201"/>
      <c r="NP176" s="201"/>
      <c r="NQ176" s="201"/>
      <c r="NR176" s="201"/>
      <c r="NS176" s="201"/>
      <c r="NT176" s="201" t="str">
        <f t="shared" si="165"/>
        <v/>
      </c>
      <c r="NU176" s="201"/>
      <c r="NV176" s="201"/>
      <c r="NW176" s="201"/>
      <c r="NX176" s="201"/>
      <c r="NY176" s="201"/>
      <c r="NZ176" s="201"/>
      <c r="OA176" s="201" t="str">
        <f t="shared" si="166"/>
        <v/>
      </c>
      <c r="OB176" s="201"/>
      <c r="OC176" s="201"/>
      <c r="OD176" s="201"/>
      <c r="OE176" s="201"/>
      <c r="OF176" s="201"/>
      <c r="OG176" s="201"/>
      <c r="OH176" s="201" t="str">
        <f t="shared" si="167"/>
        <v/>
      </c>
      <c r="OI176" s="201"/>
      <c r="OJ176" s="201"/>
      <c r="OK176" s="201"/>
      <c r="OL176" s="201"/>
      <c r="OM176" s="201"/>
      <c r="ON176" s="201"/>
      <c r="OO176" s="201" t="str">
        <f t="shared" si="168"/>
        <v/>
      </c>
      <c r="OP176" s="201"/>
      <c r="OQ176" s="201"/>
      <c r="OR176" s="201"/>
      <c r="OS176" s="201"/>
      <c r="OT176" s="201"/>
      <c r="OU176" s="201"/>
      <c r="OV176" s="201" t="str">
        <f t="shared" si="169"/>
        <v/>
      </c>
      <c r="OW176" s="201"/>
      <c r="OX176" s="201"/>
      <c r="OY176" s="201"/>
      <c r="OZ176" s="201"/>
      <c r="PA176" s="201"/>
      <c r="PB176" s="201"/>
      <c r="PC176" s="201" t="str">
        <f t="shared" si="170"/>
        <v/>
      </c>
      <c r="PD176" s="201"/>
      <c r="PE176" s="201"/>
      <c r="PF176" s="201"/>
      <c r="PG176" s="201"/>
      <c r="PH176" s="201"/>
      <c r="PI176" s="201"/>
      <c r="PJ176" s="201" t="str">
        <f t="shared" si="171"/>
        <v/>
      </c>
      <c r="PK176" s="201"/>
      <c r="PL176" s="201"/>
      <c r="PM176" s="201"/>
      <c r="PN176" s="201"/>
      <c r="PO176" s="201"/>
      <c r="PP176" s="201"/>
      <c r="PQ176" s="201" t="str">
        <f t="shared" si="172"/>
        <v/>
      </c>
      <c r="PR176" s="201"/>
      <c r="PS176" s="201"/>
      <c r="PT176" s="201"/>
      <c r="PU176" s="201"/>
      <c r="PV176" s="201"/>
      <c r="PW176" s="201"/>
      <c r="PX176" s="201" t="str">
        <f t="shared" si="173"/>
        <v/>
      </c>
      <c r="PY176" s="201"/>
      <c r="PZ176" s="201"/>
      <c r="QA176" s="201"/>
      <c r="QB176" s="201"/>
      <c r="QC176" s="201"/>
      <c r="QD176" s="201"/>
      <c r="QE176" s="201" t="str">
        <f t="shared" si="174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5" x14ac:dyDescent="0.2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152"/>
        <v>20</v>
      </c>
      <c r="U177" s="201"/>
      <c r="V177" s="201"/>
      <c r="W177" s="201"/>
      <c r="X177" s="201"/>
      <c r="Y177" s="201"/>
      <c r="Z177" s="201"/>
      <c r="AA177" s="201">
        <f t="shared" si="153"/>
        <v>0</v>
      </c>
      <c r="AB177" s="201"/>
      <c r="AC177" s="201"/>
      <c r="AD177" s="201"/>
      <c r="AE177" s="201"/>
      <c r="AF177" s="201"/>
      <c r="AG177" s="201"/>
      <c r="AH177" s="201">
        <f t="shared" si="175"/>
        <v>0</v>
      </c>
      <c r="AI177" s="201"/>
      <c r="AJ177" s="201"/>
      <c r="AK177" s="201"/>
      <c r="AL177" s="201"/>
      <c r="AM177" s="201"/>
      <c r="AN177" s="201"/>
      <c r="AO177" s="201">
        <f t="shared" si="176"/>
        <v>0</v>
      </c>
      <c r="AP177" s="201"/>
      <c r="AQ177" s="201"/>
      <c r="AR177" s="201"/>
      <c r="AS177" s="201"/>
      <c r="AT177" s="201"/>
      <c r="AU177" s="201"/>
      <c r="AV177" s="201">
        <f t="shared" si="177"/>
        <v>20</v>
      </c>
      <c r="AW177" s="201"/>
      <c r="AX177" s="201"/>
      <c r="AY177" s="201"/>
      <c r="AZ177" s="201"/>
      <c r="BA177" s="201"/>
      <c r="BB177" s="201"/>
      <c r="BC177" s="201">
        <f t="shared" si="178"/>
        <v>0</v>
      </c>
      <c r="BD177" s="201"/>
      <c r="BE177" s="201"/>
      <c r="BF177" s="201"/>
      <c r="BG177" s="201"/>
      <c r="BH177" s="201"/>
      <c r="BI177" s="201"/>
      <c r="BJ177" s="201">
        <f t="shared" si="179"/>
        <v>0</v>
      </c>
      <c r="BK177" s="201"/>
      <c r="BL177" s="201"/>
      <c r="BM177" s="201"/>
      <c r="BN177" s="201"/>
      <c r="BO177" s="201"/>
      <c r="BP177" s="201"/>
      <c r="BQ177" s="201">
        <f t="shared" si="180"/>
        <v>0</v>
      </c>
      <c r="BR177" s="201"/>
      <c r="BS177" s="201"/>
      <c r="BT177" s="201"/>
      <c r="BU177" s="201"/>
      <c r="BV177" s="201"/>
      <c r="BW177" s="201"/>
      <c r="BX177" s="201">
        <f t="shared" si="181"/>
        <v>0</v>
      </c>
      <c r="BY177" s="201"/>
      <c r="BZ177" s="201"/>
      <c r="CA177" s="201"/>
      <c r="CB177" s="201"/>
      <c r="CC177" s="201"/>
      <c r="CD177" s="201"/>
      <c r="CE177" s="201">
        <f t="shared" si="182"/>
        <v>0</v>
      </c>
      <c r="CF177" s="201"/>
      <c r="CG177" s="201"/>
      <c r="CH177" s="201"/>
      <c r="CI177" s="201"/>
      <c r="CJ177" s="201"/>
      <c r="CK177" s="201"/>
      <c r="CL177" s="201">
        <f t="shared" si="183"/>
        <v>0</v>
      </c>
      <c r="CM177" s="201"/>
      <c r="CN177" s="201"/>
      <c r="CO177" s="201"/>
      <c r="CP177" s="201"/>
      <c r="CQ177" s="201"/>
      <c r="CR177" s="201"/>
      <c r="CS177" s="201">
        <f t="shared" si="184"/>
        <v>0</v>
      </c>
      <c r="CT177" s="201"/>
      <c r="CU177" s="201"/>
      <c r="CV177" s="201"/>
      <c r="CW177" s="201"/>
      <c r="CX177" s="201"/>
      <c r="CY177" s="201"/>
      <c r="CZ177" s="201">
        <f t="shared" si="185"/>
        <v>20</v>
      </c>
      <c r="DA177" s="201"/>
      <c r="DB177" s="201"/>
      <c r="DC177" s="201"/>
      <c r="DD177" s="201"/>
      <c r="DE177" s="201"/>
      <c r="DF177" s="201"/>
      <c r="DG177" s="201">
        <f t="shared" si="186"/>
        <v>20</v>
      </c>
      <c r="DH177" s="201"/>
      <c r="DI177" s="201"/>
      <c r="DJ177" s="201"/>
      <c r="DK177" s="201"/>
      <c r="DL177" s="201"/>
      <c r="DM177" s="201"/>
      <c r="DN177" s="201">
        <f t="shared" si="187"/>
        <v>0</v>
      </c>
      <c r="DO177" s="201"/>
      <c r="DP177" s="201"/>
      <c r="DQ177" s="201"/>
      <c r="DR177" s="201"/>
      <c r="DS177" s="201"/>
      <c r="DT177" s="201"/>
      <c r="DU177" s="201">
        <f t="shared" si="188"/>
        <v>0</v>
      </c>
      <c r="DV177" s="201"/>
      <c r="DW177" s="201"/>
      <c r="DX177" s="201"/>
      <c r="DY177" s="201"/>
      <c r="DZ177" s="201"/>
      <c r="EA177" s="201"/>
      <c r="EB177" s="201">
        <f t="shared" si="189"/>
        <v>0</v>
      </c>
      <c r="EC177" s="201"/>
      <c r="ED177" s="201"/>
      <c r="EE177" s="201"/>
      <c r="EF177" s="201"/>
      <c r="EG177" s="201"/>
      <c r="EH177" s="201"/>
      <c r="EI177" s="201">
        <f t="shared" si="190"/>
        <v>0</v>
      </c>
      <c r="EJ177" s="201"/>
      <c r="EK177" s="201"/>
      <c r="EL177" s="201"/>
      <c r="EM177" s="201"/>
      <c r="EN177" s="201"/>
      <c r="EO177" s="201"/>
      <c r="EP177" s="201">
        <f t="shared" si="191"/>
        <v>0</v>
      </c>
      <c r="EQ177" s="201"/>
      <c r="ER177" s="201"/>
      <c r="ES177" s="201"/>
      <c r="ET177" s="201"/>
      <c r="EU177" s="201"/>
      <c r="EV177" s="201"/>
      <c r="EW177" s="201">
        <f t="shared" si="192"/>
        <v>0</v>
      </c>
      <c r="EX177" s="201"/>
      <c r="EY177" s="201"/>
      <c r="EZ177" s="201"/>
      <c r="FA177" s="201"/>
      <c r="FB177" s="201"/>
      <c r="FC177" s="201"/>
      <c r="FD177" s="201">
        <f t="shared" si="193"/>
        <v>0</v>
      </c>
      <c r="FE177" s="201"/>
      <c r="FF177" s="201"/>
      <c r="FG177" s="201"/>
      <c r="FH177" s="201"/>
      <c r="FI177" s="201"/>
      <c r="FJ177" s="201"/>
      <c r="FK177" s="201" t="str">
        <f t="shared" si="194"/>
        <v/>
      </c>
      <c r="FL177" s="201"/>
      <c r="FM177" s="201"/>
      <c r="FN177" s="201"/>
      <c r="FO177" s="201"/>
      <c r="FP177" s="201"/>
      <c r="FQ177" s="201"/>
      <c r="FR177" s="201">
        <f t="shared" si="195"/>
        <v>0</v>
      </c>
      <c r="FS177" s="201"/>
      <c r="FT177" s="201"/>
      <c r="FU177" s="201"/>
      <c r="FV177" s="201"/>
      <c r="FW177" s="201"/>
      <c r="FX177" s="201"/>
      <c r="FY177" s="201" t="str">
        <f t="shared" si="196"/>
        <v/>
      </c>
      <c r="FZ177" s="201"/>
      <c r="GA177" s="201"/>
      <c r="GB177" s="201"/>
      <c r="GC177" s="201"/>
      <c r="GD177" s="201"/>
      <c r="GE177" s="201"/>
      <c r="GF177" s="201" t="str">
        <f t="shared" si="197"/>
        <v/>
      </c>
      <c r="GG177" s="201"/>
      <c r="GH177" s="201"/>
      <c r="GI177" s="201"/>
      <c r="GJ177" s="201"/>
      <c r="GK177" s="201"/>
      <c r="GL177" s="201"/>
      <c r="GM177" s="201" t="str">
        <f t="shared" si="198"/>
        <v/>
      </c>
      <c r="GN177" s="201"/>
      <c r="GO177" s="201"/>
      <c r="GP177" s="201"/>
      <c r="GQ177" s="201"/>
      <c r="GR177" s="201"/>
      <c r="GS177" s="201"/>
      <c r="GT177" s="201" t="str">
        <f t="shared" si="199"/>
        <v/>
      </c>
      <c r="GU177" s="201"/>
      <c r="GV177" s="201"/>
      <c r="GW177" s="201"/>
      <c r="GX177" s="201"/>
      <c r="GY177" s="201"/>
      <c r="GZ177" s="201"/>
      <c r="HA177" s="201" t="str">
        <f t="shared" si="200"/>
        <v/>
      </c>
      <c r="HB177" s="201"/>
      <c r="HC177" s="201"/>
      <c r="HD177" s="201"/>
      <c r="HE177" s="201"/>
      <c r="HF177" s="201"/>
      <c r="HG177" s="201"/>
      <c r="HH177" s="201" t="str">
        <f t="shared" si="201"/>
        <v/>
      </c>
      <c r="HI177" s="201"/>
      <c r="HJ177" s="201"/>
      <c r="HK177" s="201"/>
      <c r="HL177" s="201"/>
      <c r="HM177" s="201"/>
      <c r="HN177" s="201"/>
      <c r="HO177" s="201" t="str">
        <f t="shared" si="202"/>
        <v/>
      </c>
      <c r="HP177" s="201"/>
      <c r="HQ177" s="201"/>
      <c r="HR177" s="201"/>
      <c r="HS177" s="201"/>
      <c r="HT177" s="201"/>
      <c r="HU177" s="201"/>
      <c r="HV177" s="201" t="str">
        <f t="shared" si="203"/>
        <v/>
      </c>
      <c r="HW177" s="201"/>
      <c r="HX177" s="201"/>
      <c r="HY177" s="201"/>
      <c r="HZ177" s="201"/>
      <c r="IA177" s="201"/>
      <c r="IB177" s="201"/>
      <c r="IC177" s="201" t="str">
        <f t="shared" si="204"/>
        <v/>
      </c>
      <c r="ID177" s="201"/>
      <c r="IE177" s="201"/>
      <c r="IF177" s="201"/>
      <c r="IG177" s="201"/>
      <c r="IH177" s="201"/>
      <c r="II177" s="201"/>
      <c r="IJ177" s="201" t="str">
        <f t="shared" si="205"/>
        <v/>
      </c>
      <c r="IK177" s="201"/>
      <c r="IL177" s="201"/>
      <c r="IM177" s="201"/>
      <c r="IN177" s="201"/>
      <c r="IO177" s="201"/>
      <c r="IP177" s="201"/>
      <c r="IQ177" s="201" t="str">
        <f t="shared" si="206"/>
        <v/>
      </c>
      <c r="IR177" s="201"/>
      <c r="IS177" s="201"/>
      <c r="IT177" s="201"/>
      <c r="IU177" s="201"/>
      <c r="IV177" s="201"/>
      <c r="IW177" s="201"/>
      <c r="IX177" s="201" t="str">
        <f t="shared" si="207"/>
        <v/>
      </c>
      <c r="IY177" s="201"/>
      <c r="IZ177" s="201"/>
      <c r="JA177" s="201"/>
      <c r="JB177" s="201"/>
      <c r="JC177" s="201"/>
      <c r="JD177" s="201"/>
      <c r="JE177" s="201" t="str">
        <f t="shared" si="208"/>
        <v/>
      </c>
      <c r="JF177" s="201"/>
      <c r="JG177" s="201"/>
      <c r="JH177" s="201"/>
      <c r="JI177" s="201"/>
      <c r="JJ177" s="201"/>
      <c r="JK177" s="201"/>
      <c r="JL177" s="201" t="str">
        <f t="shared" si="209"/>
        <v/>
      </c>
      <c r="JM177" s="201"/>
      <c r="JN177" s="201"/>
      <c r="JO177" s="201"/>
      <c r="JP177" s="201"/>
      <c r="JQ177" s="201"/>
      <c r="JR177" s="201"/>
      <c r="JS177" s="201" t="str">
        <f t="shared" si="210"/>
        <v/>
      </c>
      <c r="JT177" s="201"/>
      <c r="JU177" s="201"/>
      <c r="JV177" s="201"/>
      <c r="JW177" s="201"/>
      <c r="JX177" s="201"/>
      <c r="JY177" s="201"/>
      <c r="JZ177" s="201" t="str">
        <f t="shared" si="211"/>
        <v/>
      </c>
      <c r="KA177" s="201"/>
      <c r="KB177" s="201"/>
      <c r="KC177" s="201"/>
      <c r="KD177" s="201"/>
      <c r="KE177" s="201"/>
      <c r="KF177" s="201"/>
      <c r="KG177" s="201" t="str">
        <f t="shared" si="212"/>
        <v/>
      </c>
      <c r="KH177" s="201"/>
      <c r="KI177" s="201"/>
      <c r="KJ177" s="201"/>
      <c r="KK177" s="201"/>
      <c r="KL177" s="201"/>
      <c r="KM177" s="201"/>
      <c r="KN177" s="201" t="str">
        <f t="shared" si="213"/>
        <v/>
      </c>
      <c r="KO177" s="201"/>
      <c r="KP177" s="201"/>
      <c r="KQ177" s="201"/>
      <c r="KR177" s="201"/>
      <c r="KS177" s="201"/>
      <c r="KT177" s="201"/>
      <c r="KU177" s="201" t="str">
        <f t="shared" si="214"/>
        <v/>
      </c>
      <c r="KV177" s="201"/>
      <c r="KW177" s="201"/>
      <c r="KX177" s="201"/>
      <c r="KY177" s="201"/>
      <c r="KZ177" s="201"/>
      <c r="LA177" s="201"/>
      <c r="LB177" s="201" t="str">
        <f t="shared" si="215"/>
        <v/>
      </c>
      <c r="LC177" s="201"/>
      <c r="LD177" s="201"/>
      <c r="LE177" s="201"/>
      <c r="LF177" s="201"/>
      <c r="LG177" s="201"/>
      <c r="LH177" s="201"/>
      <c r="LI177" s="201" t="str">
        <f t="shared" si="156"/>
        <v/>
      </c>
      <c r="LJ177" s="201"/>
      <c r="LK177" s="201"/>
      <c r="LL177" s="201"/>
      <c r="LM177" s="201"/>
      <c r="LN177" s="201"/>
      <c r="LO177" s="201"/>
      <c r="LP177" s="201" t="str">
        <f t="shared" si="157"/>
        <v/>
      </c>
      <c r="LQ177" s="201"/>
      <c r="LR177" s="201"/>
      <c r="LS177" s="201"/>
      <c r="LT177" s="201"/>
      <c r="LU177" s="201"/>
      <c r="LV177" s="201"/>
      <c r="LW177" s="201" t="str">
        <f t="shared" si="158"/>
        <v/>
      </c>
      <c r="LX177" s="201"/>
      <c r="LY177" s="201"/>
      <c r="LZ177" s="201"/>
      <c r="MA177" s="201"/>
      <c r="MB177" s="201"/>
      <c r="MC177" s="201"/>
      <c r="MD177" s="201" t="str">
        <f t="shared" si="159"/>
        <v/>
      </c>
      <c r="ME177" s="201"/>
      <c r="MF177" s="201"/>
      <c r="MG177" s="201"/>
      <c r="MH177" s="201"/>
      <c r="MI177" s="201"/>
      <c r="MJ177" s="201"/>
      <c r="MK177" s="201" t="str">
        <f t="shared" si="160"/>
        <v/>
      </c>
      <c r="ML177" s="201"/>
      <c r="MM177" s="201"/>
      <c r="MN177" s="201"/>
      <c r="MO177" s="201"/>
      <c r="MP177" s="201"/>
      <c r="MQ177" s="201"/>
      <c r="MR177" s="201" t="str">
        <f t="shared" si="161"/>
        <v/>
      </c>
      <c r="MS177" s="201"/>
      <c r="MT177" s="201"/>
      <c r="MU177" s="201"/>
      <c r="MV177" s="201"/>
      <c r="MW177" s="201"/>
      <c r="MX177" s="201"/>
      <c r="MY177" s="201" t="str">
        <f t="shared" si="162"/>
        <v/>
      </c>
      <c r="MZ177" s="201"/>
      <c r="NA177" s="201"/>
      <c r="NB177" s="201"/>
      <c r="NC177" s="201"/>
      <c r="ND177" s="201"/>
      <c r="NE177" s="201"/>
      <c r="NF177" s="201" t="str">
        <f t="shared" si="163"/>
        <v/>
      </c>
      <c r="NG177" s="201"/>
      <c r="NH177" s="201"/>
      <c r="NI177" s="201"/>
      <c r="NJ177" s="201"/>
      <c r="NK177" s="201"/>
      <c r="NL177" s="201"/>
      <c r="NM177" s="201" t="str">
        <f t="shared" si="164"/>
        <v/>
      </c>
      <c r="NN177" s="201"/>
      <c r="NO177" s="201"/>
      <c r="NP177" s="201"/>
      <c r="NQ177" s="201"/>
      <c r="NR177" s="201"/>
      <c r="NS177" s="201"/>
      <c r="NT177" s="201" t="str">
        <f t="shared" si="165"/>
        <v/>
      </c>
      <c r="NU177" s="201"/>
      <c r="NV177" s="201"/>
      <c r="NW177" s="201"/>
      <c r="NX177" s="201"/>
      <c r="NY177" s="201"/>
      <c r="NZ177" s="201"/>
      <c r="OA177" s="201" t="str">
        <f t="shared" si="166"/>
        <v/>
      </c>
      <c r="OB177" s="201"/>
      <c r="OC177" s="201"/>
      <c r="OD177" s="201"/>
      <c r="OE177" s="201"/>
      <c r="OF177" s="201"/>
      <c r="OG177" s="201"/>
      <c r="OH177" s="201" t="str">
        <f t="shared" si="167"/>
        <v/>
      </c>
      <c r="OI177" s="201"/>
      <c r="OJ177" s="201"/>
      <c r="OK177" s="201"/>
      <c r="OL177" s="201"/>
      <c r="OM177" s="201"/>
      <c r="ON177" s="201"/>
      <c r="OO177" s="201" t="str">
        <f t="shared" si="168"/>
        <v/>
      </c>
      <c r="OP177" s="201"/>
      <c r="OQ177" s="201"/>
      <c r="OR177" s="201"/>
      <c r="OS177" s="201"/>
      <c r="OT177" s="201"/>
      <c r="OU177" s="201"/>
      <c r="OV177" s="201" t="str">
        <f t="shared" si="169"/>
        <v/>
      </c>
      <c r="OW177" s="201"/>
      <c r="OX177" s="201"/>
      <c r="OY177" s="201"/>
      <c r="OZ177" s="201"/>
      <c r="PA177" s="201"/>
      <c r="PB177" s="201"/>
      <c r="PC177" s="201" t="str">
        <f t="shared" si="170"/>
        <v/>
      </c>
      <c r="PD177" s="201"/>
      <c r="PE177" s="201"/>
      <c r="PF177" s="201"/>
      <c r="PG177" s="201"/>
      <c r="PH177" s="201"/>
      <c r="PI177" s="201"/>
      <c r="PJ177" s="201" t="str">
        <f t="shared" si="171"/>
        <v/>
      </c>
      <c r="PK177" s="201"/>
      <c r="PL177" s="201"/>
      <c r="PM177" s="201"/>
      <c r="PN177" s="201"/>
      <c r="PO177" s="201"/>
      <c r="PP177" s="201"/>
      <c r="PQ177" s="201" t="str">
        <f t="shared" si="172"/>
        <v/>
      </c>
      <c r="PR177" s="201"/>
      <c r="PS177" s="201"/>
      <c r="PT177" s="201"/>
      <c r="PU177" s="201"/>
      <c r="PV177" s="201"/>
      <c r="PW177" s="201"/>
      <c r="PX177" s="201" t="str">
        <f t="shared" si="173"/>
        <v/>
      </c>
      <c r="PY177" s="201"/>
      <c r="PZ177" s="201"/>
      <c r="QA177" s="201"/>
      <c r="QB177" s="201"/>
      <c r="QC177" s="201"/>
      <c r="QD177" s="201"/>
      <c r="QE177" s="201" t="str">
        <f t="shared" si="174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5" x14ac:dyDescent="0.2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152"/>
        <v>20</v>
      </c>
      <c r="U178" s="201"/>
      <c r="V178" s="201"/>
      <c r="W178" s="201"/>
      <c r="X178" s="201"/>
      <c r="Y178" s="201"/>
      <c r="Z178" s="201"/>
      <c r="AA178" s="201">
        <f t="shared" si="153"/>
        <v>20</v>
      </c>
      <c r="AB178" s="201"/>
      <c r="AC178" s="201"/>
      <c r="AD178" s="201"/>
      <c r="AE178" s="201"/>
      <c r="AF178" s="201"/>
      <c r="AG178" s="201"/>
      <c r="AH178" s="201">
        <f t="shared" si="175"/>
        <v>0</v>
      </c>
      <c r="AI178" s="201"/>
      <c r="AJ178" s="201"/>
      <c r="AK178" s="201"/>
      <c r="AL178" s="201"/>
      <c r="AM178" s="201"/>
      <c r="AN178" s="201"/>
      <c r="AO178" s="201">
        <f t="shared" si="176"/>
        <v>0</v>
      </c>
      <c r="AP178" s="201"/>
      <c r="AQ178" s="201"/>
      <c r="AR178" s="201"/>
      <c r="AS178" s="201"/>
      <c r="AT178" s="201"/>
      <c r="AU178" s="201"/>
      <c r="AV178" s="201">
        <f t="shared" si="177"/>
        <v>20</v>
      </c>
      <c r="AW178" s="201"/>
      <c r="AX178" s="201"/>
      <c r="AY178" s="201"/>
      <c r="AZ178" s="201"/>
      <c r="BA178" s="201"/>
      <c r="BB178" s="201"/>
      <c r="BC178" s="201">
        <f t="shared" si="178"/>
        <v>20</v>
      </c>
      <c r="BD178" s="201"/>
      <c r="BE178" s="201"/>
      <c r="BF178" s="201"/>
      <c r="BG178" s="201"/>
      <c r="BH178" s="201"/>
      <c r="BI178" s="201"/>
      <c r="BJ178" s="201">
        <f t="shared" si="179"/>
        <v>20</v>
      </c>
      <c r="BK178" s="201"/>
      <c r="BL178" s="201"/>
      <c r="BM178" s="201"/>
      <c r="BN178" s="201"/>
      <c r="BO178" s="201"/>
      <c r="BP178" s="201"/>
      <c r="BQ178" s="201">
        <f t="shared" si="180"/>
        <v>0</v>
      </c>
      <c r="BR178" s="201"/>
      <c r="BS178" s="201"/>
      <c r="BT178" s="201"/>
      <c r="BU178" s="201"/>
      <c r="BV178" s="201"/>
      <c r="BW178" s="201"/>
      <c r="BX178" s="201">
        <f t="shared" si="181"/>
        <v>0</v>
      </c>
      <c r="BY178" s="201"/>
      <c r="BZ178" s="201"/>
      <c r="CA178" s="201"/>
      <c r="CB178" s="201"/>
      <c r="CC178" s="201"/>
      <c r="CD178" s="201"/>
      <c r="CE178" s="201">
        <f t="shared" si="182"/>
        <v>0</v>
      </c>
      <c r="CF178" s="201"/>
      <c r="CG178" s="201"/>
      <c r="CH178" s="201"/>
      <c r="CI178" s="201"/>
      <c r="CJ178" s="201"/>
      <c r="CK178" s="201"/>
      <c r="CL178" s="201">
        <f t="shared" si="183"/>
        <v>0</v>
      </c>
      <c r="CM178" s="201"/>
      <c r="CN178" s="201"/>
      <c r="CO178" s="201"/>
      <c r="CP178" s="201"/>
      <c r="CQ178" s="201"/>
      <c r="CR178" s="201"/>
      <c r="CS178" s="201">
        <f t="shared" si="184"/>
        <v>0</v>
      </c>
      <c r="CT178" s="201"/>
      <c r="CU178" s="201"/>
      <c r="CV178" s="201"/>
      <c r="CW178" s="201"/>
      <c r="CX178" s="201"/>
      <c r="CY178" s="201"/>
      <c r="CZ178" s="201">
        <f t="shared" si="185"/>
        <v>0</v>
      </c>
      <c r="DA178" s="201"/>
      <c r="DB178" s="201"/>
      <c r="DC178" s="201"/>
      <c r="DD178" s="201"/>
      <c r="DE178" s="201"/>
      <c r="DF178" s="201"/>
      <c r="DG178" s="201">
        <f t="shared" si="186"/>
        <v>0</v>
      </c>
      <c r="DH178" s="201"/>
      <c r="DI178" s="201"/>
      <c r="DJ178" s="201"/>
      <c r="DK178" s="201"/>
      <c r="DL178" s="201"/>
      <c r="DM178" s="201"/>
      <c r="DN178" s="201">
        <f t="shared" si="187"/>
        <v>0</v>
      </c>
      <c r="DO178" s="201"/>
      <c r="DP178" s="201"/>
      <c r="DQ178" s="201"/>
      <c r="DR178" s="201"/>
      <c r="DS178" s="201"/>
      <c r="DT178" s="201"/>
      <c r="DU178" s="201">
        <f t="shared" si="188"/>
        <v>0</v>
      </c>
      <c r="DV178" s="201"/>
      <c r="DW178" s="201"/>
      <c r="DX178" s="201"/>
      <c r="DY178" s="201"/>
      <c r="DZ178" s="201"/>
      <c r="EA178" s="201"/>
      <c r="EB178" s="201">
        <f t="shared" si="189"/>
        <v>0</v>
      </c>
      <c r="EC178" s="201"/>
      <c r="ED178" s="201"/>
      <c r="EE178" s="201"/>
      <c r="EF178" s="201"/>
      <c r="EG178" s="201"/>
      <c r="EH178" s="201"/>
      <c r="EI178" s="201">
        <f t="shared" si="190"/>
        <v>0</v>
      </c>
      <c r="EJ178" s="201"/>
      <c r="EK178" s="201"/>
      <c r="EL178" s="201"/>
      <c r="EM178" s="201"/>
      <c r="EN178" s="201"/>
      <c r="EO178" s="201"/>
      <c r="EP178" s="201">
        <f t="shared" si="191"/>
        <v>0</v>
      </c>
      <c r="EQ178" s="201"/>
      <c r="ER178" s="201"/>
      <c r="ES178" s="201"/>
      <c r="ET178" s="201"/>
      <c r="EU178" s="201"/>
      <c r="EV178" s="201"/>
      <c r="EW178" s="201">
        <f t="shared" si="192"/>
        <v>0</v>
      </c>
      <c r="EX178" s="201"/>
      <c r="EY178" s="201"/>
      <c r="EZ178" s="201"/>
      <c r="FA178" s="201"/>
      <c r="FB178" s="201"/>
      <c r="FC178" s="201"/>
      <c r="FD178" s="201">
        <f t="shared" si="193"/>
        <v>0</v>
      </c>
      <c r="FE178" s="201"/>
      <c r="FF178" s="201"/>
      <c r="FG178" s="201"/>
      <c r="FH178" s="201"/>
      <c r="FI178" s="201"/>
      <c r="FJ178" s="201"/>
      <c r="FK178" s="201" t="str">
        <f t="shared" si="194"/>
        <v/>
      </c>
      <c r="FL178" s="201"/>
      <c r="FM178" s="201"/>
      <c r="FN178" s="201"/>
      <c r="FO178" s="201"/>
      <c r="FP178" s="201"/>
      <c r="FQ178" s="201"/>
      <c r="FR178" s="201">
        <f t="shared" si="195"/>
        <v>0</v>
      </c>
      <c r="FS178" s="201"/>
      <c r="FT178" s="201"/>
      <c r="FU178" s="201"/>
      <c r="FV178" s="201"/>
      <c r="FW178" s="201"/>
      <c r="FX178" s="201"/>
      <c r="FY178" s="201" t="str">
        <f t="shared" si="196"/>
        <v/>
      </c>
      <c r="FZ178" s="201"/>
      <c r="GA178" s="201"/>
      <c r="GB178" s="201"/>
      <c r="GC178" s="201"/>
      <c r="GD178" s="201"/>
      <c r="GE178" s="201"/>
      <c r="GF178" s="201" t="str">
        <f t="shared" si="197"/>
        <v/>
      </c>
      <c r="GG178" s="201"/>
      <c r="GH178" s="201"/>
      <c r="GI178" s="201"/>
      <c r="GJ178" s="201"/>
      <c r="GK178" s="201"/>
      <c r="GL178" s="201"/>
      <c r="GM178" s="201" t="str">
        <f t="shared" si="198"/>
        <v/>
      </c>
      <c r="GN178" s="201"/>
      <c r="GO178" s="201"/>
      <c r="GP178" s="201"/>
      <c r="GQ178" s="201"/>
      <c r="GR178" s="201"/>
      <c r="GS178" s="201"/>
      <c r="GT178" s="201" t="str">
        <f t="shared" si="199"/>
        <v/>
      </c>
      <c r="GU178" s="201"/>
      <c r="GV178" s="201"/>
      <c r="GW178" s="201"/>
      <c r="GX178" s="201"/>
      <c r="GY178" s="201"/>
      <c r="GZ178" s="201"/>
      <c r="HA178" s="201" t="str">
        <f t="shared" si="200"/>
        <v/>
      </c>
      <c r="HB178" s="201"/>
      <c r="HC178" s="201"/>
      <c r="HD178" s="201"/>
      <c r="HE178" s="201"/>
      <c r="HF178" s="201"/>
      <c r="HG178" s="201"/>
      <c r="HH178" s="201" t="str">
        <f t="shared" si="201"/>
        <v/>
      </c>
      <c r="HI178" s="201"/>
      <c r="HJ178" s="201"/>
      <c r="HK178" s="201"/>
      <c r="HL178" s="201"/>
      <c r="HM178" s="201"/>
      <c r="HN178" s="201"/>
      <c r="HO178" s="201" t="str">
        <f t="shared" si="202"/>
        <v/>
      </c>
      <c r="HP178" s="201"/>
      <c r="HQ178" s="201"/>
      <c r="HR178" s="201"/>
      <c r="HS178" s="201"/>
      <c r="HT178" s="201"/>
      <c r="HU178" s="201"/>
      <c r="HV178" s="201" t="str">
        <f t="shared" si="203"/>
        <v/>
      </c>
      <c r="HW178" s="201"/>
      <c r="HX178" s="201"/>
      <c r="HY178" s="201"/>
      <c r="HZ178" s="201"/>
      <c r="IA178" s="201"/>
      <c r="IB178" s="201"/>
      <c r="IC178" s="201" t="str">
        <f t="shared" si="204"/>
        <v/>
      </c>
      <c r="ID178" s="201"/>
      <c r="IE178" s="201"/>
      <c r="IF178" s="201"/>
      <c r="IG178" s="201"/>
      <c r="IH178" s="201"/>
      <c r="II178" s="201"/>
      <c r="IJ178" s="201" t="str">
        <f t="shared" si="205"/>
        <v/>
      </c>
      <c r="IK178" s="201"/>
      <c r="IL178" s="201"/>
      <c r="IM178" s="201"/>
      <c r="IN178" s="201"/>
      <c r="IO178" s="201"/>
      <c r="IP178" s="201"/>
      <c r="IQ178" s="201" t="str">
        <f t="shared" si="206"/>
        <v/>
      </c>
      <c r="IR178" s="201"/>
      <c r="IS178" s="201"/>
      <c r="IT178" s="201"/>
      <c r="IU178" s="201"/>
      <c r="IV178" s="201"/>
      <c r="IW178" s="201"/>
      <c r="IX178" s="201" t="str">
        <f t="shared" si="207"/>
        <v/>
      </c>
      <c r="IY178" s="201"/>
      <c r="IZ178" s="201"/>
      <c r="JA178" s="201"/>
      <c r="JB178" s="201"/>
      <c r="JC178" s="201"/>
      <c r="JD178" s="201"/>
      <c r="JE178" s="201" t="str">
        <f t="shared" si="208"/>
        <v/>
      </c>
      <c r="JF178" s="201"/>
      <c r="JG178" s="201"/>
      <c r="JH178" s="201"/>
      <c r="JI178" s="201"/>
      <c r="JJ178" s="201"/>
      <c r="JK178" s="201"/>
      <c r="JL178" s="201" t="str">
        <f t="shared" si="209"/>
        <v/>
      </c>
      <c r="JM178" s="201"/>
      <c r="JN178" s="201"/>
      <c r="JO178" s="201"/>
      <c r="JP178" s="201"/>
      <c r="JQ178" s="201"/>
      <c r="JR178" s="201"/>
      <c r="JS178" s="201" t="str">
        <f t="shared" si="210"/>
        <v/>
      </c>
      <c r="JT178" s="201"/>
      <c r="JU178" s="201"/>
      <c r="JV178" s="201"/>
      <c r="JW178" s="201"/>
      <c r="JX178" s="201"/>
      <c r="JY178" s="201"/>
      <c r="JZ178" s="201" t="str">
        <f t="shared" si="211"/>
        <v/>
      </c>
      <c r="KA178" s="201"/>
      <c r="KB178" s="201"/>
      <c r="KC178" s="201"/>
      <c r="KD178" s="201"/>
      <c r="KE178" s="201"/>
      <c r="KF178" s="201"/>
      <c r="KG178" s="201" t="str">
        <f t="shared" si="212"/>
        <v/>
      </c>
      <c r="KH178" s="201"/>
      <c r="KI178" s="201"/>
      <c r="KJ178" s="201"/>
      <c r="KK178" s="201"/>
      <c r="KL178" s="201"/>
      <c r="KM178" s="201"/>
      <c r="KN178" s="201" t="str">
        <f t="shared" si="213"/>
        <v/>
      </c>
      <c r="KO178" s="201"/>
      <c r="KP178" s="201"/>
      <c r="KQ178" s="201"/>
      <c r="KR178" s="201"/>
      <c r="KS178" s="201"/>
      <c r="KT178" s="201"/>
      <c r="KU178" s="201" t="str">
        <f t="shared" si="214"/>
        <v/>
      </c>
      <c r="KV178" s="201"/>
      <c r="KW178" s="201"/>
      <c r="KX178" s="201"/>
      <c r="KY178" s="201"/>
      <c r="KZ178" s="201"/>
      <c r="LA178" s="201"/>
      <c r="LB178" s="201" t="str">
        <f t="shared" si="215"/>
        <v/>
      </c>
      <c r="LC178" s="201"/>
      <c r="LD178" s="201"/>
      <c r="LE178" s="201"/>
      <c r="LF178" s="201"/>
      <c r="LG178" s="201"/>
      <c r="LH178" s="201"/>
      <c r="LI178" s="201" t="str">
        <f t="shared" si="156"/>
        <v/>
      </c>
      <c r="LJ178" s="201"/>
      <c r="LK178" s="201"/>
      <c r="LL178" s="201"/>
      <c r="LM178" s="201"/>
      <c r="LN178" s="201"/>
      <c r="LO178" s="201"/>
      <c r="LP178" s="201" t="str">
        <f t="shared" si="157"/>
        <v/>
      </c>
      <c r="LQ178" s="201"/>
      <c r="LR178" s="201"/>
      <c r="LS178" s="201"/>
      <c r="LT178" s="201"/>
      <c r="LU178" s="201"/>
      <c r="LV178" s="201"/>
      <c r="LW178" s="201" t="str">
        <f t="shared" si="158"/>
        <v/>
      </c>
      <c r="LX178" s="201"/>
      <c r="LY178" s="201"/>
      <c r="LZ178" s="201"/>
      <c r="MA178" s="201"/>
      <c r="MB178" s="201"/>
      <c r="MC178" s="201"/>
      <c r="MD178" s="201" t="str">
        <f t="shared" si="159"/>
        <v/>
      </c>
      <c r="ME178" s="201"/>
      <c r="MF178" s="201"/>
      <c r="MG178" s="201"/>
      <c r="MH178" s="201"/>
      <c r="MI178" s="201"/>
      <c r="MJ178" s="201"/>
      <c r="MK178" s="201" t="str">
        <f t="shared" si="160"/>
        <v/>
      </c>
      <c r="ML178" s="201"/>
      <c r="MM178" s="201"/>
      <c r="MN178" s="201"/>
      <c r="MO178" s="201"/>
      <c r="MP178" s="201"/>
      <c r="MQ178" s="201"/>
      <c r="MR178" s="201" t="str">
        <f t="shared" si="161"/>
        <v/>
      </c>
      <c r="MS178" s="201"/>
      <c r="MT178" s="201"/>
      <c r="MU178" s="201"/>
      <c r="MV178" s="201"/>
      <c r="MW178" s="201"/>
      <c r="MX178" s="201"/>
      <c r="MY178" s="201" t="str">
        <f t="shared" si="162"/>
        <v/>
      </c>
      <c r="MZ178" s="201"/>
      <c r="NA178" s="201"/>
      <c r="NB178" s="201"/>
      <c r="NC178" s="201"/>
      <c r="ND178" s="201"/>
      <c r="NE178" s="201"/>
      <c r="NF178" s="201" t="str">
        <f t="shared" si="163"/>
        <v/>
      </c>
      <c r="NG178" s="201"/>
      <c r="NH178" s="201"/>
      <c r="NI178" s="201"/>
      <c r="NJ178" s="201"/>
      <c r="NK178" s="201"/>
      <c r="NL178" s="201"/>
      <c r="NM178" s="201" t="str">
        <f t="shared" si="164"/>
        <v/>
      </c>
      <c r="NN178" s="201"/>
      <c r="NO178" s="201"/>
      <c r="NP178" s="201"/>
      <c r="NQ178" s="201"/>
      <c r="NR178" s="201"/>
      <c r="NS178" s="201"/>
      <c r="NT178" s="201" t="str">
        <f t="shared" si="165"/>
        <v/>
      </c>
      <c r="NU178" s="201"/>
      <c r="NV178" s="201"/>
      <c r="NW178" s="201"/>
      <c r="NX178" s="201"/>
      <c r="NY178" s="201"/>
      <c r="NZ178" s="201"/>
      <c r="OA178" s="201" t="str">
        <f t="shared" si="166"/>
        <v/>
      </c>
      <c r="OB178" s="201"/>
      <c r="OC178" s="201"/>
      <c r="OD178" s="201"/>
      <c r="OE178" s="201"/>
      <c r="OF178" s="201"/>
      <c r="OG178" s="201"/>
      <c r="OH178" s="201" t="str">
        <f t="shared" si="167"/>
        <v/>
      </c>
      <c r="OI178" s="201"/>
      <c r="OJ178" s="201"/>
      <c r="OK178" s="201"/>
      <c r="OL178" s="201"/>
      <c r="OM178" s="201"/>
      <c r="ON178" s="201"/>
      <c r="OO178" s="201" t="str">
        <f t="shared" si="168"/>
        <v/>
      </c>
      <c r="OP178" s="201"/>
      <c r="OQ178" s="201"/>
      <c r="OR178" s="201"/>
      <c r="OS178" s="201"/>
      <c r="OT178" s="201"/>
      <c r="OU178" s="201"/>
      <c r="OV178" s="201" t="str">
        <f t="shared" si="169"/>
        <v/>
      </c>
      <c r="OW178" s="201"/>
      <c r="OX178" s="201"/>
      <c r="OY178" s="201"/>
      <c r="OZ178" s="201"/>
      <c r="PA178" s="201"/>
      <c r="PB178" s="201"/>
      <c r="PC178" s="201" t="str">
        <f t="shared" si="170"/>
        <v/>
      </c>
      <c r="PD178" s="201"/>
      <c r="PE178" s="201"/>
      <c r="PF178" s="201"/>
      <c r="PG178" s="201"/>
      <c r="PH178" s="201"/>
      <c r="PI178" s="201"/>
      <c r="PJ178" s="201" t="str">
        <f t="shared" si="171"/>
        <v/>
      </c>
      <c r="PK178" s="201"/>
      <c r="PL178" s="201"/>
      <c r="PM178" s="201"/>
      <c r="PN178" s="201"/>
      <c r="PO178" s="201"/>
      <c r="PP178" s="201"/>
      <c r="PQ178" s="201" t="str">
        <f t="shared" si="172"/>
        <v/>
      </c>
      <c r="PR178" s="201"/>
      <c r="PS178" s="201"/>
      <c r="PT178" s="201"/>
      <c r="PU178" s="201"/>
      <c r="PV178" s="201"/>
      <c r="PW178" s="201"/>
      <c r="PX178" s="201" t="str">
        <f t="shared" si="173"/>
        <v/>
      </c>
      <c r="PY178" s="201"/>
      <c r="PZ178" s="201"/>
      <c r="QA178" s="201"/>
      <c r="QB178" s="201"/>
      <c r="QC178" s="201"/>
      <c r="QD178" s="201"/>
      <c r="QE178" s="201" t="str">
        <f t="shared" si="174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5" x14ac:dyDescent="0.2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75"/>
        <v>20</v>
      </c>
      <c r="AI179" s="201"/>
      <c r="AJ179" s="201"/>
      <c r="AK179" s="201"/>
      <c r="AL179" s="201"/>
      <c r="AM179" s="201"/>
      <c r="AN179" s="201"/>
      <c r="AO179" s="201">
        <f t="shared" si="176"/>
        <v>0</v>
      </c>
      <c r="AP179" s="201"/>
      <c r="AQ179" s="201"/>
      <c r="AR179" s="201"/>
      <c r="AS179" s="201"/>
      <c r="AT179" s="201"/>
      <c r="AU179" s="201"/>
      <c r="AV179" s="201">
        <f t="shared" si="177"/>
        <v>20</v>
      </c>
      <c r="AW179" s="201"/>
      <c r="AX179" s="201"/>
      <c r="AY179" s="201"/>
      <c r="AZ179" s="201"/>
      <c r="BA179" s="201"/>
      <c r="BB179" s="201"/>
      <c r="BC179" s="201">
        <f t="shared" si="178"/>
        <v>0</v>
      </c>
      <c r="BD179" s="201"/>
      <c r="BE179" s="201"/>
      <c r="BF179" s="201"/>
      <c r="BG179" s="201"/>
      <c r="BH179" s="201"/>
      <c r="BI179" s="201"/>
      <c r="BJ179" s="201">
        <f t="shared" si="179"/>
        <v>0</v>
      </c>
      <c r="BK179" s="201"/>
      <c r="BL179" s="201"/>
      <c r="BM179" s="201"/>
      <c r="BN179" s="201"/>
      <c r="BO179" s="201"/>
      <c r="BP179" s="201"/>
      <c r="BQ179" s="201">
        <f t="shared" si="180"/>
        <v>0</v>
      </c>
      <c r="BR179" s="201"/>
      <c r="BS179" s="201"/>
      <c r="BT179" s="201"/>
      <c r="BU179" s="201"/>
      <c r="BV179" s="201"/>
      <c r="BW179" s="201"/>
      <c r="BX179" s="201">
        <f t="shared" si="181"/>
        <v>0</v>
      </c>
      <c r="BY179" s="201"/>
      <c r="BZ179" s="201"/>
      <c r="CA179" s="201"/>
      <c r="CB179" s="201"/>
      <c r="CC179" s="201"/>
      <c r="CD179" s="201"/>
      <c r="CE179" s="201">
        <f t="shared" si="182"/>
        <v>20</v>
      </c>
      <c r="CF179" s="201"/>
      <c r="CG179" s="201"/>
      <c r="CH179" s="201"/>
      <c r="CI179" s="201"/>
      <c r="CJ179" s="201"/>
      <c r="CK179" s="201"/>
      <c r="CL179" s="201">
        <f t="shared" si="183"/>
        <v>0</v>
      </c>
      <c r="CM179" s="201"/>
      <c r="CN179" s="201"/>
      <c r="CO179" s="201"/>
      <c r="CP179" s="201"/>
      <c r="CQ179" s="201"/>
      <c r="CR179" s="201"/>
      <c r="CS179" s="201">
        <f t="shared" si="184"/>
        <v>20</v>
      </c>
      <c r="CT179" s="201"/>
      <c r="CU179" s="201"/>
      <c r="CV179" s="201"/>
      <c r="CW179" s="201"/>
      <c r="CX179" s="201"/>
      <c r="CY179" s="201"/>
      <c r="CZ179" s="201">
        <f t="shared" si="185"/>
        <v>0</v>
      </c>
      <c r="DA179" s="201"/>
      <c r="DB179" s="201"/>
      <c r="DC179" s="201"/>
      <c r="DD179" s="201"/>
      <c r="DE179" s="201"/>
      <c r="DF179" s="201"/>
      <c r="DG179" s="201">
        <f t="shared" si="186"/>
        <v>0</v>
      </c>
      <c r="DH179" s="201"/>
      <c r="DI179" s="201"/>
      <c r="DJ179" s="201"/>
      <c r="DK179" s="201"/>
      <c r="DL179" s="201"/>
      <c r="DM179" s="201"/>
      <c r="DN179" s="201">
        <f t="shared" si="187"/>
        <v>0</v>
      </c>
      <c r="DO179" s="201"/>
      <c r="DP179" s="201"/>
      <c r="DQ179" s="201"/>
      <c r="DR179" s="201"/>
      <c r="DS179" s="201"/>
      <c r="DT179" s="201"/>
      <c r="DU179" s="201">
        <f t="shared" si="188"/>
        <v>0</v>
      </c>
      <c r="DV179" s="201"/>
      <c r="DW179" s="201"/>
      <c r="DX179" s="201"/>
      <c r="DY179" s="201"/>
      <c r="DZ179" s="201"/>
      <c r="EA179" s="201"/>
      <c r="EB179" s="201">
        <f t="shared" si="189"/>
        <v>20</v>
      </c>
      <c r="EC179" s="201"/>
      <c r="ED179" s="201"/>
      <c r="EE179" s="201"/>
      <c r="EF179" s="201"/>
      <c r="EG179" s="201"/>
      <c r="EH179" s="201"/>
      <c r="EI179" s="201">
        <f t="shared" si="190"/>
        <v>0</v>
      </c>
      <c r="EJ179" s="201"/>
      <c r="EK179" s="201"/>
      <c r="EL179" s="201"/>
      <c r="EM179" s="201"/>
      <c r="EN179" s="201"/>
      <c r="EO179" s="201"/>
      <c r="EP179" s="201">
        <f t="shared" si="191"/>
        <v>20</v>
      </c>
      <c r="EQ179" s="201"/>
      <c r="ER179" s="201"/>
      <c r="ES179" s="201"/>
      <c r="ET179" s="201"/>
      <c r="EU179" s="201"/>
      <c r="EV179" s="201"/>
      <c r="EW179" s="201">
        <f t="shared" si="192"/>
        <v>0</v>
      </c>
      <c r="EX179" s="201"/>
      <c r="EY179" s="201"/>
      <c r="EZ179" s="201"/>
      <c r="FA179" s="201"/>
      <c r="FB179" s="201"/>
      <c r="FC179" s="201"/>
      <c r="FD179" s="201">
        <f t="shared" si="193"/>
        <v>0</v>
      </c>
      <c r="FE179" s="201"/>
      <c r="FF179" s="201"/>
      <c r="FG179" s="201"/>
      <c r="FH179" s="201"/>
      <c r="FI179" s="201"/>
      <c r="FJ179" s="201"/>
      <c r="FK179" s="201" t="str">
        <f t="shared" si="194"/>
        <v/>
      </c>
      <c r="FL179" s="201"/>
      <c r="FM179" s="201"/>
      <c r="FN179" s="201"/>
      <c r="FO179" s="201"/>
      <c r="FP179" s="201"/>
      <c r="FQ179" s="201"/>
      <c r="FR179" s="201">
        <f t="shared" si="195"/>
        <v>0</v>
      </c>
      <c r="FS179" s="201"/>
      <c r="FT179" s="201"/>
      <c r="FU179" s="201"/>
      <c r="FV179" s="201"/>
      <c r="FW179" s="201"/>
      <c r="FX179" s="201"/>
      <c r="FY179" s="201" t="str">
        <f t="shared" si="196"/>
        <v/>
      </c>
      <c r="FZ179" s="201"/>
      <c r="GA179" s="201"/>
      <c r="GB179" s="201"/>
      <c r="GC179" s="201"/>
      <c r="GD179" s="201"/>
      <c r="GE179" s="201"/>
      <c r="GF179" s="201" t="str">
        <f t="shared" si="197"/>
        <v/>
      </c>
      <c r="GG179" s="201"/>
      <c r="GH179" s="201"/>
      <c r="GI179" s="201"/>
      <c r="GJ179" s="201"/>
      <c r="GK179" s="201"/>
      <c r="GL179" s="201"/>
      <c r="GM179" s="201" t="str">
        <f t="shared" si="198"/>
        <v/>
      </c>
      <c r="GN179" s="201"/>
      <c r="GO179" s="201"/>
      <c r="GP179" s="201"/>
      <c r="GQ179" s="201"/>
      <c r="GR179" s="201"/>
      <c r="GS179" s="201"/>
      <c r="GT179" s="201" t="str">
        <f t="shared" si="199"/>
        <v/>
      </c>
      <c r="GU179" s="201"/>
      <c r="GV179" s="201"/>
      <c r="GW179" s="201"/>
      <c r="GX179" s="201"/>
      <c r="GY179" s="201"/>
      <c r="GZ179" s="201"/>
      <c r="HA179" s="201" t="str">
        <f t="shared" si="200"/>
        <v/>
      </c>
      <c r="HB179" s="201"/>
      <c r="HC179" s="201"/>
      <c r="HD179" s="201"/>
      <c r="HE179" s="201"/>
      <c r="HF179" s="201"/>
      <c r="HG179" s="201"/>
      <c r="HH179" s="201" t="str">
        <f t="shared" si="201"/>
        <v/>
      </c>
      <c r="HI179" s="201"/>
      <c r="HJ179" s="201"/>
      <c r="HK179" s="201"/>
      <c r="HL179" s="201"/>
      <c r="HM179" s="201"/>
      <c r="HN179" s="201"/>
      <c r="HO179" s="201" t="str">
        <f t="shared" si="202"/>
        <v/>
      </c>
      <c r="HP179" s="201"/>
      <c r="HQ179" s="201"/>
      <c r="HR179" s="201"/>
      <c r="HS179" s="201"/>
      <c r="HT179" s="201"/>
      <c r="HU179" s="201"/>
      <c r="HV179" s="201" t="str">
        <f t="shared" si="203"/>
        <v/>
      </c>
      <c r="HW179" s="201"/>
      <c r="HX179" s="201"/>
      <c r="HY179" s="201"/>
      <c r="HZ179" s="201"/>
      <c r="IA179" s="201"/>
      <c r="IB179" s="201"/>
      <c r="IC179" s="201" t="str">
        <f t="shared" si="204"/>
        <v/>
      </c>
      <c r="ID179" s="201"/>
      <c r="IE179" s="201"/>
      <c r="IF179" s="201"/>
      <c r="IG179" s="201"/>
      <c r="IH179" s="201"/>
      <c r="II179" s="201"/>
      <c r="IJ179" s="201" t="str">
        <f t="shared" si="205"/>
        <v/>
      </c>
      <c r="IK179" s="201"/>
      <c r="IL179" s="201"/>
      <c r="IM179" s="201"/>
      <c r="IN179" s="201"/>
      <c r="IO179" s="201"/>
      <c r="IP179" s="201"/>
      <c r="IQ179" s="201" t="str">
        <f t="shared" si="206"/>
        <v/>
      </c>
      <c r="IR179" s="201"/>
      <c r="IS179" s="201"/>
      <c r="IT179" s="201"/>
      <c r="IU179" s="201"/>
      <c r="IV179" s="201"/>
      <c r="IW179" s="201"/>
      <c r="IX179" s="201" t="str">
        <f t="shared" si="207"/>
        <v/>
      </c>
      <c r="IY179" s="201"/>
      <c r="IZ179" s="201"/>
      <c r="JA179" s="201"/>
      <c r="JB179" s="201"/>
      <c r="JC179" s="201"/>
      <c r="JD179" s="201"/>
      <c r="JE179" s="201" t="str">
        <f t="shared" si="208"/>
        <v/>
      </c>
      <c r="JF179" s="201"/>
      <c r="JG179" s="201"/>
      <c r="JH179" s="201"/>
      <c r="JI179" s="201"/>
      <c r="JJ179" s="201"/>
      <c r="JK179" s="201"/>
      <c r="JL179" s="201" t="str">
        <f t="shared" si="209"/>
        <v/>
      </c>
      <c r="JM179" s="201"/>
      <c r="JN179" s="201"/>
      <c r="JO179" s="201"/>
      <c r="JP179" s="201"/>
      <c r="JQ179" s="201"/>
      <c r="JR179" s="201"/>
      <c r="JS179" s="201" t="str">
        <f t="shared" si="210"/>
        <v/>
      </c>
      <c r="JT179" s="201"/>
      <c r="JU179" s="201"/>
      <c r="JV179" s="201"/>
      <c r="JW179" s="201"/>
      <c r="JX179" s="201"/>
      <c r="JY179" s="201"/>
      <c r="JZ179" s="201" t="str">
        <f t="shared" si="211"/>
        <v/>
      </c>
      <c r="KA179" s="201"/>
      <c r="KB179" s="201"/>
      <c r="KC179" s="201"/>
      <c r="KD179" s="201"/>
      <c r="KE179" s="201"/>
      <c r="KF179" s="201"/>
      <c r="KG179" s="201" t="str">
        <f t="shared" si="212"/>
        <v/>
      </c>
      <c r="KH179" s="201"/>
      <c r="KI179" s="201"/>
      <c r="KJ179" s="201"/>
      <c r="KK179" s="201"/>
      <c r="KL179" s="201"/>
      <c r="KM179" s="201"/>
      <c r="KN179" s="201" t="str">
        <f t="shared" si="213"/>
        <v/>
      </c>
      <c r="KO179" s="201"/>
      <c r="KP179" s="201"/>
      <c r="KQ179" s="201"/>
      <c r="KR179" s="201"/>
      <c r="KS179" s="201"/>
      <c r="KT179" s="201"/>
      <c r="KU179" s="201" t="str">
        <f t="shared" si="214"/>
        <v/>
      </c>
      <c r="KV179" s="201"/>
      <c r="KW179" s="201"/>
      <c r="KX179" s="201"/>
      <c r="KY179" s="201"/>
      <c r="KZ179" s="201"/>
      <c r="LA179" s="201"/>
      <c r="LB179" s="201" t="str">
        <f t="shared" si="215"/>
        <v/>
      </c>
      <c r="LC179" s="201"/>
      <c r="LD179" s="201"/>
      <c r="LE179" s="201"/>
      <c r="LF179" s="201"/>
      <c r="LG179" s="201"/>
      <c r="LH179" s="201"/>
      <c r="LI179" s="201" t="str">
        <f t="shared" si="156"/>
        <v/>
      </c>
      <c r="LJ179" s="201"/>
      <c r="LK179" s="201"/>
      <c r="LL179" s="201"/>
      <c r="LM179" s="201"/>
      <c r="LN179" s="201"/>
      <c r="LO179" s="201"/>
      <c r="LP179" s="201" t="str">
        <f t="shared" si="157"/>
        <v/>
      </c>
      <c r="LQ179" s="201"/>
      <c r="LR179" s="201"/>
      <c r="LS179" s="201"/>
      <c r="LT179" s="201"/>
      <c r="LU179" s="201"/>
      <c r="LV179" s="201"/>
      <c r="LW179" s="201" t="str">
        <f t="shared" si="158"/>
        <v/>
      </c>
      <c r="LX179" s="201"/>
      <c r="LY179" s="201"/>
      <c r="LZ179" s="201"/>
      <c r="MA179" s="201"/>
      <c r="MB179" s="201"/>
      <c r="MC179" s="201"/>
      <c r="MD179" s="201" t="str">
        <f t="shared" si="159"/>
        <v/>
      </c>
      <c r="ME179" s="201"/>
      <c r="MF179" s="201"/>
      <c r="MG179" s="201"/>
      <c r="MH179" s="201"/>
      <c r="MI179" s="201"/>
      <c r="MJ179" s="201"/>
      <c r="MK179" s="201" t="str">
        <f t="shared" si="160"/>
        <v/>
      </c>
      <c r="ML179" s="201"/>
      <c r="MM179" s="201"/>
      <c r="MN179" s="201"/>
      <c r="MO179" s="201"/>
      <c r="MP179" s="201"/>
      <c r="MQ179" s="201"/>
      <c r="MR179" s="201" t="str">
        <f t="shared" si="161"/>
        <v/>
      </c>
      <c r="MS179" s="201"/>
      <c r="MT179" s="201"/>
      <c r="MU179" s="201"/>
      <c r="MV179" s="201"/>
      <c r="MW179" s="201"/>
      <c r="MX179" s="201"/>
      <c r="MY179" s="201" t="str">
        <f t="shared" si="162"/>
        <v/>
      </c>
      <c r="MZ179" s="201"/>
      <c r="NA179" s="201"/>
      <c r="NB179" s="201"/>
      <c r="NC179" s="201"/>
      <c r="ND179" s="201"/>
      <c r="NE179" s="201"/>
      <c r="NF179" s="201" t="str">
        <f t="shared" si="163"/>
        <v/>
      </c>
      <c r="NG179" s="201"/>
      <c r="NH179" s="201"/>
      <c r="NI179" s="201"/>
      <c r="NJ179" s="201"/>
      <c r="NK179" s="201"/>
      <c r="NL179" s="201"/>
      <c r="NM179" s="201" t="str">
        <f t="shared" si="164"/>
        <v/>
      </c>
      <c r="NN179" s="201"/>
      <c r="NO179" s="201"/>
      <c r="NP179" s="201"/>
      <c r="NQ179" s="201"/>
      <c r="NR179" s="201"/>
      <c r="NS179" s="201"/>
      <c r="NT179" s="201" t="str">
        <f t="shared" si="165"/>
        <v/>
      </c>
      <c r="NU179" s="201"/>
      <c r="NV179" s="201"/>
      <c r="NW179" s="201"/>
      <c r="NX179" s="201"/>
      <c r="NY179" s="201"/>
      <c r="NZ179" s="201"/>
      <c r="OA179" s="201" t="str">
        <f t="shared" si="166"/>
        <v/>
      </c>
      <c r="OB179" s="201"/>
      <c r="OC179" s="201"/>
      <c r="OD179" s="201"/>
      <c r="OE179" s="201"/>
      <c r="OF179" s="201"/>
      <c r="OG179" s="201"/>
      <c r="OH179" s="201" t="str">
        <f t="shared" si="167"/>
        <v/>
      </c>
      <c r="OI179" s="201"/>
      <c r="OJ179" s="201"/>
      <c r="OK179" s="201"/>
      <c r="OL179" s="201"/>
      <c r="OM179" s="201"/>
      <c r="ON179" s="201"/>
      <c r="OO179" s="201" t="str">
        <f t="shared" si="168"/>
        <v/>
      </c>
      <c r="OP179" s="201"/>
      <c r="OQ179" s="201"/>
      <c r="OR179" s="201"/>
      <c r="OS179" s="201"/>
      <c r="OT179" s="201"/>
      <c r="OU179" s="201"/>
      <c r="OV179" s="201" t="str">
        <f t="shared" si="169"/>
        <v/>
      </c>
      <c r="OW179" s="201"/>
      <c r="OX179" s="201"/>
      <c r="OY179" s="201"/>
      <c r="OZ179" s="201"/>
      <c r="PA179" s="201"/>
      <c r="PB179" s="201"/>
      <c r="PC179" s="201" t="str">
        <f t="shared" si="170"/>
        <v/>
      </c>
      <c r="PD179" s="201"/>
      <c r="PE179" s="201"/>
      <c r="PF179" s="201"/>
      <c r="PG179" s="201"/>
      <c r="PH179" s="201"/>
      <c r="PI179" s="201"/>
      <c r="PJ179" s="201" t="str">
        <f t="shared" si="171"/>
        <v/>
      </c>
      <c r="PK179" s="201"/>
      <c r="PL179" s="201"/>
      <c r="PM179" s="201"/>
      <c r="PN179" s="201"/>
      <c r="PO179" s="201"/>
      <c r="PP179" s="201"/>
      <c r="PQ179" s="201" t="str">
        <f t="shared" si="172"/>
        <v/>
      </c>
      <c r="PR179" s="201"/>
      <c r="PS179" s="201"/>
      <c r="PT179" s="201"/>
      <c r="PU179" s="201"/>
      <c r="PV179" s="201"/>
      <c r="PW179" s="201"/>
      <c r="PX179" s="201" t="str">
        <f t="shared" si="173"/>
        <v/>
      </c>
      <c r="PY179" s="201"/>
      <c r="PZ179" s="201"/>
      <c r="QA179" s="201"/>
      <c r="QB179" s="201"/>
      <c r="QC179" s="201"/>
      <c r="QD179" s="201"/>
      <c r="QE179" s="201" t="str">
        <f t="shared" si="174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5" x14ac:dyDescent="0.2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75"/>
        <v>0</v>
      </c>
      <c r="AI180" s="201"/>
      <c r="AJ180" s="201"/>
      <c r="AK180" s="201"/>
      <c r="AL180" s="201"/>
      <c r="AM180" s="201"/>
      <c r="AN180" s="201"/>
      <c r="AO180" s="201">
        <f t="shared" si="176"/>
        <v>0</v>
      </c>
      <c r="AP180" s="201"/>
      <c r="AQ180" s="201"/>
      <c r="AR180" s="201"/>
      <c r="AS180" s="201"/>
      <c r="AT180" s="201"/>
      <c r="AU180" s="201"/>
      <c r="AV180" s="201">
        <f t="shared" si="177"/>
        <v>20</v>
      </c>
      <c r="AW180" s="201"/>
      <c r="AX180" s="201"/>
      <c r="AY180" s="201"/>
      <c r="AZ180" s="201"/>
      <c r="BA180" s="201"/>
      <c r="BB180" s="201"/>
      <c r="BC180" s="201">
        <f t="shared" si="178"/>
        <v>20</v>
      </c>
      <c r="BD180" s="201"/>
      <c r="BE180" s="201"/>
      <c r="BF180" s="201"/>
      <c r="BG180" s="201"/>
      <c r="BH180" s="201"/>
      <c r="BI180" s="201"/>
      <c r="BJ180" s="201">
        <f t="shared" si="179"/>
        <v>20</v>
      </c>
      <c r="BK180" s="201"/>
      <c r="BL180" s="201"/>
      <c r="BM180" s="201"/>
      <c r="BN180" s="201"/>
      <c r="BO180" s="201"/>
      <c r="BP180" s="201"/>
      <c r="BQ180" s="201">
        <f t="shared" si="180"/>
        <v>0</v>
      </c>
      <c r="BR180" s="201"/>
      <c r="BS180" s="201"/>
      <c r="BT180" s="201"/>
      <c r="BU180" s="201"/>
      <c r="BV180" s="201"/>
      <c r="BW180" s="201"/>
      <c r="BX180" s="201">
        <f t="shared" si="181"/>
        <v>0</v>
      </c>
      <c r="BY180" s="201"/>
      <c r="BZ180" s="201"/>
      <c r="CA180" s="201"/>
      <c r="CB180" s="201"/>
      <c r="CC180" s="201"/>
      <c r="CD180" s="201"/>
      <c r="CE180" s="201">
        <f t="shared" si="182"/>
        <v>0</v>
      </c>
      <c r="CF180" s="201"/>
      <c r="CG180" s="201"/>
      <c r="CH180" s="201"/>
      <c r="CI180" s="201"/>
      <c r="CJ180" s="201"/>
      <c r="CK180" s="201"/>
      <c r="CL180" s="201">
        <f t="shared" si="183"/>
        <v>20</v>
      </c>
      <c r="CM180" s="201"/>
      <c r="CN180" s="201"/>
      <c r="CO180" s="201"/>
      <c r="CP180" s="201"/>
      <c r="CQ180" s="201"/>
      <c r="CR180" s="201"/>
      <c r="CS180" s="201">
        <f t="shared" si="184"/>
        <v>20</v>
      </c>
      <c r="CT180" s="201"/>
      <c r="CU180" s="201"/>
      <c r="CV180" s="201"/>
      <c r="CW180" s="201"/>
      <c r="CX180" s="201"/>
      <c r="CY180" s="201"/>
      <c r="CZ180" s="201">
        <f t="shared" si="185"/>
        <v>0</v>
      </c>
      <c r="DA180" s="201"/>
      <c r="DB180" s="201"/>
      <c r="DC180" s="201"/>
      <c r="DD180" s="201"/>
      <c r="DE180" s="201"/>
      <c r="DF180" s="201"/>
      <c r="DG180" s="201">
        <f t="shared" si="186"/>
        <v>20</v>
      </c>
      <c r="DH180" s="201"/>
      <c r="DI180" s="201"/>
      <c r="DJ180" s="201"/>
      <c r="DK180" s="201"/>
      <c r="DL180" s="201"/>
      <c r="DM180" s="201"/>
      <c r="DN180" s="201">
        <f t="shared" si="187"/>
        <v>0</v>
      </c>
      <c r="DO180" s="201"/>
      <c r="DP180" s="201"/>
      <c r="DQ180" s="201"/>
      <c r="DR180" s="201"/>
      <c r="DS180" s="201"/>
      <c r="DT180" s="201"/>
      <c r="DU180" s="201">
        <f t="shared" si="188"/>
        <v>0</v>
      </c>
      <c r="DV180" s="201"/>
      <c r="DW180" s="201"/>
      <c r="DX180" s="201"/>
      <c r="DY180" s="201"/>
      <c r="DZ180" s="201"/>
      <c r="EA180" s="201"/>
      <c r="EB180" s="201">
        <f t="shared" si="189"/>
        <v>20</v>
      </c>
      <c r="EC180" s="201"/>
      <c r="ED180" s="201"/>
      <c r="EE180" s="201"/>
      <c r="EF180" s="201"/>
      <c r="EG180" s="201"/>
      <c r="EH180" s="201"/>
      <c r="EI180" s="201">
        <f t="shared" si="190"/>
        <v>0</v>
      </c>
      <c r="EJ180" s="201"/>
      <c r="EK180" s="201"/>
      <c r="EL180" s="201"/>
      <c r="EM180" s="201"/>
      <c r="EN180" s="201"/>
      <c r="EO180" s="201"/>
      <c r="EP180" s="201">
        <f t="shared" si="191"/>
        <v>20</v>
      </c>
      <c r="EQ180" s="201"/>
      <c r="ER180" s="201"/>
      <c r="ES180" s="201"/>
      <c r="ET180" s="201"/>
      <c r="EU180" s="201"/>
      <c r="EV180" s="201"/>
      <c r="EW180" s="201">
        <f t="shared" si="192"/>
        <v>0</v>
      </c>
      <c r="EX180" s="201"/>
      <c r="EY180" s="201"/>
      <c r="EZ180" s="201"/>
      <c r="FA180" s="201"/>
      <c r="FB180" s="201"/>
      <c r="FC180" s="201"/>
      <c r="FD180" s="201">
        <f t="shared" si="193"/>
        <v>0</v>
      </c>
      <c r="FE180" s="201"/>
      <c r="FF180" s="201"/>
      <c r="FG180" s="201"/>
      <c r="FH180" s="201"/>
      <c r="FI180" s="201"/>
      <c r="FJ180" s="201"/>
      <c r="FK180" s="201" t="str">
        <f t="shared" si="194"/>
        <v/>
      </c>
      <c r="FL180" s="201"/>
      <c r="FM180" s="201"/>
      <c r="FN180" s="201"/>
      <c r="FO180" s="201"/>
      <c r="FP180" s="201"/>
      <c r="FQ180" s="201"/>
      <c r="FR180" s="201">
        <f t="shared" si="195"/>
        <v>0</v>
      </c>
      <c r="FS180" s="201"/>
      <c r="FT180" s="201"/>
      <c r="FU180" s="201"/>
      <c r="FV180" s="201"/>
      <c r="FW180" s="201"/>
      <c r="FX180" s="201"/>
      <c r="FY180" s="201" t="str">
        <f t="shared" si="196"/>
        <v/>
      </c>
      <c r="FZ180" s="201"/>
      <c r="GA180" s="201"/>
      <c r="GB180" s="201"/>
      <c r="GC180" s="201"/>
      <c r="GD180" s="201"/>
      <c r="GE180" s="201"/>
      <c r="GF180" s="201" t="str">
        <f t="shared" si="197"/>
        <v/>
      </c>
      <c r="GG180" s="201"/>
      <c r="GH180" s="201"/>
      <c r="GI180" s="201"/>
      <c r="GJ180" s="201"/>
      <c r="GK180" s="201"/>
      <c r="GL180" s="201"/>
      <c r="GM180" s="201" t="str">
        <f t="shared" si="198"/>
        <v/>
      </c>
      <c r="GN180" s="201"/>
      <c r="GO180" s="201"/>
      <c r="GP180" s="201"/>
      <c r="GQ180" s="201"/>
      <c r="GR180" s="201"/>
      <c r="GS180" s="201"/>
      <c r="GT180" s="201" t="str">
        <f t="shared" si="199"/>
        <v/>
      </c>
      <c r="GU180" s="201"/>
      <c r="GV180" s="201"/>
      <c r="GW180" s="201"/>
      <c r="GX180" s="201"/>
      <c r="GY180" s="201"/>
      <c r="GZ180" s="201"/>
      <c r="HA180" s="201" t="str">
        <f t="shared" si="200"/>
        <v/>
      </c>
      <c r="HB180" s="201"/>
      <c r="HC180" s="201"/>
      <c r="HD180" s="201"/>
      <c r="HE180" s="201"/>
      <c r="HF180" s="201"/>
      <c r="HG180" s="201"/>
      <c r="HH180" s="201" t="str">
        <f t="shared" si="201"/>
        <v/>
      </c>
      <c r="HI180" s="201"/>
      <c r="HJ180" s="201"/>
      <c r="HK180" s="201"/>
      <c r="HL180" s="201"/>
      <c r="HM180" s="201"/>
      <c r="HN180" s="201"/>
      <c r="HO180" s="201" t="str">
        <f t="shared" si="202"/>
        <v/>
      </c>
      <c r="HP180" s="201"/>
      <c r="HQ180" s="201"/>
      <c r="HR180" s="201"/>
      <c r="HS180" s="201"/>
      <c r="HT180" s="201"/>
      <c r="HU180" s="201"/>
      <c r="HV180" s="201" t="str">
        <f t="shared" si="203"/>
        <v/>
      </c>
      <c r="HW180" s="201"/>
      <c r="HX180" s="201"/>
      <c r="HY180" s="201"/>
      <c r="HZ180" s="201"/>
      <c r="IA180" s="201"/>
      <c r="IB180" s="201"/>
      <c r="IC180" s="201" t="str">
        <f t="shared" si="204"/>
        <v/>
      </c>
      <c r="ID180" s="201"/>
      <c r="IE180" s="201"/>
      <c r="IF180" s="201"/>
      <c r="IG180" s="201"/>
      <c r="IH180" s="201"/>
      <c r="II180" s="201"/>
      <c r="IJ180" s="201" t="str">
        <f t="shared" si="205"/>
        <v/>
      </c>
      <c r="IK180" s="201"/>
      <c r="IL180" s="201"/>
      <c r="IM180" s="201"/>
      <c r="IN180" s="201"/>
      <c r="IO180" s="201"/>
      <c r="IP180" s="201"/>
      <c r="IQ180" s="201" t="str">
        <f t="shared" si="206"/>
        <v/>
      </c>
      <c r="IR180" s="201"/>
      <c r="IS180" s="201"/>
      <c r="IT180" s="201"/>
      <c r="IU180" s="201"/>
      <c r="IV180" s="201"/>
      <c r="IW180" s="201"/>
      <c r="IX180" s="201" t="str">
        <f t="shared" si="207"/>
        <v/>
      </c>
      <c r="IY180" s="201"/>
      <c r="IZ180" s="201"/>
      <c r="JA180" s="201"/>
      <c r="JB180" s="201"/>
      <c r="JC180" s="201"/>
      <c r="JD180" s="201"/>
      <c r="JE180" s="201" t="str">
        <f t="shared" si="208"/>
        <v/>
      </c>
      <c r="JF180" s="201"/>
      <c r="JG180" s="201"/>
      <c r="JH180" s="201"/>
      <c r="JI180" s="201"/>
      <c r="JJ180" s="201"/>
      <c r="JK180" s="201"/>
      <c r="JL180" s="201" t="str">
        <f t="shared" si="209"/>
        <v/>
      </c>
      <c r="JM180" s="201"/>
      <c r="JN180" s="201"/>
      <c r="JO180" s="201"/>
      <c r="JP180" s="201"/>
      <c r="JQ180" s="201"/>
      <c r="JR180" s="201"/>
      <c r="JS180" s="201" t="str">
        <f t="shared" si="210"/>
        <v/>
      </c>
      <c r="JT180" s="201"/>
      <c r="JU180" s="201"/>
      <c r="JV180" s="201"/>
      <c r="JW180" s="201"/>
      <c r="JX180" s="201"/>
      <c r="JY180" s="201"/>
      <c r="JZ180" s="201" t="str">
        <f t="shared" si="211"/>
        <v/>
      </c>
      <c r="KA180" s="201"/>
      <c r="KB180" s="201"/>
      <c r="KC180" s="201"/>
      <c r="KD180" s="201"/>
      <c r="KE180" s="201"/>
      <c r="KF180" s="201"/>
      <c r="KG180" s="201" t="str">
        <f t="shared" si="212"/>
        <v/>
      </c>
      <c r="KH180" s="201"/>
      <c r="KI180" s="201"/>
      <c r="KJ180" s="201"/>
      <c r="KK180" s="201"/>
      <c r="KL180" s="201"/>
      <c r="KM180" s="201"/>
      <c r="KN180" s="201" t="str">
        <f t="shared" si="213"/>
        <v/>
      </c>
      <c r="KO180" s="201"/>
      <c r="KP180" s="201"/>
      <c r="KQ180" s="201"/>
      <c r="KR180" s="201"/>
      <c r="KS180" s="201"/>
      <c r="KT180" s="201"/>
      <c r="KU180" s="201" t="str">
        <f t="shared" si="214"/>
        <v/>
      </c>
      <c r="KV180" s="201"/>
      <c r="KW180" s="201"/>
      <c r="KX180" s="201"/>
      <c r="KY180" s="201"/>
      <c r="KZ180" s="201"/>
      <c r="LA180" s="201"/>
      <c r="LB180" s="201" t="str">
        <f t="shared" si="215"/>
        <v/>
      </c>
      <c r="LC180" s="201"/>
      <c r="LD180" s="201"/>
      <c r="LE180" s="201"/>
      <c r="LF180" s="201"/>
      <c r="LG180" s="201"/>
      <c r="LH180" s="201"/>
      <c r="LI180" s="201" t="str">
        <f t="shared" si="156"/>
        <v/>
      </c>
      <c r="LJ180" s="201"/>
      <c r="LK180" s="201"/>
      <c r="LL180" s="201"/>
      <c r="LM180" s="201"/>
      <c r="LN180" s="201"/>
      <c r="LO180" s="201"/>
      <c r="LP180" s="201" t="str">
        <f t="shared" si="157"/>
        <v/>
      </c>
      <c r="LQ180" s="201"/>
      <c r="LR180" s="201"/>
      <c r="LS180" s="201"/>
      <c r="LT180" s="201"/>
      <c r="LU180" s="201"/>
      <c r="LV180" s="201"/>
      <c r="LW180" s="201" t="str">
        <f t="shared" si="158"/>
        <v/>
      </c>
      <c r="LX180" s="201"/>
      <c r="LY180" s="201"/>
      <c r="LZ180" s="201"/>
      <c r="MA180" s="201"/>
      <c r="MB180" s="201"/>
      <c r="MC180" s="201"/>
      <c r="MD180" s="201" t="str">
        <f t="shared" si="159"/>
        <v/>
      </c>
      <c r="ME180" s="201"/>
      <c r="MF180" s="201"/>
      <c r="MG180" s="201"/>
      <c r="MH180" s="201"/>
      <c r="MI180" s="201"/>
      <c r="MJ180" s="201"/>
      <c r="MK180" s="201" t="str">
        <f t="shared" si="160"/>
        <v/>
      </c>
      <c r="ML180" s="201"/>
      <c r="MM180" s="201"/>
      <c r="MN180" s="201"/>
      <c r="MO180" s="201"/>
      <c r="MP180" s="201"/>
      <c r="MQ180" s="201"/>
      <c r="MR180" s="201" t="str">
        <f t="shared" si="161"/>
        <v/>
      </c>
      <c r="MS180" s="201"/>
      <c r="MT180" s="201"/>
      <c r="MU180" s="201"/>
      <c r="MV180" s="201"/>
      <c r="MW180" s="201"/>
      <c r="MX180" s="201"/>
      <c r="MY180" s="201" t="str">
        <f t="shared" si="162"/>
        <v/>
      </c>
      <c r="MZ180" s="201"/>
      <c r="NA180" s="201"/>
      <c r="NB180" s="201"/>
      <c r="NC180" s="201"/>
      <c r="ND180" s="201"/>
      <c r="NE180" s="201"/>
      <c r="NF180" s="201" t="str">
        <f t="shared" si="163"/>
        <v/>
      </c>
      <c r="NG180" s="201"/>
      <c r="NH180" s="201"/>
      <c r="NI180" s="201"/>
      <c r="NJ180" s="201"/>
      <c r="NK180" s="201"/>
      <c r="NL180" s="201"/>
      <c r="NM180" s="201" t="str">
        <f t="shared" si="164"/>
        <v/>
      </c>
      <c r="NN180" s="201"/>
      <c r="NO180" s="201"/>
      <c r="NP180" s="201"/>
      <c r="NQ180" s="201"/>
      <c r="NR180" s="201"/>
      <c r="NS180" s="201"/>
      <c r="NT180" s="201" t="str">
        <f t="shared" si="165"/>
        <v/>
      </c>
      <c r="NU180" s="201"/>
      <c r="NV180" s="201"/>
      <c r="NW180" s="201"/>
      <c r="NX180" s="201"/>
      <c r="NY180" s="201"/>
      <c r="NZ180" s="201"/>
      <c r="OA180" s="201" t="str">
        <f t="shared" si="166"/>
        <v/>
      </c>
      <c r="OB180" s="201"/>
      <c r="OC180" s="201"/>
      <c r="OD180" s="201"/>
      <c r="OE180" s="201"/>
      <c r="OF180" s="201"/>
      <c r="OG180" s="201"/>
      <c r="OH180" s="201" t="str">
        <f t="shared" si="167"/>
        <v/>
      </c>
      <c r="OI180" s="201"/>
      <c r="OJ180" s="201"/>
      <c r="OK180" s="201"/>
      <c r="OL180" s="201"/>
      <c r="OM180" s="201"/>
      <c r="ON180" s="201"/>
      <c r="OO180" s="201" t="str">
        <f t="shared" si="168"/>
        <v/>
      </c>
      <c r="OP180" s="201"/>
      <c r="OQ180" s="201"/>
      <c r="OR180" s="201"/>
      <c r="OS180" s="201"/>
      <c r="OT180" s="201"/>
      <c r="OU180" s="201"/>
      <c r="OV180" s="201" t="str">
        <f t="shared" si="169"/>
        <v/>
      </c>
      <c r="OW180" s="201"/>
      <c r="OX180" s="201"/>
      <c r="OY180" s="201"/>
      <c r="OZ180" s="201"/>
      <c r="PA180" s="201"/>
      <c r="PB180" s="201"/>
      <c r="PC180" s="201" t="str">
        <f t="shared" si="170"/>
        <v/>
      </c>
      <c r="PD180" s="201"/>
      <c r="PE180" s="201"/>
      <c r="PF180" s="201"/>
      <c r="PG180" s="201"/>
      <c r="PH180" s="201"/>
      <c r="PI180" s="201"/>
      <c r="PJ180" s="201" t="str">
        <f t="shared" si="171"/>
        <v/>
      </c>
      <c r="PK180" s="201"/>
      <c r="PL180" s="201"/>
      <c r="PM180" s="201"/>
      <c r="PN180" s="201"/>
      <c r="PO180" s="201"/>
      <c r="PP180" s="201"/>
      <c r="PQ180" s="201" t="str">
        <f t="shared" si="172"/>
        <v/>
      </c>
      <c r="PR180" s="201"/>
      <c r="PS180" s="201"/>
      <c r="PT180" s="201"/>
      <c r="PU180" s="201"/>
      <c r="PV180" s="201"/>
      <c r="PW180" s="201"/>
      <c r="PX180" s="201" t="str">
        <f t="shared" si="173"/>
        <v/>
      </c>
      <c r="PY180" s="201"/>
      <c r="PZ180" s="201"/>
      <c r="QA180" s="201"/>
      <c r="QB180" s="201"/>
      <c r="QC180" s="201"/>
      <c r="QD180" s="201"/>
      <c r="QE180" s="201" t="str">
        <f t="shared" si="174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5" x14ac:dyDescent="0.2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75"/>
        <v>20</v>
      </c>
      <c r="AI181" s="201"/>
      <c r="AJ181" s="201"/>
      <c r="AK181" s="201"/>
      <c r="AL181" s="201"/>
      <c r="AM181" s="201"/>
      <c r="AN181" s="201"/>
      <c r="AO181" s="201">
        <f t="shared" si="176"/>
        <v>0</v>
      </c>
      <c r="AP181" s="201"/>
      <c r="AQ181" s="201"/>
      <c r="AR181" s="201"/>
      <c r="AS181" s="201"/>
      <c r="AT181" s="201"/>
      <c r="AU181" s="201"/>
      <c r="AV181" s="201">
        <f t="shared" si="177"/>
        <v>20</v>
      </c>
      <c r="AW181" s="201"/>
      <c r="AX181" s="201"/>
      <c r="AY181" s="201"/>
      <c r="AZ181" s="201"/>
      <c r="BA181" s="201"/>
      <c r="BB181" s="201"/>
      <c r="BC181" s="201">
        <f t="shared" si="178"/>
        <v>20</v>
      </c>
      <c r="BD181" s="201"/>
      <c r="BE181" s="201"/>
      <c r="BF181" s="201"/>
      <c r="BG181" s="201"/>
      <c r="BH181" s="201"/>
      <c r="BI181" s="201"/>
      <c r="BJ181" s="201">
        <f t="shared" si="179"/>
        <v>20</v>
      </c>
      <c r="BK181" s="201"/>
      <c r="BL181" s="201"/>
      <c r="BM181" s="201"/>
      <c r="BN181" s="201"/>
      <c r="BO181" s="201"/>
      <c r="BP181" s="201"/>
      <c r="BQ181" s="201">
        <f t="shared" si="180"/>
        <v>0</v>
      </c>
      <c r="BR181" s="201"/>
      <c r="BS181" s="201"/>
      <c r="BT181" s="201"/>
      <c r="BU181" s="201"/>
      <c r="BV181" s="201"/>
      <c r="BW181" s="201"/>
      <c r="BX181" s="201">
        <f t="shared" si="181"/>
        <v>0</v>
      </c>
      <c r="BY181" s="201"/>
      <c r="BZ181" s="201"/>
      <c r="CA181" s="201"/>
      <c r="CB181" s="201"/>
      <c r="CC181" s="201"/>
      <c r="CD181" s="201"/>
      <c r="CE181" s="201">
        <f t="shared" si="182"/>
        <v>20</v>
      </c>
      <c r="CF181" s="201"/>
      <c r="CG181" s="201"/>
      <c r="CH181" s="201"/>
      <c r="CI181" s="201"/>
      <c r="CJ181" s="201"/>
      <c r="CK181" s="201"/>
      <c r="CL181" s="201">
        <f t="shared" si="183"/>
        <v>0</v>
      </c>
      <c r="CM181" s="201"/>
      <c r="CN181" s="201"/>
      <c r="CO181" s="201"/>
      <c r="CP181" s="201"/>
      <c r="CQ181" s="201"/>
      <c r="CR181" s="201"/>
      <c r="CS181" s="201">
        <f t="shared" si="184"/>
        <v>20</v>
      </c>
      <c r="CT181" s="201"/>
      <c r="CU181" s="201"/>
      <c r="CV181" s="201"/>
      <c r="CW181" s="201"/>
      <c r="CX181" s="201"/>
      <c r="CY181" s="201"/>
      <c r="CZ181" s="201">
        <f t="shared" si="185"/>
        <v>20</v>
      </c>
      <c r="DA181" s="201"/>
      <c r="DB181" s="201"/>
      <c r="DC181" s="201"/>
      <c r="DD181" s="201"/>
      <c r="DE181" s="201"/>
      <c r="DF181" s="201"/>
      <c r="DG181" s="201">
        <f t="shared" si="186"/>
        <v>0</v>
      </c>
      <c r="DH181" s="201"/>
      <c r="DI181" s="201"/>
      <c r="DJ181" s="201"/>
      <c r="DK181" s="201"/>
      <c r="DL181" s="201"/>
      <c r="DM181" s="201"/>
      <c r="DN181" s="201">
        <f t="shared" si="187"/>
        <v>0</v>
      </c>
      <c r="DO181" s="201"/>
      <c r="DP181" s="201"/>
      <c r="DQ181" s="201"/>
      <c r="DR181" s="201"/>
      <c r="DS181" s="201"/>
      <c r="DT181" s="201"/>
      <c r="DU181" s="201">
        <f t="shared" si="188"/>
        <v>0</v>
      </c>
      <c r="DV181" s="201"/>
      <c r="DW181" s="201"/>
      <c r="DX181" s="201"/>
      <c r="DY181" s="201"/>
      <c r="DZ181" s="201"/>
      <c r="EA181" s="201"/>
      <c r="EB181" s="201">
        <f t="shared" si="189"/>
        <v>0</v>
      </c>
      <c r="EC181" s="201"/>
      <c r="ED181" s="201"/>
      <c r="EE181" s="201"/>
      <c r="EF181" s="201"/>
      <c r="EG181" s="201"/>
      <c r="EH181" s="201"/>
      <c r="EI181" s="201">
        <f t="shared" si="190"/>
        <v>0</v>
      </c>
      <c r="EJ181" s="201"/>
      <c r="EK181" s="201"/>
      <c r="EL181" s="201"/>
      <c r="EM181" s="201"/>
      <c r="EN181" s="201"/>
      <c r="EO181" s="201"/>
      <c r="EP181" s="201">
        <f t="shared" si="191"/>
        <v>20</v>
      </c>
      <c r="EQ181" s="201"/>
      <c r="ER181" s="201"/>
      <c r="ES181" s="201"/>
      <c r="ET181" s="201"/>
      <c r="EU181" s="201"/>
      <c r="EV181" s="201"/>
      <c r="EW181" s="201">
        <f t="shared" si="192"/>
        <v>0</v>
      </c>
      <c r="EX181" s="201"/>
      <c r="EY181" s="201"/>
      <c r="EZ181" s="201"/>
      <c r="FA181" s="201"/>
      <c r="FB181" s="201"/>
      <c r="FC181" s="201"/>
      <c r="FD181" s="201">
        <f t="shared" si="193"/>
        <v>0</v>
      </c>
      <c r="FE181" s="201"/>
      <c r="FF181" s="201"/>
      <c r="FG181" s="201"/>
      <c r="FH181" s="201"/>
      <c r="FI181" s="201"/>
      <c r="FJ181" s="201"/>
      <c r="FK181" s="201" t="str">
        <f t="shared" si="194"/>
        <v/>
      </c>
      <c r="FL181" s="201"/>
      <c r="FM181" s="201"/>
      <c r="FN181" s="201"/>
      <c r="FO181" s="201"/>
      <c r="FP181" s="201"/>
      <c r="FQ181" s="201"/>
      <c r="FR181" s="201">
        <f t="shared" si="195"/>
        <v>0</v>
      </c>
      <c r="FS181" s="201"/>
      <c r="FT181" s="201"/>
      <c r="FU181" s="201"/>
      <c r="FV181" s="201"/>
      <c r="FW181" s="201"/>
      <c r="FX181" s="201"/>
      <c r="FY181" s="201" t="str">
        <f t="shared" si="196"/>
        <v/>
      </c>
      <c r="FZ181" s="201"/>
      <c r="GA181" s="201"/>
      <c r="GB181" s="201"/>
      <c r="GC181" s="201"/>
      <c r="GD181" s="201"/>
      <c r="GE181" s="201"/>
      <c r="GF181" s="201" t="str">
        <f t="shared" si="197"/>
        <v/>
      </c>
      <c r="GG181" s="201"/>
      <c r="GH181" s="201"/>
      <c r="GI181" s="201"/>
      <c r="GJ181" s="201"/>
      <c r="GK181" s="201"/>
      <c r="GL181" s="201"/>
      <c r="GM181" s="201" t="str">
        <f t="shared" si="198"/>
        <v/>
      </c>
      <c r="GN181" s="201"/>
      <c r="GO181" s="201"/>
      <c r="GP181" s="201"/>
      <c r="GQ181" s="201"/>
      <c r="GR181" s="201"/>
      <c r="GS181" s="201"/>
      <c r="GT181" s="201" t="str">
        <f t="shared" si="199"/>
        <v/>
      </c>
      <c r="GU181" s="201"/>
      <c r="GV181" s="201"/>
      <c r="GW181" s="201"/>
      <c r="GX181" s="201"/>
      <c r="GY181" s="201"/>
      <c r="GZ181" s="201"/>
      <c r="HA181" s="201" t="str">
        <f t="shared" si="200"/>
        <v/>
      </c>
      <c r="HB181" s="201"/>
      <c r="HC181" s="201"/>
      <c r="HD181" s="201"/>
      <c r="HE181" s="201"/>
      <c r="HF181" s="201"/>
      <c r="HG181" s="201"/>
      <c r="HH181" s="201" t="str">
        <f t="shared" si="201"/>
        <v/>
      </c>
      <c r="HI181" s="201"/>
      <c r="HJ181" s="201"/>
      <c r="HK181" s="201"/>
      <c r="HL181" s="201"/>
      <c r="HM181" s="201"/>
      <c r="HN181" s="201"/>
      <c r="HO181" s="201" t="str">
        <f t="shared" si="202"/>
        <v/>
      </c>
      <c r="HP181" s="201"/>
      <c r="HQ181" s="201"/>
      <c r="HR181" s="201"/>
      <c r="HS181" s="201"/>
      <c r="HT181" s="201"/>
      <c r="HU181" s="201"/>
      <c r="HV181" s="201" t="str">
        <f t="shared" si="203"/>
        <v/>
      </c>
      <c r="HW181" s="201"/>
      <c r="HX181" s="201"/>
      <c r="HY181" s="201"/>
      <c r="HZ181" s="201"/>
      <c r="IA181" s="201"/>
      <c r="IB181" s="201"/>
      <c r="IC181" s="201" t="str">
        <f t="shared" si="204"/>
        <v/>
      </c>
      <c r="ID181" s="201"/>
      <c r="IE181" s="201"/>
      <c r="IF181" s="201"/>
      <c r="IG181" s="201"/>
      <c r="IH181" s="201"/>
      <c r="II181" s="201"/>
      <c r="IJ181" s="201" t="str">
        <f t="shared" si="205"/>
        <v/>
      </c>
      <c r="IK181" s="201"/>
      <c r="IL181" s="201"/>
      <c r="IM181" s="201"/>
      <c r="IN181" s="201"/>
      <c r="IO181" s="201"/>
      <c r="IP181" s="201"/>
      <c r="IQ181" s="201" t="str">
        <f t="shared" si="206"/>
        <v/>
      </c>
      <c r="IR181" s="201"/>
      <c r="IS181" s="201"/>
      <c r="IT181" s="201"/>
      <c r="IU181" s="201"/>
      <c r="IV181" s="201"/>
      <c r="IW181" s="201"/>
      <c r="IX181" s="201" t="str">
        <f t="shared" si="207"/>
        <v/>
      </c>
      <c r="IY181" s="201"/>
      <c r="IZ181" s="201"/>
      <c r="JA181" s="201"/>
      <c r="JB181" s="201"/>
      <c r="JC181" s="201"/>
      <c r="JD181" s="201"/>
      <c r="JE181" s="201" t="str">
        <f t="shared" si="208"/>
        <v/>
      </c>
      <c r="JF181" s="201"/>
      <c r="JG181" s="201"/>
      <c r="JH181" s="201"/>
      <c r="JI181" s="201"/>
      <c r="JJ181" s="201"/>
      <c r="JK181" s="201"/>
      <c r="JL181" s="201" t="str">
        <f t="shared" si="209"/>
        <v/>
      </c>
      <c r="JM181" s="201"/>
      <c r="JN181" s="201"/>
      <c r="JO181" s="201"/>
      <c r="JP181" s="201"/>
      <c r="JQ181" s="201"/>
      <c r="JR181" s="201"/>
      <c r="JS181" s="201" t="str">
        <f t="shared" si="210"/>
        <v/>
      </c>
      <c r="JT181" s="201"/>
      <c r="JU181" s="201"/>
      <c r="JV181" s="201"/>
      <c r="JW181" s="201"/>
      <c r="JX181" s="201"/>
      <c r="JY181" s="201"/>
      <c r="JZ181" s="201" t="str">
        <f t="shared" si="211"/>
        <v/>
      </c>
      <c r="KA181" s="201"/>
      <c r="KB181" s="201"/>
      <c r="KC181" s="201"/>
      <c r="KD181" s="201"/>
      <c r="KE181" s="201"/>
      <c r="KF181" s="201"/>
      <c r="KG181" s="201" t="str">
        <f t="shared" si="212"/>
        <v/>
      </c>
      <c r="KH181" s="201"/>
      <c r="KI181" s="201"/>
      <c r="KJ181" s="201"/>
      <c r="KK181" s="201"/>
      <c r="KL181" s="201"/>
      <c r="KM181" s="201"/>
      <c r="KN181" s="201" t="str">
        <f t="shared" si="213"/>
        <v/>
      </c>
      <c r="KO181" s="201"/>
      <c r="KP181" s="201"/>
      <c r="KQ181" s="201"/>
      <c r="KR181" s="201"/>
      <c r="KS181" s="201"/>
      <c r="KT181" s="201"/>
      <c r="KU181" s="201" t="str">
        <f t="shared" si="214"/>
        <v/>
      </c>
      <c r="KV181" s="201"/>
      <c r="KW181" s="201"/>
      <c r="KX181" s="201"/>
      <c r="KY181" s="201"/>
      <c r="KZ181" s="201"/>
      <c r="LA181" s="201"/>
      <c r="LB181" s="201" t="str">
        <f t="shared" si="215"/>
        <v/>
      </c>
      <c r="LC181" s="201"/>
      <c r="LD181" s="201"/>
      <c r="LE181" s="201"/>
      <c r="LF181" s="201"/>
      <c r="LG181" s="201"/>
      <c r="LH181" s="201"/>
      <c r="LI181" s="201" t="str">
        <f t="shared" si="156"/>
        <v/>
      </c>
      <c r="LJ181" s="201"/>
      <c r="LK181" s="201"/>
      <c r="LL181" s="201"/>
      <c r="LM181" s="201"/>
      <c r="LN181" s="201"/>
      <c r="LO181" s="201"/>
      <c r="LP181" s="201" t="str">
        <f t="shared" si="157"/>
        <v/>
      </c>
      <c r="LQ181" s="201"/>
      <c r="LR181" s="201"/>
      <c r="LS181" s="201"/>
      <c r="LT181" s="201"/>
      <c r="LU181" s="201"/>
      <c r="LV181" s="201"/>
      <c r="LW181" s="201" t="str">
        <f t="shared" si="158"/>
        <v/>
      </c>
      <c r="LX181" s="201"/>
      <c r="LY181" s="201"/>
      <c r="LZ181" s="201"/>
      <c r="MA181" s="201"/>
      <c r="MB181" s="201"/>
      <c r="MC181" s="201"/>
      <c r="MD181" s="201" t="str">
        <f t="shared" si="159"/>
        <v/>
      </c>
      <c r="ME181" s="201"/>
      <c r="MF181" s="201"/>
      <c r="MG181" s="201"/>
      <c r="MH181" s="201"/>
      <c r="MI181" s="201"/>
      <c r="MJ181" s="201"/>
      <c r="MK181" s="201" t="str">
        <f t="shared" si="160"/>
        <v/>
      </c>
      <c r="ML181" s="201"/>
      <c r="MM181" s="201"/>
      <c r="MN181" s="201"/>
      <c r="MO181" s="201"/>
      <c r="MP181" s="201"/>
      <c r="MQ181" s="201"/>
      <c r="MR181" s="201" t="str">
        <f t="shared" si="161"/>
        <v/>
      </c>
      <c r="MS181" s="201"/>
      <c r="MT181" s="201"/>
      <c r="MU181" s="201"/>
      <c r="MV181" s="201"/>
      <c r="MW181" s="201"/>
      <c r="MX181" s="201"/>
      <c r="MY181" s="201" t="str">
        <f t="shared" si="162"/>
        <v/>
      </c>
      <c r="MZ181" s="201"/>
      <c r="NA181" s="201"/>
      <c r="NB181" s="201"/>
      <c r="NC181" s="201"/>
      <c r="ND181" s="201"/>
      <c r="NE181" s="201"/>
      <c r="NF181" s="201" t="str">
        <f t="shared" si="163"/>
        <v/>
      </c>
      <c r="NG181" s="201"/>
      <c r="NH181" s="201"/>
      <c r="NI181" s="201"/>
      <c r="NJ181" s="201"/>
      <c r="NK181" s="201"/>
      <c r="NL181" s="201"/>
      <c r="NM181" s="201" t="str">
        <f t="shared" si="164"/>
        <v/>
      </c>
      <c r="NN181" s="201"/>
      <c r="NO181" s="201"/>
      <c r="NP181" s="201"/>
      <c r="NQ181" s="201"/>
      <c r="NR181" s="201"/>
      <c r="NS181" s="201"/>
      <c r="NT181" s="201" t="str">
        <f t="shared" si="165"/>
        <v/>
      </c>
      <c r="NU181" s="201"/>
      <c r="NV181" s="201"/>
      <c r="NW181" s="201"/>
      <c r="NX181" s="201"/>
      <c r="NY181" s="201"/>
      <c r="NZ181" s="201"/>
      <c r="OA181" s="201" t="str">
        <f t="shared" si="166"/>
        <v/>
      </c>
      <c r="OB181" s="201"/>
      <c r="OC181" s="201"/>
      <c r="OD181" s="201"/>
      <c r="OE181" s="201"/>
      <c r="OF181" s="201"/>
      <c r="OG181" s="201"/>
      <c r="OH181" s="201" t="str">
        <f t="shared" si="167"/>
        <v/>
      </c>
      <c r="OI181" s="201"/>
      <c r="OJ181" s="201"/>
      <c r="OK181" s="201"/>
      <c r="OL181" s="201"/>
      <c r="OM181" s="201"/>
      <c r="ON181" s="201"/>
      <c r="OO181" s="201" t="str">
        <f t="shared" si="168"/>
        <v/>
      </c>
      <c r="OP181" s="201"/>
      <c r="OQ181" s="201"/>
      <c r="OR181" s="201"/>
      <c r="OS181" s="201"/>
      <c r="OT181" s="201"/>
      <c r="OU181" s="201"/>
      <c r="OV181" s="201" t="str">
        <f t="shared" si="169"/>
        <v/>
      </c>
      <c r="OW181" s="201"/>
      <c r="OX181" s="201"/>
      <c r="OY181" s="201"/>
      <c r="OZ181" s="201"/>
      <c r="PA181" s="201"/>
      <c r="PB181" s="201"/>
      <c r="PC181" s="201" t="str">
        <f t="shared" si="170"/>
        <v/>
      </c>
      <c r="PD181" s="201"/>
      <c r="PE181" s="201"/>
      <c r="PF181" s="201"/>
      <c r="PG181" s="201"/>
      <c r="PH181" s="201"/>
      <c r="PI181" s="201"/>
      <c r="PJ181" s="201" t="str">
        <f t="shared" si="171"/>
        <v/>
      </c>
      <c r="PK181" s="201"/>
      <c r="PL181" s="201"/>
      <c r="PM181" s="201"/>
      <c r="PN181" s="201"/>
      <c r="PO181" s="201"/>
      <c r="PP181" s="201"/>
      <c r="PQ181" s="201" t="str">
        <f t="shared" si="172"/>
        <v/>
      </c>
      <c r="PR181" s="201"/>
      <c r="PS181" s="201"/>
      <c r="PT181" s="201"/>
      <c r="PU181" s="201"/>
      <c r="PV181" s="201"/>
      <c r="PW181" s="201"/>
      <c r="PX181" s="201" t="str">
        <f t="shared" si="173"/>
        <v/>
      </c>
      <c r="PY181" s="201"/>
      <c r="PZ181" s="201"/>
      <c r="QA181" s="201"/>
      <c r="QB181" s="201"/>
      <c r="QC181" s="201"/>
      <c r="QD181" s="201"/>
      <c r="QE181" s="201" t="str">
        <f t="shared" si="174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5" x14ac:dyDescent="0.2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75"/>
        <v>0</v>
      </c>
      <c r="AI182" s="201"/>
      <c r="AJ182" s="201"/>
      <c r="AK182" s="201"/>
      <c r="AL182" s="201"/>
      <c r="AM182" s="201"/>
      <c r="AN182" s="201"/>
      <c r="AO182" s="201">
        <f t="shared" si="176"/>
        <v>0</v>
      </c>
      <c r="AP182" s="201"/>
      <c r="AQ182" s="201"/>
      <c r="AR182" s="201"/>
      <c r="AS182" s="201"/>
      <c r="AT182" s="201"/>
      <c r="AU182" s="201"/>
      <c r="AV182" s="201">
        <f t="shared" si="177"/>
        <v>20</v>
      </c>
      <c r="AW182" s="201"/>
      <c r="AX182" s="201"/>
      <c r="AY182" s="201"/>
      <c r="AZ182" s="201"/>
      <c r="BA182" s="201"/>
      <c r="BB182" s="201"/>
      <c r="BC182" s="201">
        <f t="shared" si="178"/>
        <v>20</v>
      </c>
      <c r="BD182" s="201"/>
      <c r="BE182" s="201"/>
      <c r="BF182" s="201"/>
      <c r="BG182" s="201"/>
      <c r="BH182" s="201"/>
      <c r="BI182" s="201"/>
      <c r="BJ182" s="201">
        <f t="shared" si="179"/>
        <v>20</v>
      </c>
      <c r="BK182" s="201"/>
      <c r="BL182" s="201"/>
      <c r="BM182" s="201"/>
      <c r="BN182" s="201"/>
      <c r="BO182" s="201"/>
      <c r="BP182" s="201"/>
      <c r="BQ182" s="201">
        <f t="shared" si="180"/>
        <v>0</v>
      </c>
      <c r="BR182" s="201"/>
      <c r="BS182" s="201"/>
      <c r="BT182" s="201"/>
      <c r="BU182" s="201"/>
      <c r="BV182" s="201"/>
      <c r="BW182" s="201"/>
      <c r="BX182" s="201">
        <f t="shared" si="181"/>
        <v>20</v>
      </c>
      <c r="BY182" s="201"/>
      <c r="BZ182" s="201"/>
      <c r="CA182" s="201"/>
      <c r="CB182" s="201"/>
      <c r="CC182" s="201"/>
      <c r="CD182" s="201"/>
      <c r="CE182" s="201">
        <f t="shared" si="182"/>
        <v>0</v>
      </c>
      <c r="CF182" s="201"/>
      <c r="CG182" s="201"/>
      <c r="CH182" s="201"/>
      <c r="CI182" s="201"/>
      <c r="CJ182" s="201"/>
      <c r="CK182" s="201"/>
      <c r="CL182" s="201">
        <f t="shared" si="183"/>
        <v>20</v>
      </c>
      <c r="CM182" s="201"/>
      <c r="CN182" s="201"/>
      <c r="CO182" s="201"/>
      <c r="CP182" s="201"/>
      <c r="CQ182" s="201"/>
      <c r="CR182" s="201"/>
      <c r="CS182" s="201">
        <f t="shared" si="184"/>
        <v>20</v>
      </c>
      <c r="CT182" s="201"/>
      <c r="CU182" s="201"/>
      <c r="CV182" s="201"/>
      <c r="CW182" s="201"/>
      <c r="CX182" s="201"/>
      <c r="CY182" s="201"/>
      <c r="CZ182" s="201">
        <f t="shared" si="185"/>
        <v>20</v>
      </c>
      <c r="DA182" s="201"/>
      <c r="DB182" s="201"/>
      <c r="DC182" s="201"/>
      <c r="DD182" s="201"/>
      <c r="DE182" s="201"/>
      <c r="DF182" s="201"/>
      <c r="DG182" s="201">
        <f t="shared" si="186"/>
        <v>20</v>
      </c>
      <c r="DH182" s="201"/>
      <c r="DI182" s="201"/>
      <c r="DJ182" s="201"/>
      <c r="DK182" s="201"/>
      <c r="DL182" s="201"/>
      <c r="DM182" s="201"/>
      <c r="DN182" s="201">
        <f t="shared" si="187"/>
        <v>0</v>
      </c>
      <c r="DO182" s="201"/>
      <c r="DP182" s="201"/>
      <c r="DQ182" s="201"/>
      <c r="DR182" s="201"/>
      <c r="DS182" s="201"/>
      <c r="DT182" s="201"/>
      <c r="DU182" s="201">
        <f t="shared" si="188"/>
        <v>0</v>
      </c>
      <c r="DV182" s="201"/>
      <c r="DW182" s="201"/>
      <c r="DX182" s="201"/>
      <c r="DY182" s="201"/>
      <c r="DZ182" s="201"/>
      <c r="EA182" s="201"/>
      <c r="EB182" s="201">
        <f t="shared" si="189"/>
        <v>0</v>
      </c>
      <c r="EC182" s="201"/>
      <c r="ED182" s="201"/>
      <c r="EE182" s="201"/>
      <c r="EF182" s="201"/>
      <c r="EG182" s="201"/>
      <c r="EH182" s="201"/>
      <c r="EI182" s="201">
        <f t="shared" si="190"/>
        <v>0</v>
      </c>
      <c r="EJ182" s="201"/>
      <c r="EK182" s="201"/>
      <c r="EL182" s="201"/>
      <c r="EM182" s="201"/>
      <c r="EN182" s="201"/>
      <c r="EO182" s="201"/>
      <c r="EP182" s="201">
        <f t="shared" si="191"/>
        <v>20</v>
      </c>
      <c r="EQ182" s="201"/>
      <c r="ER182" s="201"/>
      <c r="ES182" s="201"/>
      <c r="ET182" s="201"/>
      <c r="EU182" s="201"/>
      <c r="EV182" s="201"/>
      <c r="EW182" s="201">
        <f t="shared" si="192"/>
        <v>0</v>
      </c>
      <c r="EX182" s="201"/>
      <c r="EY182" s="201"/>
      <c r="EZ182" s="201"/>
      <c r="FA182" s="201"/>
      <c r="FB182" s="201"/>
      <c r="FC182" s="201"/>
      <c r="FD182" s="201">
        <f t="shared" si="193"/>
        <v>0</v>
      </c>
      <c r="FE182" s="201"/>
      <c r="FF182" s="201"/>
      <c r="FG182" s="201"/>
      <c r="FH182" s="201"/>
      <c r="FI182" s="201"/>
      <c r="FJ182" s="201"/>
      <c r="FK182" s="201" t="str">
        <f t="shared" si="194"/>
        <v/>
      </c>
      <c r="FL182" s="201"/>
      <c r="FM182" s="201"/>
      <c r="FN182" s="201"/>
      <c r="FO182" s="201"/>
      <c r="FP182" s="201"/>
      <c r="FQ182" s="201"/>
      <c r="FR182" s="201">
        <f t="shared" si="195"/>
        <v>0</v>
      </c>
      <c r="FS182" s="201"/>
      <c r="FT182" s="201"/>
      <c r="FU182" s="201"/>
      <c r="FV182" s="201"/>
      <c r="FW182" s="201"/>
      <c r="FX182" s="201"/>
      <c r="FY182" s="201" t="str">
        <f t="shared" si="196"/>
        <v/>
      </c>
      <c r="FZ182" s="201"/>
      <c r="GA182" s="201"/>
      <c r="GB182" s="201"/>
      <c r="GC182" s="201"/>
      <c r="GD182" s="201"/>
      <c r="GE182" s="201"/>
      <c r="GF182" s="201" t="str">
        <f t="shared" si="197"/>
        <v/>
      </c>
      <c r="GG182" s="201"/>
      <c r="GH182" s="201"/>
      <c r="GI182" s="201"/>
      <c r="GJ182" s="201"/>
      <c r="GK182" s="201"/>
      <c r="GL182" s="201"/>
      <c r="GM182" s="201" t="str">
        <f t="shared" si="198"/>
        <v/>
      </c>
      <c r="GN182" s="201"/>
      <c r="GO182" s="201"/>
      <c r="GP182" s="201"/>
      <c r="GQ182" s="201"/>
      <c r="GR182" s="201"/>
      <c r="GS182" s="201"/>
      <c r="GT182" s="201" t="str">
        <f t="shared" si="199"/>
        <v/>
      </c>
      <c r="GU182" s="201"/>
      <c r="GV182" s="201"/>
      <c r="GW182" s="201"/>
      <c r="GX182" s="201"/>
      <c r="GY182" s="201"/>
      <c r="GZ182" s="201"/>
      <c r="HA182" s="201" t="str">
        <f t="shared" si="200"/>
        <v/>
      </c>
      <c r="HB182" s="201"/>
      <c r="HC182" s="201"/>
      <c r="HD182" s="201"/>
      <c r="HE182" s="201"/>
      <c r="HF182" s="201"/>
      <c r="HG182" s="201"/>
      <c r="HH182" s="201" t="str">
        <f t="shared" si="201"/>
        <v/>
      </c>
      <c r="HI182" s="201"/>
      <c r="HJ182" s="201"/>
      <c r="HK182" s="201"/>
      <c r="HL182" s="201"/>
      <c r="HM182" s="201"/>
      <c r="HN182" s="201"/>
      <c r="HO182" s="201" t="str">
        <f t="shared" si="202"/>
        <v/>
      </c>
      <c r="HP182" s="201"/>
      <c r="HQ182" s="201"/>
      <c r="HR182" s="201"/>
      <c r="HS182" s="201"/>
      <c r="HT182" s="201"/>
      <c r="HU182" s="201"/>
      <c r="HV182" s="201" t="str">
        <f t="shared" si="203"/>
        <v/>
      </c>
      <c r="HW182" s="201"/>
      <c r="HX182" s="201"/>
      <c r="HY182" s="201"/>
      <c r="HZ182" s="201"/>
      <c r="IA182" s="201"/>
      <c r="IB182" s="201"/>
      <c r="IC182" s="201" t="str">
        <f t="shared" si="204"/>
        <v/>
      </c>
      <c r="ID182" s="201"/>
      <c r="IE182" s="201"/>
      <c r="IF182" s="201"/>
      <c r="IG182" s="201"/>
      <c r="IH182" s="201"/>
      <c r="II182" s="201"/>
      <c r="IJ182" s="201" t="str">
        <f t="shared" si="205"/>
        <v/>
      </c>
      <c r="IK182" s="201"/>
      <c r="IL182" s="201"/>
      <c r="IM182" s="201"/>
      <c r="IN182" s="201"/>
      <c r="IO182" s="201"/>
      <c r="IP182" s="201"/>
      <c r="IQ182" s="201" t="str">
        <f t="shared" si="206"/>
        <v/>
      </c>
      <c r="IR182" s="201"/>
      <c r="IS182" s="201"/>
      <c r="IT182" s="201"/>
      <c r="IU182" s="201"/>
      <c r="IV182" s="201"/>
      <c r="IW182" s="201"/>
      <c r="IX182" s="201" t="str">
        <f t="shared" si="207"/>
        <v/>
      </c>
      <c r="IY182" s="201"/>
      <c r="IZ182" s="201"/>
      <c r="JA182" s="201"/>
      <c r="JB182" s="201"/>
      <c r="JC182" s="201"/>
      <c r="JD182" s="201"/>
      <c r="JE182" s="201" t="str">
        <f t="shared" si="208"/>
        <v/>
      </c>
      <c r="JF182" s="201"/>
      <c r="JG182" s="201"/>
      <c r="JH182" s="201"/>
      <c r="JI182" s="201"/>
      <c r="JJ182" s="201"/>
      <c r="JK182" s="201"/>
      <c r="JL182" s="201" t="str">
        <f t="shared" si="209"/>
        <v/>
      </c>
      <c r="JM182" s="201"/>
      <c r="JN182" s="201"/>
      <c r="JO182" s="201"/>
      <c r="JP182" s="201"/>
      <c r="JQ182" s="201"/>
      <c r="JR182" s="201"/>
      <c r="JS182" s="201" t="str">
        <f t="shared" si="210"/>
        <v/>
      </c>
      <c r="JT182" s="201"/>
      <c r="JU182" s="201"/>
      <c r="JV182" s="201"/>
      <c r="JW182" s="201"/>
      <c r="JX182" s="201"/>
      <c r="JY182" s="201"/>
      <c r="JZ182" s="201" t="str">
        <f t="shared" si="211"/>
        <v/>
      </c>
      <c r="KA182" s="201"/>
      <c r="KB182" s="201"/>
      <c r="KC182" s="201"/>
      <c r="KD182" s="201"/>
      <c r="KE182" s="201"/>
      <c r="KF182" s="201"/>
      <c r="KG182" s="201" t="str">
        <f t="shared" si="212"/>
        <v/>
      </c>
      <c r="KH182" s="201"/>
      <c r="KI182" s="201"/>
      <c r="KJ182" s="201"/>
      <c r="KK182" s="201"/>
      <c r="KL182" s="201"/>
      <c r="KM182" s="201"/>
      <c r="KN182" s="201" t="str">
        <f t="shared" si="213"/>
        <v/>
      </c>
      <c r="KO182" s="201"/>
      <c r="KP182" s="201"/>
      <c r="KQ182" s="201"/>
      <c r="KR182" s="201"/>
      <c r="KS182" s="201"/>
      <c r="KT182" s="201"/>
      <c r="KU182" s="201" t="str">
        <f t="shared" si="214"/>
        <v/>
      </c>
      <c r="KV182" s="201"/>
      <c r="KW182" s="201"/>
      <c r="KX182" s="201"/>
      <c r="KY182" s="201"/>
      <c r="KZ182" s="201"/>
      <c r="LA182" s="201"/>
      <c r="LB182" s="201" t="str">
        <f t="shared" si="215"/>
        <v/>
      </c>
      <c r="LC182" s="201"/>
      <c r="LD182" s="201"/>
      <c r="LE182" s="201"/>
      <c r="LF182" s="201"/>
      <c r="LG182" s="201"/>
      <c r="LH182" s="201"/>
      <c r="LI182" s="201" t="str">
        <f t="shared" si="156"/>
        <v/>
      </c>
      <c r="LJ182" s="201"/>
      <c r="LK182" s="201"/>
      <c r="LL182" s="201"/>
      <c r="LM182" s="201"/>
      <c r="LN182" s="201"/>
      <c r="LO182" s="201"/>
      <c r="LP182" s="201" t="str">
        <f t="shared" si="157"/>
        <v/>
      </c>
      <c r="LQ182" s="201"/>
      <c r="LR182" s="201"/>
      <c r="LS182" s="201"/>
      <c r="LT182" s="201"/>
      <c r="LU182" s="201"/>
      <c r="LV182" s="201"/>
      <c r="LW182" s="201" t="str">
        <f t="shared" si="158"/>
        <v/>
      </c>
      <c r="LX182" s="201"/>
      <c r="LY182" s="201"/>
      <c r="LZ182" s="201"/>
      <c r="MA182" s="201"/>
      <c r="MB182" s="201"/>
      <c r="MC182" s="201"/>
      <c r="MD182" s="201" t="str">
        <f t="shared" si="159"/>
        <v/>
      </c>
      <c r="ME182" s="201"/>
      <c r="MF182" s="201"/>
      <c r="MG182" s="201"/>
      <c r="MH182" s="201"/>
      <c r="MI182" s="201"/>
      <c r="MJ182" s="201"/>
      <c r="MK182" s="201" t="str">
        <f t="shared" si="160"/>
        <v/>
      </c>
      <c r="ML182" s="201"/>
      <c r="MM182" s="201"/>
      <c r="MN182" s="201"/>
      <c r="MO182" s="201"/>
      <c r="MP182" s="201"/>
      <c r="MQ182" s="201"/>
      <c r="MR182" s="201" t="str">
        <f t="shared" si="161"/>
        <v/>
      </c>
      <c r="MS182" s="201"/>
      <c r="MT182" s="201"/>
      <c r="MU182" s="201"/>
      <c r="MV182" s="201"/>
      <c r="MW182" s="201"/>
      <c r="MX182" s="201"/>
      <c r="MY182" s="201" t="str">
        <f t="shared" si="162"/>
        <v/>
      </c>
      <c r="MZ182" s="201"/>
      <c r="NA182" s="201"/>
      <c r="NB182" s="201"/>
      <c r="NC182" s="201"/>
      <c r="ND182" s="201"/>
      <c r="NE182" s="201"/>
      <c r="NF182" s="201" t="str">
        <f t="shared" si="163"/>
        <v/>
      </c>
      <c r="NG182" s="201"/>
      <c r="NH182" s="201"/>
      <c r="NI182" s="201"/>
      <c r="NJ182" s="201"/>
      <c r="NK182" s="201"/>
      <c r="NL182" s="201"/>
      <c r="NM182" s="201" t="str">
        <f t="shared" si="164"/>
        <v/>
      </c>
      <c r="NN182" s="201"/>
      <c r="NO182" s="201"/>
      <c r="NP182" s="201"/>
      <c r="NQ182" s="201"/>
      <c r="NR182" s="201"/>
      <c r="NS182" s="201"/>
      <c r="NT182" s="201" t="str">
        <f t="shared" si="165"/>
        <v/>
      </c>
      <c r="NU182" s="201"/>
      <c r="NV182" s="201"/>
      <c r="NW182" s="201"/>
      <c r="NX182" s="201"/>
      <c r="NY182" s="201"/>
      <c r="NZ182" s="201"/>
      <c r="OA182" s="201" t="str">
        <f t="shared" si="166"/>
        <v/>
      </c>
      <c r="OB182" s="201"/>
      <c r="OC182" s="201"/>
      <c r="OD182" s="201"/>
      <c r="OE182" s="201"/>
      <c r="OF182" s="201"/>
      <c r="OG182" s="201"/>
      <c r="OH182" s="201" t="str">
        <f t="shared" si="167"/>
        <v/>
      </c>
      <c r="OI182" s="201"/>
      <c r="OJ182" s="201"/>
      <c r="OK182" s="201"/>
      <c r="OL182" s="201"/>
      <c r="OM182" s="201"/>
      <c r="ON182" s="201"/>
      <c r="OO182" s="201" t="str">
        <f t="shared" si="168"/>
        <v/>
      </c>
      <c r="OP182" s="201"/>
      <c r="OQ182" s="201"/>
      <c r="OR182" s="201"/>
      <c r="OS182" s="201"/>
      <c r="OT182" s="201"/>
      <c r="OU182" s="201"/>
      <c r="OV182" s="201" t="str">
        <f t="shared" si="169"/>
        <v/>
      </c>
      <c r="OW182" s="201"/>
      <c r="OX182" s="201"/>
      <c r="OY182" s="201"/>
      <c r="OZ182" s="201"/>
      <c r="PA182" s="201"/>
      <c r="PB182" s="201"/>
      <c r="PC182" s="201" t="str">
        <f t="shared" si="170"/>
        <v/>
      </c>
      <c r="PD182" s="201"/>
      <c r="PE182" s="201"/>
      <c r="PF182" s="201"/>
      <c r="PG182" s="201"/>
      <c r="PH182" s="201"/>
      <c r="PI182" s="201"/>
      <c r="PJ182" s="201" t="str">
        <f t="shared" si="171"/>
        <v/>
      </c>
      <c r="PK182" s="201"/>
      <c r="PL182" s="201"/>
      <c r="PM182" s="201"/>
      <c r="PN182" s="201"/>
      <c r="PO182" s="201"/>
      <c r="PP182" s="201"/>
      <c r="PQ182" s="201" t="str">
        <f t="shared" si="172"/>
        <v/>
      </c>
      <c r="PR182" s="201"/>
      <c r="PS182" s="201"/>
      <c r="PT182" s="201"/>
      <c r="PU182" s="201"/>
      <c r="PV182" s="201"/>
      <c r="PW182" s="201"/>
      <c r="PX182" s="201" t="str">
        <f t="shared" si="173"/>
        <v/>
      </c>
      <c r="PY182" s="201"/>
      <c r="PZ182" s="201"/>
      <c r="QA182" s="201"/>
      <c r="QB182" s="201"/>
      <c r="QC182" s="201"/>
      <c r="QD182" s="201"/>
      <c r="QE182" s="201" t="str">
        <f t="shared" si="174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5" x14ac:dyDescent="0.2">
      <c r="A183" s="201"/>
      <c r="B183" s="202"/>
      <c r="C183" s="202"/>
      <c r="D183" s="202"/>
      <c r="E183" s="202"/>
      <c r="F183" s="201">
        <f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>T85</f>
        <v>0</v>
      </c>
      <c r="U183" s="201"/>
      <c r="V183" s="201"/>
      <c r="W183" s="201"/>
      <c r="X183" s="201"/>
      <c r="Y183" s="201"/>
      <c r="Z183" s="201"/>
      <c r="AA183" s="201">
        <f>AA85</f>
        <v>0</v>
      </c>
      <c r="AB183" s="201"/>
      <c r="AC183" s="201"/>
      <c r="AD183" s="201"/>
      <c r="AE183" s="201"/>
      <c r="AF183" s="201"/>
      <c r="AG183" s="201"/>
      <c r="AH183" s="201">
        <f t="shared" si="175"/>
        <v>0</v>
      </c>
      <c r="AI183" s="201"/>
      <c r="AJ183" s="201"/>
      <c r="AK183" s="201"/>
      <c r="AL183" s="201"/>
      <c r="AM183" s="201"/>
      <c r="AN183" s="201"/>
      <c r="AO183" s="201">
        <f t="shared" si="176"/>
        <v>0</v>
      </c>
      <c r="AP183" s="201"/>
      <c r="AQ183" s="201"/>
      <c r="AR183" s="201"/>
      <c r="AS183" s="201"/>
      <c r="AT183" s="201"/>
      <c r="AU183" s="201"/>
      <c r="AV183" s="201">
        <f t="shared" si="177"/>
        <v>0</v>
      </c>
      <c r="AW183" s="201"/>
      <c r="AX183" s="201"/>
      <c r="AY183" s="201"/>
      <c r="AZ183" s="201"/>
      <c r="BA183" s="201"/>
      <c r="BB183" s="201"/>
      <c r="BC183" s="201">
        <f t="shared" si="178"/>
        <v>0</v>
      </c>
      <c r="BD183" s="201"/>
      <c r="BE183" s="201"/>
      <c r="BF183" s="201"/>
      <c r="BG183" s="201"/>
      <c r="BH183" s="201"/>
      <c r="BI183" s="201"/>
      <c r="BJ183" s="201">
        <f t="shared" si="179"/>
        <v>0</v>
      </c>
      <c r="BK183" s="201"/>
      <c r="BL183" s="201"/>
      <c r="BM183" s="201"/>
      <c r="BN183" s="201"/>
      <c r="BO183" s="201"/>
      <c r="BP183" s="201"/>
      <c r="BQ183" s="201">
        <f t="shared" si="180"/>
        <v>0</v>
      </c>
      <c r="BR183" s="201"/>
      <c r="BS183" s="201"/>
      <c r="BT183" s="201"/>
      <c r="BU183" s="201"/>
      <c r="BV183" s="201"/>
      <c r="BW183" s="201"/>
      <c r="BX183" s="201">
        <f t="shared" si="181"/>
        <v>0</v>
      </c>
      <c r="BY183" s="201"/>
      <c r="BZ183" s="201"/>
      <c r="CA183" s="201"/>
      <c r="CB183" s="201"/>
      <c r="CC183" s="201"/>
      <c r="CD183" s="201"/>
      <c r="CE183" s="201">
        <f t="shared" si="182"/>
        <v>0</v>
      </c>
      <c r="CF183" s="201"/>
      <c r="CG183" s="201"/>
      <c r="CH183" s="201"/>
      <c r="CI183" s="201"/>
      <c r="CJ183" s="201"/>
      <c r="CK183" s="201"/>
      <c r="CL183" s="201">
        <f t="shared" si="183"/>
        <v>0</v>
      </c>
      <c r="CM183" s="201"/>
      <c r="CN183" s="201"/>
      <c r="CO183" s="201"/>
      <c r="CP183" s="201"/>
      <c r="CQ183" s="201"/>
      <c r="CR183" s="201"/>
      <c r="CS183" s="201">
        <f t="shared" si="184"/>
        <v>0</v>
      </c>
      <c r="CT183" s="201"/>
      <c r="CU183" s="201"/>
      <c r="CV183" s="201"/>
      <c r="CW183" s="201"/>
      <c r="CX183" s="201"/>
      <c r="CY183" s="201"/>
      <c r="CZ183" s="201">
        <f t="shared" si="185"/>
        <v>0</v>
      </c>
      <c r="DA183" s="201"/>
      <c r="DB183" s="201"/>
      <c r="DC183" s="201"/>
      <c r="DD183" s="201"/>
      <c r="DE183" s="201"/>
      <c r="DF183" s="201"/>
      <c r="DG183" s="201">
        <f t="shared" si="186"/>
        <v>0</v>
      </c>
      <c r="DH183" s="201"/>
      <c r="DI183" s="201"/>
      <c r="DJ183" s="201"/>
      <c r="DK183" s="201"/>
      <c r="DL183" s="201"/>
      <c r="DM183" s="201"/>
      <c r="DN183" s="201">
        <f t="shared" si="187"/>
        <v>0</v>
      </c>
      <c r="DO183" s="201"/>
      <c r="DP183" s="201"/>
      <c r="DQ183" s="201"/>
      <c r="DR183" s="201"/>
      <c r="DS183" s="201"/>
      <c r="DT183" s="201"/>
      <c r="DU183" s="201">
        <f t="shared" si="188"/>
        <v>0</v>
      </c>
      <c r="DV183" s="201"/>
      <c r="DW183" s="201"/>
      <c r="DX183" s="201"/>
      <c r="DY183" s="201"/>
      <c r="DZ183" s="201"/>
      <c r="EA183" s="201"/>
      <c r="EB183" s="201">
        <f t="shared" si="189"/>
        <v>0</v>
      </c>
      <c r="EC183" s="201"/>
      <c r="ED183" s="201"/>
      <c r="EE183" s="201"/>
      <c r="EF183" s="201"/>
      <c r="EG183" s="201"/>
      <c r="EH183" s="201"/>
      <c r="EI183" s="201">
        <f t="shared" si="190"/>
        <v>0</v>
      </c>
      <c r="EJ183" s="201"/>
      <c r="EK183" s="201"/>
      <c r="EL183" s="201"/>
      <c r="EM183" s="201"/>
      <c r="EN183" s="201"/>
      <c r="EO183" s="201"/>
      <c r="EP183" s="201">
        <f t="shared" si="191"/>
        <v>0</v>
      </c>
      <c r="EQ183" s="201"/>
      <c r="ER183" s="201"/>
      <c r="ES183" s="201"/>
      <c r="ET183" s="201"/>
      <c r="EU183" s="201"/>
      <c r="EV183" s="201"/>
      <c r="EW183" s="201">
        <f t="shared" si="192"/>
        <v>0</v>
      </c>
      <c r="EX183" s="201"/>
      <c r="EY183" s="201"/>
      <c r="EZ183" s="201"/>
      <c r="FA183" s="201"/>
      <c r="FB183" s="201"/>
      <c r="FC183" s="201"/>
      <c r="FD183" s="201">
        <f t="shared" si="193"/>
        <v>0</v>
      </c>
      <c r="FE183" s="201"/>
      <c r="FF183" s="201"/>
      <c r="FG183" s="201"/>
      <c r="FH183" s="201"/>
      <c r="FI183" s="201"/>
      <c r="FJ183" s="201"/>
      <c r="FK183" s="201">
        <f t="shared" si="194"/>
        <v>0</v>
      </c>
      <c r="FL183" s="201"/>
      <c r="FM183" s="201"/>
      <c r="FN183" s="201"/>
      <c r="FO183" s="201"/>
      <c r="FP183" s="201"/>
      <c r="FQ183" s="201"/>
      <c r="FR183" s="201">
        <f t="shared" si="195"/>
        <v>0</v>
      </c>
      <c r="FS183" s="201"/>
      <c r="FT183" s="201"/>
      <c r="FU183" s="201"/>
      <c r="FV183" s="201"/>
      <c r="FW183" s="201"/>
      <c r="FX183" s="201"/>
      <c r="FY183" s="201">
        <f t="shared" si="196"/>
        <v>0</v>
      </c>
      <c r="FZ183" s="201"/>
      <c r="GA183" s="201"/>
      <c r="GB183" s="201"/>
      <c r="GC183" s="201"/>
      <c r="GD183" s="201"/>
      <c r="GE183" s="201"/>
      <c r="GF183" s="201">
        <f t="shared" si="197"/>
        <v>0</v>
      </c>
      <c r="GG183" s="201"/>
      <c r="GH183" s="201"/>
      <c r="GI183" s="201"/>
      <c r="GJ183" s="201"/>
      <c r="GK183" s="201"/>
      <c r="GL183" s="201"/>
      <c r="GM183" s="201">
        <f t="shared" si="198"/>
        <v>0</v>
      </c>
      <c r="GN183" s="201"/>
      <c r="GO183" s="201"/>
      <c r="GP183" s="201"/>
      <c r="GQ183" s="201"/>
      <c r="GR183" s="201"/>
      <c r="GS183" s="201"/>
      <c r="GT183" s="201">
        <f t="shared" si="199"/>
        <v>0</v>
      </c>
      <c r="GU183" s="201"/>
      <c r="GV183" s="201"/>
      <c r="GW183" s="201"/>
      <c r="GX183" s="201"/>
      <c r="GY183" s="201"/>
      <c r="GZ183" s="201"/>
      <c r="HA183" s="201">
        <f t="shared" si="200"/>
        <v>0</v>
      </c>
      <c r="HB183" s="201"/>
      <c r="HC183" s="201"/>
      <c r="HD183" s="201"/>
      <c r="HE183" s="201"/>
      <c r="HF183" s="201"/>
      <c r="HG183" s="201"/>
      <c r="HH183" s="201">
        <f t="shared" si="201"/>
        <v>0</v>
      </c>
      <c r="HI183" s="201"/>
      <c r="HJ183" s="201"/>
      <c r="HK183" s="201"/>
      <c r="HL183" s="201"/>
      <c r="HM183" s="201"/>
      <c r="HN183" s="201"/>
      <c r="HO183" s="201">
        <f t="shared" si="202"/>
        <v>0</v>
      </c>
      <c r="HP183" s="201"/>
      <c r="HQ183" s="201"/>
      <c r="HR183" s="201"/>
      <c r="HS183" s="201"/>
      <c r="HT183" s="201"/>
      <c r="HU183" s="201"/>
      <c r="HV183" s="201">
        <f t="shared" si="203"/>
        <v>0</v>
      </c>
      <c r="HW183" s="201"/>
      <c r="HX183" s="201"/>
      <c r="HY183" s="201"/>
      <c r="HZ183" s="201"/>
      <c r="IA183" s="201"/>
      <c r="IB183" s="201"/>
      <c r="IC183" s="201">
        <f t="shared" si="204"/>
        <v>0</v>
      </c>
      <c r="ID183" s="201"/>
      <c r="IE183" s="201"/>
      <c r="IF183" s="201"/>
      <c r="IG183" s="201"/>
      <c r="IH183" s="201"/>
      <c r="II183" s="201"/>
      <c r="IJ183" s="201">
        <f t="shared" si="205"/>
        <v>0</v>
      </c>
      <c r="IK183" s="201"/>
      <c r="IL183" s="201"/>
      <c r="IM183" s="201"/>
      <c r="IN183" s="201"/>
      <c r="IO183" s="201"/>
      <c r="IP183" s="201"/>
      <c r="IQ183" s="201">
        <f t="shared" si="206"/>
        <v>0</v>
      </c>
      <c r="IR183" s="201"/>
      <c r="IS183" s="201"/>
      <c r="IT183" s="201"/>
      <c r="IU183" s="201"/>
      <c r="IV183" s="201"/>
      <c r="IW183" s="201"/>
      <c r="IX183" s="201">
        <f t="shared" si="207"/>
        <v>0</v>
      </c>
      <c r="IY183" s="201"/>
      <c r="IZ183" s="201"/>
      <c r="JA183" s="201"/>
      <c r="JB183" s="201"/>
      <c r="JC183" s="201"/>
      <c r="JD183" s="201"/>
      <c r="JE183" s="201">
        <f t="shared" si="208"/>
        <v>0</v>
      </c>
      <c r="JF183" s="201"/>
      <c r="JG183" s="201"/>
      <c r="JH183" s="201"/>
      <c r="JI183" s="201"/>
      <c r="JJ183" s="201"/>
      <c r="JK183" s="201"/>
      <c r="JL183" s="201">
        <f t="shared" si="209"/>
        <v>0</v>
      </c>
      <c r="JM183" s="201"/>
      <c r="JN183" s="201"/>
      <c r="JO183" s="201"/>
      <c r="JP183" s="201"/>
      <c r="JQ183" s="201"/>
      <c r="JR183" s="201"/>
      <c r="JS183" s="201">
        <f t="shared" si="210"/>
        <v>0</v>
      </c>
      <c r="JT183" s="201"/>
      <c r="JU183" s="201"/>
      <c r="JV183" s="201"/>
      <c r="JW183" s="201"/>
      <c r="JX183" s="201"/>
      <c r="JY183" s="201"/>
      <c r="JZ183" s="201">
        <f t="shared" si="211"/>
        <v>0</v>
      </c>
      <c r="KA183" s="201"/>
      <c r="KB183" s="201"/>
      <c r="KC183" s="201"/>
      <c r="KD183" s="201"/>
      <c r="KE183" s="201"/>
      <c r="KF183" s="201"/>
      <c r="KG183" s="201">
        <f t="shared" si="212"/>
        <v>0</v>
      </c>
      <c r="KH183" s="201"/>
      <c r="KI183" s="201"/>
      <c r="KJ183" s="201"/>
      <c r="KK183" s="201"/>
      <c r="KL183" s="201"/>
      <c r="KM183" s="201"/>
      <c r="KN183" s="201">
        <f t="shared" si="213"/>
        <v>0</v>
      </c>
      <c r="KO183" s="201"/>
      <c r="KP183" s="201"/>
      <c r="KQ183" s="201"/>
      <c r="KR183" s="201"/>
      <c r="KS183" s="201"/>
      <c r="KT183" s="201"/>
      <c r="KU183" s="201">
        <f t="shared" si="214"/>
        <v>0</v>
      </c>
      <c r="KV183" s="201"/>
      <c r="KW183" s="201"/>
      <c r="KX183" s="201"/>
      <c r="KY183" s="201"/>
      <c r="KZ183" s="201"/>
      <c r="LA183" s="201"/>
      <c r="LB183" s="201">
        <f t="shared" si="215"/>
        <v>0</v>
      </c>
      <c r="LC183" s="201"/>
      <c r="LD183" s="201"/>
      <c r="LE183" s="201"/>
      <c r="LF183" s="201"/>
      <c r="LG183" s="201"/>
      <c r="LH183" s="201"/>
      <c r="LI183" s="201">
        <f t="shared" si="156"/>
        <v>0</v>
      </c>
      <c r="LJ183" s="201"/>
      <c r="LK183" s="201"/>
      <c r="LL183" s="201"/>
      <c r="LM183" s="201"/>
      <c r="LN183" s="201"/>
      <c r="LO183" s="201"/>
      <c r="LP183" s="201">
        <f t="shared" si="157"/>
        <v>0</v>
      </c>
      <c r="LQ183" s="201"/>
      <c r="LR183" s="201"/>
      <c r="LS183" s="201"/>
      <c r="LT183" s="201"/>
      <c r="LU183" s="201"/>
      <c r="LV183" s="201"/>
      <c r="LW183" s="201">
        <f t="shared" si="158"/>
        <v>0</v>
      </c>
      <c r="LX183" s="201"/>
      <c r="LY183" s="201"/>
      <c r="LZ183" s="201"/>
      <c r="MA183" s="201"/>
      <c r="MB183" s="201"/>
      <c r="MC183" s="201"/>
      <c r="MD183" s="201">
        <f t="shared" si="159"/>
        <v>0</v>
      </c>
      <c r="ME183" s="201"/>
      <c r="MF183" s="201"/>
      <c r="MG183" s="201"/>
      <c r="MH183" s="201"/>
      <c r="MI183" s="201"/>
      <c r="MJ183" s="201"/>
      <c r="MK183" s="201">
        <f t="shared" si="160"/>
        <v>0</v>
      </c>
      <c r="ML183" s="201"/>
      <c r="MM183" s="201"/>
      <c r="MN183" s="201"/>
      <c r="MO183" s="201"/>
      <c r="MP183" s="201"/>
      <c r="MQ183" s="201"/>
      <c r="MR183" s="201">
        <f t="shared" si="161"/>
        <v>0</v>
      </c>
      <c r="MS183" s="201"/>
      <c r="MT183" s="201"/>
      <c r="MU183" s="201"/>
      <c r="MV183" s="201"/>
      <c r="MW183" s="201"/>
      <c r="MX183" s="201"/>
      <c r="MY183" s="201">
        <f t="shared" si="162"/>
        <v>0</v>
      </c>
      <c r="MZ183" s="201"/>
      <c r="NA183" s="201"/>
      <c r="NB183" s="201"/>
      <c r="NC183" s="201"/>
      <c r="ND183" s="201"/>
      <c r="NE183" s="201"/>
      <c r="NF183" s="201">
        <f t="shared" si="163"/>
        <v>0</v>
      </c>
      <c r="NG183" s="201"/>
      <c r="NH183" s="201"/>
      <c r="NI183" s="201"/>
      <c r="NJ183" s="201"/>
      <c r="NK183" s="201"/>
      <c r="NL183" s="201"/>
      <c r="NM183" s="201">
        <f t="shared" si="164"/>
        <v>0</v>
      </c>
      <c r="NN183" s="201"/>
      <c r="NO183" s="201"/>
      <c r="NP183" s="201"/>
      <c r="NQ183" s="201"/>
      <c r="NR183" s="201"/>
      <c r="NS183" s="201"/>
      <c r="NT183" s="201">
        <f t="shared" si="165"/>
        <v>0</v>
      </c>
      <c r="NU183" s="201"/>
      <c r="NV183" s="201"/>
      <c r="NW183" s="201"/>
      <c r="NX183" s="201"/>
      <c r="NY183" s="201"/>
      <c r="NZ183" s="201"/>
      <c r="OA183" s="201">
        <f t="shared" si="166"/>
        <v>0</v>
      </c>
      <c r="OB183" s="201"/>
      <c r="OC183" s="201"/>
      <c r="OD183" s="201"/>
      <c r="OE183" s="201"/>
      <c r="OF183" s="201"/>
      <c r="OG183" s="201"/>
      <c r="OH183" s="201">
        <f t="shared" si="167"/>
        <v>0</v>
      </c>
      <c r="OI183" s="201"/>
      <c r="OJ183" s="201"/>
      <c r="OK183" s="201"/>
      <c r="OL183" s="201"/>
      <c r="OM183" s="201"/>
      <c r="ON183" s="201"/>
      <c r="OO183" s="201">
        <f t="shared" si="168"/>
        <v>0</v>
      </c>
      <c r="OP183" s="201"/>
      <c r="OQ183" s="201"/>
      <c r="OR183" s="201"/>
      <c r="OS183" s="201"/>
      <c r="OT183" s="201"/>
      <c r="OU183" s="201"/>
      <c r="OV183" s="201">
        <f t="shared" si="169"/>
        <v>0</v>
      </c>
      <c r="OW183" s="201"/>
      <c r="OX183" s="201"/>
      <c r="OY183" s="201"/>
      <c r="OZ183" s="201"/>
      <c r="PA183" s="201"/>
      <c r="PB183" s="201"/>
      <c r="PC183" s="201">
        <f t="shared" si="170"/>
        <v>0</v>
      </c>
      <c r="PD183" s="201"/>
      <c r="PE183" s="201"/>
      <c r="PF183" s="201"/>
      <c r="PG183" s="201"/>
      <c r="PH183" s="201"/>
      <c r="PI183" s="201"/>
      <c r="PJ183" s="201">
        <f t="shared" si="171"/>
        <v>0</v>
      </c>
      <c r="PK183" s="201"/>
      <c r="PL183" s="201"/>
      <c r="PM183" s="201"/>
      <c r="PN183" s="201"/>
      <c r="PO183" s="201"/>
      <c r="PP183" s="201"/>
      <c r="PQ183" s="201">
        <f t="shared" si="172"/>
        <v>0</v>
      </c>
      <c r="PR183" s="201"/>
      <c r="PS183" s="201"/>
      <c r="PT183" s="201"/>
      <c r="PU183" s="201"/>
      <c r="PV183" s="201"/>
      <c r="PW183" s="201"/>
      <c r="PX183" s="201">
        <f t="shared" si="173"/>
        <v>0</v>
      </c>
      <c r="PY183" s="201"/>
      <c r="PZ183" s="201"/>
      <c r="QA183" s="201"/>
      <c r="QB183" s="201"/>
      <c r="QC183" s="201"/>
      <c r="QD183" s="201"/>
      <c r="QE183" s="201">
        <f t="shared" si="174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5" x14ac:dyDescent="0.2">
      <c r="A184" s="201"/>
      <c r="B184" s="202"/>
      <c r="C184" s="202"/>
      <c r="D184" s="202"/>
      <c r="E184" s="202"/>
      <c r="F184" s="201">
        <f t="shared" ref="F184:F197" si="216">F86</f>
        <v>0</v>
      </c>
      <c r="G184" s="201"/>
      <c r="H184" s="202"/>
      <c r="I184" s="202"/>
      <c r="J184" s="202"/>
      <c r="K184" s="201"/>
      <c r="L184" s="201"/>
      <c r="M184" s="201">
        <f t="shared" ref="M184:M197" si="217">M86</f>
        <v>0</v>
      </c>
      <c r="N184" s="201"/>
      <c r="O184" s="201"/>
      <c r="P184" s="201"/>
      <c r="Q184" s="203"/>
      <c r="R184" s="201"/>
      <c r="S184" s="201"/>
      <c r="T184" s="201">
        <f t="shared" ref="T184:T188" si="218">T86</f>
        <v>0</v>
      </c>
      <c r="U184" s="201"/>
      <c r="V184" s="201"/>
      <c r="W184" s="201"/>
      <c r="X184" s="201"/>
      <c r="Y184" s="201"/>
      <c r="Z184" s="201"/>
      <c r="AA184" s="201">
        <f t="shared" ref="AA184:AA188" si="219">AA86</f>
        <v>0</v>
      </c>
      <c r="AB184" s="201"/>
      <c r="AC184" s="201"/>
      <c r="AD184" s="201"/>
      <c r="AE184" s="201"/>
      <c r="AF184" s="201"/>
      <c r="AG184" s="201"/>
      <c r="AH184" s="201">
        <f t="shared" si="175"/>
        <v>0</v>
      </c>
      <c r="AI184" s="201"/>
      <c r="AJ184" s="201"/>
      <c r="AK184" s="201"/>
      <c r="AL184" s="201"/>
      <c r="AM184" s="201"/>
      <c r="AN184" s="201"/>
      <c r="AO184" s="201">
        <f t="shared" si="176"/>
        <v>0</v>
      </c>
      <c r="AP184" s="201"/>
      <c r="AQ184" s="201"/>
      <c r="AR184" s="201"/>
      <c r="AS184" s="201"/>
      <c r="AT184" s="201"/>
      <c r="AU184" s="201"/>
      <c r="AV184" s="201">
        <f t="shared" si="177"/>
        <v>0</v>
      </c>
      <c r="AW184" s="201"/>
      <c r="AX184" s="201"/>
      <c r="AY184" s="201"/>
      <c r="AZ184" s="201"/>
      <c r="BA184" s="201"/>
      <c r="BB184" s="201"/>
      <c r="BC184" s="201">
        <f t="shared" si="178"/>
        <v>0</v>
      </c>
      <c r="BD184" s="201"/>
      <c r="BE184" s="201"/>
      <c r="BF184" s="201"/>
      <c r="BG184" s="201"/>
      <c r="BH184" s="201"/>
      <c r="BI184" s="201"/>
      <c r="BJ184" s="201">
        <f t="shared" si="179"/>
        <v>0</v>
      </c>
      <c r="BK184" s="201"/>
      <c r="BL184" s="201"/>
      <c r="BM184" s="201"/>
      <c r="BN184" s="201"/>
      <c r="BO184" s="201"/>
      <c r="BP184" s="201"/>
      <c r="BQ184" s="201">
        <f t="shared" si="180"/>
        <v>0</v>
      </c>
      <c r="BR184" s="201"/>
      <c r="BS184" s="201"/>
      <c r="BT184" s="201"/>
      <c r="BU184" s="201"/>
      <c r="BV184" s="201"/>
      <c r="BW184" s="201"/>
      <c r="BX184" s="201">
        <f t="shared" si="181"/>
        <v>0</v>
      </c>
      <c r="BY184" s="201"/>
      <c r="BZ184" s="201"/>
      <c r="CA184" s="201"/>
      <c r="CB184" s="201"/>
      <c r="CC184" s="201"/>
      <c r="CD184" s="201"/>
      <c r="CE184" s="201">
        <f t="shared" si="182"/>
        <v>0</v>
      </c>
      <c r="CF184" s="201"/>
      <c r="CG184" s="201"/>
      <c r="CH184" s="201"/>
      <c r="CI184" s="201"/>
      <c r="CJ184" s="201"/>
      <c r="CK184" s="201"/>
      <c r="CL184" s="201">
        <f t="shared" si="183"/>
        <v>0</v>
      </c>
      <c r="CM184" s="201"/>
      <c r="CN184" s="201"/>
      <c r="CO184" s="201"/>
      <c r="CP184" s="201"/>
      <c r="CQ184" s="201"/>
      <c r="CR184" s="201"/>
      <c r="CS184" s="201">
        <f t="shared" si="184"/>
        <v>0</v>
      </c>
      <c r="CT184" s="201"/>
      <c r="CU184" s="201"/>
      <c r="CV184" s="201"/>
      <c r="CW184" s="201"/>
      <c r="CX184" s="201"/>
      <c r="CY184" s="201"/>
      <c r="CZ184" s="201">
        <f t="shared" si="185"/>
        <v>0</v>
      </c>
      <c r="DA184" s="201"/>
      <c r="DB184" s="201"/>
      <c r="DC184" s="201"/>
      <c r="DD184" s="201"/>
      <c r="DE184" s="201"/>
      <c r="DF184" s="201"/>
      <c r="DG184" s="201">
        <f t="shared" si="186"/>
        <v>0</v>
      </c>
      <c r="DH184" s="201"/>
      <c r="DI184" s="201"/>
      <c r="DJ184" s="201"/>
      <c r="DK184" s="201"/>
      <c r="DL184" s="201"/>
      <c r="DM184" s="201"/>
      <c r="DN184" s="201">
        <f t="shared" si="187"/>
        <v>0</v>
      </c>
      <c r="DO184" s="201"/>
      <c r="DP184" s="201"/>
      <c r="DQ184" s="201"/>
      <c r="DR184" s="201"/>
      <c r="DS184" s="201"/>
      <c r="DT184" s="201"/>
      <c r="DU184" s="201">
        <f t="shared" si="188"/>
        <v>0</v>
      </c>
      <c r="DV184" s="201"/>
      <c r="DW184" s="201"/>
      <c r="DX184" s="201"/>
      <c r="DY184" s="201"/>
      <c r="DZ184" s="201"/>
      <c r="EA184" s="201"/>
      <c r="EB184" s="201">
        <f t="shared" si="189"/>
        <v>0</v>
      </c>
      <c r="EC184" s="201"/>
      <c r="ED184" s="201"/>
      <c r="EE184" s="201"/>
      <c r="EF184" s="201"/>
      <c r="EG184" s="201"/>
      <c r="EH184" s="201"/>
      <c r="EI184" s="201">
        <f t="shared" si="190"/>
        <v>0</v>
      </c>
      <c r="EJ184" s="201"/>
      <c r="EK184" s="201"/>
      <c r="EL184" s="201"/>
      <c r="EM184" s="201"/>
      <c r="EN184" s="201"/>
      <c r="EO184" s="201"/>
      <c r="EP184" s="201">
        <f t="shared" si="191"/>
        <v>0</v>
      </c>
      <c r="EQ184" s="201"/>
      <c r="ER184" s="201"/>
      <c r="ES184" s="201"/>
      <c r="ET184" s="201"/>
      <c r="EU184" s="201"/>
      <c r="EV184" s="201"/>
      <c r="EW184" s="201">
        <f t="shared" si="192"/>
        <v>0</v>
      </c>
      <c r="EX184" s="201"/>
      <c r="EY184" s="201"/>
      <c r="EZ184" s="201"/>
      <c r="FA184" s="201"/>
      <c r="FB184" s="201"/>
      <c r="FC184" s="201"/>
      <c r="FD184" s="201">
        <f t="shared" si="193"/>
        <v>0</v>
      </c>
      <c r="FE184" s="201"/>
      <c r="FF184" s="201"/>
      <c r="FG184" s="201"/>
      <c r="FH184" s="201"/>
      <c r="FI184" s="201"/>
      <c r="FJ184" s="201"/>
      <c r="FK184" s="201">
        <f t="shared" si="194"/>
        <v>0</v>
      </c>
      <c r="FL184" s="201"/>
      <c r="FM184" s="201"/>
      <c r="FN184" s="201"/>
      <c r="FO184" s="201"/>
      <c r="FP184" s="201"/>
      <c r="FQ184" s="201"/>
      <c r="FR184" s="201">
        <f t="shared" si="195"/>
        <v>0</v>
      </c>
      <c r="FS184" s="201"/>
      <c r="FT184" s="201"/>
      <c r="FU184" s="201"/>
      <c r="FV184" s="201"/>
      <c r="FW184" s="201"/>
      <c r="FX184" s="201"/>
      <c r="FY184" s="201">
        <f t="shared" si="196"/>
        <v>0</v>
      </c>
      <c r="FZ184" s="201"/>
      <c r="GA184" s="201"/>
      <c r="GB184" s="201"/>
      <c r="GC184" s="201"/>
      <c r="GD184" s="201"/>
      <c r="GE184" s="201"/>
      <c r="GF184" s="201">
        <f t="shared" si="197"/>
        <v>0</v>
      </c>
      <c r="GG184" s="201"/>
      <c r="GH184" s="201"/>
      <c r="GI184" s="201"/>
      <c r="GJ184" s="201"/>
      <c r="GK184" s="201"/>
      <c r="GL184" s="201"/>
      <c r="GM184" s="201">
        <f t="shared" si="198"/>
        <v>0</v>
      </c>
      <c r="GN184" s="201"/>
      <c r="GO184" s="201"/>
      <c r="GP184" s="201"/>
      <c r="GQ184" s="201"/>
      <c r="GR184" s="201"/>
      <c r="GS184" s="201"/>
      <c r="GT184" s="201">
        <f t="shared" si="199"/>
        <v>0</v>
      </c>
      <c r="GU184" s="201"/>
      <c r="GV184" s="201"/>
      <c r="GW184" s="201"/>
      <c r="GX184" s="201"/>
      <c r="GY184" s="201"/>
      <c r="GZ184" s="201"/>
      <c r="HA184" s="201">
        <f t="shared" si="200"/>
        <v>0</v>
      </c>
      <c r="HB184" s="201"/>
      <c r="HC184" s="201"/>
      <c r="HD184" s="201"/>
      <c r="HE184" s="201"/>
      <c r="HF184" s="201"/>
      <c r="HG184" s="201"/>
      <c r="HH184" s="201">
        <f t="shared" si="201"/>
        <v>0</v>
      </c>
      <c r="HI184" s="201"/>
      <c r="HJ184" s="201"/>
      <c r="HK184" s="201"/>
      <c r="HL184" s="201"/>
      <c r="HM184" s="201"/>
      <c r="HN184" s="201"/>
      <c r="HO184" s="201">
        <f t="shared" si="202"/>
        <v>0</v>
      </c>
      <c r="HP184" s="201"/>
      <c r="HQ184" s="201"/>
      <c r="HR184" s="201"/>
      <c r="HS184" s="201"/>
      <c r="HT184" s="201"/>
      <c r="HU184" s="201"/>
      <c r="HV184" s="201">
        <f t="shared" si="203"/>
        <v>0</v>
      </c>
      <c r="HW184" s="201"/>
      <c r="HX184" s="201"/>
      <c r="HY184" s="201"/>
      <c r="HZ184" s="201"/>
      <c r="IA184" s="201"/>
      <c r="IB184" s="201"/>
      <c r="IC184" s="201">
        <f t="shared" si="204"/>
        <v>0</v>
      </c>
      <c r="ID184" s="201"/>
      <c r="IE184" s="201"/>
      <c r="IF184" s="201"/>
      <c r="IG184" s="201"/>
      <c r="IH184" s="201"/>
      <c r="II184" s="201"/>
      <c r="IJ184" s="201">
        <f t="shared" si="205"/>
        <v>0</v>
      </c>
      <c r="IK184" s="201"/>
      <c r="IL184" s="201"/>
      <c r="IM184" s="201"/>
      <c r="IN184" s="201"/>
      <c r="IO184" s="201"/>
      <c r="IP184" s="201"/>
      <c r="IQ184" s="201">
        <f t="shared" si="206"/>
        <v>0</v>
      </c>
      <c r="IR184" s="201"/>
      <c r="IS184" s="201"/>
      <c r="IT184" s="201"/>
      <c r="IU184" s="201"/>
      <c r="IV184" s="201"/>
      <c r="IW184" s="201"/>
      <c r="IX184" s="201">
        <f t="shared" si="207"/>
        <v>0</v>
      </c>
      <c r="IY184" s="201"/>
      <c r="IZ184" s="201"/>
      <c r="JA184" s="201"/>
      <c r="JB184" s="201"/>
      <c r="JC184" s="201"/>
      <c r="JD184" s="201"/>
      <c r="JE184" s="201">
        <f t="shared" si="208"/>
        <v>0</v>
      </c>
      <c r="JF184" s="201"/>
      <c r="JG184" s="201"/>
      <c r="JH184" s="201"/>
      <c r="JI184" s="201"/>
      <c r="JJ184" s="201"/>
      <c r="JK184" s="201"/>
      <c r="JL184" s="201">
        <f t="shared" si="209"/>
        <v>0</v>
      </c>
      <c r="JM184" s="201"/>
      <c r="JN184" s="201"/>
      <c r="JO184" s="201"/>
      <c r="JP184" s="201"/>
      <c r="JQ184" s="201"/>
      <c r="JR184" s="201"/>
      <c r="JS184" s="201">
        <f t="shared" si="210"/>
        <v>0</v>
      </c>
      <c r="JT184" s="201"/>
      <c r="JU184" s="201"/>
      <c r="JV184" s="201"/>
      <c r="JW184" s="201"/>
      <c r="JX184" s="201"/>
      <c r="JY184" s="201"/>
      <c r="JZ184" s="201">
        <f t="shared" si="211"/>
        <v>0</v>
      </c>
      <c r="KA184" s="201"/>
      <c r="KB184" s="201"/>
      <c r="KC184" s="201"/>
      <c r="KD184" s="201"/>
      <c r="KE184" s="201"/>
      <c r="KF184" s="201"/>
      <c r="KG184" s="201">
        <f t="shared" si="212"/>
        <v>0</v>
      </c>
      <c r="KH184" s="201"/>
      <c r="KI184" s="201"/>
      <c r="KJ184" s="201"/>
      <c r="KK184" s="201"/>
      <c r="KL184" s="201"/>
      <c r="KM184" s="201"/>
      <c r="KN184" s="201">
        <f t="shared" si="213"/>
        <v>0</v>
      </c>
      <c r="KO184" s="201"/>
      <c r="KP184" s="201"/>
      <c r="KQ184" s="201"/>
      <c r="KR184" s="201"/>
      <c r="KS184" s="201"/>
      <c r="KT184" s="201"/>
      <c r="KU184" s="201">
        <f t="shared" si="214"/>
        <v>0</v>
      </c>
      <c r="KV184" s="201"/>
      <c r="KW184" s="201"/>
      <c r="KX184" s="201"/>
      <c r="KY184" s="201"/>
      <c r="KZ184" s="201"/>
      <c r="LA184" s="201"/>
      <c r="LB184" s="201">
        <f t="shared" si="215"/>
        <v>0</v>
      </c>
      <c r="LC184" s="201"/>
      <c r="LD184" s="201"/>
      <c r="LE184" s="201"/>
      <c r="LF184" s="201"/>
      <c r="LG184" s="201"/>
      <c r="LH184" s="201"/>
      <c r="LI184" s="201">
        <f t="shared" si="156"/>
        <v>0</v>
      </c>
      <c r="LJ184" s="201"/>
      <c r="LK184" s="201"/>
      <c r="LL184" s="201"/>
      <c r="LM184" s="201"/>
      <c r="LN184" s="201"/>
      <c r="LO184" s="201"/>
      <c r="LP184" s="201">
        <f t="shared" si="157"/>
        <v>0</v>
      </c>
      <c r="LQ184" s="201"/>
      <c r="LR184" s="201"/>
      <c r="LS184" s="201"/>
      <c r="LT184" s="201"/>
      <c r="LU184" s="201"/>
      <c r="LV184" s="201"/>
      <c r="LW184" s="201">
        <f t="shared" si="158"/>
        <v>0</v>
      </c>
      <c r="LX184" s="201"/>
      <c r="LY184" s="201"/>
      <c r="LZ184" s="201"/>
      <c r="MA184" s="201"/>
      <c r="MB184" s="201"/>
      <c r="MC184" s="201"/>
      <c r="MD184" s="201">
        <f t="shared" si="159"/>
        <v>0</v>
      </c>
      <c r="ME184" s="201"/>
      <c r="MF184" s="201"/>
      <c r="MG184" s="201"/>
      <c r="MH184" s="201"/>
      <c r="MI184" s="201"/>
      <c r="MJ184" s="201"/>
      <c r="MK184" s="201">
        <f t="shared" si="160"/>
        <v>0</v>
      </c>
      <c r="ML184" s="201"/>
      <c r="MM184" s="201"/>
      <c r="MN184" s="201"/>
      <c r="MO184" s="201"/>
      <c r="MP184" s="201"/>
      <c r="MQ184" s="201"/>
      <c r="MR184" s="201">
        <f t="shared" si="161"/>
        <v>0</v>
      </c>
      <c r="MS184" s="201"/>
      <c r="MT184" s="201"/>
      <c r="MU184" s="201"/>
      <c r="MV184" s="201"/>
      <c r="MW184" s="201"/>
      <c r="MX184" s="201"/>
      <c r="MY184" s="201">
        <f t="shared" si="162"/>
        <v>0</v>
      </c>
      <c r="MZ184" s="201"/>
      <c r="NA184" s="201"/>
      <c r="NB184" s="201"/>
      <c r="NC184" s="201"/>
      <c r="ND184" s="201"/>
      <c r="NE184" s="201"/>
      <c r="NF184" s="201">
        <f t="shared" si="163"/>
        <v>0</v>
      </c>
      <c r="NG184" s="201"/>
      <c r="NH184" s="201"/>
      <c r="NI184" s="201"/>
      <c r="NJ184" s="201"/>
      <c r="NK184" s="201"/>
      <c r="NL184" s="201"/>
      <c r="NM184" s="201">
        <f t="shared" si="164"/>
        <v>0</v>
      </c>
      <c r="NN184" s="201"/>
      <c r="NO184" s="201"/>
      <c r="NP184" s="201"/>
      <c r="NQ184" s="201"/>
      <c r="NR184" s="201"/>
      <c r="NS184" s="201"/>
      <c r="NT184" s="201">
        <f t="shared" si="165"/>
        <v>0</v>
      </c>
      <c r="NU184" s="201"/>
      <c r="NV184" s="201"/>
      <c r="NW184" s="201"/>
      <c r="NX184" s="201"/>
      <c r="NY184" s="201"/>
      <c r="NZ184" s="201"/>
      <c r="OA184" s="201">
        <f t="shared" si="166"/>
        <v>0</v>
      </c>
      <c r="OB184" s="201"/>
      <c r="OC184" s="201"/>
      <c r="OD184" s="201"/>
      <c r="OE184" s="201"/>
      <c r="OF184" s="201"/>
      <c r="OG184" s="201"/>
      <c r="OH184" s="201">
        <f t="shared" si="167"/>
        <v>0</v>
      </c>
      <c r="OI184" s="201"/>
      <c r="OJ184" s="201"/>
      <c r="OK184" s="201"/>
      <c r="OL184" s="201"/>
      <c r="OM184" s="201"/>
      <c r="ON184" s="201"/>
      <c r="OO184" s="201">
        <f t="shared" si="168"/>
        <v>0</v>
      </c>
      <c r="OP184" s="201"/>
      <c r="OQ184" s="201"/>
      <c r="OR184" s="201"/>
      <c r="OS184" s="201"/>
      <c r="OT184" s="201"/>
      <c r="OU184" s="201"/>
      <c r="OV184" s="201">
        <f t="shared" si="169"/>
        <v>0</v>
      </c>
      <c r="OW184" s="201"/>
      <c r="OX184" s="201"/>
      <c r="OY184" s="201"/>
      <c r="OZ184" s="201"/>
      <c r="PA184" s="201"/>
      <c r="PB184" s="201"/>
      <c r="PC184" s="201">
        <f t="shared" si="170"/>
        <v>0</v>
      </c>
      <c r="PD184" s="201"/>
      <c r="PE184" s="201"/>
      <c r="PF184" s="201"/>
      <c r="PG184" s="201"/>
      <c r="PH184" s="201"/>
      <c r="PI184" s="201"/>
      <c r="PJ184" s="201">
        <f t="shared" si="171"/>
        <v>0</v>
      </c>
      <c r="PK184" s="201"/>
      <c r="PL184" s="201"/>
      <c r="PM184" s="201"/>
      <c r="PN184" s="201"/>
      <c r="PO184" s="201"/>
      <c r="PP184" s="201"/>
      <c r="PQ184" s="201">
        <f t="shared" si="172"/>
        <v>0</v>
      </c>
      <c r="PR184" s="201"/>
      <c r="PS184" s="201"/>
      <c r="PT184" s="201"/>
      <c r="PU184" s="201"/>
      <c r="PV184" s="201"/>
      <c r="PW184" s="201"/>
      <c r="PX184" s="201">
        <f t="shared" si="173"/>
        <v>0</v>
      </c>
      <c r="PY184" s="201"/>
      <c r="PZ184" s="201"/>
      <c r="QA184" s="201"/>
      <c r="QB184" s="201"/>
      <c r="QC184" s="201"/>
      <c r="QD184" s="201"/>
      <c r="QE184" s="201">
        <f t="shared" si="174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5" x14ac:dyDescent="0.2">
      <c r="A185" s="201"/>
      <c r="B185" s="202"/>
      <c r="C185" s="202"/>
      <c r="D185" s="202"/>
      <c r="E185" s="202"/>
      <c r="F185" s="201">
        <f t="shared" si="216"/>
        <v>0</v>
      </c>
      <c r="G185" s="201"/>
      <c r="H185" s="202"/>
      <c r="I185" s="202"/>
      <c r="J185" s="202"/>
      <c r="K185" s="201"/>
      <c r="L185" s="201"/>
      <c r="M185" s="201">
        <f t="shared" si="217"/>
        <v>0</v>
      </c>
      <c r="N185" s="201"/>
      <c r="O185" s="201"/>
      <c r="P185" s="201"/>
      <c r="Q185" s="203"/>
      <c r="R185" s="201"/>
      <c r="S185" s="201"/>
      <c r="T185" s="201">
        <f t="shared" si="218"/>
        <v>0</v>
      </c>
      <c r="U185" s="201"/>
      <c r="V185" s="201"/>
      <c r="W185" s="201"/>
      <c r="X185" s="201"/>
      <c r="Y185" s="201"/>
      <c r="Z185" s="201"/>
      <c r="AA185" s="201">
        <f t="shared" si="219"/>
        <v>0</v>
      </c>
      <c r="AB185" s="201"/>
      <c r="AC185" s="201"/>
      <c r="AD185" s="201"/>
      <c r="AE185" s="201"/>
      <c r="AF185" s="201"/>
      <c r="AG185" s="201"/>
      <c r="AH185" s="201">
        <f t="shared" si="175"/>
        <v>0</v>
      </c>
      <c r="AI185" s="201"/>
      <c r="AJ185" s="201"/>
      <c r="AK185" s="201"/>
      <c r="AL185" s="201"/>
      <c r="AM185" s="201"/>
      <c r="AN185" s="201"/>
      <c r="AO185" s="201">
        <f t="shared" si="176"/>
        <v>0</v>
      </c>
      <c r="AP185" s="201"/>
      <c r="AQ185" s="201"/>
      <c r="AR185" s="201"/>
      <c r="AS185" s="201"/>
      <c r="AT185" s="201"/>
      <c r="AU185" s="201"/>
      <c r="AV185" s="201">
        <f t="shared" si="177"/>
        <v>0</v>
      </c>
      <c r="AW185" s="201"/>
      <c r="AX185" s="201"/>
      <c r="AY185" s="201"/>
      <c r="AZ185" s="201"/>
      <c r="BA185" s="201"/>
      <c r="BB185" s="201"/>
      <c r="BC185" s="201">
        <f t="shared" si="178"/>
        <v>0</v>
      </c>
      <c r="BD185" s="201"/>
      <c r="BE185" s="201"/>
      <c r="BF185" s="201"/>
      <c r="BG185" s="201"/>
      <c r="BH185" s="201"/>
      <c r="BI185" s="201"/>
      <c r="BJ185" s="201">
        <f t="shared" si="179"/>
        <v>0</v>
      </c>
      <c r="BK185" s="201"/>
      <c r="BL185" s="201"/>
      <c r="BM185" s="201"/>
      <c r="BN185" s="201"/>
      <c r="BO185" s="201"/>
      <c r="BP185" s="201"/>
      <c r="BQ185" s="201">
        <f t="shared" si="180"/>
        <v>0</v>
      </c>
      <c r="BR185" s="201"/>
      <c r="BS185" s="201"/>
      <c r="BT185" s="201"/>
      <c r="BU185" s="201"/>
      <c r="BV185" s="201"/>
      <c r="BW185" s="201"/>
      <c r="BX185" s="201">
        <f t="shared" si="181"/>
        <v>0</v>
      </c>
      <c r="BY185" s="201"/>
      <c r="BZ185" s="201"/>
      <c r="CA185" s="201"/>
      <c r="CB185" s="201"/>
      <c r="CC185" s="201"/>
      <c r="CD185" s="201"/>
      <c r="CE185" s="201">
        <f t="shared" si="182"/>
        <v>0</v>
      </c>
      <c r="CF185" s="201"/>
      <c r="CG185" s="201"/>
      <c r="CH185" s="201"/>
      <c r="CI185" s="201"/>
      <c r="CJ185" s="201"/>
      <c r="CK185" s="201"/>
      <c r="CL185" s="201">
        <f t="shared" si="183"/>
        <v>0</v>
      </c>
      <c r="CM185" s="201"/>
      <c r="CN185" s="201"/>
      <c r="CO185" s="201"/>
      <c r="CP185" s="201"/>
      <c r="CQ185" s="201"/>
      <c r="CR185" s="201"/>
      <c r="CS185" s="201">
        <f t="shared" si="184"/>
        <v>0</v>
      </c>
      <c r="CT185" s="201"/>
      <c r="CU185" s="201"/>
      <c r="CV185" s="201"/>
      <c r="CW185" s="201"/>
      <c r="CX185" s="201"/>
      <c r="CY185" s="201"/>
      <c r="CZ185" s="201">
        <f t="shared" si="185"/>
        <v>0</v>
      </c>
      <c r="DA185" s="201"/>
      <c r="DB185" s="201"/>
      <c r="DC185" s="201"/>
      <c r="DD185" s="201"/>
      <c r="DE185" s="201"/>
      <c r="DF185" s="201"/>
      <c r="DG185" s="201">
        <f t="shared" si="186"/>
        <v>0</v>
      </c>
      <c r="DH185" s="201"/>
      <c r="DI185" s="201"/>
      <c r="DJ185" s="201"/>
      <c r="DK185" s="201"/>
      <c r="DL185" s="201"/>
      <c r="DM185" s="201"/>
      <c r="DN185" s="201">
        <f t="shared" si="187"/>
        <v>0</v>
      </c>
      <c r="DO185" s="201"/>
      <c r="DP185" s="201"/>
      <c r="DQ185" s="201"/>
      <c r="DR185" s="201"/>
      <c r="DS185" s="201"/>
      <c r="DT185" s="201"/>
      <c r="DU185" s="201">
        <f t="shared" si="188"/>
        <v>0</v>
      </c>
      <c r="DV185" s="201"/>
      <c r="DW185" s="201"/>
      <c r="DX185" s="201"/>
      <c r="DY185" s="201"/>
      <c r="DZ185" s="201"/>
      <c r="EA185" s="201"/>
      <c r="EB185" s="201">
        <f t="shared" si="189"/>
        <v>0</v>
      </c>
      <c r="EC185" s="201"/>
      <c r="ED185" s="201"/>
      <c r="EE185" s="201"/>
      <c r="EF185" s="201"/>
      <c r="EG185" s="201"/>
      <c r="EH185" s="201"/>
      <c r="EI185" s="201">
        <f t="shared" si="190"/>
        <v>0</v>
      </c>
      <c r="EJ185" s="201"/>
      <c r="EK185" s="201"/>
      <c r="EL185" s="201"/>
      <c r="EM185" s="201"/>
      <c r="EN185" s="201"/>
      <c r="EO185" s="201"/>
      <c r="EP185" s="201">
        <f t="shared" si="191"/>
        <v>0</v>
      </c>
      <c r="EQ185" s="201"/>
      <c r="ER185" s="201"/>
      <c r="ES185" s="201"/>
      <c r="ET185" s="201"/>
      <c r="EU185" s="201"/>
      <c r="EV185" s="201"/>
      <c r="EW185" s="201">
        <f t="shared" si="192"/>
        <v>0</v>
      </c>
      <c r="EX185" s="201"/>
      <c r="EY185" s="201"/>
      <c r="EZ185" s="201"/>
      <c r="FA185" s="201"/>
      <c r="FB185" s="201"/>
      <c r="FC185" s="201"/>
      <c r="FD185" s="201">
        <f t="shared" si="193"/>
        <v>0</v>
      </c>
      <c r="FE185" s="201"/>
      <c r="FF185" s="201"/>
      <c r="FG185" s="201"/>
      <c r="FH185" s="201"/>
      <c r="FI185" s="201"/>
      <c r="FJ185" s="201"/>
      <c r="FK185" s="201">
        <f t="shared" si="194"/>
        <v>0</v>
      </c>
      <c r="FL185" s="201"/>
      <c r="FM185" s="201"/>
      <c r="FN185" s="201"/>
      <c r="FO185" s="201"/>
      <c r="FP185" s="201"/>
      <c r="FQ185" s="201"/>
      <c r="FR185" s="201">
        <f t="shared" si="195"/>
        <v>0</v>
      </c>
      <c r="FS185" s="201"/>
      <c r="FT185" s="201"/>
      <c r="FU185" s="201"/>
      <c r="FV185" s="201"/>
      <c r="FW185" s="201"/>
      <c r="FX185" s="201"/>
      <c r="FY185" s="201">
        <f t="shared" si="196"/>
        <v>0</v>
      </c>
      <c r="FZ185" s="201"/>
      <c r="GA185" s="201"/>
      <c r="GB185" s="201"/>
      <c r="GC185" s="201"/>
      <c r="GD185" s="201"/>
      <c r="GE185" s="201"/>
      <c r="GF185" s="201">
        <f t="shared" si="197"/>
        <v>0</v>
      </c>
      <c r="GG185" s="201"/>
      <c r="GH185" s="201"/>
      <c r="GI185" s="201"/>
      <c r="GJ185" s="201"/>
      <c r="GK185" s="201"/>
      <c r="GL185" s="201"/>
      <c r="GM185" s="201">
        <f t="shared" si="198"/>
        <v>0</v>
      </c>
      <c r="GN185" s="201"/>
      <c r="GO185" s="201"/>
      <c r="GP185" s="201"/>
      <c r="GQ185" s="201"/>
      <c r="GR185" s="201"/>
      <c r="GS185" s="201"/>
      <c r="GT185" s="201">
        <f t="shared" si="199"/>
        <v>0</v>
      </c>
      <c r="GU185" s="201"/>
      <c r="GV185" s="201"/>
      <c r="GW185" s="201"/>
      <c r="GX185" s="201"/>
      <c r="GY185" s="201"/>
      <c r="GZ185" s="201"/>
      <c r="HA185" s="201">
        <f t="shared" si="200"/>
        <v>0</v>
      </c>
      <c r="HB185" s="201"/>
      <c r="HC185" s="201"/>
      <c r="HD185" s="201"/>
      <c r="HE185" s="201"/>
      <c r="HF185" s="201"/>
      <c r="HG185" s="201"/>
      <c r="HH185" s="201">
        <f t="shared" si="201"/>
        <v>0</v>
      </c>
      <c r="HI185" s="201"/>
      <c r="HJ185" s="201"/>
      <c r="HK185" s="201"/>
      <c r="HL185" s="201"/>
      <c r="HM185" s="201"/>
      <c r="HN185" s="201"/>
      <c r="HO185" s="201">
        <f t="shared" si="202"/>
        <v>0</v>
      </c>
      <c r="HP185" s="201"/>
      <c r="HQ185" s="201"/>
      <c r="HR185" s="201"/>
      <c r="HS185" s="201"/>
      <c r="HT185" s="201"/>
      <c r="HU185" s="201"/>
      <c r="HV185" s="201">
        <f t="shared" si="203"/>
        <v>0</v>
      </c>
      <c r="HW185" s="201"/>
      <c r="HX185" s="201"/>
      <c r="HY185" s="201"/>
      <c r="HZ185" s="201"/>
      <c r="IA185" s="201"/>
      <c r="IB185" s="201"/>
      <c r="IC185" s="201">
        <f t="shared" si="204"/>
        <v>0</v>
      </c>
      <c r="ID185" s="201"/>
      <c r="IE185" s="201"/>
      <c r="IF185" s="201"/>
      <c r="IG185" s="201"/>
      <c r="IH185" s="201"/>
      <c r="II185" s="201"/>
      <c r="IJ185" s="201">
        <f t="shared" si="205"/>
        <v>0</v>
      </c>
      <c r="IK185" s="201"/>
      <c r="IL185" s="201"/>
      <c r="IM185" s="201"/>
      <c r="IN185" s="201"/>
      <c r="IO185" s="201"/>
      <c r="IP185" s="201"/>
      <c r="IQ185" s="201">
        <f t="shared" si="206"/>
        <v>0</v>
      </c>
      <c r="IR185" s="201"/>
      <c r="IS185" s="201"/>
      <c r="IT185" s="201"/>
      <c r="IU185" s="201"/>
      <c r="IV185" s="201"/>
      <c r="IW185" s="201"/>
      <c r="IX185" s="201">
        <f t="shared" si="207"/>
        <v>0</v>
      </c>
      <c r="IY185" s="201"/>
      <c r="IZ185" s="201"/>
      <c r="JA185" s="201"/>
      <c r="JB185" s="201"/>
      <c r="JC185" s="201"/>
      <c r="JD185" s="201"/>
      <c r="JE185" s="201">
        <f t="shared" si="208"/>
        <v>0</v>
      </c>
      <c r="JF185" s="201"/>
      <c r="JG185" s="201"/>
      <c r="JH185" s="201"/>
      <c r="JI185" s="201"/>
      <c r="JJ185" s="201"/>
      <c r="JK185" s="201"/>
      <c r="JL185" s="201">
        <f t="shared" si="209"/>
        <v>0</v>
      </c>
      <c r="JM185" s="201"/>
      <c r="JN185" s="201"/>
      <c r="JO185" s="201"/>
      <c r="JP185" s="201"/>
      <c r="JQ185" s="201"/>
      <c r="JR185" s="201"/>
      <c r="JS185" s="201">
        <f t="shared" si="210"/>
        <v>0</v>
      </c>
      <c r="JT185" s="201"/>
      <c r="JU185" s="201"/>
      <c r="JV185" s="201"/>
      <c r="JW185" s="201"/>
      <c r="JX185" s="201"/>
      <c r="JY185" s="201"/>
      <c r="JZ185" s="201">
        <f t="shared" si="211"/>
        <v>0</v>
      </c>
      <c r="KA185" s="201"/>
      <c r="KB185" s="201"/>
      <c r="KC185" s="201"/>
      <c r="KD185" s="201"/>
      <c r="KE185" s="201"/>
      <c r="KF185" s="201"/>
      <c r="KG185" s="201">
        <f t="shared" si="212"/>
        <v>0</v>
      </c>
      <c r="KH185" s="201"/>
      <c r="KI185" s="201"/>
      <c r="KJ185" s="201"/>
      <c r="KK185" s="201"/>
      <c r="KL185" s="201"/>
      <c r="KM185" s="201"/>
      <c r="KN185" s="201">
        <f t="shared" si="213"/>
        <v>0</v>
      </c>
      <c r="KO185" s="201"/>
      <c r="KP185" s="201"/>
      <c r="KQ185" s="201"/>
      <c r="KR185" s="201"/>
      <c r="KS185" s="201"/>
      <c r="KT185" s="201"/>
      <c r="KU185" s="201">
        <f t="shared" si="214"/>
        <v>0</v>
      </c>
      <c r="KV185" s="201"/>
      <c r="KW185" s="201"/>
      <c r="KX185" s="201"/>
      <c r="KY185" s="201"/>
      <c r="KZ185" s="201"/>
      <c r="LA185" s="201"/>
      <c r="LB185" s="201">
        <f t="shared" si="215"/>
        <v>0</v>
      </c>
      <c r="LC185" s="201"/>
      <c r="LD185" s="201"/>
      <c r="LE185" s="201"/>
      <c r="LF185" s="201"/>
      <c r="LG185" s="201"/>
      <c r="LH185" s="201"/>
      <c r="LI185" s="201">
        <f t="shared" si="156"/>
        <v>0</v>
      </c>
      <c r="LJ185" s="201"/>
      <c r="LK185" s="201"/>
      <c r="LL185" s="201"/>
      <c r="LM185" s="201"/>
      <c r="LN185" s="201"/>
      <c r="LO185" s="201"/>
      <c r="LP185" s="201">
        <f t="shared" si="157"/>
        <v>0</v>
      </c>
      <c r="LQ185" s="201"/>
      <c r="LR185" s="201"/>
      <c r="LS185" s="201"/>
      <c r="LT185" s="201"/>
      <c r="LU185" s="201"/>
      <c r="LV185" s="201"/>
      <c r="LW185" s="201">
        <f t="shared" si="158"/>
        <v>0</v>
      </c>
      <c r="LX185" s="201"/>
      <c r="LY185" s="201"/>
      <c r="LZ185" s="201"/>
      <c r="MA185" s="201"/>
      <c r="MB185" s="201"/>
      <c r="MC185" s="201"/>
      <c r="MD185" s="201">
        <f t="shared" si="159"/>
        <v>0</v>
      </c>
      <c r="ME185" s="201"/>
      <c r="MF185" s="201"/>
      <c r="MG185" s="201"/>
      <c r="MH185" s="201"/>
      <c r="MI185" s="201"/>
      <c r="MJ185" s="201"/>
      <c r="MK185" s="201">
        <f t="shared" si="160"/>
        <v>0</v>
      </c>
      <c r="ML185" s="201"/>
      <c r="MM185" s="201"/>
      <c r="MN185" s="201"/>
      <c r="MO185" s="201"/>
      <c r="MP185" s="201"/>
      <c r="MQ185" s="201"/>
      <c r="MR185" s="201">
        <f t="shared" si="161"/>
        <v>0</v>
      </c>
      <c r="MS185" s="201"/>
      <c r="MT185" s="201"/>
      <c r="MU185" s="201"/>
      <c r="MV185" s="201"/>
      <c r="MW185" s="201"/>
      <c r="MX185" s="201"/>
      <c r="MY185" s="201">
        <f t="shared" si="162"/>
        <v>0</v>
      </c>
      <c r="MZ185" s="201"/>
      <c r="NA185" s="201"/>
      <c r="NB185" s="201"/>
      <c r="NC185" s="201"/>
      <c r="ND185" s="201"/>
      <c r="NE185" s="201"/>
      <c r="NF185" s="201">
        <f t="shared" si="163"/>
        <v>0</v>
      </c>
      <c r="NG185" s="201"/>
      <c r="NH185" s="201"/>
      <c r="NI185" s="201"/>
      <c r="NJ185" s="201"/>
      <c r="NK185" s="201"/>
      <c r="NL185" s="201"/>
      <c r="NM185" s="201">
        <f t="shared" si="164"/>
        <v>0</v>
      </c>
      <c r="NN185" s="201"/>
      <c r="NO185" s="201"/>
      <c r="NP185" s="201"/>
      <c r="NQ185" s="201"/>
      <c r="NR185" s="201"/>
      <c r="NS185" s="201"/>
      <c r="NT185" s="201">
        <f t="shared" si="165"/>
        <v>0</v>
      </c>
      <c r="NU185" s="201"/>
      <c r="NV185" s="201"/>
      <c r="NW185" s="201"/>
      <c r="NX185" s="201"/>
      <c r="NY185" s="201"/>
      <c r="NZ185" s="201"/>
      <c r="OA185" s="201">
        <f t="shared" si="166"/>
        <v>0</v>
      </c>
      <c r="OB185" s="201"/>
      <c r="OC185" s="201"/>
      <c r="OD185" s="201"/>
      <c r="OE185" s="201"/>
      <c r="OF185" s="201"/>
      <c r="OG185" s="201"/>
      <c r="OH185" s="201">
        <f t="shared" si="167"/>
        <v>0</v>
      </c>
      <c r="OI185" s="201"/>
      <c r="OJ185" s="201"/>
      <c r="OK185" s="201"/>
      <c r="OL185" s="201"/>
      <c r="OM185" s="201"/>
      <c r="ON185" s="201"/>
      <c r="OO185" s="201">
        <f t="shared" si="168"/>
        <v>0</v>
      </c>
      <c r="OP185" s="201"/>
      <c r="OQ185" s="201"/>
      <c r="OR185" s="201"/>
      <c r="OS185" s="201"/>
      <c r="OT185" s="201"/>
      <c r="OU185" s="201"/>
      <c r="OV185" s="201">
        <f t="shared" si="169"/>
        <v>0</v>
      </c>
      <c r="OW185" s="201"/>
      <c r="OX185" s="201"/>
      <c r="OY185" s="201"/>
      <c r="OZ185" s="201"/>
      <c r="PA185" s="201"/>
      <c r="PB185" s="201"/>
      <c r="PC185" s="201">
        <f t="shared" si="170"/>
        <v>0</v>
      </c>
      <c r="PD185" s="201"/>
      <c r="PE185" s="201"/>
      <c r="PF185" s="201"/>
      <c r="PG185" s="201"/>
      <c r="PH185" s="201"/>
      <c r="PI185" s="201"/>
      <c r="PJ185" s="201">
        <f t="shared" si="171"/>
        <v>0</v>
      </c>
      <c r="PK185" s="201"/>
      <c r="PL185" s="201"/>
      <c r="PM185" s="201"/>
      <c r="PN185" s="201"/>
      <c r="PO185" s="201"/>
      <c r="PP185" s="201"/>
      <c r="PQ185" s="201">
        <f t="shared" si="172"/>
        <v>0</v>
      </c>
      <c r="PR185" s="201"/>
      <c r="PS185" s="201"/>
      <c r="PT185" s="201"/>
      <c r="PU185" s="201"/>
      <c r="PV185" s="201"/>
      <c r="PW185" s="201"/>
      <c r="PX185" s="201">
        <f t="shared" si="173"/>
        <v>0</v>
      </c>
      <c r="PY185" s="201"/>
      <c r="PZ185" s="201"/>
      <c r="QA185" s="201"/>
      <c r="QB185" s="201"/>
      <c r="QC185" s="201"/>
      <c r="QD185" s="201"/>
      <c r="QE185" s="201">
        <f t="shared" si="174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5" x14ac:dyDescent="0.2">
      <c r="A186" s="201"/>
      <c r="B186" s="202"/>
      <c r="C186" s="202"/>
      <c r="D186" s="202"/>
      <c r="E186" s="202"/>
      <c r="F186" s="201">
        <f t="shared" si="216"/>
        <v>0</v>
      </c>
      <c r="G186" s="201"/>
      <c r="H186" s="202"/>
      <c r="I186" s="202"/>
      <c r="J186" s="202"/>
      <c r="K186" s="201"/>
      <c r="L186" s="201"/>
      <c r="M186" s="201">
        <f t="shared" si="217"/>
        <v>0</v>
      </c>
      <c r="N186" s="201"/>
      <c r="O186" s="201"/>
      <c r="P186" s="201"/>
      <c r="Q186" s="203"/>
      <c r="R186" s="201"/>
      <c r="S186" s="201"/>
      <c r="T186" s="201">
        <f t="shared" si="218"/>
        <v>0</v>
      </c>
      <c r="U186" s="201"/>
      <c r="V186" s="201"/>
      <c r="W186" s="201"/>
      <c r="X186" s="201"/>
      <c r="Y186" s="201"/>
      <c r="Z186" s="201"/>
      <c r="AA186" s="201">
        <f t="shared" si="219"/>
        <v>0</v>
      </c>
      <c r="AB186" s="201"/>
      <c r="AC186" s="201"/>
      <c r="AD186" s="201"/>
      <c r="AE186" s="201"/>
      <c r="AF186" s="201"/>
      <c r="AG186" s="201"/>
      <c r="AH186" s="201">
        <f t="shared" si="175"/>
        <v>0</v>
      </c>
      <c r="AI186" s="201"/>
      <c r="AJ186" s="201"/>
      <c r="AK186" s="201"/>
      <c r="AL186" s="201"/>
      <c r="AM186" s="201"/>
      <c r="AN186" s="201"/>
      <c r="AO186" s="201">
        <f t="shared" si="176"/>
        <v>0</v>
      </c>
      <c r="AP186" s="201"/>
      <c r="AQ186" s="201"/>
      <c r="AR186" s="201"/>
      <c r="AS186" s="201"/>
      <c r="AT186" s="201"/>
      <c r="AU186" s="201"/>
      <c r="AV186" s="201">
        <f t="shared" si="177"/>
        <v>0</v>
      </c>
      <c r="AW186" s="201"/>
      <c r="AX186" s="201"/>
      <c r="AY186" s="201"/>
      <c r="AZ186" s="201"/>
      <c r="BA186" s="201"/>
      <c r="BB186" s="201"/>
      <c r="BC186" s="201">
        <f t="shared" si="178"/>
        <v>0</v>
      </c>
      <c r="BD186" s="201"/>
      <c r="BE186" s="201"/>
      <c r="BF186" s="201"/>
      <c r="BG186" s="201"/>
      <c r="BH186" s="201"/>
      <c r="BI186" s="201"/>
      <c r="BJ186" s="201">
        <f t="shared" si="179"/>
        <v>0</v>
      </c>
      <c r="BK186" s="201"/>
      <c r="BL186" s="201"/>
      <c r="BM186" s="201"/>
      <c r="BN186" s="201"/>
      <c r="BO186" s="201"/>
      <c r="BP186" s="201"/>
      <c r="BQ186" s="201">
        <f t="shared" si="180"/>
        <v>0</v>
      </c>
      <c r="BR186" s="201"/>
      <c r="BS186" s="201"/>
      <c r="BT186" s="201"/>
      <c r="BU186" s="201"/>
      <c r="BV186" s="201"/>
      <c r="BW186" s="201"/>
      <c r="BX186" s="201">
        <f t="shared" si="181"/>
        <v>0</v>
      </c>
      <c r="BY186" s="201"/>
      <c r="BZ186" s="201"/>
      <c r="CA186" s="201"/>
      <c r="CB186" s="201"/>
      <c r="CC186" s="201"/>
      <c r="CD186" s="201"/>
      <c r="CE186" s="201">
        <f t="shared" si="182"/>
        <v>0</v>
      </c>
      <c r="CF186" s="201"/>
      <c r="CG186" s="201"/>
      <c r="CH186" s="201"/>
      <c r="CI186" s="201"/>
      <c r="CJ186" s="201"/>
      <c r="CK186" s="201"/>
      <c r="CL186" s="201">
        <f t="shared" si="183"/>
        <v>0</v>
      </c>
      <c r="CM186" s="201"/>
      <c r="CN186" s="201"/>
      <c r="CO186" s="201"/>
      <c r="CP186" s="201"/>
      <c r="CQ186" s="201"/>
      <c r="CR186" s="201"/>
      <c r="CS186" s="201">
        <f t="shared" si="184"/>
        <v>0</v>
      </c>
      <c r="CT186" s="201"/>
      <c r="CU186" s="201"/>
      <c r="CV186" s="201"/>
      <c r="CW186" s="201"/>
      <c r="CX186" s="201"/>
      <c r="CY186" s="201"/>
      <c r="CZ186" s="201">
        <f t="shared" si="185"/>
        <v>0</v>
      </c>
      <c r="DA186" s="201"/>
      <c r="DB186" s="201"/>
      <c r="DC186" s="201"/>
      <c r="DD186" s="201"/>
      <c r="DE186" s="201"/>
      <c r="DF186" s="201"/>
      <c r="DG186" s="201">
        <f t="shared" si="186"/>
        <v>0</v>
      </c>
      <c r="DH186" s="201"/>
      <c r="DI186" s="201"/>
      <c r="DJ186" s="201"/>
      <c r="DK186" s="201"/>
      <c r="DL186" s="201"/>
      <c r="DM186" s="201"/>
      <c r="DN186" s="201">
        <f t="shared" si="187"/>
        <v>0</v>
      </c>
      <c r="DO186" s="201"/>
      <c r="DP186" s="201"/>
      <c r="DQ186" s="201"/>
      <c r="DR186" s="201"/>
      <c r="DS186" s="201"/>
      <c r="DT186" s="201"/>
      <c r="DU186" s="201">
        <f t="shared" si="188"/>
        <v>0</v>
      </c>
      <c r="DV186" s="201"/>
      <c r="DW186" s="201"/>
      <c r="DX186" s="201"/>
      <c r="DY186" s="201"/>
      <c r="DZ186" s="201"/>
      <c r="EA186" s="201"/>
      <c r="EB186" s="201">
        <f t="shared" si="189"/>
        <v>0</v>
      </c>
      <c r="EC186" s="201"/>
      <c r="ED186" s="201"/>
      <c r="EE186" s="201"/>
      <c r="EF186" s="201"/>
      <c r="EG186" s="201"/>
      <c r="EH186" s="201"/>
      <c r="EI186" s="201">
        <f t="shared" si="190"/>
        <v>0</v>
      </c>
      <c r="EJ186" s="201"/>
      <c r="EK186" s="201"/>
      <c r="EL186" s="201"/>
      <c r="EM186" s="201"/>
      <c r="EN186" s="201"/>
      <c r="EO186" s="201"/>
      <c r="EP186" s="201">
        <f t="shared" si="191"/>
        <v>0</v>
      </c>
      <c r="EQ186" s="201"/>
      <c r="ER186" s="201"/>
      <c r="ES186" s="201"/>
      <c r="ET186" s="201"/>
      <c r="EU186" s="201"/>
      <c r="EV186" s="201"/>
      <c r="EW186" s="201">
        <f t="shared" si="192"/>
        <v>0</v>
      </c>
      <c r="EX186" s="201"/>
      <c r="EY186" s="201"/>
      <c r="EZ186" s="201"/>
      <c r="FA186" s="201"/>
      <c r="FB186" s="201"/>
      <c r="FC186" s="201"/>
      <c r="FD186" s="201">
        <f t="shared" si="193"/>
        <v>0</v>
      </c>
      <c r="FE186" s="201"/>
      <c r="FF186" s="201"/>
      <c r="FG186" s="201"/>
      <c r="FH186" s="201"/>
      <c r="FI186" s="201"/>
      <c r="FJ186" s="201"/>
      <c r="FK186" s="201">
        <f t="shared" si="194"/>
        <v>0</v>
      </c>
      <c r="FL186" s="201"/>
      <c r="FM186" s="201"/>
      <c r="FN186" s="201"/>
      <c r="FO186" s="201"/>
      <c r="FP186" s="201"/>
      <c r="FQ186" s="201"/>
      <c r="FR186" s="201">
        <f t="shared" si="195"/>
        <v>0</v>
      </c>
      <c r="FS186" s="201"/>
      <c r="FT186" s="201"/>
      <c r="FU186" s="201"/>
      <c r="FV186" s="201"/>
      <c r="FW186" s="201"/>
      <c r="FX186" s="201"/>
      <c r="FY186" s="201">
        <f t="shared" si="196"/>
        <v>0</v>
      </c>
      <c r="FZ186" s="201"/>
      <c r="GA186" s="201"/>
      <c r="GB186" s="201"/>
      <c r="GC186" s="201"/>
      <c r="GD186" s="201"/>
      <c r="GE186" s="201"/>
      <c r="GF186" s="201">
        <f t="shared" si="197"/>
        <v>0</v>
      </c>
      <c r="GG186" s="201"/>
      <c r="GH186" s="201"/>
      <c r="GI186" s="201"/>
      <c r="GJ186" s="201"/>
      <c r="GK186" s="201"/>
      <c r="GL186" s="201"/>
      <c r="GM186" s="201">
        <f t="shared" si="198"/>
        <v>0</v>
      </c>
      <c r="GN186" s="201"/>
      <c r="GO186" s="201"/>
      <c r="GP186" s="201"/>
      <c r="GQ186" s="201"/>
      <c r="GR186" s="201"/>
      <c r="GS186" s="201"/>
      <c r="GT186" s="201">
        <f t="shared" si="199"/>
        <v>0</v>
      </c>
      <c r="GU186" s="201"/>
      <c r="GV186" s="201"/>
      <c r="GW186" s="201"/>
      <c r="GX186" s="201"/>
      <c r="GY186" s="201"/>
      <c r="GZ186" s="201"/>
      <c r="HA186" s="201">
        <f t="shared" si="200"/>
        <v>0</v>
      </c>
      <c r="HB186" s="201"/>
      <c r="HC186" s="201"/>
      <c r="HD186" s="201"/>
      <c r="HE186" s="201"/>
      <c r="HF186" s="201"/>
      <c r="HG186" s="201"/>
      <c r="HH186" s="201">
        <f t="shared" si="201"/>
        <v>0</v>
      </c>
      <c r="HI186" s="201"/>
      <c r="HJ186" s="201"/>
      <c r="HK186" s="201"/>
      <c r="HL186" s="201"/>
      <c r="HM186" s="201"/>
      <c r="HN186" s="201"/>
      <c r="HO186" s="201">
        <f t="shared" si="202"/>
        <v>0</v>
      </c>
      <c r="HP186" s="201"/>
      <c r="HQ186" s="201"/>
      <c r="HR186" s="201"/>
      <c r="HS186" s="201"/>
      <c r="HT186" s="201"/>
      <c r="HU186" s="201"/>
      <c r="HV186" s="201">
        <f t="shared" si="203"/>
        <v>0</v>
      </c>
      <c r="HW186" s="201"/>
      <c r="HX186" s="201"/>
      <c r="HY186" s="201"/>
      <c r="HZ186" s="201"/>
      <c r="IA186" s="201"/>
      <c r="IB186" s="201"/>
      <c r="IC186" s="201">
        <f t="shared" si="204"/>
        <v>0</v>
      </c>
      <c r="ID186" s="201"/>
      <c r="IE186" s="201"/>
      <c r="IF186" s="201"/>
      <c r="IG186" s="201"/>
      <c r="IH186" s="201"/>
      <c r="II186" s="201"/>
      <c r="IJ186" s="201">
        <f t="shared" si="205"/>
        <v>0</v>
      </c>
      <c r="IK186" s="201"/>
      <c r="IL186" s="201"/>
      <c r="IM186" s="201"/>
      <c r="IN186" s="201"/>
      <c r="IO186" s="201"/>
      <c r="IP186" s="201"/>
      <c r="IQ186" s="201">
        <f t="shared" si="206"/>
        <v>0</v>
      </c>
      <c r="IR186" s="201"/>
      <c r="IS186" s="201"/>
      <c r="IT186" s="201"/>
      <c r="IU186" s="201"/>
      <c r="IV186" s="201"/>
      <c r="IW186" s="201"/>
      <c r="IX186" s="201">
        <f t="shared" si="207"/>
        <v>0</v>
      </c>
      <c r="IY186" s="201"/>
      <c r="IZ186" s="201"/>
      <c r="JA186" s="201"/>
      <c r="JB186" s="201"/>
      <c r="JC186" s="201"/>
      <c r="JD186" s="201"/>
      <c r="JE186" s="201">
        <f t="shared" si="208"/>
        <v>0</v>
      </c>
      <c r="JF186" s="201"/>
      <c r="JG186" s="201"/>
      <c r="JH186" s="201"/>
      <c r="JI186" s="201"/>
      <c r="JJ186" s="201"/>
      <c r="JK186" s="201"/>
      <c r="JL186" s="201">
        <f t="shared" si="209"/>
        <v>0</v>
      </c>
      <c r="JM186" s="201"/>
      <c r="JN186" s="201"/>
      <c r="JO186" s="201"/>
      <c r="JP186" s="201"/>
      <c r="JQ186" s="201"/>
      <c r="JR186" s="201"/>
      <c r="JS186" s="201">
        <f t="shared" si="210"/>
        <v>0</v>
      </c>
      <c r="JT186" s="201"/>
      <c r="JU186" s="201"/>
      <c r="JV186" s="201"/>
      <c r="JW186" s="201"/>
      <c r="JX186" s="201"/>
      <c r="JY186" s="201"/>
      <c r="JZ186" s="201">
        <f t="shared" si="211"/>
        <v>0</v>
      </c>
      <c r="KA186" s="201"/>
      <c r="KB186" s="201"/>
      <c r="KC186" s="201"/>
      <c r="KD186" s="201"/>
      <c r="KE186" s="201"/>
      <c r="KF186" s="201"/>
      <c r="KG186" s="201">
        <f t="shared" si="212"/>
        <v>0</v>
      </c>
      <c r="KH186" s="201"/>
      <c r="KI186" s="201"/>
      <c r="KJ186" s="201"/>
      <c r="KK186" s="201"/>
      <c r="KL186" s="201"/>
      <c r="KM186" s="201"/>
      <c r="KN186" s="201">
        <f t="shared" si="213"/>
        <v>0</v>
      </c>
      <c r="KO186" s="201"/>
      <c r="KP186" s="201"/>
      <c r="KQ186" s="201"/>
      <c r="KR186" s="201"/>
      <c r="KS186" s="201"/>
      <c r="KT186" s="201"/>
      <c r="KU186" s="201">
        <f t="shared" si="214"/>
        <v>0</v>
      </c>
      <c r="KV186" s="201"/>
      <c r="KW186" s="201"/>
      <c r="KX186" s="201"/>
      <c r="KY186" s="201"/>
      <c r="KZ186" s="201"/>
      <c r="LA186" s="201"/>
      <c r="LB186" s="201">
        <f t="shared" si="215"/>
        <v>0</v>
      </c>
      <c r="LC186" s="201"/>
      <c r="LD186" s="201"/>
      <c r="LE186" s="201"/>
      <c r="LF186" s="201"/>
      <c r="LG186" s="201"/>
      <c r="LH186" s="201"/>
      <c r="LI186" s="201">
        <f t="shared" si="156"/>
        <v>0</v>
      </c>
      <c r="LJ186" s="201"/>
      <c r="LK186" s="201"/>
      <c r="LL186" s="201"/>
      <c r="LM186" s="201"/>
      <c r="LN186" s="201"/>
      <c r="LO186" s="201"/>
      <c r="LP186" s="201">
        <f t="shared" si="157"/>
        <v>0</v>
      </c>
      <c r="LQ186" s="201"/>
      <c r="LR186" s="201"/>
      <c r="LS186" s="201"/>
      <c r="LT186" s="201"/>
      <c r="LU186" s="201"/>
      <c r="LV186" s="201"/>
      <c r="LW186" s="201">
        <f t="shared" si="158"/>
        <v>0</v>
      </c>
      <c r="LX186" s="201"/>
      <c r="LY186" s="201"/>
      <c r="LZ186" s="201"/>
      <c r="MA186" s="201"/>
      <c r="MB186" s="201"/>
      <c r="MC186" s="201"/>
      <c r="MD186" s="201">
        <f t="shared" si="159"/>
        <v>0</v>
      </c>
      <c r="ME186" s="201"/>
      <c r="MF186" s="201"/>
      <c r="MG186" s="201"/>
      <c r="MH186" s="201"/>
      <c r="MI186" s="201"/>
      <c r="MJ186" s="201"/>
      <c r="MK186" s="201">
        <f t="shared" si="160"/>
        <v>0</v>
      </c>
      <c r="ML186" s="201"/>
      <c r="MM186" s="201"/>
      <c r="MN186" s="201"/>
      <c r="MO186" s="201"/>
      <c r="MP186" s="201"/>
      <c r="MQ186" s="201"/>
      <c r="MR186" s="201">
        <f t="shared" si="161"/>
        <v>0</v>
      </c>
      <c r="MS186" s="201"/>
      <c r="MT186" s="201"/>
      <c r="MU186" s="201"/>
      <c r="MV186" s="201"/>
      <c r="MW186" s="201"/>
      <c r="MX186" s="201"/>
      <c r="MY186" s="201">
        <f t="shared" si="162"/>
        <v>0</v>
      </c>
      <c r="MZ186" s="201"/>
      <c r="NA186" s="201"/>
      <c r="NB186" s="201"/>
      <c r="NC186" s="201"/>
      <c r="ND186" s="201"/>
      <c r="NE186" s="201"/>
      <c r="NF186" s="201">
        <f t="shared" si="163"/>
        <v>0</v>
      </c>
      <c r="NG186" s="201"/>
      <c r="NH186" s="201"/>
      <c r="NI186" s="201"/>
      <c r="NJ186" s="201"/>
      <c r="NK186" s="201"/>
      <c r="NL186" s="201"/>
      <c r="NM186" s="201">
        <f t="shared" si="164"/>
        <v>0</v>
      </c>
      <c r="NN186" s="201"/>
      <c r="NO186" s="201"/>
      <c r="NP186" s="201"/>
      <c r="NQ186" s="201"/>
      <c r="NR186" s="201"/>
      <c r="NS186" s="201"/>
      <c r="NT186" s="201">
        <f t="shared" si="165"/>
        <v>0</v>
      </c>
      <c r="NU186" s="201"/>
      <c r="NV186" s="201"/>
      <c r="NW186" s="201"/>
      <c r="NX186" s="201"/>
      <c r="NY186" s="201"/>
      <c r="NZ186" s="201"/>
      <c r="OA186" s="201">
        <f t="shared" si="166"/>
        <v>0</v>
      </c>
      <c r="OB186" s="201"/>
      <c r="OC186" s="201"/>
      <c r="OD186" s="201"/>
      <c r="OE186" s="201"/>
      <c r="OF186" s="201"/>
      <c r="OG186" s="201"/>
      <c r="OH186" s="201">
        <f t="shared" si="167"/>
        <v>0</v>
      </c>
      <c r="OI186" s="201"/>
      <c r="OJ186" s="201"/>
      <c r="OK186" s="201"/>
      <c r="OL186" s="201"/>
      <c r="OM186" s="201"/>
      <c r="ON186" s="201"/>
      <c r="OO186" s="201">
        <f t="shared" si="168"/>
        <v>0</v>
      </c>
      <c r="OP186" s="201"/>
      <c r="OQ186" s="201"/>
      <c r="OR186" s="201"/>
      <c r="OS186" s="201"/>
      <c r="OT186" s="201"/>
      <c r="OU186" s="201"/>
      <c r="OV186" s="201">
        <f t="shared" si="169"/>
        <v>0</v>
      </c>
      <c r="OW186" s="201"/>
      <c r="OX186" s="201"/>
      <c r="OY186" s="201"/>
      <c r="OZ186" s="201"/>
      <c r="PA186" s="201"/>
      <c r="PB186" s="201"/>
      <c r="PC186" s="201">
        <f t="shared" si="170"/>
        <v>0</v>
      </c>
      <c r="PD186" s="201"/>
      <c r="PE186" s="201"/>
      <c r="PF186" s="201"/>
      <c r="PG186" s="201"/>
      <c r="PH186" s="201"/>
      <c r="PI186" s="201"/>
      <c r="PJ186" s="201">
        <f t="shared" si="171"/>
        <v>0</v>
      </c>
      <c r="PK186" s="201"/>
      <c r="PL186" s="201"/>
      <c r="PM186" s="201"/>
      <c r="PN186" s="201"/>
      <c r="PO186" s="201"/>
      <c r="PP186" s="201"/>
      <c r="PQ186" s="201">
        <f t="shared" si="172"/>
        <v>0</v>
      </c>
      <c r="PR186" s="201"/>
      <c r="PS186" s="201"/>
      <c r="PT186" s="201"/>
      <c r="PU186" s="201"/>
      <c r="PV186" s="201"/>
      <c r="PW186" s="201"/>
      <c r="PX186" s="201">
        <f t="shared" si="173"/>
        <v>0</v>
      </c>
      <c r="PY186" s="201"/>
      <c r="PZ186" s="201"/>
      <c r="QA186" s="201"/>
      <c r="QB186" s="201"/>
      <c r="QC186" s="201"/>
      <c r="QD186" s="201"/>
      <c r="QE186" s="201">
        <f t="shared" si="174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5" x14ac:dyDescent="0.2">
      <c r="A187" s="201"/>
      <c r="B187" s="202"/>
      <c r="C187" s="202"/>
      <c r="D187" s="202"/>
      <c r="E187" s="202"/>
      <c r="F187" s="201">
        <f t="shared" si="216"/>
        <v>0</v>
      </c>
      <c r="G187" s="201"/>
      <c r="H187" s="202"/>
      <c r="I187" s="202"/>
      <c r="J187" s="202"/>
      <c r="K187" s="201"/>
      <c r="L187" s="201"/>
      <c r="M187" s="201">
        <f t="shared" si="217"/>
        <v>0</v>
      </c>
      <c r="N187" s="201"/>
      <c r="O187" s="201"/>
      <c r="P187" s="201"/>
      <c r="Q187" s="203"/>
      <c r="R187" s="201"/>
      <c r="S187" s="201"/>
      <c r="T187" s="201">
        <f t="shared" si="218"/>
        <v>0</v>
      </c>
      <c r="U187" s="201"/>
      <c r="V187" s="201"/>
      <c r="W187" s="201"/>
      <c r="X187" s="201"/>
      <c r="Y187" s="201"/>
      <c r="Z187" s="201"/>
      <c r="AA187" s="201">
        <f t="shared" si="219"/>
        <v>0</v>
      </c>
      <c r="AB187" s="201"/>
      <c r="AC187" s="201"/>
      <c r="AD187" s="201"/>
      <c r="AE187" s="201"/>
      <c r="AF187" s="201"/>
      <c r="AG187" s="201"/>
      <c r="AH187" s="201">
        <f t="shared" si="175"/>
        <v>0</v>
      </c>
      <c r="AI187" s="201"/>
      <c r="AJ187" s="201"/>
      <c r="AK187" s="201"/>
      <c r="AL187" s="201"/>
      <c r="AM187" s="201"/>
      <c r="AN187" s="201"/>
      <c r="AO187" s="201">
        <f t="shared" si="176"/>
        <v>0</v>
      </c>
      <c r="AP187" s="201"/>
      <c r="AQ187" s="201"/>
      <c r="AR187" s="201"/>
      <c r="AS187" s="201"/>
      <c r="AT187" s="201"/>
      <c r="AU187" s="201"/>
      <c r="AV187" s="201">
        <f t="shared" si="177"/>
        <v>0</v>
      </c>
      <c r="AW187" s="201"/>
      <c r="AX187" s="201"/>
      <c r="AY187" s="201"/>
      <c r="AZ187" s="201"/>
      <c r="BA187" s="201"/>
      <c r="BB187" s="201"/>
      <c r="BC187" s="201">
        <f t="shared" si="178"/>
        <v>0</v>
      </c>
      <c r="BD187" s="201"/>
      <c r="BE187" s="201"/>
      <c r="BF187" s="201"/>
      <c r="BG187" s="201"/>
      <c r="BH187" s="201"/>
      <c r="BI187" s="201"/>
      <c r="BJ187" s="201">
        <f t="shared" si="179"/>
        <v>0</v>
      </c>
      <c r="BK187" s="201"/>
      <c r="BL187" s="201"/>
      <c r="BM187" s="201"/>
      <c r="BN187" s="201"/>
      <c r="BO187" s="201"/>
      <c r="BP187" s="201"/>
      <c r="BQ187" s="201">
        <f t="shared" si="180"/>
        <v>0</v>
      </c>
      <c r="BR187" s="201"/>
      <c r="BS187" s="201"/>
      <c r="BT187" s="201"/>
      <c r="BU187" s="201"/>
      <c r="BV187" s="201"/>
      <c r="BW187" s="201"/>
      <c r="BX187" s="201">
        <f t="shared" si="181"/>
        <v>0</v>
      </c>
      <c r="BY187" s="201"/>
      <c r="BZ187" s="201"/>
      <c r="CA187" s="201"/>
      <c r="CB187" s="201"/>
      <c r="CC187" s="201"/>
      <c r="CD187" s="201"/>
      <c r="CE187" s="201">
        <f t="shared" si="182"/>
        <v>0</v>
      </c>
      <c r="CF187" s="201"/>
      <c r="CG187" s="201"/>
      <c r="CH187" s="201"/>
      <c r="CI187" s="201"/>
      <c r="CJ187" s="201"/>
      <c r="CK187" s="201"/>
      <c r="CL187" s="201">
        <f t="shared" si="183"/>
        <v>0</v>
      </c>
      <c r="CM187" s="201"/>
      <c r="CN187" s="201"/>
      <c r="CO187" s="201"/>
      <c r="CP187" s="201"/>
      <c r="CQ187" s="201"/>
      <c r="CR187" s="201"/>
      <c r="CS187" s="201">
        <f t="shared" si="184"/>
        <v>0</v>
      </c>
      <c r="CT187" s="201"/>
      <c r="CU187" s="201"/>
      <c r="CV187" s="201"/>
      <c r="CW187" s="201"/>
      <c r="CX187" s="201"/>
      <c r="CY187" s="201"/>
      <c r="CZ187" s="201">
        <f t="shared" si="185"/>
        <v>0</v>
      </c>
      <c r="DA187" s="201"/>
      <c r="DB187" s="201"/>
      <c r="DC187" s="201"/>
      <c r="DD187" s="201"/>
      <c r="DE187" s="201"/>
      <c r="DF187" s="201"/>
      <c r="DG187" s="201">
        <f t="shared" si="186"/>
        <v>0</v>
      </c>
      <c r="DH187" s="201"/>
      <c r="DI187" s="201"/>
      <c r="DJ187" s="201"/>
      <c r="DK187" s="201"/>
      <c r="DL187" s="201"/>
      <c r="DM187" s="201"/>
      <c r="DN187" s="201">
        <f t="shared" si="187"/>
        <v>0</v>
      </c>
      <c r="DO187" s="201"/>
      <c r="DP187" s="201"/>
      <c r="DQ187" s="201"/>
      <c r="DR187" s="201"/>
      <c r="DS187" s="201"/>
      <c r="DT187" s="201"/>
      <c r="DU187" s="201">
        <f t="shared" si="188"/>
        <v>0</v>
      </c>
      <c r="DV187" s="201"/>
      <c r="DW187" s="201"/>
      <c r="DX187" s="201"/>
      <c r="DY187" s="201"/>
      <c r="DZ187" s="201"/>
      <c r="EA187" s="201"/>
      <c r="EB187" s="201">
        <f t="shared" si="189"/>
        <v>0</v>
      </c>
      <c r="EC187" s="201"/>
      <c r="ED187" s="201"/>
      <c r="EE187" s="201"/>
      <c r="EF187" s="201"/>
      <c r="EG187" s="201"/>
      <c r="EH187" s="201"/>
      <c r="EI187" s="201">
        <f t="shared" si="190"/>
        <v>0</v>
      </c>
      <c r="EJ187" s="201"/>
      <c r="EK187" s="201"/>
      <c r="EL187" s="201"/>
      <c r="EM187" s="201"/>
      <c r="EN187" s="201"/>
      <c r="EO187" s="201"/>
      <c r="EP187" s="201">
        <f t="shared" si="191"/>
        <v>0</v>
      </c>
      <c r="EQ187" s="201"/>
      <c r="ER187" s="201"/>
      <c r="ES187" s="201"/>
      <c r="ET187" s="201"/>
      <c r="EU187" s="201"/>
      <c r="EV187" s="201"/>
      <c r="EW187" s="201">
        <f t="shared" si="192"/>
        <v>0</v>
      </c>
      <c r="EX187" s="201"/>
      <c r="EY187" s="201"/>
      <c r="EZ187" s="201"/>
      <c r="FA187" s="201"/>
      <c r="FB187" s="201"/>
      <c r="FC187" s="201"/>
      <c r="FD187" s="201">
        <f t="shared" si="193"/>
        <v>0</v>
      </c>
      <c r="FE187" s="201"/>
      <c r="FF187" s="201"/>
      <c r="FG187" s="201"/>
      <c r="FH187" s="201"/>
      <c r="FI187" s="201"/>
      <c r="FJ187" s="201"/>
      <c r="FK187" s="201">
        <f t="shared" si="194"/>
        <v>0</v>
      </c>
      <c r="FL187" s="201"/>
      <c r="FM187" s="201"/>
      <c r="FN187" s="201"/>
      <c r="FO187" s="201"/>
      <c r="FP187" s="201"/>
      <c r="FQ187" s="201"/>
      <c r="FR187" s="201">
        <f t="shared" si="195"/>
        <v>0</v>
      </c>
      <c r="FS187" s="201"/>
      <c r="FT187" s="201"/>
      <c r="FU187" s="201"/>
      <c r="FV187" s="201"/>
      <c r="FW187" s="201"/>
      <c r="FX187" s="201"/>
      <c r="FY187" s="201">
        <f t="shared" si="196"/>
        <v>0</v>
      </c>
      <c r="FZ187" s="201"/>
      <c r="GA187" s="201"/>
      <c r="GB187" s="201"/>
      <c r="GC187" s="201"/>
      <c r="GD187" s="201"/>
      <c r="GE187" s="201"/>
      <c r="GF187" s="201">
        <f t="shared" si="197"/>
        <v>0</v>
      </c>
      <c r="GG187" s="201"/>
      <c r="GH187" s="201"/>
      <c r="GI187" s="201"/>
      <c r="GJ187" s="201"/>
      <c r="GK187" s="201"/>
      <c r="GL187" s="201"/>
      <c r="GM187" s="201">
        <f t="shared" si="198"/>
        <v>0</v>
      </c>
      <c r="GN187" s="201"/>
      <c r="GO187" s="201"/>
      <c r="GP187" s="201"/>
      <c r="GQ187" s="201"/>
      <c r="GR187" s="201"/>
      <c r="GS187" s="201"/>
      <c r="GT187" s="201">
        <f t="shared" si="199"/>
        <v>0</v>
      </c>
      <c r="GU187" s="201"/>
      <c r="GV187" s="201"/>
      <c r="GW187" s="201"/>
      <c r="GX187" s="201"/>
      <c r="GY187" s="201"/>
      <c r="GZ187" s="201"/>
      <c r="HA187" s="201">
        <f t="shared" si="200"/>
        <v>0</v>
      </c>
      <c r="HB187" s="201"/>
      <c r="HC187" s="201"/>
      <c r="HD187" s="201"/>
      <c r="HE187" s="201"/>
      <c r="HF187" s="201"/>
      <c r="HG187" s="201"/>
      <c r="HH187" s="201">
        <f t="shared" si="201"/>
        <v>0</v>
      </c>
      <c r="HI187" s="201"/>
      <c r="HJ187" s="201"/>
      <c r="HK187" s="201"/>
      <c r="HL187" s="201"/>
      <c r="HM187" s="201"/>
      <c r="HN187" s="201"/>
      <c r="HO187" s="201">
        <f t="shared" si="202"/>
        <v>0</v>
      </c>
      <c r="HP187" s="201"/>
      <c r="HQ187" s="201"/>
      <c r="HR187" s="201"/>
      <c r="HS187" s="201"/>
      <c r="HT187" s="201"/>
      <c r="HU187" s="201"/>
      <c r="HV187" s="201">
        <f t="shared" si="203"/>
        <v>0</v>
      </c>
      <c r="HW187" s="201"/>
      <c r="HX187" s="201"/>
      <c r="HY187" s="201"/>
      <c r="HZ187" s="201"/>
      <c r="IA187" s="201"/>
      <c r="IB187" s="201"/>
      <c r="IC187" s="201">
        <f t="shared" si="204"/>
        <v>0</v>
      </c>
      <c r="ID187" s="201"/>
      <c r="IE187" s="201"/>
      <c r="IF187" s="201"/>
      <c r="IG187" s="201"/>
      <c r="IH187" s="201"/>
      <c r="II187" s="201"/>
      <c r="IJ187" s="201">
        <f t="shared" si="205"/>
        <v>0</v>
      </c>
      <c r="IK187" s="201"/>
      <c r="IL187" s="201"/>
      <c r="IM187" s="201"/>
      <c r="IN187" s="201"/>
      <c r="IO187" s="201"/>
      <c r="IP187" s="201"/>
      <c r="IQ187" s="201">
        <f t="shared" si="206"/>
        <v>0</v>
      </c>
      <c r="IR187" s="201"/>
      <c r="IS187" s="201"/>
      <c r="IT187" s="201"/>
      <c r="IU187" s="201"/>
      <c r="IV187" s="201"/>
      <c r="IW187" s="201"/>
      <c r="IX187" s="201">
        <f t="shared" si="207"/>
        <v>0</v>
      </c>
      <c r="IY187" s="201"/>
      <c r="IZ187" s="201"/>
      <c r="JA187" s="201"/>
      <c r="JB187" s="201"/>
      <c r="JC187" s="201"/>
      <c r="JD187" s="201"/>
      <c r="JE187" s="201">
        <f t="shared" si="208"/>
        <v>0</v>
      </c>
      <c r="JF187" s="201"/>
      <c r="JG187" s="201"/>
      <c r="JH187" s="201"/>
      <c r="JI187" s="201"/>
      <c r="JJ187" s="201"/>
      <c r="JK187" s="201"/>
      <c r="JL187" s="201">
        <f t="shared" si="209"/>
        <v>0</v>
      </c>
      <c r="JM187" s="201"/>
      <c r="JN187" s="201"/>
      <c r="JO187" s="201"/>
      <c r="JP187" s="201"/>
      <c r="JQ187" s="201"/>
      <c r="JR187" s="201"/>
      <c r="JS187" s="201">
        <f t="shared" si="210"/>
        <v>0</v>
      </c>
      <c r="JT187" s="201"/>
      <c r="JU187" s="201"/>
      <c r="JV187" s="201"/>
      <c r="JW187" s="201"/>
      <c r="JX187" s="201"/>
      <c r="JY187" s="201"/>
      <c r="JZ187" s="201">
        <f t="shared" si="211"/>
        <v>0</v>
      </c>
      <c r="KA187" s="201"/>
      <c r="KB187" s="201"/>
      <c r="KC187" s="201"/>
      <c r="KD187" s="201"/>
      <c r="KE187" s="201"/>
      <c r="KF187" s="201"/>
      <c r="KG187" s="201">
        <f t="shared" si="212"/>
        <v>0</v>
      </c>
      <c r="KH187" s="201"/>
      <c r="KI187" s="201"/>
      <c r="KJ187" s="201"/>
      <c r="KK187" s="201"/>
      <c r="KL187" s="201"/>
      <c r="KM187" s="201"/>
      <c r="KN187" s="201">
        <f t="shared" si="213"/>
        <v>0</v>
      </c>
      <c r="KO187" s="201"/>
      <c r="KP187" s="201"/>
      <c r="KQ187" s="201"/>
      <c r="KR187" s="201"/>
      <c r="KS187" s="201"/>
      <c r="KT187" s="201"/>
      <c r="KU187" s="201">
        <f t="shared" si="214"/>
        <v>0</v>
      </c>
      <c r="KV187" s="201"/>
      <c r="KW187" s="201"/>
      <c r="KX187" s="201"/>
      <c r="KY187" s="201"/>
      <c r="KZ187" s="201"/>
      <c r="LA187" s="201"/>
      <c r="LB187" s="201">
        <f t="shared" si="215"/>
        <v>0</v>
      </c>
      <c r="LC187" s="201"/>
      <c r="LD187" s="201"/>
      <c r="LE187" s="201"/>
      <c r="LF187" s="201"/>
      <c r="LG187" s="201"/>
      <c r="LH187" s="201"/>
      <c r="LI187" s="201">
        <f t="shared" si="156"/>
        <v>0</v>
      </c>
      <c r="LJ187" s="201"/>
      <c r="LK187" s="201"/>
      <c r="LL187" s="201"/>
      <c r="LM187" s="201"/>
      <c r="LN187" s="201"/>
      <c r="LO187" s="201"/>
      <c r="LP187" s="201">
        <f t="shared" si="157"/>
        <v>0</v>
      </c>
      <c r="LQ187" s="201"/>
      <c r="LR187" s="201"/>
      <c r="LS187" s="201"/>
      <c r="LT187" s="201"/>
      <c r="LU187" s="201"/>
      <c r="LV187" s="201"/>
      <c r="LW187" s="201">
        <f t="shared" si="158"/>
        <v>0</v>
      </c>
      <c r="LX187" s="201"/>
      <c r="LY187" s="201"/>
      <c r="LZ187" s="201"/>
      <c r="MA187" s="201"/>
      <c r="MB187" s="201"/>
      <c r="MC187" s="201"/>
      <c r="MD187" s="201">
        <f t="shared" si="159"/>
        <v>0</v>
      </c>
      <c r="ME187" s="201"/>
      <c r="MF187" s="201"/>
      <c r="MG187" s="201"/>
      <c r="MH187" s="201"/>
      <c r="MI187" s="201"/>
      <c r="MJ187" s="201"/>
      <c r="MK187" s="201">
        <f t="shared" si="160"/>
        <v>0</v>
      </c>
      <c r="ML187" s="201"/>
      <c r="MM187" s="201"/>
      <c r="MN187" s="201"/>
      <c r="MO187" s="201"/>
      <c r="MP187" s="201"/>
      <c r="MQ187" s="201"/>
      <c r="MR187" s="201">
        <f t="shared" si="161"/>
        <v>0</v>
      </c>
      <c r="MS187" s="201"/>
      <c r="MT187" s="201"/>
      <c r="MU187" s="201"/>
      <c r="MV187" s="201"/>
      <c r="MW187" s="201"/>
      <c r="MX187" s="201"/>
      <c r="MY187" s="201">
        <f t="shared" si="162"/>
        <v>0</v>
      </c>
      <c r="MZ187" s="201"/>
      <c r="NA187" s="201"/>
      <c r="NB187" s="201"/>
      <c r="NC187" s="201"/>
      <c r="ND187" s="201"/>
      <c r="NE187" s="201"/>
      <c r="NF187" s="201">
        <f t="shared" si="163"/>
        <v>0</v>
      </c>
      <c r="NG187" s="201"/>
      <c r="NH187" s="201"/>
      <c r="NI187" s="201"/>
      <c r="NJ187" s="201"/>
      <c r="NK187" s="201"/>
      <c r="NL187" s="201"/>
      <c r="NM187" s="201">
        <f t="shared" si="164"/>
        <v>0</v>
      </c>
      <c r="NN187" s="201"/>
      <c r="NO187" s="201"/>
      <c r="NP187" s="201"/>
      <c r="NQ187" s="201"/>
      <c r="NR187" s="201"/>
      <c r="NS187" s="201"/>
      <c r="NT187" s="201">
        <f t="shared" si="165"/>
        <v>0</v>
      </c>
      <c r="NU187" s="201"/>
      <c r="NV187" s="201"/>
      <c r="NW187" s="201"/>
      <c r="NX187" s="201"/>
      <c r="NY187" s="201"/>
      <c r="NZ187" s="201"/>
      <c r="OA187" s="201">
        <f t="shared" si="166"/>
        <v>0</v>
      </c>
      <c r="OB187" s="201"/>
      <c r="OC187" s="201"/>
      <c r="OD187" s="201"/>
      <c r="OE187" s="201"/>
      <c r="OF187" s="201"/>
      <c r="OG187" s="201"/>
      <c r="OH187" s="201">
        <f t="shared" si="167"/>
        <v>0</v>
      </c>
      <c r="OI187" s="201"/>
      <c r="OJ187" s="201"/>
      <c r="OK187" s="201"/>
      <c r="OL187" s="201"/>
      <c r="OM187" s="201"/>
      <c r="ON187" s="201"/>
      <c r="OO187" s="201">
        <f t="shared" si="168"/>
        <v>0</v>
      </c>
      <c r="OP187" s="201"/>
      <c r="OQ187" s="201"/>
      <c r="OR187" s="201"/>
      <c r="OS187" s="201"/>
      <c r="OT187" s="201"/>
      <c r="OU187" s="201"/>
      <c r="OV187" s="201">
        <f t="shared" si="169"/>
        <v>0</v>
      </c>
      <c r="OW187" s="201"/>
      <c r="OX187" s="201"/>
      <c r="OY187" s="201"/>
      <c r="OZ187" s="201"/>
      <c r="PA187" s="201"/>
      <c r="PB187" s="201"/>
      <c r="PC187" s="201">
        <f t="shared" si="170"/>
        <v>0</v>
      </c>
      <c r="PD187" s="201"/>
      <c r="PE187" s="201"/>
      <c r="PF187" s="201"/>
      <c r="PG187" s="201"/>
      <c r="PH187" s="201"/>
      <c r="PI187" s="201"/>
      <c r="PJ187" s="201">
        <f t="shared" si="171"/>
        <v>0</v>
      </c>
      <c r="PK187" s="201"/>
      <c r="PL187" s="201"/>
      <c r="PM187" s="201"/>
      <c r="PN187" s="201"/>
      <c r="PO187" s="201"/>
      <c r="PP187" s="201"/>
      <c r="PQ187" s="201">
        <f t="shared" si="172"/>
        <v>0</v>
      </c>
      <c r="PR187" s="201"/>
      <c r="PS187" s="201"/>
      <c r="PT187" s="201"/>
      <c r="PU187" s="201"/>
      <c r="PV187" s="201"/>
      <c r="PW187" s="201"/>
      <c r="PX187" s="201">
        <f t="shared" si="173"/>
        <v>0</v>
      </c>
      <c r="PY187" s="201"/>
      <c r="PZ187" s="201"/>
      <c r="QA187" s="201"/>
      <c r="QB187" s="201"/>
      <c r="QC187" s="201"/>
      <c r="QD187" s="201"/>
      <c r="QE187" s="201">
        <f t="shared" si="174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5" x14ac:dyDescent="0.2">
      <c r="A188" s="201"/>
      <c r="B188" s="202"/>
      <c r="C188" s="202"/>
      <c r="D188" s="202"/>
      <c r="E188" s="202"/>
      <c r="F188" s="201">
        <f>F90</f>
        <v>0</v>
      </c>
      <c r="G188" s="201"/>
      <c r="H188" s="202"/>
      <c r="I188" s="202"/>
      <c r="J188" s="202"/>
      <c r="K188" s="201"/>
      <c r="L188" s="201"/>
      <c r="M188" s="201">
        <f t="shared" si="217"/>
        <v>0</v>
      </c>
      <c r="N188" s="201"/>
      <c r="O188" s="201"/>
      <c r="P188" s="201"/>
      <c r="Q188" s="203"/>
      <c r="R188" s="201"/>
      <c r="S188" s="201"/>
      <c r="T188" s="201">
        <f t="shared" si="218"/>
        <v>0</v>
      </c>
      <c r="U188" s="201"/>
      <c r="V188" s="201"/>
      <c r="W188" s="201"/>
      <c r="X188" s="201"/>
      <c r="Y188" s="201"/>
      <c r="Z188" s="201"/>
      <c r="AA188" s="201">
        <f t="shared" si="219"/>
        <v>0</v>
      </c>
      <c r="AB188" s="201"/>
      <c r="AC188" s="201"/>
      <c r="AD188" s="201"/>
      <c r="AE188" s="201"/>
      <c r="AF188" s="201"/>
      <c r="AG188" s="201"/>
      <c r="AH188" s="201">
        <f t="shared" si="175"/>
        <v>0</v>
      </c>
      <c r="AI188" s="201"/>
      <c r="AJ188" s="201"/>
      <c r="AK188" s="201"/>
      <c r="AL188" s="201"/>
      <c r="AM188" s="201"/>
      <c r="AN188" s="201"/>
      <c r="AO188" s="201">
        <f t="shared" si="176"/>
        <v>0</v>
      </c>
      <c r="AP188" s="201"/>
      <c r="AQ188" s="201"/>
      <c r="AR188" s="201"/>
      <c r="AS188" s="201"/>
      <c r="AT188" s="201"/>
      <c r="AU188" s="201"/>
      <c r="AV188" s="201">
        <f t="shared" si="177"/>
        <v>0</v>
      </c>
      <c r="AW188" s="201"/>
      <c r="AX188" s="201"/>
      <c r="AY188" s="201"/>
      <c r="AZ188" s="201"/>
      <c r="BA188" s="201"/>
      <c r="BB188" s="201"/>
      <c r="BC188" s="201">
        <f t="shared" si="178"/>
        <v>0</v>
      </c>
      <c r="BD188" s="201"/>
      <c r="BE188" s="201"/>
      <c r="BF188" s="201"/>
      <c r="BG188" s="201"/>
      <c r="BH188" s="201"/>
      <c r="BI188" s="201"/>
      <c r="BJ188" s="201">
        <f t="shared" si="179"/>
        <v>0</v>
      </c>
      <c r="BK188" s="201"/>
      <c r="BL188" s="201"/>
      <c r="BM188" s="201"/>
      <c r="BN188" s="201"/>
      <c r="BO188" s="201"/>
      <c r="BP188" s="201"/>
      <c r="BQ188" s="201">
        <f t="shared" si="180"/>
        <v>0</v>
      </c>
      <c r="BR188" s="201"/>
      <c r="BS188" s="201"/>
      <c r="BT188" s="201"/>
      <c r="BU188" s="201"/>
      <c r="BV188" s="201"/>
      <c r="BW188" s="201"/>
      <c r="BX188" s="201">
        <f t="shared" si="181"/>
        <v>0</v>
      </c>
      <c r="BY188" s="201"/>
      <c r="BZ188" s="201"/>
      <c r="CA188" s="201"/>
      <c r="CB188" s="201"/>
      <c r="CC188" s="201"/>
      <c r="CD188" s="201"/>
      <c r="CE188" s="201">
        <f t="shared" si="182"/>
        <v>0</v>
      </c>
      <c r="CF188" s="201"/>
      <c r="CG188" s="201"/>
      <c r="CH188" s="201"/>
      <c r="CI188" s="201"/>
      <c r="CJ188" s="201"/>
      <c r="CK188" s="201"/>
      <c r="CL188" s="201">
        <f t="shared" si="183"/>
        <v>0</v>
      </c>
      <c r="CM188" s="201"/>
      <c r="CN188" s="201"/>
      <c r="CO188" s="201"/>
      <c r="CP188" s="201"/>
      <c r="CQ188" s="201"/>
      <c r="CR188" s="201"/>
      <c r="CS188" s="201">
        <f t="shared" si="184"/>
        <v>0</v>
      </c>
      <c r="CT188" s="201"/>
      <c r="CU188" s="201"/>
      <c r="CV188" s="201"/>
      <c r="CW188" s="201"/>
      <c r="CX188" s="201"/>
      <c r="CY188" s="201"/>
      <c r="CZ188" s="201">
        <f t="shared" si="185"/>
        <v>0</v>
      </c>
      <c r="DA188" s="201"/>
      <c r="DB188" s="201"/>
      <c r="DC188" s="201"/>
      <c r="DD188" s="201"/>
      <c r="DE188" s="201"/>
      <c r="DF188" s="201"/>
      <c r="DG188" s="201">
        <f t="shared" si="186"/>
        <v>0</v>
      </c>
      <c r="DH188" s="201"/>
      <c r="DI188" s="201"/>
      <c r="DJ188" s="201"/>
      <c r="DK188" s="201"/>
      <c r="DL188" s="201"/>
      <c r="DM188" s="201"/>
      <c r="DN188" s="201">
        <f t="shared" si="187"/>
        <v>0</v>
      </c>
      <c r="DO188" s="201"/>
      <c r="DP188" s="201"/>
      <c r="DQ188" s="201"/>
      <c r="DR188" s="201"/>
      <c r="DS188" s="201"/>
      <c r="DT188" s="201"/>
      <c r="DU188" s="201">
        <f t="shared" si="188"/>
        <v>0</v>
      </c>
      <c r="DV188" s="201"/>
      <c r="DW188" s="201"/>
      <c r="DX188" s="201"/>
      <c r="DY188" s="201"/>
      <c r="DZ188" s="201"/>
      <c r="EA188" s="201"/>
      <c r="EB188" s="201">
        <f t="shared" si="189"/>
        <v>0</v>
      </c>
      <c r="EC188" s="201"/>
      <c r="ED188" s="201"/>
      <c r="EE188" s="201"/>
      <c r="EF188" s="201"/>
      <c r="EG188" s="201"/>
      <c r="EH188" s="201"/>
      <c r="EI188" s="201">
        <f t="shared" si="190"/>
        <v>0</v>
      </c>
      <c r="EJ188" s="201"/>
      <c r="EK188" s="201"/>
      <c r="EL188" s="201"/>
      <c r="EM188" s="201"/>
      <c r="EN188" s="201"/>
      <c r="EO188" s="201"/>
      <c r="EP188" s="201">
        <f t="shared" si="191"/>
        <v>0</v>
      </c>
      <c r="EQ188" s="201"/>
      <c r="ER188" s="201"/>
      <c r="ES188" s="201"/>
      <c r="ET188" s="201"/>
      <c r="EU188" s="201"/>
      <c r="EV188" s="201"/>
      <c r="EW188" s="201">
        <f t="shared" si="192"/>
        <v>0</v>
      </c>
      <c r="EX188" s="201"/>
      <c r="EY188" s="201"/>
      <c r="EZ188" s="201"/>
      <c r="FA188" s="201"/>
      <c r="FB188" s="201"/>
      <c r="FC188" s="201"/>
      <c r="FD188" s="201">
        <f t="shared" si="193"/>
        <v>0</v>
      </c>
      <c r="FE188" s="201"/>
      <c r="FF188" s="201"/>
      <c r="FG188" s="201"/>
      <c r="FH188" s="201"/>
      <c r="FI188" s="201"/>
      <c r="FJ188" s="201"/>
      <c r="FK188" s="201">
        <f t="shared" si="194"/>
        <v>0</v>
      </c>
      <c r="FL188" s="201"/>
      <c r="FM188" s="201"/>
      <c r="FN188" s="201"/>
      <c r="FO188" s="201"/>
      <c r="FP188" s="201"/>
      <c r="FQ188" s="201"/>
      <c r="FR188" s="201">
        <f t="shared" si="195"/>
        <v>0</v>
      </c>
      <c r="FS188" s="201"/>
      <c r="FT188" s="201"/>
      <c r="FU188" s="201"/>
      <c r="FV188" s="201"/>
      <c r="FW188" s="201"/>
      <c r="FX188" s="201"/>
      <c r="FY188" s="201">
        <f t="shared" si="196"/>
        <v>0</v>
      </c>
      <c r="FZ188" s="201"/>
      <c r="GA188" s="201"/>
      <c r="GB188" s="201"/>
      <c r="GC188" s="201"/>
      <c r="GD188" s="201"/>
      <c r="GE188" s="201"/>
      <c r="GF188" s="201">
        <f t="shared" si="197"/>
        <v>0</v>
      </c>
      <c r="GG188" s="201"/>
      <c r="GH188" s="201"/>
      <c r="GI188" s="201"/>
      <c r="GJ188" s="201"/>
      <c r="GK188" s="201"/>
      <c r="GL188" s="201"/>
      <c r="GM188" s="201">
        <f t="shared" si="198"/>
        <v>0</v>
      </c>
      <c r="GN188" s="201"/>
      <c r="GO188" s="201"/>
      <c r="GP188" s="201"/>
      <c r="GQ188" s="201"/>
      <c r="GR188" s="201"/>
      <c r="GS188" s="201"/>
      <c r="GT188" s="201">
        <f t="shared" si="199"/>
        <v>0</v>
      </c>
      <c r="GU188" s="201"/>
      <c r="GV188" s="201"/>
      <c r="GW188" s="201"/>
      <c r="GX188" s="201"/>
      <c r="GY188" s="201"/>
      <c r="GZ188" s="201"/>
      <c r="HA188" s="201">
        <f t="shared" si="200"/>
        <v>0</v>
      </c>
      <c r="HB188" s="201"/>
      <c r="HC188" s="201"/>
      <c r="HD188" s="201"/>
      <c r="HE188" s="201"/>
      <c r="HF188" s="201"/>
      <c r="HG188" s="201"/>
      <c r="HH188" s="201">
        <f t="shared" si="201"/>
        <v>0</v>
      </c>
      <c r="HI188" s="201"/>
      <c r="HJ188" s="201"/>
      <c r="HK188" s="201"/>
      <c r="HL188" s="201"/>
      <c r="HM188" s="201"/>
      <c r="HN188" s="201"/>
      <c r="HO188" s="201">
        <f t="shared" si="202"/>
        <v>0</v>
      </c>
      <c r="HP188" s="201"/>
      <c r="HQ188" s="201"/>
      <c r="HR188" s="201"/>
      <c r="HS188" s="201"/>
      <c r="HT188" s="201"/>
      <c r="HU188" s="201"/>
      <c r="HV188" s="201">
        <f t="shared" si="203"/>
        <v>0</v>
      </c>
      <c r="HW188" s="201"/>
      <c r="HX188" s="201"/>
      <c r="HY188" s="201"/>
      <c r="HZ188" s="201"/>
      <c r="IA188" s="201"/>
      <c r="IB188" s="201"/>
      <c r="IC188" s="201">
        <f t="shared" si="204"/>
        <v>0</v>
      </c>
      <c r="ID188" s="201"/>
      <c r="IE188" s="201"/>
      <c r="IF188" s="201"/>
      <c r="IG188" s="201"/>
      <c r="IH188" s="201"/>
      <c r="II188" s="201"/>
      <c r="IJ188" s="201">
        <f t="shared" si="205"/>
        <v>0</v>
      </c>
      <c r="IK188" s="201"/>
      <c r="IL188" s="201"/>
      <c r="IM188" s="201"/>
      <c r="IN188" s="201"/>
      <c r="IO188" s="201"/>
      <c r="IP188" s="201"/>
      <c r="IQ188" s="201">
        <f t="shared" si="206"/>
        <v>0</v>
      </c>
      <c r="IR188" s="201"/>
      <c r="IS188" s="201"/>
      <c r="IT188" s="201"/>
      <c r="IU188" s="201"/>
      <c r="IV188" s="201"/>
      <c r="IW188" s="201"/>
      <c r="IX188" s="201">
        <f t="shared" si="207"/>
        <v>0</v>
      </c>
      <c r="IY188" s="201"/>
      <c r="IZ188" s="201"/>
      <c r="JA188" s="201"/>
      <c r="JB188" s="201"/>
      <c r="JC188" s="201"/>
      <c r="JD188" s="201"/>
      <c r="JE188" s="201">
        <f t="shared" si="208"/>
        <v>0</v>
      </c>
      <c r="JF188" s="201"/>
      <c r="JG188" s="201"/>
      <c r="JH188" s="201"/>
      <c r="JI188" s="201"/>
      <c r="JJ188" s="201"/>
      <c r="JK188" s="201"/>
      <c r="JL188" s="201">
        <f t="shared" si="209"/>
        <v>0</v>
      </c>
      <c r="JM188" s="201"/>
      <c r="JN188" s="201"/>
      <c r="JO188" s="201"/>
      <c r="JP188" s="201"/>
      <c r="JQ188" s="201"/>
      <c r="JR188" s="201"/>
      <c r="JS188" s="201">
        <f t="shared" si="210"/>
        <v>0</v>
      </c>
      <c r="JT188" s="201"/>
      <c r="JU188" s="201"/>
      <c r="JV188" s="201"/>
      <c r="JW188" s="201"/>
      <c r="JX188" s="201"/>
      <c r="JY188" s="201"/>
      <c r="JZ188" s="201">
        <f t="shared" si="211"/>
        <v>0</v>
      </c>
      <c r="KA188" s="201"/>
      <c r="KB188" s="201"/>
      <c r="KC188" s="201"/>
      <c r="KD188" s="201"/>
      <c r="KE188" s="201"/>
      <c r="KF188" s="201"/>
      <c r="KG188" s="201">
        <f t="shared" si="212"/>
        <v>0</v>
      </c>
      <c r="KH188" s="201"/>
      <c r="KI188" s="201"/>
      <c r="KJ188" s="201"/>
      <c r="KK188" s="201"/>
      <c r="KL188" s="201"/>
      <c r="KM188" s="201"/>
      <c r="KN188" s="201">
        <f t="shared" si="213"/>
        <v>0</v>
      </c>
      <c r="KO188" s="201"/>
      <c r="KP188" s="201"/>
      <c r="KQ188" s="201"/>
      <c r="KR188" s="201"/>
      <c r="KS188" s="201"/>
      <c r="KT188" s="201"/>
      <c r="KU188" s="201">
        <f t="shared" si="214"/>
        <v>0</v>
      </c>
      <c r="KV188" s="201"/>
      <c r="KW188" s="201"/>
      <c r="KX188" s="201"/>
      <c r="KY188" s="201"/>
      <c r="KZ188" s="201"/>
      <c r="LA188" s="201"/>
      <c r="LB188" s="201">
        <f t="shared" si="215"/>
        <v>0</v>
      </c>
      <c r="LC188" s="201"/>
      <c r="LD188" s="201"/>
      <c r="LE188" s="201"/>
      <c r="LF188" s="201"/>
      <c r="LG188" s="201"/>
      <c r="LH188" s="201"/>
      <c r="LI188" s="201">
        <f t="shared" si="156"/>
        <v>0</v>
      </c>
      <c r="LJ188" s="201"/>
      <c r="LK188" s="201"/>
      <c r="LL188" s="201"/>
      <c r="LM188" s="201"/>
      <c r="LN188" s="201"/>
      <c r="LO188" s="201"/>
      <c r="LP188" s="201">
        <f t="shared" si="157"/>
        <v>0</v>
      </c>
      <c r="LQ188" s="201"/>
      <c r="LR188" s="201"/>
      <c r="LS188" s="201"/>
      <c r="LT188" s="201"/>
      <c r="LU188" s="201"/>
      <c r="LV188" s="201"/>
      <c r="LW188" s="201">
        <f t="shared" si="158"/>
        <v>0</v>
      </c>
      <c r="LX188" s="201"/>
      <c r="LY188" s="201"/>
      <c r="LZ188" s="201"/>
      <c r="MA188" s="201"/>
      <c r="MB188" s="201"/>
      <c r="MC188" s="201"/>
      <c r="MD188" s="201">
        <f t="shared" si="159"/>
        <v>0</v>
      </c>
      <c r="ME188" s="201"/>
      <c r="MF188" s="201"/>
      <c r="MG188" s="201"/>
      <c r="MH188" s="201"/>
      <c r="MI188" s="201"/>
      <c r="MJ188" s="201"/>
      <c r="MK188" s="201">
        <f t="shared" si="160"/>
        <v>0</v>
      </c>
      <c r="ML188" s="201"/>
      <c r="MM188" s="201"/>
      <c r="MN188" s="201"/>
      <c r="MO188" s="201"/>
      <c r="MP188" s="201"/>
      <c r="MQ188" s="201"/>
      <c r="MR188" s="201">
        <f t="shared" si="161"/>
        <v>0</v>
      </c>
      <c r="MS188" s="201"/>
      <c r="MT188" s="201"/>
      <c r="MU188" s="201"/>
      <c r="MV188" s="201"/>
      <c r="MW188" s="201"/>
      <c r="MX188" s="201"/>
      <c r="MY188" s="201">
        <f t="shared" si="162"/>
        <v>0</v>
      </c>
      <c r="MZ188" s="201"/>
      <c r="NA188" s="201"/>
      <c r="NB188" s="201"/>
      <c r="NC188" s="201"/>
      <c r="ND188" s="201"/>
      <c r="NE188" s="201"/>
      <c r="NF188" s="201">
        <f t="shared" si="163"/>
        <v>0</v>
      </c>
      <c r="NG188" s="201"/>
      <c r="NH188" s="201"/>
      <c r="NI188" s="201"/>
      <c r="NJ188" s="201"/>
      <c r="NK188" s="201"/>
      <c r="NL188" s="201"/>
      <c r="NM188" s="201">
        <f t="shared" si="164"/>
        <v>0</v>
      </c>
      <c r="NN188" s="201"/>
      <c r="NO188" s="201"/>
      <c r="NP188" s="201"/>
      <c r="NQ188" s="201"/>
      <c r="NR188" s="201"/>
      <c r="NS188" s="201"/>
      <c r="NT188" s="201">
        <f t="shared" si="165"/>
        <v>0</v>
      </c>
      <c r="NU188" s="201"/>
      <c r="NV188" s="201"/>
      <c r="NW188" s="201"/>
      <c r="NX188" s="201"/>
      <c r="NY188" s="201"/>
      <c r="NZ188" s="201"/>
      <c r="OA188" s="201">
        <f t="shared" si="166"/>
        <v>0</v>
      </c>
      <c r="OB188" s="201"/>
      <c r="OC188" s="201"/>
      <c r="OD188" s="201"/>
      <c r="OE188" s="201"/>
      <c r="OF188" s="201"/>
      <c r="OG188" s="201"/>
      <c r="OH188" s="201">
        <f t="shared" si="167"/>
        <v>0</v>
      </c>
      <c r="OI188" s="201"/>
      <c r="OJ188" s="201"/>
      <c r="OK188" s="201"/>
      <c r="OL188" s="201"/>
      <c r="OM188" s="201"/>
      <c r="ON188" s="201"/>
      <c r="OO188" s="201">
        <f t="shared" si="168"/>
        <v>0</v>
      </c>
      <c r="OP188" s="201"/>
      <c r="OQ188" s="201"/>
      <c r="OR188" s="201"/>
      <c r="OS188" s="201"/>
      <c r="OT188" s="201"/>
      <c r="OU188" s="201"/>
      <c r="OV188" s="201">
        <f t="shared" si="169"/>
        <v>0</v>
      </c>
      <c r="OW188" s="201"/>
      <c r="OX188" s="201"/>
      <c r="OY188" s="201"/>
      <c r="OZ188" s="201"/>
      <c r="PA188" s="201"/>
      <c r="PB188" s="201"/>
      <c r="PC188" s="201">
        <f t="shared" si="170"/>
        <v>0</v>
      </c>
      <c r="PD188" s="201"/>
      <c r="PE188" s="201"/>
      <c r="PF188" s="201"/>
      <c r="PG188" s="201"/>
      <c r="PH188" s="201"/>
      <c r="PI188" s="201"/>
      <c r="PJ188" s="201">
        <f t="shared" si="171"/>
        <v>0</v>
      </c>
      <c r="PK188" s="201"/>
      <c r="PL188" s="201"/>
      <c r="PM188" s="201"/>
      <c r="PN188" s="201"/>
      <c r="PO188" s="201"/>
      <c r="PP188" s="201"/>
      <c r="PQ188" s="201">
        <f t="shared" si="172"/>
        <v>0</v>
      </c>
      <c r="PR188" s="201"/>
      <c r="PS188" s="201"/>
      <c r="PT188" s="201"/>
      <c r="PU188" s="201"/>
      <c r="PV188" s="201"/>
      <c r="PW188" s="201"/>
      <c r="PX188" s="201">
        <f t="shared" si="173"/>
        <v>0</v>
      </c>
      <c r="PY188" s="201"/>
      <c r="PZ188" s="201"/>
      <c r="QA188" s="201"/>
      <c r="QB188" s="201"/>
      <c r="QC188" s="201"/>
      <c r="QD188" s="201"/>
      <c r="QE188" s="201">
        <f t="shared" si="174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5" x14ac:dyDescent="0.2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>
        <f>AP12</f>
        <v>20</v>
      </c>
      <c r="AQ189" s="201"/>
      <c r="AR189" s="201"/>
      <c r="AS189" s="203"/>
      <c r="AT189" s="201"/>
      <c r="AU189" s="201"/>
      <c r="AV189" s="201"/>
      <c r="AW189" s="201">
        <f>AW12</f>
        <v>0</v>
      </c>
      <c r="AX189" s="201"/>
      <c r="AY189" s="201"/>
      <c r="AZ189" s="201"/>
      <c r="BA189" s="201"/>
      <c r="BB189" s="201"/>
      <c r="BC189" s="201"/>
      <c r="BD189" s="201">
        <f>BD12</f>
        <v>0</v>
      </c>
      <c r="BE189" s="201"/>
      <c r="BF189" s="201"/>
      <c r="BG189" s="203"/>
      <c r="BH189" s="201"/>
      <c r="BI189" s="201"/>
      <c r="BJ189" s="201"/>
      <c r="BK189" s="201">
        <f>BK12</f>
        <v>20</v>
      </c>
      <c r="BL189" s="201"/>
      <c r="BM189" s="201"/>
      <c r="BN189" s="203"/>
      <c r="BO189" s="201"/>
      <c r="BP189" s="201"/>
      <c r="BQ189" s="201"/>
      <c r="BR189" s="201">
        <f>BR12</f>
        <v>0</v>
      </c>
      <c r="BS189" s="201"/>
      <c r="BT189" s="201"/>
      <c r="BU189" s="203"/>
      <c r="BV189" s="201"/>
      <c r="BW189" s="201"/>
      <c r="BX189" s="201"/>
      <c r="BY189" s="201">
        <f>BY12</f>
        <v>0</v>
      </c>
      <c r="BZ189" s="201"/>
      <c r="CA189" s="201"/>
      <c r="CB189" s="203"/>
      <c r="CC189" s="201"/>
      <c r="CD189" s="201"/>
      <c r="CE189" s="201"/>
      <c r="CF189" s="201">
        <f>CF12</f>
        <v>0</v>
      </c>
      <c r="CG189" s="201"/>
      <c r="CH189" s="201"/>
      <c r="CI189" s="203"/>
      <c r="CJ189" s="201"/>
      <c r="CK189" s="201"/>
      <c r="CL189" s="201"/>
      <c r="CM189" s="201">
        <f>CM12</f>
        <v>0</v>
      </c>
      <c r="CN189" s="201"/>
      <c r="CO189" s="201"/>
      <c r="CP189" s="201"/>
      <c r="CQ189" s="201"/>
      <c r="CR189" s="201"/>
      <c r="CS189" s="201"/>
      <c r="CT189" s="201">
        <f>CT12</f>
        <v>0</v>
      </c>
      <c r="CU189" s="201"/>
      <c r="CV189" s="201"/>
      <c r="CW189" s="203"/>
      <c r="CX189" s="201"/>
      <c r="CY189" s="201"/>
      <c r="CZ189" s="201"/>
      <c r="DA189" s="201">
        <f>DA12</f>
        <v>0</v>
      </c>
      <c r="DB189" s="201"/>
      <c r="DC189" s="201"/>
      <c r="DD189" s="203"/>
      <c r="DE189" s="201"/>
      <c r="DF189" s="201"/>
      <c r="DG189" s="201"/>
      <c r="DH189" s="201">
        <f>DH12</f>
        <v>20</v>
      </c>
      <c r="DI189" s="201"/>
      <c r="DJ189" s="201"/>
      <c r="DK189" s="203"/>
      <c r="DL189" s="201"/>
      <c r="DM189" s="201"/>
      <c r="DN189" s="201"/>
      <c r="DO189" s="201">
        <f>DO12</f>
        <v>0</v>
      </c>
      <c r="DP189" s="201"/>
      <c r="DQ189" s="201"/>
      <c r="DR189" s="203"/>
      <c r="DS189" s="201"/>
      <c r="DT189" s="201"/>
      <c r="DU189" s="201"/>
      <c r="DV189" s="201">
        <f>DV12</f>
        <v>0</v>
      </c>
      <c r="DW189" s="201"/>
      <c r="DX189" s="201"/>
      <c r="DY189" s="203"/>
      <c r="DZ189" s="201"/>
      <c r="EA189" s="201"/>
      <c r="EB189" s="201"/>
      <c r="EC189" s="201">
        <f>EC12</f>
        <v>0</v>
      </c>
      <c r="ED189" s="201"/>
      <c r="EE189" s="201"/>
      <c r="EF189" s="201"/>
      <c r="EG189" s="201"/>
      <c r="EH189" s="201"/>
      <c r="EI189" s="201"/>
      <c r="EJ189" s="201">
        <f>EJ12</f>
        <v>20</v>
      </c>
      <c r="EK189" s="201"/>
      <c r="EL189" s="201"/>
      <c r="EM189" s="203"/>
      <c r="EN189" s="201"/>
      <c r="EO189" s="201"/>
      <c r="EP189" s="201"/>
      <c r="EQ189" s="201">
        <f>EQ12</f>
        <v>0</v>
      </c>
      <c r="ER189" s="201"/>
      <c r="ES189" s="201"/>
      <c r="ET189" s="203"/>
      <c r="EU189" s="201"/>
      <c r="EV189" s="201"/>
      <c r="EW189" s="201"/>
      <c r="EX189" s="201">
        <f>EX12</f>
        <v>20</v>
      </c>
      <c r="EY189" s="201"/>
      <c r="EZ189" s="201"/>
      <c r="FA189" s="203"/>
      <c r="FB189" s="201"/>
      <c r="FC189" s="201"/>
      <c r="FD189" s="201"/>
      <c r="FE189" s="201">
        <f>FE12</f>
        <v>0</v>
      </c>
      <c r="FF189" s="201"/>
      <c r="FG189" s="201"/>
      <c r="FH189" s="203"/>
      <c r="FI189" s="201"/>
      <c r="FJ189" s="201"/>
      <c r="FK189" s="201"/>
      <c r="FL189" s="201" t="str">
        <f>FL12</f>
        <v/>
      </c>
      <c r="FM189" s="201"/>
      <c r="FN189" s="201"/>
      <c r="FO189" s="203"/>
      <c r="FP189" s="201"/>
      <c r="FQ189" s="201"/>
      <c r="FR189" s="201"/>
      <c r="FS189" s="201">
        <f>FS12</f>
        <v>0</v>
      </c>
      <c r="FT189" s="201"/>
      <c r="FU189" s="201"/>
      <c r="FV189" s="201"/>
      <c r="FW189" s="201"/>
      <c r="FX189" s="201"/>
      <c r="FY189" s="201"/>
      <c r="FZ189" s="201" t="str">
        <f>FZ12</f>
        <v/>
      </c>
      <c r="GA189" s="201"/>
      <c r="GB189" s="201"/>
      <c r="GC189" s="203"/>
      <c r="GD189" s="201"/>
      <c r="GE189" s="201"/>
      <c r="GF189" s="201"/>
      <c r="GG189" s="201" t="str">
        <f>GG12</f>
        <v/>
      </c>
      <c r="GH189" s="201"/>
      <c r="GI189" s="201"/>
      <c r="GJ189" s="203"/>
      <c r="GK189" s="201"/>
      <c r="GL189" s="201"/>
      <c r="GM189" s="201"/>
      <c r="GN189" s="201" t="str">
        <f>GN12</f>
        <v/>
      </c>
      <c r="GO189" s="201"/>
      <c r="GP189" s="201"/>
      <c r="GQ189" s="203"/>
      <c r="GR189" s="201"/>
      <c r="GS189" s="201"/>
      <c r="GT189" s="201"/>
      <c r="GU189" s="201" t="str">
        <f>GU12</f>
        <v/>
      </c>
      <c r="GV189" s="201"/>
      <c r="GW189" s="201"/>
      <c r="GX189" s="203"/>
      <c r="GY189" s="201"/>
      <c r="GZ189" s="201"/>
      <c r="HA189" s="201"/>
      <c r="HB189" s="201" t="str">
        <f>HB12</f>
        <v/>
      </c>
      <c r="HC189" s="201"/>
      <c r="HD189" s="201"/>
      <c r="HE189" s="203"/>
      <c r="HF189" s="201"/>
      <c r="HG189" s="201"/>
      <c r="HH189" s="201"/>
      <c r="HI189" s="201" t="str">
        <f>HI12</f>
        <v/>
      </c>
      <c r="HJ189" s="201"/>
      <c r="HK189" s="201"/>
      <c r="HL189" s="201"/>
      <c r="HM189" s="201"/>
      <c r="HN189" s="201"/>
      <c r="HO189" s="201"/>
      <c r="HP189" s="201" t="str">
        <f>HP12</f>
        <v/>
      </c>
      <c r="HQ189" s="201"/>
      <c r="HR189" s="201"/>
      <c r="HS189" s="203"/>
      <c r="HT189" s="201"/>
      <c r="HU189" s="201"/>
      <c r="HV189" s="201"/>
      <c r="HW189" s="201" t="str">
        <f>HW12</f>
        <v/>
      </c>
      <c r="HX189" s="201"/>
      <c r="HY189" s="201"/>
      <c r="HZ189" s="203"/>
      <c r="IA189" s="201"/>
      <c r="IB189" s="201"/>
      <c r="IC189" s="201"/>
      <c r="ID189" s="201" t="str">
        <f>ID12</f>
        <v/>
      </c>
      <c r="IE189" s="201"/>
      <c r="IF189" s="201"/>
      <c r="IG189" s="203"/>
      <c r="IH189" s="201"/>
      <c r="II189" s="201"/>
      <c r="IJ189" s="201"/>
      <c r="IK189" s="201" t="str">
        <f>IK12</f>
        <v/>
      </c>
      <c r="IL189" s="201"/>
      <c r="IM189" s="201"/>
      <c r="IN189" s="203"/>
      <c r="IO189" s="201"/>
      <c r="IP189" s="201"/>
      <c r="IQ189" s="201"/>
      <c r="IR189" s="201" t="str">
        <f>IR12</f>
        <v/>
      </c>
      <c r="IS189" s="201"/>
      <c r="IT189" s="201"/>
      <c r="IU189" s="203"/>
      <c r="IV189" s="201"/>
      <c r="IW189" s="201"/>
      <c r="IX189" s="201"/>
      <c r="IY189" s="201" t="str">
        <f>IY12</f>
        <v/>
      </c>
      <c r="IZ189" s="201"/>
      <c r="JA189" s="201"/>
      <c r="JB189" s="201"/>
      <c r="JC189" s="201"/>
      <c r="JD189" s="201"/>
      <c r="JE189" s="201"/>
      <c r="JF189" s="201" t="str">
        <f>JF12</f>
        <v/>
      </c>
      <c r="JG189" s="201"/>
      <c r="JH189" s="201"/>
      <c r="JI189" s="203"/>
      <c r="JJ189" s="201"/>
      <c r="JK189" s="201"/>
      <c r="JL189" s="201"/>
      <c r="JM189" s="201" t="str">
        <f>JM12</f>
        <v/>
      </c>
      <c r="JN189" s="201"/>
      <c r="JO189" s="201"/>
      <c r="JP189" s="203"/>
      <c r="JQ189" s="201"/>
      <c r="JR189" s="201"/>
      <c r="JS189" s="201"/>
      <c r="JT189" s="201" t="str">
        <f>JT12</f>
        <v/>
      </c>
      <c r="JU189" s="201"/>
      <c r="JV189" s="201"/>
      <c r="JW189" s="203"/>
      <c r="JX189" s="201"/>
      <c r="JY189" s="201"/>
      <c r="JZ189" s="201"/>
      <c r="KA189" s="201" t="str">
        <f>KA12</f>
        <v/>
      </c>
      <c r="KB189" s="201"/>
      <c r="KC189" s="201"/>
      <c r="KD189" s="203"/>
      <c r="KE189" s="201"/>
      <c r="KF189" s="201"/>
      <c r="KG189" s="201"/>
      <c r="KH189" s="201" t="str">
        <f>KH12</f>
        <v/>
      </c>
      <c r="KI189" s="201"/>
      <c r="KJ189" s="201"/>
      <c r="KK189" s="203"/>
      <c r="KL189" s="201"/>
      <c r="KM189" s="201"/>
      <c r="KN189" s="201"/>
      <c r="KO189" s="201" t="str">
        <f>KO12</f>
        <v/>
      </c>
      <c r="KP189" s="201"/>
      <c r="KQ189" s="201"/>
      <c r="KR189" s="201"/>
      <c r="KS189" s="201"/>
      <c r="KT189" s="201"/>
      <c r="KU189" s="201"/>
      <c r="KV189" s="201" t="str">
        <f>KV12</f>
        <v/>
      </c>
      <c r="KW189" s="201"/>
      <c r="KX189" s="201"/>
      <c r="KY189" s="203"/>
      <c r="KZ189" s="201"/>
      <c r="LA189" s="201"/>
      <c r="LB189" s="201"/>
      <c r="LC189" s="201" t="str">
        <f>LC12</f>
        <v/>
      </c>
      <c r="LD189" s="201"/>
      <c r="LE189" s="201"/>
      <c r="LF189" s="203"/>
      <c r="LG189" s="201"/>
      <c r="LH189" s="201"/>
      <c r="LI189" s="201"/>
      <c r="LJ189" s="201" t="str">
        <f t="shared" ref="LJ189:LJ220" si="220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221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222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223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224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225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226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227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228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229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230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231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232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233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234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235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236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237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238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5" x14ac:dyDescent="0.2">
      <c r="A190" s="201"/>
      <c r="B190" s="202"/>
      <c r="C190" s="202"/>
      <c r="D190" s="202"/>
      <c r="E190" s="202"/>
      <c r="F190" s="201"/>
      <c r="G190" s="201" t="e">
        <f t="shared" ref="G190:G192" si="239">G13</f>
        <v>#N/A</v>
      </c>
      <c r="H190" s="202"/>
      <c r="I190" s="202"/>
      <c r="J190" s="202"/>
      <c r="K190" s="201"/>
      <c r="L190" s="201"/>
      <c r="M190" s="201"/>
      <c r="N190" s="201">
        <f t="shared" ref="N190:N192" si="240">N13</f>
        <v>0</v>
      </c>
      <c r="O190" s="201"/>
      <c r="P190" s="201"/>
      <c r="Q190" s="203"/>
      <c r="R190" s="201"/>
      <c r="S190" s="201"/>
      <c r="T190" s="201"/>
      <c r="U190" s="201">
        <f t="shared" ref="U190:U201" si="241">U13</f>
        <v>0</v>
      </c>
      <c r="V190" s="201"/>
      <c r="W190" s="201"/>
      <c r="X190" s="203"/>
      <c r="Y190" s="201"/>
      <c r="Z190" s="201"/>
      <c r="AA190" s="201"/>
      <c r="AB190" s="201">
        <f t="shared" ref="AB190:AB201" si="242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243">AI13</f>
        <v>0</v>
      </c>
      <c r="AJ190" s="201"/>
      <c r="AK190" s="201"/>
      <c r="AL190" s="203"/>
      <c r="AM190" s="201"/>
      <c r="AN190" s="201"/>
      <c r="AO190" s="201"/>
      <c r="AP190" s="201">
        <f t="shared" ref="AP190:AP253" si="244">AP13</f>
        <v>0</v>
      </c>
      <c r="AQ190" s="201"/>
      <c r="AR190" s="201"/>
      <c r="AS190" s="203"/>
      <c r="AT190" s="201"/>
      <c r="AU190" s="201"/>
      <c r="AV190" s="201"/>
      <c r="AW190" s="201">
        <f t="shared" ref="AW190:AW253" si="245">AW13</f>
        <v>0</v>
      </c>
      <c r="AX190" s="201"/>
      <c r="AY190" s="201"/>
      <c r="AZ190" s="201"/>
      <c r="BA190" s="201"/>
      <c r="BB190" s="201"/>
      <c r="BC190" s="201"/>
      <c r="BD190" s="201">
        <f t="shared" ref="BD190:BD253" si="246">BD13</f>
        <v>0</v>
      </c>
      <c r="BE190" s="201"/>
      <c r="BF190" s="201"/>
      <c r="BG190" s="203"/>
      <c r="BH190" s="201"/>
      <c r="BI190" s="201"/>
      <c r="BJ190" s="201"/>
      <c r="BK190" s="201">
        <f t="shared" ref="BK190:BK253" si="247">BK13</f>
        <v>0</v>
      </c>
      <c r="BL190" s="201"/>
      <c r="BM190" s="201"/>
      <c r="BN190" s="203"/>
      <c r="BO190" s="201"/>
      <c r="BP190" s="201"/>
      <c r="BQ190" s="201"/>
      <c r="BR190" s="201">
        <f t="shared" ref="BR190:BR253" si="248">BR13</f>
        <v>0</v>
      </c>
      <c r="BS190" s="201"/>
      <c r="BT190" s="201"/>
      <c r="BU190" s="203"/>
      <c r="BV190" s="201"/>
      <c r="BW190" s="201"/>
      <c r="BX190" s="201"/>
      <c r="BY190" s="201">
        <f t="shared" ref="BY190:BY253" si="249">BY13</f>
        <v>0</v>
      </c>
      <c r="BZ190" s="201"/>
      <c r="CA190" s="201"/>
      <c r="CB190" s="203"/>
      <c r="CC190" s="201"/>
      <c r="CD190" s="201"/>
      <c r="CE190" s="201"/>
      <c r="CF190" s="201">
        <f t="shared" ref="CF190:CF253" si="250">CF13</f>
        <v>0</v>
      </c>
      <c r="CG190" s="201"/>
      <c r="CH190" s="201"/>
      <c r="CI190" s="203"/>
      <c r="CJ190" s="201"/>
      <c r="CK190" s="201"/>
      <c r="CL190" s="201"/>
      <c r="CM190" s="201">
        <f t="shared" ref="CM190:CM253" si="251">CM13</f>
        <v>0</v>
      </c>
      <c r="CN190" s="201"/>
      <c r="CO190" s="201"/>
      <c r="CP190" s="201"/>
      <c r="CQ190" s="201"/>
      <c r="CR190" s="201"/>
      <c r="CS190" s="201"/>
      <c r="CT190" s="201">
        <f t="shared" ref="CT190:CT253" si="252">CT13</f>
        <v>0</v>
      </c>
      <c r="CU190" s="201"/>
      <c r="CV190" s="201"/>
      <c r="CW190" s="203"/>
      <c r="CX190" s="201"/>
      <c r="CY190" s="201"/>
      <c r="CZ190" s="201"/>
      <c r="DA190" s="201">
        <f t="shared" ref="DA190:DA253" si="253">DA13</f>
        <v>0</v>
      </c>
      <c r="DB190" s="201"/>
      <c r="DC190" s="201"/>
      <c r="DD190" s="203"/>
      <c r="DE190" s="201"/>
      <c r="DF190" s="201"/>
      <c r="DG190" s="201"/>
      <c r="DH190" s="201">
        <f t="shared" ref="DH190:DH253" si="254">DH13</f>
        <v>0</v>
      </c>
      <c r="DI190" s="201"/>
      <c r="DJ190" s="201"/>
      <c r="DK190" s="203"/>
      <c r="DL190" s="201"/>
      <c r="DM190" s="201"/>
      <c r="DN190" s="201"/>
      <c r="DO190" s="201">
        <f t="shared" ref="DO190:DO253" si="255">DO13</f>
        <v>0</v>
      </c>
      <c r="DP190" s="201"/>
      <c r="DQ190" s="201"/>
      <c r="DR190" s="203"/>
      <c r="DS190" s="201"/>
      <c r="DT190" s="201"/>
      <c r="DU190" s="201"/>
      <c r="DV190" s="201">
        <f t="shared" ref="DV190:DV253" si="256">DV13</f>
        <v>0</v>
      </c>
      <c r="DW190" s="201"/>
      <c r="DX190" s="201"/>
      <c r="DY190" s="203"/>
      <c r="DZ190" s="201"/>
      <c r="EA190" s="201"/>
      <c r="EB190" s="201"/>
      <c r="EC190" s="201">
        <f t="shared" ref="EC190:EC253" si="257">EC13</f>
        <v>0</v>
      </c>
      <c r="ED190" s="201"/>
      <c r="EE190" s="201"/>
      <c r="EF190" s="201"/>
      <c r="EG190" s="201"/>
      <c r="EH190" s="201"/>
      <c r="EI190" s="201"/>
      <c r="EJ190" s="201">
        <f t="shared" ref="EJ190:EJ253" si="258">EJ13</f>
        <v>0</v>
      </c>
      <c r="EK190" s="201"/>
      <c r="EL190" s="201"/>
      <c r="EM190" s="203"/>
      <c r="EN190" s="201"/>
      <c r="EO190" s="201"/>
      <c r="EP190" s="201"/>
      <c r="EQ190" s="201">
        <f t="shared" ref="EQ190:EQ253" si="259">EQ13</f>
        <v>0</v>
      </c>
      <c r="ER190" s="201"/>
      <c r="ES190" s="201"/>
      <c r="ET190" s="203"/>
      <c r="EU190" s="201"/>
      <c r="EV190" s="201"/>
      <c r="EW190" s="201"/>
      <c r="EX190" s="201">
        <f t="shared" ref="EX190:EX253" si="260">EX13</f>
        <v>0</v>
      </c>
      <c r="EY190" s="201"/>
      <c r="EZ190" s="201"/>
      <c r="FA190" s="203"/>
      <c r="FB190" s="201"/>
      <c r="FC190" s="201"/>
      <c r="FD190" s="201"/>
      <c r="FE190" s="201">
        <f t="shared" ref="FE190:FE253" si="261">FE13</f>
        <v>0</v>
      </c>
      <c r="FF190" s="201"/>
      <c r="FG190" s="201"/>
      <c r="FH190" s="203"/>
      <c r="FI190" s="201"/>
      <c r="FJ190" s="201"/>
      <c r="FK190" s="201"/>
      <c r="FL190" s="201" t="str">
        <f t="shared" ref="FL190:FL253" si="262">FL13</f>
        <v/>
      </c>
      <c r="FM190" s="201"/>
      <c r="FN190" s="201"/>
      <c r="FO190" s="203"/>
      <c r="FP190" s="201"/>
      <c r="FQ190" s="201"/>
      <c r="FR190" s="201"/>
      <c r="FS190" s="201">
        <f t="shared" ref="FS190:FS253" si="263">FS13</f>
        <v>0</v>
      </c>
      <c r="FT190" s="201"/>
      <c r="FU190" s="201"/>
      <c r="FV190" s="201"/>
      <c r="FW190" s="201"/>
      <c r="FX190" s="201"/>
      <c r="FY190" s="201"/>
      <c r="FZ190" s="201" t="str">
        <f t="shared" ref="FZ190:FZ253" si="264">FZ13</f>
        <v/>
      </c>
      <c r="GA190" s="201"/>
      <c r="GB190" s="201"/>
      <c r="GC190" s="203"/>
      <c r="GD190" s="201"/>
      <c r="GE190" s="201"/>
      <c r="GF190" s="201"/>
      <c r="GG190" s="201" t="str">
        <f t="shared" ref="GG190:GG253" si="265">GG13</f>
        <v/>
      </c>
      <c r="GH190" s="201"/>
      <c r="GI190" s="201"/>
      <c r="GJ190" s="203"/>
      <c r="GK190" s="201"/>
      <c r="GL190" s="201"/>
      <c r="GM190" s="201"/>
      <c r="GN190" s="201" t="str">
        <f t="shared" ref="GN190:GN253" si="266">GN13</f>
        <v/>
      </c>
      <c r="GO190" s="201"/>
      <c r="GP190" s="201"/>
      <c r="GQ190" s="203"/>
      <c r="GR190" s="201"/>
      <c r="GS190" s="201"/>
      <c r="GT190" s="201"/>
      <c r="GU190" s="201" t="str">
        <f t="shared" ref="GU190:GU253" si="267">GU13</f>
        <v/>
      </c>
      <c r="GV190" s="201"/>
      <c r="GW190" s="201"/>
      <c r="GX190" s="203"/>
      <c r="GY190" s="201"/>
      <c r="GZ190" s="201"/>
      <c r="HA190" s="201"/>
      <c r="HB190" s="201" t="str">
        <f t="shared" ref="HB190:HB253" si="268">HB13</f>
        <v/>
      </c>
      <c r="HC190" s="201"/>
      <c r="HD190" s="201"/>
      <c r="HE190" s="203"/>
      <c r="HF190" s="201"/>
      <c r="HG190" s="201"/>
      <c r="HH190" s="201"/>
      <c r="HI190" s="201" t="str">
        <f t="shared" ref="HI190:HI253" si="269">HI13</f>
        <v/>
      </c>
      <c r="HJ190" s="201"/>
      <c r="HK190" s="201"/>
      <c r="HL190" s="201"/>
      <c r="HM190" s="201"/>
      <c r="HN190" s="201"/>
      <c r="HO190" s="201"/>
      <c r="HP190" s="201" t="str">
        <f t="shared" ref="HP190:HP253" si="270">HP13</f>
        <v/>
      </c>
      <c r="HQ190" s="201"/>
      <c r="HR190" s="201"/>
      <c r="HS190" s="203"/>
      <c r="HT190" s="201"/>
      <c r="HU190" s="201"/>
      <c r="HV190" s="201"/>
      <c r="HW190" s="201" t="str">
        <f t="shared" ref="HW190:HW253" si="271">HW13</f>
        <v/>
      </c>
      <c r="HX190" s="201"/>
      <c r="HY190" s="201"/>
      <c r="HZ190" s="203"/>
      <c r="IA190" s="201"/>
      <c r="IB190" s="201"/>
      <c r="IC190" s="201"/>
      <c r="ID190" s="201" t="str">
        <f t="shared" ref="ID190:ID253" si="272">ID13</f>
        <v/>
      </c>
      <c r="IE190" s="201"/>
      <c r="IF190" s="201"/>
      <c r="IG190" s="203"/>
      <c r="IH190" s="201"/>
      <c r="II190" s="201"/>
      <c r="IJ190" s="201"/>
      <c r="IK190" s="201" t="str">
        <f t="shared" ref="IK190:IK253" si="273">IK13</f>
        <v/>
      </c>
      <c r="IL190" s="201"/>
      <c r="IM190" s="201"/>
      <c r="IN190" s="203"/>
      <c r="IO190" s="201"/>
      <c r="IP190" s="201"/>
      <c r="IQ190" s="201"/>
      <c r="IR190" s="201" t="str">
        <f t="shared" ref="IR190:IR253" si="274">IR13</f>
        <v/>
      </c>
      <c r="IS190" s="201"/>
      <c r="IT190" s="201"/>
      <c r="IU190" s="203"/>
      <c r="IV190" s="201"/>
      <c r="IW190" s="201"/>
      <c r="IX190" s="201"/>
      <c r="IY190" s="201" t="str">
        <f t="shared" ref="IY190:IY253" si="275">IY13</f>
        <v/>
      </c>
      <c r="IZ190" s="201"/>
      <c r="JA190" s="201"/>
      <c r="JB190" s="201"/>
      <c r="JC190" s="201"/>
      <c r="JD190" s="201"/>
      <c r="JE190" s="201"/>
      <c r="JF190" s="201" t="str">
        <f t="shared" ref="JF190:JF253" si="276">JF13</f>
        <v/>
      </c>
      <c r="JG190" s="201"/>
      <c r="JH190" s="201"/>
      <c r="JI190" s="203"/>
      <c r="JJ190" s="201"/>
      <c r="JK190" s="201"/>
      <c r="JL190" s="201"/>
      <c r="JM190" s="201" t="str">
        <f t="shared" ref="JM190:JM253" si="277">JM13</f>
        <v/>
      </c>
      <c r="JN190" s="201"/>
      <c r="JO190" s="201"/>
      <c r="JP190" s="203"/>
      <c r="JQ190" s="201"/>
      <c r="JR190" s="201"/>
      <c r="JS190" s="201"/>
      <c r="JT190" s="201" t="str">
        <f t="shared" ref="JT190:JT253" si="278">JT13</f>
        <v/>
      </c>
      <c r="JU190" s="201"/>
      <c r="JV190" s="201"/>
      <c r="JW190" s="203"/>
      <c r="JX190" s="201"/>
      <c r="JY190" s="201"/>
      <c r="JZ190" s="201"/>
      <c r="KA190" s="201" t="str">
        <f t="shared" ref="KA190:KA253" si="279">KA13</f>
        <v/>
      </c>
      <c r="KB190" s="201"/>
      <c r="KC190" s="201"/>
      <c r="KD190" s="203"/>
      <c r="KE190" s="201"/>
      <c r="KF190" s="201"/>
      <c r="KG190" s="201"/>
      <c r="KH190" s="201" t="str">
        <f t="shared" ref="KH190:KH253" si="280">KH13</f>
        <v/>
      </c>
      <c r="KI190" s="201"/>
      <c r="KJ190" s="201"/>
      <c r="KK190" s="203"/>
      <c r="KL190" s="201"/>
      <c r="KM190" s="201"/>
      <c r="KN190" s="201"/>
      <c r="KO190" s="201" t="str">
        <f t="shared" ref="KO190:KO253" si="281">KO13</f>
        <v/>
      </c>
      <c r="KP190" s="201"/>
      <c r="KQ190" s="201"/>
      <c r="KR190" s="201"/>
      <c r="KS190" s="201"/>
      <c r="KT190" s="201"/>
      <c r="KU190" s="201"/>
      <c r="KV190" s="201" t="str">
        <f t="shared" ref="KV190:KV253" si="282">KV13</f>
        <v/>
      </c>
      <c r="KW190" s="201"/>
      <c r="KX190" s="201"/>
      <c r="KY190" s="203"/>
      <c r="KZ190" s="201"/>
      <c r="LA190" s="201"/>
      <c r="LB190" s="201"/>
      <c r="LC190" s="201" t="str">
        <f t="shared" ref="LC190:LC253" si="283">LC13</f>
        <v/>
      </c>
      <c r="LD190" s="201"/>
      <c r="LE190" s="201"/>
      <c r="LF190" s="203"/>
      <c r="LG190" s="201"/>
      <c r="LH190" s="201"/>
      <c r="LI190" s="201"/>
      <c r="LJ190" s="201" t="str">
        <f t="shared" si="220"/>
        <v/>
      </c>
      <c r="LK190" s="201"/>
      <c r="LL190" s="201"/>
      <c r="LM190" s="203"/>
      <c r="LN190" s="201"/>
      <c r="LO190" s="201"/>
      <c r="LP190" s="201"/>
      <c r="LQ190" s="201" t="str">
        <f t="shared" si="221"/>
        <v/>
      </c>
      <c r="LR190" s="201"/>
      <c r="LS190" s="201"/>
      <c r="LT190" s="203"/>
      <c r="LU190" s="201"/>
      <c r="LV190" s="201"/>
      <c r="LW190" s="201"/>
      <c r="LX190" s="201" t="str">
        <f t="shared" si="222"/>
        <v/>
      </c>
      <c r="LY190" s="201"/>
      <c r="LZ190" s="201"/>
      <c r="MA190" s="203"/>
      <c r="MB190" s="201"/>
      <c r="MC190" s="201"/>
      <c r="MD190" s="201"/>
      <c r="ME190" s="201" t="str">
        <f t="shared" si="223"/>
        <v/>
      </c>
      <c r="MF190" s="201"/>
      <c r="MG190" s="201"/>
      <c r="MH190" s="201"/>
      <c r="MI190" s="201"/>
      <c r="MJ190" s="201"/>
      <c r="MK190" s="201"/>
      <c r="ML190" s="201" t="str">
        <f t="shared" si="224"/>
        <v/>
      </c>
      <c r="MM190" s="201"/>
      <c r="MN190" s="201"/>
      <c r="MO190" s="203"/>
      <c r="MP190" s="201"/>
      <c r="MQ190" s="201"/>
      <c r="MR190" s="201"/>
      <c r="MS190" s="201" t="str">
        <f t="shared" si="225"/>
        <v/>
      </c>
      <c r="MT190" s="201"/>
      <c r="MU190" s="201"/>
      <c r="MV190" s="203"/>
      <c r="MW190" s="201"/>
      <c r="MX190" s="201"/>
      <c r="MY190" s="201"/>
      <c r="MZ190" s="201" t="str">
        <f t="shared" si="226"/>
        <v/>
      </c>
      <c r="NA190" s="201"/>
      <c r="NB190" s="201"/>
      <c r="NC190" s="203"/>
      <c r="ND190" s="201"/>
      <c r="NE190" s="201"/>
      <c r="NF190" s="201"/>
      <c r="NG190" s="201" t="str">
        <f t="shared" si="227"/>
        <v/>
      </c>
      <c r="NH190" s="201"/>
      <c r="NI190" s="201"/>
      <c r="NJ190" s="203"/>
      <c r="NK190" s="201"/>
      <c r="NL190" s="201"/>
      <c r="NM190" s="201"/>
      <c r="NN190" s="201" t="str">
        <f t="shared" si="228"/>
        <v/>
      </c>
      <c r="NO190" s="201"/>
      <c r="NP190" s="201"/>
      <c r="NQ190" s="203"/>
      <c r="NR190" s="201"/>
      <c r="NS190" s="201"/>
      <c r="NT190" s="201"/>
      <c r="NU190" s="201" t="str">
        <f t="shared" si="229"/>
        <v/>
      </c>
      <c r="NV190" s="201"/>
      <c r="NW190" s="201"/>
      <c r="NX190" s="201"/>
      <c r="NY190" s="201"/>
      <c r="NZ190" s="201"/>
      <c r="OA190" s="201"/>
      <c r="OB190" s="201" t="str">
        <f t="shared" si="230"/>
        <v/>
      </c>
      <c r="OC190" s="201"/>
      <c r="OD190" s="201"/>
      <c r="OE190" s="203"/>
      <c r="OF190" s="201"/>
      <c r="OG190" s="201"/>
      <c r="OH190" s="201"/>
      <c r="OI190" s="201" t="str">
        <f t="shared" si="231"/>
        <v/>
      </c>
      <c r="OJ190" s="201"/>
      <c r="OK190" s="201"/>
      <c r="OL190" s="203"/>
      <c r="OM190" s="201"/>
      <c r="ON190" s="201"/>
      <c r="OO190" s="201"/>
      <c r="OP190" s="201" t="str">
        <f t="shared" si="232"/>
        <v/>
      </c>
      <c r="OQ190" s="201"/>
      <c r="OR190" s="201"/>
      <c r="OS190" s="203"/>
      <c r="OT190" s="201"/>
      <c r="OU190" s="201"/>
      <c r="OV190" s="201"/>
      <c r="OW190" s="201" t="str">
        <f t="shared" si="233"/>
        <v/>
      </c>
      <c r="OX190" s="201"/>
      <c r="OY190" s="201"/>
      <c r="OZ190" s="203"/>
      <c r="PA190" s="201"/>
      <c r="PB190" s="201"/>
      <c r="PC190" s="201"/>
      <c r="PD190" s="201" t="str">
        <f t="shared" si="234"/>
        <v/>
      </c>
      <c r="PE190" s="201"/>
      <c r="PF190" s="201"/>
      <c r="PG190" s="203"/>
      <c r="PH190" s="201"/>
      <c r="PI190" s="201"/>
      <c r="PJ190" s="201"/>
      <c r="PK190" s="201" t="str">
        <f t="shared" si="235"/>
        <v/>
      </c>
      <c r="PL190" s="201"/>
      <c r="PM190" s="201"/>
      <c r="PN190" s="201"/>
      <c r="PO190" s="201"/>
      <c r="PP190" s="201"/>
      <c r="PQ190" s="201"/>
      <c r="PR190" s="201" t="str">
        <f t="shared" si="236"/>
        <v/>
      </c>
      <c r="PS190" s="201"/>
      <c r="PT190" s="201"/>
      <c r="PU190" s="201"/>
      <c r="PV190" s="201"/>
      <c r="PW190" s="201"/>
      <c r="PX190" s="201"/>
      <c r="PY190" s="201" t="str">
        <f t="shared" si="237"/>
        <v/>
      </c>
      <c r="PZ190" s="201"/>
      <c r="QA190" s="201"/>
      <c r="QB190" s="201"/>
      <c r="QC190" s="201"/>
      <c r="QD190" s="201"/>
      <c r="QE190" s="201"/>
      <c r="QF190" s="201" t="str">
        <f t="shared" si="238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5" x14ac:dyDescent="0.2">
      <c r="A191" s="201"/>
      <c r="B191" s="202"/>
      <c r="C191" s="202"/>
      <c r="D191" s="202"/>
      <c r="E191" s="202"/>
      <c r="F191" s="201"/>
      <c r="G191" s="201" t="e">
        <f t="shared" si="239"/>
        <v>#N/A</v>
      </c>
      <c r="H191" s="202"/>
      <c r="I191" s="202"/>
      <c r="J191" s="202"/>
      <c r="K191" s="201"/>
      <c r="L191" s="201"/>
      <c r="M191" s="201"/>
      <c r="N191" s="201">
        <f t="shared" si="240"/>
        <v>0</v>
      </c>
      <c r="O191" s="201"/>
      <c r="P191" s="201"/>
      <c r="Q191" s="203"/>
      <c r="R191" s="201"/>
      <c r="S191" s="201"/>
      <c r="T191" s="201"/>
      <c r="U191" s="201">
        <f t="shared" si="241"/>
        <v>0</v>
      </c>
      <c r="V191" s="201"/>
      <c r="W191" s="201"/>
      <c r="X191" s="203"/>
      <c r="Y191" s="201"/>
      <c r="Z191" s="201"/>
      <c r="AA191" s="201"/>
      <c r="AB191" s="201">
        <f t="shared" si="242"/>
        <v>0</v>
      </c>
      <c r="AC191" s="201"/>
      <c r="AD191" s="201"/>
      <c r="AE191" s="203"/>
      <c r="AF191" s="201"/>
      <c r="AG191" s="201"/>
      <c r="AH191" s="201"/>
      <c r="AI191" s="201">
        <f t="shared" si="243"/>
        <v>0</v>
      </c>
      <c r="AJ191" s="201"/>
      <c r="AK191" s="201"/>
      <c r="AL191" s="203"/>
      <c r="AM191" s="201"/>
      <c r="AN191" s="201"/>
      <c r="AO191" s="201"/>
      <c r="AP191" s="201">
        <f t="shared" si="244"/>
        <v>20</v>
      </c>
      <c r="AQ191" s="201"/>
      <c r="AR191" s="201"/>
      <c r="AS191" s="203"/>
      <c r="AT191" s="201"/>
      <c r="AU191" s="201"/>
      <c r="AV191" s="201"/>
      <c r="AW191" s="201">
        <f t="shared" si="245"/>
        <v>0</v>
      </c>
      <c r="AX191" s="201"/>
      <c r="AY191" s="201"/>
      <c r="AZ191" s="201"/>
      <c r="BA191" s="201"/>
      <c r="BB191" s="201"/>
      <c r="BC191" s="201"/>
      <c r="BD191" s="201">
        <f t="shared" si="246"/>
        <v>0</v>
      </c>
      <c r="BE191" s="201"/>
      <c r="BF191" s="201"/>
      <c r="BG191" s="203"/>
      <c r="BH191" s="201"/>
      <c r="BI191" s="201"/>
      <c r="BJ191" s="201"/>
      <c r="BK191" s="201">
        <f t="shared" si="247"/>
        <v>0</v>
      </c>
      <c r="BL191" s="201"/>
      <c r="BM191" s="201"/>
      <c r="BN191" s="203"/>
      <c r="BO191" s="201"/>
      <c r="BP191" s="201"/>
      <c r="BQ191" s="201"/>
      <c r="BR191" s="201">
        <f t="shared" si="248"/>
        <v>0</v>
      </c>
      <c r="BS191" s="201"/>
      <c r="BT191" s="201"/>
      <c r="BU191" s="203"/>
      <c r="BV191" s="201"/>
      <c r="BW191" s="201"/>
      <c r="BX191" s="201"/>
      <c r="BY191" s="201">
        <f t="shared" si="249"/>
        <v>0</v>
      </c>
      <c r="BZ191" s="201"/>
      <c r="CA191" s="201"/>
      <c r="CB191" s="203"/>
      <c r="CC191" s="201"/>
      <c r="CD191" s="201"/>
      <c r="CE191" s="201"/>
      <c r="CF191" s="201">
        <f t="shared" si="250"/>
        <v>0</v>
      </c>
      <c r="CG191" s="201"/>
      <c r="CH191" s="201"/>
      <c r="CI191" s="203"/>
      <c r="CJ191" s="201"/>
      <c r="CK191" s="201"/>
      <c r="CL191" s="201"/>
      <c r="CM191" s="201">
        <f t="shared" si="251"/>
        <v>0</v>
      </c>
      <c r="CN191" s="201"/>
      <c r="CO191" s="201"/>
      <c r="CP191" s="201"/>
      <c r="CQ191" s="201"/>
      <c r="CR191" s="201"/>
      <c r="CS191" s="201"/>
      <c r="CT191" s="201">
        <f t="shared" si="252"/>
        <v>0</v>
      </c>
      <c r="CU191" s="201"/>
      <c r="CV191" s="201"/>
      <c r="CW191" s="203"/>
      <c r="CX191" s="201"/>
      <c r="CY191" s="201"/>
      <c r="CZ191" s="201"/>
      <c r="DA191" s="201">
        <f t="shared" si="253"/>
        <v>0</v>
      </c>
      <c r="DB191" s="201"/>
      <c r="DC191" s="201"/>
      <c r="DD191" s="203"/>
      <c r="DE191" s="201"/>
      <c r="DF191" s="201"/>
      <c r="DG191" s="201"/>
      <c r="DH191" s="201">
        <f t="shared" si="254"/>
        <v>0</v>
      </c>
      <c r="DI191" s="201"/>
      <c r="DJ191" s="201"/>
      <c r="DK191" s="203"/>
      <c r="DL191" s="201"/>
      <c r="DM191" s="201"/>
      <c r="DN191" s="201"/>
      <c r="DO191" s="201">
        <f t="shared" si="255"/>
        <v>0</v>
      </c>
      <c r="DP191" s="201"/>
      <c r="DQ191" s="201"/>
      <c r="DR191" s="203"/>
      <c r="DS191" s="201"/>
      <c r="DT191" s="201"/>
      <c r="DU191" s="201"/>
      <c r="DV191" s="201">
        <f t="shared" si="256"/>
        <v>0</v>
      </c>
      <c r="DW191" s="201"/>
      <c r="DX191" s="201"/>
      <c r="DY191" s="203"/>
      <c r="DZ191" s="201"/>
      <c r="EA191" s="201"/>
      <c r="EB191" s="201"/>
      <c r="EC191" s="201">
        <f t="shared" si="257"/>
        <v>20</v>
      </c>
      <c r="ED191" s="201"/>
      <c r="EE191" s="201"/>
      <c r="EF191" s="201"/>
      <c r="EG191" s="201"/>
      <c r="EH191" s="201"/>
      <c r="EI191" s="201"/>
      <c r="EJ191" s="201">
        <f t="shared" si="258"/>
        <v>0</v>
      </c>
      <c r="EK191" s="201"/>
      <c r="EL191" s="201"/>
      <c r="EM191" s="203"/>
      <c r="EN191" s="201"/>
      <c r="EO191" s="201"/>
      <c r="EP191" s="201"/>
      <c r="EQ191" s="201">
        <f t="shared" si="259"/>
        <v>0</v>
      </c>
      <c r="ER191" s="201"/>
      <c r="ES191" s="201"/>
      <c r="ET191" s="203"/>
      <c r="EU191" s="201"/>
      <c r="EV191" s="201"/>
      <c r="EW191" s="201"/>
      <c r="EX191" s="201">
        <f t="shared" si="260"/>
        <v>0</v>
      </c>
      <c r="EY191" s="201"/>
      <c r="EZ191" s="201"/>
      <c r="FA191" s="203"/>
      <c r="FB191" s="201"/>
      <c r="FC191" s="201"/>
      <c r="FD191" s="201"/>
      <c r="FE191" s="201">
        <f t="shared" si="261"/>
        <v>0</v>
      </c>
      <c r="FF191" s="201"/>
      <c r="FG191" s="201"/>
      <c r="FH191" s="203"/>
      <c r="FI191" s="201"/>
      <c r="FJ191" s="201"/>
      <c r="FK191" s="201"/>
      <c r="FL191" s="201" t="str">
        <f t="shared" si="262"/>
        <v/>
      </c>
      <c r="FM191" s="201"/>
      <c r="FN191" s="201"/>
      <c r="FO191" s="203"/>
      <c r="FP191" s="201"/>
      <c r="FQ191" s="201"/>
      <c r="FR191" s="201"/>
      <c r="FS191" s="201">
        <f t="shared" si="263"/>
        <v>0</v>
      </c>
      <c r="FT191" s="201"/>
      <c r="FU191" s="201"/>
      <c r="FV191" s="201"/>
      <c r="FW191" s="201"/>
      <c r="FX191" s="201"/>
      <c r="FY191" s="201"/>
      <c r="FZ191" s="201" t="str">
        <f t="shared" si="264"/>
        <v/>
      </c>
      <c r="GA191" s="201"/>
      <c r="GB191" s="201"/>
      <c r="GC191" s="203"/>
      <c r="GD191" s="201"/>
      <c r="GE191" s="201"/>
      <c r="GF191" s="201"/>
      <c r="GG191" s="201" t="str">
        <f t="shared" si="265"/>
        <v/>
      </c>
      <c r="GH191" s="201"/>
      <c r="GI191" s="201"/>
      <c r="GJ191" s="203"/>
      <c r="GK191" s="201"/>
      <c r="GL191" s="201"/>
      <c r="GM191" s="201"/>
      <c r="GN191" s="201" t="str">
        <f t="shared" si="266"/>
        <v/>
      </c>
      <c r="GO191" s="201"/>
      <c r="GP191" s="201"/>
      <c r="GQ191" s="203"/>
      <c r="GR191" s="201"/>
      <c r="GS191" s="201"/>
      <c r="GT191" s="201"/>
      <c r="GU191" s="201" t="str">
        <f t="shared" si="267"/>
        <v/>
      </c>
      <c r="GV191" s="201"/>
      <c r="GW191" s="201"/>
      <c r="GX191" s="203"/>
      <c r="GY191" s="201"/>
      <c r="GZ191" s="201"/>
      <c r="HA191" s="201"/>
      <c r="HB191" s="201" t="str">
        <f t="shared" si="268"/>
        <v/>
      </c>
      <c r="HC191" s="201"/>
      <c r="HD191" s="201"/>
      <c r="HE191" s="203"/>
      <c r="HF191" s="201"/>
      <c r="HG191" s="201"/>
      <c r="HH191" s="201"/>
      <c r="HI191" s="201" t="str">
        <f t="shared" si="269"/>
        <v/>
      </c>
      <c r="HJ191" s="201"/>
      <c r="HK191" s="201"/>
      <c r="HL191" s="201"/>
      <c r="HM191" s="201"/>
      <c r="HN191" s="201"/>
      <c r="HO191" s="201"/>
      <c r="HP191" s="201" t="str">
        <f t="shared" si="270"/>
        <v/>
      </c>
      <c r="HQ191" s="201"/>
      <c r="HR191" s="201"/>
      <c r="HS191" s="203"/>
      <c r="HT191" s="201"/>
      <c r="HU191" s="201"/>
      <c r="HV191" s="201"/>
      <c r="HW191" s="201" t="str">
        <f t="shared" si="271"/>
        <v/>
      </c>
      <c r="HX191" s="201"/>
      <c r="HY191" s="201"/>
      <c r="HZ191" s="203"/>
      <c r="IA191" s="201"/>
      <c r="IB191" s="201"/>
      <c r="IC191" s="201"/>
      <c r="ID191" s="201" t="str">
        <f t="shared" si="272"/>
        <v/>
      </c>
      <c r="IE191" s="201"/>
      <c r="IF191" s="201"/>
      <c r="IG191" s="203"/>
      <c r="IH191" s="201"/>
      <c r="II191" s="201"/>
      <c r="IJ191" s="201"/>
      <c r="IK191" s="201" t="str">
        <f t="shared" si="273"/>
        <v/>
      </c>
      <c r="IL191" s="201"/>
      <c r="IM191" s="201"/>
      <c r="IN191" s="203"/>
      <c r="IO191" s="201"/>
      <c r="IP191" s="201"/>
      <c r="IQ191" s="201"/>
      <c r="IR191" s="201" t="str">
        <f t="shared" si="274"/>
        <v/>
      </c>
      <c r="IS191" s="201"/>
      <c r="IT191" s="201"/>
      <c r="IU191" s="203"/>
      <c r="IV191" s="201"/>
      <c r="IW191" s="201"/>
      <c r="IX191" s="201"/>
      <c r="IY191" s="201" t="str">
        <f t="shared" si="275"/>
        <v/>
      </c>
      <c r="IZ191" s="201"/>
      <c r="JA191" s="201"/>
      <c r="JB191" s="201"/>
      <c r="JC191" s="201"/>
      <c r="JD191" s="201"/>
      <c r="JE191" s="201"/>
      <c r="JF191" s="201" t="str">
        <f t="shared" si="276"/>
        <v/>
      </c>
      <c r="JG191" s="201"/>
      <c r="JH191" s="201"/>
      <c r="JI191" s="203"/>
      <c r="JJ191" s="201"/>
      <c r="JK191" s="201"/>
      <c r="JL191" s="201"/>
      <c r="JM191" s="201" t="str">
        <f t="shared" si="277"/>
        <v/>
      </c>
      <c r="JN191" s="201"/>
      <c r="JO191" s="201"/>
      <c r="JP191" s="203"/>
      <c r="JQ191" s="201"/>
      <c r="JR191" s="201"/>
      <c r="JS191" s="201"/>
      <c r="JT191" s="201" t="str">
        <f t="shared" si="278"/>
        <v/>
      </c>
      <c r="JU191" s="201"/>
      <c r="JV191" s="201"/>
      <c r="JW191" s="203"/>
      <c r="JX191" s="201"/>
      <c r="JY191" s="201"/>
      <c r="JZ191" s="201"/>
      <c r="KA191" s="201" t="str">
        <f t="shared" si="279"/>
        <v/>
      </c>
      <c r="KB191" s="201"/>
      <c r="KC191" s="201"/>
      <c r="KD191" s="203"/>
      <c r="KE191" s="201"/>
      <c r="KF191" s="201"/>
      <c r="KG191" s="201"/>
      <c r="KH191" s="201" t="str">
        <f t="shared" si="280"/>
        <v/>
      </c>
      <c r="KI191" s="201"/>
      <c r="KJ191" s="201"/>
      <c r="KK191" s="203"/>
      <c r="KL191" s="201"/>
      <c r="KM191" s="201"/>
      <c r="KN191" s="201"/>
      <c r="KO191" s="201" t="str">
        <f t="shared" si="281"/>
        <v/>
      </c>
      <c r="KP191" s="201"/>
      <c r="KQ191" s="201"/>
      <c r="KR191" s="201"/>
      <c r="KS191" s="201"/>
      <c r="KT191" s="201"/>
      <c r="KU191" s="201"/>
      <c r="KV191" s="201" t="str">
        <f t="shared" si="282"/>
        <v/>
      </c>
      <c r="KW191" s="201"/>
      <c r="KX191" s="201"/>
      <c r="KY191" s="203"/>
      <c r="KZ191" s="201"/>
      <c r="LA191" s="201"/>
      <c r="LB191" s="201"/>
      <c r="LC191" s="201" t="str">
        <f t="shared" si="283"/>
        <v/>
      </c>
      <c r="LD191" s="201"/>
      <c r="LE191" s="201"/>
      <c r="LF191" s="203"/>
      <c r="LG191" s="201"/>
      <c r="LH191" s="201"/>
      <c r="LI191" s="201"/>
      <c r="LJ191" s="201" t="str">
        <f t="shared" si="220"/>
        <v/>
      </c>
      <c r="LK191" s="201"/>
      <c r="LL191" s="201"/>
      <c r="LM191" s="203"/>
      <c r="LN191" s="201"/>
      <c r="LO191" s="201"/>
      <c r="LP191" s="201"/>
      <c r="LQ191" s="201" t="str">
        <f t="shared" si="221"/>
        <v/>
      </c>
      <c r="LR191" s="201"/>
      <c r="LS191" s="201"/>
      <c r="LT191" s="203"/>
      <c r="LU191" s="201"/>
      <c r="LV191" s="201"/>
      <c r="LW191" s="201"/>
      <c r="LX191" s="201" t="str">
        <f t="shared" si="222"/>
        <v/>
      </c>
      <c r="LY191" s="201"/>
      <c r="LZ191" s="201"/>
      <c r="MA191" s="203"/>
      <c r="MB191" s="201"/>
      <c r="MC191" s="201"/>
      <c r="MD191" s="201"/>
      <c r="ME191" s="201" t="str">
        <f t="shared" si="223"/>
        <v/>
      </c>
      <c r="MF191" s="201"/>
      <c r="MG191" s="201"/>
      <c r="MH191" s="201"/>
      <c r="MI191" s="201"/>
      <c r="MJ191" s="201"/>
      <c r="MK191" s="201"/>
      <c r="ML191" s="201" t="str">
        <f t="shared" si="224"/>
        <v/>
      </c>
      <c r="MM191" s="201"/>
      <c r="MN191" s="201"/>
      <c r="MO191" s="203"/>
      <c r="MP191" s="201"/>
      <c r="MQ191" s="201"/>
      <c r="MR191" s="201"/>
      <c r="MS191" s="201" t="str">
        <f t="shared" si="225"/>
        <v/>
      </c>
      <c r="MT191" s="201"/>
      <c r="MU191" s="201"/>
      <c r="MV191" s="203"/>
      <c r="MW191" s="201"/>
      <c r="MX191" s="201"/>
      <c r="MY191" s="201"/>
      <c r="MZ191" s="201" t="str">
        <f t="shared" si="226"/>
        <v/>
      </c>
      <c r="NA191" s="201"/>
      <c r="NB191" s="201"/>
      <c r="NC191" s="203"/>
      <c r="ND191" s="201"/>
      <c r="NE191" s="201"/>
      <c r="NF191" s="201"/>
      <c r="NG191" s="201" t="str">
        <f t="shared" si="227"/>
        <v/>
      </c>
      <c r="NH191" s="201"/>
      <c r="NI191" s="201"/>
      <c r="NJ191" s="203"/>
      <c r="NK191" s="201"/>
      <c r="NL191" s="201"/>
      <c r="NM191" s="201"/>
      <c r="NN191" s="201" t="str">
        <f t="shared" si="228"/>
        <v/>
      </c>
      <c r="NO191" s="201"/>
      <c r="NP191" s="201"/>
      <c r="NQ191" s="203"/>
      <c r="NR191" s="201"/>
      <c r="NS191" s="201"/>
      <c r="NT191" s="201"/>
      <c r="NU191" s="201" t="str">
        <f t="shared" si="229"/>
        <v/>
      </c>
      <c r="NV191" s="201"/>
      <c r="NW191" s="201"/>
      <c r="NX191" s="201"/>
      <c r="NY191" s="201"/>
      <c r="NZ191" s="201"/>
      <c r="OA191" s="201"/>
      <c r="OB191" s="201" t="str">
        <f t="shared" si="230"/>
        <v/>
      </c>
      <c r="OC191" s="201"/>
      <c r="OD191" s="201"/>
      <c r="OE191" s="203"/>
      <c r="OF191" s="201"/>
      <c r="OG191" s="201"/>
      <c r="OH191" s="201"/>
      <c r="OI191" s="201" t="str">
        <f t="shared" si="231"/>
        <v/>
      </c>
      <c r="OJ191" s="201"/>
      <c r="OK191" s="201"/>
      <c r="OL191" s="203"/>
      <c r="OM191" s="201"/>
      <c r="ON191" s="201"/>
      <c r="OO191" s="201"/>
      <c r="OP191" s="201" t="str">
        <f t="shared" si="232"/>
        <v/>
      </c>
      <c r="OQ191" s="201"/>
      <c r="OR191" s="201"/>
      <c r="OS191" s="203"/>
      <c r="OT191" s="201"/>
      <c r="OU191" s="201"/>
      <c r="OV191" s="201"/>
      <c r="OW191" s="201" t="str">
        <f t="shared" si="233"/>
        <v/>
      </c>
      <c r="OX191" s="201"/>
      <c r="OY191" s="201"/>
      <c r="OZ191" s="203"/>
      <c r="PA191" s="201"/>
      <c r="PB191" s="201"/>
      <c r="PC191" s="201"/>
      <c r="PD191" s="201" t="str">
        <f t="shared" si="234"/>
        <v/>
      </c>
      <c r="PE191" s="201"/>
      <c r="PF191" s="201"/>
      <c r="PG191" s="203"/>
      <c r="PH191" s="201"/>
      <c r="PI191" s="201"/>
      <c r="PJ191" s="201"/>
      <c r="PK191" s="201" t="str">
        <f t="shared" si="235"/>
        <v/>
      </c>
      <c r="PL191" s="201"/>
      <c r="PM191" s="201"/>
      <c r="PN191" s="201"/>
      <c r="PO191" s="201"/>
      <c r="PP191" s="201"/>
      <c r="PQ191" s="201"/>
      <c r="PR191" s="201" t="str">
        <f t="shared" si="236"/>
        <v/>
      </c>
      <c r="PS191" s="201"/>
      <c r="PT191" s="201"/>
      <c r="PU191" s="201"/>
      <c r="PV191" s="201"/>
      <c r="PW191" s="201"/>
      <c r="PX191" s="201"/>
      <c r="PY191" s="201" t="str">
        <f t="shared" si="237"/>
        <v/>
      </c>
      <c r="PZ191" s="201"/>
      <c r="QA191" s="201"/>
      <c r="QB191" s="201"/>
      <c r="QC191" s="201"/>
      <c r="QD191" s="201"/>
      <c r="QE191" s="201"/>
      <c r="QF191" s="201" t="str">
        <f t="shared" si="238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5" x14ac:dyDescent="0.2">
      <c r="A192" s="201"/>
      <c r="B192" s="202"/>
      <c r="C192" s="202"/>
      <c r="D192" s="202"/>
      <c r="E192" s="202"/>
      <c r="F192" s="201"/>
      <c r="G192" s="201" t="e">
        <f t="shared" si="239"/>
        <v>#N/A</v>
      </c>
      <c r="H192" s="202"/>
      <c r="I192" s="202"/>
      <c r="J192" s="202"/>
      <c r="K192" s="201"/>
      <c r="L192" s="201"/>
      <c r="M192" s="201"/>
      <c r="N192" s="201">
        <f t="shared" si="240"/>
        <v>0</v>
      </c>
      <c r="O192" s="201"/>
      <c r="P192" s="201"/>
      <c r="Q192" s="203"/>
      <c r="R192" s="201"/>
      <c r="S192" s="201"/>
      <c r="T192" s="201"/>
      <c r="U192" s="201">
        <f t="shared" si="241"/>
        <v>0</v>
      </c>
      <c r="V192" s="201"/>
      <c r="W192" s="201"/>
      <c r="X192" s="203"/>
      <c r="Y192" s="201"/>
      <c r="Z192" s="201"/>
      <c r="AA192" s="201"/>
      <c r="AB192" s="201">
        <f t="shared" si="242"/>
        <v>0</v>
      </c>
      <c r="AC192" s="201"/>
      <c r="AD192" s="201"/>
      <c r="AE192" s="203"/>
      <c r="AF192" s="201"/>
      <c r="AG192" s="201"/>
      <c r="AH192" s="201"/>
      <c r="AI192" s="201">
        <f t="shared" si="243"/>
        <v>0</v>
      </c>
      <c r="AJ192" s="201"/>
      <c r="AK192" s="201"/>
      <c r="AL192" s="203"/>
      <c r="AM192" s="201"/>
      <c r="AN192" s="201"/>
      <c r="AO192" s="201"/>
      <c r="AP192" s="201">
        <f t="shared" si="244"/>
        <v>0</v>
      </c>
      <c r="AQ192" s="201"/>
      <c r="AR192" s="201"/>
      <c r="AS192" s="203"/>
      <c r="AT192" s="201"/>
      <c r="AU192" s="201"/>
      <c r="AV192" s="201"/>
      <c r="AW192" s="201">
        <f t="shared" si="245"/>
        <v>0</v>
      </c>
      <c r="AX192" s="201"/>
      <c r="AY192" s="201"/>
      <c r="AZ192" s="201"/>
      <c r="BA192" s="201"/>
      <c r="BB192" s="201"/>
      <c r="BC192" s="201"/>
      <c r="BD192" s="201">
        <f t="shared" si="246"/>
        <v>0</v>
      </c>
      <c r="BE192" s="201"/>
      <c r="BF192" s="201"/>
      <c r="BG192" s="203"/>
      <c r="BH192" s="201"/>
      <c r="BI192" s="201"/>
      <c r="BJ192" s="201"/>
      <c r="BK192" s="201">
        <f t="shared" si="247"/>
        <v>0</v>
      </c>
      <c r="BL192" s="201"/>
      <c r="BM192" s="201"/>
      <c r="BN192" s="203"/>
      <c r="BO192" s="201"/>
      <c r="BP192" s="201"/>
      <c r="BQ192" s="201"/>
      <c r="BR192" s="201">
        <f t="shared" si="248"/>
        <v>0</v>
      </c>
      <c r="BS192" s="201"/>
      <c r="BT192" s="201"/>
      <c r="BU192" s="203"/>
      <c r="BV192" s="201"/>
      <c r="BW192" s="201"/>
      <c r="BX192" s="201"/>
      <c r="BY192" s="201">
        <f t="shared" si="249"/>
        <v>0</v>
      </c>
      <c r="BZ192" s="201"/>
      <c r="CA192" s="201"/>
      <c r="CB192" s="203"/>
      <c r="CC192" s="201"/>
      <c r="CD192" s="201"/>
      <c r="CE192" s="201"/>
      <c r="CF192" s="201">
        <f t="shared" si="250"/>
        <v>0</v>
      </c>
      <c r="CG192" s="201"/>
      <c r="CH192" s="201"/>
      <c r="CI192" s="203"/>
      <c r="CJ192" s="201"/>
      <c r="CK192" s="201"/>
      <c r="CL192" s="201"/>
      <c r="CM192" s="201">
        <f t="shared" si="251"/>
        <v>0</v>
      </c>
      <c r="CN192" s="201"/>
      <c r="CO192" s="201"/>
      <c r="CP192" s="201"/>
      <c r="CQ192" s="201"/>
      <c r="CR192" s="201"/>
      <c r="CS192" s="201"/>
      <c r="CT192" s="201">
        <f t="shared" si="252"/>
        <v>0</v>
      </c>
      <c r="CU192" s="201"/>
      <c r="CV192" s="201"/>
      <c r="CW192" s="203"/>
      <c r="CX192" s="201"/>
      <c r="CY192" s="201"/>
      <c r="CZ192" s="201"/>
      <c r="DA192" s="201">
        <f t="shared" si="253"/>
        <v>0</v>
      </c>
      <c r="DB192" s="201"/>
      <c r="DC192" s="201"/>
      <c r="DD192" s="203"/>
      <c r="DE192" s="201"/>
      <c r="DF192" s="201"/>
      <c r="DG192" s="201"/>
      <c r="DH192" s="201">
        <f t="shared" si="254"/>
        <v>0</v>
      </c>
      <c r="DI192" s="201"/>
      <c r="DJ192" s="201"/>
      <c r="DK192" s="203"/>
      <c r="DL192" s="201"/>
      <c r="DM192" s="201"/>
      <c r="DN192" s="201"/>
      <c r="DO192" s="201">
        <f t="shared" si="255"/>
        <v>0</v>
      </c>
      <c r="DP192" s="201"/>
      <c r="DQ192" s="201"/>
      <c r="DR192" s="203"/>
      <c r="DS192" s="201"/>
      <c r="DT192" s="201"/>
      <c r="DU192" s="201"/>
      <c r="DV192" s="201">
        <f t="shared" si="256"/>
        <v>0</v>
      </c>
      <c r="DW192" s="201"/>
      <c r="DX192" s="201"/>
      <c r="DY192" s="203"/>
      <c r="DZ192" s="201"/>
      <c r="EA192" s="201"/>
      <c r="EB192" s="201"/>
      <c r="EC192" s="201">
        <f t="shared" si="257"/>
        <v>0</v>
      </c>
      <c r="ED192" s="201"/>
      <c r="EE192" s="201"/>
      <c r="EF192" s="201"/>
      <c r="EG192" s="201"/>
      <c r="EH192" s="201"/>
      <c r="EI192" s="201"/>
      <c r="EJ192" s="201">
        <f t="shared" si="258"/>
        <v>20</v>
      </c>
      <c r="EK192" s="201"/>
      <c r="EL192" s="201"/>
      <c r="EM192" s="203"/>
      <c r="EN192" s="201"/>
      <c r="EO192" s="201"/>
      <c r="EP192" s="201"/>
      <c r="EQ192" s="201">
        <f t="shared" si="259"/>
        <v>0</v>
      </c>
      <c r="ER192" s="201"/>
      <c r="ES192" s="201"/>
      <c r="ET192" s="203"/>
      <c r="EU192" s="201"/>
      <c r="EV192" s="201"/>
      <c r="EW192" s="201"/>
      <c r="EX192" s="201">
        <f t="shared" si="260"/>
        <v>0</v>
      </c>
      <c r="EY192" s="201"/>
      <c r="EZ192" s="201"/>
      <c r="FA192" s="203"/>
      <c r="FB192" s="201"/>
      <c r="FC192" s="201"/>
      <c r="FD192" s="201"/>
      <c r="FE192" s="201">
        <f t="shared" si="261"/>
        <v>0</v>
      </c>
      <c r="FF192" s="201"/>
      <c r="FG192" s="201"/>
      <c r="FH192" s="203"/>
      <c r="FI192" s="201"/>
      <c r="FJ192" s="201"/>
      <c r="FK192" s="201"/>
      <c r="FL192" s="201" t="str">
        <f t="shared" si="262"/>
        <v/>
      </c>
      <c r="FM192" s="201"/>
      <c r="FN192" s="201"/>
      <c r="FO192" s="203"/>
      <c r="FP192" s="201"/>
      <c r="FQ192" s="201"/>
      <c r="FR192" s="201"/>
      <c r="FS192" s="201">
        <f t="shared" si="263"/>
        <v>0</v>
      </c>
      <c r="FT192" s="201"/>
      <c r="FU192" s="201"/>
      <c r="FV192" s="201"/>
      <c r="FW192" s="201"/>
      <c r="FX192" s="201"/>
      <c r="FY192" s="201"/>
      <c r="FZ192" s="201" t="str">
        <f t="shared" si="264"/>
        <v/>
      </c>
      <c r="GA192" s="201"/>
      <c r="GB192" s="201"/>
      <c r="GC192" s="203"/>
      <c r="GD192" s="201"/>
      <c r="GE192" s="201"/>
      <c r="GF192" s="201"/>
      <c r="GG192" s="201" t="str">
        <f t="shared" si="265"/>
        <v/>
      </c>
      <c r="GH192" s="201"/>
      <c r="GI192" s="201"/>
      <c r="GJ192" s="203"/>
      <c r="GK192" s="201"/>
      <c r="GL192" s="201"/>
      <c r="GM192" s="201"/>
      <c r="GN192" s="201" t="str">
        <f t="shared" si="266"/>
        <v/>
      </c>
      <c r="GO192" s="201"/>
      <c r="GP192" s="201"/>
      <c r="GQ192" s="203"/>
      <c r="GR192" s="201"/>
      <c r="GS192" s="201"/>
      <c r="GT192" s="201"/>
      <c r="GU192" s="201" t="str">
        <f t="shared" si="267"/>
        <v/>
      </c>
      <c r="GV192" s="201"/>
      <c r="GW192" s="201"/>
      <c r="GX192" s="203"/>
      <c r="GY192" s="201"/>
      <c r="GZ192" s="201"/>
      <c r="HA192" s="201"/>
      <c r="HB192" s="201" t="str">
        <f t="shared" si="268"/>
        <v/>
      </c>
      <c r="HC192" s="201"/>
      <c r="HD192" s="201"/>
      <c r="HE192" s="203"/>
      <c r="HF192" s="201"/>
      <c r="HG192" s="201"/>
      <c r="HH192" s="201"/>
      <c r="HI192" s="201" t="str">
        <f t="shared" si="269"/>
        <v/>
      </c>
      <c r="HJ192" s="201"/>
      <c r="HK192" s="201"/>
      <c r="HL192" s="201"/>
      <c r="HM192" s="201"/>
      <c r="HN192" s="201"/>
      <c r="HO192" s="201"/>
      <c r="HP192" s="201" t="str">
        <f t="shared" si="270"/>
        <v/>
      </c>
      <c r="HQ192" s="201"/>
      <c r="HR192" s="201"/>
      <c r="HS192" s="203"/>
      <c r="HT192" s="201"/>
      <c r="HU192" s="201"/>
      <c r="HV192" s="201"/>
      <c r="HW192" s="201" t="str">
        <f t="shared" si="271"/>
        <v/>
      </c>
      <c r="HX192" s="201"/>
      <c r="HY192" s="201"/>
      <c r="HZ192" s="203"/>
      <c r="IA192" s="201"/>
      <c r="IB192" s="201"/>
      <c r="IC192" s="201"/>
      <c r="ID192" s="201" t="str">
        <f t="shared" si="272"/>
        <v/>
      </c>
      <c r="IE192" s="201"/>
      <c r="IF192" s="201"/>
      <c r="IG192" s="203"/>
      <c r="IH192" s="201"/>
      <c r="II192" s="201"/>
      <c r="IJ192" s="201"/>
      <c r="IK192" s="201" t="str">
        <f t="shared" si="273"/>
        <v/>
      </c>
      <c r="IL192" s="201"/>
      <c r="IM192" s="201"/>
      <c r="IN192" s="203"/>
      <c r="IO192" s="201"/>
      <c r="IP192" s="201"/>
      <c r="IQ192" s="201"/>
      <c r="IR192" s="201" t="str">
        <f t="shared" si="274"/>
        <v/>
      </c>
      <c r="IS192" s="201"/>
      <c r="IT192" s="201"/>
      <c r="IU192" s="203"/>
      <c r="IV192" s="201"/>
      <c r="IW192" s="201"/>
      <c r="IX192" s="201"/>
      <c r="IY192" s="201" t="str">
        <f t="shared" si="275"/>
        <v/>
      </c>
      <c r="IZ192" s="201"/>
      <c r="JA192" s="201"/>
      <c r="JB192" s="201"/>
      <c r="JC192" s="201"/>
      <c r="JD192" s="201"/>
      <c r="JE192" s="201"/>
      <c r="JF192" s="201" t="str">
        <f t="shared" si="276"/>
        <v/>
      </c>
      <c r="JG192" s="201"/>
      <c r="JH192" s="201"/>
      <c r="JI192" s="203"/>
      <c r="JJ192" s="201"/>
      <c r="JK192" s="201"/>
      <c r="JL192" s="201"/>
      <c r="JM192" s="201" t="str">
        <f t="shared" si="277"/>
        <v/>
      </c>
      <c r="JN192" s="201"/>
      <c r="JO192" s="201"/>
      <c r="JP192" s="203"/>
      <c r="JQ192" s="201"/>
      <c r="JR192" s="201"/>
      <c r="JS192" s="201"/>
      <c r="JT192" s="201" t="str">
        <f t="shared" si="278"/>
        <v/>
      </c>
      <c r="JU192" s="201"/>
      <c r="JV192" s="201"/>
      <c r="JW192" s="203"/>
      <c r="JX192" s="201"/>
      <c r="JY192" s="201"/>
      <c r="JZ192" s="201"/>
      <c r="KA192" s="201" t="str">
        <f t="shared" si="279"/>
        <v/>
      </c>
      <c r="KB192" s="201"/>
      <c r="KC192" s="201"/>
      <c r="KD192" s="203"/>
      <c r="KE192" s="201"/>
      <c r="KF192" s="201"/>
      <c r="KG192" s="201"/>
      <c r="KH192" s="201" t="str">
        <f t="shared" si="280"/>
        <v/>
      </c>
      <c r="KI192" s="201"/>
      <c r="KJ192" s="201"/>
      <c r="KK192" s="203"/>
      <c r="KL192" s="201"/>
      <c r="KM192" s="201"/>
      <c r="KN192" s="201"/>
      <c r="KO192" s="201" t="str">
        <f t="shared" si="281"/>
        <v/>
      </c>
      <c r="KP192" s="201"/>
      <c r="KQ192" s="201"/>
      <c r="KR192" s="201"/>
      <c r="KS192" s="201"/>
      <c r="KT192" s="201"/>
      <c r="KU192" s="201"/>
      <c r="KV192" s="201" t="str">
        <f t="shared" si="282"/>
        <v/>
      </c>
      <c r="KW192" s="201"/>
      <c r="KX192" s="201"/>
      <c r="KY192" s="203"/>
      <c r="KZ192" s="201"/>
      <c r="LA192" s="201"/>
      <c r="LB192" s="201"/>
      <c r="LC192" s="201" t="str">
        <f t="shared" si="283"/>
        <v/>
      </c>
      <c r="LD192" s="201"/>
      <c r="LE192" s="201"/>
      <c r="LF192" s="203"/>
      <c r="LG192" s="201"/>
      <c r="LH192" s="201"/>
      <c r="LI192" s="201"/>
      <c r="LJ192" s="201" t="str">
        <f t="shared" si="220"/>
        <v/>
      </c>
      <c r="LK192" s="201"/>
      <c r="LL192" s="201"/>
      <c r="LM192" s="203"/>
      <c r="LN192" s="201"/>
      <c r="LO192" s="201"/>
      <c r="LP192" s="201"/>
      <c r="LQ192" s="201" t="str">
        <f t="shared" si="221"/>
        <v/>
      </c>
      <c r="LR192" s="201"/>
      <c r="LS192" s="201"/>
      <c r="LT192" s="203"/>
      <c r="LU192" s="201"/>
      <c r="LV192" s="201"/>
      <c r="LW192" s="201"/>
      <c r="LX192" s="201" t="str">
        <f t="shared" si="222"/>
        <v/>
      </c>
      <c r="LY192" s="201"/>
      <c r="LZ192" s="201"/>
      <c r="MA192" s="203"/>
      <c r="MB192" s="201"/>
      <c r="MC192" s="201"/>
      <c r="MD192" s="201"/>
      <c r="ME192" s="201" t="str">
        <f t="shared" si="223"/>
        <v/>
      </c>
      <c r="MF192" s="201"/>
      <c r="MG192" s="201"/>
      <c r="MH192" s="201"/>
      <c r="MI192" s="201"/>
      <c r="MJ192" s="201"/>
      <c r="MK192" s="201"/>
      <c r="ML192" s="201" t="str">
        <f t="shared" si="224"/>
        <v/>
      </c>
      <c r="MM192" s="201"/>
      <c r="MN192" s="201"/>
      <c r="MO192" s="203"/>
      <c r="MP192" s="201"/>
      <c r="MQ192" s="201"/>
      <c r="MR192" s="201"/>
      <c r="MS192" s="201" t="str">
        <f t="shared" si="225"/>
        <v/>
      </c>
      <c r="MT192" s="201"/>
      <c r="MU192" s="201"/>
      <c r="MV192" s="203"/>
      <c r="MW192" s="201"/>
      <c r="MX192" s="201"/>
      <c r="MY192" s="201"/>
      <c r="MZ192" s="201" t="str">
        <f t="shared" si="226"/>
        <v/>
      </c>
      <c r="NA192" s="201"/>
      <c r="NB192" s="201"/>
      <c r="NC192" s="203"/>
      <c r="ND192" s="201"/>
      <c r="NE192" s="201"/>
      <c r="NF192" s="201"/>
      <c r="NG192" s="201" t="str">
        <f t="shared" si="227"/>
        <v/>
      </c>
      <c r="NH192" s="201"/>
      <c r="NI192" s="201"/>
      <c r="NJ192" s="203"/>
      <c r="NK192" s="201"/>
      <c r="NL192" s="201"/>
      <c r="NM192" s="201"/>
      <c r="NN192" s="201" t="str">
        <f t="shared" si="228"/>
        <v/>
      </c>
      <c r="NO192" s="201"/>
      <c r="NP192" s="201"/>
      <c r="NQ192" s="203"/>
      <c r="NR192" s="201"/>
      <c r="NS192" s="201"/>
      <c r="NT192" s="201"/>
      <c r="NU192" s="201" t="str">
        <f t="shared" si="229"/>
        <v/>
      </c>
      <c r="NV192" s="201"/>
      <c r="NW192" s="201"/>
      <c r="NX192" s="201"/>
      <c r="NY192" s="201"/>
      <c r="NZ192" s="201"/>
      <c r="OA192" s="201"/>
      <c r="OB192" s="201" t="str">
        <f t="shared" si="230"/>
        <v/>
      </c>
      <c r="OC192" s="201"/>
      <c r="OD192" s="201"/>
      <c r="OE192" s="203"/>
      <c r="OF192" s="201"/>
      <c r="OG192" s="201"/>
      <c r="OH192" s="201"/>
      <c r="OI192" s="201" t="str">
        <f t="shared" si="231"/>
        <v/>
      </c>
      <c r="OJ192" s="201"/>
      <c r="OK192" s="201"/>
      <c r="OL192" s="203"/>
      <c r="OM192" s="201"/>
      <c r="ON192" s="201"/>
      <c r="OO192" s="201"/>
      <c r="OP192" s="201" t="str">
        <f t="shared" si="232"/>
        <v/>
      </c>
      <c r="OQ192" s="201"/>
      <c r="OR192" s="201"/>
      <c r="OS192" s="203"/>
      <c r="OT192" s="201"/>
      <c r="OU192" s="201"/>
      <c r="OV192" s="201"/>
      <c r="OW192" s="201" t="str">
        <f t="shared" si="233"/>
        <v/>
      </c>
      <c r="OX192" s="201"/>
      <c r="OY192" s="201"/>
      <c r="OZ192" s="203"/>
      <c r="PA192" s="201"/>
      <c r="PB192" s="201"/>
      <c r="PC192" s="201"/>
      <c r="PD192" s="201" t="str">
        <f t="shared" si="234"/>
        <v/>
      </c>
      <c r="PE192" s="201"/>
      <c r="PF192" s="201"/>
      <c r="PG192" s="203"/>
      <c r="PH192" s="201"/>
      <c r="PI192" s="201"/>
      <c r="PJ192" s="201"/>
      <c r="PK192" s="201" t="str">
        <f t="shared" si="235"/>
        <v/>
      </c>
      <c r="PL192" s="201"/>
      <c r="PM192" s="201"/>
      <c r="PN192" s="201"/>
      <c r="PO192" s="201"/>
      <c r="PP192" s="201"/>
      <c r="PQ192" s="201"/>
      <c r="PR192" s="201" t="str">
        <f t="shared" si="236"/>
        <v/>
      </c>
      <c r="PS192" s="201"/>
      <c r="PT192" s="201"/>
      <c r="PU192" s="201"/>
      <c r="PV192" s="201"/>
      <c r="PW192" s="201"/>
      <c r="PX192" s="201"/>
      <c r="PY192" s="201" t="str">
        <f t="shared" si="237"/>
        <v/>
      </c>
      <c r="PZ192" s="201"/>
      <c r="QA192" s="201"/>
      <c r="QB192" s="201"/>
      <c r="QC192" s="201"/>
      <c r="QD192" s="201"/>
      <c r="QE192" s="201"/>
      <c r="QF192" s="201" t="str">
        <f t="shared" si="238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5" x14ac:dyDescent="0.2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241"/>
        <v>0</v>
      </c>
      <c r="V193" s="201"/>
      <c r="W193" s="201"/>
      <c r="X193" s="203"/>
      <c r="Y193" s="201"/>
      <c r="Z193" s="201"/>
      <c r="AA193" s="201"/>
      <c r="AB193" s="201">
        <f t="shared" si="242"/>
        <v>0</v>
      </c>
      <c r="AC193" s="201"/>
      <c r="AD193" s="201"/>
      <c r="AE193" s="203"/>
      <c r="AF193" s="201"/>
      <c r="AG193" s="201"/>
      <c r="AH193" s="201"/>
      <c r="AI193" s="201">
        <f t="shared" si="243"/>
        <v>0</v>
      </c>
      <c r="AJ193" s="201"/>
      <c r="AK193" s="201"/>
      <c r="AL193" s="203"/>
      <c r="AM193" s="201"/>
      <c r="AN193" s="201"/>
      <c r="AO193" s="201"/>
      <c r="AP193" s="201">
        <f t="shared" si="244"/>
        <v>0</v>
      </c>
      <c r="AQ193" s="201"/>
      <c r="AR193" s="201"/>
      <c r="AS193" s="203"/>
      <c r="AT193" s="201"/>
      <c r="AU193" s="201"/>
      <c r="AV193" s="201"/>
      <c r="AW193" s="201">
        <f t="shared" si="245"/>
        <v>20</v>
      </c>
      <c r="AX193" s="201"/>
      <c r="AY193" s="201"/>
      <c r="AZ193" s="201"/>
      <c r="BA193" s="201"/>
      <c r="BB193" s="201"/>
      <c r="BC193" s="201"/>
      <c r="BD193" s="201">
        <f t="shared" si="246"/>
        <v>0</v>
      </c>
      <c r="BE193" s="201"/>
      <c r="BF193" s="201"/>
      <c r="BG193" s="203"/>
      <c r="BH193" s="201"/>
      <c r="BI193" s="201"/>
      <c r="BJ193" s="201"/>
      <c r="BK193" s="201">
        <f t="shared" si="247"/>
        <v>0</v>
      </c>
      <c r="BL193" s="201"/>
      <c r="BM193" s="201"/>
      <c r="BN193" s="203"/>
      <c r="BO193" s="201"/>
      <c r="BP193" s="201"/>
      <c r="BQ193" s="201"/>
      <c r="BR193" s="201">
        <f t="shared" si="248"/>
        <v>0</v>
      </c>
      <c r="BS193" s="201"/>
      <c r="BT193" s="201"/>
      <c r="BU193" s="203"/>
      <c r="BV193" s="201"/>
      <c r="BW193" s="201"/>
      <c r="BX193" s="201"/>
      <c r="BY193" s="201">
        <f t="shared" si="249"/>
        <v>0</v>
      </c>
      <c r="BZ193" s="201"/>
      <c r="CA193" s="201"/>
      <c r="CB193" s="203"/>
      <c r="CC193" s="201"/>
      <c r="CD193" s="201"/>
      <c r="CE193" s="201"/>
      <c r="CF193" s="201">
        <f t="shared" si="250"/>
        <v>0</v>
      </c>
      <c r="CG193" s="201"/>
      <c r="CH193" s="201"/>
      <c r="CI193" s="203"/>
      <c r="CJ193" s="201"/>
      <c r="CK193" s="201"/>
      <c r="CL193" s="201"/>
      <c r="CM193" s="201">
        <f t="shared" si="251"/>
        <v>0</v>
      </c>
      <c r="CN193" s="201"/>
      <c r="CO193" s="201"/>
      <c r="CP193" s="201"/>
      <c r="CQ193" s="201"/>
      <c r="CR193" s="201"/>
      <c r="CS193" s="201"/>
      <c r="CT193" s="201">
        <f t="shared" si="252"/>
        <v>0</v>
      </c>
      <c r="CU193" s="201"/>
      <c r="CV193" s="201"/>
      <c r="CW193" s="203"/>
      <c r="CX193" s="201"/>
      <c r="CY193" s="201"/>
      <c r="CZ193" s="201"/>
      <c r="DA193" s="201">
        <f t="shared" si="253"/>
        <v>0</v>
      </c>
      <c r="DB193" s="201"/>
      <c r="DC193" s="201"/>
      <c r="DD193" s="203"/>
      <c r="DE193" s="201"/>
      <c r="DF193" s="201"/>
      <c r="DG193" s="201"/>
      <c r="DH193" s="201">
        <f t="shared" si="254"/>
        <v>0</v>
      </c>
      <c r="DI193" s="201"/>
      <c r="DJ193" s="201"/>
      <c r="DK193" s="203"/>
      <c r="DL193" s="201"/>
      <c r="DM193" s="201"/>
      <c r="DN193" s="201"/>
      <c r="DO193" s="201">
        <f t="shared" si="255"/>
        <v>0</v>
      </c>
      <c r="DP193" s="201"/>
      <c r="DQ193" s="201"/>
      <c r="DR193" s="203"/>
      <c r="DS193" s="201"/>
      <c r="DT193" s="201"/>
      <c r="DU193" s="201"/>
      <c r="DV193" s="201">
        <f t="shared" si="256"/>
        <v>0</v>
      </c>
      <c r="DW193" s="201"/>
      <c r="DX193" s="201"/>
      <c r="DY193" s="203"/>
      <c r="DZ193" s="201"/>
      <c r="EA193" s="201"/>
      <c r="EB193" s="201"/>
      <c r="EC193" s="201">
        <f t="shared" si="257"/>
        <v>0</v>
      </c>
      <c r="ED193" s="201"/>
      <c r="EE193" s="201"/>
      <c r="EF193" s="201"/>
      <c r="EG193" s="201"/>
      <c r="EH193" s="201"/>
      <c r="EI193" s="201"/>
      <c r="EJ193" s="201">
        <f t="shared" si="258"/>
        <v>20</v>
      </c>
      <c r="EK193" s="201"/>
      <c r="EL193" s="201"/>
      <c r="EM193" s="203"/>
      <c r="EN193" s="201"/>
      <c r="EO193" s="201"/>
      <c r="EP193" s="201"/>
      <c r="EQ193" s="201">
        <f t="shared" si="259"/>
        <v>0</v>
      </c>
      <c r="ER193" s="201"/>
      <c r="ES193" s="201"/>
      <c r="ET193" s="203"/>
      <c r="EU193" s="201"/>
      <c r="EV193" s="201"/>
      <c r="EW193" s="201"/>
      <c r="EX193" s="201">
        <f t="shared" si="260"/>
        <v>0</v>
      </c>
      <c r="EY193" s="201"/>
      <c r="EZ193" s="201"/>
      <c r="FA193" s="203"/>
      <c r="FB193" s="201"/>
      <c r="FC193" s="201"/>
      <c r="FD193" s="201"/>
      <c r="FE193" s="201">
        <f t="shared" si="261"/>
        <v>0</v>
      </c>
      <c r="FF193" s="201"/>
      <c r="FG193" s="201"/>
      <c r="FH193" s="203"/>
      <c r="FI193" s="201"/>
      <c r="FJ193" s="201"/>
      <c r="FK193" s="201"/>
      <c r="FL193" s="201" t="str">
        <f t="shared" si="262"/>
        <v/>
      </c>
      <c r="FM193" s="201"/>
      <c r="FN193" s="201"/>
      <c r="FO193" s="203"/>
      <c r="FP193" s="201"/>
      <c r="FQ193" s="201"/>
      <c r="FR193" s="201"/>
      <c r="FS193" s="201" t="e">
        <f t="shared" si="263"/>
        <v>#REF!</v>
      </c>
      <c r="FT193" s="201"/>
      <c r="FU193" s="201"/>
      <c r="FV193" s="201"/>
      <c r="FW193" s="201"/>
      <c r="FX193" s="201"/>
      <c r="FY193" s="201"/>
      <c r="FZ193" s="201" t="str">
        <f t="shared" si="264"/>
        <v/>
      </c>
      <c r="GA193" s="201"/>
      <c r="GB193" s="201"/>
      <c r="GC193" s="203"/>
      <c r="GD193" s="201"/>
      <c r="GE193" s="201"/>
      <c r="GF193" s="201"/>
      <c r="GG193" s="201" t="str">
        <f t="shared" si="265"/>
        <v/>
      </c>
      <c r="GH193" s="201"/>
      <c r="GI193" s="201"/>
      <c r="GJ193" s="203"/>
      <c r="GK193" s="201"/>
      <c r="GL193" s="201"/>
      <c r="GM193" s="201"/>
      <c r="GN193" s="201" t="str">
        <f t="shared" si="266"/>
        <v/>
      </c>
      <c r="GO193" s="201"/>
      <c r="GP193" s="201"/>
      <c r="GQ193" s="203"/>
      <c r="GR193" s="201"/>
      <c r="GS193" s="201"/>
      <c r="GT193" s="201"/>
      <c r="GU193" s="201" t="str">
        <f t="shared" si="267"/>
        <v/>
      </c>
      <c r="GV193" s="201"/>
      <c r="GW193" s="201"/>
      <c r="GX193" s="203"/>
      <c r="GY193" s="201"/>
      <c r="GZ193" s="201"/>
      <c r="HA193" s="201"/>
      <c r="HB193" s="201" t="str">
        <f t="shared" si="268"/>
        <v/>
      </c>
      <c r="HC193" s="201"/>
      <c r="HD193" s="201"/>
      <c r="HE193" s="203"/>
      <c r="HF193" s="201"/>
      <c r="HG193" s="201"/>
      <c r="HH193" s="201"/>
      <c r="HI193" s="201" t="str">
        <f t="shared" si="269"/>
        <v/>
      </c>
      <c r="HJ193" s="201"/>
      <c r="HK193" s="201"/>
      <c r="HL193" s="201"/>
      <c r="HM193" s="201"/>
      <c r="HN193" s="201"/>
      <c r="HO193" s="201"/>
      <c r="HP193" s="201" t="str">
        <f t="shared" si="270"/>
        <v/>
      </c>
      <c r="HQ193" s="201"/>
      <c r="HR193" s="201"/>
      <c r="HS193" s="203"/>
      <c r="HT193" s="201"/>
      <c r="HU193" s="201"/>
      <c r="HV193" s="201"/>
      <c r="HW193" s="201" t="str">
        <f t="shared" si="271"/>
        <v/>
      </c>
      <c r="HX193" s="201"/>
      <c r="HY193" s="201"/>
      <c r="HZ193" s="203"/>
      <c r="IA193" s="201"/>
      <c r="IB193" s="201"/>
      <c r="IC193" s="201"/>
      <c r="ID193" s="201" t="str">
        <f t="shared" si="272"/>
        <v/>
      </c>
      <c r="IE193" s="201"/>
      <c r="IF193" s="201"/>
      <c r="IG193" s="203"/>
      <c r="IH193" s="201"/>
      <c r="II193" s="201"/>
      <c r="IJ193" s="201"/>
      <c r="IK193" s="201" t="str">
        <f t="shared" si="273"/>
        <v/>
      </c>
      <c r="IL193" s="201"/>
      <c r="IM193" s="201"/>
      <c r="IN193" s="203"/>
      <c r="IO193" s="201"/>
      <c r="IP193" s="201"/>
      <c r="IQ193" s="201"/>
      <c r="IR193" s="201" t="str">
        <f t="shared" si="274"/>
        <v/>
      </c>
      <c r="IS193" s="201"/>
      <c r="IT193" s="201"/>
      <c r="IU193" s="203"/>
      <c r="IV193" s="201"/>
      <c r="IW193" s="201"/>
      <c r="IX193" s="201"/>
      <c r="IY193" s="201" t="str">
        <f t="shared" si="275"/>
        <v/>
      </c>
      <c r="IZ193" s="201"/>
      <c r="JA193" s="201"/>
      <c r="JB193" s="201"/>
      <c r="JC193" s="201"/>
      <c r="JD193" s="201"/>
      <c r="JE193" s="201"/>
      <c r="JF193" s="201" t="str">
        <f t="shared" si="276"/>
        <v/>
      </c>
      <c r="JG193" s="201"/>
      <c r="JH193" s="201"/>
      <c r="JI193" s="203"/>
      <c r="JJ193" s="201"/>
      <c r="JK193" s="201"/>
      <c r="JL193" s="201"/>
      <c r="JM193" s="201" t="str">
        <f t="shared" si="277"/>
        <v/>
      </c>
      <c r="JN193" s="201"/>
      <c r="JO193" s="201"/>
      <c r="JP193" s="203"/>
      <c r="JQ193" s="201"/>
      <c r="JR193" s="201"/>
      <c r="JS193" s="201"/>
      <c r="JT193" s="201" t="str">
        <f t="shared" si="278"/>
        <v/>
      </c>
      <c r="JU193" s="201"/>
      <c r="JV193" s="201"/>
      <c r="JW193" s="203"/>
      <c r="JX193" s="201"/>
      <c r="JY193" s="201"/>
      <c r="JZ193" s="201"/>
      <c r="KA193" s="201" t="str">
        <f t="shared" si="279"/>
        <v/>
      </c>
      <c r="KB193" s="201"/>
      <c r="KC193" s="201"/>
      <c r="KD193" s="203"/>
      <c r="KE193" s="201"/>
      <c r="KF193" s="201"/>
      <c r="KG193" s="201"/>
      <c r="KH193" s="201" t="str">
        <f t="shared" si="280"/>
        <v/>
      </c>
      <c r="KI193" s="201"/>
      <c r="KJ193" s="201"/>
      <c r="KK193" s="203"/>
      <c r="KL193" s="201"/>
      <c r="KM193" s="201"/>
      <c r="KN193" s="201"/>
      <c r="KO193" s="201" t="str">
        <f t="shared" si="281"/>
        <v/>
      </c>
      <c r="KP193" s="201"/>
      <c r="KQ193" s="201"/>
      <c r="KR193" s="201"/>
      <c r="KS193" s="201"/>
      <c r="KT193" s="201"/>
      <c r="KU193" s="201"/>
      <c r="KV193" s="201" t="str">
        <f t="shared" si="282"/>
        <v/>
      </c>
      <c r="KW193" s="201"/>
      <c r="KX193" s="201"/>
      <c r="KY193" s="203"/>
      <c r="KZ193" s="201"/>
      <c r="LA193" s="201"/>
      <c r="LB193" s="201"/>
      <c r="LC193" s="201" t="str">
        <f t="shared" si="283"/>
        <v/>
      </c>
      <c r="LD193" s="201"/>
      <c r="LE193" s="201"/>
      <c r="LF193" s="203"/>
      <c r="LG193" s="201"/>
      <c r="LH193" s="201"/>
      <c r="LI193" s="201"/>
      <c r="LJ193" s="201" t="str">
        <f t="shared" si="220"/>
        <v/>
      </c>
      <c r="LK193" s="201"/>
      <c r="LL193" s="201"/>
      <c r="LM193" s="203"/>
      <c r="LN193" s="201"/>
      <c r="LO193" s="201"/>
      <c r="LP193" s="201"/>
      <c r="LQ193" s="201" t="str">
        <f t="shared" si="221"/>
        <v/>
      </c>
      <c r="LR193" s="201"/>
      <c r="LS193" s="201"/>
      <c r="LT193" s="203"/>
      <c r="LU193" s="201"/>
      <c r="LV193" s="201"/>
      <c r="LW193" s="201"/>
      <c r="LX193" s="201" t="str">
        <f t="shared" si="222"/>
        <v/>
      </c>
      <c r="LY193" s="201"/>
      <c r="LZ193" s="201"/>
      <c r="MA193" s="203"/>
      <c r="MB193" s="201"/>
      <c r="MC193" s="201"/>
      <c r="MD193" s="201"/>
      <c r="ME193" s="201" t="str">
        <f t="shared" si="223"/>
        <v/>
      </c>
      <c r="MF193" s="201"/>
      <c r="MG193" s="201"/>
      <c r="MH193" s="201"/>
      <c r="MI193" s="201"/>
      <c r="MJ193" s="201"/>
      <c r="MK193" s="201"/>
      <c r="ML193" s="201" t="str">
        <f t="shared" si="224"/>
        <v/>
      </c>
      <c r="MM193" s="201"/>
      <c r="MN193" s="201"/>
      <c r="MO193" s="203"/>
      <c r="MP193" s="201"/>
      <c r="MQ193" s="201"/>
      <c r="MR193" s="201"/>
      <c r="MS193" s="201" t="str">
        <f t="shared" si="225"/>
        <v/>
      </c>
      <c r="MT193" s="201"/>
      <c r="MU193" s="201"/>
      <c r="MV193" s="203"/>
      <c r="MW193" s="201"/>
      <c r="MX193" s="201"/>
      <c r="MY193" s="201"/>
      <c r="MZ193" s="201" t="str">
        <f t="shared" si="226"/>
        <v/>
      </c>
      <c r="NA193" s="201"/>
      <c r="NB193" s="201"/>
      <c r="NC193" s="203"/>
      <c r="ND193" s="201"/>
      <c r="NE193" s="201"/>
      <c r="NF193" s="201"/>
      <c r="NG193" s="201" t="str">
        <f t="shared" si="227"/>
        <v/>
      </c>
      <c r="NH193" s="201"/>
      <c r="NI193" s="201"/>
      <c r="NJ193" s="203"/>
      <c r="NK193" s="201"/>
      <c r="NL193" s="201"/>
      <c r="NM193" s="201"/>
      <c r="NN193" s="201" t="str">
        <f t="shared" si="228"/>
        <v/>
      </c>
      <c r="NO193" s="201"/>
      <c r="NP193" s="201"/>
      <c r="NQ193" s="203"/>
      <c r="NR193" s="201"/>
      <c r="NS193" s="201"/>
      <c r="NT193" s="201"/>
      <c r="NU193" s="201" t="str">
        <f t="shared" si="229"/>
        <v/>
      </c>
      <c r="NV193" s="201"/>
      <c r="NW193" s="201"/>
      <c r="NX193" s="201"/>
      <c r="NY193" s="201"/>
      <c r="NZ193" s="201"/>
      <c r="OA193" s="201"/>
      <c r="OB193" s="201" t="str">
        <f t="shared" si="230"/>
        <v/>
      </c>
      <c r="OC193" s="201"/>
      <c r="OD193" s="201"/>
      <c r="OE193" s="203"/>
      <c r="OF193" s="201"/>
      <c r="OG193" s="201"/>
      <c r="OH193" s="201"/>
      <c r="OI193" s="201" t="str">
        <f t="shared" si="231"/>
        <v/>
      </c>
      <c r="OJ193" s="201"/>
      <c r="OK193" s="201"/>
      <c r="OL193" s="203"/>
      <c r="OM193" s="201"/>
      <c r="ON193" s="201"/>
      <c r="OO193" s="201"/>
      <c r="OP193" s="201" t="str">
        <f t="shared" si="232"/>
        <v/>
      </c>
      <c r="OQ193" s="201"/>
      <c r="OR193" s="201"/>
      <c r="OS193" s="203"/>
      <c r="OT193" s="201"/>
      <c r="OU193" s="201"/>
      <c r="OV193" s="201"/>
      <c r="OW193" s="201" t="str">
        <f t="shared" si="233"/>
        <v/>
      </c>
      <c r="OX193" s="201"/>
      <c r="OY193" s="201"/>
      <c r="OZ193" s="203"/>
      <c r="PA193" s="201"/>
      <c r="PB193" s="201"/>
      <c r="PC193" s="201"/>
      <c r="PD193" s="201" t="str">
        <f t="shared" si="234"/>
        <v/>
      </c>
      <c r="PE193" s="201"/>
      <c r="PF193" s="201"/>
      <c r="PG193" s="203"/>
      <c r="PH193" s="201"/>
      <c r="PI193" s="201"/>
      <c r="PJ193" s="201"/>
      <c r="PK193" s="201" t="str">
        <f t="shared" si="235"/>
        <v/>
      </c>
      <c r="PL193" s="201"/>
      <c r="PM193" s="201"/>
      <c r="PN193" s="201"/>
      <c r="PO193" s="201"/>
      <c r="PP193" s="201"/>
      <c r="PQ193" s="201"/>
      <c r="PR193" s="201" t="str">
        <f t="shared" si="236"/>
        <v/>
      </c>
      <c r="PS193" s="201"/>
      <c r="PT193" s="201"/>
      <c r="PU193" s="201"/>
      <c r="PV193" s="201"/>
      <c r="PW193" s="201"/>
      <c r="PX193" s="201"/>
      <c r="PY193" s="201" t="str">
        <f t="shared" si="237"/>
        <v/>
      </c>
      <c r="PZ193" s="201"/>
      <c r="QA193" s="201"/>
      <c r="QB193" s="201"/>
      <c r="QC193" s="201"/>
      <c r="QD193" s="201"/>
      <c r="QE193" s="201"/>
      <c r="QF193" s="201" t="str">
        <f t="shared" si="238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5" x14ac:dyDescent="0.2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241"/>
        <v>0</v>
      </c>
      <c r="V194" s="201"/>
      <c r="W194" s="201"/>
      <c r="X194" s="203"/>
      <c r="Y194" s="201"/>
      <c r="Z194" s="201"/>
      <c r="AA194" s="201"/>
      <c r="AB194" s="201">
        <f t="shared" si="242"/>
        <v>0</v>
      </c>
      <c r="AC194" s="201"/>
      <c r="AD194" s="201"/>
      <c r="AE194" s="203"/>
      <c r="AF194" s="201"/>
      <c r="AG194" s="201"/>
      <c r="AH194" s="201"/>
      <c r="AI194" s="201">
        <f t="shared" si="243"/>
        <v>0</v>
      </c>
      <c r="AJ194" s="201"/>
      <c r="AK194" s="201"/>
      <c r="AL194" s="203"/>
      <c r="AM194" s="201"/>
      <c r="AN194" s="201"/>
      <c r="AO194" s="201"/>
      <c r="AP194" s="201">
        <f t="shared" si="244"/>
        <v>0</v>
      </c>
      <c r="AQ194" s="201"/>
      <c r="AR194" s="201"/>
      <c r="AS194" s="203"/>
      <c r="AT194" s="201"/>
      <c r="AU194" s="201"/>
      <c r="AV194" s="201"/>
      <c r="AW194" s="201">
        <f t="shared" si="245"/>
        <v>0</v>
      </c>
      <c r="AX194" s="201"/>
      <c r="AY194" s="201"/>
      <c r="AZ194" s="201"/>
      <c r="BA194" s="201"/>
      <c r="BB194" s="201"/>
      <c r="BC194" s="201"/>
      <c r="BD194" s="201">
        <f t="shared" si="246"/>
        <v>0</v>
      </c>
      <c r="BE194" s="201"/>
      <c r="BF194" s="201"/>
      <c r="BG194" s="203"/>
      <c r="BH194" s="201"/>
      <c r="BI194" s="201"/>
      <c r="BJ194" s="201"/>
      <c r="BK194" s="201">
        <f t="shared" si="247"/>
        <v>20</v>
      </c>
      <c r="BL194" s="201"/>
      <c r="BM194" s="201"/>
      <c r="BN194" s="203"/>
      <c r="BO194" s="201"/>
      <c r="BP194" s="201"/>
      <c r="BQ194" s="201"/>
      <c r="BR194" s="201">
        <f t="shared" si="248"/>
        <v>0</v>
      </c>
      <c r="BS194" s="201"/>
      <c r="BT194" s="201"/>
      <c r="BU194" s="203"/>
      <c r="BV194" s="201"/>
      <c r="BW194" s="201"/>
      <c r="BX194" s="201"/>
      <c r="BY194" s="201">
        <f t="shared" si="249"/>
        <v>0</v>
      </c>
      <c r="BZ194" s="201"/>
      <c r="CA194" s="201"/>
      <c r="CB194" s="203"/>
      <c r="CC194" s="201"/>
      <c r="CD194" s="201"/>
      <c r="CE194" s="201"/>
      <c r="CF194" s="201">
        <f t="shared" si="250"/>
        <v>0</v>
      </c>
      <c r="CG194" s="201"/>
      <c r="CH194" s="201"/>
      <c r="CI194" s="203"/>
      <c r="CJ194" s="201"/>
      <c r="CK194" s="201"/>
      <c r="CL194" s="201"/>
      <c r="CM194" s="201">
        <f t="shared" si="251"/>
        <v>0</v>
      </c>
      <c r="CN194" s="201"/>
      <c r="CO194" s="201"/>
      <c r="CP194" s="201"/>
      <c r="CQ194" s="201"/>
      <c r="CR194" s="201"/>
      <c r="CS194" s="201"/>
      <c r="CT194" s="201">
        <f t="shared" si="252"/>
        <v>20</v>
      </c>
      <c r="CU194" s="201"/>
      <c r="CV194" s="201"/>
      <c r="CW194" s="203"/>
      <c r="CX194" s="201"/>
      <c r="CY194" s="201"/>
      <c r="CZ194" s="201"/>
      <c r="DA194" s="201">
        <f t="shared" si="253"/>
        <v>20</v>
      </c>
      <c r="DB194" s="201"/>
      <c r="DC194" s="201"/>
      <c r="DD194" s="203"/>
      <c r="DE194" s="201"/>
      <c r="DF194" s="201"/>
      <c r="DG194" s="201"/>
      <c r="DH194" s="201">
        <f t="shared" si="254"/>
        <v>0</v>
      </c>
      <c r="DI194" s="201"/>
      <c r="DJ194" s="201"/>
      <c r="DK194" s="203"/>
      <c r="DL194" s="201"/>
      <c r="DM194" s="201"/>
      <c r="DN194" s="201"/>
      <c r="DO194" s="201">
        <f t="shared" si="255"/>
        <v>0</v>
      </c>
      <c r="DP194" s="201"/>
      <c r="DQ194" s="201"/>
      <c r="DR194" s="203"/>
      <c r="DS194" s="201"/>
      <c r="DT194" s="201"/>
      <c r="DU194" s="201"/>
      <c r="DV194" s="201">
        <f t="shared" si="256"/>
        <v>0</v>
      </c>
      <c r="DW194" s="201"/>
      <c r="DX194" s="201"/>
      <c r="DY194" s="203"/>
      <c r="DZ194" s="201"/>
      <c r="EA194" s="201"/>
      <c r="EB194" s="201"/>
      <c r="EC194" s="201">
        <f t="shared" si="257"/>
        <v>0</v>
      </c>
      <c r="ED194" s="201"/>
      <c r="EE194" s="201"/>
      <c r="EF194" s="201"/>
      <c r="EG194" s="201"/>
      <c r="EH194" s="201"/>
      <c r="EI194" s="201"/>
      <c r="EJ194" s="201">
        <f t="shared" si="258"/>
        <v>0</v>
      </c>
      <c r="EK194" s="201"/>
      <c r="EL194" s="201"/>
      <c r="EM194" s="203"/>
      <c r="EN194" s="201"/>
      <c r="EO194" s="201"/>
      <c r="EP194" s="201"/>
      <c r="EQ194" s="201">
        <f t="shared" si="259"/>
        <v>0</v>
      </c>
      <c r="ER194" s="201"/>
      <c r="ES194" s="201"/>
      <c r="ET194" s="203"/>
      <c r="EU194" s="201"/>
      <c r="EV194" s="201"/>
      <c r="EW194" s="201"/>
      <c r="EX194" s="201">
        <f t="shared" si="260"/>
        <v>20</v>
      </c>
      <c r="EY194" s="201"/>
      <c r="EZ194" s="201"/>
      <c r="FA194" s="203"/>
      <c r="FB194" s="201"/>
      <c r="FC194" s="201"/>
      <c r="FD194" s="201"/>
      <c r="FE194" s="201">
        <f t="shared" si="261"/>
        <v>0</v>
      </c>
      <c r="FF194" s="201"/>
      <c r="FG194" s="201"/>
      <c r="FH194" s="203"/>
      <c r="FI194" s="201"/>
      <c r="FJ194" s="201"/>
      <c r="FK194" s="201"/>
      <c r="FL194" s="201" t="str">
        <f t="shared" si="262"/>
        <v/>
      </c>
      <c r="FM194" s="201"/>
      <c r="FN194" s="201"/>
      <c r="FO194" s="203"/>
      <c r="FP194" s="201"/>
      <c r="FQ194" s="201"/>
      <c r="FR194" s="201"/>
      <c r="FS194" s="201" t="e">
        <f t="shared" si="263"/>
        <v>#REF!</v>
      </c>
      <c r="FT194" s="201"/>
      <c r="FU194" s="201"/>
      <c r="FV194" s="201"/>
      <c r="FW194" s="201"/>
      <c r="FX194" s="201"/>
      <c r="FY194" s="201"/>
      <c r="FZ194" s="201" t="str">
        <f t="shared" si="264"/>
        <v/>
      </c>
      <c r="GA194" s="201"/>
      <c r="GB194" s="201"/>
      <c r="GC194" s="203"/>
      <c r="GD194" s="201"/>
      <c r="GE194" s="201"/>
      <c r="GF194" s="201"/>
      <c r="GG194" s="201" t="str">
        <f t="shared" si="265"/>
        <v/>
      </c>
      <c r="GH194" s="201"/>
      <c r="GI194" s="201"/>
      <c r="GJ194" s="203"/>
      <c r="GK194" s="201"/>
      <c r="GL194" s="201"/>
      <c r="GM194" s="201"/>
      <c r="GN194" s="201" t="str">
        <f t="shared" si="266"/>
        <v/>
      </c>
      <c r="GO194" s="201"/>
      <c r="GP194" s="201"/>
      <c r="GQ194" s="203"/>
      <c r="GR194" s="201"/>
      <c r="GS194" s="201"/>
      <c r="GT194" s="201"/>
      <c r="GU194" s="201" t="str">
        <f t="shared" si="267"/>
        <v/>
      </c>
      <c r="GV194" s="201"/>
      <c r="GW194" s="201"/>
      <c r="GX194" s="203"/>
      <c r="GY194" s="201"/>
      <c r="GZ194" s="201"/>
      <c r="HA194" s="201"/>
      <c r="HB194" s="201" t="str">
        <f t="shared" si="268"/>
        <v/>
      </c>
      <c r="HC194" s="201"/>
      <c r="HD194" s="201"/>
      <c r="HE194" s="203"/>
      <c r="HF194" s="201"/>
      <c r="HG194" s="201"/>
      <c r="HH194" s="201"/>
      <c r="HI194" s="201" t="str">
        <f t="shared" si="269"/>
        <v/>
      </c>
      <c r="HJ194" s="201"/>
      <c r="HK194" s="201"/>
      <c r="HL194" s="201"/>
      <c r="HM194" s="201"/>
      <c r="HN194" s="201"/>
      <c r="HO194" s="201"/>
      <c r="HP194" s="201" t="str">
        <f t="shared" si="270"/>
        <v/>
      </c>
      <c r="HQ194" s="201"/>
      <c r="HR194" s="201"/>
      <c r="HS194" s="203"/>
      <c r="HT194" s="201"/>
      <c r="HU194" s="201"/>
      <c r="HV194" s="201"/>
      <c r="HW194" s="201" t="str">
        <f t="shared" si="271"/>
        <v/>
      </c>
      <c r="HX194" s="201"/>
      <c r="HY194" s="201"/>
      <c r="HZ194" s="203"/>
      <c r="IA194" s="201"/>
      <c r="IB194" s="201"/>
      <c r="IC194" s="201"/>
      <c r="ID194" s="201" t="str">
        <f t="shared" si="272"/>
        <v/>
      </c>
      <c r="IE194" s="201"/>
      <c r="IF194" s="201"/>
      <c r="IG194" s="203"/>
      <c r="IH194" s="201"/>
      <c r="II194" s="201"/>
      <c r="IJ194" s="201"/>
      <c r="IK194" s="201" t="str">
        <f t="shared" si="273"/>
        <v/>
      </c>
      <c r="IL194" s="201"/>
      <c r="IM194" s="201"/>
      <c r="IN194" s="203"/>
      <c r="IO194" s="201"/>
      <c r="IP194" s="201"/>
      <c r="IQ194" s="201"/>
      <c r="IR194" s="201" t="str">
        <f t="shared" si="274"/>
        <v/>
      </c>
      <c r="IS194" s="201"/>
      <c r="IT194" s="201"/>
      <c r="IU194" s="203"/>
      <c r="IV194" s="201"/>
      <c r="IW194" s="201"/>
      <c r="IX194" s="201"/>
      <c r="IY194" s="201" t="str">
        <f t="shared" si="275"/>
        <v/>
      </c>
      <c r="IZ194" s="201"/>
      <c r="JA194" s="201"/>
      <c r="JB194" s="201"/>
      <c r="JC194" s="201"/>
      <c r="JD194" s="201"/>
      <c r="JE194" s="201"/>
      <c r="JF194" s="201" t="str">
        <f t="shared" si="276"/>
        <v/>
      </c>
      <c r="JG194" s="201"/>
      <c r="JH194" s="201"/>
      <c r="JI194" s="203"/>
      <c r="JJ194" s="201"/>
      <c r="JK194" s="201"/>
      <c r="JL194" s="201"/>
      <c r="JM194" s="201" t="str">
        <f t="shared" si="277"/>
        <v/>
      </c>
      <c r="JN194" s="201"/>
      <c r="JO194" s="201"/>
      <c r="JP194" s="203"/>
      <c r="JQ194" s="201"/>
      <c r="JR194" s="201"/>
      <c r="JS194" s="201"/>
      <c r="JT194" s="201" t="str">
        <f t="shared" si="278"/>
        <v/>
      </c>
      <c r="JU194" s="201"/>
      <c r="JV194" s="201"/>
      <c r="JW194" s="203"/>
      <c r="JX194" s="201"/>
      <c r="JY194" s="201"/>
      <c r="JZ194" s="201"/>
      <c r="KA194" s="201" t="str">
        <f t="shared" si="279"/>
        <v/>
      </c>
      <c r="KB194" s="201"/>
      <c r="KC194" s="201"/>
      <c r="KD194" s="203"/>
      <c r="KE194" s="201"/>
      <c r="KF194" s="201"/>
      <c r="KG194" s="201"/>
      <c r="KH194" s="201" t="str">
        <f t="shared" si="280"/>
        <v/>
      </c>
      <c r="KI194" s="201"/>
      <c r="KJ194" s="201"/>
      <c r="KK194" s="203"/>
      <c r="KL194" s="201"/>
      <c r="KM194" s="201"/>
      <c r="KN194" s="201"/>
      <c r="KO194" s="201" t="str">
        <f t="shared" si="281"/>
        <v/>
      </c>
      <c r="KP194" s="201"/>
      <c r="KQ194" s="201"/>
      <c r="KR194" s="201"/>
      <c r="KS194" s="201"/>
      <c r="KT194" s="201"/>
      <c r="KU194" s="201"/>
      <c r="KV194" s="201" t="str">
        <f t="shared" si="282"/>
        <v/>
      </c>
      <c r="KW194" s="201"/>
      <c r="KX194" s="201"/>
      <c r="KY194" s="203"/>
      <c r="KZ194" s="201"/>
      <c r="LA194" s="201"/>
      <c r="LB194" s="201"/>
      <c r="LC194" s="201" t="str">
        <f t="shared" si="283"/>
        <v/>
      </c>
      <c r="LD194" s="201"/>
      <c r="LE194" s="201"/>
      <c r="LF194" s="203"/>
      <c r="LG194" s="201"/>
      <c r="LH194" s="201"/>
      <c r="LI194" s="201"/>
      <c r="LJ194" s="201" t="str">
        <f t="shared" si="220"/>
        <v/>
      </c>
      <c r="LK194" s="201"/>
      <c r="LL194" s="201"/>
      <c r="LM194" s="203"/>
      <c r="LN194" s="201"/>
      <c r="LO194" s="201"/>
      <c r="LP194" s="201"/>
      <c r="LQ194" s="201" t="str">
        <f t="shared" si="221"/>
        <v/>
      </c>
      <c r="LR194" s="201"/>
      <c r="LS194" s="201"/>
      <c r="LT194" s="203"/>
      <c r="LU194" s="201"/>
      <c r="LV194" s="201"/>
      <c r="LW194" s="201"/>
      <c r="LX194" s="201" t="str">
        <f t="shared" si="222"/>
        <v/>
      </c>
      <c r="LY194" s="201"/>
      <c r="LZ194" s="201"/>
      <c r="MA194" s="203"/>
      <c r="MB194" s="201"/>
      <c r="MC194" s="201"/>
      <c r="MD194" s="201"/>
      <c r="ME194" s="201" t="str">
        <f t="shared" si="223"/>
        <v/>
      </c>
      <c r="MF194" s="201"/>
      <c r="MG194" s="201"/>
      <c r="MH194" s="201"/>
      <c r="MI194" s="201"/>
      <c r="MJ194" s="201"/>
      <c r="MK194" s="201"/>
      <c r="ML194" s="201" t="str">
        <f t="shared" si="224"/>
        <v/>
      </c>
      <c r="MM194" s="201"/>
      <c r="MN194" s="201"/>
      <c r="MO194" s="203"/>
      <c r="MP194" s="201"/>
      <c r="MQ194" s="201"/>
      <c r="MR194" s="201"/>
      <c r="MS194" s="201" t="str">
        <f t="shared" si="225"/>
        <v/>
      </c>
      <c r="MT194" s="201"/>
      <c r="MU194" s="201"/>
      <c r="MV194" s="203"/>
      <c r="MW194" s="201"/>
      <c r="MX194" s="201"/>
      <c r="MY194" s="201"/>
      <c r="MZ194" s="201" t="str">
        <f t="shared" si="226"/>
        <v/>
      </c>
      <c r="NA194" s="201"/>
      <c r="NB194" s="201"/>
      <c r="NC194" s="203"/>
      <c r="ND194" s="201"/>
      <c r="NE194" s="201"/>
      <c r="NF194" s="201"/>
      <c r="NG194" s="201" t="str">
        <f t="shared" si="227"/>
        <v/>
      </c>
      <c r="NH194" s="201"/>
      <c r="NI194" s="201"/>
      <c r="NJ194" s="203"/>
      <c r="NK194" s="201"/>
      <c r="NL194" s="201"/>
      <c r="NM194" s="201"/>
      <c r="NN194" s="201" t="str">
        <f t="shared" si="228"/>
        <v/>
      </c>
      <c r="NO194" s="201"/>
      <c r="NP194" s="201"/>
      <c r="NQ194" s="203"/>
      <c r="NR194" s="201"/>
      <c r="NS194" s="201"/>
      <c r="NT194" s="201"/>
      <c r="NU194" s="201" t="str">
        <f t="shared" si="229"/>
        <v/>
      </c>
      <c r="NV194" s="201"/>
      <c r="NW194" s="201"/>
      <c r="NX194" s="201"/>
      <c r="NY194" s="201"/>
      <c r="NZ194" s="201"/>
      <c r="OA194" s="201"/>
      <c r="OB194" s="201" t="str">
        <f t="shared" si="230"/>
        <v/>
      </c>
      <c r="OC194" s="201"/>
      <c r="OD194" s="201"/>
      <c r="OE194" s="203"/>
      <c r="OF194" s="201"/>
      <c r="OG194" s="201"/>
      <c r="OH194" s="201"/>
      <c r="OI194" s="201" t="str">
        <f t="shared" si="231"/>
        <v/>
      </c>
      <c r="OJ194" s="201"/>
      <c r="OK194" s="201"/>
      <c r="OL194" s="203"/>
      <c r="OM194" s="201"/>
      <c r="ON194" s="201"/>
      <c r="OO194" s="201"/>
      <c r="OP194" s="201" t="str">
        <f t="shared" si="232"/>
        <v/>
      </c>
      <c r="OQ194" s="201"/>
      <c r="OR194" s="201"/>
      <c r="OS194" s="203"/>
      <c r="OT194" s="201"/>
      <c r="OU194" s="201"/>
      <c r="OV194" s="201"/>
      <c r="OW194" s="201" t="str">
        <f t="shared" si="233"/>
        <v/>
      </c>
      <c r="OX194" s="201"/>
      <c r="OY194" s="201"/>
      <c r="OZ194" s="203"/>
      <c r="PA194" s="201"/>
      <c r="PB194" s="201"/>
      <c r="PC194" s="201"/>
      <c r="PD194" s="201" t="str">
        <f t="shared" si="234"/>
        <v/>
      </c>
      <c r="PE194" s="201"/>
      <c r="PF194" s="201"/>
      <c r="PG194" s="203"/>
      <c r="PH194" s="201"/>
      <c r="PI194" s="201"/>
      <c r="PJ194" s="201"/>
      <c r="PK194" s="201" t="str">
        <f t="shared" si="235"/>
        <v/>
      </c>
      <c r="PL194" s="201"/>
      <c r="PM194" s="201"/>
      <c r="PN194" s="201"/>
      <c r="PO194" s="201"/>
      <c r="PP194" s="201"/>
      <c r="PQ194" s="201"/>
      <c r="PR194" s="201" t="str">
        <f t="shared" si="236"/>
        <v/>
      </c>
      <c r="PS194" s="201"/>
      <c r="PT194" s="201"/>
      <c r="PU194" s="201"/>
      <c r="PV194" s="201"/>
      <c r="PW194" s="201"/>
      <c r="PX194" s="201"/>
      <c r="PY194" s="201" t="str">
        <f t="shared" si="237"/>
        <v/>
      </c>
      <c r="PZ194" s="201"/>
      <c r="QA194" s="201"/>
      <c r="QB194" s="201"/>
      <c r="QC194" s="201"/>
      <c r="QD194" s="201"/>
      <c r="QE194" s="201"/>
      <c r="QF194" s="201" t="str">
        <f t="shared" si="238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5" x14ac:dyDescent="0.2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241"/>
        <v>0</v>
      </c>
      <c r="V195" s="201"/>
      <c r="W195" s="201"/>
      <c r="X195" s="203"/>
      <c r="Y195" s="201"/>
      <c r="Z195" s="201"/>
      <c r="AA195" s="201"/>
      <c r="AB195" s="201">
        <f t="shared" si="242"/>
        <v>0</v>
      </c>
      <c r="AC195" s="201"/>
      <c r="AD195" s="201"/>
      <c r="AE195" s="203"/>
      <c r="AF195" s="201"/>
      <c r="AG195" s="201"/>
      <c r="AH195" s="201"/>
      <c r="AI195" s="201">
        <f t="shared" si="243"/>
        <v>0</v>
      </c>
      <c r="AJ195" s="201"/>
      <c r="AK195" s="201"/>
      <c r="AL195" s="203"/>
      <c r="AM195" s="201"/>
      <c r="AN195" s="201"/>
      <c r="AO195" s="201"/>
      <c r="AP195" s="201">
        <f t="shared" si="244"/>
        <v>20</v>
      </c>
      <c r="AQ195" s="201"/>
      <c r="AR195" s="201"/>
      <c r="AS195" s="203"/>
      <c r="AT195" s="201"/>
      <c r="AU195" s="201"/>
      <c r="AV195" s="201"/>
      <c r="AW195" s="201">
        <f t="shared" si="245"/>
        <v>0</v>
      </c>
      <c r="AX195" s="201"/>
      <c r="AY195" s="201"/>
      <c r="AZ195" s="201"/>
      <c r="BA195" s="201"/>
      <c r="BB195" s="201"/>
      <c r="BC195" s="201"/>
      <c r="BD195" s="201">
        <f t="shared" si="246"/>
        <v>0</v>
      </c>
      <c r="BE195" s="201"/>
      <c r="BF195" s="201"/>
      <c r="BG195" s="203"/>
      <c r="BH195" s="201"/>
      <c r="BI195" s="201"/>
      <c r="BJ195" s="201"/>
      <c r="BK195" s="201">
        <f t="shared" si="247"/>
        <v>0</v>
      </c>
      <c r="BL195" s="201"/>
      <c r="BM195" s="201"/>
      <c r="BN195" s="203"/>
      <c r="BO195" s="201"/>
      <c r="BP195" s="201"/>
      <c r="BQ195" s="201"/>
      <c r="BR195" s="201">
        <f t="shared" si="248"/>
        <v>0</v>
      </c>
      <c r="BS195" s="201"/>
      <c r="BT195" s="201"/>
      <c r="BU195" s="203"/>
      <c r="BV195" s="201"/>
      <c r="BW195" s="201"/>
      <c r="BX195" s="201"/>
      <c r="BY195" s="201">
        <f t="shared" si="249"/>
        <v>0</v>
      </c>
      <c r="BZ195" s="201"/>
      <c r="CA195" s="201"/>
      <c r="CB195" s="203"/>
      <c r="CC195" s="201"/>
      <c r="CD195" s="201"/>
      <c r="CE195" s="201"/>
      <c r="CF195" s="201">
        <f t="shared" si="250"/>
        <v>0</v>
      </c>
      <c r="CG195" s="201"/>
      <c r="CH195" s="201"/>
      <c r="CI195" s="203"/>
      <c r="CJ195" s="201"/>
      <c r="CK195" s="201"/>
      <c r="CL195" s="201"/>
      <c r="CM195" s="201">
        <f t="shared" si="251"/>
        <v>0</v>
      </c>
      <c r="CN195" s="201"/>
      <c r="CO195" s="201"/>
      <c r="CP195" s="201"/>
      <c r="CQ195" s="201"/>
      <c r="CR195" s="201"/>
      <c r="CS195" s="201"/>
      <c r="CT195" s="201">
        <f t="shared" si="252"/>
        <v>0</v>
      </c>
      <c r="CU195" s="201"/>
      <c r="CV195" s="201"/>
      <c r="CW195" s="203"/>
      <c r="CX195" s="201"/>
      <c r="CY195" s="201"/>
      <c r="CZ195" s="201"/>
      <c r="DA195" s="201">
        <f t="shared" si="253"/>
        <v>0</v>
      </c>
      <c r="DB195" s="201"/>
      <c r="DC195" s="201"/>
      <c r="DD195" s="203"/>
      <c r="DE195" s="201"/>
      <c r="DF195" s="201"/>
      <c r="DG195" s="201"/>
      <c r="DH195" s="201">
        <f t="shared" si="254"/>
        <v>20</v>
      </c>
      <c r="DI195" s="201"/>
      <c r="DJ195" s="201"/>
      <c r="DK195" s="203"/>
      <c r="DL195" s="201"/>
      <c r="DM195" s="201"/>
      <c r="DN195" s="201"/>
      <c r="DO195" s="201">
        <f t="shared" si="255"/>
        <v>0</v>
      </c>
      <c r="DP195" s="201"/>
      <c r="DQ195" s="201"/>
      <c r="DR195" s="203"/>
      <c r="DS195" s="201"/>
      <c r="DT195" s="201"/>
      <c r="DU195" s="201"/>
      <c r="DV195" s="201">
        <f t="shared" si="256"/>
        <v>0</v>
      </c>
      <c r="DW195" s="201"/>
      <c r="DX195" s="201"/>
      <c r="DY195" s="203"/>
      <c r="DZ195" s="201"/>
      <c r="EA195" s="201"/>
      <c r="EB195" s="201"/>
      <c r="EC195" s="201">
        <f t="shared" si="257"/>
        <v>0</v>
      </c>
      <c r="ED195" s="201"/>
      <c r="EE195" s="201"/>
      <c r="EF195" s="201"/>
      <c r="EG195" s="201"/>
      <c r="EH195" s="201"/>
      <c r="EI195" s="201"/>
      <c r="EJ195" s="201">
        <f t="shared" si="258"/>
        <v>0</v>
      </c>
      <c r="EK195" s="201"/>
      <c r="EL195" s="201"/>
      <c r="EM195" s="203"/>
      <c r="EN195" s="201"/>
      <c r="EO195" s="201"/>
      <c r="EP195" s="201"/>
      <c r="EQ195" s="201">
        <f t="shared" si="259"/>
        <v>0</v>
      </c>
      <c r="ER195" s="201"/>
      <c r="ES195" s="201"/>
      <c r="ET195" s="203"/>
      <c r="EU195" s="201"/>
      <c r="EV195" s="201"/>
      <c r="EW195" s="201"/>
      <c r="EX195" s="201">
        <f t="shared" si="260"/>
        <v>20</v>
      </c>
      <c r="EY195" s="201"/>
      <c r="EZ195" s="201"/>
      <c r="FA195" s="203"/>
      <c r="FB195" s="201"/>
      <c r="FC195" s="201"/>
      <c r="FD195" s="201"/>
      <c r="FE195" s="201">
        <f t="shared" si="261"/>
        <v>0</v>
      </c>
      <c r="FF195" s="201"/>
      <c r="FG195" s="201"/>
      <c r="FH195" s="203"/>
      <c r="FI195" s="201"/>
      <c r="FJ195" s="201"/>
      <c r="FK195" s="201"/>
      <c r="FL195" s="201" t="str">
        <f t="shared" si="262"/>
        <v/>
      </c>
      <c r="FM195" s="201"/>
      <c r="FN195" s="201"/>
      <c r="FO195" s="203"/>
      <c r="FP195" s="201"/>
      <c r="FQ195" s="201"/>
      <c r="FR195" s="201"/>
      <c r="FS195" s="201" t="e">
        <f t="shared" si="263"/>
        <v>#REF!</v>
      </c>
      <c r="FT195" s="201"/>
      <c r="FU195" s="201"/>
      <c r="FV195" s="201"/>
      <c r="FW195" s="201"/>
      <c r="FX195" s="201"/>
      <c r="FY195" s="201"/>
      <c r="FZ195" s="201" t="str">
        <f t="shared" si="264"/>
        <v/>
      </c>
      <c r="GA195" s="201"/>
      <c r="GB195" s="201"/>
      <c r="GC195" s="203"/>
      <c r="GD195" s="201"/>
      <c r="GE195" s="201"/>
      <c r="GF195" s="201"/>
      <c r="GG195" s="201" t="str">
        <f t="shared" si="265"/>
        <v/>
      </c>
      <c r="GH195" s="201"/>
      <c r="GI195" s="201"/>
      <c r="GJ195" s="203"/>
      <c r="GK195" s="201"/>
      <c r="GL195" s="201"/>
      <c r="GM195" s="201"/>
      <c r="GN195" s="201" t="str">
        <f t="shared" si="266"/>
        <v/>
      </c>
      <c r="GO195" s="201"/>
      <c r="GP195" s="201"/>
      <c r="GQ195" s="203"/>
      <c r="GR195" s="201"/>
      <c r="GS195" s="201"/>
      <c r="GT195" s="201"/>
      <c r="GU195" s="201" t="str">
        <f t="shared" si="267"/>
        <v/>
      </c>
      <c r="GV195" s="201"/>
      <c r="GW195" s="201"/>
      <c r="GX195" s="203"/>
      <c r="GY195" s="201"/>
      <c r="GZ195" s="201"/>
      <c r="HA195" s="201"/>
      <c r="HB195" s="201" t="str">
        <f t="shared" si="268"/>
        <v/>
      </c>
      <c r="HC195" s="201"/>
      <c r="HD195" s="201"/>
      <c r="HE195" s="203"/>
      <c r="HF195" s="201"/>
      <c r="HG195" s="201"/>
      <c r="HH195" s="201"/>
      <c r="HI195" s="201" t="str">
        <f t="shared" si="269"/>
        <v/>
      </c>
      <c r="HJ195" s="201"/>
      <c r="HK195" s="201"/>
      <c r="HL195" s="201"/>
      <c r="HM195" s="201"/>
      <c r="HN195" s="201"/>
      <c r="HO195" s="201"/>
      <c r="HP195" s="201" t="str">
        <f t="shared" si="270"/>
        <v/>
      </c>
      <c r="HQ195" s="201"/>
      <c r="HR195" s="201"/>
      <c r="HS195" s="203"/>
      <c r="HT195" s="201"/>
      <c r="HU195" s="201"/>
      <c r="HV195" s="201"/>
      <c r="HW195" s="201" t="str">
        <f t="shared" si="271"/>
        <v/>
      </c>
      <c r="HX195" s="201"/>
      <c r="HY195" s="201"/>
      <c r="HZ195" s="203"/>
      <c r="IA195" s="201"/>
      <c r="IB195" s="201"/>
      <c r="IC195" s="201"/>
      <c r="ID195" s="201" t="str">
        <f t="shared" si="272"/>
        <v/>
      </c>
      <c r="IE195" s="201"/>
      <c r="IF195" s="201"/>
      <c r="IG195" s="203"/>
      <c r="IH195" s="201"/>
      <c r="II195" s="201"/>
      <c r="IJ195" s="201"/>
      <c r="IK195" s="201" t="str">
        <f t="shared" si="273"/>
        <v/>
      </c>
      <c r="IL195" s="201"/>
      <c r="IM195" s="201"/>
      <c r="IN195" s="203"/>
      <c r="IO195" s="201"/>
      <c r="IP195" s="201"/>
      <c r="IQ195" s="201"/>
      <c r="IR195" s="201" t="str">
        <f t="shared" si="274"/>
        <v/>
      </c>
      <c r="IS195" s="201"/>
      <c r="IT195" s="201"/>
      <c r="IU195" s="203"/>
      <c r="IV195" s="201"/>
      <c r="IW195" s="201"/>
      <c r="IX195" s="201"/>
      <c r="IY195" s="201" t="str">
        <f t="shared" si="275"/>
        <v/>
      </c>
      <c r="IZ195" s="201"/>
      <c r="JA195" s="201"/>
      <c r="JB195" s="201"/>
      <c r="JC195" s="201"/>
      <c r="JD195" s="201"/>
      <c r="JE195" s="201"/>
      <c r="JF195" s="201" t="str">
        <f t="shared" si="276"/>
        <v/>
      </c>
      <c r="JG195" s="201"/>
      <c r="JH195" s="201"/>
      <c r="JI195" s="203"/>
      <c r="JJ195" s="201"/>
      <c r="JK195" s="201"/>
      <c r="JL195" s="201"/>
      <c r="JM195" s="201" t="str">
        <f t="shared" si="277"/>
        <v/>
      </c>
      <c r="JN195" s="201"/>
      <c r="JO195" s="201"/>
      <c r="JP195" s="203"/>
      <c r="JQ195" s="201"/>
      <c r="JR195" s="201"/>
      <c r="JS195" s="201"/>
      <c r="JT195" s="201" t="str">
        <f t="shared" si="278"/>
        <v/>
      </c>
      <c r="JU195" s="201"/>
      <c r="JV195" s="201"/>
      <c r="JW195" s="203"/>
      <c r="JX195" s="201"/>
      <c r="JY195" s="201"/>
      <c r="JZ195" s="201"/>
      <c r="KA195" s="201" t="str">
        <f t="shared" si="279"/>
        <v/>
      </c>
      <c r="KB195" s="201"/>
      <c r="KC195" s="201"/>
      <c r="KD195" s="203"/>
      <c r="KE195" s="201"/>
      <c r="KF195" s="201"/>
      <c r="KG195" s="201"/>
      <c r="KH195" s="201" t="str">
        <f t="shared" si="280"/>
        <v/>
      </c>
      <c r="KI195" s="201"/>
      <c r="KJ195" s="201"/>
      <c r="KK195" s="203"/>
      <c r="KL195" s="201"/>
      <c r="KM195" s="201"/>
      <c r="KN195" s="201"/>
      <c r="KO195" s="201" t="str">
        <f t="shared" si="281"/>
        <v/>
      </c>
      <c r="KP195" s="201"/>
      <c r="KQ195" s="201"/>
      <c r="KR195" s="201"/>
      <c r="KS195" s="201"/>
      <c r="KT195" s="201"/>
      <c r="KU195" s="201"/>
      <c r="KV195" s="201" t="str">
        <f t="shared" si="282"/>
        <v/>
      </c>
      <c r="KW195" s="201"/>
      <c r="KX195" s="201"/>
      <c r="KY195" s="203"/>
      <c r="KZ195" s="201"/>
      <c r="LA195" s="201"/>
      <c r="LB195" s="201"/>
      <c r="LC195" s="201" t="str">
        <f t="shared" si="283"/>
        <v/>
      </c>
      <c r="LD195" s="201"/>
      <c r="LE195" s="201"/>
      <c r="LF195" s="203"/>
      <c r="LG195" s="201"/>
      <c r="LH195" s="201"/>
      <c r="LI195" s="201"/>
      <c r="LJ195" s="201" t="str">
        <f t="shared" si="220"/>
        <v/>
      </c>
      <c r="LK195" s="201"/>
      <c r="LL195" s="201"/>
      <c r="LM195" s="203"/>
      <c r="LN195" s="201"/>
      <c r="LO195" s="201"/>
      <c r="LP195" s="201"/>
      <c r="LQ195" s="201" t="str">
        <f t="shared" si="221"/>
        <v/>
      </c>
      <c r="LR195" s="201"/>
      <c r="LS195" s="201"/>
      <c r="LT195" s="203"/>
      <c r="LU195" s="201"/>
      <c r="LV195" s="201"/>
      <c r="LW195" s="201"/>
      <c r="LX195" s="201" t="str">
        <f t="shared" si="222"/>
        <v/>
      </c>
      <c r="LY195" s="201"/>
      <c r="LZ195" s="201"/>
      <c r="MA195" s="203"/>
      <c r="MB195" s="201"/>
      <c r="MC195" s="201"/>
      <c r="MD195" s="201"/>
      <c r="ME195" s="201" t="str">
        <f t="shared" si="223"/>
        <v/>
      </c>
      <c r="MF195" s="201"/>
      <c r="MG195" s="201"/>
      <c r="MH195" s="201"/>
      <c r="MI195" s="201"/>
      <c r="MJ195" s="201"/>
      <c r="MK195" s="201"/>
      <c r="ML195" s="201" t="str">
        <f t="shared" si="224"/>
        <v/>
      </c>
      <c r="MM195" s="201"/>
      <c r="MN195" s="201"/>
      <c r="MO195" s="203"/>
      <c r="MP195" s="201"/>
      <c r="MQ195" s="201"/>
      <c r="MR195" s="201"/>
      <c r="MS195" s="201" t="str">
        <f t="shared" si="225"/>
        <v/>
      </c>
      <c r="MT195" s="201"/>
      <c r="MU195" s="201"/>
      <c r="MV195" s="203"/>
      <c r="MW195" s="201"/>
      <c r="MX195" s="201"/>
      <c r="MY195" s="201"/>
      <c r="MZ195" s="201" t="str">
        <f t="shared" si="226"/>
        <v/>
      </c>
      <c r="NA195" s="201"/>
      <c r="NB195" s="201"/>
      <c r="NC195" s="203"/>
      <c r="ND195" s="201"/>
      <c r="NE195" s="201"/>
      <c r="NF195" s="201"/>
      <c r="NG195" s="201" t="str">
        <f t="shared" si="227"/>
        <v/>
      </c>
      <c r="NH195" s="201"/>
      <c r="NI195" s="201"/>
      <c r="NJ195" s="203"/>
      <c r="NK195" s="201"/>
      <c r="NL195" s="201"/>
      <c r="NM195" s="201"/>
      <c r="NN195" s="201" t="str">
        <f t="shared" si="228"/>
        <v/>
      </c>
      <c r="NO195" s="201"/>
      <c r="NP195" s="201"/>
      <c r="NQ195" s="203"/>
      <c r="NR195" s="201"/>
      <c r="NS195" s="201"/>
      <c r="NT195" s="201"/>
      <c r="NU195" s="201" t="str">
        <f t="shared" si="229"/>
        <v/>
      </c>
      <c r="NV195" s="201"/>
      <c r="NW195" s="201"/>
      <c r="NX195" s="201"/>
      <c r="NY195" s="201"/>
      <c r="NZ195" s="201"/>
      <c r="OA195" s="201"/>
      <c r="OB195" s="201" t="str">
        <f t="shared" si="230"/>
        <v/>
      </c>
      <c r="OC195" s="201"/>
      <c r="OD195" s="201"/>
      <c r="OE195" s="203"/>
      <c r="OF195" s="201"/>
      <c r="OG195" s="201"/>
      <c r="OH195" s="201"/>
      <c r="OI195" s="201" t="str">
        <f t="shared" si="231"/>
        <v/>
      </c>
      <c r="OJ195" s="201"/>
      <c r="OK195" s="201"/>
      <c r="OL195" s="203"/>
      <c r="OM195" s="201"/>
      <c r="ON195" s="201"/>
      <c r="OO195" s="201"/>
      <c r="OP195" s="201" t="str">
        <f t="shared" si="232"/>
        <v/>
      </c>
      <c r="OQ195" s="201"/>
      <c r="OR195" s="201"/>
      <c r="OS195" s="203"/>
      <c r="OT195" s="201"/>
      <c r="OU195" s="201"/>
      <c r="OV195" s="201"/>
      <c r="OW195" s="201" t="str">
        <f t="shared" si="233"/>
        <v/>
      </c>
      <c r="OX195" s="201"/>
      <c r="OY195" s="201"/>
      <c r="OZ195" s="203"/>
      <c r="PA195" s="201"/>
      <c r="PB195" s="201"/>
      <c r="PC195" s="201"/>
      <c r="PD195" s="201" t="str">
        <f t="shared" si="234"/>
        <v/>
      </c>
      <c r="PE195" s="201"/>
      <c r="PF195" s="201"/>
      <c r="PG195" s="203"/>
      <c r="PH195" s="201"/>
      <c r="PI195" s="201"/>
      <c r="PJ195" s="201"/>
      <c r="PK195" s="201" t="str">
        <f t="shared" si="235"/>
        <v/>
      </c>
      <c r="PL195" s="201"/>
      <c r="PM195" s="201"/>
      <c r="PN195" s="201"/>
      <c r="PO195" s="201"/>
      <c r="PP195" s="201"/>
      <c r="PQ195" s="201"/>
      <c r="PR195" s="201" t="str">
        <f t="shared" si="236"/>
        <v/>
      </c>
      <c r="PS195" s="201"/>
      <c r="PT195" s="201"/>
      <c r="PU195" s="201"/>
      <c r="PV195" s="201"/>
      <c r="PW195" s="201"/>
      <c r="PX195" s="201"/>
      <c r="PY195" s="201" t="str">
        <f t="shared" si="237"/>
        <v/>
      </c>
      <c r="PZ195" s="201"/>
      <c r="QA195" s="201"/>
      <c r="QB195" s="201"/>
      <c r="QC195" s="201"/>
      <c r="QD195" s="201"/>
      <c r="QE195" s="201"/>
      <c r="QF195" s="201" t="str">
        <f t="shared" si="238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5" x14ac:dyDescent="0.2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217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241"/>
        <v>0</v>
      </c>
      <c r="V196" s="201"/>
      <c r="W196" s="201"/>
      <c r="X196" s="203"/>
      <c r="Y196" s="201"/>
      <c r="Z196" s="201"/>
      <c r="AA196" s="201"/>
      <c r="AB196" s="201">
        <f t="shared" si="242"/>
        <v>0</v>
      </c>
      <c r="AC196" s="201"/>
      <c r="AD196" s="201"/>
      <c r="AE196" s="203"/>
      <c r="AF196" s="201"/>
      <c r="AG196" s="201"/>
      <c r="AH196" s="201"/>
      <c r="AI196" s="201">
        <f t="shared" si="243"/>
        <v>0</v>
      </c>
      <c r="AJ196" s="201"/>
      <c r="AK196" s="201"/>
      <c r="AL196" s="203"/>
      <c r="AM196" s="201"/>
      <c r="AN196" s="201"/>
      <c r="AO196" s="201"/>
      <c r="AP196" s="201">
        <f t="shared" si="244"/>
        <v>0</v>
      </c>
      <c r="AQ196" s="201"/>
      <c r="AR196" s="201"/>
      <c r="AS196" s="203"/>
      <c r="AT196" s="201"/>
      <c r="AU196" s="201"/>
      <c r="AV196" s="201"/>
      <c r="AW196" s="201">
        <f t="shared" si="245"/>
        <v>0</v>
      </c>
      <c r="AX196" s="201"/>
      <c r="AY196" s="201"/>
      <c r="AZ196" s="201"/>
      <c r="BA196" s="201"/>
      <c r="BB196" s="201"/>
      <c r="BC196" s="201"/>
      <c r="BD196" s="201">
        <f t="shared" si="246"/>
        <v>0</v>
      </c>
      <c r="BE196" s="201"/>
      <c r="BF196" s="201"/>
      <c r="BG196" s="203"/>
      <c r="BH196" s="201"/>
      <c r="BI196" s="201"/>
      <c r="BJ196" s="201"/>
      <c r="BK196" s="201">
        <f t="shared" si="247"/>
        <v>20</v>
      </c>
      <c r="BL196" s="201"/>
      <c r="BM196" s="201"/>
      <c r="BN196" s="203"/>
      <c r="BO196" s="201"/>
      <c r="BP196" s="201"/>
      <c r="BQ196" s="201"/>
      <c r="BR196" s="201">
        <f t="shared" si="248"/>
        <v>0</v>
      </c>
      <c r="BS196" s="201"/>
      <c r="BT196" s="201"/>
      <c r="BU196" s="203"/>
      <c r="BV196" s="201"/>
      <c r="BW196" s="201"/>
      <c r="BX196" s="201"/>
      <c r="BY196" s="201">
        <f t="shared" si="249"/>
        <v>0</v>
      </c>
      <c r="BZ196" s="201"/>
      <c r="CA196" s="201"/>
      <c r="CB196" s="203"/>
      <c r="CC196" s="201"/>
      <c r="CD196" s="201"/>
      <c r="CE196" s="201"/>
      <c r="CF196" s="201">
        <f t="shared" si="250"/>
        <v>0</v>
      </c>
      <c r="CG196" s="201"/>
      <c r="CH196" s="201"/>
      <c r="CI196" s="203"/>
      <c r="CJ196" s="201"/>
      <c r="CK196" s="201"/>
      <c r="CL196" s="201"/>
      <c r="CM196" s="201">
        <f t="shared" si="251"/>
        <v>0</v>
      </c>
      <c r="CN196" s="201"/>
      <c r="CO196" s="201"/>
      <c r="CP196" s="201"/>
      <c r="CQ196" s="201"/>
      <c r="CR196" s="201"/>
      <c r="CS196" s="201"/>
      <c r="CT196" s="201">
        <f t="shared" si="252"/>
        <v>0</v>
      </c>
      <c r="CU196" s="201"/>
      <c r="CV196" s="201"/>
      <c r="CW196" s="203"/>
      <c r="CX196" s="201"/>
      <c r="CY196" s="201"/>
      <c r="CZ196" s="201"/>
      <c r="DA196" s="201">
        <f t="shared" si="253"/>
        <v>20</v>
      </c>
      <c r="DB196" s="201"/>
      <c r="DC196" s="201"/>
      <c r="DD196" s="203"/>
      <c r="DE196" s="201"/>
      <c r="DF196" s="201"/>
      <c r="DG196" s="201"/>
      <c r="DH196" s="201">
        <f t="shared" si="254"/>
        <v>0</v>
      </c>
      <c r="DI196" s="201"/>
      <c r="DJ196" s="201"/>
      <c r="DK196" s="203"/>
      <c r="DL196" s="201"/>
      <c r="DM196" s="201"/>
      <c r="DN196" s="201"/>
      <c r="DO196" s="201">
        <f t="shared" si="255"/>
        <v>0</v>
      </c>
      <c r="DP196" s="201"/>
      <c r="DQ196" s="201"/>
      <c r="DR196" s="203"/>
      <c r="DS196" s="201"/>
      <c r="DT196" s="201"/>
      <c r="DU196" s="201"/>
      <c r="DV196" s="201">
        <f t="shared" si="256"/>
        <v>0</v>
      </c>
      <c r="DW196" s="201"/>
      <c r="DX196" s="201"/>
      <c r="DY196" s="203"/>
      <c r="DZ196" s="201"/>
      <c r="EA196" s="201"/>
      <c r="EB196" s="201"/>
      <c r="EC196" s="201">
        <f t="shared" si="257"/>
        <v>0</v>
      </c>
      <c r="ED196" s="201"/>
      <c r="EE196" s="201"/>
      <c r="EF196" s="201"/>
      <c r="EG196" s="201"/>
      <c r="EH196" s="201"/>
      <c r="EI196" s="201"/>
      <c r="EJ196" s="201">
        <f t="shared" si="258"/>
        <v>20</v>
      </c>
      <c r="EK196" s="201"/>
      <c r="EL196" s="201"/>
      <c r="EM196" s="203"/>
      <c r="EN196" s="201"/>
      <c r="EO196" s="201"/>
      <c r="EP196" s="201"/>
      <c r="EQ196" s="201">
        <f t="shared" si="259"/>
        <v>0</v>
      </c>
      <c r="ER196" s="201"/>
      <c r="ES196" s="201"/>
      <c r="ET196" s="203"/>
      <c r="EU196" s="201"/>
      <c r="EV196" s="201"/>
      <c r="EW196" s="201"/>
      <c r="EX196" s="201">
        <f t="shared" si="260"/>
        <v>0</v>
      </c>
      <c r="EY196" s="201"/>
      <c r="EZ196" s="201"/>
      <c r="FA196" s="203"/>
      <c r="FB196" s="201"/>
      <c r="FC196" s="201"/>
      <c r="FD196" s="201"/>
      <c r="FE196" s="201">
        <f t="shared" si="261"/>
        <v>0</v>
      </c>
      <c r="FF196" s="201"/>
      <c r="FG196" s="201"/>
      <c r="FH196" s="203"/>
      <c r="FI196" s="201"/>
      <c r="FJ196" s="201"/>
      <c r="FK196" s="201"/>
      <c r="FL196" s="201" t="str">
        <f t="shared" si="262"/>
        <v/>
      </c>
      <c r="FM196" s="201"/>
      <c r="FN196" s="201"/>
      <c r="FO196" s="203"/>
      <c r="FP196" s="201"/>
      <c r="FQ196" s="201"/>
      <c r="FR196" s="201"/>
      <c r="FS196" s="201">
        <f t="shared" si="263"/>
        <v>0</v>
      </c>
      <c r="FT196" s="201"/>
      <c r="FU196" s="201"/>
      <c r="FV196" s="201"/>
      <c r="FW196" s="201"/>
      <c r="FX196" s="201"/>
      <c r="FY196" s="201"/>
      <c r="FZ196" s="201" t="str">
        <f t="shared" si="264"/>
        <v/>
      </c>
      <c r="GA196" s="201"/>
      <c r="GB196" s="201"/>
      <c r="GC196" s="203"/>
      <c r="GD196" s="201"/>
      <c r="GE196" s="201"/>
      <c r="GF196" s="201"/>
      <c r="GG196" s="201" t="str">
        <f t="shared" si="265"/>
        <v/>
      </c>
      <c r="GH196" s="201"/>
      <c r="GI196" s="201"/>
      <c r="GJ196" s="203"/>
      <c r="GK196" s="201"/>
      <c r="GL196" s="201"/>
      <c r="GM196" s="201"/>
      <c r="GN196" s="201" t="str">
        <f t="shared" si="266"/>
        <v/>
      </c>
      <c r="GO196" s="201"/>
      <c r="GP196" s="201"/>
      <c r="GQ196" s="203"/>
      <c r="GR196" s="201"/>
      <c r="GS196" s="201"/>
      <c r="GT196" s="201"/>
      <c r="GU196" s="201" t="str">
        <f t="shared" si="267"/>
        <v/>
      </c>
      <c r="GV196" s="201"/>
      <c r="GW196" s="201"/>
      <c r="GX196" s="203"/>
      <c r="GY196" s="201"/>
      <c r="GZ196" s="201"/>
      <c r="HA196" s="201"/>
      <c r="HB196" s="201" t="str">
        <f t="shared" si="268"/>
        <v/>
      </c>
      <c r="HC196" s="201"/>
      <c r="HD196" s="201"/>
      <c r="HE196" s="203"/>
      <c r="HF196" s="201"/>
      <c r="HG196" s="201"/>
      <c r="HH196" s="201"/>
      <c r="HI196" s="201" t="str">
        <f t="shared" si="269"/>
        <v/>
      </c>
      <c r="HJ196" s="201"/>
      <c r="HK196" s="201"/>
      <c r="HL196" s="201"/>
      <c r="HM196" s="201"/>
      <c r="HN196" s="201"/>
      <c r="HO196" s="201"/>
      <c r="HP196" s="201" t="str">
        <f t="shared" si="270"/>
        <v/>
      </c>
      <c r="HQ196" s="201"/>
      <c r="HR196" s="201"/>
      <c r="HS196" s="203"/>
      <c r="HT196" s="201"/>
      <c r="HU196" s="201"/>
      <c r="HV196" s="201"/>
      <c r="HW196" s="201" t="str">
        <f t="shared" si="271"/>
        <v/>
      </c>
      <c r="HX196" s="201"/>
      <c r="HY196" s="201"/>
      <c r="HZ196" s="203"/>
      <c r="IA196" s="201"/>
      <c r="IB196" s="201"/>
      <c r="IC196" s="201"/>
      <c r="ID196" s="201" t="str">
        <f t="shared" si="272"/>
        <v/>
      </c>
      <c r="IE196" s="201"/>
      <c r="IF196" s="201"/>
      <c r="IG196" s="203"/>
      <c r="IH196" s="201"/>
      <c r="II196" s="201"/>
      <c r="IJ196" s="201"/>
      <c r="IK196" s="201" t="str">
        <f t="shared" si="273"/>
        <v/>
      </c>
      <c r="IL196" s="201"/>
      <c r="IM196" s="201"/>
      <c r="IN196" s="203"/>
      <c r="IO196" s="201"/>
      <c r="IP196" s="201"/>
      <c r="IQ196" s="201"/>
      <c r="IR196" s="201" t="str">
        <f t="shared" si="274"/>
        <v/>
      </c>
      <c r="IS196" s="201"/>
      <c r="IT196" s="201"/>
      <c r="IU196" s="203"/>
      <c r="IV196" s="201"/>
      <c r="IW196" s="201"/>
      <c r="IX196" s="201"/>
      <c r="IY196" s="201" t="str">
        <f t="shared" si="275"/>
        <v/>
      </c>
      <c r="IZ196" s="201"/>
      <c r="JA196" s="201"/>
      <c r="JB196" s="201"/>
      <c r="JC196" s="201"/>
      <c r="JD196" s="201"/>
      <c r="JE196" s="201"/>
      <c r="JF196" s="201" t="str">
        <f t="shared" si="276"/>
        <v/>
      </c>
      <c r="JG196" s="201"/>
      <c r="JH196" s="201"/>
      <c r="JI196" s="203"/>
      <c r="JJ196" s="201"/>
      <c r="JK196" s="201"/>
      <c r="JL196" s="201"/>
      <c r="JM196" s="201" t="str">
        <f t="shared" si="277"/>
        <v/>
      </c>
      <c r="JN196" s="201"/>
      <c r="JO196" s="201"/>
      <c r="JP196" s="203"/>
      <c r="JQ196" s="201"/>
      <c r="JR196" s="201"/>
      <c r="JS196" s="201"/>
      <c r="JT196" s="201" t="str">
        <f t="shared" si="278"/>
        <v/>
      </c>
      <c r="JU196" s="201"/>
      <c r="JV196" s="201"/>
      <c r="JW196" s="203"/>
      <c r="JX196" s="201"/>
      <c r="JY196" s="201"/>
      <c r="JZ196" s="201"/>
      <c r="KA196" s="201" t="str">
        <f t="shared" si="279"/>
        <v/>
      </c>
      <c r="KB196" s="201"/>
      <c r="KC196" s="201"/>
      <c r="KD196" s="203"/>
      <c r="KE196" s="201"/>
      <c r="KF196" s="201"/>
      <c r="KG196" s="201"/>
      <c r="KH196" s="201" t="str">
        <f t="shared" si="280"/>
        <v/>
      </c>
      <c r="KI196" s="201"/>
      <c r="KJ196" s="201"/>
      <c r="KK196" s="203"/>
      <c r="KL196" s="201"/>
      <c r="KM196" s="201"/>
      <c r="KN196" s="201"/>
      <c r="KO196" s="201" t="str">
        <f t="shared" si="281"/>
        <v/>
      </c>
      <c r="KP196" s="201"/>
      <c r="KQ196" s="201"/>
      <c r="KR196" s="201"/>
      <c r="KS196" s="201"/>
      <c r="KT196" s="201"/>
      <c r="KU196" s="201"/>
      <c r="KV196" s="201" t="str">
        <f t="shared" si="282"/>
        <v/>
      </c>
      <c r="KW196" s="201"/>
      <c r="KX196" s="201"/>
      <c r="KY196" s="203"/>
      <c r="KZ196" s="201"/>
      <c r="LA196" s="201"/>
      <c r="LB196" s="201"/>
      <c r="LC196" s="201" t="str">
        <f t="shared" si="283"/>
        <v/>
      </c>
      <c r="LD196" s="201"/>
      <c r="LE196" s="201"/>
      <c r="LF196" s="203"/>
      <c r="LG196" s="201"/>
      <c r="LH196" s="201"/>
      <c r="LI196" s="201"/>
      <c r="LJ196" s="201" t="str">
        <f t="shared" si="220"/>
        <v/>
      </c>
      <c r="LK196" s="201"/>
      <c r="LL196" s="201"/>
      <c r="LM196" s="203"/>
      <c r="LN196" s="201"/>
      <c r="LO196" s="201"/>
      <c r="LP196" s="201"/>
      <c r="LQ196" s="201" t="str">
        <f t="shared" si="221"/>
        <v/>
      </c>
      <c r="LR196" s="201"/>
      <c r="LS196" s="201"/>
      <c r="LT196" s="203"/>
      <c r="LU196" s="201"/>
      <c r="LV196" s="201"/>
      <c r="LW196" s="201"/>
      <c r="LX196" s="201" t="str">
        <f t="shared" si="222"/>
        <v/>
      </c>
      <c r="LY196" s="201"/>
      <c r="LZ196" s="201"/>
      <c r="MA196" s="203"/>
      <c r="MB196" s="201"/>
      <c r="MC196" s="201"/>
      <c r="MD196" s="201"/>
      <c r="ME196" s="201" t="str">
        <f t="shared" si="223"/>
        <v/>
      </c>
      <c r="MF196" s="201"/>
      <c r="MG196" s="201"/>
      <c r="MH196" s="201"/>
      <c r="MI196" s="201"/>
      <c r="MJ196" s="201"/>
      <c r="MK196" s="201"/>
      <c r="ML196" s="201" t="str">
        <f t="shared" si="224"/>
        <v/>
      </c>
      <c r="MM196" s="201"/>
      <c r="MN196" s="201"/>
      <c r="MO196" s="203"/>
      <c r="MP196" s="201"/>
      <c r="MQ196" s="201"/>
      <c r="MR196" s="201"/>
      <c r="MS196" s="201" t="str">
        <f t="shared" si="225"/>
        <v/>
      </c>
      <c r="MT196" s="201"/>
      <c r="MU196" s="201"/>
      <c r="MV196" s="203"/>
      <c r="MW196" s="201"/>
      <c r="MX196" s="201"/>
      <c r="MY196" s="201"/>
      <c r="MZ196" s="201" t="str">
        <f t="shared" si="226"/>
        <v/>
      </c>
      <c r="NA196" s="201"/>
      <c r="NB196" s="201"/>
      <c r="NC196" s="203"/>
      <c r="ND196" s="201"/>
      <c r="NE196" s="201"/>
      <c r="NF196" s="201"/>
      <c r="NG196" s="201" t="str">
        <f t="shared" si="227"/>
        <v/>
      </c>
      <c r="NH196" s="201"/>
      <c r="NI196" s="201"/>
      <c r="NJ196" s="203"/>
      <c r="NK196" s="201"/>
      <c r="NL196" s="201"/>
      <c r="NM196" s="201"/>
      <c r="NN196" s="201" t="str">
        <f t="shared" si="228"/>
        <v/>
      </c>
      <c r="NO196" s="201"/>
      <c r="NP196" s="201"/>
      <c r="NQ196" s="203"/>
      <c r="NR196" s="201"/>
      <c r="NS196" s="201"/>
      <c r="NT196" s="201"/>
      <c r="NU196" s="201" t="str">
        <f t="shared" si="229"/>
        <v/>
      </c>
      <c r="NV196" s="201"/>
      <c r="NW196" s="201"/>
      <c r="NX196" s="201"/>
      <c r="NY196" s="201"/>
      <c r="NZ196" s="201"/>
      <c r="OA196" s="201"/>
      <c r="OB196" s="201" t="str">
        <f t="shared" si="230"/>
        <v/>
      </c>
      <c r="OC196" s="201"/>
      <c r="OD196" s="201"/>
      <c r="OE196" s="203"/>
      <c r="OF196" s="201"/>
      <c r="OG196" s="201"/>
      <c r="OH196" s="201"/>
      <c r="OI196" s="201" t="str">
        <f t="shared" si="231"/>
        <v/>
      </c>
      <c r="OJ196" s="201"/>
      <c r="OK196" s="201"/>
      <c r="OL196" s="203"/>
      <c r="OM196" s="201"/>
      <c r="ON196" s="201"/>
      <c r="OO196" s="201"/>
      <c r="OP196" s="201" t="str">
        <f t="shared" si="232"/>
        <v/>
      </c>
      <c r="OQ196" s="201"/>
      <c r="OR196" s="201"/>
      <c r="OS196" s="203"/>
      <c r="OT196" s="201"/>
      <c r="OU196" s="201"/>
      <c r="OV196" s="201"/>
      <c r="OW196" s="201" t="str">
        <f t="shared" si="233"/>
        <v/>
      </c>
      <c r="OX196" s="201"/>
      <c r="OY196" s="201"/>
      <c r="OZ196" s="203"/>
      <c r="PA196" s="201"/>
      <c r="PB196" s="201"/>
      <c r="PC196" s="201"/>
      <c r="PD196" s="201" t="str">
        <f t="shared" si="234"/>
        <v/>
      </c>
      <c r="PE196" s="201"/>
      <c r="PF196" s="201"/>
      <c r="PG196" s="203"/>
      <c r="PH196" s="201"/>
      <c r="PI196" s="201"/>
      <c r="PJ196" s="201"/>
      <c r="PK196" s="201" t="str">
        <f t="shared" si="235"/>
        <v/>
      </c>
      <c r="PL196" s="201"/>
      <c r="PM196" s="201"/>
      <c r="PN196" s="201"/>
      <c r="PO196" s="201"/>
      <c r="PP196" s="201"/>
      <c r="PQ196" s="201"/>
      <c r="PR196" s="201" t="str">
        <f t="shared" si="236"/>
        <v/>
      </c>
      <c r="PS196" s="201"/>
      <c r="PT196" s="201"/>
      <c r="PU196" s="201"/>
      <c r="PV196" s="201"/>
      <c r="PW196" s="201"/>
      <c r="PX196" s="201"/>
      <c r="PY196" s="201" t="str">
        <f t="shared" si="237"/>
        <v/>
      </c>
      <c r="PZ196" s="201"/>
      <c r="QA196" s="201"/>
      <c r="QB196" s="201"/>
      <c r="QC196" s="201"/>
      <c r="QD196" s="201"/>
      <c r="QE196" s="201"/>
      <c r="QF196" s="201" t="str">
        <f t="shared" si="238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5" x14ac:dyDescent="0.2">
      <c r="A197" s="201"/>
      <c r="B197" s="202"/>
      <c r="C197" s="202"/>
      <c r="D197" s="202"/>
      <c r="E197" s="202"/>
      <c r="F197" s="201" t="str">
        <f t="shared" si="216"/>
        <v/>
      </c>
      <c r="G197" s="201" t="e">
        <f t="shared" ref="G197:G199" si="284">G22</f>
        <v>#N/A</v>
      </c>
      <c r="H197" s="202"/>
      <c r="I197" s="202"/>
      <c r="J197" s="202"/>
      <c r="K197" s="201"/>
      <c r="L197" s="201"/>
      <c r="M197" s="201" t="str">
        <f t="shared" si="217"/>
        <v/>
      </c>
      <c r="N197" s="201">
        <f t="shared" ref="N197:N199" si="285">N22</f>
        <v>0</v>
      </c>
      <c r="O197" s="201"/>
      <c r="P197" s="201"/>
      <c r="Q197" s="203"/>
      <c r="R197" s="201"/>
      <c r="S197" s="201"/>
      <c r="T197" s="201"/>
      <c r="U197" s="201">
        <f t="shared" si="241"/>
        <v>0</v>
      </c>
      <c r="V197" s="201"/>
      <c r="W197" s="201"/>
      <c r="X197" s="203"/>
      <c r="Y197" s="201"/>
      <c r="Z197" s="201"/>
      <c r="AA197" s="201"/>
      <c r="AB197" s="201">
        <f t="shared" si="242"/>
        <v>0</v>
      </c>
      <c r="AC197" s="201"/>
      <c r="AD197" s="201"/>
      <c r="AE197" s="203"/>
      <c r="AF197" s="201"/>
      <c r="AG197" s="201"/>
      <c r="AH197" s="201"/>
      <c r="AI197" s="201">
        <f t="shared" si="243"/>
        <v>0</v>
      </c>
      <c r="AJ197" s="201"/>
      <c r="AK197" s="201"/>
      <c r="AL197" s="203"/>
      <c r="AM197" s="201"/>
      <c r="AN197" s="201"/>
      <c r="AO197" s="201"/>
      <c r="AP197" s="201">
        <f t="shared" si="244"/>
        <v>0</v>
      </c>
      <c r="AQ197" s="201"/>
      <c r="AR197" s="201"/>
      <c r="AS197" s="203"/>
      <c r="AT197" s="201"/>
      <c r="AU197" s="201"/>
      <c r="AV197" s="201"/>
      <c r="AW197" s="201">
        <f t="shared" si="245"/>
        <v>0</v>
      </c>
      <c r="AX197" s="201"/>
      <c r="AY197" s="201"/>
      <c r="AZ197" s="201"/>
      <c r="BA197" s="201"/>
      <c r="BB197" s="201"/>
      <c r="BC197" s="201"/>
      <c r="BD197" s="201">
        <f t="shared" si="246"/>
        <v>0</v>
      </c>
      <c r="BE197" s="201"/>
      <c r="BF197" s="201"/>
      <c r="BG197" s="203"/>
      <c r="BH197" s="201"/>
      <c r="BI197" s="201"/>
      <c r="BJ197" s="201"/>
      <c r="BK197" s="201">
        <f t="shared" si="247"/>
        <v>20</v>
      </c>
      <c r="BL197" s="201"/>
      <c r="BM197" s="201"/>
      <c r="BN197" s="203"/>
      <c r="BO197" s="201"/>
      <c r="BP197" s="201"/>
      <c r="BQ197" s="201"/>
      <c r="BR197" s="201">
        <f t="shared" si="248"/>
        <v>0</v>
      </c>
      <c r="BS197" s="201"/>
      <c r="BT197" s="201"/>
      <c r="BU197" s="203"/>
      <c r="BV197" s="201"/>
      <c r="BW197" s="201"/>
      <c r="BX197" s="201"/>
      <c r="BY197" s="201">
        <f t="shared" si="249"/>
        <v>0</v>
      </c>
      <c r="BZ197" s="201"/>
      <c r="CA197" s="201"/>
      <c r="CB197" s="203"/>
      <c r="CC197" s="201"/>
      <c r="CD197" s="201"/>
      <c r="CE197" s="201"/>
      <c r="CF197" s="201">
        <f t="shared" si="250"/>
        <v>0</v>
      </c>
      <c r="CG197" s="201"/>
      <c r="CH197" s="201"/>
      <c r="CI197" s="203"/>
      <c r="CJ197" s="201"/>
      <c r="CK197" s="201"/>
      <c r="CL197" s="201"/>
      <c r="CM197" s="201">
        <f t="shared" si="251"/>
        <v>0</v>
      </c>
      <c r="CN197" s="201"/>
      <c r="CO197" s="201"/>
      <c r="CP197" s="201"/>
      <c r="CQ197" s="201"/>
      <c r="CR197" s="201"/>
      <c r="CS197" s="201"/>
      <c r="CT197" s="201">
        <f t="shared" si="252"/>
        <v>0</v>
      </c>
      <c r="CU197" s="201"/>
      <c r="CV197" s="201"/>
      <c r="CW197" s="203"/>
      <c r="CX197" s="201"/>
      <c r="CY197" s="201"/>
      <c r="CZ197" s="201"/>
      <c r="DA197" s="201">
        <f t="shared" si="253"/>
        <v>0</v>
      </c>
      <c r="DB197" s="201"/>
      <c r="DC197" s="201"/>
      <c r="DD197" s="203"/>
      <c r="DE197" s="201"/>
      <c r="DF197" s="201"/>
      <c r="DG197" s="201"/>
      <c r="DH197" s="201">
        <f t="shared" si="254"/>
        <v>0</v>
      </c>
      <c r="DI197" s="201"/>
      <c r="DJ197" s="201"/>
      <c r="DK197" s="203"/>
      <c r="DL197" s="201"/>
      <c r="DM197" s="201"/>
      <c r="DN197" s="201"/>
      <c r="DO197" s="201">
        <f t="shared" si="255"/>
        <v>0</v>
      </c>
      <c r="DP197" s="201"/>
      <c r="DQ197" s="201"/>
      <c r="DR197" s="203"/>
      <c r="DS197" s="201"/>
      <c r="DT197" s="201"/>
      <c r="DU197" s="201"/>
      <c r="DV197" s="201">
        <f t="shared" si="256"/>
        <v>0</v>
      </c>
      <c r="DW197" s="201"/>
      <c r="DX197" s="201"/>
      <c r="DY197" s="203"/>
      <c r="DZ197" s="201"/>
      <c r="EA197" s="201"/>
      <c r="EB197" s="201"/>
      <c r="EC197" s="201">
        <f t="shared" si="257"/>
        <v>0</v>
      </c>
      <c r="ED197" s="201"/>
      <c r="EE197" s="201"/>
      <c r="EF197" s="201"/>
      <c r="EG197" s="201"/>
      <c r="EH197" s="201"/>
      <c r="EI197" s="201"/>
      <c r="EJ197" s="201">
        <f t="shared" si="258"/>
        <v>20</v>
      </c>
      <c r="EK197" s="201"/>
      <c r="EL197" s="201"/>
      <c r="EM197" s="203"/>
      <c r="EN197" s="201"/>
      <c r="EO197" s="201"/>
      <c r="EP197" s="201"/>
      <c r="EQ197" s="201">
        <f t="shared" si="259"/>
        <v>0</v>
      </c>
      <c r="ER197" s="201"/>
      <c r="ES197" s="201"/>
      <c r="ET197" s="203"/>
      <c r="EU197" s="201"/>
      <c r="EV197" s="201"/>
      <c r="EW197" s="201"/>
      <c r="EX197" s="201">
        <f t="shared" si="260"/>
        <v>0</v>
      </c>
      <c r="EY197" s="201"/>
      <c r="EZ197" s="201"/>
      <c r="FA197" s="203"/>
      <c r="FB197" s="201"/>
      <c r="FC197" s="201"/>
      <c r="FD197" s="201"/>
      <c r="FE197" s="201">
        <f t="shared" si="261"/>
        <v>0</v>
      </c>
      <c r="FF197" s="201"/>
      <c r="FG197" s="201"/>
      <c r="FH197" s="203"/>
      <c r="FI197" s="201"/>
      <c r="FJ197" s="201"/>
      <c r="FK197" s="201"/>
      <c r="FL197" s="201" t="str">
        <f t="shared" si="262"/>
        <v/>
      </c>
      <c r="FM197" s="201"/>
      <c r="FN197" s="201"/>
      <c r="FO197" s="203"/>
      <c r="FP197" s="201"/>
      <c r="FQ197" s="201"/>
      <c r="FR197" s="201"/>
      <c r="FS197" s="201">
        <f t="shared" si="263"/>
        <v>0</v>
      </c>
      <c r="FT197" s="201"/>
      <c r="FU197" s="201"/>
      <c r="FV197" s="201"/>
      <c r="FW197" s="201"/>
      <c r="FX197" s="201"/>
      <c r="FY197" s="201"/>
      <c r="FZ197" s="201" t="str">
        <f t="shared" si="264"/>
        <v/>
      </c>
      <c r="GA197" s="201"/>
      <c r="GB197" s="201"/>
      <c r="GC197" s="203"/>
      <c r="GD197" s="201"/>
      <c r="GE197" s="201"/>
      <c r="GF197" s="201"/>
      <c r="GG197" s="201" t="str">
        <f t="shared" si="265"/>
        <v/>
      </c>
      <c r="GH197" s="201"/>
      <c r="GI197" s="201"/>
      <c r="GJ197" s="203"/>
      <c r="GK197" s="201"/>
      <c r="GL197" s="201"/>
      <c r="GM197" s="201"/>
      <c r="GN197" s="201" t="str">
        <f t="shared" si="266"/>
        <v/>
      </c>
      <c r="GO197" s="201"/>
      <c r="GP197" s="201"/>
      <c r="GQ197" s="203"/>
      <c r="GR197" s="201"/>
      <c r="GS197" s="201"/>
      <c r="GT197" s="201"/>
      <c r="GU197" s="201" t="str">
        <f t="shared" si="267"/>
        <v/>
      </c>
      <c r="GV197" s="201"/>
      <c r="GW197" s="201"/>
      <c r="GX197" s="203"/>
      <c r="GY197" s="201"/>
      <c r="GZ197" s="201"/>
      <c r="HA197" s="201"/>
      <c r="HB197" s="201" t="str">
        <f t="shared" si="268"/>
        <v/>
      </c>
      <c r="HC197" s="201"/>
      <c r="HD197" s="201"/>
      <c r="HE197" s="203"/>
      <c r="HF197" s="201"/>
      <c r="HG197" s="201"/>
      <c r="HH197" s="201"/>
      <c r="HI197" s="201" t="str">
        <f t="shared" si="269"/>
        <v/>
      </c>
      <c r="HJ197" s="201"/>
      <c r="HK197" s="201"/>
      <c r="HL197" s="201"/>
      <c r="HM197" s="201"/>
      <c r="HN197" s="201"/>
      <c r="HO197" s="201"/>
      <c r="HP197" s="201" t="str">
        <f t="shared" si="270"/>
        <v/>
      </c>
      <c r="HQ197" s="201"/>
      <c r="HR197" s="201"/>
      <c r="HS197" s="203"/>
      <c r="HT197" s="201"/>
      <c r="HU197" s="201"/>
      <c r="HV197" s="201"/>
      <c r="HW197" s="201" t="str">
        <f t="shared" si="271"/>
        <v/>
      </c>
      <c r="HX197" s="201"/>
      <c r="HY197" s="201"/>
      <c r="HZ197" s="203"/>
      <c r="IA197" s="201"/>
      <c r="IB197" s="201"/>
      <c r="IC197" s="201"/>
      <c r="ID197" s="201" t="str">
        <f t="shared" si="272"/>
        <v/>
      </c>
      <c r="IE197" s="201"/>
      <c r="IF197" s="201"/>
      <c r="IG197" s="203"/>
      <c r="IH197" s="201"/>
      <c r="II197" s="201"/>
      <c r="IJ197" s="201"/>
      <c r="IK197" s="201" t="str">
        <f t="shared" si="273"/>
        <v/>
      </c>
      <c r="IL197" s="201"/>
      <c r="IM197" s="201"/>
      <c r="IN197" s="203"/>
      <c r="IO197" s="201"/>
      <c r="IP197" s="201"/>
      <c r="IQ197" s="201"/>
      <c r="IR197" s="201" t="str">
        <f t="shared" si="274"/>
        <v/>
      </c>
      <c r="IS197" s="201"/>
      <c r="IT197" s="201"/>
      <c r="IU197" s="203"/>
      <c r="IV197" s="201"/>
      <c r="IW197" s="201"/>
      <c r="IX197" s="201"/>
      <c r="IY197" s="201" t="str">
        <f t="shared" si="275"/>
        <v/>
      </c>
      <c r="IZ197" s="201"/>
      <c r="JA197" s="201"/>
      <c r="JB197" s="201"/>
      <c r="JC197" s="201"/>
      <c r="JD197" s="201"/>
      <c r="JE197" s="201"/>
      <c r="JF197" s="201" t="str">
        <f t="shared" si="276"/>
        <v/>
      </c>
      <c r="JG197" s="201"/>
      <c r="JH197" s="201"/>
      <c r="JI197" s="203"/>
      <c r="JJ197" s="201"/>
      <c r="JK197" s="201"/>
      <c r="JL197" s="201"/>
      <c r="JM197" s="201" t="str">
        <f t="shared" si="277"/>
        <v/>
      </c>
      <c r="JN197" s="201"/>
      <c r="JO197" s="201"/>
      <c r="JP197" s="203"/>
      <c r="JQ197" s="201"/>
      <c r="JR197" s="201"/>
      <c r="JS197" s="201"/>
      <c r="JT197" s="201" t="str">
        <f t="shared" si="278"/>
        <v/>
      </c>
      <c r="JU197" s="201"/>
      <c r="JV197" s="201"/>
      <c r="JW197" s="203"/>
      <c r="JX197" s="201"/>
      <c r="JY197" s="201"/>
      <c r="JZ197" s="201"/>
      <c r="KA197" s="201" t="str">
        <f t="shared" si="279"/>
        <v/>
      </c>
      <c r="KB197" s="201"/>
      <c r="KC197" s="201"/>
      <c r="KD197" s="203"/>
      <c r="KE197" s="201"/>
      <c r="KF197" s="201"/>
      <c r="KG197" s="201"/>
      <c r="KH197" s="201" t="str">
        <f t="shared" si="280"/>
        <v/>
      </c>
      <c r="KI197" s="201"/>
      <c r="KJ197" s="201"/>
      <c r="KK197" s="203"/>
      <c r="KL197" s="201"/>
      <c r="KM197" s="201"/>
      <c r="KN197" s="201"/>
      <c r="KO197" s="201" t="str">
        <f t="shared" si="281"/>
        <v/>
      </c>
      <c r="KP197" s="201"/>
      <c r="KQ197" s="201"/>
      <c r="KR197" s="201"/>
      <c r="KS197" s="201"/>
      <c r="KT197" s="201"/>
      <c r="KU197" s="201"/>
      <c r="KV197" s="201" t="str">
        <f t="shared" si="282"/>
        <v/>
      </c>
      <c r="KW197" s="201"/>
      <c r="KX197" s="201"/>
      <c r="KY197" s="203"/>
      <c r="KZ197" s="201"/>
      <c r="LA197" s="201"/>
      <c r="LB197" s="201"/>
      <c r="LC197" s="201" t="str">
        <f t="shared" si="283"/>
        <v/>
      </c>
      <c r="LD197" s="201"/>
      <c r="LE197" s="201"/>
      <c r="LF197" s="203"/>
      <c r="LG197" s="201"/>
      <c r="LH197" s="201"/>
      <c r="LI197" s="201"/>
      <c r="LJ197" s="201" t="str">
        <f t="shared" si="220"/>
        <v/>
      </c>
      <c r="LK197" s="201"/>
      <c r="LL197" s="201"/>
      <c r="LM197" s="203"/>
      <c r="LN197" s="201"/>
      <c r="LO197" s="201"/>
      <c r="LP197" s="201"/>
      <c r="LQ197" s="201" t="str">
        <f t="shared" si="221"/>
        <v/>
      </c>
      <c r="LR197" s="201"/>
      <c r="LS197" s="201"/>
      <c r="LT197" s="203"/>
      <c r="LU197" s="201"/>
      <c r="LV197" s="201"/>
      <c r="LW197" s="201"/>
      <c r="LX197" s="201" t="str">
        <f t="shared" si="222"/>
        <v/>
      </c>
      <c r="LY197" s="201"/>
      <c r="LZ197" s="201"/>
      <c r="MA197" s="203"/>
      <c r="MB197" s="201"/>
      <c r="MC197" s="201"/>
      <c r="MD197" s="201"/>
      <c r="ME197" s="201" t="str">
        <f t="shared" si="223"/>
        <v/>
      </c>
      <c r="MF197" s="201"/>
      <c r="MG197" s="201"/>
      <c r="MH197" s="201"/>
      <c r="MI197" s="201"/>
      <c r="MJ197" s="201"/>
      <c r="MK197" s="201"/>
      <c r="ML197" s="201" t="str">
        <f t="shared" si="224"/>
        <v/>
      </c>
      <c r="MM197" s="201"/>
      <c r="MN197" s="201"/>
      <c r="MO197" s="203"/>
      <c r="MP197" s="201"/>
      <c r="MQ197" s="201"/>
      <c r="MR197" s="201"/>
      <c r="MS197" s="201" t="str">
        <f t="shared" si="225"/>
        <v/>
      </c>
      <c r="MT197" s="201"/>
      <c r="MU197" s="201"/>
      <c r="MV197" s="203"/>
      <c r="MW197" s="201"/>
      <c r="MX197" s="201"/>
      <c r="MY197" s="201"/>
      <c r="MZ197" s="201" t="str">
        <f t="shared" si="226"/>
        <v/>
      </c>
      <c r="NA197" s="201"/>
      <c r="NB197" s="201"/>
      <c r="NC197" s="203"/>
      <c r="ND197" s="201"/>
      <c r="NE197" s="201"/>
      <c r="NF197" s="201"/>
      <c r="NG197" s="201" t="str">
        <f t="shared" si="227"/>
        <v/>
      </c>
      <c r="NH197" s="201"/>
      <c r="NI197" s="201"/>
      <c r="NJ197" s="203"/>
      <c r="NK197" s="201"/>
      <c r="NL197" s="201"/>
      <c r="NM197" s="201"/>
      <c r="NN197" s="201" t="str">
        <f t="shared" si="228"/>
        <v/>
      </c>
      <c r="NO197" s="201"/>
      <c r="NP197" s="201"/>
      <c r="NQ197" s="203"/>
      <c r="NR197" s="201"/>
      <c r="NS197" s="201"/>
      <c r="NT197" s="201"/>
      <c r="NU197" s="201" t="str">
        <f t="shared" si="229"/>
        <v/>
      </c>
      <c r="NV197" s="201"/>
      <c r="NW197" s="201"/>
      <c r="NX197" s="201"/>
      <c r="NY197" s="201"/>
      <c r="NZ197" s="201"/>
      <c r="OA197" s="201"/>
      <c r="OB197" s="201" t="str">
        <f t="shared" si="230"/>
        <v/>
      </c>
      <c r="OC197" s="201"/>
      <c r="OD197" s="201"/>
      <c r="OE197" s="203"/>
      <c r="OF197" s="201"/>
      <c r="OG197" s="201"/>
      <c r="OH197" s="201"/>
      <c r="OI197" s="201" t="str">
        <f t="shared" si="231"/>
        <v/>
      </c>
      <c r="OJ197" s="201"/>
      <c r="OK197" s="201"/>
      <c r="OL197" s="203"/>
      <c r="OM197" s="201"/>
      <c r="ON197" s="201"/>
      <c r="OO197" s="201"/>
      <c r="OP197" s="201" t="str">
        <f t="shared" si="232"/>
        <v/>
      </c>
      <c r="OQ197" s="201"/>
      <c r="OR197" s="201"/>
      <c r="OS197" s="203"/>
      <c r="OT197" s="201"/>
      <c r="OU197" s="201"/>
      <c r="OV197" s="201"/>
      <c r="OW197" s="201" t="str">
        <f t="shared" si="233"/>
        <v/>
      </c>
      <c r="OX197" s="201"/>
      <c r="OY197" s="201"/>
      <c r="OZ197" s="203"/>
      <c r="PA197" s="201"/>
      <c r="PB197" s="201"/>
      <c r="PC197" s="201"/>
      <c r="PD197" s="201" t="str">
        <f t="shared" si="234"/>
        <v/>
      </c>
      <c r="PE197" s="201"/>
      <c r="PF197" s="201"/>
      <c r="PG197" s="203"/>
      <c r="PH197" s="201"/>
      <c r="PI197" s="201"/>
      <c r="PJ197" s="201"/>
      <c r="PK197" s="201" t="str">
        <f t="shared" si="235"/>
        <v/>
      </c>
      <c r="PL197" s="201"/>
      <c r="PM197" s="201"/>
      <c r="PN197" s="201"/>
      <c r="PO197" s="201"/>
      <c r="PP197" s="201"/>
      <c r="PQ197" s="201"/>
      <c r="PR197" s="201" t="str">
        <f t="shared" si="236"/>
        <v/>
      </c>
      <c r="PS197" s="201"/>
      <c r="PT197" s="201"/>
      <c r="PU197" s="201"/>
      <c r="PV197" s="201"/>
      <c r="PW197" s="201"/>
      <c r="PX197" s="201"/>
      <c r="PY197" s="201" t="str">
        <f t="shared" si="237"/>
        <v/>
      </c>
      <c r="PZ197" s="201"/>
      <c r="QA197" s="201"/>
      <c r="QB197" s="201"/>
      <c r="QC197" s="201"/>
      <c r="QD197" s="201"/>
      <c r="QE197" s="201"/>
      <c r="QF197" s="201" t="str">
        <f t="shared" si="238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5" x14ac:dyDescent="0.2">
      <c r="A198" s="201"/>
      <c r="B198" s="202"/>
      <c r="C198" s="202"/>
      <c r="D198" s="202"/>
      <c r="E198" s="202"/>
      <c r="F198" s="201"/>
      <c r="G198" s="201" t="e">
        <f t="shared" si="284"/>
        <v>#N/A</v>
      </c>
      <c r="H198" s="202"/>
      <c r="I198" s="202"/>
      <c r="J198" s="202"/>
      <c r="K198" s="201"/>
      <c r="L198" s="201"/>
      <c r="M198" s="201"/>
      <c r="N198" s="201">
        <f t="shared" si="285"/>
        <v>20</v>
      </c>
      <c r="O198" s="201"/>
      <c r="P198" s="201"/>
      <c r="Q198" s="203"/>
      <c r="R198" s="201"/>
      <c r="S198" s="201"/>
      <c r="T198" s="201"/>
      <c r="U198" s="201">
        <f t="shared" si="241"/>
        <v>0</v>
      </c>
      <c r="V198" s="201"/>
      <c r="W198" s="201"/>
      <c r="X198" s="203"/>
      <c r="Y198" s="201"/>
      <c r="Z198" s="201"/>
      <c r="AA198" s="201"/>
      <c r="AB198" s="201">
        <f t="shared" si="242"/>
        <v>20</v>
      </c>
      <c r="AC198" s="201"/>
      <c r="AD198" s="201"/>
      <c r="AE198" s="203"/>
      <c r="AF198" s="201"/>
      <c r="AG198" s="201"/>
      <c r="AH198" s="201"/>
      <c r="AI198" s="201">
        <f t="shared" si="243"/>
        <v>30</v>
      </c>
      <c r="AJ198" s="201"/>
      <c r="AK198" s="201"/>
      <c r="AL198" s="203"/>
      <c r="AM198" s="201"/>
      <c r="AN198" s="201"/>
      <c r="AO198" s="201"/>
      <c r="AP198" s="201">
        <f t="shared" si="244"/>
        <v>0</v>
      </c>
      <c r="AQ198" s="201"/>
      <c r="AR198" s="201"/>
      <c r="AS198" s="203"/>
      <c r="AT198" s="201"/>
      <c r="AU198" s="201"/>
      <c r="AV198" s="201"/>
      <c r="AW198" s="201">
        <f t="shared" si="245"/>
        <v>0</v>
      </c>
      <c r="AX198" s="201"/>
      <c r="AY198" s="201"/>
      <c r="AZ198" s="201"/>
      <c r="BA198" s="201"/>
      <c r="BB198" s="201"/>
      <c r="BC198" s="201"/>
      <c r="BD198" s="201">
        <f t="shared" si="246"/>
        <v>0</v>
      </c>
      <c r="BE198" s="201"/>
      <c r="BF198" s="201"/>
      <c r="BG198" s="203"/>
      <c r="BH198" s="201"/>
      <c r="BI198" s="201"/>
      <c r="BJ198" s="201"/>
      <c r="BK198" s="201">
        <f t="shared" si="247"/>
        <v>0</v>
      </c>
      <c r="BL198" s="201"/>
      <c r="BM198" s="201"/>
      <c r="BN198" s="203"/>
      <c r="BO198" s="201"/>
      <c r="BP198" s="201"/>
      <c r="BQ198" s="201"/>
      <c r="BR198" s="201">
        <f t="shared" si="248"/>
        <v>0</v>
      </c>
      <c r="BS198" s="201"/>
      <c r="BT198" s="201"/>
      <c r="BU198" s="203"/>
      <c r="BV198" s="201"/>
      <c r="BW198" s="201"/>
      <c r="BX198" s="201"/>
      <c r="BY198" s="201">
        <f t="shared" si="249"/>
        <v>30</v>
      </c>
      <c r="BZ198" s="201"/>
      <c r="CA198" s="201"/>
      <c r="CB198" s="203"/>
      <c r="CC198" s="201"/>
      <c r="CD198" s="201"/>
      <c r="CE198" s="201"/>
      <c r="CF198" s="201">
        <f t="shared" si="250"/>
        <v>0</v>
      </c>
      <c r="CG198" s="201"/>
      <c r="CH198" s="201"/>
      <c r="CI198" s="203"/>
      <c r="CJ198" s="201"/>
      <c r="CK198" s="201"/>
      <c r="CL198" s="201"/>
      <c r="CM198" s="201">
        <f t="shared" si="251"/>
        <v>0</v>
      </c>
      <c r="CN198" s="201"/>
      <c r="CO198" s="201"/>
      <c r="CP198" s="201"/>
      <c r="CQ198" s="201"/>
      <c r="CR198" s="201"/>
      <c r="CS198" s="201"/>
      <c r="CT198" s="201">
        <f t="shared" si="252"/>
        <v>20</v>
      </c>
      <c r="CU198" s="201"/>
      <c r="CV198" s="201"/>
      <c r="CW198" s="203"/>
      <c r="CX198" s="201"/>
      <c r="CY198" s="201"/>
      <c r="CZ198" s="201"/>
      <c r="DA198" s="201">
        <f t="shared" si="253"/>
        <v>20</v>
      </c>
      <c r="DB198" s="201"/>
      <c r="DC198" s="201"/>
      <c r="DD198" s="203"/>
      <c r="DE198" s="201"/>
      <c r="DF198" s="201"/>
      <c r="DG198" s="201"/>
      <c r="DH198" s="201">
        <f t="shared" si="254"/>
        <v>0</v>
      </c>
      <c r="DI198" s="201"/>
      <c r="DJ198" s="201"/>
      <c r="DK198" s="203"/>
      <c r="DL198" s="201"/>
      <c r="DM198" s="201"/>
      <c r="DN198" s="201"/>
      <c r="DO198" s="201">
        <f t="shared" si="255"/>
        <v>0</v>
      </c>
      <c r="DP198" s="201"/>
      <c r="DQ198" s="201"/>
      <c r="DR198" s="203"/>
      <c r="DS198" s="201"/>
      <c r="DT198" s="201"/>
      <c r="DU198" s="201"/>
      <c r="DV198" s="201">
        <f t="shared" si="256"/>
        <v>0</v>
      </c>
      <c r="DW198" s="201"/>
      <c r="DX198" s="201"/>
      <c r="DY198" s="203"/>
      <c r="DZ198" s="201"/>
      <c r="EA198" s="201"/>
      <c r="EB198" s="201"/>
      <c r="EC198" s="201">
        <f t="shared" si="257"/>
        <v>0</v>
      </c>
      <c r="ED198" s="201"/>
      <c r="EE198" s="201"/>
      <c r="EF198" s="201"/>
      <c r="EG198" s="201"/>
      <c r="EH198" s="201"/>
      <c r="EI198" s="201"/>
      <c r="EJ198" s="201">
        <f t="shared" si="258"/>
        <v>0</v>
      </c>
      <c r="EK198" s="201"/>
      <c r="EL198" s="201"/>
      <c r="EM198" s="203"/>
      <c r="EN198" s="201"/>
      <c r="EO198" s="201"/>
      <c r="EP198" s="201"/>
      <c r="EQ198" s="201">
        <f t="shared" si="259"/>
        <v>0</v>
      </c>
      <c r="ER198" s="201"/>
      <c r="ES198" s="201"/>
      <c r="ET198" s="203"/>
      <c r="EU198" s="201"/>
      <c r="EV198" s="201"/>
      <c r="EW198" s="201"/>
      <c r="EX198" s="201">
        <f t="shared" si="260"/>
        <v>0</v>
      </c>
      <c r="EY198" s="201"/>
      <c r="EZ198" s="201"/>
      <c r="FA198" s="203"/>
      <c r="FB198" s="201"/>
      <c r="FC198" s="201"/>
      <c r="FD198" s="201"/>
      <c r="FE198" s="201">
        <f t="shared" si="261"/>
        <v>0</v>
      </c>
      <c r="FF198" s="201"/>
      <c r="FG198" s="201"/>
      <c r="FH198" s="203"/>
      <c r="FI198" s="201"/>
      <c r="FJ198" s="201"/>
      <c r="FK198" s="201"/>
      <c r="FL198" s="201" t="str">
        <f t="shared" si="262"/>
        <v/>
      </c>
      <c r="FM198" s="201"/>
      <c r="FN198" s="201"/>
      <c r="FO198" s="203"/>
      <c r="FP198" s="201"/>
      <c r="FQ198" s="201"/>
      <c r="FR198" s="201"/>
      <c r="FS198" s="201">
        <f t="shared" si="263"/>
        <v>0</v>
      </c>
      <c r="FT198" s="201"/>
      <c r="FU198" s="201"/>
      <c r="FV198" s="201"/>
      <c r="FW198" s="201"/>
      <c r="FX198" s="201"/>
      <c r="FY198" s="201"/>
      <c r="FZ198" s="201" t="str">
        <f t="shared" si="264"/>
        <v/>
      </c>
      <c r="GA198" s="201"/>
      <c r="GB198" s="201"/>
      <c r="GC198" s="203"/>
      <c r="GD198" s="201"/>
      <c r="GE198" s="201"/>
      <c r="GF198" s="201"/>
      <c r="GG198" s="201" t="str">
        <f t="shared" si="265"/>
        <v/>
      </c>
      <c r="GH198" s="201"/>
      <c r="GI198" s="201"/>
      <c r="GJ198" s="203"/>
      <c r="GK198" s="201"/>
      <c r="GL198" s="201"/>
      <c r="GM198" s="201"/>
      <c r="GN198" s="201" t="str">
        <f t="shared" si="266"/>
        <v/>
      </c>
      <c r="GO198" s="201"/>
      <c r="GP198" s="201"/>
      <c r="GQ198" s="203"/>
      <c r="GR198" s="201"/>
      <c r="GS198" s="201"/>
      <c r="GT198" s="201"/>
      <c r="GU198" s="201" t="str">
        <f t="shared" si="267"/>
        <v/>
      </c>
      <c r="GV198" s="201"/>
      <c r="GW198" s="201"/>
      <c r="GX198" s="203"/>
      <c r="GY198" s="201"/>
      <c r="GZ198" s="201"/>
      <c r="HA198" s="201"/>
      <c r="HB198" s="201" t="str">
        <f t="shared" si="268"/>
        <v/>
      </c>
      <c r="HC198" s="201"/>
      <c r="HD198" s="201"/>
      <c r="HE198" s="203"/>
      <c r="HF198" s="201"/>
      <c r="HG198" s="201"/>
      <c r="HH198" s="201"/>
      <c r="HI198" s="201" t="str">
        <f t="shared" si="269"/>
        <v/>
      </c>
      <c r="HJ198" s="201"/>
      <c r="HK198" s="201"/>
      <c r="HL198" s="201"/>
      <c r="HM198" s="201"/>
      <c r="HN198" s="201"/>
      <c r="HO198" s="201"/>
      <c r="HP198" s="201" t="str">
        <f t="shared" si="270"/>
        <v/>
      </c>
      <c r="HQ198" s="201"/>
      <c r="HR198" s="201"/>
      <c r="HS198" s="203"/>
      <c r="HT198" s="201"/>
      <c r="HU198" s="201"/>
      <c r="HV198" s="201"/>
      <c r="HW198" s="201" t="str">
        <f t="shared" si="271"/>
        <v/>
      </c>
      <c r="HX198" s="201"/>
      <c r="HY198" s="201"/>
      <c r="HZ198" s="203"/>
      <c r="IA198" s="201"/>
      <c r="IB198" s="201"/>
      <c r="IC198" s="201"/>
      <c r="ID198" s="201" t="str">
        <f t="shared" si="272"/>
        <v/>
      </c>
      <c r="IE198" s="201"/>
      <c r="IF198" s="201"/>
      <c r="IG198" s="203"/>
      <c r="IH198" s="201"/>
      <c r="II198" s="201"/>
      <c r="IJ198" s="201"/>
      <c r="IK198" s="201" t="str">
        <f t="shared" si="273"/>
        <v/>
      </c>
      <c r="IL198" s="201"/>
      <c r="IM198" s="201"/>
      <c r="IN198" s="203"/>
      <c r="IO198" s="201"/>
      <c r="IP198" s="201"/>
      <c r="IQ198" s="201"/>
      <c r="IR198" s="201" t="str">
        <f t="shared" si="274"/>
        <v/>
      </c>
      <c r="IS198" s="201"/>
      <c r="IT198" s="201"/>
      <c r="IU198" s="203"/>
      <c r="IV198" s="201"/>
      <c r="IW198" s="201"/>
      <c r="IX198" s="201"/>
      <c r="IY198" s="201" t="str">
        <f t="shared" si="275"/>
        <v/>
      </c>
      <c r="IZ198" s="201"/>
      <c r="JA198" s="201"/>
      <c r="JB198" s="201"/>
      <c r="JC198" s="201"/>
      <c r="JD198" s="201"/>
      <c r="JE198" s="201"/>
      <c r="JF198" s="201" t="str">
        <f t="shared" si="276"/>
        <v/>
      </c>
      <c r="JG198" s="201"/>
      <c r="JH198" s="201"/>
      <c r="JI198" s="203"/>
      <c r="JJ198" s="201"/>
      <c r="JK198" s="201"/>
      <c r="JL198" s="201"/>
      <c r="JM198" s="201" t="str">
        <f t="shared" si="277"/>
        <v/>
      </c>
      <c r="JN198" s="201"/>
      <c r="JO198" s="201"/>
      <c r="JP198" s="203"/>
      <c r="JQ198" s="201"/>
      <c r="JR198" s="201"/>
      <c r="JS198" s="201"/>
      <c r="JT198" s="201" t="str">
        <f t="shared" si="278"/>
        <v/>
      </c>
      <c r="JU198" s="201"/>
      <c r="JV198" s="201"/>
      <c r="JW198" s="203"/>
      <c r="JX198" s="201"/>
      <c r="JY198" s="201"/>
      <c r="JZ198" s="201"/>
      <c r="KA198" s="201" t="str">
        <f t="shared" si="279"/>
        <v/>
      </c>
      <c r="KB198" s="201"/>
      <c r="KC198" s="201"/>
      <c r="KD198" s="203"/>
      <c r="KE198" s="201"/>
      <c r="KF198" s="201"/>
      <c r="KG198" s="201"/>
      <c r="KH198" s="201" t="str">
        <f t="shared" si="280"/>
        <v/>
      </c>
      <c r="KI198" s="201"/>
      <c r="KJ198" s="201"/>
      <c r="KK198" s="203"/>
      <c r="KL198" s="201"/>
      <c r="KM198" s="201"/>
      <c r="KN198" s="201"/>
      <c r="KO198" s="201" t="str">
        <f t="shared" si="281"/>
        <v/>
      </c>
      <c r="KP198" s="201"/>
      <c r="KQ198" s="201"/>
      <c r="KR198" s="201"/>
      <c r="KS198" s="201"/>
      <c r="KT198" s="201"/>
      <c r="KU198" s="201"/>
      <c r="KV198" s="201" t="str">
        <f t="shared" si="282"/>
        <v/>
      </c>
      <c r="KW198" s="201"/>
      <c r="KX198" s="201"/>
      <c r="KY198" s="203"/>
      <c r="KZ198" s="201"/>
      <c r="LA198" s="201"/>
      <c r="LB198" s="201"/>
      <c r="LC198" s="201" t="str">
        <f t="shared" si="283"/>
        <v/>
      </c>
      <c r="LD198" s="201"/>
      <c r="LE198" s="201"/>
      <c r="LF198" s="203"/>
      <c r="LG198" s="201"/>
      <c r="LH198" s="201"/>
      <c r="LI198" s="201"/>
      <c r="LJ198" s="201" t="str">
        <f t="shared" si="220"/>
        <v/>
      </c>
      <c r="LK198" s="201"/>
      <c r="LL198" s="201"/>
      <c r="LM198" s="203"/>
      <c r="LN198" s="201"/>
      <c r="LO198" s="201"/>
      <c r="LP198" s="201"/>
      <c r="LQ198" s="201" t="str">
        <f t="shared" si="221"/>
        <v/>
      </c>
      <c r="LR198" s="201"/>
      <c r="LS198" s="201"/>
      <c r="LT198" s="203"/>
      <c r="LU198" s="201"/>
      <c r="LV198" s="201"/>
      <c r="LW198" s="201"/>
      <c r="LX198" s="201" t="str">
        <f t="shared" si="222"/>
        <v/>
      </c>
      <c r="LY198" s="201"/>
      <c r="LZ198" s="201"/>
      <c r="MA198" s="203"/>
      <c r="MB198" s="201"/>
      <c r="MC198" s="201"/>
      <c r="MD198" s="201"/>
      <c r="ME198" s="201" t="str">
        <f t="shared" si="223"/>
        <v/>
      </c>
      <c r="MF198" s="201"/>
      <c r="MG198" s="201"/>
      <c r="MH198" s="201"/>
      <c r="MI198" s="201"/>
      <c r="MJ198" s="201"/>
      <c r="MK198" s="201"/>
      <c r="ML198" s="201" t="str">
        <f t="shared" si="224"/>
        <v/>
      </c>
      <c r="MM198" s="201"/>
      <c r="MN198" s="201"/>
      <c r="MO198" s="203"/>
      <c r="MP198" s="201"/>
      <c r="MQ198" s="201"/>
      <c r="MR198" s="201"/>
      <c r="MS198" s="201" t="str">
        <f t="shared" si="225"/>
        <v/>
      </c>
      <c r="MT198" s="201"/>
      <c r="MU198" s="201"/>
      <c r="MV198" s="203"/>
      <c r="MW198" s="201"/>
      <c r="MX198" s="201"/>
      <c r="MY198" s="201"/>
      <c r="MZ198" s="201" t="str">
        <f t="shared" si="226"/>
        <v/>
      </c>
      <c r="NA198" s="201"/>
      <c r="NB198" s="201"/>
      <c r="NC198" s="203"/>
      <c r="ND198" s="201"/>
      <c r="NE198" s="201"/>
      <c r="NF198" s="201"/>
      <c r="NG198" s="201" t="str">
        <f t="shared" si="227"/>
        <v/>
      </c>
      <c r="NH198" s="201"/>
      <c r="NI198" s="201"/>
      <c r="NJ198" s="203"/>
      <c r="NK198" s="201"/>
      <c r="NL198" s="201"/>
      <c r="NM198" s="201"/>
      <c r="NN198" s="201" t="str">
        <f t="shared" si="228"/>
        <v/>
      </c>
      <c r="NO198" s="201"/>
      <c r="NP198" s="201"/>
      <c r="NQ198" s="203"/>
      <c r="NR198" s="201"/>
      <c r="NS198" s="201"/>
      <c r="NT198" s="201"/>
      <c r="NU198" s="201" t="str">
        <f t="shared" si="229"/>
        <v/>
      </c>
      <c r="NV198" s="201"/>
      <c r="NW198" s="201"/>
      <c r="NX198" s="201"/>
      <c r="NY198" s="201"/>
      <c r="NZ198" s="201"/>
      <c r="OA198" s="201"/>
      <c r="OB198" s="201" t="str">
        <f t="shared" si="230"/>
        <v/>
      </c>
      <c r="OC198" s="201"/>
      <c r="OD198" s="201"/>
      <c r="OE198" s="203"/>
      <c r="OF198" s="201"/>
      <c r="OG198" s="201"/>
      <c r="OH198" s="201"/>
      <c r="OI198" s="201" t="str">
        <f t="shared" si="231"/>
        <v/>
      </c>
      <c r="OJ198" s="201"/>
      <c r="OK198" s="201"/>
      <c r="OL198" s="203"/>
      <c r="OM198" s="201"/>
      <c r="ON198" s="201"/>
      <c r="OO198" s="201"/>
      <c r="OP198" s="201" t="str">
        <f t="shared" si="232"/>
        <v/>
      </c>
      <c r="OQ198" s="201"/>
      <c r="OR198" s="201"/>
      <c r="OS198" s="203"/>
      <c r="OT198" s="201"/>
      <c r="OU198" s="201"/>
      <c r="OV198" s="201"/>
      <c r="OW198" s="201" t="str">
        <f t="shared" si="233"/>
        <v/>
      </c>
      <c r="OX198" s="201"/>
      <c r="OY198" s="201"/>
      <c r="OZ198" s="203"/>
      <c r="PA198" s="201"/>
      <c r="PB198" s="201"/>
      <c r="PC198" s="201"/>
      <c r="PD198" s="201" t="str">
        <f t="shared" si="234"/>
        <v/>
      </c>
      <c r="PE198" s="201"/>
      <c r="PF198" s="201"/>
      <c r="PG198" s="203"/>
      <c r="PH198" s="201"/>
      <c r="PI198" s="201"/>
      <c r="PJ198" s="201"/>
      <c r="PK198" s="201" t="str">
        <f t="shared" si="235"/>
        <v/>
      </c>
      <c r="PL198" s="201"/>
      <c r="PM198" s="201"/>
      <c r="PN198" s="201"/>
      <c r="PO198" s="201"/>
      <c r="PP198" s="201"/>
      <c r="PQ198" s="201"/>
      <c r="PR198" s="201" t="str">
        <f t="shared" si="236"/>
        <v/>
      </c>
      <c r="PS198" s="201"/>
      <c r="PT198" s="201"/>
      <c r="PU198" s="201"/>
      <c r="PV198" s="201"/>
      <c r="PW198" s="201"/>
      <c r="PX198" s="201"/>
      <c r="PY198" s="201" t="str">
        <f t="shared" si="237"/>
        <v/>
      </c>
      <c r="PZ198" s="201"/>
      <c r="QA198" s="201"/>
      <c r="QB198" s="201"/>
      <c r="QC198" s="201"/>
      <c r="QD198" s="201"/>
      <c r="QE198" s="201"/>
      <c r="QF198" s="201" t="str">
        <f t="shared" si="238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5" x14ac:dyDescent="0.2">
      <c r="A199" s="201"/>
      <c r="B199" s="202"/>
      <c r="C199" s="202"/>
      <c r="D199" s="202"/>
      <c r="E199" s="202"/>
      <c r="F199" s="201"/>
      <c r="G199" s="201" t="e">
        <f t="shared" si="284"/>
        <v>#N/A</v>
      </c>
      <c r="H199" s="202"/>
      <c r="I199" s="202"/>
      <c r="J199" s="202"/>
      <c r="K199" s="201"/>
      <c r="L199" s="201"/>
      <c r="M199" s="201"/>
      <c r="N199" s="201">
        <f t="shared" si="285"/>
        <v>0</v>
      </c>
      <c r="O199" s="201"/>
      <c r="P199" s="201"/>
      <c r="Q199" s="203"/>
      <c r="R199" s="201"/>
      <c r="S199" s="201"/>
      <c r="T199" s="201"/>
      <c r="U199" s="201">
        <f t="shared" si="241"/>
        <v>0</v>
      </c>
      <c r="V199" s="201"/>
      <c r="W199" s="201"/>
      <c r="X199" s="203"/>
      <c r="Y199" s="201"/>
      <c r="Z199" s="201"/>
      <c r="AA199" s="201"/>
      <c r="AB199" s="201">
        <f t="shared" si="242"/>
        <v>0</v>
      </c>
      <c r="AC199" s="201"/>
      <c r="AD199" s="201"/>
      <c r="AE199" s="203"/>
      <c r="AF199" s="201"/>
      <c r="AG199" s="201"/>
      <c r="AH199" s="201"/>
      <c r="AI199" s="201">
        <f t="shared" si="243"/>
        <v>30</v>
      </c>
      <c r="AJ199" s="201"/>
      <c r="AK199" s="201"/>
      <c r="AL199" s="203"/>
      <c r="AM199" s="201"/>
      <c r="AN199" s="201"/>
      <c r="AO199" s="201"/>
      <c r="AP199" s="201">
        <f t="shared" si="244"/>
        <v>0</v>
      </c>
      <c r="AQ199" s="201"/>
      <c r="AR199" s="201"/>
      <c r="AS199" s="203"/>
      <c r="AT199" s="201"/>
      <c r="AU199" s="201"/>
      <c r="AV199" s="201"/>
      <c r="AW199" s="201">
        <f t="shared" si="245"/>
        <v>0</v>
      </c>
      <c r="AX199" s="201"/>
      <c r="AY199" s="201"/>
      <c r="AZ199" s="201"/>
      <c r="BA199" s="201"/>
      <c r="BB199" s="201"/>
      <c r="BC199" s="201"/>
      <c r="BD199" s="201">
        <f t="shared" si="246"/>
        <v>0</v>
      </c>
      <c r="BE199" s="201"/>
      <c r="BF199" s="201"/>
      <c r="BG199" s="203"/>
      <c r="BH199" s="201"/>
      <c r="BI199" s="201"/>
      <c r="BJ199" s="201"/>
      <c r="BK199" s="201">
        <f t="shared" si="247"/>
        <v>0</v>
      </c>
      <c r="BL199" s="201"/>
      <c r="BM199" s="201"/>
      <c r="BN199" s="203"/>
      <c r="BO199" s="201"/>
      <c r="BP199" s="201"/>
      <c r="BQ199" s="201"/>
      <c r="BR199" s="201">
        <f t="shared" si="248"/>
        <v>0</v>
      </c>
      <c r="BS199" s="201"/>
      <c r="BT199" s="201"/>
      <c r="BU199" s="203"/>
      <c r="BV199" s="201"/>
      <c r="BW199" s="201"/>
      <c r="BX199" s="201"/>
      <c r="BY199" s="201">
        <f t="shared" si="249"/>
        <v>0</v>
      </c>
      <c r="BZ199" s="201"/>
      <c r="CA199" s="201"/>
      <c r="CB199" s="203"/>
      <c r="CC199" s="201"/>
      <c r="CD199" s="201"/>
      <c r="CE199" s="201"/>
      <c r="CF199" s="201">
        <f t="shared" si="250"/>
        <v>0</v>
      </c>
      <c r="CG199" s="201"/>
      <c r="CH199" s="201"/>
      <c r="CI199" s="203"/>
      <c r="CJ199" s="201"/>
      <c r="CK199" s="201"/>
      <c r="CL199" s="201"/>
      <c r="CM199" s="201">
        <f t="shared" si="251"/>
        <v>0</v>
      </c>
      <c r="CN199" s="201"/>
      <c r="CO199" s="201"/>
      <c r="CP199" s="201"/>
      <c r="CQ199" s="201"/>
      <c r="CR199" s="201"/>
      <c r="CS199" s="201"/>
      <c r="CT199" s="201">
        <f t="shared" si="252"/>
        <v>0</v>
      </c>
      <c r="CU199" s="201"/>
      <c r="CV199" s="201"/>
      <c r="CW199" s="203"/>
      <c r="CX199" s="201"/>
      <c r="CY199" s="201"/>
      <c r="CZ199" s="201"/>
      <c r="DA199" s="201">
        <f t="shared" si="253"/>
        <v>0</v>
      </c>
      <c r="DB199" s="201"/>
      <c r="DC199" s="201"/>
      <c r="DD199" s="203"/>
      <c r="DE199" s="201"/>
      <c r="DF199" s="201"/>
      <c r="DG199" s="201"/>
      <c r="DH199" s="201">
        <f t="shared" si="254"/>
        <v>0</v>
      </c>
      <c r="DI199" s="201"/>
      <c r="DJ199" s="201"/>
      <c r="DK199" s="203"/>
      <c r="DL199" s="201"/>
      <c r="DM199" s="201"/>
      <c r="DN199" s="201"/>
      <c r="DO199" s="201">
        <f t="shared" si="255"/>
        <v>0</v>
      </c>
      <c r="DP199" s="201"/>
      <c r="DQ199" s="201"/>
      <c r="DR199" s="203"/>
      <c r="DS199" s="201"/>
      <c r="DT199" s="201"/>
      <c r="DU199" s="201"/>
      <c r="DV199" s="201">
        <f t="shared" si="256"/>
        <v>0</v>
      </c>
      <c r="DW199" s="201"/>
      <c r="DX199" s="201"/>
      <c r="DY199" s="203"/>
      <c r="DZ199" s="201"/>
      <c r="EA199" s="201"/>
      <c r="EB199" s="201"/>
      <c r="EC199" s="201">
        <f t="shared" si="257"/>
        <v>0</v>
      </c>
      <c r="ED199" s="201"/>
      <c r="EE199" s="201"/>
      <c r="EF199" s="201"/>
      <c r="EG199" s="201"/>
      <c r="EH199" s="201"/>
      <c r="EI199" s="201"/>
      <c r="EJ199" s="201">
        <f t="shared" si="258"/>
        <v>0</v>
      </c>
      <c r="EK199" s="201"/>
      <c r="EL199" s="201"/>
      <c r="EM199" s="203"/>
      <c r="EN199" s="201"/>
      <c r="EO199" s="201"/>
      <c r="EP199" s="201"/>
      <c r="EQ199" s="201">
        <f t="shared" si="259"/>
        <v>0</v>
      </c>
      <c r="ER199" s="201"/>
      <c r="ES199" s="201"/>
      <c r="ET199" s="203"/>
      <c r="EU199" s="201"/>
      <c r="EV199" s="201"/>
      <c r="EW199" s="201"/>
      <c r="EX199" s="201">
        <f t="shared" si="260"/>
        <v>0</v>
      </c>
      <c r="EY199" s="201"/>
      <c r="EZ199" s="201"/>
      <c r="FA199" s="203"/>
      <c r="FB199" s="201"/>
      <c r="FC199" s="201"/>
      <c r="FD199" s="201"/>
      <c r="FE199" s="201">
        <f t="shared" si="261"/>
        <v>0</v>
      </c>
      <c r="FF199" s="201"/>
      <c r="FG199" s="201"/>
      <c r="FH199" s="203"/>
      <c r="FI199" s="201"/>
      <c r="FJ199" s="201"/>
      <c r="FK199" s="201"/>
      <c r="FL199" s="201" t="str">
        <f t="shared" si="262"/>
        <v/>
      </c>
      <c r="FM199" s="201"/>
      <c r="FN199" s="201"/>
      <c r="FO199" s="203"/>
      <c r="FP199" s="201"/>
      <c r="FQ199" s="201"/>
      <c r="FR199" s="201"/>
      <c r="FS199" s="201">
        <f t="shared" si="263"/>
        <v>0</v>
      </c>
      <c r="FT199" s="201"/>
      <c r="FU199" s="201"/>
      <c r="FV199" s="201"/>
      <c r="FW199" s="201"/>
      <c r="FX199" s="201"/>
      <c r="FY199" s="201"/>
      <c r="FZ199" s="201" t="str">
        <f t="shared" si="264"/>
        <v/>
      </c>
      <c r="GA199" s="201"/>
      <c r="GB199" s="201"/>
      <c r="GC199" s="203"/>
      <c r="GD199" s="201"/>
      <c r="GE199" s="201"/>
      <c r="GF199" s="201"/>
      <c r="GG199" s="201" t="str">
        <f t="shared" si="265"/>
        <v/>
      </c>
      <c r="GH199" s="201"/>
      <c r="GI199" s="201"/>
      <c r="GJ199" s="203"/>
      <c r="GK199" s="201"/>
      <c r="GL199" s="201"/>
      <c r="GM199" s="201"/>
      <c r="GN199" s="201" t="str">
        <f t="shared" si="266"/>
        <v/>
      </c>
      <c r="GO199" s="201"/>
      <c r="GP199" s="201"/>
      <c r="GQ199" s="203"/>
      <c r="GR199" s="201"/>
      <c r="GS199" s="201"/>
      <c r="GT199" s="201"/>
      <c r="GU199" s="201" t="str">
        <f t="shared" si="267"/>
        <v/>
      </c>
      <c r="GV199" s="201"/>
      <c r="GW199" s="201"/>
      <c r="GX199" s="203"/>
      <c r="GY199" s="201"/>
      <c r="GZ199" s="201"/>
      <c r="HA199" s="201"/>
      <c r="HB199" s="201" t="str">
        <f t="shared" si="268"/>
        <v/>
      </c>
      <c r="HC199" s="201"/>
      <c r="HD199" s="201"/>
      <c r="HE199" s="203"/>
      <c r="HF199" s="201"/>
      <c r="HG199" s="201"/>
      <c r="HH199" s="201"/>
      <c r="HI199" s="201" t="str">
        <f t="shared" si="269"/>
        <v/>
      </c>
      <c r="HJ199" s="201"/>
      <c r="HK199" s="201"/>
      <c r="HL199" s="201"/>
      <c r="HM199" s="201"/>
      <c r="HN199" s="201"/>
      <c r="HO199" s="201"/>
      <c r="HP199" s="201" t="str">
        <f t="shared" si="270"/>
        <v/>
      </c>
      <c r="HQ199" s="201"/>
      <c r="HR199" s="201"/>
      <c r="HS199" s="203"/>
      <c r="HT199" s="201"/>
      <c r="HU199" s="201"/>
      <c r="HV199" s="201"/>
      <c r="HW199" s="201" t="str">
        <f t="shared" si="271"/>
        <v/>
      </c>
      <c r="HX199" s="201"/>
      <c r="HY199" s="201"/>
      <c r="HZ199" s="203"/>
      <c r="IA199" s="201"/>
      <c r="IB199" s="201"/>
      <c r="IC199" s="201"/>
      <c r="ID199" s="201" t="str">
        <f t="shared" si="272"/>
        <v/>
      </c>
      <c r="IE199" s="201"/>
      <c r="IF199" s="201"/>
      <c r="IG199" s="203"/>
      <c r="IH199" s="201"/>
      <c r="II199" s="201"/>
      <c r="IJ199" s="201"/>
      <c r="IK199" s="201" t="str">
        <f t="shared" si="273"/>
        <v/>
      </c>
      <c r="IL199" s="201"/>
      <c r="IM199" s="201"/>
      <c r="IN199" s="203"/>
      <c r="IO199" s="201"/>
      <c r="IP199" s="201"/>
      <c r="IQ199" s="201"/>
      <c r="IR199" s="201" t="str">
        <f t="shared" si="274"/>
        <v/>
      </c>
      <c r="IS199" s="201"/>
      <c r="IT199" s="201"/>
      <c r="IU199" s="203"/>
      <c r="IV199" s="201"/>
      <c r="IW199" s="201"/>
      <c r="IX199" s="201"/>
      <c r="IY199" s="201" t="str">
        <f t="shared" si="275"/>
        <v/>
      </c>
      <c r="IZ199" s="201"/>
      <c r="JA199" s="201"/>
      <c r="JB199" s="201"/>
      <c r="JC199" s="201"/>
      <c r="JD199" s="201"/>
      <c r="JE199" s="201"/>
      <c r="JF199" s="201" t="str">
        <f t="shared" si="276"/>
        <v/>
      </c>
      <c r="JG199" s="201"/>
      <c r="JH199" s="201"/>
      <c r="JI199" s="203"/>
      <c r="JJ199" s="201"/>
      <c r="JK199" s="201"/>
      <c r="JL199" s="201"/>
      <c r="JM199" s="201" t="str">
        <f t="shared" si="277"/>
        <v/>
      </c>
      <c r="JN199" s="201"/>
      <c r="JO199" s="201"/>
      <c r="JP199" s="203"/>
      <c r="JQ199" s="201"/>
      <c r="JR199" s="201"/>
      <c r="JS199" s="201"/>
      <c r="JT199" s="201" t="str">
        <f t="shared" si="278"/>
        <v/>
      </c>
      <c r="JU199" s="201"/>
      <c r="JV199" s="201"/>
      <c r="JW199" s="203"/>
      <c r="JX199" s="201"/>
      <c r="JY199" s="201"/>
      <c r="JZ199" s="201"/>
      <c r="KA199" s="201" t="str">
        <f t="shared" si="279"/>
        <v/>
      </c>
      <c r="KB199" s="201"/>
      <c r="KC199" s="201"/>
      <c r="KD199" s="203"/>
      <c r="KE199" s="201"/>
      <c r="KF199" s="201"/>
      <c r="KG199" s="201"/>
      <c r="KH199" s="201" t="str">
        <f t="shared" si="280"/>
        <v/>
      </c>
      <c r="KI199" s="201"/>
      <c r="KJ199" s="201"/>
      <c r="KK199" s="203"/>
      <c r="KL199" s="201"/>
      <c r="KM199" s="201"/>
      <c r="KN199" s="201"/>
      <c r="KO199" s="201" t="str">
        <f t="shared" si="281"/>
        <v/>
      </c>
      <c r="KP199" s="201"/>
      <c r="KQ199" s="201"/>
      <c r="KR199" s="201"/>
      <c r="KS199" s="201"/>
      <c r="KT199" s="201"/>
      <c r="KU199" s="201"/>
      <c r="KV199" s="201" t="str">
        <f t="shared" si="282"/>
        <v/>
      </c>
      <c r="KW199" s="201"/>
      <c r="KX199" s="201"/>
      <c r="KY199" s="203"/>
      <c r="KZ199" s="201"/>
      <c r="LA199" s="201"/>
      <c r="LB199" s="201"/>
      <c r="LC199" s="201" t="str">
        <f t="shared" si="283"/>
        <v/>
      </c>
      <c r="LD199" s="201"/>
      <c r="LE199" s="201"/>
      <c r="LF199" s="203"/>
      <c r="LG199" s="201"/>
      <c r="LH199" s="201"/>
      <c r="LI199" s="201"/>
      <c r="LJ199" s="201" t="str">
        <f t="shared" si="220"/>
        <v/>
      </c>
      <c r="LK199" s="201"/>
      <c r="LL199" s="201"/>
      <c r="LM199" s="203"/>
      <c r="LN199" s="201"/>
      <c r="LO199" s="201"/>
      <c r="LP199" s="201"/>
      <c r="LQ199" s="201" t="str">
        <f t="shared" si="221"/>
        <v/>
      </c>
      <c r="LR199" s="201"/>
      <c r="LS199" s="201"/>
      <c r="LT199" s="203"/>
      <c r="LU199" s="201"/>
      <c r="LV199" s="201"/>
      <c r="LW199" s="201"/>
      <c r="LX199" s="201" t="str">
        <f t="shared" si="222"/>
        <v/>
      </c>
      <c r="LY199" s="201"/>
      <c r="LZ199" s="201"/>
      <c r="MA199" s="203"/>
      <c r="MB199" s="201"/>
      <c r="MC199" s="201"/>
      <c r="MD199" s="201"/>
      <c r="ME199" s="201" t="str">
        <f t="shared" si="223"/>
        <v/>
      </c>
      <c r="MF199" s="201"/>
      <c r="MG199" s="201"/>
      <c r="MH199" s="201"/>
      <c r="MI199" s="201"/>
      <c r="MJ199" s="201"/>
      <c r="MK199" s="201"/>
      <c r="ML199" s="201" t="str">
        <f t="shared" si="224"/>
        <v/>
      </c>
      <c r="MM199" s="201"/>
      <c r="MN199" s="201"/>
      <c r="MO199" s="203"/>
      <c r="MP199" s="201"/>
      <c r="MQ199" s="201"/>
      <c r="MR199" s="201"/>
      <c r="MS199" s="201" t="str">
        <f t="shared" si="225"/>
        <v/>
      </c>
      <c r="MT199" s="201"/>
      <c r="MU199" s="201"/>
      <c r="MV199" s="203"/>
      <c r="MW199" s="201"/>
      <c r="MX199" s="201"/>
      <c r="MY199" s="201"/>
      <c r="MZ199" s="201" t="str">
        <f t="shared" si="226"/>
        <v/>
      </c>
      <c r="NA199" s="201"/>
      <c r="NB199" s="201"/>
      <c r="NC199" s="203"/>
      <c r="ND199" s="201"/>
      <c r="NE199" s="201"/>
      <c r="NF199" s="201"/>
      <c r="NG199" s="201" t="str">
        <f t="shared" si="227"/>
        <v/>
      </c>
      <c r="NH199" s="201"/>
      <c r="NI199" s="201"/>
      <c r="NJ199" s="203"/>
      <c r="NK199" s="201"/>
      <c r="NL199" s="201"/>
      <c r="NM199" s="201"/>
      <c r="NN199" s="201" t="str">
        <f t="shared" si="228"/>
        <v/>
      </c>
      <c r="NO199" s="201"/>
      <c r="NP199" s="201"/>
      <c r="NQ199" s="203"/>
      <c r="NR199" s="201"/>
      <c r="NS199" s="201"/>
      <c r="NT199" s="201"/>
      <c r="NU199" s="201" t="str">
        <f t="shared" si="229"/>
        <v/>
      </c>
      <c r="NV199" s="201"/>
      <c r="NW199" s="201"/>
      <c r="NX199" s="201"/>
      <c r="NY199" s="201"/>
      <c r="NZ199" s="201"/>
      <c r="OA199" s="201"/>
      <c r="OB199" s="201" t="str">
        <f t="shared" si="230"/>
        <v/>
      </c>
      <c r="OC199" s="201"/>
      <c r="OD199" s="201"/>
      <c r="OE199" s="203"/>
      <c r="OF199" s="201"/>
      <c r="OG199" s="201"/>
      <c r="OH199" s="201"/>
      <c r="OI199" s="201" t="str">
        <f t="shared" si="231"/>
        <v/>
      </c>
      <c r="OJ199" s="201"/>
      <c r="OK199" s="201"/>
      <c r="OL199" s="203"/>
      <c r="OM199" s="201"/>
      <c r="ON199" s="201"/>
      <c r="OO199" s="201"/>
      <c r="OP199" s="201" t="str">
        <f t="shared" si="232"/>
        <v/>
      </c>
      <c r="OQ199" s="201"/>
      <c r="OR199" s="201"/>
      <c r="OS199" s="203"/>
      <c r="OT199" s="201"/>
      <c r="OU199" s="201"/>
      <c r="OV199" s="201"/>
      <c r="OW199" s="201" t="str">
        <f t="shared" si="233"/>
        <v/>
      </c>
      <c r="OX199" s="201"/>
      <c r="OY199" s="201"/>
      <c r="OZ199" s="203"/>
      <c r="PA199" s="201"/>
      <c r="PB199" s="201"/>
      <c r="PC199" s="201"/>
      <c r="PD199" s="201" t="str">
        <f t="shared" si="234"/>
        <v/>
      </c>
      <c r="PE199" s="201"/>
      <c r="PF199" s="201"/>
      <c r="PG199" s="203"/>
      <c r="PH199" s="201"/>
      <c r="PI199" s="201"/>
      <c r="PJ199" s="201"/>
      <c r="PK199" s="201" t="str">
        <f t="shared" si="235"/>
        <v/>
      </c>
      <c r="PL199" s="201"/>
      <c r="PM199" s="201"/>
      <c r="PN199" s="201"/>
      <c r="PO199" s="201"/>
      <c r="PP199" s="201"/>
      <c r="PQ199" s="201"/>
      <c r="PR199" s="201" t="str">
        <f t="shared" si="236"/>
        <v/>
      </c>
      <c r="PS199" s="201"/>
      <c r="PT199" s="201"/>
      <c r="PU199" s="201"/>
      <c r="PV199" s="201"/>
      <c r="PW199" s="201"/>
      <c r="PX199" s="201"/>
      <c r="PY199" s="201" t="str">
        <f t="shared" si="237"/>
        <v/>
      </c>
      <c r="PZ199" s="201"/>
      <c r="QA199" s="201"/>
      <c r="QB199" s="201"/>
      <c r="QC199" s="201"/>
      <c r="QD199" s="201"/>
      <c r="QE199" s="201"/>
      <c r="QF199" s="201" t="str">
        <f t="shared" si="238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5" x14ac:dyDescent="0.2">
      <c r="A200" s="201"/>
      <c r="B200" s="202"/>
      <c r="C200" s="202"/>
      <c r="D200" s="202"/>
      <c r="E200" s="202"/>
      <c r="F200" s="201"/>
      <c r="G200" s="201" t="e">
        <f t="shared" ref="G200:G208" si="286">G26</f>
        <v>#N/A</v>
      </c>
      <c r="H200" s="202"/>
      <c r="I200" s="202"/>
      <c r="J200" s="202"/>
      <c r="K200" s="201"/>
      <c r="L200" s="201"/>
      <c r="M200" s="201"/>
      <c r="N200" s="201">
        <f t="shared" ref="N200:N208" si="287">N26</f>
        <v>0</v>
      </c>
      <c r="O200" s="201"/>
      <c r="P200" s="201"/>
      <c r="Q200" s="203"/>
      <c r="R200" s="201"/>
      <c r="S200" s="201"/>
      <c r="T200" s="201"/>
      <c r="U200" s="201">
        <f t="shared" si="241"/>
        <v>0</v>
      </c>
      <c r="V200" s="201"/>
      <c r="W200" s="201"/>
      <c r="X200" s="203"/>
      <c r="Y200" s="201"/>
      <c r="Z200" s="201"/>
      <c r="AA200" s="201"/>
      <c r="AB200" s="201">
        <f t="shared" si="242"/>
        <v>20</v>
      </c>
      <c r="AC200" s="201"/>
      <c r="AD200" s="201"/>
      <c r="AE200" s="203"/>
      <c r="AF200" s="201"/>
      <c r="AG200" s="201"/>
      <c r="AH200" s="201"/>
      <c r="AI200" s="201">
        <f t="shared" si="243"/>
        <v>0</v>
      </c>
      <c r="AJ200" s="201"/>
      <c r="AK200" s="201"/>
      <c r="AL200" s="203"/>
      <c r="AM200" s="201"/>
      <c r="AN200" s="201"/>
      <c r="AO200" s="201"/>
      <c r="AP200" s="201">
        <f t="shared" si="244"/>
        <v>0</v>
      </c>
      <c r="AQ200" s="201"/>
      <c r="AR200" s="201"/>
      <c r="AS200" s="203"/>
      <c r="AT200" s="201"/>
      <c r="AU200" s="201"/>
      <c r="AV200" s="201"/>
      <c r="AW200" s="201">
        <f t="shared" si="245"/>
        <v>0</v>
      </c>
      <c r="AX200" s="201"/>
      <c r="AY200" s="201"/>
      <c r="AZ200" s="201"/>
      <c r="BA200" s="201"/>
      <c r="BB200" s="201"/>
      <c r="BC200" s="201"/>
      <c r="BD200" s="201">
        <f t="shared" si="246"/>
        <v>0</v>
      </c>
      <c r="BE200" s="201"/>
      <c r="BF200" s="201"/>
      <c r="BG200" s="203"/>
      <c r="BH200" s="201"/>
      <c r="BI200" s="201"/>
      <c r="BJ200" s="201"/>
      <c r="BK200" s="201">
        <f t="shared" si="247"/>
        <v>0</v>
      </c>
      <c r="BL200" s="201"/>
      <c r="BM200" s="201"/>
      <c r="BN200" s="203"/>
      <c r="BO200" s="201"/>
      <c r="BP200" s="201"/>
      <c r="BQ200" s="201"/>
      <c r="BR200" s="201">
        <f t="shared" si="248"/>
        <v>0</v>
      </c>
      <c r="BS200" s="201"/>
      <c r="BT200" s="201"/>
      <c r="BU200" s="203"/>
      <c r="BV200" s="201"/>
      <c r="BW200" s="201"/>
      <c r="BX200" s="201"/>
      <c r="BY200" s="201">
        <f t="shared" si="249"/>
        <v>0</v>
      </c>
      <c r="BZ200" s="201"/>
      <c r="CA200" s="201"/>
      <c r="CB200" s="203"/>
      <c r="CC200" s="201"/>
      <c r="CD200" s="201"/>
      <c r="CE200" s="201"/>
      <c r="CF200" s="201">
        <f t="shared" si="250"/>
        <v>0</v>
      </c>
      <c r="CG200" s="201"/>
      <c r="CH200" s="201"/>
      <c r="CI200" s="203"/>
      <c r="CJ200" s="201"/>
      <c r="CK200" s="201"/>
      <c r="CL200" s="201"/>
      <c r="CM200" s="201">
        <f t="shared" si="251"/>
        <v>0</v>
      </c>
      <c r="CN200" s="201"/>
      <c r="CO200" s="201"/>
      <c r="CP200" s="201"/>
      <c r="CQ200" s="201"/>
      <c r="CR200" s="201"/>
      <c r="CS200" s="201"/>
      <c r="CT200" s="201">
        <f t="shared" si="252"/>
        <v>0</v>
      </c>
      <c r="CU200" s="201"/>
      <c r="CV200" s="201"/>
      <c r="CW200" s="203"/>
      <c r="CX200" s="201"/>
      <c r="CY200" s="201"/>
      <c r="CZ200" s="201"/>
      <c r="DA200" s="201">
        <f t="shared" si="253"/>
        <v>20</v>
      </c>
      <c r="DB200" s="201"/>
      <c r="DC200" s="201"/>
      <c r="DD200" s="203"/>
      <c r="DE200" s="201"/>
      <c r="DF200" s="201"/>
      <c r="DG200" s="201"/>
      <c r="DH200" s="201">
        <f t="shared" si="254"/>
        <v>0</v>
      </c>
      <c r="DI200" s="201"/>
      <c r="DJ200" s="201"/>
      <c r="DK200" s="203"/>
      <c r="DL200" s="201"/>
      <c r="DM200" s="201"/>
      <c r="DN200" s="201"/>
      <c r="DO200" s="201">
        <f t="shared" si="255"/>
        <v>0</v>
      </c>
      <c r="DP200" s="201"/>
      <c r="DQ200" s="201"/>
      <c r="DR200" s="203"/>
      <c r="DS200" s="201"/>
      <c r="DT200" s="201"/>
      <c r="DU200" s="201"/>
      <c r="DV200" s="201">
        <f t="shared" si="256"/>
        <v>0</v>
      </c>
      <c r="DW200" s="201"/>
      <c r="DX200" s="201"/>
      <c r="DY200" s="203"/>
      <c r="DZ200" s="201"/>
      <c r="EA200" s="201"/>
      <c r="EB200" s="201"/>
      <c r="EC200" s="201">
        <f t="shared" si="257"/>
        <v>0</v>
      </c>
      <c r="ED200" s="201"/>
      <c r="EE200" s="201"/>
      <c r="EF200" s="201"/>
      <c r="EG200" s="201"/>
      <c r="EH200" s="201"/>
      <c r="EI200" s="201"/>
      <c r="EJ200" s="201">
        <f t="shared" si="258"/>
        <v>0</v>
      </c>
      <c r="EK200" s="201"/>
      <c r="EL200" s="201"/>
      <c r="EM200" s="203"/>
      <c r="EN200" s="201"/>
      <c r="EO200" s="201"/>
      <c r="EP200" s="201"/>
      <c r="EQ200" s="201">
        <f t="shared" si="259"/>
        <v>0</v>
      </c>
      <c r="ER200" s="201"/>
      <c r="ES200" s="201"/>
      <c r="ET200" s="203"/>
      <c r="EU200" s="201"/>
      <c r="EV200" s="201"/>
      <c r="EW200" s="201"/>
      <c r="EX200" s="201">
        <f t="shared" si="260"/>
        <v>20</v>
      </c>
      <c r="EY200" s="201"/>
      <c r="EZ200" s="201"/>
      <c r="FA200" s="203"/>
      <c r="FB200" s="201"/>
      <c r="FC200" s="201"/>
      <c r="FD200" s="201"/>
      <c r="FE200" s="201">
        <f t="shared" si="261"/>
        <v>0</v>
      </c>
      <c r="FF200" s="201"/>
      <c r="FG200" s="201"/>
      <c r="FH200" s="203"/>
      <c r="FI200" s="201"/>
      <c r="FJ200" s="201"/>
      <c r="FK200" s="201"/>
      <c r="FL200" s="201" t="str">
        <f t="shared" si="262"/>
        <v/>
      </c>
      <c r="FM200" s="201"/>
      <c r="FN200" s="201"/>
      <c r="FO200" s="203"/>
      <c r="FP200" s="201"/>
      <c r="FQ200" s="201"/>
      <c r="FR200" s="201"/>
      <c r="FS200" s="201">
        <f t="shared" si="263"/>
        <v>0</v>
      </c>
      <c r="FT200" s="201"/>
      <c r="FU200" s="201"/>
      <c r="FV200" s="201"/>
      <c r="FW200" s="201"/>
      <c r="FX200" s="201"/>
      <c r="FY200" s="201"/>
      <c r="FZ200" s="201" t="str">
        <f t="shared" si="264"/>
        <v/>
      </c>
      <c r="GA200" s="201"/>
      <c r="GB200" s="201"/>
      <c r="GC200" s="203"/>
      <c r="GD200" s="201"/>
      <c r="GE200" s="201"/>
      <c r="GF200" s="201"/>
      <c r="GG200" s="201" t="str">
        <f t="shared" si="265"/>
        <v/>
      </c>
      <c r="GH200" s="201"/>
      <c r="GI200" s="201"/>
      <c r="GJ200" s="203"/>
      <c r="GK200" s="201"/>
      <c r="GL200" s="201"/>
      <c r="GM200" s="201"/>
      <c r="GN200" s="201" t="str">
        <f t="shared" si="266"/>
        <v/>
      </c>
      <c r="GO200" s="201"/>
      <c r="GP200" s="201"/>
      <c r="GQ200" s="203"/>
      <c r="GR200" s="201"/>
      <c r="GS200" s="201"/>
      <c r="GT200" s="201"/>
      <c r="GU200" s="201" t="str">
        <f t="shared" si="267"/>
        <v/>
      </c>
      <c r="GV200" s="201"/>
      <c r="GW200" s="201"/>
      <c r="GX200" s="203"/>
      <c r="GY200" s="201"/>
      <c r="GZ200" s="201"/>
      <c r="HA200" s="201"/>
      <c r="HB200" s="201" t="str">
        <f t="shared" si="268"/>
        <v/>
      </c>
      <c r="HC200" s="201"/>
      <c r="HD200" s="201"/>
      <c r="HE200" s="203"/>
      <c r="HF200" s="201"/>
      <c r="HG200" s="201"/>
      <c r="HH200" s="201"/>
      <c r="HI200" s="201" t="str">
        <f t="shared" si="269"/>
        <v/>
      </c>
      <c r="HJ200" s="201"/>
      <c r="HK200" s="201"/>
      <c r="HL200" s="201"/>
      <c r="HM200" s="201"/>
      <c r="HN200" s="201"/>
      <c r="HO200" s="201"/>
      <c r="HP200" s="201" t="str">
        <f t="shared" si="270"/>
        <v/>
      </c>
      <c r="HQ200" s="201"/>
      <c r="HR200" s="201"/>
      <c r="HS200" s="203"/>
      <c r="HT200" s="201"/>
      <c r="HU200" s="201"/>
      <c r="HV200" s="201"/>
      <c r="HW200" s="201" t="str">
        <f t="shared" si="271"/>
        <v/>
      </c>
      <c r="HX200" s="201"/>
      <c r="HY200" s="201"/>
      <c r="HZ200" s="203"/>
      <c r="IA200" s="201"/>
      <c r="IB200" s="201"/>
      <c r="IC200" s="201"/>
      <c r="ID200" s="201" t="str">
        <f t="shared" si="272"/>
        <v/>
      </c>
      <c r="IE200" s="201"/>
      <c r="IF200" s="201"/>
      <c r="IG200" s="203"/>
      <c r="IH200" s="201"/>
      <c r="II200" s="201"/>
      <c r="IJ200" s="201"/>
      <c r="IK200" s="201" t="str">
        <f t="shared" si="273"/>
        <v/>
      </c>
      <c r="IL200" s="201"/>
      <c r="IM200" s="201"/>
      <c r="IN200" s="203"/>
      <c r="IO200" s="201"/>
      <c r="IP200" s="201"/>
      <c r="IQ200" s="201"/>
      <c r="IR200" s="201" t="str">
        <f t="shared" si="274"/>
        <v/>
      </c>
      <c r="IS200" s="201"/>
      <c r="IT200" s="201"/>
      <c r="IU200" s="203"/>
      <c r="IV200" s="201"/>
      <c r="IW200" s="201"/>
      <c r="IX200" s="201"/>
      <c r="IY200" s="201" t="str">
        <f t="shared" si="275"/>
        <v/>
      </c>
      <c r="IZ200" s="201"/>
      <c r="JA200" s="201"/>
      <c r="JB200" s="201"/>
      <c r="JC200" s="201"/>
      <c r="JD200" s="201"/>
      <c r="JE200" s="201"/>
      <c r="JF200" s="201" t="str">
        <f t="shared" si="276"/>
        <v/>
      </c>
      <c r="JG200" s="201"/>
      <c r="JH200" s="201"/>
      <c r="JI200" s="203"/>
      <c r="JJ200" s="201"/>
      <c r="JK200" s="201"/>
      <c r="JL200" s="201"/>
      <c r="JM200" s="201" t="str">
        <f t="shared" si="277"/>
        <v/>
      </c>
      <c r="JN200" s="201"/>
      <c r="JO200" s="201"/>
      <c r="JP200" s="203"/>
      <c r="JQ200" s="201"/>
      <c r="JR200" s="201"/>
      <c r="JS200" s="201"/>
      <c r="JT200" s="201" t="str">
        <f t="shared" si="278"/>
        <v/>
      </c>
      <c r="JU200" s="201"/>
      <c r="JV200" s="201"/>
      <c r="JW200" s="203"/>
      <c r="JX200" s="201"/>
      <c r="JY200" s="201"/>
      <c r="JZ200" s="201"/>
      <c r="KA200" s="201" t="str">
        <f t="shared" si="279"/>
        <v/>
      </c>
      <c r="KB200" s="201"/>
      <c r="KC200" s="201"/>
      <c r="KD200" s="203"/>
      <c r="KE200" s="201"/>
      <c r="KF200" s="201"/>
      <c r="KG200" s="201"/>
      <c r="KH200" s="201" t="str">
        <f t="shared" si="280"/>
        <v/>
      </c>
      <c r="KI200" s="201"/>
      <c r="KJ200" s="201"/>
      <c r="KK200" s="203"/>
      <c r="KL200" s="201"/>
      <c r="KM200" s="201"/>
      <c r="KN200" s="201"/>
      <c r="KO200" s="201" t="str">
        <f t="shared" si="281"/>
        <v/>
      </c>
      <c r="KP200" s="201"/>
      <c r="KQ200" s="201"/>
      <c r="KR200" s="201"/>
      <c r="KS200" s="201"/>
      <c r="KT200" s="201"/>
      <c r="KU200" s="201"/>
      <c r="KV200" s="201" t="str">
        <f t="shared" si="282"/>
        <v/>
      </c>
      <c r="KW200" s="201"/>
      <c r="KX200" s="201"/>
      <c r="KY200" s="203"/>
      <c r="KZ200" s="201"/>
      <c r="LA200" s="201"/>
      <c r="LB200" s="201"/>
      <c r="LC200" s="201" t="str">
        <f t="shared" si="283"/>
        <v/>
      </c>
      <c r="LD200" s="201"/>
      <c r="LE200" s="201"/>
      <c r="LF200" s="203"/>
      <c r="LG200" s="201"/>
      <c r="LH200" s="201"/>
      <c r="LI200" s="201"/>
      <c r="LJ200" s="201" t="str">
        <f t="shared" si="220"/>
        <v/>
      </c>
      <c r="LK200" s="201"/>
      <c r="LL200" s="201"/>
      <c r="LM200" s="203"/>
      <c r="LN200" s="201"/>
      <c r="LO200" s="201"/>
      <c r="LP200" s="201"/>
      <c r="LQ200" s="201" t="str">
        <f t="shared" si="221"/>
        <v/>
      </c>
      <c r="LR200" s="201"/>
      <c r="LS200" s="201"/>
      <c r="LT200" s="203"/>
      <c r="LU200" s="201"/>
      <c r="LV200" s="201"/>
      <c r="LW200" s="201"/>
      <c r="LX200" s="201" t="str">
        <f t="shared" si="222"/>
        <v/>
      </c>
      <c r="LY200" s="201"/>
      <c r="LZ200" s="201"/>
      <c r="MA200" s="203"/>
      <c r="MB200" s="201"/>
      <c r="MC200" s="201"/>
      <c r="MD200" s="201"/>
      <c r="ME200" s="201" t="str">
        <f t="shared" si="223"/>
        <v/>
      </c>
      <c r="MF200" s="201"/>
      <c r="MG200" s="201"/>
      <c r="MH200" s="201"/>
      <c r="MI200" s="201"/>
      <c r="MJ200" s="201"/>
      <c r="MK200" s="201"/>
      <c r="ML200" s="201" t="str">
        <f t="shared" si="224"/>
        <v/>
      </c>
      <c r="MM200" s="201"/>
      <c r="MN200" s="201"/>
      <c r="MO200" s="203"/>
      <c r="MP200" s="201"/>
      <c r="MQ200" s="201"/>
      <c r="MR200" s="201"/>
      <c r="MS200" s="201" t="str">
        <f t="shared" si="225"/>
        <v/>
      </c>
      <c r="MT200" s="201"/>
      <c r="MU200" s="201"/>
      <c r="MV200" s="203"/>
      <c r="MW200" s="201"/>
      <c r="MX200" s="201"/>
      <c r="MY200" s="201"/>
      <c r="MZ200" s="201" t="str">
        <f t="shared" si="226"/>
        <v/>
      </c>
      <c r="NA200" s="201"/>
      <c r="NB200" s="201"/>
      <c r="NC200" s="203"/>
      <c r="ND200" s="201"/>
      <c r="NE200" s="201"/>
      <c r="NF200" s="201"/>
      <c r="NG200" s="201" t="str">
        <f t="shared" si="227"/>
        <v/>
      </c>
      <c r="NH200" s="201"/>
      <c r="NI200" s="201"/>
      <c r="NJ200" s="203"/>
      <c r="NK200" s="201"/>
      <c r="NL200" s="201"/>
      <c r="NM200" s="201"/>
      <c r="NN200" s="201" t="str">
        <f t="shared" si="228"/>
        <v/>
      </c>
      <c r="NO200" s="201"/>
      <c r="NP200" s="201"/>
      <c r="NQ200" s="203"/>
      <c r="NR200" s="201"/>
      <c r="NS200" s="201"/>
      <c r="NT200" s="201"/>
      <c r="NU200" s="201" t="str">
        <f t="shared" si="229"/>
        <v/>
      </c>
      <c r="NV200" s="201"/>
      <c r="NW200" s="201"/>
      <c r="NX200" s="201"/>
      <c r="NY200" s="201"/>
      <c r="NZ200" s="201"/>
      <c r="OA200" s="201"/>
      <c r="OB200" s="201" t="str">
        <f t="shared" si="230"/>
        <v/>
      </c>
      <c r="OC200" s="201"/>
      <c r="OD200" s="201"/>
      <c r="OE200" s="203"/>
      <c r="OF200" s="201"/>
      <c r="OG200" s="201"/>
      <c r="OH200" s="201"/>
      <c r="OI200" s="201" t="str">
        <f t="shared" si="231"/>
        <v/>
      </c>
      <c r="OJ200" s="201"/>
      <c r="OK200" s="201"/>
      <c r="OL200" s="203"/>
      <c r="OM200" s="201"/>
      <c r="ON200" s="201"/>
      <c r="OO200" s="201"/>
      <c r="OP200" s="201" t="str">
        <f t="shared" si="232"/>
        <v/>
      </c>
      <c r="OQ200" s="201"/>
      <c r="OR200" s="201"/>
      <c r="OS200" s="203"/>
      <c r="OT200" s="201"/>
      <c r="OU200" s="201"/>
      <c r="OV200" s="201"/>
      <c r="OW200" s="201" t="str">
        <f t="shared" si="233"/>
        <v/>
      </c>
      <c r="OX200" s="201"/>
      <c r="OY200" s="201"/>
      <c r="OZ200" s="203"/>
      <c r="PA200" s="201"/>
      <c r="PB200" s="201"/>
      <c r="PC200" s="201"/>
      <c r="PD200" s="201" t="str">
        <f t="shared" si="234"/>
        <v/>
      </c>
      <c r="PE200" s="201"/>
      <c r="PF200" s="201"/>
      <c r="PG200" s="203"/>
      <c r="PH200" s="201"/>
      <c r="PI200" s="201"/>
      <c r="PJ200" s="201"/>
      <c r="PK200" s="201" t="str">
        <f t="shared" si="235"/>
        <v/>
      </c>
      <c r="PL200" s="201"/>
      <c r="PM200" s="201"/>
      <c r="PN200" s="201"/>
      <c r="PO200" s="201"/>
      <c r="PP200" s="201"/>
      <c r="PQ200" s="201"/>
      <c r="PR200" s="201" t="str">
        <f t="shared" si="236"/>
        <v/>
      </c>
      <c r="PS200" s="201"/>
      <c r="PT200" s="201"/>
      <c r="PU200" s="201"/>
      <c r="PV200" s="201"/>
      <c r="PW200" s="201"/>
      <c r="PX200" s="201"/>
      <c r="PY200" s="201" t="str">
        <f t="shared" si="237"/>
        <v/>
      </c>
      <c r="PZ200" s="201"/>
      <c r="QA200" s="201"/>
      <c r="QB200" s="201"/>
      <c r="QC200" s="201"/>
      <c r="QD200" s="201"/>
      <c r="QE200" s="201"/>
      <c r="QF200" s="201" t="str">
        <f t="shared" si="238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5" x14ac:dyDescent="0.2">
      <c r="A201" s="201"/>
      <c r="B201" s="202"/>
      <c r="C201" s="202"/>
      <c r="D201" s="202"/>
      <c r="E201" s="202"/>
      <c r="F201" s="201"/>
      <c r="G201" s="201" t="e">
        <f t="shared" si="286"/>
        <v>#N/A</v>
      </c>
      <c r="H201" s="202"/>
      <c r="I201" s="202"/>
      <c r="J201" s="202"/>
      <c r="K201" s="201"/>
      <c r="L201" s="201"/>
      <c r="M201" s="201"/>
      <c r="N201" s="201">
        <f t="shared" si="287"/>
        <v>20</v>
      </c>
      <c r="O201" s="201"/>
      <c r="P201" s="201"/>
      <c r="Q201" s="203"/>
      <c r="R201" s="201"/>
      <c r="S201" s="201"/>
      <c r="T201" s="201"/>
      <c r="U201" s="201">
        <f t="shared" si="241"/>
        <v>0</v>
      </c>
      <c r="V201" s="201"/>
      <c r="W201" s="201"/>
      <c r="X201" s="203"/>
      <c r="Y201" s="201"/>
      <c r="Z201" s="201"/>
      <c r="AA201" s="201"/>
      <c r="AB201" s="201">
        <f t="shared" si="242"/>
        <v>0</v>
      </c>
      <c r="AC201" s="201"/>
      <c r="AD201" s="201"/>
      <c r="AE201" s="203"/>
      <c r="AF201" s="201"/>
      <c r="AG201" s="201"/>
      <c r="AH201" s="201"/>
      <c r="AI201" s="201">
        <f t="shared" si="243"/>
        <v>30</v>
      </c>
      <c r="AJ201" s="201"/>
      <c r="AK201" s="201"/>
      <c r="AL201" s="203"/>
      <c r="AM201" s="201"/>
      <c r="AN201" s="201"/>
      <c r="AO201" s="201"/>
      <c r="AP201" s="201">
        <f t="shared" si="244"/>
        <v>20</v>
      </c>
      <c r="AQ201" s="201"/>
      <c r="AR201" s="201"/>
      <c r="AS201" s="203"/>
      <c r="AT201" s="201"/>
      <c r="AU201" s="201"/>
      <c r="AV201" s="201"/>
      <c r="AW201" s="201">
        <f t="shared" si="245"/>
        <v>0</v>
      </c>
      <c r="AX201" s="201"/>
      <c r="AY201" s="201"/>
      <c r="AZ201" s="201"/>
      <c r="BA201" s="201"/>
      <c r="BB201" s="201"/>
      <c r="BC201" s="201"/>
      <c r="BD201" s="201">
        <f t="shared" si="246"/>
        <v>0</v>
      </c>
      <c r="BE201" s="201"/>
      <c r="BF201" s="201"/>
      <c r="BG201" s="203"/>
      <c r="BH201" s="201"/>
      <c r="BI201" s="201"/>
      <c r="BJ201" s="201"/>
      <c r="BK201" s="201">
        <f t="shared" si="247"/>
        <v>0</v>
      </c>
      <c r="BL201" s="201"/>
      <c r="BM201" s="201"/>
      <c r="BN201" s="203"/>
      <c r="BO201" s="201"/>
      <c r="BP201" s="201"/>
      <c r="BQ201" s="201"/>
      <c r="BR201" s="201">
        <f t="shared" si="248"/>
        <v>0</v>
      </c>
      <c r="BS201" s="201"/>
      <c r="BT201" s="201"/>
      <c r="BU201" s="203"/>
      <c r="BV201" s="201"/>
      <c r="BW201" s="201"/>
      <c r="BX201" s="201"/>
      <c r="BY201" s="201">
        <f t="shared" si="249"/>
        <v>0</v>
      </c>
      <c r="BZ201" s="201"/>
      <c r="CA201" s="201"/>
      <c r="CB201" s="203"/>
      <c r="CC201" s="201"/>
      <c r="CD201" s="201"/>
      <c r="CE201" s="201"/>
      <c r="CF201" s="201">
        <f t="shared" si="250"/>
        <v>0</v>
      </c>
      <c r="CG201" s="201"/>
      <c r="CH201" s="201"/>
      <c r="CI201" s="203"/>
      <c r="CJ201" s="201"/>
      <c r="CK201" s="201"/>
      <c r="CL201" s="201"/>
      <c r="CM201" s="201">
        <f t="shared" si="251"/>
        <v>0</v>
      </c>
      <c r="CN201" s="201"/>
      <c r="CO201" s="201"/>
      <c r="CP201" s="201"/>
      <c r="CQ201" s="201"/>
      <c r="CR201" s="201"/>
      <c r="CS201" s="201"/>
      <c r="CT201" s="201">
        <f t="shared" si="252"/>
        <v>0</v>
      </c>
      <c r="CU201" s="201"/>
      <c r="CV201" s="201"/>
      <c r="CW201" s="203"/>
      <c r="CX201" s="201"/>
      <c r="CY201" s="201"/>
      <c r="CZ201" s="201"/>
      <c r="DA201" s="201">
        <f t="shared" si="253"/>
        <v>0</v>
      </c>
      <c r="DB201" s="201"/>
      <c r="DC201" s="201"/>
      <c r="DD201" s="203"/>
      <c r="DE201" s="201"/>
      <c r="DF201" s="201"/>
      <c r="DG201" s="201"/>
      <c r="DH201" s="201">
        <f t="shared" si="254"/>
        <v>0</v>
      </c>
      <c r="DI201" s="201"/>
      <c r="DJ201" s="201"/>
      <c r="DK201" s="203"/>
      <c r="DL201" s="201"/>
      <c r="DM201" s="201"/>
      <c r="DN201" s="201"/>
      <c r="DO201" s="201">
        <f t="shared" si="255"/>
        <v>0</v>
      </c>
      <c r="DP201" s="201"/>
      <c r="DQ201" s="201"/>
      <c r="DR201" s="203"/>
      <c r="DS201" s="201"/>
      <c r="DT201" s="201"/>
      <c r="DU201" s="201"/>
      <c r="DV201" s="201">
        <f t="shared" si="256"/>
        <v>0</v>
      </c>
      <c r="DW201" s="201"/>
      <c r="DX201" s="201"/>
      <c r="DY201" s="203"/>
      <c r="DZ201" s="201"/>
      <c r="EA201" s="201"/>
      <c r="EB201" s="201"/>
      <c r="EC201" s="201">
        <f t="shared" si="257"/>
        <v>0</v>
      </c>
      <c r="ED201" s="201"/>
      <c r="EE201" s="201"/>
      <c r="EF201" s="201"/>
      <c r="EG201" s="201"/>
      <c r="EH201" s="201"/>
      <c r="EI201" s="201"/>
      <c r="EJ201" s="201">
        <f t="shared" si="258"/>
        <v>20</v>
      </c>
      <c r="EK201" s="201"/>
      <c r="EL201" s="201"/>
      <c r="EM201" s="203"/>
      <c r="EN201" s="201"/>
      <c r="EO201" s="201"/>
      <c r="EP201" s="201"/>
      <c r="EQ201" s="201">
        <f t="shared" si="259"/>
        <v>20</v>
      </c>
      <c r="ER201" s="201"/>
      <c r="ES201" s="201"/>
      <c r="ET201" s="203"/>
      <c r="EU201" s="201"/>
      <c r="EV201" s="201"/>
      <c r="EW201" s="201"/>
      <c r="EX201" s="201">
        <f t="shared" si="260"/>
        <v>20</v>
      </c>
      <c r="EY201" s="201"/>
      <c r="EZ201" s="201"/>
      <c r="FA201" s="203"/>
      <c r="FB201" s="201"/>
      <c r="FC201" s="201"/>
      <c r="FD201" s="201"/>
      <c r="FE201" s="201">
        <f t="shared" si="261"/>
        <v>0</v>
      </c>
      <c r="FF201" s="201"/>
      <c r="FG201" s="201"/>
      <c r="FH201" s="203"/>
      <c r="FI201" s="201"/>
      <c r="FJ201" s="201"/>
      <c r="FK201" s="201"/>
      <c r="FL201" s="201" t="str">
        <f t="shared" si="262"/>
        <v/>
      </c>
      <c r="FM201" s="201"/>
      <c r="FN201" s="201"/>
      <c r="FO201" s="203"/>
      <c r="FP201" s="201"/>
      <c r="FQ201" s="201"/>
      <c r="FR201" s="201"/>
      <c r="FS201" s="201">
        <f t="shared" si="263"/>
        <v>0</v>
      </c>
      <c r="FT201" s="201"/>
      <c r="FU201" s="201"/>
      <c r="FV201" s="201"/>
      <c r="FW201" s="201"/>
      <c r="FX201" s="201"/>
      <c r="FY201" s="201"/>
      <c r="FZ201" s="201" t="str">
        <f t="shared" si="264"/>
        <v/>
      </c>
      <c r="GA201" s="201"/>
      <c r="GB201" s="201"/>
      <c r="GC201" s="203"/>
      <c r="GD201" s="201"/>
      <c r="GE201" s="201"/>
      <c r="GF201" s="201"/>
      <c r="GG201" s="201" t="str">
        <f t="shared" si="265"/>
        <v/>
      </c>
      <c r="GH201" s="201"/>
      <c r="GI201" s="201"/>
      <c r="GJ201" s="203"/>
      <c r="GK201" s="201"/>
      <c r="GL201" s="201"/>
      <c r="GM201" s="201"/>
      <c r="GN201" s="201" t="str">
        <f t="shared" si="266"/>
        <v/>
      </c>
      <c r="GO201" s="201"/>
      <c r="GP201" s="201"/>
      <c r="GQ201" s="203"/>
      <c r="GR201" s="201"/>
      <c r="GS201" s="201"/>
      <c r="GT201" s="201"/>
      <c r="GU201" s="201" t="str">
        <f t="shared" si="267"/>
        <v/>
      </c>
      <c r="GV201" s="201"/>
      <c r="GW201" s="201"/>
      <c r="GX201" s="203"/>
      <c r="GY201" s="201"/>
      <c r="GZ201" s="201"/>
      <c r="HA201" s="201"/>
      <c r="HB201" s="201" t="str">
        <f t="shared" si="268"/>
        <v/>
      </c>
      <c r="HC201" s="201"/>
      <c r="HD201" s="201"/>
      <c r="HE201" s="203"/>
      <c r="HF201" s="201"/>
      <c r="HG201" s="201"/>
      <c r="HH201" s="201"/>
      <c r="HI201" s="201" t="str">
        <f t="shared" si="269"/>
        <v/>
      </c>
      <c r="HJ201" s="201"/>
      <c r="HK201" s="201"/>
      <c r="HL201" s="201"/>
      <c r="HM201" s="201"/>
      <c r="HN201" s="201"/>
      <c r="HO201" s="201"/>
      <c r="HP201" s="201" t="str">
        <f t="shared" si="270"/>
        <v/>
      </c>
      <c r="HQ201" s="201"/>
      <c r="HR201" s="201"/>
      <c r="HS201" s="203"/>
      <c r="HT201" s="201"/>
      <c r="HU201" s="201"/>
      <c r="HV201" s="201"/>
      <c r="HW201" s="201" t="str">
        <f t="shared" si="271"/>
        <v/>
      </c>
      <c r="HX201" s="201"/>
      <c r="HY201" s="201"/>
      <c r="HZ201" s="203"/>
      <c r="IA201" s="201"/>
      <c r="IB201" s="201"/>
      <c r="IC201" s="201"/>
      <c r="ID201" s="201" t="str">
        <f t="shared" si="272"/>
        <v/>
      </c>
      <c r="IE201" s="201"/>
      <c r="IF201" s="201"/>
      <c r="IG201" s="203"/>
      <c r="IH201" s="201"/>
      <c r="II201" s="201"/>
      <c r="IJ201" s="201"/>
      <c r="IK201" s="201" t="str">
        <f t="shared" si="273"/>
        <v/>
      </c>
      <c r="IL201" s="201"/>
      <c r="IM201" s="201"/>
      <c r="IN201" s="203"/>
      <c r="IO201" s="201"/>
      <c r="IP201" s="201"/>
      <c r="IQ201" s="201"/>
      <c r="IR201" s="201" t="str">
        <f t="shared" si="274"/>
        <v/>
      </c>
      <c r="IS201" s="201"/>
      <c r="IT201" s="201"/>
      <c r="IU201" s="203"/>
      <c r="IV201" s="201"/>
      <c r="IW201" s="201"/>
      <c r="IX201" s="201"/>
      <c r="IY201" s="201" t="str">
        <f t="shared" si="275"/>
        <v/>
      </c>
      <c r="IZ201" s="201"/>
      <c r="JA201" s="201"/>
      <c r="JB201" s="201"/>
      <c r="JC201" s="201"/>
      <c r="JD201" s="201"/>
      <c r="JE201" s="201"/>
      <c r="JF201" s="201" t="str">
        <f t="shared" si="276"/>
        <v/>
      </c>
      <c r="JG201" s="201"/>
      <c r="JH201" s="201"/>
      <c r="JI201" s="203"/>
      <c r="JJ201" s="201"/>
      <c r="JK201" s="201"/>
      <c r="JL201" s="201"/>
      <c r="JM201" s="201" t="str">
        <f t="shared" si="277"/>
        <v/>
      </c>
      <c r="JN201" s="201"/>
      <c r="JO201" s="201"/>
      <c r="JP201" s="203"/>
      <c r="JQ201" s="201"/>
      <c r="JR201" s="201"/>
      <c r="JS201" s="201"/>
      <c r="JT201" s="201" t="str">
        <f t="shared" si="278"/>
        <v/>
      </c>
      <c r="JU201" s="201"/>
      <c r="JV201" s="201"/>
      <c r="JW201" s="203"/>
      <c r="JX201" s="201"/>
      <c r="JY201" s="201"/>
      <c r="JZ201" s="201"/>
      <c r="KA201" s="201" t="str">
        <f t="shared" si="279"/>
        <v/>
      </c>
      <c r="KB201" s="201"/>
      <c r="KC201" s="201"/>
      <c r="KD201" s="203"/>
      <c r="KE201" s="201"/>
      <c r="KF201" s="201"/>
      <c r="KG201" s="201"/>
      <c r="KH201" s="201" t="str">
        <f t="shared" si="280"/>
        <v/>
      </c>
      <c r="KI201" s="201"/>
      <c r="KJ201" s="201"/>
      <c r="KK201" s="203"/>
      <c r="KL201" s="201"/>
      <c r="KM201" s="201"/>
      <c r="KN201" s="201"/>
      <c r="KO201" s="201" t="str">
        <f t="shared" si="281"/>
        <v/>
      </c>
      <c r="KP201" s="201"/>
      <c r="KQ201" s="201"/>
      <c r="KR201" s="201"/>
      <c r="KS201" s="201"/>
      <c r="KT201" s="201"/>
      <c r="KU201" s="201"/>
      <c r="KV201" s="201" t="str">
        <f t="shared" si="282"/>
        <v/>
      </c>
      <c r="KW201" s="201"/>
      <c r="KX201" s="201"/>
      <c r="KY201" s="203"/>
      <c r="KZ201" s="201"/>
      <c r="LA201" s="201"/>
      <c r="LB201" s="201"/>
      <c r="LC201" s="201" t="str">
        <f t="shared" si="283"/>
        <v/>
      </c>
      <c r="LD201" s="201"/>
      <c r="LE201" s="201"/>
      <c r="LF201" s="203"/>
      <c r="LG201" s="201"/>
      <c r="LH201" s="201"/>
      <c r="LI201" s="201"/>
      <c r="LJ201" s="201" t="str">
        <f t="shared" si="220"/>
        <v/>
      </c>
      <c r="LK201" s="201"/>
      <c r="LL201" s="201"/>
      <c r="LM201" s="203"/>
      <c r="LN201" s="201"/>
      <c r="LO201" s="201"/>
      <c r="LP201" s="201"/>
      <c r="LQ201" s="201" t="str">
        <f t="shared" si="221"/>
        <v/>
      </c>
      <c r="LR201" s="201"/>
      <c r="LS201" s="201"/>
      <c r="LT201" s="203"/>
      <c r="LU201" s="201"/>
      <c r="LV201" s="201"/>
      <c r="LW201" s="201"/>
      <c r="LX201" s="201" t="str">
        <f t="shared" si="222"/>
        <v/>
      </c>
      <c r="LY201" s="201"/>
      <c r="LZ201" s="201"/>
      <c r="MA201" s="203"/>
      <c r="MB201" s="201"/>
      <c r="MC201" s="201"/>
      <c r="MD201" s="201"/>
      <c r="ME201" s="201" t="str">
        <f t="shared" si="223"/>
        <v/>
      </c>
      <c r="MF201" s="201"/>
      <c r="MG201" s="201"/>
      <c r="MH201" s="201"/>
      <c r="MI201" s="201"/>
      <c r="MJ201" s="201"/>
      <c r="MK201" s="201"/>
      <c r="ML201" s="201" t="str">
        <f t="shared" si="224"/>
        <v/>
      </c>
      <c r="MM201" s="201"/>
      <c r="MN201" s="201"/>
      <c r="MO201" s="203"/>
      <c r="MP201" s="201"/>
      <c r="MQ201" s="201"/>
      <c r="MR201" s="201"/>
      <c r="MS201" s="201" t="str">
        <f t="shared" si="225"/>
        <v/>
      </c>
      <c r="MT201" s="201"/>
      <c r="MU201" s="201"/>
      <c r="MV201" s="203"/>
      <c r="MW201" s="201"/>
      <c r="MX201" s="201"/>
      <c r="MY201" s="201"/>
      <c r="MZ201" s="201" t="str">
        <f t="shared" si="226"/>
        <v/>
      </c>
      <c r="NA201" s="201"/>
      <c r="NB201" s="201"/>
      <c r="NC201" s="203"/>
      <c r="ND201" s="201"/>
      <c r="NE201" s="201"/>
      <c r="NF201" s="201"/>
      <c r="NG201" s="201" t="str">
        <f t="shared" si="227"/>
        <v/>
      </c>
      <c r="NH201" s="201"/>
      <c r="NI201" s="201"/>
      <c r="NJ201" s="203"/>
      <c r="NK201" s="201"/>
      <c r="NL201" s="201"/>
      <c r="NM201" s="201"/>
      <c r="NN201" s="201" t="str">
        <f t="shared" si="228"/>
        <v/>
      </c>
      <c r="NO201" s="201"/>
      <c r="NP201" s="201"/>
      <c r="NQ201" s="203"/>
      <c r="NR201" s="201"/>
      <c r="NS201" s="201"/>
      <c r="NT201" s="201"/>
      <c r="NU201" s="201" t="str">
        <f t="shared" si="229"/>
        <v/>
      </c>
      <c r="NV201" s="201"/>
      <c r="NW201" s="201"/>
      <c r="NX201" s="201"/>
      <c r="NY201" s="201"/>
      <c r="NZ201" s="201"/>
      <c r="OA201" s="201"/>
      <c r="OB201" s="201" t="str">
        <f t="shared" si="230"/>
        <v/>
      </c>
      <c r="OC201" s="201"/>
      <c r="OD201" s="201"/>
      <c r="OE201" s="203"/>
      <c r="OF201" s="201"/>
      <c r="OG201" s="201"/>
      <c r="OH201" s="201"/>
      <c r="OI201" s="201" t="str">
        <f t="shared" si="231"/>
        <v/>
      </c>
      <c r="OJ201" s="201"/>
      <c r="OK201" s="201"/>
      <c r="OL201" s="203"/>
      <c r="OM201" s="201"/>
      <c r="ON201" s="201"/>
      <c r="OO201" s="201"/>
      <c r="OP201" s="201" t="str">
        <f t="shared" si="232"/>
        <v/>
      </c>
      <c r="OQ201" s="201"/>
      <c r="OR201" s="201"/>
      <c r="OS201" s="203"/>
      <c r="OT201" s="201"/>
      <c r="OU201" s="201"/>
      <c r="OV201" s="201"/>
      <c r="OW201" s="201" t="str">
        <f t="shared" si="233"/>
        <v/>
      </c>
      <c r="OX201" s="201"/>
      <c r="OY201" s="201"/>
      <c r="OZ201" s="203"/>
      <c r="PA201" s="201"/>
      <c r="PB201" s="201"/>
      <c r="PC201" s="201"/>
      <c r="PD201" s="201" t="str">
        <f t="shared" si="234"/>
        <v/>
      </c>
      <c r="PE201" s="201"/>
      <c r="PF201" s="201"/>
      <c r="PG201" s="203"/>
      <c r="PH201" s="201"/>
      <c r="PI201" s="201"/>
      <c r="PJ201" s="201"/>
      <c r="PK201" s="201" t="str">
        <f t="shared" si="235"/>
        <v/>
      </c>
      <c r="PL201" s="201"/>
      <c r="PM201" s="201"/>
      <c r="PN201" s="201"/>
      <c r="PO201" s="201"/>
      <c r="PP201" s="201"/>
      <c r="PQ201" s="201"/>
      <c r="PR201" s="201" t="str">
        <f t="shared" si="236"/>
        <v/>
      </c>
      <c r="PS201" s="201"/>
      <c r="PT201" s="201"/>
      <c r="PU201" s="201"/>
      <c r="PV201" s="201"/>
      <c r="PW201" s="201"/>
      <c r="PX201" s="201"/>
      <c r="PY201" s="201" t="str">
        <f t="shared" si="237"/>
        <v/>
      </c>
      <c r="PZ201" s="201"/>
      <c r="QA201" s="201"/>
      <c r="QB201" s="201"/>
      <c r="QC201" s="201"/>
      <c r="QD201" s="201"/>
      <c r="QE201" s="201"/>
      <c r="QF201" s="201" t="str">
        <f t="shared" si="238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5" x14ac:dyDescent="0.2">
      <c r="A202" s="201"/>
      <c r="B202" s="202"/>
      <c r="C202" s="202"/>
      <c r="D202" s="202"/>
      <c r="E202" s="202"/>
      <c r="F202" s="201"/>
      <c r="G202" s="201" t="e">
        <f t="shared" si="286"/>
        <v>#N/A</v>
      </c>
      <c r="H202" s="202"/>
      <c r="I202" s="202"/>
      <c r="J202" s="202"/>
      <c r="K202" s="201"/>
      <c r="L202" s="201"/>
      <c r="M202" s="201"/>
      <c r="N202" s="201">
        <f t="shared" si="287"/>
        <v>20</v>
      </c>
      <c r="O202" s="201"/>
      <c r="P202" s="201"/>
      <c r="Q202" s="203"/>
      <c r="R202" s="201"/>
      <c r="S202" s="201"/>
      <c r="T202" s="201"/>
      <c r="U202" s="201">
        <f t="shared" ref="U202:U214" si="288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89">AB26</f>
        <v>20</v>
      </c>
      <c r="AC202" s="201"/>
      <c r="AD202" s="201"/>
      <c r="AE202" s="203"/>
      <c r="AF202" s="201"/>
      <c r="AG202" s="201"/>
      <c r="AH202" s="201"/>
      <c r="AI202" s="201">
        <f t="shared" si="243"/>
        <v>0</v>
      </c>
      <c r="AJ202" s="201"/>
      <c r="AK202" s="201"/>
      <c r="AL202" s="203"/>
      <c r="AM202" s="201"/>
      <c r="AN202" s="201"/>
      <c r="AO202" s="201"/>
      <c r="AP202" s="201">
        <f t="shared" si="244"/>
        <v>20</v>
      </c>
      <c r="AQ202" s="201"/>
      <c r="AR202" s="201"/>
      <c r="AS202" s="203"/>
      <c r="AT202" s="201"/>
      <c r="AU202" s="201"/>
      <c r="AV202" s="201"/>
      <c r="AW202" s="201">
        <f t="shared" si="245"/>
        <v>0</v>
      </c>
      <c r="AX202" s="201"/>
      <c r="AY202" s="201"/>
      <c r="AZ202" s="201"/>
      <c r="BA202" s="201"/>
      <c r="BB202" s="201"/>
      <c r="BC202" s="201"/>
      <c r="BD202" s="201">
        <f t="shared" si="246"/>
        <v>0</v>
      </c>
      <c r="BE202" s="201"/>
      <c r="BF202" s="201"/>
      <c r="BG202" s="203"/>
      <c r="BH202" s="201"/>
      <c r="BI202" s="201"/>
      <c r="BJ202" s="201"/>
      <c r="BK202" s="201">
        <f t="shared" si="247"/>
        <v>0</v>
      </c>
      <c r="BL202" s="201"/>
      <c r="BM202" s="201"/>
      <c r="BN202" s="203"/>
      <c r="BO202" s="201"/>
      <c r="BP202" s="201"/>
      <c r="BQ202" s="201"/>
      <c r="BR202" s="201">
        <f t="shared" si="248"/>
        <v>0</v>
      </c>
      <c r="BS202" s="201"/>
      <c r="BT202" s="201"/>
      <c r="BU202" s="203"/>
      <c r="BV202" s="201"/>
      <c r="BW202" s="201"/>
      <c r="BX202" s="201"/>
      <c r="BY202" s="201">
        <f t="shared" si="249"/>
        <v>0</v>
      </c>
      <c r="BZ202" s="201"/>
      <c r="CA202" s="201"/>
      <c r="CB202" s="203"/>
      <c r="CC202" s="201"/>
      <c r="CD202" s="201"/>
      <c r="CE202" s="201"/>
      <c r="CF202" s="201">
        <f t="shared" si="250"/>
        <v>0</v>
      </c>
      <c r="CG202" s="201"/>
      <c r="CH202" s="201"/>
      <c r="CI202" s="203"/>
      <c r="CJ202" s="201"/>
      <c r="CK202" s="201"/>
      <c r="CL202" s="201"/>
      <c r="CM202" s="201">
        <f t="shared" si="251"/>
        <v>0</v>
      </c>
      <c r="CN202" s="201"/>
      <c r="CO202" s="201"/>
      <c r="CP202" s="201"/>
      <c r="CQ202" s="201"/>
      <c r="CR202" s="201"/>
      <c r="CS202" s="201"/>
      <c r="CT202" s="201">
        <f t="shared" si="252"/>
        <v>0</v>
      </c>
      <c r="CU202" s="201"/>
      <c r="CV202" s="201"/>
      <c r="CW202" s="203"/>
      <c r="CX202" s="201"/>
      <c r="CY202" s="201"/>
      <c r="CZ202" s="201"/>
      <c r="DA202" s="201">
        <f t="shared" si="253"/>
        <v>0</v>
      </c>
      <c r="DB202" s="201"/>
      <c r="DC202" s="201"/>
      <c r="DD202" s="203"/>
      <c r="DE202" s="201"/>
      <c r="DF202" s="201"/>
      <c r="DG202" s="201"/>
      <c r="DH202" s="201">
        <f t="shared" si="254"/>
        <v>0</v>
      </c>
      <c r="DI202" s="201"/>
      <c r="DJ202" s="201"/>
      <c r="DK202" s="203"/>
      <c r="DL202" s="201"/>
      <c r="DM202" s="201"/>
      <c r="DN202" s="201"/>
      <c r="DO202" s="201">
        <f t="shared" si="255"/>
        <v>0</v>
      </c>
      <c r="DP202" s="201"/>
      <c r="DQ202" s="201"/>
      <c r="DR202" s="203"/>
      <c r="DS202" s="201"/>
      <c r="DT202" s="201"/>
      <c r="DU202" s="201"/>
      <c r="DV202" s="201">
        <f t="shared" si="256"/>
        <v>0</v>
      </c>
      <c r="DW202" s="201"/>
      <c r="DX202" s="201"/>
      <c r="DY202" s="203"/>
      <c r="DZ202" s="201"/>
      <c r="EA202" s="201"/>
      <c r="EB202" s="201"/>
      <c r="EC202" s="201">
        <f t="shared" si="257"/>
        <v>0</v>
      </c>
      <c r="ED202" s="201"/>
      <c r="EE202" s="201"/>
      <c r="EF202" s="201"/>
      <c r="EG202" s="201"/>
      <c r="EH202" s="201"/>
      <c r="EI202" s="201"/>
      <c r="EJ202" s="201">
        <f t="shared" si="258"/>
        <v>0</v>
      </c>
      <c r="EK202" s="201"/>
      <c r="EL202" s="201"/>
      <c r="EM202" s="203"/>
      <c r="EN202" s="201"/>
      <c r="EO202" s="201"/>
      <c r="EP202" s="201"/>
      <c r="EQ202" s="201">
        <f t="shared" si="259"/>
        <v>0</v>
      </c>
      <c r="ER202" s="201"/>
      <c r="ES202" s="201"/>
      <c r="ET202" s="203"/>
      <c r="EU202" s="201"/>
      <c r="EV202" s="201"/>
      <c r="EW202" s="201"/>
      <c r="EX202" s="201">
        <f t="shared" si="260"/>
        <v>0</v>
      </c>
      <c r="EY202" s="201"/>
      <c r="EZ202" s="201"/>
      <c r="FA202" s="203"/>
      <c r="FB202" s="201"/>
      <c r="FC202" s="201"/>
      <c r="FD202" s="201"/>
      <c r="FE202" s="201">
        <f t="shared" si="261"/>
        <v>0</v>
      </c>
      <c r="FF202" s="201"/>
      <c r="FG202" s="201"/>
      <c r="FH202" s="203"/>
      <c r="FI202" s="201"/>
      <c r="FJ202" s="201"/>
      <c r="FK202" s="201"/>
      <c r="FL202" s="201" t="str">
        <f t="shared" si="262"/>
        <v/>
      </c>
      <c r="FM202" s="201"/>
      <c r="FN202" s="201"/>
      <c r="FO202" s="203"/>
      <c r="FP202" s="201"/>
      <c r="FQ202" s="201"/>
      <c r="FR202" s="201"/>
      <c r="FS202" s="201">
        <f t="shared" si="263"/>
        <v>0</v>
      </c>
      <c r="FT202" s="201"/>
      <c r="FU202" s="201"/>
      <c r="FV202" s="201"/>
      <c r="FW202" s="201"/>
      <c r="FX202" s="201"/>
      <c r="FY202" s="201"/>
      <c r="FZ202" s="201" t="str">
        <f t="shared" si="264"/>
        <v/>
      </c>
      <c r="GA202" s="201"/>
      <c r="GB202" s="201"/>
      <c r="GC202" s="203"/>
      <c r="GD202" s="201"/>
      <c r="GE202" s="201"/>
      <c r="GF202" s="201"/>
      <c r="GG202" s="201" t="str">
        <f t="shared" si="265"/>
        <v/>
      </c>
      <c r="GH202" s="201"/>
      <c r="GI202" s="201"/>
      <c r="GJ202" s="203"/>
      <c r="GK202" s="201"/>
      <c r="GL202" s="201"/>
      <c r="GM202" s="201"/>
      <c r="GN202" s="201" t="str">
        <f t="shared" si="266"/>
        <v/>
      </c>
      <c r="GO202" s="201"/>
      <c r="GP202" s="201"/>
      <c r="GQ202" s="203"/>
      <c r="GR202" s="201"/>
      <c r="GS202" s="201"/>
      <c r="GT202" s="201"/>
      <c r="GU202" s="201" t="str">
        <f t="shared" si="267"/>
        <v/>
      </c>
      <c r="GV202" s="201"/>
      <c r="GW202" s="201"/>
      <c r="GX202" s="203"/>
      <c r="GY202" s="201"/>
      <c r="GZ202" s="201"/>
      <c r="HA202" s="201"/>
      <c r="HB202" s="201" t="str">
        <f t="shared" si="268"/>
        <v/>
      </c>
      <c r="HC202" s="201"/>
      <c r="HD202" s="201"/>
      <c r="HE202" s="203"/>
      <c r="HF202" s="201"/>
      <c r="HG202" s="201"/>
      <c r="HH202" s="201"/>
      <c r="HI202" s="201" t="str">
        <f t="shared" si="269"/>
        <v/>
      </c>
      <c r="HJ202" s="201"/>
      <c r="HK202" s="201"/>
      <c r="HL202" s="201"/>
      <c r="HM202" s="201"/>
      <c r="HN202" s="201"/>
      <c r="HO202" s="201"/>
      <c r="HP202" s="201" t="str">
        <f t="shared" si="270"/>
        <v/>
      </c>
      <c r="HQ202" s="201"/>
      <c r="HR202" s="201"/>
      <c r="HS202" s="203"/>
      <c r="HT202" s="201"/>
      <c r="HU202" s="201"/>
      <c r="HV202" s="201"/>
      <c r="HW202" s="201" t="str">
        <f t="shared" si="271"/>
        <v/>
      </c>
      <c r="HX202" s="201"/>
      <c r="HY202" s="201"/>
      <c r="HZ202" s="203"/>
      <c r="IA202" s="201"/>
      <c r="IB202" s="201"/>
      <c r="IC202" s="201"/>
      <c r="ID202" s="201" t="str">
        <f t="shared" si="272"/>
        <v/>
      </c>
      <c r="IE202" s="201"/>
      <c r="IF202" s="201"/>
      <c r="IG202" s="203"/>
      <c r="IH202" s="201"/>
      <c r="II202" s="201"/>
      <c r="IJ202" s="201"/>
      <c r="IK202" s="201" t="str">
        <f t="shared" si="273"/>
        <v/>
      </c>
      <c r="IL202" s="201"/>
      <c r="IM202" s="201"/>
      <c r="IN202" s="203"/>
      <c r="IO202" s="201"/>
      <c r="IP202" s="201"/>
      <c r="IQ202" s="201"/>
      <c r="IR202" s="201" t="str">
        <f t="shared" si="274"/>
        <v/>
      </c>
      <c r="IS202" s="201"/>
      <c r="IT202" s="201"/>
      <c r="IU202" s="203"/>
      <c r="IV202" s="201"/>
      <c r="IW202" s="201"/>
      <c r="IX202" s="201"/>
      <c r="IY202" s="201" t="str">
        <f t="shared" si="275"/>
        <v/>
      </c>
      <c r="IZ202" s="201"/>
      <c r="JA202" s="201"/>
      <c r="JB202" s="201"/>
      <c r="JC202" s="201"/>
      <c r="JD202" s="201"/>
      <c r="JE202" s="201"/>
      <c r="JF202" s="201" t="str">
        <f t="shared" si="276"/>
        <v/>
      </c>
      <c r="JG202" s="201"/>
      <c r="JH202" s="201"/>
      <c r="JI202" s="203"/>
      <c r="JJ202" s="201"/>
      <c r="JK202" s="201"/>
      <c r="JL202" s="201"/>
      <c r="JM202" s="201" t="str">
        <f t="shared" si="277"/>
        <v/>
      </c>
      <c r="JN202" s="201"/>
      <c r="JO202" s="201"/>
      <c r="JP202" s="203"/>
      <c r="JQ202" s="201"/>
      <c r="JR202" s="201"/>
      <c r="JS202" s="201"/>
      <c r="JT202" s="201" t="str">
        <f t="shared" si="278"/>
        <v/>
      </c>
      <c r="JU202" s="201"/>
      <c r="JV202" s="201"/>
      <c r="JW202" s="203"/>
      <c r="JX202" s="201"/>
      <c r="JY202" s="201"/>
      <c r="JZ202" s="201"/>
      <c r="KA202" s="201" t="str">
        <f t="shared" si="279"/>
        <v/>
      </c>
      <c r="KB202" s="201"/>
      <c r="KC202" s="201"/>
      <c r="KD202" s="203"/>
      <c r="KE202" s="201"/>
      <c r="KF202" s="201"/>
      <c r="KG202" s="201"/>
      <c r="KH202" s="201" t="str">
        <f t="shared" si="280"/>
        <v/>
      </c>
      <c r="KI202" s="201"/>
      <c r="KJ202" s="201"/>
      <c r="KK202" s="203"/>
      <c r="KL202" s="201"/>
      <c r="KM202" s="201"/>
      <c r="KN202" s="201"/>
      <c r="KO202" s="201" t="str">
        <f t="shared" si="281"/>
        <v/>
      </c>
      <c r="KP202" s="201"/>
      <c r="KQ202" s="201"/>
      <c r="KR202" s="201"/>
      <c r="KS202" s="201"/>
      <c r="KT202" s="201"/>
      <c r="KU202" s="201"/>
      <c r="KV202" s="201" t="str">
        <f t="shared" si="282"/>
        <v/>
      </c>
      <c r="KW202" s="201"/>
      <c r="KX202" s="201"/>
      <c r="KY202" s="203"/>
      <c r="KZ202" s="201"/>
      <c r="LA202" s="201"/>
      <c r="LB202" s="201"/>
      <c r="LC202" s="201" t="str">
        <f t="shared" si="283"/>
        <v/>
      </c>
      <c r="LD202" s="201"/>
      <c r="LE202" s="201"/>
      <c r="LF202" s="203"/>
      <c r="LG202" s="201"/>
      <c r="LH202" s="201"/>
      <c r="LI202" s="201"/>
      <c r="LJ202" s="201" t="str">
        <f t="shared" si="220"/>
        <v/>
      </c>
      <c r="LK202" s="201"/>
      <c r="LL202" s="201"/>
      <c r="LM202" s="203"/>
      <c r="LN202" s="201"/>
      <c r="LO202" s="201"/>
      <c r="LP202" s="201"/>
      <c r="LQ202" s="201" t="str">
        <f t="shared" si="221"/>
        <v/>
      </c>
      <c r="LR202" s="201"/>
      <c r="LS202" s="201"/>
      <c r="LT202" s="203"/>
      <c r="LU202" s="201"/>
      <c r="LV202" s="201"/>
      <c r="LW202" s="201"/>
      <c r="LX202" s="201" t="str">
        <f t="shared" si="222"/>
        <v/>
      </c>
      <c r="LY202" s="201"/>
      <c r="LZ202" s="201"/>
      <c r="MA202" s="203"/>
      <c r="MB202" s="201"/>
      <c r="MC202" s="201"/>
      <c r="MD202" s="201"/>
      <c r="ME202" s="201" t="str">
        <f t="shared" si="223"/>
        <v/>
      </c>
      <c r="MF202" s="201"/>
      <c r="MG202" s="201"/>
      <c r="MH202" s="201"/>
      <c r="MI202" s="201"/>
      <c r="MJ202" s="201"/>
      <c r="MK202" s="201"/>
      <c r="ML202" s="201" t="str">
        <f t="shared" si="224"/>
        <v/>
      </c>
      <c r="MM202" s="201"/>
      <c r="MN202" s="201"/>
      <c r="MO202" s="203"/>
      <c r="MP202" s="201"/>
      <c r="MQ202" s="201"/>
      <c r="MR202" s="201"/>
      <c r="MS202" s="201" t="str">
        <f t="shared" si="225"/>
        <v/>
      </c>
      <c r="MT202" s="201"/>
      <c r="MU202" s="201"/>
      <c r="MV202" s="203"/>
      <c r="MW202" s="201"/>
      <c r="MX202" s="201"/>
      <c r="MY202" s="201"/>
      <c r="MZ202" s="201" t="str">
        <f t="shared" si="226"/>
        <v/>
      </c>
      <c r="NA202" s="201"/>
      <c r="NB202" s="201"/>
      <c r="NC202" s="203"/>
      <c r="ND202" s="201"/>
      <c r="NE202" s="201"/>
      <c r="NF202" s="201"/>
      <c r="NG202" s="201" t="str">
        <f t="shared" si="227"/>
        <v/>
      </c>
      <c r="NH202" s="201"/>
      <c r="NI202" s="201"/>
      <c r="NJ202" s="203"/>
      <c r="NK202" s="201"/>
      <c r="NL202" s="201"/>
      <c r="NM202" s="201"/>
      <c r="NN202" s="201" t="str">
        <f t="shared" si="228"/>
        <v/>
      </c>
      <c r="NO202" s="201"/>
      <c r="NP202" s="201"/>
      <c r="NQ202" s="203"/>
      <c r="NR202" s="201"/>
      <c r="NS202" s="201"/>
      <c r="NT202" s="201"/>
      <c r="NU202" s="201" t="str">
        <f t="shared" si="229"/>
        <v/>
      </c>
      <c r="NV202" s="201"/>
      <c r="NW202" s="201"/>
      <c r="NX202" s="201"/>
      <c r="NY202" s="201"/>
      <c r="NZ202" s="201"/>
      <c r="OA202" s="201"/>
      <c r="OB202" s="201" t="str">
        <f t="shared" si="230"/>
        <v/>
      </c>
      <c r="OC202" s="201"/>
      <c r="OD202" s="201"/>
      <c r="OE202" s="203"/>
      <c r="OF202" s="201"/>
      <c r="OG202" s="201"/>
      <c r="OH202" s="201"/>
      <c r="OI202" s="201" t="str">
        <f t="shared" si="231"/>
        <v/>
      </c>
      <c r="OJ202" s="201"/>
      <c r="OK202" s="201"/>
      <c r="OL202" s="203"/>
      <c r="OM202" s="201"/>
      <c r="ON202" s="201"/>
      <c r="OO202" s="201"/>
      <c r="OP202" s="201" t="str">
        <f t="shared" si="232"/>
        <v/>
      </c>
      <c r="OQ202" s="201"/>
      <c r="OR202" s="201"/>
      <c r="OS202" s="203"/>
      <c r="OT202" s="201"/>
      <c r="OU202" s="201"/>
      <c r="OV202" s="201"/>
      <c r="OW202" s="201" t="str">
        <f t="shared" si="233"/>
        <v/>
      </c>
      <c r="OX202" s="201"/>
      <c r="OY202" s="201"/>
      <c r="OZ202" s="203"/>
      <c r="PA202" s="201"/>
      <c r="PB202" s="201"/>
      <c r="PC202" s="201"/>
      <c r="PD202" s="201" t="str">
        <f t="shared" si="234"/>
        <v/>
      </c>
      <c r="PE202" s="201"/>
      <c r="PF202" s="201"/>
      <c r="PG202" s="203"/>
      <c r="PH202" s="201"/>
      <c r="PI202" s="201"/>
      <c r="PJ202" s="201"/>
      <c r="PK202" s="201" t="str">
        <f t="shared" si="235"/>
        <v/>
      </c>
      <c r="PL202" s="201"/>
      <c r="PM202" s="201"/>
      <c r="PN202" s="201"/>
      <c r="PO202" s="201"/>
      <c r="PP202" s="201"/>
      <c r="PQ202" s="201"/>
      <c r="PR202" s="201" t="str">
        <f t="shared" si="236"/>
        <v/>
      </c>
      <c r="PS202" s="201"/>
      <c r="PT202" s="201"/>
      <c r="PU202" s="201"/>
      <c r="PV202" s="201"/>
      <c r="PW202" s="201"/>
      <c r="PX202" s="201"/>
      <c r="PY202" s="201" t="str">
        <f t="shared" si="237"/>
        <v/>
      </c>
      <c r="PZ202" s="201"/>
      <c r="QA202" s="201"/>
      <c r="QB202" s="201"/>
      <c r="QC202" s="201"/>
      <c r="QD202" s="201"/>
      <c r="QE202" s="201"/>
      <c r="QF202" s="201" t="str">
        <f t="shared" si="238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5" x14ac:dyDescent="0.2">
      <c r="A203" s="201"/>
      <c r="B203" s="202"/>
      <c r="C203" s="202"/>
      <c r="D203" s="202"/>
      <c r="E203" s="202"/>
      <c r="F203" s="201"/>
      <c r="G203" s="201" t="e">
        <f t="shared" si="286"/>
        <v>#N/A</v>
      </c>
      <c r="H203" s="202"/>
      <c r="I203" s="202"/>
      <c r="J203" s="202"/>
      <c r="K203" s="201"/>
      <c r="L203" s="201"/>
      <c r="M203" s="201"/>
      <c r="N203" s="201">
        <f t="shared" si="287"/>
        <v>20</v>
      </c>
      <c r="O203" s="201"/>
      <c r="P203" s="201"/>
      <c r="Q203" s="203"/>
      <c r="R203" s="201"/>
      <c r="S203" s="201"/>
      <c r="T203" s="201"/>
      <c r="U203" s="201">
        <f t="shared" si="288"/>
        <v>0</v>
      </c>
      <c r="V203" s="201"/>
      <c r="W203" s="201"/>
      <c r="X203" s="203"/>
      <c r="Y203" s="201"/>
      <c r="Z203" s="201"/>
      <c r="AA203" s="201"/>
      <c r="AB203" s="201">
        <f t="shared" si="289"/>
        <v>0</v>
      </c>
      <c r="AC203" s="201"/>
      <c r="AD203" s="201"/>
      <c r="AE203" s="203"/>
      <c r="AF203" s="201"/>
      <c r="AG203" s="201"/>
      <c r="AH203" s="201"/>
      <c r="AI203" s="201">
        <f t="shared" si="243"/>
        <v>30</v>
      </c>
      <c r="AJ203" s="201"/>
      <c r="AK203" s="201"/>
      <c r="AL203" s="203"/>
      <c r="AM203" s="201"/>
      <c r="AN203" s="201"/>
      <c r="AO203" s="201"/>
      <c r="AP203" s="201">
        <f t="shared" si="244"/>
        <v>20</v>
      </c>
      <c r="AQ203" s="201"/>
      <c r="AR203" s="201"/>
      <c r="AS203" s="203"/>
      <c r="AT203" s="201"/>
      <c r="AU203" s="201"/>
      <c r="AV203" s="201"/>
      <c r="AW203" s="201">
        <f t="shared" si="245"/>
        <v>0</v>
      </c>
      <c r="AX203" s="201"/>
      <c r="AY203" s="201"/>
      <c r="AZ203" s="201"/>
      <c r="BA203" s="201"/>
      <c r="BB203" s="201"/>
      <c r="BC203" s="201"/>
      <c r="BD203" s="201">
        <f t="shared" si="246"/>
        <v>0</v>
      </c>
      <c r="BE203" s="201"/>
      <c r="BF203" s="201"/>
      <c r="BG203" s="203"/>
      <c r="BH203" s="201"/>
      <c r="BI203" s="201"/>
      <c r="BJ203" s="201"/>
      <c r="BK203" s="201">
        <f t="shared" si="247"/>
        <v>0</v>
      </c>
      <c r="BL203" s="201"/>
      <c r="BM203" s="201"/>
      <c r="BN203" s="203"/>
      <c r="BO203" s="201"/>
      <c r="BP203" s="201"/>
      <c r="BQ203" s="201"/>
      <c r="BR203" s="201">
        <f t="shared" si="248"/>
        <v>0</v>
      </c>
      <c r="BS203" s="201"/>
      <c r="BT203" s="201"/>
      <c r="BU203" s="203"/>
      <c r="BV203" s="201"/>
      <c r="BW203" s="201"/>
      <c r="BX203" s="201"/>
      <c r="BY203" s="201">
        <f t="shared" si="249"/>
        <v>0</v>
      </c>
      <c r="BZ203" s="201"/>
      <c r="CA203" s="201"/>
      <c r="CB203" s="203"/>
      <c r="CC203" s="201"/>
      <c r="CD203" s="201"/>
      <c r="CE203" s="201"/>
      <c r="CF203" s="201">
        <f t="shared" si="250"/>
        <v>0</v>
      </c>
      <c r="CG203" s="201"/>
      <c r="CH203" s="201"/>
      <c r="CI203" s="203"/>
      <c r="CJ203" s="201"/>
      <c r="CK203" s="201"/>
      <c r="CL203" s="201"/>
      <c r="CM203" s="201">
        <f t="shared" si="251"/>
        <v>0</v>
      </c>
      <c r="CN203" s="201"/>
      <c r="CO203" s="201"/>
      <c r="CP203" s="201"/>
      <c r="CQ203" s="201"/>
      <c r="CR203" s="201"/>
      <c r="CS203" s="201"/>
      <c r="CT203" s="201">
        <f t="shared" si="252"/>
        <v>0</v>
      </c>
      <c r="CU203" s="201"/>
      <c r="CV203" s="201"/>
      <c r="CW203" s="203"/>
      <c r="CX203" s="201"/>
      <c r="CY203" s="201"/>
      <c r="CZ203" s="201"/>
      <c r="DA203" s="201">
        <f t="shared" si="253"/>
        <v>0</v>
      </c>
      <c r="DB203" s="201"/>
      <c r="DC203" s="201"/>
      <c r="DD203" s="203"/>
      <c r="DE203" s="201"/>
      <c r="DF203" s="201"/>
      <c r="DG203" s="201"/>
      <c r="DH203" s="201">
        <f t="shared" si="254"/>
        <v>0</v>
      </c>
      <c r="DI203" s="201"/>
      <c r="DJ203" s="201"/>
      <c r="DK203" s="203"/>
      <c r="DL203" s="201"/>
      <c r="DM203" s="201"/>
      <c r="DN203" s="201"/>
      <c r="DO203" s="201">
        <f t="shared" si="255"/>
        <v>0</v>
      </c>
      <c r="DP203" s="201"/>
      <c r="DQ203" s="201"/>
      <c r="DR203" s="203"/>
      <c r="DS203" s="201"/>
      <c r="DT203" s="201"/>
      <c r="DU203" s="201"/>
      <c r="DV203" s="201">
        <f t="shared" si="256"/>
        <v>0</v>
      </c>
      <c r="DW203" s="201"/>
      <c r="DX203" s="201"/>
      <c r="DY203" s="203"/>
      <c r="DZ203" s="201"/>
      <c r="EA203" s="201"/>
      <c r="EB203" s="201"/>
      <c r="EC203" s="201">
        <f t="shared" si="257"/>
        <v>0</v>
      </c>
      <c r="ED203" s="201"/>
      <c r="EE203" s="201"/>
      <c r="EF203" s="201"/>
      <c r="EG203" s="201"/>
      <c r="EH203" s="201"/>
      <c r="EI203" s="201"/>
      <c r="EJ203" s="201">
        <f t="shared" si="258"/>
        <v>0</v>
      </c>
      <c r="EK203" s="201"/>
      <c r="EL203" s="201"/>
      <c r="EM203" s="203"/>
      <c r="EN203" s="201"/>
      <c r="EO203" s="201"/>
      <c r="EP203" s="201"/>
      <c r="EQ203" s="201">
        <f t="shared" si="259"/>
        <v>0</v>
      </c>
      <c r="ER203" s="201"/>
      <c r="ES203" s="201"/>
      <c r="ET203" s="203"/>
      <c r="EU203" s="201"/>
      <c r="EV203" s="201"/>
      <c r="EW203" s="201"/>
      <c r="EX203" s="201">
        <f t="shared" si="260"/>
        <v>20</v>
      </c>
      <c r="EY203" s="201"/>
      <c r="EZ203" s="201"/>
      <c r="FA203" s="203"/>
      <c r="FB203" s="201"/>
      <c r="FC203" s="201"/>
      <c r="FD203" s="201"/>
      <c r="FE203" s="201">
        <f t="shared" si="261"/>
        <v>0</v>
      </c>
      <c r="FF203" s="201"/>
      <c r="FG203" s="201"/>
      <c r="FH203" s="203"/>
      <c r="FI203" s="201"/>
      <c r="FJ203" s="201"/>
      <c r="FK203" s="201"/>
      <c r="FL203" s="201" t="str">
        <f t="shared" si="262"/>
        <v/>
      </c>
      <c r="FM203" s="201"/>
      <c r="FN203" s="201"/>
      <c r="FO203" s="203"/>
      <c r="FP203" s="201"/>
      <c r="FQ203" s="201"/>
      <c r="FR203" s="201"/>
      <c r="FS203" s="201">
        <f t="shared" si="263"/>
        <v>0</v>
      </c>
      <c r="FT203" s="201"/>
      <c r="FU203" s="201"/>
      <c r="FV203" s="201"/>
      <c r="FW203" s="201"/>
      <c r="FX203" s="201"/>
      <c r="FY203" s="201"/>
      <c r="FZ203" s="201" t="str">
        <f t="shared" si="264"/>
        <v/>
      </c>
      <c r="GA203" s="201"/>
      <c r="GB203" s="201"/>
      <c r="GC203" s="203"/>
      <c r="GD203" s="201"/>
      <c r="GE203" s="201"/>
      <c r="GF203" s="201"/>
      <c r="GG203" s="201" t="str">
        <f t="shared" si="265"/>
        <v/>
      </c>
      <c r="GH203" s="201"/>
      <c r="GI203" s="201"/>
      <c r="GJ203" s="203"/>
      <c r="GK203" s="201"/>
      <c r="GL203" s="201"/>
      <c r="GM203" s="201"/>
      <c r="GN203" s="201" t="str">
        <f t="shared" si="266"/>
        <v/>
      </c>
      <c r="GO203" s="201"/>
      <c r="GP203" s="201"/>
      <c r="GQ203" s="203"/>
      <c r="GR203" s="201"/>
      <c r="GS203" s="201"/>
      <c r="GT203" s="201"/>
      <c r="GU203" s="201" t="str">
        <f t="shared" si="267"/>
        <v/>
      </c>
      <c r="GV203" s="201"/>
      <c r="GW203" s="201"/>
      <c r="GX203" s="203"/>
      <c r="GY203" s="201"/>
      <c r="GZ203" s="201"/>
      <c r="HA203" s="201"/>
      <c r="HB203" s="201" t="str">
        <f t="shared" si="268"/>
        <v/>
      </c>
      <c r="HC203" s="201"/>
      <c r="HD203" s="201"/>
      <c r="HE203" s="203"/>
      <c r="HF203" s="201"/>
      <c r="HG203" s="201"/>
      <c r="HH203" s="201"/>
      <c r="HI203" s="201" t="str">
        <f t="shared" si="269"/>
        <v/>
      </c>
      <c r="HJ203" s="201"/>
      <c r="HK203" s="201"/>
      <c r="HL203" s="201"/>
      <c r="HM203" s="201"/>
      <c r="HN203" s="201"/>
      <c r="HO203" s="201"/>
      <c r="HP203" s="201" t="str">
        <f t="shared" si="270"/>
        <v/>
      </c>
      <c r="HQ203" s="201"/>
      <c r="HR203" s="201"/>
      <c r="HS203" s="203"/>
      <c r="HT203" s="201"/>
      <c r="HU203" s="201"/>
      <c r="HV203" s="201"/>
      <c r="HW203" s="201" t="str">
        <f t="shared" si="271"/>
        <v/>
      </c>
      <c r="HX203" s="201"/>
      <c r="HY203" s="201"/>
      <c r="HZ203" s="203"/>
      <c r="IA203" s="201"/>
      <c r="IB203" s="201"/>
      <c r="IC203" s="201"/>
      <c r="ID203" s="201" t="str">
        <f t="shared" si="272"/>
        <v/>
      </c>
      <c r="IE203" s="201"/>
      <c r="IF203" s="201"/>
      <c r="IG203" s="203"/>
      <c r="IH203" s="201"/>
      <c r="II203" s="201"/>
      <c r="IJ203" s="201"/>
      <c r="IK203" s="201" t="str">
        <f t="shared" si="273"/>
        <v/>
      </c>
      <c r="IL203" s="201"/>
      <c r="IM203" s="201"/>
      <c r="IN203" s="203"/>
      <c r="IO203" s="201"/>
      <c r="IP203" s="201"/>
      <c r="IQ203" s="201"/>
      <c r="IR203" s="201" t="str">
        <f t="shared" si="274"/>
        <v/>
      </c>
      <c r="IS203" s="201"/>
      <c r="IT203" s="201"/>
      <c r="IU203" s="203"/>
      <c r="IV203" s="201"/>
      <c r="IW203" s="201"/>
      <c r="IX203" s="201"/>
      <c r="IY203" s="201" t="str">
        <f t="shared" si="275"/>
        <v/>
      </c>
      <c r="IZ203" s="201"/>
      <c r="JA203" s="201"/>
      <c r="JB203" s="201"/>
      <c r="JC203" s="201"/>
      <c r="JD203" s="201"/>
      <c r="JE203" s="201"/>
      <c r="JF203" s="201" t="str">
        <f t="shared" si="276"/>
        <v/>
      </c>
      <c r="JG203" s="201"/>
      <c r="JH203" s="201"/>
      <c r="JI203" s="203"/>
      <c r="JJ203" s="201"/>
      <c r="JK203" s="201"/>
      <c r="JL203" s="201"/>
      <c r="JM203" s="201" t="str">
        <f t="shared" si="277"/>
        <v/>
      </c>
      <c r="JN203" s="201"/>
      <c r="JO203" s="201"/>
      <c r="JP203" s="203"/>
      <c r="JQ203" s="201"/>
      <c r="JR203" s="201"/>
      <c r="JS203" s="201"/>
      <c r="JT203" s="201" t="str">
        <f t="shared" si="278"/>
        <v/>
      </c>
      <c r="JU203" s="201"/>
      <c r="JV203" s="201"/>
      <c r="JW203" s="203"/>
      <c r="JX203" s="201"/>
      <c r="JY203" s="201"/>
      <c r="JZ203" s="201"/>
      <c r="KA203" s="201" t="str">
        <f t="shared" si="279"/>
        <v/>
      </c>
      <c r="KB203" s="201"/>
      <c r="KC203" s="201"/>
      <c r="KD203" s="203"/>
      <c r="KE203" s="201"/>
      <c r="KF203" s="201"/>
      <c r="KG203" s="201"/>
      <c r="KH203" s="201" t="str">
        <f t="shared" si="280"/>
        <v/>
      </c>
      <c r="KI203" s="201"/>
      <c r="KJ203" s="201"/>
      <c r="KK203" s="203"/>
      <c r="KL203" s="201"/>
      <c r="KM203" s="201"/>
      <c r="KN203" s="201"/>
      <c r="KO203" s="201" t="str">
        <f t="shared" si="281"/>
        <v/>
      </c>
      <c r="KP203" s="201"/>
      <c r="KQ203" s="201"/>
      <c r="KR203" s="201"/>
      <c r="KS203" s="201"/>
      <c r="KT203" s="201"/>
      <c r="KU203" s="201"/>
      <c r="KV203" s="201" t="str">
        <f t="shared" si="282"/>
        <v/>
      </c>
      <c r="KW203" s="201"/>
      <c r="KX203" s="201"/>
      <c r="KY203" s="203"/>
      <c r="KZ203" s="201"/>
      <c r="LA203" s="201"/>
      <c r="LB203" s="201"/>
      <c r="LC203" s="201" t="str">
        <f t="shared" si="283"/>
        <v/>
      </c>
      <c r="LD203" s="201"/>
      <c r="LE203" s="201"/>
      <c r="LF203" s="203"/>
      <c r="LG203" s="201"/>
      <c r="LH203" s="201"/>
      <c r="LI203" s="201"/>
      <c r="LJ203" s="201" t="str">
        <f t="shared" si="220"/>
        <v/>
      </c>
      <c r="LK203" s="201"/>
      <c r="LL203" s="201"/>
      <c r="LM203" s="203"/>
      <c r="LN203" s="201"/>
      <c r="LO203" s="201"/>
      <c r="LP203" s="201"/>
      <c r="LQ203" s="201" t="str">
        <f t="shared" si="221"/>
        <v/>
      </c>
      <c r="LR203" s="201"/>
      <c r="LS203" s="201"/>
      <c r="LT203" s="203"/>
      <c r="LU203" s="201"/>
      <c r="LV203" s="201"/>
      <c r="LW203" s="201"/>
      <c r="LX203" s="201" t="str">
        <f t="shared" si="222"/>
        <v/>
      </c>
      <c r="LY203" s="201"/>
      <c r="LZ203" s="201"/>
      <c r="MA203" s="203"/>
      <c r="MB203" s="201"/>
      <c r="MC203" s="201"/>
      <c r="MD203" s="201"/>
      <c r="ME203" s="201" t="str">
        <f t="shared" si="223"/>
        <v/>
      </c>
      <c r="MF203" s="201"/>
      <c r="MG203" s="201"/>
      <c r="MH203" s="201"/>
      <c r="MI203" s="201"/>
      <c r="MJ203" s="201"/>
      <c r="MK203" s="201"/>
      <c r="ML203" s="201" t="str">
        <f t="shared" si="224"/>
        <v/>
      </c>
      <c r="MM203" s="201"/>
      <c r="MN203" s="201"/>
      <c r="MO203" s="203"/>
      <c r="MP203" s="201"/>
      <c r="MQ203" s="201"/>
      <c r="MR203" s="201"/>
      <c r="MS203" s="201" t="str">
        <f t="shared" si="225"/>
        <v/>
      </c>
      <c r="MT203" s="201"/>
      <c r="MU203" s="201"/>
      <c r="MV203" s="203"/>
      <c r="MW203" s="201"/>
      <c r="MX203" s="201"/>
      <c r="MY203" s="201"/>
      <c r="MZ203" s="201" t="str">
        <f t="shared" si="226"/>
        <v/>
      </c>
      <c r="NA203" s="201"/>
      <c r="NB203" s="201"/>
      <c r="NC203" s="203"/>
      <c r="ND203" s="201"/>
      <c r="NE203" s="201"/>
      <c r="NF203" s="201"/>
      <c r="NG203" s="201" t="str">
        <f t="shared" si="227"/>
        <v/>
      </c>
      <c r="NH203" s="201"/>
      <c r="NI203" s="201"/>
      <c r="NJ203" s="203"/>
      <c r="NK203" s="201"/>
      <c r="NL203" s="201"/>
      <c r="NM203" s="201"/>
      <c r="NN203" s="201" t="str">
        <f t="shared" si="228"/>
        <v/>
      </c>
      <c r="NO203" s="201"/>
      <c r="NP203" s="201"/>
      <c r="NQ203" s="203"/>
      <c r="NR203" s="201"/>
      <c r="NS203" s="201"/>
      <c r="NT203" s="201"/>
      <c r="NU203" s="201" t="str">
        <f t="shared" si="229"/>
        <v/>
      </c>
      <c r="NV203" s="201"/>
      <c r="NW203" s="201"/>
      <c r="NX203" s="201"/>
      <c r="NY203" s="201"/>
      <c r="NZ203" s="201"/>
      <c r="OA203" s="201"/>
      <c r="OB203" s="201" t="str">
        <f t="shared" si="230"/>
        <v/>
      </c>
      <c r="OC203" s="201"/>
      <c r="OD203" s="201"/>
      <c r="OE203" s="203"/>
      <c r="OF203" s="201"/>
      <c r="OG203" s="201"/>
      <c r="OH203" s="201"/>
      <c r="OI203" s="201" t="str">
        <f t="shared" si="231"/>
        <v/>
      </c>
      <c r="OJ203" s="201"/>
      <c r="OK203" s="201"/>
      <c r="OL203" s="203"/>
      <c r="OM203" s="201"/>
      <c r="ON203" s="201"/>
      <c r="OO203" s="201"/>
      <c r="OP203" s="201" t="str">
        <f t="shared" si="232"/>
        <v/>
      </c>
      <c r="OQ203" s="201"/>
      <c r="OR203" s="201"/>
      <c r="OS203" s="203"/>
      <c r="OT203" s="201"/>
      <c r="OU203" s="201"/>
      <c r="OV203" s="201"/>
      <c r="OW203" s="201" t="str">
        <f t="shared" si="233"/>
        <v/>
      </c>
      <c r="OX203" s="201"/>
      <c r="OY203" s="201"/>
      <c r="OZ203" s="203"/>
      <c r="PA203" s="201"/>
      <c r="PB203" s="201"/>
      <c r="PC203" s="201"/>
      <c r="PD203" s="201" t="str">
        <f t="shared" si="234"/>
        <v/>
      </c>
      <c r="PE203" s="201"/>
      <c r="PF203" s="201"/>
      <c r="PG203" s="203"/>
      <c r="PH203" s="201"/>
      <c r="PI203" s="201"/>
      <c r="PJ203" s="201"/>
      <c r="PK203" s="201" t="str">
        <f t="shared" si="235"/>
        <v/>
      </c>
      <c r="PL203" s="201"/>
      <c r="PM203" s="201"/>
      <c r="PN203" s="201"/>
      <c r="PO203" s="201"/>
      <c r="PP203" s="201"/>
      <c r="PQ203" s="201"/>
      <c r="PR203" s="201" t="str">
        <f t="shared" si="236"/>
        <v/>
      </c>
      <c r="PS203" s="201"/>
      <c r="PT203" s="201"/>
      <c r="PU203" s="201"/>
      <c r="PV203" s="201"/>
      <c r="PW203" s="201"/>
      <c r="PX203" s="201"/>
      <c r="PY203" s="201" t="str">
        <f t="shared" si="237"/>
        <v/>
      </c>
      <c r="PZ203" s="201"/>
      <c r="QA203" s="201"/>
      <c r="QB203" s="201"/>
      <c r="QC203" s="201"/>
      <c r="QD203" s="201"/>
      <c r="QE203" s="201"/>
      <c r="QF203" s="201" t="str">
        <f t="shared" si="238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5" x14ac:dyDescent="0.2">
      <c r="A204" s="201"/>
      <c r="B204" s="202"/>
      <c r="C204" s="202"/>
      <c r="D204" s="202"/>
      <c r="E204" s="202"/>
      <c r="F204" s="201"/>
      <c r="G204" s="201" t="e">
        <f t="shared" si="286"/>
        <v>#N/A</v>
      </c>
      <c r="H204" s="202"/>
      <c r="I204" s="202"/>
      <c r="J204" s="202"/>
      <c r="K204" s="201"/>
      <c r="L204" s="201"/>
      <c r="M204" s="201"/>
      <c r="N204" s="201">
        <f t="shared" si="287"/>
        <v>20</v>
      </c>
      <c r="O204" s="201"/>
      <c r="P204" s="201"/>
      <c r="Q204" s="203"/>
      <c r="R204" s="201"/>
      <c r="S204" s="201"/>
      <c r="T204" s="201"/>
      <c r="U204" s="201">
        <f t="shared" si="288"/>
        <v>0</v>
      </c>
      <c r="V204" s="201"/>
      <c r="W204" s="201"/>
      <c r="X204" s="203"/>
      <c r="Y204" s="201"/>
      <c r="Z204" s="201"/>
      <c r="AA204" s="201"/>
      <c r="AB204" s="201">
        <f t="shared" si="289"/>
        <v>0</v>
      </c>
      <c r="AC204" s="201"/>
      <c r="AD204" s="201"/>
      <c r="AE204" s="203"/>
      <c r="AF204" s="201"/>
      <c r="AG204" s="201"/>
      <c r="AH204" s="201"/>
      <c r="AI204" s="201">
        <f t="shared" si="243"/>
        <v>0</v>
      </c>
      <c r="AJ204" s="201"/>
      <c r="AK204" s="201"/>
      <c r="AL204" s="203"/>
      <c r="AM204" s="201"/>
      <c r="AN204" s="201"/>
      <c r="AO204" s="201"/>
      <c r="AP204" s="201">
        <f t="shared" si="244"/>
        <v>20</v>
      </c>
      <c r="AQ204" s="201"/>
      <c r="AR204" s="201"/>
      <c r="AS204" s="203"/>
      <c r="AT204" s="201"/>
      <c r="AU204" s="201"/>
      <c r="AV204" s="201"/>
      <c r="AW204" s="201">
        <f t="shared" si="245"/>
        <v>20</v>
      </c>
      <c r="AX204" s="201"/>
      <c r="AY204" s="201"/>
      <c r="AZ204" s="201"/>
      <c r="BA204" s="201"/>
      <c r="BB204" s="201"/>
      <c r="BC204" s="201"/>
      <c r="BD204" s="201">
        <f t="shared" si="246"/>
        <v>0</v>
      </c>
      <c r="BE204" s="201"/>
      <c r="BF204" s="201"/>
      <c r="BG204" s="203"/>
      <c r="BH204" s="201"/>
      <c r="BI204" s="201"/>
      <c r="BJ204" s="201"/>
      <c r="BK204" s="201">
        <f t="shared" si="247"/>
        <v>0</v>
      </c>
      <c r="BL204" s="201"/>
      <c r="BM204" s="201"/>
      <c r="BN204" s="203"/>
      <c r="BO204" s="201"/>
      <c r="BP204" s="201"/>
      <c r="BQ204" s="201"/>
      <c r="BR204" s="201">
        <f t="shared" si="248"/>
        <v>0</v>
      </c>
      <c r="BS204" s="201"/>
      <c r="BT204" s="201"/>
      <c r="BU204" s="203"/>
      <c r="BV204" s="201"/>
      <c r="BW204" s="201"/>
      <c r="BX204" s="201"/>
      <c r="BY204" s="201">
        <f t="shared" si="249"/>
        <v>0</v>
      </c>
      <c r="BZ204" s="201"/>
      <c r="CA204" s="201"/>
      <c r="CB204" s="203"/>
      <c r="CC204" s="201"/>
      <c r="CD204" s="201"/>
      <c r="CE204" s="201"/>
      <c r="CF204" s="201">
        <f t="shared" si="250"/>
        <v>0</v>
      </c>
      <c r="CG204" s="201"/>
      <c r="CH204" s="201"/>
      <c r="CI204" s="203"/>
      <c r="CJ204" s="201"/>
      <c r="CK204" s="201"/>
      <c r="CL204" s="201"/>
      <c r="CM204" s="201">
        <f t="shared" si="251"/>
        <v>0</v>
      </c>
      <c r="CN204" s="201"/>
      <c r="CO204" s="201"/>
      <c r="CP204" s="201"/>
      <c r="CQ204" s="201"/>
      <c r="CR204" s="201"/>
      <c r="CS204" s="201"/>
      <c r="CT204" s="201">
        <f t="shared" si="252"/>
        <v>20</v>
      </c>
      <c r="CU204" s="201"/>
      <c r="CV204" s="201"/>
      <c r="CW204" s="203"/>
      <c r="CX204" s="201"/>
      <c r="CY204" s="201"/>
      <c r="CZ204" s="201"/>
      <c r="DA204" s="201">
        <f t="shared" si="253"/>
        <v>0</v>
      </c>
      <c r="DB204" s="201"/>
      <c r="DC204" s="201"/>
      <c r="DD204" s="203"/>
      <c r="DE204" s="201"/>
      <c r="DF204" s="201"/>
      <c r="DG204" s="201"/>
      <c r="DH204" s="201">
        <f t="shared" si="254"/>
        <v>20</v>
      </c>
      <c r="DI204" s="201"/>
      <c r="DJ204" s="201"/>
      <c r="DK204" s="203"/>
      <c r="DL204" s="201"/>
      <c r="DM204" s="201"/>
      <c r="DN204" s="201"/>
      <c r="DO204" s="201">
        <f t="shared" si="255"/>
        <v>0</v>
      </c>
      <c r="DP204" s="201"/>
      <c r="DQ204" s="201"/>
      <c r="DR204" s="203"/>
      <c r="DS204" s="201"/>
      <c r="DT204" s="201"/>
      <c r="DU204" s="201"/>
      <c r="DV204" s="201">
        <f t="shared" si="256"/>
        <v>0</v>
      </c>
      <c r="DW204" s="201"/>
      <c r="DX204" s="201"/>
      <c r="DY204" s="203"/>
      <c r="DZ204" s="201"/>
      <c r="EA204" s="201"/>
      <c r="EB204" s="201"/>
      <c r="EC204" s="201">
        <f t="shared" si="257"/>
        <v>0</v>
      </c>
      <c r="ED204" s="201"/>
      <c r="EE204" s="201"/>
      <c r="EF204" s="201"/>
      <c r="EG204" s="201"/>
      <c r="EH204" s="201"/>
      <c r="EI204" s="201"/>
      <c r="EJ204" s="201">
        <f t="shared" si="258"/>
        <v>20</v>
      </c>
      <c r="EK204" s="201"/>
      <c r="EL204" s="201"/>
      <c r="EM204" s="203"/>
      <c r="EN204" s="201"/>
      <c r="EO204" s="201"/>
      <c r="EP204" s="201"/>
      <c r="EQ204" s="201">
        <f t="shared" si="259"/>
        <v>0</v>
      </c>
      <c r="ER204" s="201"/>
      <c r="ES204" s="201"/>
      <c r="ET204" s="203"/>
      <c r="EU204" s="201"/>
      <c r="EV204" s="201"/>
      <c r="EW204" s="201"/>
      <c r="EX204" s="201">
        <f t="shared" si="260"/>
        <v>20</v>
      </c>
      <c r="EY204" s="201"/>
      <c r="EZ204" s="201"/>
      <c r="FA204" s="203"/>
      <c r="FB204" s="201"/>
      <c r="FC204" s="201"/>
      <c r="FD204" s="201"/>
      <c r="FE204" s="201">
        <f t="shared" si="261"/>
        <v>0</v>
      </c>
      <c r="FF204" s="201"/>
      <c r="FG204" s="201"/>
      <c r="FH204" s="203"/>
      <c r="FI204" s="201"/>
      <c r="FJ204" s="201"/>
      <c r="FK204" s="201"/>
      <c r="FL204" s="201" t="str">
        <f t="shared" si="262"/>
        <v/>
      </c>
      <c r="FM204" s="201"/>
      <c r="FN204" s="201"/>
      <c r="FO204" s="203"/>
      <c r="FP204" s="201"/>
      <c r="FQ204" s="201"/>
      <c r="FR204" s="201"/>
      <c r="FS204" s="201">
        <f t="shared" si="263"/>
        <v>0</v>
      </c>
      <c r="FT204" s="201"/>
      <c r="FU204" s="201"/>
      <c r="FV204" s="201"/>
      <c r="FW204" s="201"/>
      <c r="FX204" s="201"/>
      <c r="FY204" s="201"/>
      <c r="FZ204" s="201" t="str">
        <f t="shared" si="264"/>
        <v/>
      </c>
      <c r="GA204" s="201"/>
      <c r="GB204" s="201"/>
      <c r="GC204" s="203"/>
      <c r="GD204" s="201"/>
      <c r="GE204" s="201"/>
      <c r="GF204" s="201"/>
      <c r="GG204" s="201" t="str">
        <f t="shared" si="265"/>
        <v/>
      </c>
      <c r="GH204" s="201"/>
      <c r="GI204" s="201"/>
      <c r="GJ204" s="203"/>
      <c r="GK204" s="201"/>
      <c r="GL204" s="201"/>
      <c r="GM204" s="201"/>
      <c r="GN204" s="201" t="str">
        <f t="shared" si="266"/>
        <v/>
      </c>
      <c r="GO204" s="201"/>
      <c r="GP204" s="201"/>
      <c r="GQ204" s="203"/>
      <c r="GR204" s="201"/>
      <c r="GS204" s="201"/>
      <c r="GT204" s="201"/>
      <c r="GU204" s="201" t="str">
        <f t="shared" si="267"/>
        <v/>
      </c>
      <c r="GV204" s="201"/>
      <c r="GW204" s="201"/>
      <c r="GX204" s="203"/>
      <c r="GY204" s="201"/>
      <c r="GZ204" s="201"/>
      <c r="HA204" s="201"/>
      <c r="HB204" s="201" t="str">
        <f t="shared" si="268"/>
        <v/>
      </c>
      <c r="HC204" s="201"/>
      <c r="HD204" s="201"/>
      <c r="HE204" s="203"/>
      <c r="HF204" s="201"/>
      <c r="HG204" s="201"/>
      <c r="HH204" s="201"/>
      <c r="HI204" s="201" t="str">
        <f t="shared" si="269"/>
        <v/>
      </c>
      <c r="HJ204" s="201"/>
      <c r="HK204" s="201"/>
      <c r="HL204" s="201"/>
      <c r="HM204" s="201"/>
      <c r="HN204" s="201"/>
      <c r="HO204" s="201"/>
      <c r="HP204" s="201" t="str">
        <f t="shared" si="270"/>
        <v/>
      </c>
      <c r="HQ204" s="201"/>
      <c r="HR204" s="201"/>
      <c r="HS204" s="203"/>
      <c r="HT204" s="201"/>
      <c r="HU204" s="201"/>
      <c r="HV204" s="201"/>
      <c r="HW204" s="201" t="str">
        <f t="shared" si="271"/>
        <v/>
      </c>
      <c r="HX204" s="201"/>
      <c r="HY204" s="201"/>
      <c r="HZ204" s="203"/>
      <c r="IA204" s="201"/>
      <c r="IB204" s="201"/>
      <c r="IC204" s="201"/>
      <c r="ID204" s="201" t="str">
        <f t="shared" si="272"/>
        <v/>
      </c>
      <c r="IE204" s="201"/>
      <c r="IF204" s="201"/>
      <c r="IG204" s="203"/>
      <c r="IH204" s="201"/>
      <c r="II204" s="201"/>
      <c r="IJ204" s="201"/>
      <c r="IK204" s="201" t="str">
        <f t="shared" si="273"/>
        <v/>
      </c>
      <c r="IL204" s="201"/>
      <c r="IM204" s="201"/>
      <c r="IN204" s="203"/>
      <c r="IO204" s="201"/>
      <c r="IP204" s="201"/>
      <c r="IQ204" s="201"/>
      <c r="IR204" s="201" t="str">
        <f t="shared" si="274"/>
        <v/>
      </c>
      <c r="IS204" s="201"/>
      <c r="IT204" s="201"/>
      <c r="IU204" s="203"/>
      <c r="IV204" s="201"/>
      <c r="IW204" s="201"/>
      <c r="IX204" s="201"/>
      <c r="IY204" s="201" t="str">
        <f t="shared" si="275"/>
        <v/>
      </c>
      <c r="IZ204" s="201"/>
      <c r="JA204" s="201"/>
      <c r="JB204" s="201"/>
      <c r="JC204" s="201"/>
      <c r="JD204" s="201"/>
      <c r="JE204" s="201"/>
      <c r="JF204" s="201" t="str">
        <f t="shared" si="276"/>
        <v/>
      </c>
      <c r="JG204" s="201"/>
      <c r="JH204" s="201"/>
      <c r="JI204" s="203"/>
      <c r="JJ204" s="201"/>
      <c r="JK204" s="201"/>
      <c r="JL204" s="201"/>
      <c r="JM204" s="201" t="str">
        <f t="shared" si="277"/>
        <v/>
      </c>
      <c r="JN204" s="201"/>
      <c r="JO204" s="201"/>
      <c r="JP204" s="203"/>
      <c r="JQ204" s="201"/>
      <c r="JR204" s="201"/>
      <c r="JS204" s="201"/>
      <c r="JT204" s="201" t="str">
        <f t="shared" si="278"/>
        <v/>
      </c>
      <c r="JU204" s="201"/>
      <c r="JV204" s="201"/>
      <c r="JW204" s="203"/>
      <c r="JX204" s="201"/>
      <c r="JY204" s="201"/>
      <c r="JZ204" s="201"/>
      <c r="KA204" s="201" t="str">
        <f t="shared" si="279"/>
        <v/>
      </c>
      <c r="KB204" s="201"/>
      <c r="KC204" s="201"/>
      <c r="KD204" s="203"/>
      <c r="KE204" s="201"/>
      <c r="KF204" s="201"/>
      <c r="KG204" s="201"/>
      <c r="KH204" s="201" t="str">
        <f t="shared" si="280"/>
        <v/>
      </c>
      <c r="KI204" s="201"/>
      <c r="KJ204" s="201"/>
      <c r="KK204" s="203"/>
      <c r="KL204" s="201"/>
      <c r="KM204" s="201"/>
      <c r="KN204" s="201"/>
      <c r="KO204" s="201" t="str">
        <f t="shared" si="281"/>
        <v/>
      </c>
      <c r="KP204" s="201"/>
      <c r="KQ204" s="201"/>
      <c r="KR204" s="201"/>
      <c r="KS204" s="201"/>
      <c r="KT204" s="201"/>
      <c r="KU204" s="201"/>
      <c r="KV204" s="201" t="str">
        <f t="shared" si="282"/>
        <v/>
      </c>
      <c r="KW204" s="201"/>
      <c r="KX204" s="201"/>
      <c r="KY204" s="203"/>
      <c r="KZ204" s="201"/>
      <c r="LA204" s="201"/>
      <c r="LB204" s="201"/>
      <c r="LC204" s="201" t="str">
        <f t="shared" si="283"/>
        <v/>
      </c>
      <c r="LD204" s="201"/>
      <c r="LE204" s="201"/>
      <c r="LF204" s="203"/>
      <c r="LG204" s="201"/>
      <c r="LH204" s="201"/>
      <c r="LI204" s="201"/>
      <c r="LJ204" s="201" t="str">
        <f t="shared" si="220"/>
        <v/>
      </c>
      <c r="LK204" s="201"/>
      <c r="LL204" s="201"/>
      <c r="LM204" s="203"/>
      <c r="LN204" s="201"/>
      <c r="LO204" s="201"/>
      <c r="LP204" s="201"/>
      <c r="LQ204" s="201" t="str">
        <f t="shared" si="221"/>
        <v/>
      </c>
      <c r="LR204" s="201"/>
      <c r="LS204" s="201"/>
      <c r="LT204" s="203"/>
      <c r="LU204" s="201"/>
      <c r="LV204" s="201"/>
      <c r="LW204" s="201"/>
      <c r="LX204" s="201" t="str">
        <f t="shared" si="222"/>
        <v/>
      </c>
      <c r="LY204" s="201"/>
      <c r="LZ204" s="201"/>
      <c r="MA204" s="203"/>
      <c r="MB204" s="201"/>
      <c r="MC204" s="201"/>
      <c r="MD204" s="201"/>
      <c r="ME204" s="201" t="str">
        <f t="shared" si="223"/>
        <v/>
      </c>
      <c r="MF204" s="201"/>
      <c r="MG204" s="201"/>
      <c r="MH204" s="201"/>
      <c r="MI204" s="201"/>
      <c r="MJ204" s="201"/>
      <c r="MK204" s="201"/>
      <c r="ML204" s="201" t="str">
        <f t="shared" si="224"/>
        <v/>
      </c>
      <c r="MM204" s="201"/>
      <c r="MN204" s="201"/>
      <c r="MO204" s="203"/>
      <c r="MP204" s="201"/>
      <c r="MQ204" s="201"/>
      <c r="MR204" s="201"/>
      <c r="MS204" s="201" t="str">
        <f t="shared" si="225"/>
        <v/>
      </c>
      <c r="MT204" s="201"/>
      <c r="MU204" s="201"/>
      <c r="MV204" s="203"/>
      <c r="MW204" s="201"/>
      <c r="MX204" s="201"/>
      <c r="MY204" s="201"/>
      <c r="MZ204" s="201" t="str">
        <f t="shared" si="226"/>
        <v/>
      </c>
      <c r="NA204" s="201"/>
      <c r="NB204" s="201"/>
      <c r="NC204" s="203"/>
      <c r="ND204" s="201"/>
      <c r="NE204" s="201"/>
      <c r="NF204" s="201"/>
      <c r="NG204" s="201" t="str">
        <f t="shared" si="227"/>
        <v/>
      </c>
      <c r="NH204" s="201"/>
      <c r="NI204" s="201"/>
      <c r="NJ204" s="203"/>
      <c r="NK204" s="201"/>
      <c r="NL204" s="201"/>
      <c r="NM204" s="201"/>
      <c r="NN204" s="201" t="str">
        <f t="shared" si="228"/>
        <v/>
      </c>
      <c r="NO204" s="201"/>
      <c r="NP204" s="201"/>
      <c r="NQ204" s="203"/>
      <c r="NR204" s="201"/>
      <c r="NS204" s="201"/>
      <c r="NT204" s="201"/>
      <c r="NU204" s="201" t="str">
        <f t="shared" si="229"/>
        <v/>
      </c>
      <c r="NV204" s="201"/>
      <c r="NW204" s="201"/>
      <c r="NX204" s="201"/>
      <c r="NY204" s="201"/>
      <c r="NZ204" s="201"/>
      <c r="OA204" s="201"/>
      <c r="OB204" s="201" t="str">
        <f t="shared" si="230"/>
        <v/>
      </c>
      <c r="OC204" s="201"/>
      <c r="OD204" s="201"/>
      <c r="OE204" s="203"/>
      <c r="OF204" s="201"/>
      <c r="OG204" s="201"/>
      <c r="OH204" s="201"/>
      <c r="OI204" s="201" t="str">
        <f t="shared" si="231"/>
        <v/>
      </c>
      <c r="OJ204" s="201"/>
      <c r="OK204" s="201"/>
      <c r="OL204" s="203"/>
      <c r="OM204" s="201"/>
      <c r="ON204" s="201"/>
      <c r="OO204" s="201"/>
      <c r="OP204" s="201" t="str">
        <f t="shared" si="232"/>
        <v/>
      </c>
      <c r="OQ204" s="201"/>
      <c r="OR204" s="201"/>
      <c r="OS204" s="203"/>
      <c r="OT204" s="201"/>
      <c r="OU204" s="201"/>
      <c r="OV204" s="201"/>
      <c r="OW204" s="201" t="str">
        <f t="shared" si="233"/>
        <v/>
      </c>
      <c r="OX204" s="201"/>
      <c r="OY204" s="201"/>
      <c r="OZ204" s="203"/>
      <c r="PA204" s="201"/>
      <c r="PB204" s="201"/>
      <c r="PC204" s="201"/>
      <c r="PD204" s="201" t="str">
        <f t="shared" si="234"/>
        <v/>
      </c>
      <c r="PE204" s="201"/>
      <c r="PF204" s="201"/>
      <c r="PG204" s="203"/>
      <c r="PH204" s="201"/>
      <c r="PI204" s="201"/>
      <c r="PJ204" s="201"/>
      <c r="PK204" s="201" t="str">
        <f t="shared" si="235"/>
        <v/>
      </c>
      <c r="PL204" s="201"/>
      <c r="PM204" s="201"/>
      <c r="PN204" s="201"/>
      <c r="PO204" s="201"/>
      <c r="PP204" s="201"/>
      <c r="PQ204" s="201"/>
      <c r="PR204" s="201" t="str">
        <f t="shared" si="236"/>
        <v/>
      </c>
      <c r="PS204" s="201"/>
      <c r="PT204" s="201"/>
      <c r="PU204" s="201"/>
      <c r="PV204" s="201"/>
      <c r="PW204" s="201"/>
      <c r="PX204" s="201"/>
      <c r="PY204" s="201" t="str">
        <f t="shared" si="237"/>
        <v/>
      </c>
      <c r="PZ204" s="201"/>
      <c r="QA204" s="201"/>
      <c r="QB204" s="201"/>
      <c r="QC204" s="201"/>
      <c r="QD204" s="201"/>
      <c r="QE204" s="201"/>
      <c r="QF204" s="201" t="str">
        <f t="shared" si="238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5" x14ac:dyDescent="0.2">
      <c r="A205" s="201"/>
      <c r="B205" s="202"/>
      <c r="C205" s="202"/>
      <c r="D205" s="202"/>
      <c r="E205" s="202"/>
      <c r="F205" s="201"/>
      <c r="G205" s="201" t="e">
        <f t="shared" si="286"/>
        <v>#N/A</v>
      </c>
      <c r="H205" s="202"/>
      <c r="I205" s="202"/>
      <c r="J205" s="202"/>
      <c r="K205" s="201"/>
      <c r="L205" s="201"/>
      <c r="M205" s="201"/>
      <c r="N205" s="201">
        <f t="shared" si="287"/>
        <v>0</v>
      </c>
      <c r="O205" s="201"/>
      <c r="P205" s="201"/>
      <c r="Q205" s="203"/>
      <c r="R205" s="201"/>
      <c r="S205" s="201"/>
      <c r="T205" s="201"/>
      <c r="U205" s="201">
        <f t="shared" si="288"/>
        <v>0</v>
      </c>
      <c r="V205" s="201"/>
      <c r="W205" s="201"/>
      <c r="X205" s="203"/>
      <c r="Y205" s="201"/>
      <c r="Z205" s="201"/>
      <c r="AA205" s="201"/>
      <c r="AB205" s="201">
        <f t="shared" si="289"/>
        <v>0</v>
      </c>
      <c r="AC205" s="201"/>
      <c r="AD205" s="201"/>
      <c r="AE205" s="203"/>
      <c r="AF205" s="201"/>
      <c r="AG205" s="201"/>
      <c r="AH205" s="201"/>
      <c r="AI205" s="201">
        <f t="shared" si="243"/>
        <v>0</v>
      </c>
      <c r="AJ205" s="201"/>
      <c r="AK205" s="201"/>
      <c r="AL205" s="203"/>
      <c r="AM205" s="201"/>
      <c r="AN205" s="201"/>
      <c r="AO205" s="201"/>
      <c r="AP205" s="201">
        <f t="shared" si="244"/>
        <v>0</v>
      </c>
      <c r="AQ205" s="201"/>
      <c r="AR205" s="201"/>
      <c r="AS205" s="203"/>
      <c r="AT205" s="201"/>
      <c r="AU205" s="201"/>
      <c r="AV205" s="201"/>
      <c r="AW205" s="201">
        <f t="shared" si="245"/>
        <v>0</v>
      </c>
      <c r="AX205" s="201"/>
      <c r="AY205" s="201"/>
      <c r="AZ205" s="201"/>
      <c r="BA205" s="201"/>
      <c r="BB205" s="201"/>
      <c r="BC205" s="201"/>
      <c r="BD205" s="201">
        <f t="shared" si="246"/>
        <v>0</v>
      </c>
      <c r="BE205" s="201"/>
      <c r="BF205" s="201"/>
      <c r="BG205" s="203"/>
      <c r="BH205" s="201"/>
      <c r="BI205" s="201"/>
      <c r="BJ205" s="201"/>
      <c r="BK205" s="201">
        <f t="shared" si="247"/>
        <v>0</v>
      </c>
      <c r="BL205" s="201"/>
      <c r="BM205" s="201"/>
      <c r="BN205" s="203"/>
      <c r="BO205" s="201"/>
      <c r="BP205" s="201"/>
      <c r="BQ205" s="201"/>
      <c r="BR205" s="201">
        <f t="shared" si="248"/>
        <v>0</v>
      </c>
      <c r="BS205" s="201"/>
      <c r="BT205" s="201"/>
      <c r="BU205" s="203"/>
      <c r="BV205" s="201"/>
      <c r="BW205" s="201"/>
      <c r="BX205" s="201"/>
      <c r="BY205" s="201">
        <f t="shared" si="249"/>
        <v>0</v>
      </c>
      <c r="BZ205" s="201"/>
      <c r="CA205" s="201"/>
      <c r="CB205" s="203"/>
      <c r="CC205" s="201"/>
      <c r="CD205" s="201"/>
      <c r="CE205" s="201"/>
      <c r="CF205" s="201">
        <f t="shared" si="250"/>
        <v>0</v>
      </c>
      <c r="CG205" s="201"/>
      <c r="CH205" s="201"/>
      <c r="CI205" s="203"/>
      <c r="CJ205" s="201"/>
      <c r="CK205" s="201"/>
      <c r="CL205" s="201"/>
      <c r="CM205" s="201">
        <f t="shared" si="251"/>
        <v>0</v>
      </c>
      <c r="CN205" s="201"/>
      <c r="CO205" s="201"/>
      <c r="CP205" s="201"/>
      <c r="CQ205" s="201"/>
      <c r="CR205" s="201"/>
      <c r="CS205" s="201"/>
      <c r="CT205" s="201">
        <f t="shared" si="252"/>
        <v>0</v>
      </c>
      <c r="CU205" s="201"/>
      <c r="CV205" s="201"/>
      <c r="CW205" s="203"/>
      <c r="CX205" s="201"/>
      <c r="CY205" s="201"/>
      <c r="CZ205" s="201"/>
      <c r="DA205" s="201">
        <f t="shared" si="253"/>
        <v>20</v>
      </c>
      <c r="DB205" s="201"/>
      <c r="DC205" s="201"/>
      <c r="DD205" s="203"/>
      <c r="DE205" s="201"/>
      <c r="DF205" s="201"/>
      <c r="DG205" s="201"/>
      <c r="DH205" s="201">
        <f t="shared" si="254"/>
        <v>0</v>
      </c>
      <c r="DI205" s="201"/>
      <c r="DJ205" s="201"/>
      <c r="DK205" s="203"/>
      <c r="DL205" s="201"/>
      <c r="DM205" s="201"/>
      <c r="DN205" s="201"/>
      <c r="DO205" s="201">
        <f t="shared" si="255"/>
        <v>0</v>
      </c>
      <c r="DP205" s="201"/>
      <c r="DQ205" s="201"/>
      <c r="DR205" s="203"/>
      <c r="DS205" s="201"/>
      <c r="DT205" s="201"/>
      <c r="DU205" s="201"/>
      <c r="DV205" s="201">
        <f t="shared" si="256"/>
        <v>20</v>
      </c>
      <c r="DW205" s="201"/>
      <c r="DX205" s="201"/>
      <c r="DY205" s="203"/>
      <c r="DZ205" s="201"/>
      <c r="EA205" s="201"/>
      <c r="EB205" s="201"/>
      <c r="EC205" s="201">
        <f t="shared" si="257"/>
        <v>20</v>
      </c>
      <c r="ED205" s="201"/>
      <c r="EE205" s="201"/>
      <c r="EF205" s="201"/>
      <c r="EG205" s="201"/>
      <c r="EH205" s="201"/>
      <c r="EI205" s="201"/>
      <c r="EJ205" s="201">
        <f t="shared" si="258"/>
        <v>0</v>
      </c>
      <c r="EK205" s="201"/>
      <c r="EL205" s="201"/>
      <c r="EM205" s="203"/>
      <c r="EN205" s="201"/>
      <c r="EO205" s="201"/>
      <c r="EP205" s="201"/>
      <c r="EQ205" s="201">
        <f t="shared" si="259"/>
        <v>0</v>
      </c>
      <c r="ER205" s="201"/>
      <c r="ES205" s="201"/>
      <c r="ET205" s="203"/>
      <c r="EU205" s="201"/>
      <c r="EV205" s="201"/>
      <c r="EW205" s="201"/>
      <c r="EX205" s="201">
        <f t="shared" si="260"/>
        <v>20</v>
      </c>
      <c r="EY205" s="201"/>
      <c r="EZ205" s="201"/>
      <c r="FA205" s="203"/>
      <c r="FB205" s="201"/>
      <c r="FC205" s="201"/>
      <c r="FD205" s="201"/>
      <c r="FE205" s="201">
        <f t="shared" si="261"/>
        <v>0</v>
      </c>
      <c r="FF205" s="201"/>
      <c r="FG205" s="201"/>
      <c r="FH205" s="203"/>
      <c r="FI205" s="201"/>
      <c r="FJ205" s="201"/>
      <c r="FK205" s="201"/>
      <c r="FL205" s="201" t="str">
        <f t="shared" si="262"/>
        <v/>
      </c>
      <c r="FM205" s="201"/>
      <c r="FN205" s="201"/>
      <c r="FO205" s="203"/>
      <c r="FP205" s="201"/>
      <c r="FQ205" s="201"/>
      <c r="FR205" s="201"/>
      <c r="FS205" s="201">
        <f t="shared" si="263"/>
        <v>0</v>
      </c>
      <c r="FT205" s="201"/>
      <c r="FU205" s="201"/>
      <c r="FV205" s="201"/>
      <c r="FW205" s="201"/>
      <c r="FX205" s="201"/>
      <c r="FY205" s="201"/>
      <c r="FZ205" s="201" t="str">
        <f t="shared" si="264"/>
        <v/>
      </c>
      <c r="GA205" s="201"/>
      <c r="GB205" s="201"/>
      <c r="GC205" s="203"/>
      <c r="GD205" s="201"/>
      <c r="GE205" s="201"/>
      <c r="GF205" s="201"/>
      <c r="GG205" s="201" t="str">
        <f t="shared" si="265"/>
        <v/>
      </c>
      <c r="GH205" s="201"/>
      <c r="GI205" s="201"/>
      <c r="GJ205" s="203"/>
      <c r="GK205" s="201"/>
      <c r="GL205" s="201"/>
      <c r="GM205" s="201"/>
      <c r="GN205" s="201" t="str">
        <f t="shared" si="266"/>
        <v/>
      </c>
      <c r="GO205" s="201"/>
      <c r="GP205" s="201"/>
      <c r="GQ205" s="203"/>
      <c r="GR205" s="201"/>
      <c r="GS205" s="201"/>
      <c r="GT205" s="201"/>
      <c r="GU205" s="201" t="str">
        <f t="shared" si="267"/>
        <v/>
      </c>
      <c r="GV205" s="201"/>
      <c r="GW205" s="201"/>
      <c r="GX205" s="203"/>
      <c r="GY205" s="201"/>
      <c r="GZ205" s="201"/>
      <c r="HA205" s="201"/>
      <c r="HB205" s="201" t="str">
        <f t="shared" si="268"/>
        <v/>
      </c>
      <c r="HC205" s="201"/>
      <c r="HD205" s="201"/>
      <c r="HE205" s="203"/>
      <c r="HF205" s="201"/>
      <c r="HG205" s="201"/>
      <c r="HH205" s="201"/>
      <c r="HI205" s="201" t="str">
        <f t="shared" si="269"/>
        <v/>
      </c>
      <c r="HJ205" s="201"/>
      <c r="HK205" s="201"/>
      <c r="HL205" s="201"/>
      <c r="HM205" s="201"/>
      <c r="HN205" s="201"/>
      <c r="HO205" s="201"/>
      <c r="HP205" s="201" t="str">
        <f t="shared" si="270"/>
        <v/>
      </c>
      <c r="HQ205" s="201"/>
      <c r="HR205" s="201"/>
      <c r="HS205" s="203"/>
      <c r="HT205" s="201"/>
      <c r="HU205" s="201"/>
      <c r="HV205" s="201"/>
      <c r="HW205" s="201" t="str">
        <f t="shared" si="271"/>
        <v/>
      </c>
      <c r="HX205" s="201"/>
      <c r="HY205" s="201"/>
      <c r="HZ205" s="203"/>
      <c r="IA205" s="201"/>
      <c r="IB205" s="201"/>
      <c r="IC205" s="201"/>
      <c r="ID205" s="201" t="str">
        <f t="shared" si="272"/>
        <v/>
      </c>
      <c r="IE205" s="201"/>
      <c r="IF205" s="201"/>
      <c r="IG205" s="203"/>
      <c r="IH205" s="201"/>
      <c r="II205" s="201"/>
      <c r="IJ205" s="201"/>
      <c r="IK205" s="201" t="str">
        <f t="shared" si="273"/>
        <v/>
      </c>
      <c r="IL205" s="201"/>
      <c r="IM205" s="201"/>
      <c r="IN205" s="203"/>
      <c r="IO205" s="201"/>
      <c r="IP205" s="201"/>
      <c r="IQ205" s="201"/>
      <c r="IR205" s="201" t="str">
        <f t="shared" si="274"/>
        <v/>
      </c>
      <c r="IS205" s="201"/>
      <c r="IT205" s="201"/>
      <c r="IU205" s="203"/>
      <c r="IV205" s="201"/>
      <c r="IW205" s="201"/>
      <c r="IX205" s="201"/>
      <c r="IY205" s="201" t="str">
        <f t="shared" si="275"/>
        <v/>
      </c>
      <c r="IZ205" s="201"/>
      <c r="JA205" s="201"/>
      <c r="JB205" s="201"/>
      <c r="JC205" s="201"/>
      <c r="JD205" s="201"/>
      <c r="JE205" s="201"/>
      <c r="JF205" s="201" t="str">
        <f t="shared" si="276"/>
        <v/>
      </c>
      <c r="JG205" s="201"/>
      <c r="JH205" s="201"/>
      <c r="JI205" s="203"/>
      <c r="JJ205" s="201"/>
      <c r="JK205" s="201"/>
      <c r="JL205" s="201"/>
      <c r="JM205" s="201" t="str">
        <f t="shared" si="277"/>
        <v/>
      </c>
      <c r="JN205" s="201"/>
      <c r="JO205" s="201"/>
      <c r="JP205" s="203"/>
      <c r="JQ205" s="201"/>
      <c r="JR205" s="201"/>
      <c r="JS205" s="201"/>
      <c r="JT205" s="201" t="str">
        <f t="shared" si="278"/>
        <v/>
      </c>
      <c r="JU205" s="201"/>
      <c r="JV205" s="201"/>
      <c r="JW205" s="203"/>
      <c r="JX205" s="201"/>
      <c r="JY205" s="201"/>
      <c r="JZ205" s="201"/>
      <c r="KA205" s="201" t="str">
        <f t="shared" si="279"/>
        <v/>
      </c>
      <c r="KB205" s="201"/>
      <c r="KC205" s="201"/>
      <c r="KD205" s="203"/>
      <c r="KE205" s="201"/>
      <c r="KF205" s="201"/>
      <c r="KG205" s="201"/>
      <c r="KH205" s="201" t="str">
        <f t="shared" si="280"/>
        <v/>
      </c>
      <c r="KI205" s="201"/>
      <c r="KJ205" s="201"/>
      <c r="KK205" s="203"/>
      <c r="KL205" s="201"/>
      <c r="KM205" s="201"/>
      <c r="KN205" s="201"/>
      <c r="KO205" s="201" t="str">
        <f t="shared" si="281"/>
        <v/>
      </c>
      <c r="KP205" s="201"/>
      <c r="KQ205" s="201"/>
      <c r="KR205" s="201"/>
      <c r="KS205" s="201"/>
      <c r="KT205" s="201"/>
      <c r="KU205" s="201"/>
      <c r="KV205" s="201" t="str">
        <f t="shared" si="282"/>
        <v/>
      </c>
      <c r="KW205" s="201"/>
      <c r="KX205" s="201"/>
      <c r="KY205" s="203"/>
      <c r="KZ205" s="201"/>
      <c r="LA205" s="201"/>
      <c r="LB205" s="201"/>
      <c r="LC205" s="201" t="str">
        <f t="shared" si="283"/>
        <v/>
      </c>
      <c r="LD205" s="201"/>
      <c r="LE205" s="201"/>
      <c r="LF205" s="203"/>
      <c r="LG205" s="201"/>
      <c r="LH205" s="201"/>
      <c r="LI205" s="201"/>
      <c r="LJ205" s="201" t="str">
        <f t="shared" si="220"/>
        <v/>
      </c>
      <c r="LK205" s="201"/>
      <c r="LL205" s="201"/>
      <c r="LM205" s="203"/>
      <c r="LN205" s="201"/>
      <c r="LO205" s="201"/>
      <c r="LP205" s="201"/>
      <c r="LQ205" s="201" t="str">
        <f t="shared" si="221"/>
        <v/>
      </c>
      <c r="LR205" s="201"/>
      <c r="LS205" s="201"/>
      <c r="LT205" s="203"/>
      <c r="LU205" s="201"/>
      <c r="LV205" s="201"/>
      <c r="LW205" s="201"/>
      <c r="LX205" s="201" t="str">
        <f t="shared" si="222"/>
        <v/>
      </c>
      <c r="LY205" s="201"/>
      <c r="LZ205" s="201"/>
      <c r="MA205" s="203"/>
      <c r="MB205" s="201"/>
      <c r="MC205" s="201"/>
      <c r="MD205" s="201"/>
      <c r="ME205" s="201" t="str">
        <f t="shared" si="223"/>
        <v/>
      </c>
      <c r="MF205" s="201"/>
      <c r="MG205" s="201"/>
      <c r="MH205" s="201"/>
      <c r="MI205" s="201"/>
      <c r="MJ205" s="201"/>
      <c r="MK205" s="201"/>
      <c r="ML205" s="201" t="str">
        <f t="shared" si="224"/>
        <v/>
      </c>
      <c r="MM205" s="201"/>
      <c r="MN205" s="201"/>
      <c r="MO205" s="203"/>
      <c r="MP205" s="201"/>
      <c r="MQ205" s="201"/>
      <c r="MR205" s="201"/>
      <c r="MS205" s="201" t="str">
        <f t="shared" si="225"/>
        <v/>
      </c>
      <c r="MT205" s="201"/>
      <c r="MU205" s="201"/>
      <c r="MV205" s="203"/>
      <c r="MW205" s="201"/>
      <c r="MX205" s="201"/>
      <c r="MY205" s="201"/>
      <c r="MZ205" s="201" t="str">
        <f t="shared" si="226"/>
        <v/>
      </c>
      <c r="NA205" s="201"/>
      <c r="NB205" s="201"/>
      <c r="NC205" s="203"/>
      <c r="ND205" s="201"/>
      <c r="NE205" s="201"/>
      <c r="NF205" s="201"/>
      <c r="NG205" s="201" t="str">
        <f t="shared" si="227"/>
        <v/>
      </c>
      <c r="NH205" s="201"/>
      <c r="NI205" s="201"/>
      <c r="NJ205" s="203"/>
      <c r="NK205" s="201"/>
      <c r="NL205" s="201"/>
      <c r="NM205" s="201"/>
      <c r="NN205" s="201" t="str">
        <f t="shared" si="228"/>
        <v/>
      </c>
      <c r="NO205" s="201"/>
      <c r="NP205" s="201"/>
      <c r="NQ205" s="203"/>
      <c r="NR205" s="201"/>
      <c r="NS205" s="201"/>
      <c r="NT205" s="201"/>
      <c r="NU205" s="201" t="str">
        <f t="shared" si="229"/>
        <v/>
      </c>
      <c r="NV205" s="201"/>
      <c r="NW205" s="201"/>
      <c r="NX205" s="201"/>
      <c r="NY205" s="201"/>
      <c r="NZ205" s="201"/>
      <c r="OA205" s="201"/>
      <c r="OB205" s="201" t="str">
        <f t="shared" si="230"/>
        <v/>
      </c>
      <c r="OC205" s="201"/>
      <c r="OD205" s="201"/>
      <c r="OE205" s="203"/>
      <c r="OF205" s="201"/>
      <c r="OG205" s="201"/>
      <c r="OH205" s="201"/>
      <c r="OI205" s="201" t="str">
        <f t="shared" si="231"/>
        <v/>
      </c>
      <c r="OJ205" s="201"/>
      <c r="OK205" s="201"/>
      <c r="OL205" s="203"/>
      <c r="OM205" s="201"/>
      <c r="ON205" s="201"/>
      <c r="OO205" s="201"/>
      <c r="OP205" s="201" t="str">
        <f t="shared" si="232"/>
        <v/>
      </c>
      <c r="OQ205" s="201"/>
      <c r="OR205" s="201"/>
      <c r="OS205" s="203"/>
      <c r="OT205" s="201"/>
      <c r="OU205" s="201"/>
      <c r="OV205" s="201"/>
      <c r="OW205" s="201" t="str">
        <f t="shared" si="233"/>
        <v/>
      </c>
      <c r="OX205" s="201"/>
      <c r="OY205" s="201"/>
      <c r="OZ205" s="203"/>
      <c r="PA205" s="201"/>
      <c r="PB205" s="201"/>
      <c r="PC205" s="201"/>
      <c r="PD205" s="201" t="str">
        <f t="shared" si="234"/>
        <v/>
      </c>
      <c r="PE205" s="201"/>
      <c r="PF205" s="201"/>
      <c r="PG205" s="203"/>
      <c r="PH205" s="201"/>
      <c r="PI205" s="201"/>
      <c r="PJ205" s="201"/>
      <c r="PK205" s="201" t="str">
        <f t="shared" si="235"/>
        <v/>
      </c>
      <c r="PL205" s="201"/>
      <c r="PM205" s="201"/>
      <c r="PN205" s="201"/>
      <c r="PO205" s="201"/>
      <c r="PP205" s="201"/>
      <c r="PQ205" s="201"/>
      <c r="PR205" s="201" t="str">
        <f t="shared" si="236"/>
        <v/>
      </c>
      <c r="PS205" s="201"/>
      <c r="PT205" s="201"/>
      <c r="PU205" s="201"/>
      <c r="PV205" s="201"/>
      <c r="PW205" s="201"/>
      <c r="PX205" s="201"/>
      <c r="PY205" s="201" t="str">
        <f t="shared" si="237"/>
        <v/>
      </c>
      <c r="PZ205" s="201"/>
      <c r="QA205" s="201"/>
      <c r="QB205" s="201"/>
      <c r="QC205" s="201"/>
      <c r="QD205" s="201"/>
      <c r="QE205" s="201"/>
      <c r="QF205" s="201" t="str">
        <f t="shared" si="238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5" x14ac:dyDescent="0.2">
      <c r="A206" s="201"/>
      <c r="B206" s="202"/>
      <c r="C206" s="202"/>
      <c r="D206" s="202"/>
      <c r="E206" s="202"/>
      <c r="F206" s="201"/>
      <c r="G206" s="201" t="e">
        <f t="shared" si="286"/>
        <v>#N/A</v>
      </c>
      <c r="H206" s="202"/>
      <c r="I206" s="202"/>
      <c r="J206" s="202"/>
      <c r="K206" s="201"/>
      <c r="L206" s="201"/>
      <c r="M206" s="201"/>
      <c r="N206" s="201">
        <f t="shared" si="287"/>
        <v>0</v>
      </c>
      <c r="O206" s="201"/>
      <c r="P206" s="201"/>
      <c r="Q206" s="203"/>
      <c r="R206" s="201"/>
      <c r="S206" s="201"/>
      <c r="T206" s="201"/>
      <c r="U206" s="201">
        <f t="shared" si="288"/>
        <v>0</v>
      </c>
      <c r="V206" s="201"/>
      <c r="W206" s="201"/>
      <c r="X206" s="203"/>
      <c r="Y206" s="201"/>
      <c r="Z206" s="201"/>
      <c r="AA206" s="201"/>
      <c r="AB206" s="201">
        <f t="shared" si="289"/>
        <v>0</v>
      </c>
      <c r="AC206" s="201"/>
      <c r="AD206" s="201"/>
      <c r="AE206" s="203"/>
      <c r="AF206" s="201"/>
      <c r="AG206" s="201"/>
      <c r="AH206" s="201"/>
      <c r="AI206" s="201">
        <f t="shared" si="243"/>
        <v>0</v>
      </c>
      <c r="AJ206" s="201"/>
      <c r="AK206" s="201"/>
      <c r="AL206" s="203"/>
      <c r="AM206" s="201"/>
      <c r="AN206" s="201"/>
      <c r="AO206" s="201"/>
      <c r="AP206" s="201">
        <f t="shared" si="244"/>
        <v>0</v>
      </c>
      <c r="AQ206" s="201"/>
      <c r="AR206" s="201"/>
      <c r="AS206" s="203"/>
      <c r="AT206" s="201"/>
      <c r="AU206" s="201"/>
      <c r="AV206" s="201"/>
      <c r="AW206" s="201">
        <f t="shared" si="245"/>
        <v>20</v>
      </c>
      <c r="AX206" s="201"/>
      <c r="AY206" s="201"/>
      <c r="AZ206" s="201"/>
      <c r="BA206" s="201"/>
      <c r="BB206" s="201"/>
      <c r="BC206" s="201"/>
      <c r="BD206" s="201">
        <f t="shared" si="246"/>
        <v>0</v>
      </c>
      <c r="BE206" s="201"/>
      <c r="BF206" s="201"/>
      <c r="BG206" s="203"/>
      <c r="BH206" s="201"/>
      <c r="BI206" s="201"/>
      <c r="BJ206" s="201"/>
      <c r="BK206" s="201">
        <f t="shared" si="247"/>
        <v>0</v>
      </c>
      <c r="BL206" s="201"/>
      <c r="BM206" s="201"/>
      <c r="BN206" s="203"/>
      <c r="BO206" s="201"/>
      <c r="BP206" s="201"/>
      <c r="BQ206" s="201"/>
      <c r="BR206" s="201">
        <f t="shared" si="248"/>
        <v>0</v>
      </c>
      <c r="BS206" s="201"/>
      <c r="BT206" s="201"/>
      <c r="BU206" s="203"/>
      <c r="BV206" s="201"/>
      <c r="BW206" s="201"/>
      <c r="BX206" s="201"/>
      <c r="BY206" s="201">
        <f t="shared" si="249"/>
        <v>0</v>
      </c>
      <c r="BZ206" s="201"/>
      <c r="CA206" s="201"/>
      <c r="CB206" s="203"/>
      <c r="CC206" s="201"/>
      <c r="CD206" s="201"/>
      <c r="CE206" s="201"/>
      <c r="CF206" s="201">
        <f t="shared" si="250"/>
        <v>0</v>
      </c>
      <c r="CG206" s="201"/>
      <c r="CH206" s="201"/>
      <c r="CI206" s="203"/>
      <c r="CJ206" s="201"/>
      <c r="CK206" s="201"/>
      <c r="CL206" s="201"/>
      <c r="CM206" s="201">
        <f t="shared" si="251"/>
        <v>0</v>
      </c>
      <c r="CN206" s="201"/>
      <c r="CO206" s="201"/>
      <c r="CP206" s="201"/>
      <c r="CQ206" s="201"/>
      <c r="CR206" s="201"/>
      <c r="CS206" s="201"/>
      <c r="CT206" s="201">
        <f t="shared" si="252"/>
        <v>20</v>
      </c>
      <c r="CU206" s="201"/>
      <c r="CV206" s="201"/>
      <c r="CW206" s="203"/>
      <c r="CX206" s="201"/>
      <c r="CY206" s="201"/>
      <c r="CZ206" s="201"/>
      <c r="DA206" s="201">
        <f t="shared" si="253"/>
        <v>0</v>
      </c>
      <c r="DB206" s="201"/>
      <c r="DC206" s="201"/>
      <c r="DD206" s="203"/>
      <c r="DE206" s="201"/>
      <c r="DF206" s="201"/>
      <c r="DG206" s="201"/>
      <c r="DH206" s="201">
        <f t="shared" si="254"/>
        <v>0</v>
      </c>
      <c r="DI206" s="201"/>
      <c r="DJ206" s="201"/>
      <c r="DK206" s="203"/>
      <c r="DL206" s="201"/>
      <c r="DM206" s="201"/>
      <c r="DN206" s="201"/>
      <c r="DO206" s="201">
        <f t="shared" si="255"/>
        <v>0</v>
      </c>
      <c r="DP206" s="201"/>
      <c r="DQ206" s="201"/>
      <c r="DR206" s="203"/>
      <c r="DS206" s="201"/>
      <c r="DT206" s="201"/>
      <c r="DU206" s="201"/>
      <c r="DV206" s="201">
        <f t="shared" si="256"/>
        <v>0</v>
      </c>
      <c r="DW206" s="201"/>
      <c r="DX206" s="201"/>
      <c r="DY206" s="203"/>
      <c r="DZ206" s="201"/>
      <c r="EA206" s="201"/>
      <c r="EB206" s="201"/>
      <c r="EC206" s="201">
        <f t="shared" si="257"/>
        <v>0</v>
      </c>
      <c r="ED206" s="201"/>
      <c r="EE206" s="201"/>
      <c r="EF206" s="201"/>
      <c r="EG206" s="201"/>
      <c r="EH206" s="201"/>
      <c r="EI206" s="201"/>
      <c r="EJ206" s="201">
        <f t="shared" si="258"/>
        <v>0</v>
      </c>
      <c r="EK206" s="201"/>
      <c r="EL206" s="201"/>
      <c r="EM206" s="203"/>
      <c r="EN206" s="201"/>
      <c r="EO206" s="201"/>
      <c r="EP206" s="201"/>
      <c r="EQ206" s="201">
        <f t="shared" si="259"/>
        <v>0</v>
      </c>
      <c r="ER206" s="201"/>
      <c r="ES206" s="201"/>
      <c r="ET206" s="203"/>
      <c r="EU206" s="201"/>
      <c r="EV206" s="201"/>
      <c r="EW206" s="201"/>
      <c r="EX206" s="201">
        <f t="shared" si="260"/>
        <v>0</v>
      </c>
      <c r="EY206" s="201"/>
      <c r="EZ206" s="201"/>
      <c r="FA206" s="203"/>
      <c r="FB206" s="201"/>
      <c r="FC206" s="201"/>
      <c r="FD206" s="201"/>
      <c r="FE206" s="201">
        <f t="shared" si="261"/>
        <v>0</v>
      </c>
      <c r="FF206" s="201"/>
      <c r="FG206" s="201"/>
      <c r="FH206" s="203"/>
      <c r="FI206" s="201"/>
      <c r="FJ206" s="201"/>
      <c r="FK206" s="201"/>
      <c r="FL206" s="201" t="str">
        <f t="shared" si="262"/>
        <v/>
      </c>
      <c r="FM206" s="201"/>
      <c r="FN206" s="201"/>
      <c r="FO206" s="203"/>
      <c r="FP206" s="201"/>
      <c r="FQ206" s="201"/>
      <c r="FR206" s="201"/>
      <c r="FS206" s="201">
        <f t="shared" si="263"/>
        <v>0</v>
      </c>
      <c r="FT206" s="201"/>
      <c r="FU206" s="201"/>
      <c r="FV206" s="201"/>
      <c r="FW206" s="201"/>
      <c r="FX206" s="201"/>
      <c r="FY206" s="201"/>
      <c r="FZ206" s="201" t="str">
        <f t="shared" si="264"/>
        <v/>
      </c>
      <c r="GA206" s="201"/>
      <c r="GB206" s="201"/>
      <c r="GC206" s="203"/>
      <c r="GD206" s="201"/>
      <c r="GE206" s="201"/>
      <c r="GF206" s="201"/>
      <c r="GG206" s="201" t="str">
        <f t="shared" si="265"/>
        <v/>
      </c>
      <c r="GH206" s="201"/>
      <c r="GI206" s="201"/>
      <c r="GJ206" s="203"/>
      <c r="GK206" s="201"/>
      <c r="GL206" s="201"/>
      <c r="GM206" s="201"/>
      <c r="GN206" s="201" t="str">
        <f t="shared" si="266"/>
        <v/>
      </c>
      <c r="GO206" s="201"/>
      <c r="GP206" s="201"/>
      <c r="GQ206" s="203"/>
      <c r="GR206" s="201"/>
      <c r="GS206" s="201"/>
      <c r="GT206" s="201"/>
      <c r="GU206" s="201" t="str">
        <f t="shared" si="267"/>
        <v/>
      </c>
      <c r="GV206" s="201"/>
      <c r="GW206" s="201"/>
      <c r="GX206" s="203"/>
      <c r="GY206" s="201"/>
      <c r="GZ206" s="201"/>
      <c r="HA206" s="201"/>
      <c r="HB206" s="201" t="str">
        <f t="shared" si="268"/>
        <v/>
      </c>
      <c r="HC206" s="201"/>
      <c r="HD206" s="201"/>
      <c r="HE206" s="203"/>
      <c r="HF206" s="201"/>
      <c r="HG206" s="201"/>
      <c r="HH206" s="201"/>
      <c r="HI206" s="201" t="str">
        <f t="shared" si="269"/>
        <v/>
      </c>
      <c r="HJ206" s="201"/>
      <c r="HK206" s="201"/>
      <c r="HL206" s="201"/>
      <c r="HM206" s="201"/>
      <c r="HN206" s="201"/>
      <c r="HO206" s="201"/>
      <c r="HP206" s="201" t="str">
        <f t="shared" si="270"/>
        <v/>
      </c>
      <c r="HQ206" s="201"/>
      <c r="HR206" s="201"/>
      <c r="HS206" s="203"/>
      <c r="HT206" s="201"/>
      <c r="HU206" s="201"/>
      <c r="HV206" s="201"/>
      <c r="HW206" s="201" t="str">
        <f t="shared" si="271"/>
        <v/>
      </c>
      <c r="HX206" s="201"/>
      <c r="HY206" s="201"/>
      <c r="HZ206" s="203"/>
      <c r="IA206" s="201"/>
      <c r="IB206" s="201"/>
      <c r="IC206" s="201"/>
      <c r="ID206" s="201" t="str">
        <f t="shared" si="272"/>
        <v/>
      </c>
      <c r="IE206" s="201"/>
      <c r="IF206" s="201"/>
      <c r="IG206" s="203"/>
      <c r="IH206" s="201"/>
      <c r="II206" s="201"/>
      <c r="IJ206" s="201"/>
      <c r="IK206" s="201" t="str">
        <f t="shared" si="273"/>
        <v/>
      </c>
      <c r="IL206" s="201"/>
      <c r="IM206" s="201"/>
      <c r="IN206" s="203"/>
      <c r="IO206" s="201"/>
      <c r="IP206" s="201"/>
      <c r="IQ206" s="201"/>
      <c r="IR206" s="201" t="str">
        <f t="shared" si="274"/>
        <v/>
      </c>
      <c r="IS206" s="201"/>
      <c r="IT206" s="201"/>
      <c r="IU206" s="203"/>
      <c r="IV206" s="201"/>
      <c r="IW206" s="201"/>
      <c r="IX206" s="201"/>
      <c r="IY206" s="201" t="str">
        <f t="shared" si="275"/>
        <v/>
      </c>
      <c r="IZ206" s="201"/>
      <c r="JA206" s="201"/>
      <c r="JB206" s="201"/>
      <c r="JC206" s="201"/>
      <c r="JD206" s="201"/>
      <c r="JE206" s="201"/>
      <c r="JF206" s="201" t="str">
        <f t="shared" si="276"/>
        <v/>
      </c>
      <c r="JG206" s="201"/>
      <c r="JH206" s="201"/>
      <c r="JI206" s="203"/>
      <c r="JJ206" s="201"/>
      <c r="JK206" s="201"/>
      <c r="JL206" s="201"/>
      <c r="JM206" s="201" t="str">
        <f t="shared" si="277"/>
        <v/>
      </c>
      <c r="JN206" s="201"/>
      <c r="JO206" s="201"/>
      <c r="JP206" s="203"/>
      <c r="JQ206" s="201"/>
      <c r="JR206" s="201"/>
      <c r="JS206" s="201"/>
      <c r="JT206" s="201" t="str">
        <f t="shared" si="278"/>
        <v/>
      </c>
      <c r="JU206" s="201"/>
      <c r="JV206" s="201"/>
      <c r="JW206" s="203"/>
      <c r="JX206" s="201"/>
      <c r="JY206" s="201"/>
      <c r="JZ206" s="201"/>
      <c r="KA206" s="201" t="str">
        <f t="shared" si="279"/>
        <v/>
      </c>
      <c r="KB206" s="201"/>
      <c r="KC206" s="201"/>
      <c r="KD206" s="203"/>
      <c r="KE206" s="201"/>
      <c r="KF206" s="201"/>
      <c r="KG206" s="201"/>
      <c r="KH206" s="201" t="str">
        <f t="shared" si="280"/>
        <v/>
      </c>
      <c r="KI206" s="201"/>
      <c r="KJ206" s="201"/>
      <c r="KK206" s="203"/>
      <c r="KL206" s="201"/>
      <c r="KM206" s="201"/>
      <c r="KN206" s="201"/>
      <c r="KO206" s="201" t="str">
        <f t="shared" si="281"/>
        <v/>
      </c>
      <c r="KP206" s="201"/>
      <c r="KQ206" s="201"/>
      <c r="KR206" s="201"/>
      <c r="KS206" s="201"/>
      <c r="KT206" s="201"/>
      <c r="KU206" s="201"/>
      <c r="KV206" s="201" t="str">
        <f t="shared" si="282"/>
        <v/>
      </c>
      <c r="KW206" s="201"/>
      <c r="KX206" s="201"/>
      <c r="KY206" s="203"/>
      <c r="KZ206" s="201"/>
      <c r="LA206" s="201"/>
      <c r="LB206" s="201"/>
      <c r="LC206" s="201" t="str">
        <f t="shared" si="283"/>
        <v/>
      </c>
      <c r="LD206" s="201"/>
      <c r="LE206" s="201"/>
      <c r="LF206" s="203"/>
      <c r="LG206" s="201"/>
      <c r="LH206" s="201"/>
      <c r="LI206" s="201"/>
      <c r="LJ206" s="201" t="str">
        <f t="shared" si="220"/>
        <v/>
      </c>
      <c r="LK206" s="201"/>
      <c r="LL206" s="201"/>
      <c r="LM206" s="203"/>
      <c r="LN206" s="201"/>
      <c r="LO206" s="201"/>
      <c r="LP206" s="201"/>
      <c r="LQ206" s="201" t="str">
        <f t="shared" si="221"/>
        <v/>
      </c>
      <c r="LR206" s="201"/>
      <c r="LS206" s="201"/>
      <c r="LT206" s="203"/>
      <c r="LU206" s="201"/>
      <c r="LV206" s="201"/>
      <c r="LW206" s="201"/>
      <c r="LX206" s="201" t="str">
        <f t="shared" si="222"/>
        <v/>
      </c>
      <c r="LY206" s="201"/>
      <c r="LZ206" s="201"/>
      <c r="MA206" s="203"/>
      <c r="MB206" s="201"/>
      <c r="MC206" s="201"/>
      <c r="MD206" s="201"/>
      <c r="ME206" s="201" t="str">
        <f t="shared" si="223"/>
        <v/>
      </c>
      <c r="MF206" s="201"/>
      <c r="MG206" s="201"/>
      <c r="MH206" s="201"/>
      <c r="MI206" s="201"/>
      <c r="MJ206" s="201"/>
      <c r="MK206" s="201"/>
      <c r="ML206" s="201" t="str">
        <f t="shared" si="224"/>
        <v/>
      </c>
      <c r="MM206" s="201"/>
      <c r="MN206" s="201"/>
      <c r="MO206" s="203"/>
      <c r="MP206" s="201"/>
      <c r="MQ206" s="201"/>
      <c r="MR206" s="201"/>
      <c r="MS206" s="201" t="str">
        <f t="shared" si="225"/>
        <v/>
      </c>
      <c r="MT206" s="201"/>
      <c r="MU206" s="201"/>
      <c r="MV206" s="203"/>
      <c r="MW206" s="201"/>
      <c r="MX206" s="201"/>
      <c r="MY206" s="201"/>
      <c r="MZ206" s="201" t="str">
        <f t="shared" si="226"/>
        <v/>
      </c>
      <c r="NA206" s="201"/>
      <c r="NB206" s="201"/>
      <c r="NC206" s="203"/>
      <c r="ND206" s="201"/>
      <c r="NE206" s="201"/>
      <c r="NF206" s="201"/>
      <c r="NG206" s="201" t="str">
        <f t="shared" si="227"/>
        <v/>
      </c>
      <c r="NH206" s="201"/>
      <c r="NI206" s="201"/>
      <c r="NJ206" s="203"/>
      <c r="NK206" s="201"/>
      <c r="NL206" s="201"/>
      <c r="NM206" s="201"/>
      <c r="NN206" s="201" t="str">
        <f t="shared" si="228"/>
        <v/>
      </c>
      <c r="NO206" s="201"/>
      <c r="NP206" s="201"/>
      <c r="NQ206" s="203"/>
      <c r="NR206" s="201"/>
      <c r="NS206" s="201"/>
      <c r="NT206" s="201"/>
      <c r="NU206" s="201" t="str">
        <f t="shared" si="229"/>
        <v/>
      </c>
      <c r="NV206" s="201"/>
      <c r="NW206" s="201"/>
      <c r="NX206" s="201"/>
      <c r="NY206" s="201"/>
      <c r="NZ206" s="201"/>
      <c r="OA206" s="201"/>
      <c r="OB206" s="201" t="str">
        <f t="shared" si="230"/>
        <v/>
      </c>
      <c r="OC206" s="201"/>
      <c r="OD206" s="201"/>
      <c r="OE206" s="203"/>
      <c r="OF206" s="201"/>
      <c r="OG206" s="201"/>
      <c r="OH206" s="201"/>
      <c r="OI206" s="201" t="str">
        <f t="shared" si="231"/>
        <v/>
      </c>
      <c r="OJ206" s="201"/>
      <c r="OK206" s="201"/>
      <c r="OL206" s="203"/>
      <c r="OM206" s="201"/>
      <c r="ON206" s="201"/>
      <c r="OO206" s="201"/>
      <c r="OP206" s="201" t="str">
        <f t="shared" si="232"/>
        <v/>
      </c>
      <c r="OQ206" s="201"/>
      <c r="OR206" s="201"/>
      <c r="OS206" s="203"/>
      <c r="OT206" s="201"/>
      <c r="OU206" s="201"/>
      <c r="OV206" s="201"/>
      <c r="OW206" s="201" t="str">
        <f t="shared" si="233"/>
        <v/>
      </c>
      <c r="OX206" s="201"/>
      <c r="OY206" s="201"/>
      <c r="OZ206" s="203"/>
      <c r="PA206" s="201"/>
      <c r="PB206" s="201"/>
      <c r="PC206" s="201"/>
      <c r="PD206" s="201" t="str">
        <f t="shared" si="234"/>
        <v/>
      </c>
      <c r="PE206" s="201"/>
      <c r="PF206" s="201"/>
      <c r="PG206" s="203"/>
      <c r="PH206" s="201"/>
      <c r="PI206" s="201"/>
      <c r="PJ206" s="201"/>
      <c r="PK206" s="201" t="str">
        <f t="shared" si="235"/>
        <v/>
      </c>
      <c r="PL206" s="201"/>
      <c r="PM206" s="201"/>
      <c r="PN206" s="201"/>
      <c r="PO206" s="201"/>
      <c r="PP206" s="201"/>
      <c r="PQ206" s="201"/>
      <c r="PR206" s="201" t="str">
        <f t="shared" si="236"/>
        <v/>
      </c>
      <c r="PS206" s="201"/>
      <c r="PT206" s="201"/>
      <c r="PU206" s="201"/>
      <c r="PV206" s="201"/>
      <c r="PW206" s="201"/>
      <c r="PX206" s="201"/>
      <c r="PY206" s="201" t="str">
        <f t="shared" si="237"/>
        <v/>
      </c>
      <c r="PZ206" s="201"/>
      <c r="QA206" s="201"/>
      <c r="QB206" s="201"/>
      <c r="QC206" s="201"/>
      <c r="QD206" s="201"/>
      <c r="QE206" s="201"/>
      <c r="QF206" s="201" t="str">
        <f t="shared" si="238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5" x14ac:dyDescent="0.2">
      <c r="A207" s="201"/>
      <c r="B207" s="202"/>
      <c r="C207" s="202"/>
      <c r="D207" s="202"/>
      <c r="E207" s="202"/>
      <c r="F207" s="201"/>
      <c r="G207" s="201" t="e">
        <f t="shared" si="286"/>
        <v>#N/A</v>
      </c>
      <c r="H207" s="202"/>
      <c r="I207" s="202"/>
      <c r="J207" s="202"/>
      <c r="K207" s="201"/>
      <c r="L207" s="201"/>
      <c r="M207" s="201"/>
      <c r="N207" s="201">
        <f t="shared" si="287"/>
        <v>20</v>
      </c>
      <c r="O207" s="201"/>
      <c r="P207" s="201"/>
      <c r="Q207" s="203"/>
      <c r="R207" s="201"/>
      <c r="S207" s="201"/>
      <c r="T207" s="201"/>
      <c r="U207" s="201">
        <f t="shared" si="288"/>
        <v>0</v>
      </c>
      <c r="V207" s="201"/>
      <c r="W207" s="201"/>
      <c r="X207" s="203"/>
      <c r="Y207" s="201"/>
      <c r="Z207" s="201"/>
      <c r="AA207" s="201"/>
      <c r="AB207" s="201">
        <f t="shared" si="289"/>
        <v>20</v>
      </c>
      <c r="AC207" s="201"/>
      <c r="AD207" s="201"/>
      <c r="AE207" s="203"/>
      <c r="AF207" s="201"/>
      <c r="AG207" s="201"/>
      <c r="AH207" s="201"/>
      <c r="AI207" s="201">
        <f t="shared" si="243"/>
        <v>0</v>
      </c>
      <c r="AJ207" s="201"/>
      <c r="AK207" s="201"/>
      <c r="AL207" s="203"/>
      <c r="AM207" s="201"/>
      <c r="AN207" s="201"/>
      <c r="AO207" s="201"/>
      <c r="AP207" s="201">
        <f t="shared" si="244"/>
        <v>0</v>
      </c>
      <c r="AQ207" s="201"/>
      <c r="AR207" s="201"/>
      <c r="AS207" s="203"/>
      <c r="AT207" s="201"/>
      <c r="AU207" s="201"/>
      <c r="AV207" s="201"/>
      <c r="AW207" s="201">
        <f t="shared" si="245"/>
        <v>0</v>
      </c>
      <c r="AX207" s="201"/>
      <c r="AY207" s="201"/>
      <c r="AZ207" s="201"/>
      <c r="BA207" s="201"/>
      <c r="BB207" s="201"/>
      <c r="BC207" s="201"/>
      <c r="BD207" s="201">
        <f t="shared" si="246"/>
        <v>0</v>
      </c>
      <c r="BE207" s="201"/>
      <c r="BF207" s="201"/>
      <c r="BG207" s="203"/>
      <c r="BH207" s="201"/>
      <c r="BI207" s="201"/>
      <c r="BJ207" s="201"/>
      <c r="BK207" s="201">
        <f t="shared" si="247"/>
        <v>0</v>
      </c>
      <c r="BL207" s="201"/>
      <c r="BM207" s="201"/>
      <c r="BN207" s="203"/>
      <c r="BO207" s="201"/>
      <c r="BP207" s="201"/>
      <c r="BQ207" s="201"/>
      <c r="BR207" s="201">
        <f t="shared" si="248"/>
        <v>0</v>
      </c>
      <c r="BS207" s="201"/>
      <c r="BT207" s="201"/>
      <c r="BU207" s="203"/>
      <c r="BV207" s="201"/>
      <c r="BW207" s="201"/>
      <c r="BX207" s="201"/>
      <c r="BY207" s="201">
        <f t="shared" si="249"/>
        <v>0</v>
      </c>
      <c r="BZ207" s="201"/>
      <c r="CA207" s="201"/>
      <c r="CB207" s="203"/>
      <c r="CC207" s="201"/>
      <c r="CD207" s="201"/>
      <c r="CE207" s="201"/>
      <c r="CF207" s="201">
        <f t="shared" si="250"/>
        <v>0</v>
      </c>
      <c r="CG207" s="201"/>
      <c r="CH207" s="201"/>
      <c r="CI207" s="203"/>
      <c r="CJ207" s="201"/>
      <c r="CK207" s="201"/>
      <c r="CL207" s="201"/>
      <c r="CM207" s="201">
        <f t="shared" si="251"/>
        <v>0</v>
      </c>
      <c r="CN207" s="201"/>
      <c r="CO207" s="201"/>
      <c r="CP207" s="201"/>
      <c r="CQ207" s="201"/>
      <c r="CR207" s="201"/>
      <c r="CS207" s="201"/>
      <c r="CT207" s="201">
        <f t="shared" si="252"/>
        <v>20</v>
      </c>
      <c r="CU207" s="201"/>
      <c r="CV207" s="201"/>
      <c r="CW207" s="203"/>
      <c r="CX207" s="201"/>
      <c r="CY207" s="201"/>
      <c r="CZ207" s="201"/>
      <c r="DA207" s="201">
        <f t="shared" si="253"/>
        <v>0</v>
      </c>
      <c r="DB207" s="201"/>
      <c r="DC207" s="201"/>
      <c r="DD207" s="203"/>
      <c r="DE207" s="201"/>
      <c r="DF207" s="201"/>
      <c r="DG207" s="201"/>
      <c r="DH207" s="201">
        <f t="shared" si="254"/>
        <v>0</v>
      </c>
      <c r="DI207" s="201"/>
      <c r="DJ207" s="201"/>
      <c r="DK207" s="203"/>
      <c r="DL207" s="201"/>
      <c r="DM207" s="201"/>
      <c r="DN207" s="201"/>
      <c r="DO207" s="201">
        <f t="shared" si="255"/>
        <v>0</v>
      </c>
      <c r="DP207" s="201"/>
      <c r="DQ207" s="201"/>
      <c r="DR207" s="203"/>
      <c r="DS207" s="201"/>
      <c r="DT207" s="201"/>
      <c r="DU207" s="201"/>
      <c r="DV207" s="201">
        <f t="shared" si="256"/>
        <v>0</v>
      </c>
      <c r="DW207" s="201"/>
      <c r="DX207" s="201"/>
      <c r="DY207" s="203"/>
      <c r="DZ207" s="201"/>
      <c r="EA207" s="201"/>
      <c r="EB207" s="201"/>
      <c r="EC207" s="201">
        <f t="shared" si="257"/>
        <v>0</v>
      </c>
      <c r="ED207" s="201"/>
      <c r="EE207" s="201"/>
      <c r="EF207" s="201"/>
      <c r="EG207" s="201"/>
      <c r="EH207" s="201"/>
      <c r="EI207" s="201"/>
      <c r="EJ207" s="201">
        <f t="shared" si="258"/>
        <v>0</v>
      </c>
      <c r="EK207" s="201"/>
      <c r="EL207" s="201"/>
      <c r="EM207" s="203"/>
      <c r="EN207" s="201"/>
      <c r="EO207" s="201"/>
      <c r="EP207" s="201"/>
      <c r="EQ207" s="201">
        <f t="shared" si="259"/>
        <v>0</v>
      </c>
      <c r="ER207" s="201"/>
      <c r="ES207" s="201"/>
      <c r="ET207" s="203"/>
      <c r="EU207" s="201"/>
      <c r="EV207" s="201"/>
      <c r="EW207" s="201"/>
      <c r="EX207" s="201">
        <f t="shared" si="260"/>
        <v>0</v>
      </c>
      <c r="EY207" s="201"/>
      <c r="EZ207" s="201"/>
      <c r="FA207" s="203"/>
      <c r="FB207" s="201"/>
      <c r="FC207" s="201"/>
      <c r="FD207" s="201"/>
      <c r="FE207" s="201">
        <f t="shared" si="261"/>
        <v>0</v>
      </c>
      <c r="FF207" s="201"/>
      <c r="FG207" s="201"/>
      <c r="FH207" s="203"/>
      <c r="FI207" s="201"/>
      <c r="FJ207" s="201"/>
      <c r="FK207" s="201"/>
      <c r="FL207" s="201" t="str">
        <f t="shared" si="262"/>
        <v/>
      </c>
      <c r="FM207" s="201"/>
      <c r="FN207" s="201"/>
      <c r="FO207" s="203"/>
      <c r="FP207" s="201"/>
      <c r="FQ207" s="201"/>
      <c r="FR207" s="201"/>
      <c r="FS207" s="201">
        <f t="shared" si="263"/>
        <v>0</v>
      </c>
      <c r="FT207" s="201"/>
      <c r="FU207" s="201"/>
      <c r="FV207" s="201"/>
      <c r="FW207" s="201"/>
      <c r="FX207" s="201"/>
      <c r="FY207" s="201"/>
      <c r="FZ207" s="201" t="str">
        <f t="shared" si="264"/>
        <v/>
      </c>
      <c r="GA207" s="201"/>
      <c r="GB207" s="201"/>
      <c r="GC207" s="203"/>
      <c r="GD207" s="201"/>
      <c r="GE207" s="201"/>
      <c r="GF207" s="201"/>
      <c r="GG207" s="201" t="str">
        <f t="shared" si="265"/>
        <v/>
      </c>
      <c r="GH207" s="201"/>
      <c r="GI207" s="201"/>
      <c r="GJ207" s="203"/>
      <c r="GK207" s="201"/>
      <c r="GL207" s="201"/>
      <c r="GM207" s="201"/>
      <c r="GN207" s="201" t="str">
        <f t="shared" si="266"/>
        <v/>
      </c>
      <c r="GO207" s="201"/>
      <c r="GP207" s="201"/>
      <c r="GQ207" s="203"/>
      <c r="GR207" s="201"/>
      <c r="GS207" s="201"/>
      <c r="GT207" s="201"/>
      <c r="GU207" s="201" t="str">
        <f t="shared" si="267"/>
        <v/>
      </c>
      <c r="GV207" s="201"/>
      <c r="GW207" s="201"/>
      <c r="GX207" s="203"/>
      <c r="GY207" s="201"/>
      <c r="GZ207" s="201"/>
      <c r="HA207" s="201"/>
      <c r="HB207" s="201" t="str">
        <f t="shared" si="268"/>
        <v/>
      </c>
      <c r="HC207" s="201"/>
      <c r="HD207" s="201"/>
      <c r="HE207" s="203"/>
      <c r="HF207" s="201"/>
      <c r="HG207" s="201"/>
      <c r="HH207" s="201"/>
      <c r="HI207" s="201" t="str">
        <f t="shared" si="269"/>
        <v/>
      </c>
      <c r="HJ207" s="201"/>
      <c r="HK207" s="201"/>
      <c r="HL207" s="201"/>
      <c r="HM207" s="201"/>
      <c r="HN207" s="201"/>
      <c r="HO207" s="201"/>
      <c r="HP207" s="201" t="str">
        <f t="shared" si="270"/>
        <v/>
      </c>
      <c r="HQ207" s="201"/>
      <c r="HR207" s="201"/>
      <c r="HS207" s="203"/>
      <c r="HT207" s="201"/>
      <c r="HU207" s="201"/>
      <c r="HV207" s="201"/>
      <c r="HW207" s="201" t="str">
        <f t="shared" si="271"/>
        <v/>
      </c>
      <c r="HX207" s="201"/>
      <c r="HY207" s="201"/>
      <c r="HZ207" s="203"/>
      <c r="IA207" s="201"/>
      <c r="IB207" s="201"/>
      <c r="IC207" s="201"/>
      <c r="ID207" s="201" t="str">
        <f t="shared" si="272"/>
        <v/>
      </c>
      <c r="IE207" s="201"/>
      <c r="IF207" s="201"/>
      <c r="IG207" s="203"/>
      <c r="IH207" s="201"/>
      <c r="II207" s="201"/>
      <c r="IJ207" s="201"/>
      <c r="IK207" s="201" t="str">
        <f t="shared" si="273"/>
        <v/>
      </c>
      <c r="IL207" s="201"/>
      <c r="IM207" s="201"/>
      <c r="IN207" s="203"/>
      <c r="IO207" s="201"/>
      <c r="IP207" s="201"/>
      <c r="IQ207" s="201"/>
      <c r="IR207" s="201" t="str">
        <f t="shared" si="274"/>
        <v/>
      </c>
      <c r="IS207" s="201"/>
      <c r="IT207" s="201"/>
      <c r="IU207" s="203"/>
      <c r="IV207" s="201"/>
      <c r="IW207" s="201"/>
      <c r="IX207" s="201"/>
      <c r="IY207" s="201" t="str">
        <f t="shared" si="275"/>
        <v/>
      </c>
      <c r="IZ207" s="201"/>
      <c r="JA207" s="201"/>
      <c r="JB207" s="201"/>
      <c r="JC207" s="201"/>
      <c r="JD207" s="201"/>
      <c r="JE207" s="201"/>
      <c r="JF207" s="201" t="str">
        <f t="shared" si="276"/>
        <v/>
      </c>
      <c r="JG207" s="201"/>
      <c r="JH207" s="201"/>
      <c r="JI207" s="203"/>
      <c r="JJ207" s="201"/>
      <c r="JK207" s="201"/>
      <c r="JL207" s="201"/>
      <c r="JM207" s="201" t="str">
        <f t="shared" si="277"/>
        <v/>
      </c>
      <c r="JN207" s="201"/>
      <c r="JO207" s="201"/>
      <c r="JP207" s="203"/>
      <c r="JQ207" s="201"/>
      <c r="JR207" s="201"/>
      <c r="JS207" s="201"/>
      <c r="JT207" s="201" t="str">
        <f t="shared" si="278"/>
        <v/>
      </c>
      <c r="JU207" s="201"/>
      <c r="JV207" s="201"/>
      <c r="JW207" s="203"/>
      <c r="JX207" s="201"/>
      <c r="JY207" s="201"/>
      <c r="JZ207" s="201"/>
      <c r="KA207" s="201" t="str">
        <f t="shared" si="279"/>
        <v/>
      </c>
      <c r="KB207" s="201"/>
      <c r="KC207" s="201"/>
      <c r="KD207" s="203"/>
      <c r="KE207" s="201"/>
      <c r="KF207" s="201"/>
      <c r="KG207" s="201"/>
      <c r="KH207" s="201" t="str">
        <f t="shared" si="280"/>
        <v/>
      </c>
      <c r="KI207" s="201"/>
      <c r="KJ207" s="201"/>
      <c r="KK207" s="203"/>
      <c r="KL207" s="201"/>
      <c r="KM207" s="201"/>
      <c r="KN207" s="201"/>
      <c r="KO207" s="201" t="str">
        <f t="shared" si="281"/>
        <v/>
      </c>
      <c r="KP207" s="201"/>
      <c r="KQ207" s="201"/>
      <c r="KR207" s="201"/>
      <c r="KS207" s="201"/>
      <c r="KT207" s="201"/>
      <c r="KU207" s="201"/>
      <c r="KV207" s="201" t="str">
        <f t="shared" si="282"/>
        <v/>
      </c>
      <c r="KW207" s="201"/>
      <c r="KX207" s="201"/>
      <c r="KY207" s="203"/>
      <c r="KZ207" s="201"/>
      <c r="LA207" s="201"/>
      <c r="LB207" s="201"/>
      <c r="LC207" s="201" t="str">
        <f t="shared" si="283"/>
        <v/>
      </c>
      <c r="LD207" s="201"/>
      <c r="LE207" s="201"/>
      <c r="LF207" s="203"/>
      <c r="LG207" s="201"/>
      <c r="LH207" s="201"/>
      <c r="LI207" s="201"/>
      <c r="LJ207" s="201" t="str">
        <f t="shared" si="220"/>
        <v/>
      </c>
      <c r="LK207" s="201"/>
      <c r="LL207" s="201"/>
      <c r="LM207" s="203"/>
      <c r="LN207" s="201"/>
      <c r="LO207" s="201"/>
      <c r="LP207" s="201"/>
      <c r="LQ207" s="201" t="str">
        <f t="shared" si="221"/>
        <v/>
      </c>
      <c r="LR207" s="201"/>
      <c r="LS207" s="201"/>
      <c r="LT207" s="203"/>
      <c r="LU207" s="201"/>
      <c r="LV207" s="201"/>
      <c r="LW207" s="201"/>
      <c r="LX207" s="201" t="str">
        <f t="shared" si="222"/>
        <v/>
      </c>
      <c r="LY207" s="201"/>
      <c r="LZ207" s="201"/>
      <c r="MA207" s="203"/>
      <c r="MB207" s="201"/>
      <c r="MC207" s="201"/>
      <c r="MD207" s="201"/>
      <c r="ME207" s="201" t="str">
        <f t="shared" si="223"/>
        <v/>
      </c>
      <c r="MF207" s="201"/>
      <c r="MG207" s="201"/>
      <c r="MH207" s="201"/>
      <c r="MI207" s="201"/>
      <c r="MJ207" s="201"/>
      <c r="MK207" s="201"/>
      <c r="ML207" s="201" t="str">
        <f t="shared" si="224"/>
        <v/>
      </c>
      <c r="MM207" s="201"/>
      <c r="MN207" s="201"/>
      <c r="MO207" s="203"/>
      <c r="MP207" s="201"/>
      <c r="MQ207" s="201"/>
      <c r="MR207" s="201"/>
      <c r="MS207" s="201" t="str">
        <f t="shared" si="225"/>
        <v/>
      </c>
      <c r="MT207" s="201"/>
      <c r="MU207" s="201"/>
      <c r="MV207" s="203"/>
      <c r="MW207" s="201"/>
      <c r="MX207" s="201"/>
      <c r="MY207" s="201"/>
      <c r="MZ207" s="201" t="str">
        <f t="shared" si="226"/>
        <v/>
      </c>
      <c r="NA207" s="201"/>
      <c r="NB207" s="201"/>
      <c r="NC207" s="203"/>
      <c r="ND207" s="201"/>
      <c r="NE207" s="201"/>
      <c r="NF207" s="201"/>
      <c r="NG207" s="201" t="str">
        <f t="shared" si="227"/>
        <v/>
      </c>
      <c r="NH207" s="201"/>
      <c r="NI207" s="201"/>
      <c r="NJ207" s="203"/>
      <c r="NK207" s="201"/>
      <c r="NL207" s="201"/>
      <c r="NM207" s="201"/>
      <c r="NN207" s="201" t="str">
        <f t="shared" si="228"/>
        <v/>
      </c>
      <c r="NO207" s="201"/>
      <c r="NP207" s="201"/>
      <c r="NQ207" s="203"/>
      <c r="NR207" s="201"/>
      <c r="NS207" s="201"/>
      <c r="NT207" s="201"/>
      <c r="NU207" s="201" t="str">
        <f t="shared" si="229"/>
        <v/>
      </c>
      <c r="NV207" s="201"/>
      <c r="NW207" s="201"/>
      <c r="NX207" s="201"/>
      <c r="NY207" s="201"/>
      <c r="NZ207" s="201"/>
      <c r="OA207" s="201"/>
      <c r="OB207" s="201" t="str">
        <f t="shared" si="230"/>
        <v/>
      </c>
      <c r="OC207" s="201"/>
      <c r="OD207" s="201"/>
      <c r="OE207" s="203"/>
      <c r="OF207" s="201"/>
      <c r="OG207" s="201"/>
      <c r="OH207" s="201"/>
      <c r="OI207" s="201" t="str">
        <f t="shared" si="231"/>
        <v/>
      </c>
      <c r="OJ207" s="201"/>
      <c r="OK207" s="201"/>
      <c r="OL207" s="203"/>
      <c r="OM207" s="201"/>
      <c r="ON207" s="201"/>
      <c r="OO207" s="201"/>
      <c r="OP207" s="201" t="str">
        <f t="shared" si="232"/>
        <v/>
      </c>
      <c r="OQ207" s="201"/>
      <c r="OR207" s="201"/>
      <c r="OS207" s="203"/>
      <c r="OT207" s="201"/>
      <c r="OU207" s="201"/>
      <c r="OV207" s="201"/>
      <c r="OW207" s="201" t="str">
        <f t="shared" si="233"/>
        <v/>
      </c>
      <c r="OX207" s="201"/>
      <c r="OY207" s="201"/>
      <c r="OZ207" s="203"/>
      <c r="PA207" s="201"/>
      <c r="PB207" s="201"/>
      <c r="PC207" s="201"/>
      <c r="PD207" s="201" t="str">
        <f t="shared" si="234"/>
        <v/>
      </c>
      <c r="PE207" s="201"/>
      <c r="PF207" s="201"/>
      <c r="PG207" s="203"/>
      <c r="PH207" s="201"/>
      <c r="PI207" s="201"/>
      <c r="PJ207" s="201"/>
      <c r="PK207" s="201" t="str">
        <f t="shared" si="235"/>
        <v/>
      </c>
      <c r="PL207" s="201"/>
      <c r="PM207" s="201"/>
      <c r="PN207" s="201"/>
      <c r="PO207" s="201"/>
      <c r="PP207" s="201"/>
      <c r="PQ207" s="201"/>
      <c r="PR207" s="201" t="str">
        <f t="shared" si="236"/>
        <v/>
      </c>
      <c r="PS207" s="201"/>
      <c r="PT207" s="201"/>
      <c r="PU207" s="201"/>
      <c r="PV207" s="201"/>
      <c r="PW207" s="201"/>
      <c r="PX207" s="201"/>
      <c r="PY207" s="201" t="str">
        <f t="shared" si="237"/>
        <v/>
      </c>
      <c r="PZ207" s="201"/>
      <c r="QA207" s="201"/>
      <c r="QB207" s="201"/>
      <c r="QC207" s="201"/>
      <c r="QD207" s="201"/>
      <c r="QE207" s="201"/>
      <c r="QF207" s="201" t="str">
        <f t="shared" si="238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5" x14ac:dyDescent="0.2">
      <c r="A208" s="201"/>
      <c r="B208" s="202"/>
      <c r="C208" s="202"/>
      <c r="D208" s="202"/>
      <c r="E208" s="202"/>
      <c r="F208" s="201"/>
      <c r="G208" s="201" t="e">
        <f t="shared" si="286"/>
        <v>#N/A</v>
      </c>
      <c r="H208" s="202"/>
      <c r="I208" s="202"/>
      <c r="J208" s="202"/>
      <c r="K208" s="201"/>
      <c r="L208" s="201"/>
      <c r="M208" s="201"/>
      <c r="N208" s="201">
        <f t="shared" si="287"/>
        <v>20</v>
      </c>
      <c r="O208" s="201"/>
      <c r="P208" s="201"/>
      <c r="Q208" s="203"/>
      <c r="R208" s="201"/>
      <c r="S208" s="201"/>
      <c r="T208" s="201"/>
      <c r="U208" s="201">
        <f t="shared" si="288"/>
        <v>0</v>
      </c>
      <c r="V208" s="201"/>
      <c r="W208" s="201"/>
      <c r="X208" s="203"/>
      <c r="Y208" s="201"/>
      <c r="Z208" s="201"/>
      <c r="AA208" s="201"/>
      <c r="AB208" s="201">
        <f t="shared" si="289"/>
        <v>20</v>
      </c>
      <c r="AC208" s="201"/>
      <c r="AD208" s="201"/>
      <c r="AE208" s="203"/>
      <c r="AF208" s="201"/>
      <c r="AG208" s="201"/>
      <c r="AH208" s="201"/>
      <c r="AI208" s="201">
        <f t="shared" si="243"/>
        <v>30</v>
      </c>
      <c r="AJ208" s="201"/>
      <c r="AK208" s="201"/>
      <c r="AL208" s="203"/>
      <c r="AM208" s="201"/>
      <c r="AN208" s="201"/>
      <c r="AO208" s="201"/>
      <c r="AP208" s="201">
        <f t="shared" si="244"/>
        <v>0</v>
      </c>
      <c r="AQ208" s="201"/>
      <c r="AR208" s="201"/>
      <c r="AS208" s="203"/>
      <c r="AT208" s="201"/>
      <c r="AU208" s="201"/>
      <c r="AV208" s="201"/>
      <c r="AW208" s="201">
        <f t="shared" si="245"/>
        <v>0</v>
      </c>
      <c r="AX208" s="201"/>
      <c r="AY208" s="201"/>
      <c r="AZ208" s="201"/>
      <c r="BA208" s="201"/>
      <c r="BB208" s="201"/>
      <c r="BC208" s="201"/>
      <c r="BD208" s="201">
        <f t="shared" si="246"/>
        <v>0</v>
      </c>
      <c r="BE208" s="201"/>
      <c r="BF208" s="201"/>
      <c r="BG208" s="203"/>
      <c r="BH208" s="201"/>
      <c r="BI208" s="201"/>
      <c r="BJ208" s="201"/>
      <c r="BK208" s="201">
        <f t="shared" si="247"/>
        <v>0</v>
      </c>
      <c r="BL208" s="201"/>
      <c r="BM208" s="201"/>
      <c r="BN208" s="203"/>
      <c r="BO208" s="201"/>
      <c r="BP208" s="201"/>
      <c r="BQ208" s="201"/>
      <c r="BR208" s="201">
        <f t="shared" si="248"/>
        <v>0</v>
      </c>
      <c r="BS208" s="201"/>
      <c r="BT208" s="201"/>
      <c r="BU208" s="203"/>
      <c r="BV208" s="201"/>
      <c r="BW208" s="201"/>
      <c r="BX208" s="201"/>
      <c r="BY208" s="201">
        <f t="shared" si="249"/>
        <v>0</v>
      </c>
      <c r="BZ208" s="201"/>
      <c r="CA208" s="201"/>
      <c r="CB208" s="203"/>
      <c r="CC208" s="201"/>
      <c r="CD208" s="201"/>
      <c r="CE208" s="201"/>
      <c r="CF208" s="201">
        <f t="shared" si="250"/>
        <v>0</v>
      </c>
      <c r="CG208" s="201"/>
      <c r="CH208" s="201"/>
      <c r="CI208" s="203"/>
      <c r="CJ208" s="201"/>
      <c r="CK208" s="201"/>
      <c r="CL208" s="201"/>
      <c r="CM208" s="201">
        <f t="shared" si="251"/>
        <v>0</v>
      </c>
      <c r="CN208" s="201"/>
      <c r="CO208" s="201"/>
      <c r="CP208" s="201"/>
      <c r="CQ208" s="201"/>
      <c r="CR208" s="201"/>
      <c r="CS208" s="201"/>
      <c r="CT208" s="201">
        <f t="shared" si="252"/>
        <v>0</v>
      </c>
      <c r="CU208" s="201"/>
      <c r="CV208" s="201"/>
      <c r="CW208" s="203"/>
      <c r="CX208" s="201"/>
      <c r="CY208" s="201"/>
      <c r="CZ208" s="201"/>
      <c r="DA208" s="201">
        <f t="shared" si="253"/>
        <v>0</v>
      </c>
      <c r="DB208" s="201"/>
      <c r="DC208" s="201"/>
      <c r="DD208" s="203"/>
      <c r="DE208" s="201"/>
      <c r="DF208" s="201"/>
      <c r="DG208" s="201"/>
      <c r="DH208" s="201">
        <f t="shared" si="254"/>
        <v>0</v>
      </c>
      <c r="DI208" s="201"/>
      <c r="DJ208" s="201"/>
      <c r="DK208" s="203"/>
      <c r="DL208" s="201"/>
      <c r="DM208" s="201"/>
      <c r="DN208" s="201"/>
      <c r="DO208" s="201">
        <f t="shared" si="255"/>
        <v>0</v>
      </c>
      <c r="DP208" s="201"/>
      <c r="DQ208" s="201"/>
      <c r="DR208" s="203"/>
      <c r="DS208" s="201"/>
      <c r="DT208" s="201"/>
      <c r="DU208" s="201"/>
      <c r="DV208" s="201">
        <f t="shared" si="256"/>
        <v>0</v>
      </c>
      <c r="DW208" s="201"/>
      <c r="DX208" s="201"/>
      <c r="DY208" s="203"/>
      <c r="DZ208" s="201"/>
      <c r="EA208" s="201"/>
      <c r="EB208" s="201"/>
      <c r="EC208" s="201">
        <f t="shared" si="257"/>
        <v>0</v>
      </c>
      <c r="ED208" s="201"/>
      <c r="EE208" s="201"/>
      <c r="EF208" s="201"/>
      <c r="EG208" s="201"/>
      <c r="EH208" s="201"/>
      <c r="EI208" s="201"/>
      <c r="EJ208" s="201">
        <f t="shared" si="258"/>
        <v>20</v>
      </c>
      <c r="EK208" s="201"/>
      <c r="EL208" s="201"/>
      <c r="EM208" s="203"/>
      <c r="EN208" s="201"/>
      <c r="EO208" s="201"/>
      <c r="EP208" s="201"/>
      <c r="EQ208" s="201">
        <f t="shared" si="259"/>
        <v>0</v>
      </c>
      <c r="ER208" s="201"/>
      <c r="ES208" s="201"/>
      <c r="ET208" s="203"/>
      <c r="EU208" s="201"/>
      <c r="EV208" s="201"/>
      <c r="EW208" s="201"/>
      <c r="EX208" s="201">
        <f t="shared" si="260"/>
        <v>0</v>
      </c>
      <c r="EY208" s="201"/>
      <c r="EZ208" s="201"/>
      <c r="FA208" s="203"/>
      <c r="FB208" s="201"/>
      <c r="FC208" s="201"/>
      <c r="FD208" s="201"/>
      <c r="FE208" s="201">
        <f t="shared" si="261"/>
        <v>0</v>
      </c>
      <c r="FF208" s="201"/>
      <c r="FG208" s="201"/>
      <c r="FH208" s="203"/>
      <c r="FI208" s="201"/>
      <c r="FJ208" s="201"/>
      <c r="FK208" s="201"/>
      <c r="FL208" s="201" t="str">
        <f t="shared" si="262"/>
        <v/>
      </c>
      <c r="FM208" s="201"/>
      <c r="FN208" s="201"/>
      <c r="FO208" s="203"/>
      <c r="FP208" s="201"/>
      <c r="FQ208" s="201"/>
      <c r="FR208" s="201"/>
      <c r="FS208" s="201">
        <f t="shared" si="263"/>
        <v>0</v>
      </c>
      <c r="FT208" s="201"/>
      <c r="FU208" s="201"/>
      <c r="FV208" s="201"/>
      <c r="FW208" s="201"/>
      <c r="FX208" s="201"/>
      <c r="FY208" s="201"/>
      <c r="FZ208" s="201" t="str">
        <f t="shared" si="264"/>
        <v/>
      </c>
      <c r="GA208" s="201"/>
      <c r="GB208" s="201"/>
      <c r="GC208" s="203"/>
      <c r="GD208" s="201"/>
      <c r="GE208" s="201"/>
      <c r="GF208" s="201"/>
      <c r="GG208" s="201" t="str">
        <f t="shared" si="265"/>
        <v/>
      </c>
      <c r="GH208" s="201"/>
      <c r="GI208" s="201"/>
      <c r="GJ208" s="203"/>
      <c r="GK208" s="201"/>
      <c r="GL208" s="201"/>
      <c r="GM208" s="201"/>
      <c r="GN208" s="201" t="str">
        <f t="shared" si="266"/>
        <v/>
      </c>
      <c r="GO208" s="201"/>
      <c r="GP208" s="201"/>
      <c r="GQ208" s="203"/>
      <c r="GR208" s="201"/>
      <c r="GS208" s="201"/>
      <c r="GT208" s="201"/>
      <c r="GU208" s="201" t="str">
        <f t="shared" si="267"/>
        <v/>
      </c>
      <c r="GV208" s="201"/>
      <c r="GW208" s="201"/>
      <c r="GX208" s="203"/>
      <c r="GY208" s="201"/>
      <c r="GZ208" s="201"/>
      <c r="HA208" s="201"/>
      <c r="HB208" s="201" t="str">
        <f t="shared" si="268"/>
        <v/>
      </c>
      <c r="HC208" s="201"/>
      <c r="HD208" s="201"/>
      <c r="HE208" s="203"/>
      <c r="HF208" s="201"/>
      <c r="HG208" s="201"/>
      <c r="HH208" s="201"/>
      <c r="HI208" s="201" t="str">
        <f t="shared" si="269"/>
        <v/>
      </c>
      <c r="HJ208" s="201"/>
      <c r="HK208" s="201"/>
      <c r="HL208" s="201"/>
      <c r="HM208" s="201"/>
      <c r="HN208" s="201"/>
      <c r="HO208" s="201"/>
      <c r="HP208" s="201" t="str">
        <f t="shared" si="270"/>
        <v/>
      </c>
      <c r="HQ208" s="201"/>
      <c r="HR208" s="201"/>
      <c r="HS208" s="203"/>
      <c r="HT208" s="201"/>
      <c r="HU208" s="201"/>
      <c r="HV208" s="201"/>
      <c r="HW208" s="201" t="str">
        <f t="shared" si="271"/>
        <v/>
      </c>
      <c r="HX208" s="201"/>
      <c r="HY208" s="201"/>
      <c r="HZ208" s="203"/>
      <c r="IA208" s="201"/>
      <c r="IB208" s="201"/>
      <c r="IC208" s="201"/>
      <c r="ID208" s="201" t="str">
        <f t="shared" si="272"/>
        <v/>
      </c>
      <c r="IE208" s="201"/>
      <c r="IF208" s="201"/>
      <c r="IG208" s="203"/>
      <c r="IH208" s="201"/>
      <c r="II208" s="201"/>
      <c r="IJ208" s="201"/>
      <c r="IK208" s="201" t="str">
        <f t="shared" si="273"/>
        <v/>
      </c>
      <c r="IL208" s="201"/>
      <c r="IM208" s="201"/>
      <c r="IN208" s="203"/>
      <c r="IO208" s="201"/>
      <c r="IP208" s="201"/>
      <c r="IQ208" s="201"/>
      <c r="IR208" s="201" t="str">
        <f t="shared" si="274"/>
        <v/>
      </c>
      <c r="IS208" s="201"/>
      <c r="IT208" s="201"/>
      <c r="IU208" s="203"/>
      <c r="IV208" s="201"/>
      <c r="IW208" s="201"/>
      <c r="IX208" s="201"/>
      <c r="IY208" s="201" t="str">
        <f t="shared" si="275"/>
        <v/>
      </c>
      <c r="IZ208" s="201"/>
      <c r="JA208" s="201"/>
      <c r="JB208" s="201"/>
      <c r="JC208" s="201"/>
      <c r="JD208" s="201"/>
      <c r="JE208" s="201"/>
      <c r="JF208" s="201" t="str">
        <f t="shared" si="276"/>
        <v/>
      </c>
      <c r="JG208" s="201"/>
      <c r="JH208" s="201"/>
      <c r="JI208" s="203"/>
      <c r="JJ208" s="201"/>
      <c r="JK208" s="201"/>
      <c r="JL208" s="201"/>
      <c r="JM208" s="201" t="str">
        <f t="shared" si="277"/>
        <v/>
      </c>
      <c r="JN208" s="201"/>
      <c r="JO208" s="201"/>
      <c r="JP208" s="203"/>
      <c r="JQ208" s="201"/>
      <c r="JR208" s="201"/>
      <c r="JS208" s="201"/>
      <c r="JT208" s="201" t="str">
        <f t="shared" si="278"/>
        <v/>
      </c>
      <c r="JU208" s="201"/>
      <c r="JV208" s="201"/>
      <c r="JW208" s="203"/>
      <c r="JX208" s="201"/>
      <c r="JY208" s="201"/>
      <c r="JZ208" s="201"/>
      <c r="KA208" s="201" t="str">
        <f t="shared" si="279"/>
        <v/>
      </c>
      <c r="KB208" s="201"/>
      <c r="KC208" s="201"/>
      <c r="KD208" s="203"/>
      <c r="KE208" s="201"/>
      <c r="KF208" s="201"/>
      <c r="KG208" s="201"/>
      <c r="KH208" s="201" t="str">
        <f t="shared" si="280"/>
        <v/>
      </c>
      <c r="KI208" s="201"/>
      <c r="KJ208" s="201"/>
      <c r="KK208" s="203"/>
      <c r="KL208" s="201"/>
      <c r="KM208" s="201"/>
      <c r="KN208" s="201"/>
      <c r="KO208" s="201" t="str">
        <f t="shared" si="281"/>
        <v/>
      </c>
      <c r="KP208" s="201"/>
      <c r="KQ208" s="201"/>
      <c r="KR208" s="201"/>
      <c r="KS208" s="201"/>
      <c r="KT208" s="201"/>
      <c r="KU208" s="201"/>
      <c r="KV208" s="201" t="str">
        <f t="shared" si="282"/>
        <v/>
      </c>
      <c r="KW208" s="201"/>
      <c r="KX208" s="201"/>
      <c r="KY208" s="203"/>
      <c r="KZ208" s="201"/>
      <c r="LA208" s="201"/>
      <c r="LB208" s="201"/>
      <c r="LC208" s="201" t="str">
        <f t="shared" si="283"/>
        <v/>
      </c>
      <c r="LD208" s="201"/>
      <c r="LE208" s="201"/>
      <c r="LF208" s="203"/>
      <c r="LG208" s="201"/>
      <c r="LH208" s="201"/>
      <c r="LI208" s="201"/>
      <c r="LJ208" s="201" t="str">
        <f t="shared" si="220"/>
        <v/>
      </c>
      <c r="LK208" s="201"/>
      <c r="LL208" s="201"/>
      <c r="LM208" s="203"/>
      <c r="LN208" s="201"/>
      <c r="LO208" s="201"/>
      <c r="LP208" s="201"/>
      <c r="LQ208" s="201" t="str">
        <f t="shared" si="221"/>
        <v/>
      </c>
      <c r="LR208" s="201"/>
      <c r="LS208" s="201"/>
      <c r="LT208" s="203"/>
      <c r="LU208" s="201"/>
      <c r="LV208" s="201"/>
      <c r="LW208" s="201"/>
      <c r="LX208" s="201" t="str">
        <f t="shared" si="222"/>
        <v/>
      </c>
      <c r="LY208" s="201"/>
      <c r="LZ208" s="201"/>
      <c r="MA208" s="203"/>
      <c r="MB208" s="201"/>
      <c r="MC208" s="201"/>
      <c r="MD208" s="201"/>
      <c r="ME208" s="201" t="str">
        <f t="shared" si="223"/>
        <v/>
      </c>
      <c r="MF208" s="201"/>
      <c r="MG208" s="201"/>
      <c r="MH208" s="201"/>
      <c r="MI208" s="201"/>
      <c r="MJ208" s="201"/>
      <c r="MK208" s="201"/>
      <c r="ML208" s="201" t="str">
        <f t="shared" si="224"/>
        <v/>
      </c>
      <c r="MM208" s="201"/>
      <c r="MN208" s="201"/>
      <c r="MO208" s="203"/>
      <c r="MP208" s="201"/>
      <c r="MQ208" s="201"/>
      <c r="MR208" s="201"/>
      <c r="MS208" s="201" t="str">
        <f t="shared" si="225"/>
        <v/>
      </c>
      <c r="MT208" s="201"/>
      <c r="MU208" s="201"/>
      <c r="MV208" s="203"/>
      <c r="MW208" s="201"/>
      <c r="MX208" s="201"/>
      <c r="MY208" s="201"/>
      <c r="MZ208" s="201" t="str">
        <f t="shared" si="226"/>
        <v/>
      </c>
      <c r="NA208" s="201"/>
      <c r="NB208" s="201"/>
      <c r="NC208" s="203"/>
      <c r="ND208" s="201"/>
      <c r="NE208" s="201"/>
      <c r="NF208" s="201"/>
      <c r="NG208" s="201" t="str">
        <f t="shared" si="227"/>
        <v/>
      </c>
      <c r="NH208" s="201"/>
      <c r="NI208" s="201"/>
      <c r="NJ208" s="203"/>
      <c r="NK208" s="201"/>
      <c r="NL208" s="201"/>
      <c r="NM208" s="201"/>
      <c r="NN208" s="201" t="str">
        <f t="shared" si="228"/>
        <v/>
      </c>
      <c r="NO208" s="201"/>
      <c r="NP208" s="201"/>
      <c r="NQ208" s="203"/>
      <c r="NR208" s="201"/>
      <c r="NS208" s="201"/>
      <c r="NT208" s="201"/>
      <c r="NU208" s="201" t="str">
        <f t="shared" si="229"/>
        <v/>
      </c>
      <c r="NV208" s="201"/>
      <c r="NW208" s="201"/>
      <c r="NX208" s="201"/>
      <c r="NY208" s="201"/>
      <c r="NZ208" s="201"/>
      <c r="OA208" s="201"/>
      <c r="OB208" s="201" t="str">
        <f t="shared" si="230"/>
        <v/>
      </c>
      <c r="OC208" s="201"/>
      <c r="OD208" s="201"/>
      <c r="OE208" s="203"/>
      <c r="OF208" s="201"/>
      <c r="OG208" s="201"/>
      <c r="OH208" s="201"/>
      <c r="OI208" s="201" t="str">
        <f t="shared" si="231"/>
        <v/>
      </c>
      <c r="OJ208" s="201"/>
      <c r="OK208" s="201"/>
      <c r="OL208" s="203"/>
      <c r="OM208" s="201"/>
      <c r="ON208" s="201"/>
      <c r="OO208" s="201"/>
      <c r="OP208" s="201" t="str">
        <f t="shared" si="232"/>
        <v/>
      </c>
      <c r="OQ208" s="201"/>
      <c r="OR208" s="201"/>
      <c r="OS208" s="203"/>
      <c r="OT208" s="201"/>
      <c r="OU208" s="201"/>
      <c r="OV208" s="201"/>
      <c r="OW208" s="201" t="str">
        <f t="shared" si="233"/>
        <v/>
      </c>
      <c r="OX208" s="201"/>
      <c r="OY208" s="201"/>
      <c r="OZ208" s="203"/>
      <c r="PA208" s="201"/>
      <c r="PB208" s="201"/>
      <c r="PC208" s="201"/>
      <c r="PD208" s="201" t="str">
        <f t="shared" si="234"/>
        <v/>
      </c>
      <c r="PE208" s="201"/>
      <c r="PF208" s="201"/>
      <c r="PG208" s="203"/>
      <c r="PH208" s="201"/>
      <c r="PI208" s="201"/>
      <c r="PJ208" s="201"/>
      <c r="PK208" s="201" t="str">
        <f t="shared" si="235"/>
        <v/>
      </c>
      <c r="PL208" s="201"/>
      <c r="PM208" s="201"/>
      <c r="PN208" s="201"/>
      <c r="PO208" s="201"/>
      <c r="PP208" s="201"/>
      <c r="PQ208" s="201"/>
      <c r="PR208" s="201" t="str">
        <f t="shared" si="236"/>
        <v/>
      </c>
      <c r="PS208" s="201"/>
      <c r="PT208" s="201"/>
      <c r="PU208" s="201"/>
      <c r="PV208" s="201"/>
      <c r="PW208" s="201"/>
      <c r="PX208" s="201"/>
      <c r="PY208" s="201" t="str">
        <f t="shared" si="237"/>
        <v/>
      </c>
      <c r="PZ208" s="201"/>
      <c r="QA208" s="201"/>
      <c r="QB208" s="201"/>
      <c r="QC208" s="201"/>
      <c r="QD208" s="201"/>
      <c r="QE208" s="201"/>
      <c r="QF208" s="201" t="str">
        <f t="shared" si="238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5" x14ac:dyDescent="0.2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88"/>
        <v>0</v>
      </c>
      <c r="V209" s="201"/>
      <c r="W209" s="201"/>
      <c r="X209" s="203"/>
      <c r="Y209" s="201"/>
      <c r="Z209" s="201"/>
      <c r="AA209" s="201"/>
      <c r="AB209" s="201">
        <f t="shared" si="289"/>
        <v>20</v>
      </c>
      <c r="AC209" s="201"/>
      <c r="AD209" s="201"/>
      <c r="AE209" s="203"/>
      <c r="AF209" s="201"/>
      <c r="AG209" s="201"/>
      <c r="AH209" s="201"/>
      <c r="AI209" s="201">
        <f t="shared" si="243"/>
        <v>20</v>
      </c>
      <c r="AJ209" s="201"/>
      <c r="AK209" s="201"/>
      <c r="AL209" s="203"/>
      <c r="AM209" s="201"/>
      <c r="AN209" s="201"/>
      <c r="AO209" s="201"/>
      <c r="AP209" s="201">
        <f t="shared" si="244"/>
        <v>0</v>
      </c>
      <c r="AQ209" s="201"/>
      <c r="AR209" s="201"/>
      <c r="AS209" s="203"/>
      <c r="AT209" s="201"/>
      <c r="AU209" s="201"/>
      <c r="AV209" s="201"/>
      <c r="AW209" s="201">
        <f t="shared" si="245"/>
        <v>20</v>
      </c>
      <c r="AX209" s="201"/>
      <c r="AY209" s="201"/>
      <c r="AZ209" s="201"/>
      <c r="BA209" s="201"/>
      <c r="BB209" s="201"/>
      <c r="BC209" s="201"/>
      <c r="BD209" s="201">
        <f t="shared" si="246"/>
        <v>0</v>
      </c>
      <c r="BE209" s="201"/>
      <c r="BF209" s="201"/>
      <c r="BG209" s="203"/>
      <c r="BH209" s="201"/>
      <c r="BI209" s="201"/>
      <c r="BJ209" s="201"/>
      <c r="BK209" s="201">
        <f t="shared" si="247"/>
        <v>0</v>
      </c>
      <c r="BL209" s="201"/>
      <c r="BM209" s="201"/>
      <c r="BN209" s="203"/>
      <c r="BO209" s="201"/>
      <c r="BP209" s="201"/>
      <c r="BQ209" s="201"/>
      <c r="BR209" s="201">
        <f t="shared" si="248"/>
        <v>0</v>
      </c>
      <c r="BS209" s="201"/>
      <c r="BT209" s="201"/>
      <c r="BU209" s="203"/>
      <c r="BV209" s="201"/>
      <c r="BW209" s="201"/>
      <c r="BX209" s="201"/>
      <c r="BY209" s="201">
        <f t="shared" si="249"/>
        <v>0</v>
      </c>
      <c r="BZ209" s="201"/>
      <c r="CA209" s="201"/>
      <c r="CB209" s="203"/>
      <c r="CC209" s="201"/>
      <c r="CD209" s="201"/>
      <c r="CE209" s="201"/>
      <c r="CF209" s="201">
        <f t="shared" si="250"/>
        <v>0</v>
      </c>
      <c r="CG209" s="201"/>
      <c r="CH209" s="201"/>
      <c r="CI209" s="203"/>
      <c r="CJ209" s="201"/>
      <c r="CK209" s="201"/>
      <c r="CL209" s="201"/>
      <c r="CM209" s="201">
        <f t="shared" si="251"/>
        <v>20</v>
      </c>
      <c r="CN209" s="201"/>
      <c r="CO209" s="201"/>
      <c r="CP209" s="201"/>
      <c r="CQ209" s="201"/>
      <c r="CR209" s="201"/>
      <c r="CS209" s="201"/>
      <c r="CT209" s="201">
        <f t="shared" si="252"/>
        <v>20</v>
      </c>
      <c r="CU209" s="201"/>
      <c r="CV209" s="201"/>
      <c r="CW209" s="203"/>
      <c r="CX209" s="201"/>
      <c r="CY209" s="201"/>
      <c r="CZ209" s="201"/>
      <c r="DA209" s="201">
        <f t="shared" si="253"/>
        <v>0</v>
      </c>
      <c r="DB209" s="201"/>
      <c r="DC209" s="201"/>
      <c r="DD209" s="203"/>
      <c r="DE209" s="201"/>
      <c r="DF209" s="201"/>
      <c r="DG209" s="201"/>
      <c r="DH209" s="201">
        <f t="shared" si="254"/>
        <v>0</v>
      </c>
      <c r="DI209" s="201"/>
      <c r="DJ209" s="201"/>
      <c r="DK209" s="203"/>
      <c r="DL209" s="201"/>
      <c r="DM209" s="201"/>
      <c r="DN209" s="201"/>
      <c r="DO209" s="201">
        <f t="shared" si="255"/>
        <v>0</v>
      </c>
      <c r="DP209" s="201"/>
      <c r="DQ209" s="201"/>
      <c r="DR209" s="203"/>
      <c r="DS209" s="201"/>
      <c r="DT209" s="201"/>
      <c r="DU209" s="201"/>
      <c r="DV209" s="201">
        <f t="shared" si="256"/>
        <v>0</v>
      </c>
      <c r="DW209" s="201"/>
      <c r="DX209" s="201"/>
      <c r="DY209" s="203"/>
      <c r="DZ209" s="201"/>
      <c r="EA209" s="201"/>
      <c r="EB209" s="201"/>
      <c r="EC209" s="201">
        <f t="shared" si="257"/>
        <v>20</v>
      </c>
      <c r="ED209" s="201"/>
      <c r="EE209" s="201"/>
      <c r="EF209" s="201"/>
      <c r="EG209" s="201"/>
      <c r="EH209" s="201"/>
      <c r="EI209" s="201"/>
      <c r="EJ209" s="201">
        <f t="shared" si="258"/>
        <v>0</v>
      </c>
      <c r="EK209" s="201"/>
      <c r="EL209" s="201"/>
      <c r="EM209" s="203"/>
      <c r="EN209" s="201"/>
      <c r="EO209" s="201"/>
      <c r="EP209" s="201"/>
      <c r="EQ209" s="201">
        <f t="shared" si="259"/>
        <v>0</v>
      </c>
      <c r="ER209" s="201"/>
      <c r="ES209" s="201"/>
      <c r="ET209" s="203"/>
      <c r="EU209" s="201"/>
      <c r="EV209" s="201"/>
      <c r="EW209" s="201"/>
      <c r="EX209" s="201">
        <f t="shared" si="260"/>
        <v>0</v>
      </c>
      <c r="EY209" s="201"/>
      <c r="EZ209" s="201"/>
      <c r="FA209" s="203"/>
      <c r="FB209" s="201"/>
      <c r="FC209" s="201"/>
      <c r="FD209" s="201"/>
      <c r="FE209" s="201">
        <f t="shared" si="261"/>
        <v>0</v>
      </c>
      <c r="FF209" s="201"/>
      <c r="FG209" s="201"/>
      <c r="FH209" s="203"/>
      <c r="FI209" s="201"/>
      <c r="FJ209" s="201"/>
      <c r="FK209" s="201"/>
      <c r="FL209" s="201" t="str">
        <f t="shared" si="262"/>
        <v/>
      </c>
      <c r="FM209" s="201"/>
      <c r="FN209" s="201"/>
      <c r="FO209" s="203"/>
      <c r="FP209" s="201"/>
      <c r="FQ209" s="201"/>
      <c r="FR209" s="201"/>
      <c r="FS209" s="201">
        <f t="shared" si="263"/>
        <v>0</v>
      </c>
      <c r="FT209" s="201"/>
      <c r="FU209" s="201"/>
      <c r="FV209" s="201"/>
      <c r="FW209" s="201"/>
      <c r="FX209" s="201"/>
      <c r="FY209" s="201"/>
      <c r="FZ209" s="201" t="str">
        <f t="shared" si="264"/>
        <v/>
      </c>
      <c r="GA209" s="201"/>
      <c r="GB209" s="201"/>
      <c r="GC209" s="203"/>
      <c r="GD209" s="201"/>
      <c r="GE209" s="201"/>
      <c r="GF209" s="201"/>
      <c r="GG209" s="201" t="str">
        <f t="shared" si="265"/>
        <v/>
      </c>
      <c r="GH209" s="201"/>
      <c r="GI209" s="201"/>
      <c r="GJ209" s="203"/>
      <c r="GK209" s="201"/>
      <c r="GL209" s="201"/>
      <c r="GM209" s="201"/>
      <c r="GN209" s="201" t="str">
        <f t="shared" si="266"/>
        <v/>
      </c>
      <c r="GO209" s="201"/>
      <c r="GP209" s="201"/>
      <c r="GQ209" s="203"/>
      <c r="GR209" s="201"/>
      <c r="GS209" s="201"/>
      <c r="GT209" s="201"/>
      <c r="GU209" s="201" t="str">
        <f t="shared" si="267"/>
        <v/>
      </c>
      <c r="GV209" s="201"/>
      <c r="GW209" s="201"/>
      <c r="GX209" s="203"/>
      <c r="GY209" s="201"/>
      <c r="GZ209" s="201"/>
      <c r="HA209" s="201"/>
      <c r="HB209" s="201" t="str">
        <f t="shared" si="268"/>
        <v/>
      </c>
      <c r="HC209" s="201"/>
      <c r="HD209" s="201"/>
      <c r="HE209" s="203"/>
      <c r="HF209" s="201"/>
      <c r="HG209" s="201"/>
      <c r="HH209" s="201"/>
      <c r="HI209" s="201" t="str">
        <f t="shared" si="269"/>
        <v/>
      </c>
      <c r="HJ209" s="201"/>
      <c r="HK209" s="201"/>
      <c r="HL209" s="201"/>
      <c r="HM209" s="201"/>
      <c r="HN209" s="201"/>
      <c r="HO209" s="201"/>
      <c r="HP209" s="201" t="str">
        <f t="shared" si="270"/>
        <v/>
      </c>
      <c r="HQ209" s="201"/>
      <c r="HR209" s="201"/>
      <c r="HS209" s="203"/>
      <c r="HT209" s="201"/>
      <c r="HU209" s="201"/>
      <c r="HV209" s="201"/>
      <c r="HW209" s="201" t="str">
        <f t="shared" si="271"/>
        <v/>
      </c>
      <c r="HX209" s="201"/>
      <c r="HY209" s="201"/>
      <c r="HZ209" s="203"/>
      <c r="IA209" s="201"/>
      <c r="IB209" s="201"/>
      <c r="IC209" s="201"/>
      <c r="ID209" s="201" t="str">
        <f t="shared" si="272"/>
        <v/>
      </c>
      <c r="IE209" s="201"/>
      <c r="IF209" s="201"/>
      <c r="IG209" s="203"/>
      <c r="IH209" s="201"/>
      <c r="II209" s="201"/>
      <c r="IJ209" s="201"/>
      <c r="IK209" s="201" t="str">
        <f t="shared" si="273"/>
        <v/>
      </c>
      <c r="IL209" s="201"/>
      <c r="IM209" s="201"/>
      <c r="IN209" s="203"/>
      <c r="IO209" s="201"/>
      <c r="IP209" s="201"/>
      <c r="IQ209" s="201"/>
      <c r="IR209" s="201" t="str">
        <f t="shared" si="274"/>
        <v/>
      </c>
      <c r="IS209" s="201"/>
      <c r="IT209" s="201"/>
      <c r="IU209" s="203"/>
      <c r="IV209" s="201"/>
      <c r="IW209" s="201"/>
      <c r="IX209" s="201"/>
      <c r="IY209" s="201" t="str">
        <f t="shared" si="275"/>
        <v/>
      </c>
      <c r="IZ209" s="201"/>
      <c r="JA209" s="201"/>
      <c r="JB209" s="201"/>
      <c r="JC209" s="201"/>
      <c r="JD209" s="201"/>
      <c r="JE209" s="201"/>
      <c r="JF209" s="201" t="str">
        <f t="shared" si="276"/>
        <v/>
      </c>
      <c r="JG209" s="201"/>
      <c r="JH209" s="201"/>
      <c r="JI209" s="203"/>
      <c r="JJ209" s="201"/>
      <c r="JK209" s="201"/>
      <c r="JL209" s="201"/>
      <c r="JM209" s="201" t="str">
        <f t="shared" si="277"/>
        <v/>
      </c>
      <c r="JN209" s="201"/>
      <c r="JO209" s="201"/>
      <c r="JP209" s="203"/>
      <c r="JQ209" s="201"/>
      <c r="JR209" s="201"/>
      <c r="JS209" s="201"/>
      <c r="JT209" s="201" t="str">
        <f t="shared" si="278"/>
        <v/>
      </c>
      <c r="JU209" s="201"/>
      <c r="JV209" s="201"/>
      <c r="JW209" s="203"/>
      <c r="JX209" s="201"/>
      <c r="JY209" s="201"/>
      <c r="JZ209" s="201"/>
      <c r="KA209" s="201" t="str">
        <f t="shared" si="279"/>
        <v/>
      </c>
      <c r="KB209" s="201"/>
      <c r="KC209" s="201"/>
      <c r="KD209" s="203"/>
      <c r="KE209" s="201"/>
      <c r="KF209" s="201"/>
      <c r="KG209" s="201"/>
      <c r="KH209" s="201" t="str">
        <f t="shared" si="280"/>
        <v/>
      </c>
      <c r="KI209" s="201"/>
      <c r="KJ209" s="201"/>
      <c r="KK209" s="203"/>
      <c r="KL209" s="201"/>
      <c r="KM209" s="201"/>
      <c r="KN209" s="201"/>
      <c r="KO209" s="201" t="str">
        <f t="shared" si="281"/>
        <v/>
      </c>
      <c r="KP209" s="201"/>
      <c r="KQ209" s="201"/>
      <c r="KR209" s="201"/>
      <c r="KS209" s="201"/>
      <c r="KT209" s="201"/>
      <c r="KU209" s="201"/>
      <c r="KV209" s="201" t="str">
        <f t="shared" si="282"/>
        <v/>
      </c>
      <c r="KW209" s="201"/>
      <c r="KX209" s="201"/>
      <c r="KY209" s="203"/>
      <c r="KZ209" s="201"/>
      <c r="LA209" s="201"/>
      <c r="LB209" s="201"/>
      <c r="LC209" s="201" t="str">
        <f t="shared" si="283"/>
        <v/>
      </c>
      <c r="LD209" s="201"/>
      <c r="LE209" s="201"/>
      <c r="LF209" s="203"/>
      <c r="LG209" s="201"/>
      <c r="LH209" s="201"/>
      <c r="LI209" s="201"/>
      <c r="LJ209" s="201" t="str">
        <f t="shared" si="220"/>
        <v/>
      </c>
      <c r="LK209" s="201"/>
      <c r="LL209" s="201"/>
      <c r="LM209" s="203"/>
      <c r="LN209" s="201"/>
      <c r="LO209" s="201"/>
      <c r="LP209" s="201"/>
      <c r="LQ209" s="201" t="str">
        <f t="shared" si="221"/>
        <v/>
      </c>
      <c r="LR209" s="201"/>
      <c r="LS209" s="201"/>
      <c r="LT209" s="203"/>
      <c r="LU209" s="201"/>
      <c r="LV209" s="201"/>
      <c r="LW209" s="201"/>
      <c r="LX209" s="201" t="str">
        <f t="shared" si="222"/>
        <v/>
      </c>
      <c r="LY209" s="201"/>
      <c r="LZ209" s="201"/>
      <c r="MA209" s="203"/>
      <c r="MB209" s="201"/>
      <c r="MC209" s="201"/>
      <c r="MD209" s="201"/>
      <c r="ME209" s="201" t="str">
        <f t="shared" si="223"/>
        <v/>
      </c>
      <c r="MF209" s="201"/>
      <c r="MG209" s="201"/>
      <c r="MH209" s="201"/>
      <c r="MI209" s="201"/>
      <c r="MJ209" s="201"/>
      <c r="MK209" s="201"/>
      <c r="ML209" s="201" t="str">
        <f t="shared" si="224"/>
        <v/>
      </c>
      <c r="MM209" s="201"/>
      <c r="MN209" s="201"/>
      <c r="MO209" s="203"/>
      <c r="MP209" s="201"/>
      <c r="MQ209" s="201"/>
      <c r="MR209" s="201"/>
      <c r="MS209" s="201" t="str">
        <f t="shared" si="225"/>
        <v/>
      </c>
      <c r="MT209" s="201"/>
      <c r="MU209" s="201"/>
      <c r="MV209" s="203"/>
      <c r="MW209" s="201"/>
      <c r="MX209" s="201"/>
      <c r="MY209" s="201"/>
      <c r="MZ209" s="201" t="str">
        <f t="shared" si="226"/>
        <v/>
      </c>
      <c r="NA209" s="201"/>
      <c r="NB209" s="201"/>
      <c r="NC209" s="203"/>
      <c r="ND209" s="201"/>
      <c r="NE209" s="201"/>
      <c r="NF209" s="201"/>
      <c r="NG209" s="201" t="str">
        <f t="shared" si="227"/>
        <v/>
      </c>
      <c r="NH209" s="201"/>
      <c r="NI209" s="201"/>
      <c r="NJ209" s="203"/>
      <c r="NK209" s="201"/>
      <c r="NL209" s="201"/>
      <c r="NM209" s="201"/>
      <c r="NN209" s="201" t="str">
        <f t="shared" si="228"/>
        <v/>
      </c>
      <c r="NO209" s="201"/>
      <c r="NP209" s="201"/>
      <c r="NQ209" s="203"/>
      <c r="NR209" s="201"/>
      <c r="NS209" s="201"/>
      <c r="NT209" s="201"/>
      <c r="NU209" s="201" t="str">
        <f t="shared" si="229"/>
        <v/>
      </c>
      <c r="NV209" s="201"/>
      <c r="NW209" s="201"/>
      <c r="NX209" s="201"/>
      <c r="NY209" s="201"/>
      <c r="NZ209" s="201"/>
      <c r="OA209" s="201"/>
      <c r="OB209" s="201" t="str">
        <f t="shared" si="230"/>
        <v/>
      </c>
      <c r="OC209" s="201"/>
      <c r="OD209" s="201"/>
      <c r="OE209" s="203"/>
      <c r="OF209" s="201"/>
      <c r="OG209" s="201"/>
      <c r="OH209" s="201"/>
      <c r="OI209" s="201" t="str">
        <f t="shared" si="231"/>
        <v/>
      </c>
      <c r="OJ209" s="201"/>
      <c r="OK209" s="201"/>
      <c r="OL209" s="203"/>
      <c r="OM209" s="201"/>
      <c r="ON209" s="201"/>
      <c r="OO209" s="201"/>
      <c r="OP209" s="201" t="str">
        <f t="shared" si="232"/>
        <v/>
      </c>
      <c r="OQ209" s="201"/>
      <c r="OR209" s="201"/>
      <c r="OS209" s="203"/>
      <c r="OT209" s="201"/>
      <c r="OU209" s="201"/>
      <c r="OV209" s="201"/>
      <c r="OW209" s="201" t="str">
        <f t="shared" si="233"/>
        <v/>
      </c>
      <c r="OX209" s="201"/>
      <c r="OY209" s="201"/>
      <c r="OZ209" s="203"/>
      <c r="PA209" s="201"/>
      <c r="PB209" s="201"/>
      <c r="PC209" s="201"/>
      <c r="PD209" s="201" t="str">
        <f t="shared" si="234"/>
        <v/>
      </c>
      <c r="PE209" s="201"/>
      <c r="PF209" s="201"/>
      <c r="PG209" s="203"/>
      <c r="PH209" s="201"/>
      <c r="PI209" s="201"/>
      <c r="PJ209" s="201"/>
      <c r="PK209" s="201" t="str">
        <f t="shared" si="235"/>
        <v/>
      </c>
      <c r="PL209" s="201"/>
      <c r="PM209" s="201"/>
      <c r="PN209" s="201"/>
      <c r="PO209" s="201"/>
      <c r="PP209" s="201"/>
      <c r="PQ209" s="201"/>
      <c r="PR209" s="201" t="str">
        <f t="shared" si="236"/>
        <v/>
      </c>
      <c r="PS209" s="201"/>
      <c r="PT209" s="201"/>
      <c r="PU209" s="201"/>
      <c r="PV209" s="201"/>
      <c r="PW209" s="201"/>
      <c r="PX209" s="201"/>
      <c r="PY209" s="201" t="str">
        <f t="shared" si="237"/>
        <v/>
      </c>
      <c r="PZ209" s="201"/>
      <c r="QA209" s="201"/>
      <c r="QB209" s="201"/>
      <c r="QC209" s="201"/>
      <c r="QD209" s="201"/>
      <c r="QE209" s="201"/>
      <c r="QF209" s="201" t="str">
        <f t="shared" si="238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5" x14ac:dyDescent="0.2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88"/>
        <v>0</v>
      </c>
      <c r="V210" s="201"/>
      <c r="W210" s="201"/>
      <c r="X210" s="203"/>
      <c r="Y210" s="201"/>
      <c r="Z210" s="201"/>
      <c r="AA210" s="201"/>
      <c r="AB210" s="201">
        <f t="shared" si="289"/>
        <v>0</v>
      </c>
      <c r="AC210" s="201"/>
      <c r="AD210" s="201"/>
      <c r="AE210" s="203"/>
      <c r="AF210" s="201"/>
      <c r="AG210" s="201"/>
      <c r="AH210" s="201"/>
      <c r="AI210" s="201">
        <f t="shared" si="243"/>
        <v>0</v>
      </c>
      <c r="AJ210" s="201"/>
      <c r="AK210" s="201"/>
      <c r="AL210" s="203"/>
      <c r="AM210" s="201"/>
      <c r="AN210" s="201"/>
      <c r="AO210" s="201"/>
      <c r="AP210" s="201">
        <f t="shared" si="244"/>
        <v>0</v>
      </c>
      <c r="AQ210" s="201"/>
      <c r="AR210" s="201"/>
      <c r="AS210" s="203"/>
      <c r="AT210" s="201"/>
      <c r="AU210" s="201"/>
      <c r="AV210" s="201"/>
      <c r="AW210" s="201">
        <f t="shared" si="245"/>
        <v>0</v>
      </c>
      <c r="AX210" s="201"/>
      <c r="AY210" s="201"/>
      <c r="AZ210" s="201"/>
      <c r="BA210" s="201"/>
      <c r="BB210" s="201"/>
      <c r="BC210" s="201"/>
      <c r="BD210" s="201">
        <f t="shared" si="246"/>
        <v>0</v>
      </c>
      <c r="BE210" s="201"/>
      <c r="BF210" s="201"/>
      <c r="BG210" s="203"/>
      <c r="BH210" s="201"/>
      <c r="BI210" s="201"/>
      <c r="BJ210" s="201"/>
      <c r="BK210" s="201">
        <f t="shared" si="247"/>
        <v>20</v>
      </c>
      <c r="BL210" s="201"/>
      <c r="BM210" s="201"/>
      <c r="BN210" s="203"/>
      <c r="BO210" s="201"/>
      <c r="BP210" s="201"/>
      <c r="BQ210" s="201"/>
      <c r="BR210" s="201">
        <f t="shared" si="248"/>
        <v>0</v>
      </c>
      <c r="BS210" s="201"/>
      <c r="BT210" s="201"/>
      <c r="BU210" s="203"/>
      <c r="BV210" s="201"/>
      <c r="BW210" s="201"/>
      <c r="BX210" s="201"/>
      <c r="BY210" s="201">
        <f t="shared" si="249"/>
        <v>0</v>
      </c>
      <c r="BZ210" s="201"/>
      <c r="CA210" s="201"/>
      <c r="CB210" s="203"/>
      <c r="CC210" s="201"/>
      <c r="CD210" s="201"/>
      <c r="CE210" s="201"/>
      <c r="CF210" s="201">
        <f t="shared" si="250"/>
        <v>0</v>
      </c>
      <c r="CG210" s="201"/>
      <c r="CH210" s="201"/>
      <c r="CI210" s="203"/>
      <c r="CJ210" s="201"/>
      <c r="CK210" s="201"/>
      <c r="CL210" s="201"/>
      <c r="CM210" s="201">
        <f t="shared" si="251"/>
        <v>0</v>
      </c>
      <c r="CN210" s="201"/>
      <c r="CO210" s="201"/>
      <c r="CP210" s="201"/>
      <c r="CQ210" s="201"/>
      <c r="CR210" s="201"/>
      <c r="CS210" s="201"/>
      <c r="CT210" s="201">
        <f t="shared" si="252"/>
        <v>0</v>
      </c>
      <c r="CU210" s="201"/>
      <c r="CV210" s="201"/>
      <c r="CW210" s="203"/>
      <c r="CX210" s="201"/>
      <c r="CY210" s="201"/>
      <c r="CZ210" s="201"/>
      <c r="DA210" s="201">
        <f t="shared" si="253"/>
        <v>20</v>
      </c>
      <c r="DB210" s="201"/>
      <c r="DC210" s="201"/>
      <c r="DD210" s="203"/>
      <c r="DE210" s="201"/>
      <c r="DF210" s="201"/>
      <c r="DG210" s="201"/>
      <c r="DH210" s="201">
        <f t="shared" si="254"/>
        <v>0</v>
      </c>
      <c r="DI210" s="201"/>
      <c r="DJ210" s="201"/>
      <c r="DK210" s="203"/>
      <c r="DL210" s="201"/>
      <c r="DM210" s="201"/>
      <c r="DN210" s="201"/>
      <c r="DO210" s="201">
        <f t="shared" si="255"/>
        <v>0</v>
      </c>
      <c r="DP210" s="201"/>
      <c r="DQ210" s="201"/>
      <c r="DR210" s="203"/>
      <c r="DS210" s="201"/>
      <c r="DT210" s="201"/>
      <c r="DU210" s="201"/>
      <c r="DV210" s="201">
        <f t="shared" si="256"/>
        <v>0</v>
      </c>
      <c r="DW210" s="201"/>
      <c r="DX210" s="201"/>
      <c r="DY210" s="203"/>
      <c r="DZ210" s="201"/>
      <c r="EA210" s="201"/>
      <c r="EB210" s="201"/>
      <c r="EC210" s="201">
        <f t="shared" si="257"/>
        <v>0</v>
      </c>
      <c r="ED210" s="201"/>
      <c r="EE210" s="201"/>
      <c r="EF210" s="201"/>
      <c r="EG210" s="201"/>
      <c r="EH210" s="201"/>
      <c r="EI210" s="201"/>
      <c r="EJ210" s="201">
        <f t="shared" si="258"/>
        <v>0</v>
      </c>
      <c r="EK210" s="201"/>
      <c r="EL210" s="201"/>
      <c r="EM210" s="203"/>
      <c r="EN210" s="201"/>
      <c r="EO210" s="201"/>
      <c r="EP210" s="201"/>
      <c r="EQ210" s="201">
        <f t="shared" si="259"/>
        <v>20</v>
      </c>
      <c r="ER210" s="201"/>
      <c r="ES210" s="201"/>
      <c r="ET210" s="203"/>
      <c r="EU210" s="201"/>
      <c r="EV210" s="201"/>
      <c r="EW210" s="201"/>
      <c r="EX210" s="201">
        <f t="shared" si="260"/>
        <v>0</v>
      </c>
      <c r="EY210" s="201"/>
      <c r="EZ210" s="201"/>
      <c r="FA210" s="203"/>
      <c r="FB210" s="201"/>
      <c r="FC210" s="201"/>
      <c r="FD210" s="201"/>
      <c r="FE210" s="201">
        <f t="shared" si="261"/>
        <v>0</v>
      </c>
      <c r="FF210" s="201"/>
      <c r="FG210" s="201"/>
      <c r="FH210" s="203"/>
      <c r="FI210" s="201"/>
      <c r="FJ210" s="201"/>
      <c r="FK210" s="201"/>
      <c r="FL210" s="201" t="str">
        <f t="shared" si="262"/>
        <v/>
      </c>
      <c r="FM210" s="201"/>
      <c r="FN210" s="201"/>
      <c r="FO210" s="203"/>
      <c r="FP210" s="201"/>
      <c r="FQ210" s="201"/>
      <c r="FR210" s="201"/>
      <c r="FS210" s="201">
        <f t="shared" si="263"/>
        <v>0</v>
      </c>
      <c r="FT210" s="201"/>
      <c r="FU210" s="201"/>
      <c r="FV210" s="201"/>
      <c r="FW210" s="201"/>
      <c r="FX210" s="201"/>
      <c r="FY210" s="201"/>
      <c r="FZ210" s="201" t="str">
        <f t="shared" si="264"/>
        <v/>
      </c>
      <c r="GA210" s="201"/>
      <c r="GB210" s="201"/>
      <c r="GC210" s="203"/>
      <c r="GD210" s="201"/>
      <c r="GE210" s="201"/>
      <c r="GF210" s="201"/>
      <c r="GG210" s="201" t="str">
        <f t="shared" si="265"/>
        <v/>
      </c>
      <c r="GH210" s="201"/>
      <c r="GI210" s="201"/>
      <c r="GJ210" s="203"/>
      <c r="GK210" s="201"/>
      <c r="GL210" s="201"/>
      <c r="GM210" s="201"/>
      <c r="GN210" s="201" t="str">
        <f t="shared" si="266"/>
        <v/>
      </c>
      <c r="GO210" s="201"/>
      <c r="GP210" s="201"/>
      <c r="GQ210" s="203"/>
      <c r="GR210" s="201"/>
      <c r="GS210" s="201"/>
      <c r="GT210" s="201"/>
      <c r="GU210" s="201" t="str">
        <f t="shared" si="267"/>
        <v/>
      </c>
      <c r="GV210" s="201"/>
      <c r="GW210" s="201"/>
      <c r="GX210" s="203"/>
      <c r="GY210" s="201"/>
      <c r="GZ210" s="201"/>
      <c r="HA210" s="201"/>
      <c r="HB210" s="201" t="str">
        <f t="shared" si="268"/>
        <v/>
      </c>
      <c r="HC210" s="201"/>
      <c r="HD210" s="201"/>
      <c r="HE210" s="203"/>
      <c r="HF210" s="201"/>
      <c r="HG210" s="201"/>
      <c r="HH210" s="201"/>
      <c r="HI210" s="201" t="str">
        <f t="shared" si="269"/>
        <v/>
      </c>
      <c r="HJ210" s="201"/>
      <c r="HK210" s="201"/>
      <c r="HL210" s="201"/>
      <c r="HM210" s="201"/>
      <c r="HN210" s="201"/>
      <c r="HO210" s="201"/>
      <c r="HP210" s="201" t="str">
        <f t="shared" si="270"/>
        <v/>
      </c>
      <c r="HQ210" s="201"/>
      <c r="HR210" s="201"/>
      <c r="HS210" s="203"/>
      <c r="HT210" s="201"/>
      <c r="HU210" s="201"/>
      <c r="HV210" s="201"/>
      <c r="HW210" s="201" t="str">
        <f t="shared" si="271"/>
        <v/>
      </c>
      <c r="HX210" s="201"/>
      <c r="HY210" s="201"/>
      <c r="HZ210" s="203"/>
      <c r="IA210" s="201"/>
      <c r="IB210" s="201"/>
      <c r="IC210" s="201"/>
      <c r="ID210" s="201" t="str">
        <f t="shared" si="272"/>
        <v/>
      </c>
      <c r="IE210" s="201"/>
      <c r="IF210" s="201"/>
      <c r="IG210" s="203"/>
      <c r="IH210" s="201"/>
      <c r="II210" s="201"/>
      <c r="IJ210" s="201"/>
      <c r="IK210" s="201" t="str">
        <f t="shared" si="273"/>
        <v/>
      </c>
      <c r="IL210" s="201"/>
      <c r="IM210" s="201"/>
      <c r="IN210" s="203"/>
      <c r="IO210" s="201"/>
      <c r="IP210" s="201"/>
      <c r="IQ210" s="201"/>
      <c r="IR210" s="201" t="str">
        <f t="shared" si="274"/>
        <v/>
      </c>
      <c r="IS210" s="201"/>
      <c r="IT210" s="201"/>
      <c r="IU210" s="203"/>
      <c r="IV210" s="201"/>
      <c r="IW210" s="201"/>
      <c r="IX210" s="201"/>
      <c r="IY210" s="201" t="str">
        <f t="shared" si="275"/>
        <v/>
      </c>
      <c r="IZ210" s="201"/>
      <c r="JA210" s="201"/>
      <c r="JB210" s="201"/>
      <c r="JC210" s="201"/>
      <c r="JD210" s="201"/>
      <c r="JE210" s="201"/>
      <c r="JF210" s="201" t="str">
        <f t="shared" si="276"/>
        <v/>
      </c>
      <c r="JG210" s="201"/>
      <c r="JH210" s="201"/>
      <c r="JI210" s="203"/>
      <c r="JJ210" s="201"/>
      <c r="JK210" s="201"/>
      <c r="JL210" s="201"/>
      <c r="JM210" s="201" t="str">
        <f t="shared" si="277"/>
        <v/>
      </c>
      <c r="JN210" s="201"/>
      <c r="JO210" s="201"/>
      <c r="JP210" s="203"/>
      <c r="JQ210" s="201"/>
      <c r="JR210" s="201"/>
      <c r="JS210" s="201"/>
      <c r="JT210" s="201" t="str">
        <f t="shared" si="278"/>
        <v/>
      </c>
      <c r="JU210" s="201"/>
      <c r="JV210" s="201"/>
      <c r="JW210" s="203"/>
      <c r="JX210" s="201"/>
      <c r="JY210" s="201"/>
      <c r="JZ210" s="201"/>
      <c r="KA210" s="201" t="str">
        <f t="shared" si="279"/>
        <v/>
      </c>
      <c r="KB210" s="201"/>
      <c r="KC210" s="201"/>
      <c r="KD210" s="203"/>
      <c r="KE210" s="201"/>
      <c r="KF210" s="201"/>
      <c r="KG210" s="201"/>
      <c r="KH210" s="201" t="str">
        <f t="shared" si="280"/>
        <v/>
      </c>
      <c r="KI210" s="201"/>
      <c r="KJ210" s="201"/>
      <c r="KK210" s="203"/>
      <c r="KL210" s="201"/>
      <c r="KM210" s="201"/>
      <c r="KN210" s="201"/>
      <c r="KO210" s="201" t="str">
        <f t="shared" si="281"/>
        <v/>
      </c>
      <c r="KP210" s="201"/>
      <c r="KQ210" s="201"/>
      <c r="KR210" s="201"/>
      <c r="KS210" s="201"/>
      <c r="KT210" s="201"/>
      <c r="KU210" s="201"/>
      <c r="KV210" s="201" t="str">
        <f t="shared" si="282"/>
        <v/>
      </c>
      <c r="KW210" s="201"/>
      <c r="KX210" s="201"/>
      <c r="KY210" s="203"/>
      <c r="KZ210" s="201"/>
      <c r="LA210" s="201"/>
      <c r="LB210" s="201"/>
      <c r="LC210" s="201" t="str">
        <f t="shared" si="283"/>
        <v/>
      </c>
      <c r="LD210" s="201"/>
      <c r="LE210" s="201"/>
      <c r="LF210" s="203"/>
      <c r="LG210" s="201"/>
      <c r="LH210" s="201"/>
      <c r="LI210" s="201"/>
      <c r="LJ210" s="201" t="str">
        <f t="shared" si="220"/>
        <v/>
      </c>
      <c r="LK210" s="201"/>
      <c r="LL210" s="201"/>
      <c r="LM210" s="203"/>
      <c r="LN210" s="201"/>
      <c r="LO210" s="201"/>
      <c r="LP210" s="201"/>
      <c r="LQ210" s="201" t="str">
        <f t="shared" si="221"/>
        <v/>
      </c>
      <c r="LR210" s="201"/>
      <c r="LS210" s="201"/>
      <c r="LT210" s="203"/>
      <c r="LU210" s="201"/>
      <c r="LV210" s="201"/>
      <c r="LW210" s="201"/>
      <c r="LX210" s="201" t="str">
        <f t="shared" si="222"/>
        <v/>
      </c>
      <c r="LY210" s="201"/>
      <c r="LZ210" s="201"/>
      <c r="MA210" s="203"/>
      <c r="MB210" s="201"/>
      <c r="MC210" s="201"/>
      <c r="MD210" s="201"/>
      <c r="ME210" s="201" t="str">
        <f t="shared" si="223"/>
        <v/>
      </c>
      <c r="MF210" s="201"/>
      <c r="MG210" s="201"/>
      <c r="MH210" s="201"/>
      <c r="MI210" s="201"/>
      <c r="MJ210" s="201"/>
      <c r="MK210" s="201"/>
      <c r="ML210" s="201" t="str">
        <f t="shared" si="224"/>
        <v/>
      </c>
      <c r="MM210" s="201"/>
      <c r="MN210" s="201"/>
      <c r="MO210" s="203"/>
      <c r="MP210" s="201"/>
      <c r="MQ210" s="201"/>
      <c r="MR210" s="201"/>
      <c r="MS210" s="201" t="str">
        <f t="shared" si="225"/>
        <v/>
      </c>
      <c r="MT210" s="201"/>
      <c r="MU210" s="201"/>
      <c r="MV210" s="203"/>
      <c r="MW210" s="201"/>
      <c r="MX210" s="201"/>
      <c r="MY210" s="201"/>
      <c r="MZ210" s="201" t="str">
        <f t="shared" si="226"/>
        <v/>
      </c>
      <c r="NA210" s="201"/>
      <c r="NB210" s="201"/>
      <c r="NC210" s="203"/>
      <c r="ND210" s="201"/>
      <c r="NE210" s="201"/>
      <c r="NF210" s="201"/>
      <c r="NG210" s="201" t="str">
        <f t="shared" si="227"/>
        <v/>
      </c>
      <c r="NH210" s="201"/>
      <c r="NI210" s="201"/>
      <c r="NJ210" s="203"/>
      <c r="NK210" s="201"/>
      <c r="NL210" s="201"/>
      <c r="NM210" s="201"/>
      <c r="NN210" s="201" t="str">
        <f t="shared" si="228"/>
        <v/>
      </c>
      <c r="NO210" s="201"/>
      <c r="NP210" s="201"/>
      <c r="NQ210" s="203"/>
      <c r="NR210" s="201"/>
      <c r="NS210" s="201"/>
      <c r="NT210" s="201"/>
      <c r="NU210" s="201" t="str">
        <f t="shared" si="229"/>
        <v/>
      </c>
      <c r="NV210" s="201"/>
      <c r="NW210" s="201"/>
      <c r="NX210" s="201"/>
      <c r="NY210" s="201"/>
      <c r="NZ210" s="201"/>
      <c r="OA210" s="201"/>
      <c r="OB210" s="201" t="str">
        <f t="shared" si="230"/>
        <v/>
      </c>
      <c r="OC210" s="201"/>
      <c r="OD210" s="201"/>
      <c r="OE210" s="203"/>
      <c r="OF210" s="201"/>
      <c r="OG210" s="201"/>
      <c r="OH210" s="201"/>
      <c r="OI210" s="201" t="str">
        <f t="shared" si="231"/>
        <v/>
      </c>
      <c r="OJ210" s="201"/>
      <c r="OK210" s="201"/>
      <c r="OL210" s="203"/>
      <c r="OM210" s="201"/>
      <c r="ON210" s="201"/>
      <c r="OO210" s="201"/>
      <c r="OP210" s="201" t="str">
        <f t="shared" si="232"/>
        <v/>
      </c>
      <c r="OQ210" s="201"/>
      <c r="OR210" s="201"/>
      <c r="OS210" s="203"/>
      <c r="OT210" s="201"/>
      <c r="OU210" s="201"/>
      <c r="OV210" s="201"/>
      <c r="OW210" s="201" t="str">
        <f t="shared" si="233"/>
        <v/>
      </c>
      <c r="OX210" s="201"/>
      <c r="OY210" s="201"/>
      <c r="OZ210" s="203"/>
      <c r="PA210" s="201"/>
      <c r="PB210" s="201"/>
      <c r="PC210" s="201"/>
      <c r="PD210" s="201" t="str">
        <f t="shared" si="234"/>
        <v/>
      </c>
      <c r="PE210" s="201"/>
      <c r="PF210" s="201"/>
      <c r="PG210" s="203"/>
      <c r="PH210" s="201"/>
      <c r="PI210" s="201"/>
      <c r="PJ210" s="201"/>
      <c r="PK210" s="201" t="str">
        <f t="shared" si="235"/>
        <v/>
      </c>
      <c r="PL210" s="201"/>
      <c r="PM210" s="201"/>
      <c r="PN210" s="201"/>
      <c r="PO210" s="201"/>
      <c r="PP210" s="201"/>
      <c r="PQ210" s="201"/>
      <c r="PR210" s="201" t="str">
        <f t="shared" si="236"/>
        <v/>
      </c>
      <c r="PS210" s="201"/>
      <c r="PT210" s="201"/>
      <c r="PU210" s="201"/>
      <c r="PV210" s="201"/>
      <c r="PW210" s="201"/>
      <c r="PX210" s="201"/>
      <c r="PY210" s="201" t="str">
        <f t="shared" si="237"/>
        <v/>
      </c>
      <c r="PZ210" s="201"/>
      <c r="QA210" s="201"/>
      <c r="QB210" s="201"/>
      <c r="QC210" s="201"/>
      <c r="QD210" s="201"/>
      <c r="QE210" s="201"/>
      <c r="QF210" s="201" t="str">
        <f t="shared" si="238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5" x14ac:dyDescent="0.2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88"/>
        <v>0</v>
      </c>
      <c r="V211" s="201"/>
      <c r="W211" s="201"/>
      <c r="X211" s="203"/>
      <c r="Y211" s="201"/>
      <c r="Z211" s="201"/>
      <c r="AA211" s="201"/>
      <c r="AB211" s="201">
        <f t="shared" si="289"/>
        <v>0</v>
      </c>
      <c r="AC211" s="201"/>
      <c r="AD211" s="201"/>
      <c r="AE211" s="203"/>
      <c r="AF211" s="201"/>
      <c r="AG211" s="201"/>
      <c r="AH211" s="201"/>
      <c r="AI211" s="201">
        <f t="shared" si="243"/>
        <v>0</v>
      </c>
      <c r="AJ211" s="201"/>
      <c r="AK211" s="201"/>
      <c r="AL211" s="203"/>
      <c r="AM211" s="201"/>
      <c r="AN211" s="201"/>
      <c r="AO211" s="201"/>
      <c r="AP211" s="201">
        <f t="shared" si="244"/>
        <v>0</v>
      </c>
      <c r="AQ211" s="201"/>
      <c r="AR211" s="201"/>
      <c r="AS211" s="203"/>
      <c r="AT211" s="201"/>
      <c r="AU211" s="201"/>
      <c r="AV211" s="201"/>
      <c r="AW211" s="201">
        <f t="shared" si="245"/>
        <v>0</v>
      </c>
      <c r="AX211" s="201"/>
      <c r="AY211" s="201"/>
      <c r="AZ211" s="201"/>
      <c r="BA211" s="201"/>
      <c r="BB211" s="201"/>
      <c r="BC211" s="201"/>
      <c r="BD211" s="201">
        <f t="shared" si="246"/>
        <v>0</v>
      </c>
      <c r="BE211" s="201"/>
      <c r="BF211" s="201"/>
      <c r="BG211" s="203"/>
      <c r="BH211" s="201"/>
      <c r="BI211" s="201"/>
      <c r="BJ211" s="201"/>
      <c r="BK211" s="201">
        <f t="shared" si="247"/>
        <v>0</v>
      </c>
      <c r="BL211" s="201"/>
      <c r="BM211" s="201"/>
      <c r="BN211" s="203"/>
      <c r="BO211" s="201"/>
      <c r="BP211" s="201"/>
      <c r="BQ211" s="201"/>
      <c r="BR211" s="201">
        <f t="shared" si="248"/>
        <v>0</v>
      </c>
      <c r="BS211" s="201"/>
      <c r="BT211" s="201"/>
      <c r="BU211" s="203"/>
      <c r="BV211" s="201"/>
      <c r="BW211" s="201"/>
      <c r="BX211" s="201"/>
      <c r="BY211" s="201">
        <f t="shared" si="249"/>
        <v>0</v>
      </c>
      <c r="BZ211" s="201"/>
      <c r="CA211" s="201"/>
      <c r="CB211" s="203"/>
      <c r="CC211" s="201"/>
      <c r="CD211" s="201"/>
      <c r="CE211" s="201"/>
      <c r="CF211" s="201">
        <f t="shared" si="250"/>
        <v>0</v>
      </c>
      <c r="CG211" s="201"/>
      <c r="CH211" s="201"/>
      <c r="CI211" s="203"/>
      <c r="CJ211" s="201"/>
      <c r="CK211" s="201"/>
      <c r="CL211" s="201"/>
      <c r="CM211" s="201">
        <f t="shared" si="251"/>
        <v>0</v>
      </c>
      <c r="CN211" s="201"/>
      <c r="CO211" s="201"/>
      <c r="CP211" s="201"/>
      <c r="CQ211" s="201"/>
      <c r="CR211" s="201"/>
      <c r="CS211" s="201"/>
      <c r="CT211" s="201">
        <f t="shared" si="252"/>
        <v>0</v>
      </c>
      <c r="CU211" s="201"/>
      <c r="CV211" s="201"/>
      <c r="CW211" s="203"/>
      <c r="CX211" s="201"/>
      <c r="CY211" s="201"/>
      <c r="CZ211" s="201"/>
      <c r="DA211" s="201">
        <f t="shared" si="253"/>
        <v>0</v>
      </c>
      <c r="DB211" s="201"/>
      <c r="DC211" s="201"/>
      <c r="DD211" s="203"/>
      <c r="DE211" s="201"/>
      <c r="DF211" s="201"/>
      <c r="DG211" s="201"/>
      <c r="DH211" s="201">
        <f t="shared" si="254"/>
        <v>20</v>
      </c>
      <c r="DI211" s="201"/>
      <c r="DJ211" s="201"/>
      <c r="DK211" s="203"/>
      <c r="DL211" s="201"/>
      <c r="DM211" s="201"/>
      <c r="DN211" s="201"/>
      <c r="DO211" s="201">
        <f t="shared" si="255"/>
        <v>0</v>
      </c>
      <c r="DP211" s="201"/>
      <c r="DQ211" s="201"/>
      <c r="DR211" s="203"/>
      <c r="DS211" s="201"/>
      <c r="DT211" s="201"/>
      <c r="DU211" s="201"/>
      <c r="DV211" s="201">
        <f t="shared" si="256"/>
        <v>0</v>
      </c>
      <c r="DW211" s="201"/>
      <c r="DX211" s="201"/>
      <c r="DY211" s="203"/>
      <c r="DZ211" s="201"/>
      <c r="EA211" s="201"/>
      <c r="EB211" s="201"/>
      <c r="EC211" s="201">
        <f t="shared" si="257"/>
        <v>0</v>
      </c>
      <c r="ED211" s="201"/>
      <c r="EE211" s="201"/>
      <c r="EF211" s="201"/>
      <c r="EG211" s="201"/>
      <c r="EH211" s="201"/>
      <c r="EI211" s="201"/>
      <c r="EJ211" s="201">
        <f t="shared" si="258"/>
        <v>0</v>
      </c>
      <c r="EK211" s="201"/>
      <c r="EL211" s="201"/>
      <c r="EM211" s="203"/>
      <c r="EN211" s="201"/>
      <c r="EO211" s="201"/>
      <c r="EP211" s="201"/>
      <c r="EQ211" s="201">
        <f t="shared" si="259"/>
        <v>0</v>
      </c>
      <c r="ER211" s="201"/>
      <c r="ES211" s="201"/>
      <c r="ET211" s="203"/>
      <c r="EU211" s="201"/>
      <c r="EV211" s="201"/>
      <c r="EW211" s="201"/>
      <c r="EX211" s="201">
        <f t="shared" si="260"/>
        <v>0</v>
      </c>
      <c r="EY211" s="201"/>
      <c r="EZ211" s="201"/>
      <c r="FA211" s="203"/>
      <c r="FB211" s="201"/>
      <c r="FC211" s="201"/>
      <c r="FD211" s="201"/>
      <c r="FE211" s="201">
        <f t="shared" si="261"/>
        <v>0</v>
      </c>
      <c r="FF211" s="201"/>
      <c r="FG211" s="201"/>
      <c r="FH211" s="203"/>
      <c r="FI211" s="201"/>
      <c r="FJ211" s="201"/>
      <c r="FK211" s="201"/>
      <c r="FL211" s="201" t="str">
        <f t="shared" si="262"/>
        <v/>
      </c>
      <c r="FM211" s="201"/>
      <c r="FN211" s="201"/>
      <c r="FO211" s="203"/>
      <c r="FP211" s="201"/>
      <c r="FQ211" s="201"/>
      <c r="FR211" s="201"/>
      <c r="FS211" s="201">
        <f t="shared" si="263"/>
        <v>0</v>
      </c>
      <c r="FT211" s="201"/>
      <c r="FU211" s="201"/>
      <c r="FV211" s="201"/>
      <c r="FW211" s="201"/>
      <c r="FX211" s="201"/>
      <c r="FY211" s="201"/>
      <c r="FZ211" s="201" t="str">
        <f t="shared" si="264"/>
        <v/>
      </c>
      <c r="GA211" s="201"/>
      <c r="GB211" s="201"/>
      <c r="GC211" s="203"/>
      <c r="GD211" s="201"/>
      <c r="GE211" s="201"/>
      <c r="GF211" s="201"/>
      <c r="GG211" s="201" t="str">
        <f t="shared" si="265"/>
        <v/>
      </c>
      <c r="GH211" s="201"/>
      <c r="GI211" s="201"/>
      <c r="GJ211" s="203"/>
      <c r="GK211" s="201"/>
      <c r="GL211" s="201"/>
      <c r="GM211" s="201"/>
      <c r="GN211" s="201" t="str">
        <f t="shared" si="266"/>
        <v/>
      </c>
      <c r="GO211" s="201"/>
      <c r="GP211" s="201"/>
      <c r="GQ211" s="203"/>
      <c r="GR211" s="201"/>
      <c r="GS211" s="201"/>
      <c r="GT211" s="201"/>
      <c r="GU211" s="201" t="str">
        <f t="shared" si="267"/>
        <v/>
      </c>
      <c r="GV211" s="201"/>
      <c r="GW211" s="201"/>
      <c r="GX211" s="203"/>
      <c r="GY211" s="201"/>
      <c r="GZ211" s="201"/>
      <c r="HA211" s="201"/>
      <c r="HB211" s="201" t="str">
        <f t="shared" si="268"/>
        <v/>
      </c>
      <c r="HC211" s="201"/>
      <c r="HD211" s="201"/>
      <c r="HE211" s="203"/>
      <c r="HF211" s="201"/>
      <c r="HG211" s="201"/>
      <c r="HH211" s="201"/>
      <c r="HI211" s="201" t="str">
        <f t="shared" si="269"/>
        <v/>
      </c>
      <c r="HJ211" s="201"/>
      <c r="HK211" s="201"/>
      <c r="HL211" s="201"/>
      <c r="HM211" s="201"/>
      <c r="HN211" s="201"/>
      <c r="HO211" s="201"/>
      <c r="HP211" s="201" t="str">
        <f t="shared" si="270"/>
        <v/>
      </c>
      <c r="HQ211" s="201"/>
      <c r="HR211" s="201"/>
      <c r="HS211" s="203"/>
      <c r="HT211" s="201"/>
      <c r="HU211" s="201"/>
      <c r="HV211" s="201"/>
      <c r="HW211" s="201" t="str">
        <f t="shared" si="271"/>
        <v/>
      </c>
      <c r="HX211" s="201"/>
      <c r="HY211" s="201"/>
      <c r="HZ211" s="203"/>
      <c r="IA211" s="201"/>
      <c r="IB211" s="201"/>
      <c r="IC211" s="201"/>
      <c r="ID211" s="201" t="str">
        <f t="shared" si="272"/>
        <v/>
      </c>
      <c r="IE211" s="201"/>
      <c r="IF211" s="201"/>
      <c r="IG211" s="203"/>
      <c r="IH211" s="201"/>
      <c r="II211" s="201"/>
      <c r="IJ211" s="201"/>
      <c r="IK211" s="201" t="str">
        <f t="shared" si="273"/>
        <v/>
      </c>
      <c r="IL211" s="201"/>
      <c r="IM211" s="201"/>
      <c r="IN211" s="203"/>
      <c r="IO211" s="201"/>
      <c r="IP211" s="201"/>
      <c r="IQ211" s="201"/>
      <c r="IR211" s="201" t="str">
        <f t="shared" si="274"/>
        <v/>
      </c>
      <c r="IS211" s="201"/>
      <c r="IT211" s="201"/>
      <c r="IU211" s="203"/>
      <c r="IV211" s="201"/>
      <c r="IW211" s="201"/>
      <c r="IX211" s="201"/>
      <c r="IY211" s="201" t="str">
        <f t="shared" si="275"/>
        <v/>
      </c>
      <c r="IZ211" s="201"/>
      <c r="JA211" s="201"/>
      <c r="JB211" s="201"/>
      <c r="JC211" s="201"/>
      <c r="JD211" s="201"/>
      <c r="JE211" s="201"/>
      <c r="JF211" s="201" t="str">
        <f t="shared" si="276"/>
        <v/>
      </c>
      <c r="JG211" s="201"/>
      <c r="JH211" s="201"/>
      <c r="JI211" s="203"/>
      <c r="JJ211" s="201"/>
      <c r="JK211" s="201"/>
      <c r="JL211" s="201"/>
      <c r="JM211" s="201" t="str">
        <f t="shared" si="277"/>
        <v/>
      </c>
      <c r="JN211" s="201"/>
      <c r="JO211" s="201"/>
      <c r="JP211" s="203"/>
      <c r="JQ211" s="201"/>
      <c r="JR211" s="201"/>
      <c r="JS211" s="201"/>
      <c r="JT211" s="201" t="str">
        <f t="shared" si="278"/>
        <v/>
      </c>
      <c r="JU211" s="201"/>
      <c r="JV211" s="201"/>
      <c r="JW211" s="203"/>
      <c r="JX211" s="201"/>
      <c r="JY211" s="201"/>
      <c r="JZ211" s="201"/>
      <c r="KA211" s="201" t="str">
        <f t="shared" si="279"/>
        <v/>
      </c>
      <c r="KB211" s="201"/>
      <c r="KC211" s="201"/>
      <c r="KD211" s="203"/>
      <c r="KE211" s="201"/>
      <c r="KF211" s="201"/>
      <c r="KG211" s="201"/>
      <c r="KH211" s="201" t="str">
        <f t="shared" si="280"/>
        <v/>
      </c>
      <c r="KI211" s="201"/>
      <c r="KJ211" s="201"/>
      <c r="KK211" s="203"/>
      <c r="KL211" s="201"/>
      <c r="KM211" s="201"/>
      <c r="KN211" s="201"/>
      <c r="KO211" s="201" t="str">
        <f t="shared" si="281"/>
        <v/>
      </c>
      <c r="KP211" s="201"/>
      <c r="KQ211" s="201"/>
      <c r="KR211" s="201"/>
      <c r="KS211" s="201"/>
      <c r="KT211" s="201"/>
      <c r="KU211" s="201"/>
      <c r="KV211" s="201" t="str">
        <f t="shared" si="282"/>
        <v/>
      </c>
      <c r="KW211" s="201"/>
      <c r="KX211" s="201"/>
      <c r="KY211" s="203"/>
      <c r="KZ211" s="201"/>
      <c r="LA211" s="201"/>
      <c r="LB211" s="201"/>
      <c r="LC211" s="201" t="str">
        <f t="shared" si="283"/>
        <v/>
      </c>
      <c r="LD211" s="201"/>
      <c r="LE211" s="201"/>
      <c r="LF211" s="203"/>
      <c r="LG211" s="201"/>
      <c r="LH211" s="201"/>
      <c r="LI211" s="201"/>
      <c r="LJ211" s="201" t="str">
        <f t="shared" si="220"/>
        <v/>
      </c>
      <c r="LK211" s="201"/>
      <c r="LL211" s="201"/>
      <c r="LM211" s="203"/>
      <c r="LN211" s="201"/>
      <c r="LO211" s="201"/>
      <c r="LP211" s="201"/>
      <c r="LQ211" s="201" t="str">
        <f t="shared" si="221"/>
        <v/>
      </c>
      <c r="LR211" s="201"/>
      <c r="LS211" s="201"/>
      <c r="LT211" s="203"/>
      <c r="LU211" s="201"/>
      <c r="LV211" s="201"/>
      <c r="LW211" s="201"/>
      <c r="LX211" s="201" t="str">
        <f t="shared" si="222"/>
        <v/>
      </c>
      <c r="LY211" s="201"/>
      <c r="LZ211" s="201"/>
      <c r="MA211" s="203"/>
      <c r="MB211" s="201"/>
      <c r="MC211" s="201"/>
      <c r="MD211" s="201"/>
      <c r="ME211" s="201" t="str">
        <f t="shared" si="223"/>
        <v/>
      </c>
      <c r="MF211" s="201"/>
      <c r="MG211" s="201"/>
      <c r="MH211" s="201"/>
      <c r="MI211" s="201"/>
      <c r="MJ211" s="201"/>
      <c r="MK211" s="201"/>
      <c r="ML211" s="201" t="str">
        <f t="shared" si="224"/>
        <v/>
      </c>
      <c r="MM211" s="201"/>
      <c r="MN211" s="201"/>
      <c r="MO211" s="203"/>
      <c r="MP211" s="201"/>
      <c r="MQ211" s="201"/>
      <c r="MR211" s="201"/>
      <c r="MS211" s="201" t="str">
        <f t="shared" si="225"/>
        <v/>
      </c>
      <c r="MT211" s="201"/>
      <c r="MU211" s="201"/>
      <c r="MV211" s="203"/>
      <c r="MW211" s="201"/>
      <c r="MX211" s="201"/>
      <c r="MY211" s="201"/>
      <c r="MZ211" s="201" t="str">
        <f t="shared" si="226"/>
        <v/>
      </c>
      <c r="NA211" s="201"/>
      <c r="NB211" s="201"/>
      <c r="NC211" s="203"/>
      <c r="ND211" s="201"/>
      <c r="NE211" s="201"/>
      <c r="NF211" s="201"/>
      <c r="NG211" s="201" t="str">
        <f t="shared" si="227"/>
        <v/>
      </c>
      <c r="NH211" s="201"/>
      <c r="NI211" s="201"/>
      <c r="NJ211" s="203"/>
      <c r="NK211" s="201"/>
      <c r="NL211" s="201"/>
      <c r="NM211" s="201"/>
      <c r="NN211" s="201" t="str">
        <f t="shared" si="228"/>
        <v/>
      </c>
      <c r="NO211" s="201"/>
      <c r="NP211" s="201"/>
      <c r="NQ211" s="203"/>
      <c r="NR211" s="201"/>
      <c r="NS211" s="201"/>
      <c r="NT211" s="201"/>
      <c r="NU211" s="201" t="str">
        <f t="shared" si="229"/>
        <v/>
      </c>
      <c r="NV211" s="201"/>
      <c r="NW211" s="201"/>
      <c r="NX211" s="201"/>
      <c r="NY211" s="201"/>
      <c r="NZ211" s="201"/>
      <c r="OA211" s="201"/>
      <c r="OB211" s="201" t="str">
        <f t="shared" si="230"/>
        <v/>
      </c>
      <c r="OC211" s="201"/>
      <c r="OD211" s="201"/>
      <c r="OE211" s="203"/>
      <c r="OF211" s="201"/>
      <c r="OG211" s="201"/>
      <c r="OH211" s="201"/>
      <c r="OI211" s="201" t="str">
        <f t="shared" si="231"/>
        <v/>
      </c>
      <c r="OJ211" s="201"/>
      <c r="OK211" s="201"/>
      <c r="OL211" s="203"/>
      <c r="OM211" s="201"/>
      <c r="ON211" s="201"/>
      <c r="OO211" s="201"/>
      <c r="OP211" s="201" t="str">
        <f t="shared" si="232"/>
        <v/>
      </c>
      <c r="OQ211" s="201"/>
      <c r="OR211" s="201"/>
      <c r="OS211" s="203"/>
      <c r="OT211" s="201"/>
      <c r="OU211" s="201"/>
      <c r="OV211" s="201"/>
      <c r="OW211" s="201" t="str">
        <f t="shared" si="233"/>
        <v/>
      </c>
      <c r="OX211" s="201"/>
      <c r="OY211" s="201"/>
      <c r="OZ211" s="203"/>
      <c r="PA211" s="201"/>
      <c r="PB211" s="201"/>
      <c r="PC211" s="201"/>
      <c r="PD211" s="201" t="str">
        <f t="shared" si="234"/>
        <v/>
      </c>
      <c r="PE211" s="201"/>
      <c r="PF211" s="201"/>
      <c r="PG211" s="203"/>
      <c r="PH211" s="201"/>
      <c r="PI211" s="201"/>
      <c r="PJ211" s="201"/>
      <c r="PK211" s="201" t="str">
        <f t="shared" si="235"/>
        <v/>
      </c>
      <c r="PL211" s="201"/>
      <c r="PM211" s="201"/>
      <c r="PN211" s="201"/>
      <c r="PO211" s="201"/>
      <c r="PP211" s="201"/>
      <c r="PQ211" s="201"/>
      <c r="PR211" s="201" t="str">
        <f t="shared" si="236"/>
        <v/>
      </c>
      <c r="PS211" s="201"/>
      <c r="PT211" s="201"/>
      <c r="PU211" s="201"/>
      <c r="PV211" s="201"/>
      <c r="PW211" s="201"/>
      <c r="PX211" s="201"/>
      <c r="PY211" s="201" t="str">
        <f t="shared" si="237"/>
        <v/>
      </c>
      <c r="PZ211" s="201"/>
      <c r="QA211" s="201"/>
      <c r="QB211" s="201"/>
      <c r="QC211" s="201"/>
      <c r="QD211" s="201"/>
      <c r="QE211" s="201"/>
      <c r="QF211" s="201" t="str">
        <f t="shared" si="238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5" x14ac:dyDescent="0.2">
      <c r="A212" s="201"/>
      <c r="B212" s="202"/>
      <c r="C212" s="202"/>
      <c r="D212" s="202"/>
      <c r="E212" s="202"/>
      <c r="F212" s="201"/>
      <c r="G212" s="201" t="e">
        <f t="shared" ref="G212:G227" si="290">G40</f>
        <v>#N/A</v>
      </c>
      <c r="H212" s="202"/>
      <c r="I212" s="202"/>
      <c r="J212" s="202"/>
      <c r="K212" s="201"/>
      <c r="L212" s="201"/>
      <c r="M212" s="201"/>
      <c r="N212" s="201">
        <f t="shared" ref="N212:N227" si="291">N40</f>
        <v>20</v>
      </c>
      <c r="O212" s="201"/>
      <c r="P212" s="201"/>
      <c r="Q212" s="203"/>
      <c r="R212" s="201"/>
      <c r="S212" s="201"/>
      <c r="T212" s="201"/>
      <c r="U212" s="201">
        <f t="shared" si="288"/>
        <v>0</v>
      </c>
      <c r="V212" s="201"/>
      <c r="W212" s="201"/>
      <c r="X212" s="203"/>
      <c r="Y212" s="201"/>
      <c r="Z212" s="201"/>
      <c r="AA212" s="201"/>
      <c r="AB212" s="201">
        <f t="shared" si="289"/>
        <v>0</v>
      </c>
      <c r="AC212" s="201"/>
      <c r="AD212" s="201"/>
      <c r="AE212" s="203"/>
      <c r="AF212" s="201"/>
      <c r="AG212" s="201"/>
      <c r="AH212" s="201"/>
      <c r="AI212" s="201">
        <f t="shared" si="243"/>
        <v>0</v>
      </c>
      <c r="AJ212" s="201"/>
      <c r="AK212" s="201"/>
      <c r="AL212" s="203"/>
      <c r="AM212" s="201"/>
      <c r="AN212" s="201"/>
      <c r="AO212" s="201"/>
      <c r="AP212" s="201">
        <f t="shared" si="244"/>
        <v>0</v>
      </c>
      <c r="AQ212" s="201"/>
      <c r="AR212" s="201"/>
      <c r="AS212" s="203"/>
      <c r="AT212" s="201"/>
      <c r="AU212" s="201"/>
      <c r="AV212" s="201"/>
      <c r="AW212" s="201">
        <f t="shared" si="245"/>
        <v>0</v>
      </c>
      <c r="AX212" s="201"/>
      <c r="AY212" s="201"/>
      <c r="AZ212" s="201"/>
      <c r="BA212" s="201"/>
      <c r="BB212" s="201"/>
      <c r="BC212" s="201"/>
      <c r="BD212" s="201">
        <f t="shared" si="246"/>
        <v>0</v>
      </c>
      <c r="BE212" s="201"/>
      <c r="BF212" s="201"/>
      <c r="BG212" s="203"/>
      <c r="BH212" s="201"/>
      <c r="BI212" s="201"/>
      <c r="BJ212" s="201"/>
      <c r="BK212" s="201">
        <f t="shared" si="247"/>
        <v>0</v>
      </c>
      <c r="BL212" s="201"/>
      <c r="BM212" s="201"/>
      <c r="BN212" s="203"/>
      <c r="BO212" s="201"/>
      <c r="BP212" s="201"/>
      <c r="BQ212" s="201"/>
      <c r="BR212" s="201">
        <f t="shared" si="248"/>
        <v>0</v>
      </c>
      <c r="BS212" s="201"/>
      <c r="BT212" s="201"/>
      <c r="BU212" s="203"/>
      <c r="BV212" s="201"/>
      <c r="BW212" s="201"/>
      <c r="BX212" s="201"/>
      <c r="BY212" s="201">
        <f t="shared" si="249"/>
        <v>0</v>
      </c>
      <c r="BZ212" s="201"/>
      <c r="CA212" s="201"/>
      <c r="CB212" s="203"/>
      <c r="CC212" s="201"/>
      <c r="CD212" s="201"/>
      <c r="CE212" s="201"/>
      <c r="CF212" s="201">
        <f t="shared" si="250"/>
        <v>0</v>
      </c>
      <c r="CG212" s="201"/>
      <c r="CH212" s="201"/>
      <c r="CI212" s="203"/>
      <c r="CJ212" s="201"/>
      <c r="CK212" s="201"/>
      <c r="CL212" s="201"/>
      <c r="CM212" s="201">
        <f t="shared" si="251"/>
        <v>0</v>
      </c>
      <c r="CN212" s="201"/>
      <c r="CO212" s="201"/>
      <c r="CP212" s="201"/>
      <c r="CQ212" s="201"/>
      <c r="CR212" s="201"/>
      <c r="CS212" s="201"/>
      <c r="CT212" s="201">
        <f t="shared" si="252"/>
        <v>20</v>
      </c>
      <c r="CU212" s="201"/>
      <c r="CV212" s="201"/>
      <c r="CW212" s="203"/>
      <c r="CX212" s="201"/>
      <c r="CY212" s="201"/>
      <c r="CZ212" s="201"/>
      <c r="DA212" s="201">
        <f t="shared" si="253"/>
        <v>20</v>
      </c>
      <c r="DB212" s="201"/>
      <c r="DC212" s="201"/>
      <c r="DD212" s="203"/>
      <c r="DE212" s="201"/>
      <c r="DF212" s="201"/>
      <c r="DG212" s="201"/>
      <c r="DH212" s="201">
        <f t="shared" si="254"/>
        <v>0</v>
      </c>
      <c r="DI212" s="201"/>
      <c r="DJ212" s="201"/>
      <c r="DK212" s="203"/>
      <c r="DL212" s="201"/>
      <c r="DM212" s="201"/>
      <c r="DN212" s="201"/>
      <c r="DO212" s="201">
        <f t="shared" si="255"/>
        <v>0</v>
      </c>
      <c r="DP212" s="201"/>
      <c r="DQ212" s="201"/>
      <c r="DR212" s="203"/>
      <c r="DS212" s="201"/>
      <c r="DT212" s="201"/>
      <c r="DU212" s="201"/>
      <c r="DV212" s="201">
        <f t="shared" si="256"/>
        <v>0</v>
      </c>
      <c r="DW212" s="201"/>
      <c r="DX212" s="201"/>
      <c r="DY212" s="203"/>
      <c r="DZ212" s="201"/>
      <c r="EA212" s="201"/>
      <c r="EB212" s="201"/>
      <c r="EC212" s="201">
        <f t="shared" si="257"/>
        <v>0</v>
      </c>
      <c r="ED212" s="201"/>
      <c r="EE212" s="201"/>
      <c r="EF212" s="201"/>
      <c r="EG212" s="201"/>
      <c r="EH212" s="201"/>
      <c r="EI212" s="201"/>
      <c r="EJ212" s="201">
        <f t="shared" si="258"/>
        <v>0</v>
      </c>
      <c r="EK212" s="201"/>
      <c r="EL212" s="201"/>
      <c r="EM212" s="203"/>
      <c r="EN212" s="201"/>
      <c r="EO212" s="201"/>
      <c r="EP212" s="201"/>
      <c r="EQ212" s="201">
        <f t="shared" si="259"/>
        <v>0</v>
      </c>
      <c r="ER212" s="201"/>
      <c r="ES212" s="201"/>
      <c r="ET212" s="203"/>
      <c r="EU212" s="201"/>
      <c r="EV212" s="201"/>
      <c r="EW212" s="201"/>
      <c r="EX212" s="201">
        <f t="shared" si="260"/>
        <v>0</v>
      </c>
      <c r="EY212" s="201"/>
      <c r="EZ212" s="201"/>
      <c r="FA212" s="203"/>
      <c r="FB212" s="201"/>
      <c r="FC212" s="201"/>
      <c r="FD212" s="201"/>
      <c r="FE212" s="201">
        <f t="shared" si="261"/>
        <v>0</v>
      </c>
      <c r="FF212" s="201"/>
      <c r="FG212" s="201"/>
      <c r="FH212" s="203"/>
      <c r="FI212" s="201"/>
      <c r="FJ212" s="201"/>
      <c r="FK212" s="201"/>
      <c r="FL212" s="201" t="str">
        <f t="shared" si="262"/>
        <v/>
      </c>
      <c r="FM212" s="201"/>
      <c r="FN212" s="201"/>
      <c r="FO212" s="203"/>
      <c r="FP212" s="201"/>
      <c r="FQ212" s="201"/>
      <c r="FR212" s="201"/>
      <c r="FS212" s="201">
        <f t="shared" si="263"/>
        <v>0</v>
      </c>
      <c r="FT212" s="201"/>
      <c r="FU212" s="201"/>
      <c r="FV212" s="201"/>
      <c r="FW212" s="201"/>
      <c r="FX212" s="201"/>
      <c r="FY212" s="201"/>
      <c r="FZ212" s="201" t="str">
        <f t="shared" si="264"/>
        <v/>
      </c>
      <c r="GA212" s="201"/>
      <c r="GB212" s="201"/>
      <c r="GC212" s="203"/>
      <c r="GD212" s="201"/>
      <c r="GE212" s="201"/>
      <c r="GF212" s="201"/>
      <c r="GG212" s="201" t="str">
        <f t="shared" si="265"/>
        <v/>
      </c>
      <c r="GH212" s="201"/>
      <c r="GI212" s="201"/>
      <c r="GJ212" s="203"/>
      <c r="GK212" s="201"/>
      <c r="GL212" s="201"/>
      <c r="GM212" s="201"/>
      <c r="GN212" s="201" t="str">
        <f t="shared" si="266"/>
        <v/>
      </c>
      <c r="GO212" s="201"/>
      <c r="GP212" s="201"/>
      <c r="GQ212" s="203"/>
      <c r="GR212" s="201"/>
      <c r="GS212" s="201"/>
      <c r="GT212" s="201"/>
      <c r="GU212" s="201" t="str">
        <f t="shared" si="267"/>
        <v/>
      </c>
      <c r="GV212" s="201"/>
      <c r="GW212" s="201"/>
      <c r="GX212" s="203"/>
      <c r="GY212" s="201"/>
      <c r="GZ212" s="201"/>
      <c r="HA212" s="201"/>
      <c r="HB212" s="201" t="str">
        <f t="shared" si="268"/>
        <v/>
      </c>
      <c r="HC212" s="201"/>
      <c r="HD212" s="201"/>
      <c r="HE212" s="203"/>
      <c r="HF212" s="201"/>
      <c r="HG212" s="201"/>
      <c r="HH212" s="201"/>
      <c r="HI212" s="201" t="str">
        <f t="shared" si="269"/>
        <v/>
      </c>
      <c r="HJ212" s="201"/>
      <c r="HK212" s="201"/>
      <c r="HL212" s="201"/>
      <c r="HM212" s="201"/>
      <c r="HN212" s="201"/>
      <c r="HO212" s="201"/>
      <c r="HP212" s="201" t="str">
        <f t="shared" si="270"/>
        <v/>
      </c>
      <c r="HQ212" s="201"/>
      <c r="HR212" s="201"/>
      <c r="HS212" s="203"/>
      <c r="HT212" s="201"/>
      <c r="HU212" s="201"/>
      <c r="HV212" s="201"/>
      <c r="HW212" s="201" t="str">
        <f t="shared" si="271"/>
        <v/>
      </c>
      <c r="HX212" s="201"/>
      <c r="HY212" s="201"/>
      <c r="HZ212" s="203"/>
      <c r="IA212" s="201"/>
      <c r="IB212" s="201"/>
      <c r="IC212" s="201"/>
      <c r="ID212" s="201" t="str">
        <f t="shared" si="272"/>
        <v/>
      </c>
      <c r="IE212" s="201"/>
      <c r="IF212" s="201"/>
      <c r="IG212" s="203"/>
      <c r="IH212" s="201"/>
      <c r="II212" s="201"/>
      <c r="IJ212" s="201"/>
      <c r="IK212" s="201" t="str">
        <f t="shared" si="273"/>
        <v/>
      </c>
      <c r="IL212" s="201"/>
      <c r="IM212" s="201"/>
      <c r="IN212" s="203"/>
      <c r="IO212" s="201"/>
      <c r="IP212" s="201"/>
      <c r="IQ212" s="201"/>
      <c r="IR212" s="201" t="str">
        <f t="shared" si="274"/>
        <v/>
      </c>
      <c r="IS212" s="201"/>
      <c r="IT212" s="201"/>
      <c r="IU212" s="203"/>
      <c r="IV212" s="201"/>
      <c r="IW212" s="201"/>
      <c r="IX212" s="201"/>
      <c r="IY212" s="201" t="str">
        <f t="shared" si="275"/>
        <v/>
      </c>
      <c r="IZ212" s="201"/>
      <c r="JA212" s="201"/>
      <c r="JB212" s="201"/>
      <c r="JC212" s="201"/>
      <c r="JD212" s="201"/>
      <c r="JE212" s="201"/>
      <c r="JF212" s="201" t="str">
        <f t="shared" si="276"/>
        <v/>
      </c>
      <c r="JG212" s="201"/>
      <c r="JH212" s="201"/>
      <c r="JI212" s="203"/>
      <c r="JJ212" s="201"/>
      <c r="JK212" s="201"/>
      <c r="JL212" s="201"/>
      <c r="JM212" s="201" t="str">
        <f t="shared" si="277"/>
        <v/>
      </c>
      <c r="JN212" s="201"/>
      <c r="JO212" s="201"/>
      <c r="JP212" s="203"/>
      <c r="JQ212" s="201"/>
      <c r="JR212" s="201"/>
      <c r="JS212" s="201"/>
      <c r="JT212" s="201" t="str">
        <f t="shared" si="278"/>
        <v/>
      </c>
      <c r="JU212" s="201"/>
      <c r="JV212" s="201"/>
      <c r="JW212" s="203"/>
      <c r="JX212" s="201"/>
      <c r="JY212" s="201"/>
      <c r="JZ212" s="201"/>
      <c r="KA212" s="201" t="str">
        <f t="shared" si="279"/>
        <v/>
      </c>
      <c r="KB212" s="201"/>
      <c r="KC212" s="201"/>
      <c r="KD212" s="203"/>
      <c r="KE212" s="201"/>
      <c r="KF212" s="201"/>
      <c r="KG212" s="201"/>
      <c r="KH212" s="201" t="str">
        <f t="shared" si="280"/>
        <v/>
      </c>
      <c r="KI212" s="201"/>
      <c r="KJ212" s="201"/>
      <c r="KK212" s="203"/>
      <c r="KL212" s="201"/>
      <c r="KM212" s="201"/>
      <c r="KN212" s="201"/>
      <c r="KO212" s="201" t="str">
        <f t="shared" si="281"/>
        <v/>
      </c>
      <c r="KP212" s="201"/>
      <c r="KQ212" s="201"/>
      <c r="KR212" s="201"/>
      <c r="KS212" s="201"/>
      <c r="KT212" s="201"/>
      <c r="KU212" s="201"/>
      <c r="KV212" s="201" t="str">
        <f t="shared" si="282"/>
        <v/>
      </c>
      <c r="KW212" s="201"/>
      <c r="KX212" s="201"/>
      <c r="KY212" s="203"/>
      <c r="KZ212" s="201"/>
      <c r="LA212" s="201"/>
      <c r="LB212" s="201"/>
      <c r="LC212" s="201" t="str">
        <f t="shared" si="283"/>
        <v/>
      </c>
      <c r="LD212" s="201"/>
      <c r="LE212" s="201"/>
      <c r="LF212" s="203"/>
      <c r="LG212" s="201"/>
      <c r="LH212" s="201"/>
      <c r="LI212" s="201"/>
      <c r="LJ212" s="201" t="str">
        <f t="shared" si="220"/>
        <v/>
      </c>
      <c r="LK212" s="201"/>
      <c r="LL212" s="201"/>
      <c r="LM212" s="203"/>
      <c r="LN212" s="201"/>
      <c r="LO212" s="201"/>
      <c r="LP212" s="201"/>
      <c r="LQ212" s="201" t="str">
        <f t="shared" si="221"/>
        <v/>
      </c>
      <c r="LR212" s="201"/>
      <c r="LS212" s="201"/>
      <c r="LT212" s="203"/>
      <c r="LU212" s="201"/>
      <c r="LV212" s="201"/>
      <c r="LW212" s="201"/>
      <c r="LX212" s="201" t="str">
        <f t="shared" si="222"/>
        <v/>
      </c>
      <c r="LY212" s="201"/>
      <c r="LZ212" s="201"/>
      <c r="MA212" s="203"/>
      <c r="MB212" s="201"/>
      <c r="MC212" s="201"/>
      <c r="MD212" s="201"/>
      <c r="ME212" s="201" t="str">
        <f t="shared" si="223"/>
        <v/>
      </c>
      <c r="MF212" s="201"/>
      <c r="MG212" s="201"/>
      <c r="MH212" s="201"/>
      <c r="MI212" s="201"/>
      <c r="MJ212" s="201"/>
      <c r="MK212" s="201"/>
      <c r="ML212" s="201" t="str">
        <f t="shared" si="224"/>
        <v/>
      </c>
      <c r="MM212" s="201"/>
      <c r="MN212" s="201"/>
      <c r="MO212" s="203"/>
      <c r="MP212" s="201"/>
      <c r="MQ212" s="201"/>
      <c r="MR212" s="201"/>
      <c r="MS212" s="201" t="str">
        <f t="shared" si="225"/>
        <v/>
      </c>
      <c r="MT212" s="201"/>
      <c r="MU212" s="201"/>
      <c r="MV212" s="203"/>
      <c r="MW212" s="201"/>
      <c r="MX212" s="201"/>
      <c r="MY212" s="201"/>
      <c r="MZ212" s="201" t="str">
        <f t="shared" si="226"/>
        <v/>
      </c>
      <c r="NA212" s="201"/>
      <c r="NB212" s="201"/>
      <c r="NC212" s="203"/>
      <c r="ND212" s="201"/>
      <c r="NE212" s="201"/>
      <c r="NF212" s="201"/>
      <c r="NG212" s="201" t="str">
        <f t="shared" si="227"/>
        <v/>
      </c>
      <c r="NH212" s="201"/>
      <c r="NI212" s="201"/>
      <c r="NJ212" s="203"/>
      <c r="NK212" s="201"/>
      <c r="NL212" s="201"/>
      <c r="NM212" s="201"/>
      <c r="NN212" s="201" t="str">
        <f t="shared" si="228"/>
        <v/>
      </c>
      <c r="NO212" s="201"/>
      <c r="NP212" s="201"/>
      <c r="NQ212" s="203"/>
      <c r="NR212" s="201"/>
      <c r="NS212" s="201"/>
      <c r="NT212" s="201"/>
      <c r="NU212" s="201" t="str">
        <f t="shared" si="229"/>
        <v/>
      </c>
      <c r="NV212" s="201"/>
      <c r="NW212" s="201"/>
      <c r="NX212" s="201"/>
      <c r="NY212" s="201"/>
      <c r="NZ212" s="201"/>
      <c r="OA212" s="201"/>
      <c r="OB212" s="201" t="str">
        <f t="shared" si="230"/>
        <v/>
      </c>
      <c r="OC212" s="201"/>
      <c r="OD212" s="201"/>
      <c r="OE212" s="203"/>
      <c r="OF212" s="201"/>
      <c r="OG212" s="201"/>
      <c r="OH212" s="201"/>
      <c r="OI212" s="201" t="str">
        <f t="shared" si="231"/>
        <v/>
      </c>
      <c r="OJ212" s="201"/>
      <c r="OK212" s="201"/>
      <c r="OL212" s="203"/>
      <c r="OM212" s="201"/>
      <c r="ON212" s="201"/>
      <c r="OO212" s="201"/>
      <c r="OP212" s="201" t="str">
        <f t="shared" si="232"/>
        <v/>
      </c>
      <c r="OQ212" s="201"/>
      <c r="OR212" s="201"/>
      <c r="OS212" s="203"/>
      <c r="OT212" s="201"/>
      <c r="OU212" s="201"/>
      <c r="OV212" s="201"/>
      <c r="OW212" s="201" t="str">
        <f t="shared" si="233"/>
        <v/>
      </c>
      <c r="OX212" s="201"/>
      <c r="OY212" s="201"/>
      <c r="OZ212" s="203"/>
      <c r="PA212" s="201"/>
      <c r="PB212" s="201"/>
      <c r="PC212" s="201"/>
      <c r="PD212" s="201" t="str">
        <f t="shared" si="234"/>
        <v/>
      </c>
      <c r="PE212" s="201"/>
      <c r="PF212" s="201"/>
      <c r="PG212" s="203"/>
      <c r="PH212" s="201"/>
      <c r="PI212" s="201"/>
      <c r="PJ212" s="201"/>
      <c r="PK212" s="201" t="str">
        <f t="shared" si="235"/>
        <v/>
      </c>
      <c r="PL212" s="201"/>
      <c r="PM212" s="201"/>
      <c r="PN212" s="201"/>
      <c r="PO212" s="201"/>
      <c r="PP212" s="201"/>
      <c r="PQ212" s="201"/>
      <c r="PR212" s="201" t="str">
        <f t="shared" si="236"/>
        <v/>
      </c>
      <c r="PS212" s="201"/>
      <c r="PT212" s="201"/>
      <c r="PU212" s="201"/>
      <c r="PV212" s="201"/>
      <c r="PW212" s="201"/>
      <c r="PX212" s="201"/>
      <c r="PY212" s="201" t="str">
        <f t="shared" si="237"/>
        <v/>
      </c>
      <c r="PZ212" s="201"/>
      <c r="QA212" s="201"/>
      <c r="QB212" s="201"/>
      <c r="QC212" s="201"/>
      <c r="QD212" s="201"/>
      <c r="QE212" s="201"/>
      <c r="QF212" s="201" t="str">
        <f t="shared" si="238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5" x14ac:dyDescent="0.2">
      <c r="A213" s="201"/>
      <c r="B213" s="202"/>
      <c r="C213" s="202"/>
      <c r="D213" s="202"/>
      <c r="E213" s="202"/>
      <c r="F213" s="201"/>
      <c r="G213" s="201" t="e">
        <f t="shared" si="290"/>
        <v>#N/A</v>
      </c>
      <c r="H213" s="202"/>
      <c r="I213" s="202"/>
      <c r="J213" s="202"/>
      <c r="K213" s="201"/>
      <c r="L213" s="201"/>
      <c r="M213" s="201"/>
      <c r="N213" s="201">
        <f t="shared" si="291"/>
        <v>0</v>
      </c>
      <c r="O213" s="201"/>
      <c r="P213" s="201"/>
      <c r="Q213" s="203"/>
      <c r="R213" s="201"/>
      <c r="S213" s="201"/>
      <c r="T213" s="201"/>
      <c r="U213" s="201">
        <f t="shared" si="288"/>
        <v>0</v>
      </c>
      <c r="V213" s="201"/>
      <c r="W213" s="201"/>
      <c r="X213" s="203"/>
      <c r="Y213" s="201"/>
      <c r="Z213" s="201"/>
      <c r="AA213" s="201"/>
      <c r="AB213" s="201">
        <f t="shared" si="289"/>
        <v>0</v>
      </c>
      <c r="AC213" s="201"/>
      <c r="AD213" s="201"/>
      <c r="AE213" s="203"/>
      <c r="AF213" s="201"/>
      <c r="AG213" s="201"/>
      <c r="AH213" s="201"/>
      <c r="AI213" s="201">
        <f t="shared" si="243"/>
        <v>0</v>
      </c>
      <c r="AJ213" s="201"/>
      <c r="AK213" s="201"/>
      <c r="AL213" s="203"/>
      <c r="AM213" s="201"/>
      <c r="AN213" s="201"/>
      <c r="AO213" s="201"/>
      <c r="AP213" s="201">
        <f t="shared" si="244"/>
        <v>20</v>
      </c>
      <c r="AQ213" s="201"/>
      <c r="AR213" s="201"/>
      <c r="AS213" s="203"/>
      <c r="AT213" s="201"/>
      <c r="AU213" s="201"/>
      <c r="AV213" s="201"/>
      <c r="AW213" s="201">
        <f t="shared" si="245"/>
        <v>0</v>
      </c>
      <c r="AX213" s="201"/>
      <c r="AY213" s="201"/>
      <c r="AZ213" s="201"/>
      <c r="BA213" s="201"/>
      <c r="BB213" s="201"/>
      <c r="BC213" s="201"/>
      <c r="BD213" s="201">
        <f t="shared" si="246"/>
        <v>0</v>
      </c>
      <c r="BE213" s="201"/>
      <c r="BF213" s="201"/>
      <c r="BG213" s="203"/>
      <c r="BH213" s="201"/>
      <c r="BI213" s="201"/>
      <c r="BJ213" s="201"/>
      <c r="BK213" s="201">
        <f t="shared" si="247"/>
        <v>0</v>
      </c>
      <c r="BL213" s="201"/>
      <c r="BM213" s="201"/>
      <c r="BN213" s="203"/>
      <c r="BO213" s="201"/>
      <c r="BP213" s="201"/>
      <c r="BQ213" s="201"/>
      <c r="BR213" s="201">
        <f t="shared" si="248"/>
        <v>0</v>
      </c>
      <c r="BS213" s="201"/>
      <c r="BT213" s="201"/>
      <c r="BU213" s="203"/>
      <c r="BV213" s="201"/>
      <c r="BW213" s="201"/>
      <c r="BX213" s="201"/>
      <c r="BY213" s="201">
        <f t="shared" si="249"/>
        <v>0</v>
      </c>
      <c r="BZ213" s="201"/>
      <c r="CA213" s="201"/>
      <c r="CB213" s="203"/>
      <c r="CC213" s="201"/>
      <c r="CD213" s="201"/>
      <c r="CE213" s="201"/>
      <c r="CF213" s="201">
        <f t="shared" si="250"/>
        <v>0</v>
      </c>
      <c r="CG213" s="201"/>
      <c r="CH213" s="201"/>
      <c r="CI213" s="203"/>
      <c r="CJ213" s="201"/>
      <c r="CK213" s="201"/>
      <c r="CL213" s="201"/>
      <c r="CM213" s="201">
        <f t="shared" si="251"/>
        <v>20</v>
      </c>
      <c r="CN213" s="201"/>
      <c r="CO213" s="201"/>
      <c r="CP213" s="201"/>
      <c r="CQ213" s="201"/>
      <c r="CR213" s="201"/>
      <c r="CS213" s="201"/>
      <c r="CT213" s="201">
        <f t="shared" si="252"/>
        <v>0</v>
      </c>
      <c r="CU213" s="201"/>
      <c r="CV213" s="201"/>
      <c r="CW213" s="203"/>
      <c r="CX213" s="201"/>
      <c r="CY213" s="201"/>
      <c r="CZ213" s="201"/>
      <c r="DA213" s="201">
        <f t="shared" si="253"/>
        <v>0</v>
      </c>
      <c r="DB213" s="201"/>
      <c r="DC213" s="201"/>
      <c r="DD213" s="203"/>
      <c r="DE213" s="201"/>
      <c r="DF213" s="201"/>
      <c r="DG213" s="201"/>
      <c r="DH213" s="201">
        <f t="shared" si="254"/>
        <v>20</v>
      </c>
      <c r="DI213" s="201"/>
      <c r="DJ213" s="201"/>
      <c r="DK213" s="203"/>
      <c r="DL213" s="201"/>
      <c r="DM213" s="201"/>
      <c r="DN213" s="201"/>
      <c r="DO213" s="201">
        <f t="shared" si="255"/>
        <v>0</v>
      </c>
      <c r="DP213" s="201"/>
      <c r="DQ213" s="201"/>
      <c r="DR213" s="203"/>
      <c r="DS213" s="201"/>
      <c r="DT213" s="201"/>
      <c r="DU213" s="201"/>
      <c r="DV213" s="201">
        <f t="shared" si="256"/>
        <v>0</v>
      </c>
      <c r="DW213" s="201"/>
      <c r="DX213" s="201"/>
      <c r="DY213" s="203"/>
      <c r="DZ213" s="201"/>
      <c r="EA213" s="201"/>
      <c r="EB213" s="201"/>
      <c r="EC213" s="201">
        <f t="shared" si="257"/>
        <v>0</v>
      </c>
      <c r="ED213" s="201"/>
      <c r="EE213" s="201"/>
      <c r="EF213" s="201"/>
      <c r="EG213" s="201"/>
      <c r="EH213" s="201"/>
      <c r="EI213" s="201"/>
      <c r="EJ213" s="201">
        <f t="shared" si="258"/>
        <v>0</v>
      </c>
      <c r="EK213" s="201"/>
      <c r="EL213" s="201"/>
      <c r="EM213" s="203"/>
      <c r="EN213" s="201"/>
      <c r="EO213" s="201"/>
      <c r="EP213" s="201"/>
      <c r="EQ213" s="201">
        <f t="shared" si="259"/>
        <v>0</v>
      </c>
      <c r="ER213" s="201"/>
      <c r="ES213" s="201"/>
      <c r="ET213" s="203"/>
      <c r="EU213" s="201"/>
      <c r="EV213" s="201"/>
      <c r="EW213" s="201"/>
      <c r="EX213" s="201">
        <f t="shared" si="260"/>
        <v>0</v>
      </c>
      <c r="EY213" s="201"/>
      <c r="EZ213" s="201"/>
      <c r="FA213" s="203"/>
      <c r="FB213" s="201"/>
      <c r="FC213" s="201"/>
      <c r="FD213" s="201"/>
      <c r="FE213" s="201">
        <f t="shared" si="261"/>
        <v>0</v>
      </c>
      <c r="FF213" s="201"/>
      <c r="FG213" s="201"/>
      <c r="FH213" s="203"/>
      <c r="FI213" s="201"/>
      <c r="FJ213" s="201"/>
      <c r="FK213" s="201"/>
      <c r="FL213" s="201" t="str">
        <f t="shared" si="262"/>
        <v/>
      </c>
      <c r="FM213" s="201"/>
      <c r="FN213" s="201"/>
      <c r="FO213" s="203"/>
      <c r="FP213" s="201"/>
      <c r="FQ213" s="201"/>
      <c r="FR213" s="201"/>
      <c r="FS213" s="201">
        <f t="shared" si="263"/>
        <v>0</v>
      </c>
      <c r="FT213" s="201"/>
      <c r="FU213" s="201"/>
      <c r="FV213" s="201"/>
      <c r="FW213" s="201"/>
      <c r="FX213" s="201"/>
      <c r="FY213" s="201"/>
      <c r="FZ213" s="201" t="str">
        <f t="shared" si="264"/>
        <v/>
      </c>
      <c r="GA213" s="201"/>
      <c r="GB213" s="201"/>
      <c r="GC213" s="203"/>
      <c r="GD213" s="201"/>
      <c r="GE213" s="201"/>
      <c r="GF213" s="201"/>
      <c r="GG213" s="201" t="str">
        <f t="shared" si="265"/>
        <v/>
      </c>
      <c r="GH213" s="201"/>
      <c r="GI213" s="201"/>
      <c r="GJ213" s="203"/>
      <c r="GK213" s="201"/>
      <c r="GL213" s="201"/>
      <c r="GM213" s="201"/>
      <c r="GN213" s="201" t="str">
        <f t="shared" si="266"/>
        <v/>
      </c>
      <c r="GO213" s="201"/>
      <c r="GP213" s="201"/>
      <c r="GQ213" s="203"/>
      <c r="GR213" s="201"/>
      <c r="GS213" s="201"/>
      <c r="GT213" s="201"/>
      <c r="GU213" s="201" t="str">
        <f t="shared" si="267"/>
        <v/>
      </c>
      <c r="GV213" s="201"/>
      <c r="GW213" s="201"/>
      <c r="GX213" s="203"/>
      <c r="GY213" s="201"/>
      <c r="GZ213" s="201"/>
      <c r="HA213" s="201"/>
      <c r="HB213" s="201" t="str">
        <f t="shared" si="268"/>
        <v/>
      </c>
      <c r="HC213" s="201"/>
      <c r="HD213" s="201"/>
      <c r="HE213" s="203"/>
      <c r="HF213" s="201"/>
      <c r="HG213" s="201"/>
      <c r="HH213" s="201"/>
      <c r="HI213" s="201" t="str">
        <f t="shared" si="269"/>
        <v/>
      </c>
      <c r="HJ213" s="201"/>
      <c r="HK213" s="201"/>
      <c r="HL213" s="201"/>
      <c r="HM213" s="201"/>
      <c r="HN213" s="201"/>
      <c r="HO213" s="201"/>
      <c r="HP213" s="201" t="str">
        <f t="shared" si="270"/>
        <v/>
      </c>
      <c r="HQ213" s="201"/>
      <c r="HR213" s="201"/>
      <c r="HS213" s="203"/>
      <c r="HT213" s="201"/>
      <c r="HU213" s="201"/>
      <c r="HV213" s="201"/>
      <c r="HW213" s="201" t="str">
        <f t="shared" si="271"/>
        <v/>
      </c>
      <c r="HX213" s="201"/>
      <c r="HY213" s="201"/>
      <c r="HZ213" s="203"/>
      <c r="IA213" s="201"/>
      <c r="IB213" s="201"/>
      <c r="IC213" s="201"/>
      <c r="ID213" s="201" t="str">
        <f t="shared" si="272"/>
        <v/>
      </c>
      <c r="IE213" s="201"/>
      <c r="IF213" s="201"/>
      <c r="IG213" s="203"/>
      <c r="IH213" s="201"/>
      <c r="II213" s="201"/>
      <c r="IJ213" s="201"/>
      <c r="IK213" s="201" t="str">
        <f t="shared" si="273"/>
        <v/>
      </c>
      <c r="IL213" s="201"/>
      <c r="IM213" s="201"/>
      <c r="IN213" s="203"/>
      <c r="IO213" s="201"/>
      <c r="IP213" s="201"/>
      <c r="IQ213" s="201"/>
      <c r="IR213" s="201" t="str">
        <f t="shared" si="274"/>
        <v/>
      </c>
      <c r="IS213" s="201"/>
      <c r="IT213" s="201"/>
      <c r="IU213" s="203"/>
      <c r="IV213" s="201"/>
      <c r="IW213" s="201"/>
      <c r="IX213" s="201"/>
      <c r="IY213" s="201" t="str">
        <f t="shared" si="275"/>
        <v/>
      </c>
      <c r="IZ213" s="201"/>
      <c r="JA213" s="201"/>
      <c r="JB213" s="201"/>
      <c r="JC213" s="201"/>
      <c r="JD213" s="201"/>
      <c r="JE213" s="201"/>
      <c r="JF213" s="201" t="str">
        <f t="shared" si="276"/>
        <v/>
      </c>
      <c r="JG213" s="201"/>
      <c r="JH213" s="201"/>
      <c r="JI213" s="203"/>
      <c r="JJ213" s="201"/>
      <c r="JK213" s="201"/>
      <c r="JL213" s="201"/>
      <c r="JM213" s="201" t="str">
        <f t="shared" si="277"/>
        <v/>
      </c>
      <c r="JN213" s="201"/>
      <c r="JO213" s="201"/>
      <c r="JP213" s="203"/>
      <c r="JQ213" s="201"/>
      <c r="JR213" s="201"/>
      <c r="JS213" s="201"/>
      <c r="JT213" s="201" t="str">
        <f t="shared" si="278"/>
        <v/>
      </c>
      <c r="JU213" s="201"/>
      <c r="JV213" s="201"/>
      <c r="JW213" s="203"/>
      <c r="JX213" s="201"/>
      <c r="JY213" s="201"/>
      <c r="JZ213" s="201"/>
      <c r="KA213" s="201" t="str">
        <f t="shared" si="279"/>
        <v/>
      </c>
      <c r="KB213" s="201"/>
      <c r="KC213" s="201"/>
      <c r="KD213" s="203"/>
      <c r="KE213" s="201"/>
      <c r="KF213" s="201"/>
      <c r="KG213" s="201"/>
      <c r="KH213" s="201" t="str">
        <f t="shared" si="280"/>
        <v/>
      </c>
      <c r="KI213" s="201"/>
      <c r="KJ213" s="201"/>
      <c r="KK213" s="203"/>
      <c r="KL213" s="201"/>
      <c r="KM213" s="201"/>
      <c r="KN213" s="201"/>
      <c r="KO213" s="201" t="str">
        <f t="shared" si="281"/>
        <v/>
      </c>
      <c r="KP213" s="201"/>
      <c r="KQ213" s="201"/>
      <c r="KR213" s="201"/>
      <c r="KS213" s="201"/>
      <c r="KT213" s="201"/>
      <c r="KU213" s="201"/>
      <c r="KV213" s="201" t="str">
        <f t="shared" si="282"/>
        <v/>
      </c>
      <c r="KW213" s="201"/>
      <c r="KX213" s="201"/>
      <c r="KY213" s="203"/>
      <c r="KZ213" s="201"/>
      <c r="LA213" s="201"/>
      <c r="LB213" s="201"/>
      <c r="LC213" s="201" t="str">
        <f t="shared" si="283"/>
        <v/>
      </c>
      <c r="LD213" s="201"/>
      <c r="LE213" s="201"/>
      <c r="LF213" s="203"/>
      <c r="LG213" s="201"/>
      <c r="LH213" s="201"/>
      <c r="LI213" s="201"/>
      <c r="LJ213" s="201" t="str">
        <f t="shared" si="220"/>
        <v/>
      </c>
      <c r="LK213" s="201"/>
      <c r="LL213" s="201"/>
      <c r="LM213" s="203"/>
      <c r="LN213" s="201"/>
      <c r="LO213" s="201"/>
      <c r="LP213" s="201"/>
      <c r="LQ213" s="201" t="str">
        <f t="shared" si="221"/>
        <v/>
      </c>
      <c r="LR213" s="201"/>
      <c r="LS213" s="201"/>
      <c r="LT213" s="203"/>
      <c r="LU213" s="201"/>
      <c r="LV213" s="201"/>
      <c r="LW213" s="201"/>
      <c r="LX213" s="201" t="str">
        <f t="shared" si="222"/>
        <v/>
      </c>
      <c r="LY213" s="201"/>
      <c r="LZ213" s="201"/>
      <c r="MA213" s="203"/>
      <c r="MB213" s="201"/>
      <c r="MC213" s="201"/>
      <c r="MD213" s="201"/>
      <c r="ME213" s="201" t="str">
        <f t="shared" si="223"/>
        <v/>
      </c>
      <c r="MF213" s="201"/>
      <c r="MG213" s="201"/>
      <c r="MH213" s="201"/>
      <c r="MI213" s="201"/>
      <c r="MJ213" s="201"/>
      <c r="MK213" s="201"/>
      <c r="ML213" s="201" t="str">
        <f t="shared" si="224"/>
        <v/>
      </c>
      <c r="MM213" s="201"/>
      <c r="MN213" s="201"/>
      <c r="MO213" s="203"/>
      <c r="MP213" s="201"/>
      <c r="MQ213" s="201"/>
      <c r="MR213" s="201"/>
      <c r="MS213" s="201" t="str">
        <f t="shared" si="225"/>
        <v/>
      </c>
      <c r="MT213" s="201"/>
      <c r="MU213" s="201"/>
      <c r="MV213" s="203"/>
      <c r="MW213" s="201"/>
      <c r="MX213" s="201"/>
      <c r="MY213" s="201"/>
      <c r="MZ213" s="201" t="str">
        <f t="shared" si="226"/>
        <v/>
      </c>
      <c r="NA213" s="201"/>
      <c r="NB213" s="201"/>
      <c r="NC213" s="203"/>
      <c r="ND213" s="201"/>
      <c r="NE213" s="201"/>
      <c r="NF213" s="201"/>
      <c r="NG213" s="201" t="str">
        <f t="shared" si="227"/>
        <v/>
      </c>
      <c r="NH213" s="201"/>
      <c r="NI213" s="201"/>
      <c r="NJ213" s="203"/>
      <c r="NK213" s="201"/>
      <c r="NL213" s="201"/>
      <c r="NM213" s="201"/>
      <c r="NN213" s="201" t="str">
        <f t="shared" si="228"/>
        <v/>
      </c>
      <c r="NO213" s="201"/>
      <c r="NP213" s="201"/>
      <c r="NQ213" s="203"/>
      <c r="NR213" s="201"/>
      <c r="NS213" s="201"/>
      <c r="NT213" s="201"/>
      <c r="NU213" s="201" t="str">
        <f t="shared" si="229"/>
        <v/>
      </c>
      <c r="NV213" s="201"/>
      <c r="NW213" s="201"/>
      <c r="NX213" s="201"/>
      <c r="NY213" s="201"/>
      <c r="NZ213" s="201"/>
      <c r="OA213" s="201"/>
      <c r="OB213" s="201" t="str">
        <f t="shared" si="230"/>
        <v/>
      </c>
      <c r="OC213" s="201"/>
      <c r="OD213" s="201"/>
      <c r="OE213" s="203"/>
      <c r="OF213" s="201"/>
      <c r="OG213" s="201"/>
      <c r="OH213" s="201"/>
      <c r="OI213" s="201" t="str">
        <f t="shared" si="231"/>
        <v/>
      </c>
      <c r="OJ213" s="201"/>
      <c r="OK213" s="201"/>
      <c r="OL213" s="203"/>
      <c r="OM213" s="201"/>
      <c r="ON213" s="201"/>
      <c r="OO213" s="201"/>
      <c r="OP213" s="201" t="str">
        <f t="shared" si="232"/>
        <v/>
      </c>
      <c r="OQ213" s="201"/>
      <c r="OR213" s="201"/>
      <c r="OS213" s="203"/>
      <c r="OT213" s="201"/>
      <c r="OU213" s="201"/>
      <c r="OV213" s="201"/>
      <c r="OW213" s="201" t="str">
        <f t="shared" si="233"/>
        <v/>
      </c>
      <c r="OX213" s="201"/>
      <c r="OY213" s="201"/>
      <c r="OZ213" s="203"/>
      <c r="PA213" s="201"/>
      <c r="PB213" s="201"/>
      <c r="PC213" s="201"/>
      <c r="PD213" s="201" t="str">
        <f t="shared" si="234"/>
        <v/>
      </c>
      <c r="PE213" s="201"/>
      <c r="PF213" s="201"/>
      <c r="PG213" s="203"/>
      <c r="PH213" s="201"/>
      <c r="PI213" s="201"/>
      <c r="PJ213" s="201"/>
      <c r="PK213" s="201" t="str">
        <f t="shared" si="235"/>
        <v/>
      </c>
      <c r="PL213" s="201"/>
      <c r="PM213" s="201"/>
      <c r="PN213" s="201"/>
      <c r="PO213" s="201"/>
      <c r="PP213" s="201"/>
      <c r="PQ213" s="201"/>
      <c r="PR213" s="201" t="str">
        <f t="shared" si="236"/>
        <v/>
      </c>
      <c r="PS213" s="201"/>
      <c r="PT213" s="201"/>
      <c r="PU213" s="201"/>
      <c r="PV213" s="201"/>
      <c r="PW213" s="201"/>
      <c r="PX213" s="201"/>
      <c r="PY213" s="201" t="str">
        <f t="shared" si="237"/>
        <v/>
      </c>
      <c r="PZ213" s="201"/>
      <c r="QA213" s="201"/>
      <c r="QB213" s="201"/>
      <c r="QC213" s="201"/>
      <c r="QD213" s="201"/>
      <c r="QE213" s="201"/>
      <c r="QF213" s="201" t="str">
        <f t="shared" si="238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5" x14ac:dyDescent="0.2">
      <c r="A214" s="201"/>
      <c r="B214" s="202"/>
      <c r="C214" s="202"/>
      <c r="D214" s="202"/>
      <c r="E214" s="202"/>
      <c r="F214" s="201"/>
      <c r="G214" s="201" t="e">
        <f t="shared" si="290"/>
        <v>#N/A</v>
      </c>
      <c r="H214" s="202"/>
      <c r="I214" s="202"/>
      <c r="J214" s="202"/>
      <c r="K214" s="201"/>
      <c r="L214" s="201"/>
      <c r="M214" s="201"/>
      <c r="N214" s="201">
        <f t="shared" si="291"/>
        <v>0</v>
      </c>
      <c r="O214" s="201"/>
      <c r="P214" s="201"/>
      <c r="Q214" s="203"/>
      <c r="R214" s="201"/>
      <c r="S214" s="201"/>
      <c r="T214" s="201"/>
      <c r="U214" s="201">
        <f t="shared" si="288"/>
        <v>0</v>
      </c>
      <c r="V214" s="201"/>
      <c r="W214" s="201"/>
      <c r="X214" s="203"/>
      <c r="Y214" s="201"/>
      <c r="Z214" s="201"/>
      <c r="AA214" s="201"/>
      <c r="AB214" s="201">
        <f t="shared" si="289"/>
        <v>0</v>
      </c>
      <c r="AC214" s="201"/>
      <c r="AD214" s="201"/>
      <c r="AE214" s="203"/>
      <c r="AF214" s="201"/>
      <c r="AG214" s="201"/>
      <c r="AH214" s="201"/>
      <c r="AI214" s="201">
        <f t="shared" si="243"/>
        <v>0</v>
      </c>
      <c r="AJ214" s="201"/>
      <c r="AK214" s="201"/>
      <c r="AL214" s="203"/>
      <c r="AM214" s="201"/>
      <c r="AN214" s="201"/>
      <c r="AO214" s="201"/>
      <c r="AP214" s="201">
        <f t="shared" si="244"/>
        <v>0</v>
      </c>
      <c r="AQ214" s="201"/>
      <c r="AR214" s="201"/>
      <c r="AS214" s="203"/>
      <c r="AT214" s="201"/>
      <c r="AU214" s="201"/>
      <c r="AV214" s="201"/>
      <c r="AW214" s="201">
        <f t="shared" si="245"/>
        <v>0</v>
      </c>
      <c r="AX214" s="201"/>
      <c r="AY214" s="201"/>
      <c r="AZ214" s="201"/>
      <c r="BA214" s="201"/>
      <c r="BB214" s="201"/>
      <c r="BC214" s="201"/>
      <c r="BD214" s="201">
        <f t="shared" si="246"/>
        <v>20</v>
      </c>
      <c r="BE214" s="201"/>
      <c r="BF214" s="201"/>
      <c r="BG214" s="203"/>
      <c r="BH214" s="201"/>
      <c r="BI214" s="201"/>
      <c r="BJ214" s="201"/>
      <c r="BK214" s="201">
        <f t="shared" si="247"/>
        <v>20</v>
      </c>
      <c r="BL214" s="201"/>
      <c r="BM214" s="201"/>
      <c r="BN214" s="203"/>
      <c r="BO214" s="201"/>
      <c r="BP214" s="201"/>
      <c r="BQ214" s="201"/>
      <c r="BR214" s="201">
        <f t="shared" si="248"/>
        <v>0</v>
      </c>
      <c r="BS214" s="201"/>
      <c r="BT214" s="201"/>
      <c r="BU214" s="203"/>
      <c r="BV214" s="201"/>
      <c r="BW214" s="201"/>
      <c r="BX214" s="201"/>
      <c r="BY214" s="201">
        <f t="shared" si="249"/>
        <v>0</v>
      </c>
      <c r="BZ214" s="201"/>
      <c r="CA214" s="201"/>
      <c r="CB214" s="203"/>
      <c r="CC214" s="201"/>
      <c r="CD214" s="201"/>
      <c r="CE214" s="201"/>
      <c r="CF214" s="201">
        <f t="shared" si="250"/>
        <v>0</v>
      </c>
      <c r="CG214" s="201"/>
      <c r="CH214" s="201"/>
      <c r="CI214" s="203"/>
      <c r="CJ214" s="201"/>
      <c r="CK214" s="201"/>
      <c r="CL214" s="201"/>
      <c r="CM214" s="201">
        <f t="shared" si="251"/>
        <v>0</v>
      </c>
      <c r="CN214" s="201"/>
      <c r="CO214" s="201"/>
      <c r="CP214" s="201"/>
      <c r="CQ214" s="201"/>
      <c r="CR214" s="201"/>
      <c r="CS214" s="201"/>
      <c r="CT214" s="201">
        <f t="shared" si="252"/>
        <v>0</v>
      </c>
      <c r="CU214" s="201"/>
      <c r="CV214" s="201"/>
      <c r="CW214" s="203"/>
      <c r="CX214" s="201"/>
      <c r="CY214" s="201"/>
      <c r="CZ214" s="201"/>
      <c r="DA214" s="201">
        <f t="shared" si="253"/>
        <v>0</v>
      </c>
      <c r="DB214" s="201"/>
      <c r="DC214" s="201"/>
      <c r="DD214" s="203"/>
      <c r="DE214" s="201"/>
      <c r="DF214" s="201"/>
      <c r="DG214" s="201"/>
      <c r="DH214" s="201">
        <f t="shared" si="254"/>
        <v>0</v>
      </c>
      <c r="DI214" s="201"/>
      <c r="DJ214" s="201"/>
      <c r="DK214" s="203"/>
      <c r="DL214" s="201"/>
      <c r="DM214" s="201"/>
      <c r="DN214" s="201"/>
      <c r="DO214" s="201">
        <f t="shared" si="255"/>
        <v>0</v>
      </c>
      <c r="DP214" s="201"/>
      <c r="DQ214" s="201"/>
      <c r="DR214" s="203"/>
      <c r="DS214" s="201"/>
      <c r="DT214" s="201"/>
      <c r="DU214" s="201"/>
      <c r="DV214" s="201">
        <f t="shared" si="256"/>
        <v>0</v>
      </c>
      <c r="DW214" s="201"/>
      <c r="DX214" s="201"/>
      <c r="DY214" s="203"/>
      <c r="DZ214" s="201"/>
      <c r="EA214" s="201"/>
      <c r="EB214" s="201"/>
      <c r="EC214" s="201">
        <f t="shared" si="257"/>
        <v>0</v>
      </c>
      <c r="ED214" s="201"/>
      <c r="EE214" s="201"/>
      <c r="EF214" s="201"/>
      <c r="EG214" s="201"/>
      <c r="EH214" s="201"/>
      <c r="EI214" s="201"/>
      <c r="EJ214" s="201">
        <f t="shared" si="258"/>
        <v>0</v>
      </c>
      <c r="EK214" s="201"/>
      <c r="EL214" s="201"/>
      <c r="EM214" s="203"/>
      <c r="EN214" s="201"/>
      <c r="EO214" s="201"/>
      <c r="EP214" s="201"/>
      <c r="EQ214" s="201">
        <f t="shared" si="259"/>
        <v>0</v>
      </c>
      <c r="ER214" s="201"/>
      <c r="ES214" s="201"/>
      <c r="ET214" s="203"/>
      <c r="EU214" s="201"/>
      <c r="EV214" s="201"/>
      <c r="EW214" s="201"/>
      <c r="EX214" s="201">
        <f t="shared" si="260"/>
        <v>0</v>
      </c>
      <c r="EY214" s="201"/>
      <c r="EZ214" s="201"/>
      <c r="FA214" s="203"/>
      <c r="FB214" s="201"/>
      <c r="FC214" s="201"/>
      <c r="FD214" s="201"/>
      <c r="FE214" s="201">
        <f t="shared" si="261"/>
        <v>0</v>
      </c>
      <c r="FF214" s="201"/>
      <c r="FG214" s="201"/>
      <c r="FH214" s="203"/>
      <c r="FI214" s="201"/>
      <c r="FJ214" s="201"/>
      <c r="FK214" s="201"/>
      <c r="FL214" s="201" t="str">
        <f t="shared" si="262"/>
        <v/>
      </c>
      <c r="FM214" s="201"/>
      <c r="FN214" s="201"/>
      <c r="FO214" s="203"/>
      <c r="FP214" s="201"/>
      <c r="FQ214" s="201"/>
      <c r="FR214" s="201"/>
      <c r="FS214" s="201">
        <f t="shared" si="263"/>
        <v>0</v>
      </c>
      <c r="FT214" s="201"/>
      <c r="FU214" s="201"/>
      <c r="FV214" s="201"/>
      <c r="FW214" s="201"/>
      <c r="FX214" s="201"/>
      <c r="FY214" s="201"/>
      <c r="FZ214" s="201" t="str">
        <f t="shared" si="264"/>
        <v/>
      </c>
      <c r="GA214" s="201"/>
      <c r="GB214" s="201"/>
      <c r="GC214" s="203"/>
      <c r="GD214" s="201"/>
      <c r="GE214" s="201"/>
      <c r="GF214" s="201"/>
      <c r="GG214" s="201" t="str">
        <f t="shared" si="265"/>
        <v/>
      </c>
      <c r="GH214" s="201"/>
      <c r="GI214" s="201"/>
      <c r="GJ214" s="203"/>
      <c r="GK214" s="201"/>
      <c r="GL214" s="201"/>
      <c r="GM214" s="201"/>
      <c r="GN214" s="201" t="str">
        <f t="shared" si="266"/>
        <v/>
      </c>
      <c r="GO214" s="201"/>
      <c r="GP214" s="201"/>
      <c r="GQ214" s="203"/>
      <c r="GR214" s="201"/>
      <c r="GS214" s="201"/>
      <c r="GT214" s="201"/>
      <c r="GU214" s="201" t="str">
        <f t="shared" si="267"/>
        <v/>
      </c>
      <c r="GV214" s="201"/>
      <c r="GW214" s="201"/>
      <c r="GX214" s="203"/>
      <c r="GY214" s="201"/>
      <c r="GZ214" s="201"/>
      <c r="HA214" s="201"/>
      <c r="HB214" s="201" t="str">
        <f t="shared" si="268"/>
        <v/>
      </c>
      <c r="HC214" s="201"/>
      <c r="HD214" s="201"/>
      <c r="HE214" s="203"/>
      <c r="HF214" s="201"/>
      <c r="HG214" s="201"/>
      <c r="HH214" s="201"/>
      <c r="HI214" s="201" t="str">
        <f t="shared" si="269"/>
        <v/>
      </c>
      <c r="HJ214" s="201"/>
      <c r="HK214" s="201"/>
      <c r="HL214" s="201"/>
      <c r="HM214" s="201"/>
      <c r="HN214" s="201"/>
      <c r="HO214" s="201"/>
      <c r="HP214" s="201" t="str">
        <f t="shared" si="270"/>
        <v/>
      </c>
      <c r="HQ214" s="201"/>
      <c r="HR214" s="201"/>
      <c r="HS214" s="203"/>
      <c r="HT214" s="201"/>
      <c r="HU214" s="201"/>
      <c r="HV214" s="201"/>
      <c r="HW214" s="201" t="str">
        <f t="shared" si="271"/>
        <v/>
      </c>
      <c r="HX214" s="201"/>
      <c r="HY214" s="201"/>
      <c r="HZ214" s="203"/>
      <c r="IA214" s="201"/>
      <c r="IB214" s="201"/>
      <c r="IC214" s="201"/>
      <c r="ID214" s="201" t="str">
        <f t="shared" si="272"/>
        <v/>
      </c>
      <c r="IE214" s="201"/>
      <c r="IF214" s="201"/>
      <c r="IG214" s="203"/>
      <c r="IH214" s="201"/>
      <c r="II214" s="201"/>
      <c r="IJ214" s="201"/>
      <c r="IK214" s="201" t="str">
        <f t="shared" si="273"/>
        <v/>
      </c>
      <c r="IL214" s="201"/>
      <c r="IM214" s="201"/>
      <c r="IN214" s="203"/>
      <c r="IO214" s="201"/>
      <c r="IP214" s="201"/>
      <c r="IQ214" s="201"/>
      <c r="IR214" s="201" t="str">
        <f t="shared" si="274"/>
        <v/>
      </c>
      <c r="IS214" s="201"/>
      <c r="IT214" s="201"/>
      <c r="IU214" s="203"/>
      <c r="IV214" s="201"/>
      <c r="IW214" s="201"/>
      <c r="IX214" s="201"/>
      <c r="IY214" s="201" t="str">
        <f t="shared" si="275"/>
        <v/>
      </c>
      <c r="IZ214" s="201"/>
      <c r="JA214" s="201"/>
      <c r="JB214" s="201"/>
      <c r="JC214" s="201"/>
      <c r="JD214" s="201"/>
      <c r="JE214" s="201"/>
      <c r="JF214" s="201" t="str">
        <f t="shared" si="276"/>
        <v/>
      </c>
      <c r="JG214" s="201"/>
      <c r="JH214" s="201"/>
      <c r="JI214" s="203"/>
      <c r="JJ214" s="201"/>
      <c r="JK214" s="201"/>
      <c r="JL214" s="201"/>
      <c r="JM214" s="201" t="str">
        <f t="shared" si="277"/>
        <v/>
      </c>
      <c r="JN214" s="201"/>
      <c r="JO214" s="201"/>
      <c r="JP214" s="203"/>
      <c r="JQ214" s="201"/>
      <c r="JR214" s="201"/>
      <c r="JS214" s="201"/>
      <c r="JT214" s="201" t="str">
        <f t="shared" si="278"/>
        <v/>
      </c>
      <c r="JU214" s="201"/>
      <c r="JV214" s="201"/>
      <c r="JW214" s="203"/>
      <c r="JX214" s="201"/>
      <c r="JY214" s="201"/>
      <c r="JZ214" s="201"/>
      <c r="KA214" s="201" t="str">
        <f t="shared" si="279"/>
        <v/>
      </c>
      <c r="KB214" s="201"/>
      <c r="KC214" s="201"/>
      <c r="KD214" s="203"/>
      <c r="KE214" s="201"/>
      <c r="KF214" s="201"/>
      <c r="KG214" s="201"/>
      <c r="KH214" s="201" t="str">
        <f t="shared" si="280"/>
        <v/>
      </c>
      <c r="KI214" s="201"/>
      <c r="KJ214" s="201"/>
      <c r="KK214" s="203"/>
      <c r="KL214" s="201"/>
      <c r="KM214" s="201"/>
      <c r="KN214" s="201"/>
      <c r="KO214" s="201" t="str">
        <f t="shared" si="281"/>
        <v/>
      </c>
      <c r="KP214" s="201"/>
      <c r="KQ214" s="201"/>
      <c r="KR214" s="201"/>
      <c r="KS214" s="201"/>
      <c r="KT214" s="201"/>
      <c r="KU214" s="201"/>
      <c r="KV214" s="201" t="str">
        <f t="shared" si="282"/>
        <v/>
      </c>
      <c r="KW214" s="201"/>
      <c r="KX214" s="201"/>
      <c r="KY214" s="203"/>
      <c r="KZ214" s="201"/>
      <c r="LA214" s="201"/>
      <c r="LB214" s="201"/>
      <c r="LC214" s="201" t="str">
        <f t="shared" si="283"/>
        <v/>
      </c>
      <c r="LD214" s="201"/>
      <c r="LE214" s="201"/>
      <c r="LF214" s="203"/>
      <c r="LG214" s="201"/>
      <c r="LH214" s="201"/>
      <c r="LI214" s="201"/>
      <c r="LJ214" s="201" t="str">
        <f t="shared" si="220"/>
        <v/>
      </c>
      <c r="LK214" s="201"/>
      <c r="LL214" s="201"/>
      <c r="LM214" s="203"/>
      <c r="LN214" s="201"/>
      <c r="LO214" s="201"/>
      <c r="LP214" s="201"/>
      <c r="LQ214" s="201" t="str">
        <f t="shared" si="221"/>
        <v/>
      </c>
      <c r="LR214" s="201"/>
      <c r="LS214" s="201"/>
      <c r="LT214" s="203"/>
      <c r="LU214" s="201"/>
      <c r="LV214" s="201"/>
      <c r="LW214" s="201"/>
      <c r="LX214" s="201" t="str">
        <f t="shared" si="222"/>
        <v/>
      </c>
      <c r="LY214" s="201"/>
      <c r="LZ214" s="201"/>
      <c r="MA214" s="203"/>
      <c r="MB214" s="201"/>
      <c r="MC214" s="201"/>
      <c r="MD214" s="201"/>
      <c r="ME214" s="201" t="str">
        <f t="shared" si="223"/>
        <v/>
      </c>
      <c r="MF214" s="201"/>
      <c r="MG214" s="201"/>
      <c r="MH214" s="201"/>
      <c r="MI214" s="201"/>
      <c r="MJ214" s="201"/>
      <c r="MK214" s="201"/>
      <c r="ML214" s="201" t="str">
        <f t="shared" si="224"/>
        <v/>
      </c>
      <c r="MM214" s="201"/>
      <c r="MN214" s="201"/>
      <c r="MO214" s="203"/>
      <c r="MP214" s="201"/>
      <c r="MQ214" s="201"/>
      <c r="MR214" s="201"/>
      <c r="MS214" s="201" t="str">
        <f t="shared" si="225"/>
        <v/>
      </c>
      <c r="MT214" s="201"/>
      <c r="MU214" s="201"/>
      <c r="MV214" s="203"/>
      <c r="MW214" s="201"/>
      <c r="MX214" s="201"/>
      <c r="MY214" s="201"/>
      <c r="MZ214" s="201" t="str">
        <f t="shared" si="226"/>
        <v/>
      </c>
      <c r="NA214" s="201"/>
      <c r="NB214" s="201"/>
      <c r="NC214" s="203"/>
      <c r="ND214" s="201"/>
      <c r="NE214" s="201"/>
      <c r="NF214" s="201"/>
      <c r="NG214" s="201" t="str">
        <f t="shared" si="227"/>
        <v/>
      </c>
      <c r="NH214" s="201"/>
      <c r="NI214" s="201"/>
      <c r="NJ214" s="203"/>
      <c r="NK214" s="201"/>
      <c r="NL214" s="201"/>
      <c r="NM214" s="201"/>
      <c r="NN214" s="201" t="str">
        <f t="shared" si="228"/>
        <v/>
      </c>
      <c r="NO214" s="201"/>
      <c r="NP214" s="201"/>
      <c r="NQ214" s="203"/>
      <c r="NR214" s="201"/>
      <c r="NS214" s="201"/>
      <c r="NT214" s="201"/>
      <c r="NU214" s="201" t="str">
        <f t="shared" si="229"/>
        <v/>
      </c>
      <c r="NV214" s="201"/>
      <c r="NW214" s="201"/>
      <c r="NX214" s="201"/>
      <c r="NY214" s="201"/>
      <c r="NZ214" s="201"/>
      <c r="OA214" s="201"/>
      <c r="OB214" s="201" t="str">
        <f t="shared" si="230"/>
        <v/>
      </c>
      <c r="OC214" s="201"/>
      <c r="OD214" s="201"/>
      <c r="OE214" s="203"/>
      <c r="OF214" s="201"/>
      <c r="OG214" s="201"/>
      <c r="OH214" s="201"/>
      <c r="OI214" s="201" t="str">
        <f t="shared" si="231"/>
        <v/>
      </c>
      <c r="OJ214" s="201"/>
      <c r="OK214" s="201"/>
      <c r="OL214" s="203"/>
      <c r="OM214" s="201"/>
      <c r="ON214" s="201"/>
      <c r="OO214" s="201"/>
      <c r="OP214" s="201" t="str">
        <f t="shared" si="232"/>
        <v/>
      </c>
      <c r="OQ214" s="201"/>
      <c r="OR214" s="201"/>
      <c r="OS214" s="203"/>
      <c r="OT214" s="201"/>
      <c r="OU214" s="201"/>
      <c r="OV214" s="201"/>
      <c r="OW214" s="201" t="str">
        <f t="shared" si="233"/>
        <v/>
      </c>
      <c r="OX214" s="201"/>
      <c r="OY214" s="201"/>
      <c r="OZ214" s="203"/>
      <c r="PA214" s="201"/>
      <c r="PB214" s="201"/>
      <c r="PC214" s="201"/>
      <c r="PD214" s="201" t="str">
        <f t="shared" si="234"/>
        <v/>
      </c>
      <c r="PE214" s="201"/>
      <c r="PF214" s="201"/>
      <c r="PG214" s="203"/>
      <c r="PH214" s="201"/>
      <c r="PI214" s="201"/>
      <c r="PJ214" s="201"/>
      <c r="PK214" s="201" t="str">
        <f t="shared" si="235"/>
        <v/>
      </c>
      <c r="PL214" s="201"/>
      <c r="PM214" s="201"/>
      <c r="PN214" s="201"/>
      <c r="PO214" s="201"/>
      <c r="PP214" s="201"/>
      <c r="PQ214" s="201"/>
      <c r="PR214" s="201" t="str">
        <f t="shared" si="236"/>
        <v/>
      </c>
      <c r="PS214" s="201"/>
      <c r="PT214" s="201"/>
      <c r="PU214" s="201"/>
      <c r="PV214" s="201"/>
      <c r="PW214" s="201"/>
      <c r="PX214" s="201"/>
      <c r="PY214" s="201" t="str">
        <f t="shared" si="237"/>
        <v/>
      </c>
      <c r="PZ214" s="201"/>
      <c r="QA214" s="201"/>
      <c r="QB214" s="201"/>
      <c r="QC214" s="201"/>
      <c r="QD214" s="201"/>
      <c r="QE214" s="201"/>
      <c r="QF214" s="201" t="str">
        <f t="shared" si="238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5" x14ac:dyDescent="0.2">
      <c r="A215" s="201"/>
      <c r="B215" s="202"/>
      <c r="C215" s="202"/>
      <c r="D215" s="202"/>
      <c r="E215" s="202"/>
      <c r="F215" s="201"/>
      <c r="G215" s="201" t="e">
        <f t="shared" si="290"/>
        <v>#N/A</v>
      </c>
      <c r="H215" s="202"/>
      <c r="I215" s="202"/>
      <c r="J215" s="202"/>
      <c r="K215" s="201"/>
      <c r="L215" s="201"/>
      <c r="M215" s="201"/>
      <c r="N215" s="201">
        <f t="shared" si="291"/>
        <v>20</v>
      </c>
      <c r="O215" s="201"/>
      <c r="P215" s="201"/>
      <c r="Q215" s="203"/>
      <c r="R215" s="201"/>
      <c r="S215" s="201"/>
      <c r="T215" s="201"/>
      <c r="U215" s="201">
        <f t="shared" ref="U215:U230" si="292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93">AB40</f>
        <v>0</v>
      </c>
      <c r="AC215" s="201"/>
      <c r="AD215" s="201"/>
      <c r="AE215" s="203"/>
      <c r="AF215" s="201"/>
      <c r="AG215" s="201"/>
      <c r="AH215" s="201"/>
      <c r="AI215" s="201">
        <f t="shared" si="243"/>
        <v>0</v>
      </c>
      <c r="AJ215" s="201"/>
      <c r="AK215" s="201"/>
      <c r="AL215" s="203"/>
      <c r="AM215" s="201"/>
      <c r="AN215" s="201"/>
      <c r="AO215" s="201"/>
      <c r="AP215" s="201">
        <f t="shared" si="244"/>
        <v>20</v>
      </c>
      <c r="AQ215" s="201"/>
      <c r="AR215" s="201"/>
      <c r="AS215" s="203"/>
      <c r="AT215" s="201"/>
      <c r="AU215" s="201"/>
      <c r="AV215" s="201"/>
      <c r="AW215" s="201">
        <f t="shared" si="245"/>
        <v>20</v>
      </c>
      <c r="AX215" s="201"/>
      <c r="AY215" s="201"/>
      <c r="AZ215" s="201"/>
      <c r="BA215" s="201"/>
      <c r="BB215" s="201"/>
      <c r="BC215" s="201"/>
      <c r="BD215" s="201">
        <f t="shared" si="246"/>
        <v>0</v>
      </c>
      <c r="BE215" s="201"/>
      <c r="BF215" s="201"/>
      <c r="BG215" s="203"/>
      <c r="BH215" s="201"/>
      <c r="BI215" s="201"/>
      <c r="BJ215" s="201"/>
      <c r="BK215" s="201">
        <f t="shared" si="247"/>
        <v>0</v>
      </c>
      <c r="BL215" s="201"/>
      <c r="BM215" s="201"/>
      <c r="BN215" s="203"/>
      <c r="BO215" s="201"/>
      <c r="BP215" s="201"/>
      <c r="BQ215" s="201"/>
      <c r="BR215" s="201">
        <f t="shared" si="248"/>
        <v>0</v>
      </c>
      <c r="BS215" s="201"/>
      <c r="BT215" s="201"/>
      <c r="BU215" s="203"/>
      <c r="BV215" s="201"/>
      <c r="BW215" s="201"/>
      <c r="BX215" s="201"/>
      <c r="BY215" s="201">
        <f t="shared" si="249"/>
        <v>0</v>
      </c>
      <c r="BZ215" s="201"/>
      <c r="CA215" s="201"/>
      <c r="CB215" s="203"/>
      <c r="CC215" s="201"/>
      <c r="CD215" s="201"/>
      <c r="CE215" s="201"/>
      <c r="CF215" s="201">
        <f t="shared" si="250"/>
        <v>0</v>
      </c>
      <c r="CG215" s="201"/>
      <c r="CH215" s="201"/>
      <c r="CI215" s="203"/>
      <c r="CJ215" s="201"/>
      <c r="CK215" s="201"/>
      <c r="CL215" s="201"/>
      <c r="CM215" s="201">
        <f t="shared" si="251"/>
        <v>0</v>
      </c>
      <c r="CN215" s="201"/>
      <c r="CO215" s="201"/>
      <c r="CP215" s="201"/>
      <c r="CQ215" s="201"/>
      <c r="CR215" s="201"/>
      <c r="CS215" s="201"/>
      <c r="CT215" s="201">
        <f t="shared" si="252"/>
        <v>0</v>
      </c>
      <c r="CU215" s="201"/>
      <c r="CV215" s="201"/>
      <c r="CW215" s="203"/>
      <c r="CX215" s="201"/>
      <c r="CY215" s="201"/>
      <c r="CZ215" s="201"/>
      <c r="DA215" s="201">
        <f t="shared" si="253"/>
        <v>20</v>
      </c>
      <c r="DB215" s="201"/>
      <c r="DC215" s="201"/>
      <c r="DD215" s="203"/>
      <c r="DE215" s="201"/>
      <c r="DF215" s="201"/>
      <c r="DG215" s="201"/>
      <c r="DH215" s="201">
        <f t="shared" si="254"/>
        <v>0</v>
      </c>
      <c r="DI215" s="201"/>
      <c r="DJ215" s="201"/>
      <c r="DK215" s="203"/>
      <c r="DL215" s="201"/>
      <c r="DM215" s="201"/>
      <c r="DN215" s="201"/>
      <c r="DO215" s="201">
        <f t="shared" si="255"/>
        <v>0</v>
      </c>
      <c r="DP215" s="201"/>
      <c r="DQ215" s="201"/>
      <c r="DR215" s="203"/>
      <c r="DS215" s="201"/>
      <c r="DT215" s="201"/>
      <c r="DU215" s="201"/>
      <c r="DV215" s="201">
        <f t="shared" si="256"/>
        <v>0</v>
      </c>
      <c r="DW215" s="201"/>
      <c r="DX215" s="201"/>
      <c r="DY215" s="203"/>
      <c r="DZ215" s="201"/>
      <c r="EA215" s="201"/>
      <c r="EB215" s="201"/>
      <c r="EC215" s="201">
        <f t="shared" si="257"/>
        <v>0</v>
      </c>
      <c r="ED215" s="201"/>
      <c r="EE215" s="201"/>
      <c r="EF215" s="201"/>
      <c r="EG215" s="201"/>
      <c r="EH215" s="201"/>
      <c r="EI215" s="201"/>
      <c r="EJ215" s="201">
        <f t="shared" si="258"/>
        <v>0</v>
      </c>
      <c r="EK215" s="201"/>
      <c r="EL215" s="201"/>
      <c r="EM215" s="203"/>
      <c r="EN215" s="201"/>
      <c r="EO215" s="201"/>
      <c r="EP215" s="201"/>
      <c r="EQ215" s="201">
        <f t="shared" si="259"/>
        <v>0</v>
      </c>
      <c r="ER215" s="201"/>
      <c r="ES215" s="201"/>
      <c r="ET215" s="203"/>
      <c r="EU215" s="201"/>
      <c r="EV215" s="201"/>
      <c r="EW215" s="201"/>
      <c r="EX215" s="201">
        <f t="shared" si="260"/>
        <v>20</v>
      </c>
      <c r="EY215" s="201"/>
      <c r="EZ215" s="201"/>
      <c r="FA215" s="203"/>
      <c r="FB215" s="201"/>
      <c r="FC215" s="201"/>
      <c r="FD215" s="201"/>
      <c r="FE215" s="201">
        <f t="shared" si="261"/>
        <v>0</v>
      </c>
      <c r="FF215" s="201"/>
      <c r="FG215" s="201"/>
      <c r="FH215" s="203"/>
      <c r="FI215" s="201"/>
      <c r="FJ215" s="201"/>
      <c r="FK215" s="201"/>
      <c r="FL215" s="201" t="str">
        <f t="shared" si="262"/>
        <v/>
      </c>
      <c r="FM215" s="201"/>
      <c r="FN215" s="201"/>
      <c r="FO215" s="203"/>
      <c r="FP215" s="201"/>
      <c r="FQ215" s="201"/>
      <c r="FR215" s="201"/>
      <c r="FS215" s="201">
        <f t="shared" si="263"/>
        <v>0</v>
      </c>
      <c r="FT215" s="201"/>
      <c r="FU215" s="201"/>
      <c r="FV215" s="201"/>
      <c r="FW215" s="201"/>
      <c r="FX215" s="201"/>
      <c r="FY215" s="201"/>
      <c r="FZ215" s="201" t="str">
        <f t="shared" si="264"/>
        <v/>
      </c>
      <c r="GA215" s="201"/>
      <c r="GB215" s="201"/>
      <c r="GC215" s="203"/>
      <c r="GD215" s="201"/>
      <c r="GE215" s="201"/>
      <c r="GF215" s="201"/>
      <c r="GG215" s="201" t="str">
        <f t="shared" si="265"/>
        <v/>
      </c>
      <c r="GH215" s="201"/>
      <c r="GI215" s="201"/>
      <c r="GJ215" s="203"/>
      <c r="GK215" s="201"/>
      <c r="GL215" s="201"/>
      <c r="GM215" s="201"/>
      <c r="GN215" s="201" t="str">
        <f t="shared" si="266"/>
        <v/>
      </c>
      <c r="GO215" s="201"/>
      <c r="GP215" s="201"/>
      <c r="GQ215" s="203"/>
      <c r="GR215" s="201"/>
      <c r="GS215" s="201"/>
      <c r="GT215" s="201"/>
      <c r="GU215" s="201" t="str">
        <f t="shared" si="267"/>
        <v/>
      </c>
      <c r="GV215" s="201"/>
      <c r="GW215" s="201"/>
      <c r="GX215" s="203"/>
      <c r="GY215" s="201"/>
      <c r="GZ215" s="201"/>
      <c r="HA215" s="201"/>
      <c r="HB215" s="201" t="str">
        <f t="shared" si="268"/>
        <v/>
      </c>
      <c r="HC215" s="201"/>
      <c r="HD215" s="201"/>
      <c r="HE215" s="203"/>
      <c r="HF215" s="201"/>
      <c r="HG215" s="201"/>
      <c r="HH215" s="201"/>
      <c r="HI215" s="201" t="str">
        <f t="shared" si="269"/>
        <v/>
      </c>
      <c r="HJ215" s="201"/>
      <c r="HK215" s="201"/>
      <c r="HL215" s="201"/>
      <c r="HM215" s="201"/>
      <c r="HN215" s="201"/>
      <c r="HO215" s="201"/>
      <c r="HP215" s="201" t="str">
        <f t="shared" si="270"/>
        <v/>
      </c>
      <c r="HQ215" s="201"/>
      <c r="HR215" s="201"/>
      <c r="HS215" s="203"/>
      <c r="HT215" s="201"/>
      <c r="HU215" s="201"/>
      <c r="HV215" s="201"/>
      <c r="HW215" s="201" t="str">
        <f t="shared" si="271"/>
        <v/>
      </c>
      <c r="HX215" s="201"/>
      <c r="HY215" s="201"/>
      <c r="HZ215" s="203"/>
      <c r="IA215" s="201"/>
      <c r="IB215" s="201"/>
      <c r="IC215" s="201"/>
      <c r="ID215" s="201" t="str">
        <f t="shared" si="272"/>
        <v/>
      </c>
      <c r="IE215" s="201"/>
      <c r="IF215" s="201"/>
      <c r="IG215" s="203"/>
      <c r="IH215" s="201"/>
      <c r="II215" s="201"/>
      <c r="IJ215" s="201"/>
      <c r="IK215" s="201" t="str">
        <f t="shared" si="273"/>
        <v/>
      </c>
      <c r="IL215" s="201"/>
      <c r="IM215" s="201"/>
      <c r="IN215" s="203"/>
      <c r="IO215" s="201"/>
      <c r="IP215" s="201"/>
      <c r="IQ215" s="201"/>
      <c r="IR215" s="201" t="str">
        <f t="shared" si="274"/>
        <v/>
      </c>
      <c r="IS215" s="201"/>
      <c r="IT215" s="201"/>
      <c r="IU215" s="203"/>
      <c r="IV215" s="201"/>
      <c r="IW215" s="201"/>
      <c r="IX215" s="201"/>
      <c r="IY215" s="201" t="str">
        <f t="shared" si="275"/>
        <v/>
      </c>
      <c r="IZ215" s="201"/>
      <c r="JA215" s="201"/>
      <c r="JB215" s="201"/>
      <c r="JC215" s="201"/>
      <c r="JD215" s="201"/>
      <c r="JE215" s="201"/>
      <c r="JF215" s="201" t="str">
        <f t="shared" si="276"/>
        <v/>
      </c>
      <c r="JG215" s="201"/>
      <c r="JH215" s="201"/>
      <c r="JI215" s="203"/>
      <c r="JJ215" s="201"/>
      <c r="JK215" s="201"/>
      <c r="JL215" s="201"/>
      <c r="JM215" s="201" t="str">
        <f t="shared" si="277"/>
        <v/>
      </c>
      <c r="JN215" s="201"/>
      <c r="JO215" s="201"/>
      <c r="JP215" s="203"/>
      <c r="JQ215" s="201"/>
      <c r="JR215" s="201"/>
      <c r="JS215" s="201"/>
      <c r="JT215" s="201" t="str">
        <f t="shared" si="278"/>
        <v/>
      </c>
      <c r="JU215" s="201"/>
      <c r="JV215" s="201"/>
      <c r="JW215" s="203"/>
      <c r="JX215" s="201"/>
      <c r="JY215" s="201"/>
      <c r="JZ215" s="201"/>
      <c r="KA215" s="201" t="str">
        <f t="shared" si="279"/>
        <v/>
      </c>
      <c r="KB215" s="201"/>
      <c r="KC215" s="201"/>
      <c r="KD215" s="203"/>
      <c r="KE215" s="201"/>
      <c r="KF215" s="201"/>
      <c r="KG215" s="201"/>
      <c r="KH215" s="201" t="str">
        <f t="shared" si="280"/>
        <v/>
      </c>
      <c r="KI215" s="201"/>
      <c r="KJ215" s="201"/>
      <c r="KK215" s="203"/>
      <c r="KL215" s="201"/>
      <c r="KM215" s="201"/>
      <c r="KN215" s="201"/>
      <c r="KO215" s="201" t="str">
        <f t="shared" si="281"/>
        <v/>
      </c>
      <c r="KP215" s="201"/>
      <c r="KQ215" s="201"/>
      <c r="KR215" s="201"/>
      <c r="KS215" s="201"/>
      <c r="KT215" s="201"/>
      <c r="KU215" s="201"/>
      <c r="KV215" s="201" t="str">
        <f t="shared" si="282"/>
        <v/>
      </c>
      <c r="KW215" s="201"/>
      <c r="KX215" s="201"/>
      <c r="KY215" s="203"/>
      <c r="KZ215" s="201"/>
      <c r="LA215" s="201"/>
      <c r="LB215" s="201"/>
      <c r="LC215" s="201" t="str">
        <f t="shared" si="283"/>
        <v/>
      </c>
      <c r="LD215" s="201"/>
      <c r="LE215" s="201"/>
      <c r="LF215" s="203"/>
      <c r="LG215" s="201"/>
      <c r="LH215" s="201"/>
      <c r="LI215" s="201"/>
      <c r="LJ215" s="201" t="str">
        <f t="shared" si="220"/>
        <v/>
      </c>
      <c r="LK215" s="201"/>
      <c r="LL215" s="201"/>
      <c r="LM215" s="203"/>
      <c r="LN215" s="201"/>
      <c r="LO215" s="201"/>
      <c r="LP215" s="201"/>
      <c r="LQ215" s="201" t="str">
        <f t="shared" si="221"/>
        <v/>
      </c>
      <c r="LR215" s="201"/>
      <c r="LS215" s="201"/>
      <c r="LT215" s="203"/>
      <c r="LU215" s="201"/>
      <c r="LV215" s="201"/>
      <c r="LW215" s="201"/>
      <c r="LX215" s="201" t="str">
        <f t="shared" si="222"/>
        <v/>
      </c>
      <c r="LY215" s="201"/>
      <c r="LZ215" s="201"/>
      <c r="MA215" s="203"/>
      <c r="MB215" s="201"/>
      <c r="MC215" s="201"/>
      <c r="MD215" s="201"/>
      <c r="ME215" s="201" t="str">
        <f t="shared" si="223"/>
        <v/>
      </c>
      <c r="MF215" s="201"/>
      <c r="MG215" s="201"/>
      <c r="MH215" s="201"/>
      <c r="MI215" s="201"/>
      <c r="MJ215" s="201"/>
      <c r="MK215" s="201"/>
      <c r="ML215" s="201" t="str">
        <f t="shared" si="224"/>
        <v/>
      </c>
      <c r="MM215" s="201"/>
      <c r="MN215" s="201"/>
      <c r="MO215" s="203"/>
      <c r="MP215" s="201"/>
      <c r="MQ215" s="201"/>
      <c r="MR215" s="201"/>
      <c r="MS215" s="201" t="str">
        <f t="shared" si="225"/>
        <v/>
      </c>
      <c r="MT215" s="201"/>
      <c r="MU215" s="201"/>
      <c r="MV215" s="203"/>
      <c r="MW215" s="201"/>
      <c r="MX215" s="201"/>
      <c r="MY215" s="201"/>
      <c r="MZ215" s="201" t="str">
        <f t="shared" si="226"/>
        <v/>
      </c>
      <c r="NA215" s="201"/>
      <c r="NB215" s="201"/>
      <c r="NC215" s="203"/>
      <c r="ND215" s="201"/>
      <c r="NE215" s="201"/>
      <c r="NF215" s="201"/>
      <c r="NG215" s="201" t="str">
        <f t="shared" si="227"/>
        <v/>
      </c>
      <c r="NH215" s="201"/>
      <c r="NI215" s="201"/>
      <c r="NJ215" s="203"/>
      <c r="NK215" s="201"/>
      <c r="NL215" s="201"/>
      <c r="NM215" s="201"/>
      <c r="NN215" s="201" t="str">
        <f t="shared" si="228"/>
        <v/>
      </c>
      <c r="NO215" s="201"/>
      <c r="NP215" s="201"/>
      <c r="NQ215" s="203"/>
      <c r="NR215" s="201"/>
      <c r="NS215" s="201"/>
      <c r="NT215" s="201"/>
      <c r="NU215" s="201" t="str">
        <f t="shared" si="229"/>
        <v/>
      </c>
      <c r="NV215" s="201"/>
      <c r="NW215" s="201"/>
      <c r="NX215" s="201"/>
      <c r="NY215" s="201"/>
      <c r="NZ215" s="201"/>
      <c r="OA215" s="201"/>
      <c r="OB215" s="201" t="str">
        <f t="shared" si="230"/>
        <v/>
      </c>
      <c r="OC215" s="201"/>
      <c r="OD215" s="201"/>
      <c r="OE215" s="203"/>
      <c r="OF215" s="201"/>
      <c r="OG215" s="201"/>
      <c r="OH215" s="201"/>
      <c r="OI215" s="201" t="str">
        <f t="shared" si="231"/>
        <v/>
      </c>
      <c r="OJ215" s="201"/>
      <c r="OK215" s="201"/>
      <c r="OL215" s="203"/>
      <c r="OM215" s="201"/>
      <c r="ON215" s="201"/>
      <c r="OO215" s="201"/>
      <c r="OP215" s="201" t="str">
        <f t="shared" si="232"/>
        <v/>
      </c>
      <c r="OQ215" s="201"/>
      <c r="OR215" s="201"/>
      <c r="OS215" s="203"/>
      <c r="OT215" s="201"/>
      <c r="OU215" s="201"/>
      <c r="OV215" s="201"/>
      <c r="OW215" s="201" t="str">
        <f t="shared" si="233"/>
        <v/>
      </c>
      <c r="OX215" s="201"/>
      <c r="OY215" s="201"/>
      <c r="OZ215" s="203"/>
      <c r="PA215" s="201"/>
      <c r="PB215" s="201"/>
      <c r="PC215" s="201"/>
      <c r="PD215" s="201" t="str">
        <f t="shared" si="234"/>
        <v/>
      </c>
      <c r="PE215" s="201"/>
      <c r="PF215" s="201"/>
      <c r="PG215" s="203"/>
      <c r="PH215" s="201"/>
      <c r="PI215" s="201"/>
      <c r="PJ215" s="201"/>
      <c r="PK215" s="201" t="str">
        <f t="shared" si="235"/>
        <v/>
      </c>
      <c r="PL215" s="201"/>
      <c r="PM215" s="201"/>
      <c r="PN215" s="201"/>
      <c r="PO215" s="201"/>
      <c r="PP215" s="201"/>
      <c r="PQ215" s="201"/>
      <c r="PR215" s="201" t="str">
        <f t="shared" si="236"/>
        <v/>
      </c>
      <c r="PS215" s="201"/>
      <c r="PT215" s="201"/>
      <c r="PU215" s="201"/>
      <c r="PV215" s="201"/>
      <c r="PW215" s="201"/>
      <c r="PX215" s="201"/>
      <c r="PY215" s="201" t="str">
        <f t="shared" si="237"/>
        <v/>
      </c>
      <c r="PZ215" s="201"/>
      <c r="QA215" s="201"/>
      <c r="QB215" s="201"/>
      <c r="QC215" s="201"/>
      <c r="QD215" s="201"/>
      <c r="QE215" s="201"/>
      <c r="QF215" s="201" t="str">
        <f t="shared" si="238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5" x14ac:dyDescent="0.2">
      <c r="A216" s="201"/>
      <c r="B216" s="202"/>
      <c r="C216" s="202"/>
      <c r="D216" s="202"/>
      <c r="E216" s="202"/>
      <c r="F216" s="201"/>
      <c r="G216" s="201" t="e">
        <f t="shared" si="290"/>
        <v>#N/A</v>
      </c>
      <c r="H216" s="202"/>
      <c r="I216" s="202"/>
      <c r="J216" s="202"/>
      <c r="K216" s="201"/>
      <c r="L216" s="201"/>
      <c r="M216" s="201"/>
      <c r="N216" s="201">
        <f t="shared" si="291"/>
        <v>20</v>
      </c>
      <c r="O216" s="201"/>
      <c r="P216" s="201"/>
      <c r="Q216" s="203"/>
      <c r="R216" s="201"/>
      <c r="S216" s="201"/>
      <c r="T216" s="201"/>
      <c r="U216" s="201">
        <f t="shared" si="292"/>
        <v>0</v>
      </c>
      <c r="V216" s="201"/>
      <c r="W216" s="201"/>
      <c r="X216" s="203"/>
      <c r="Y216" s="201"/>
      <c r="Z216" s="201"/>
      <c r="AA216" s="201"/>
      <c r="AB216" s="201">
        <f t="shared" si="293"/>
        <v>0</v>
      </c>
      <c r="AC216" s="201"/>
      <c r="AD216" s="201"/>
      <c r="AE216" s="203"/>
      <c r="AF216" s="201"/>
      <c r="AG216" s="201"/>
      <c r="AH216" s="201"/>
      <c r="AI216" s="201">
        <f t="shared" si="243"/>
        <v>0</v>
      </c>
      <c r="AJ216" s="201"/>
      <c r="AK216" s="201"/>
      <c r="AL216" s="203"/>
      <c r="AM216" s="201"/>
      <c r="AN216" s="201"/>
      <c r="AO216" s="201"/>
      <c r="AP216" s="201">
        <f t="shared" si="244"/>
        <v>20</v>
      </c>
      <c r="AQ216" s="201"/>
      <c r="AR216" s="201"/>
      <c r="AS216" s="203"/>
      <c r="AT216" s="201"/>
      <c r="AU216" s="201"/>
      <c r="AV216" s="201"/>
      <c r="AW216" s="201">
        <f t="shared" si="245"/>
        <v>0</v>
      </c>
      <c r="AX216" s="201"/>
      <c r="AY216" s="201"/>
      <c r="AZ216" s="201"/>
      <c r="BA216" s="201"/>
      <c r="BB216" s="201"/>
      <c r="BC216" s="201"/>
      <c r="BD216" s="201">
        <f t="shared" si="246"/>
        <v>0</v>
      </c>
      <c r="BE216" s="201"/>
      <c r="BF216" s="201"/>
      <c r="BG216" s="203"/>
      <c r="BH216" s="201"/>
      <c r="BI216" s="201"/>
      <c r="BJ216" s="201"/>
      <c r="BK216" s="201">
        <f t="shared" si="247"/>
        <v>0</v>
      </c>
      <c r="BL216" s="201"/>
      <c r="BM216" s="201"/>
      <c r="BN216" s="203"/>
      <c r="BO216" s="201"/>
      <c r="BP216" s="201"/>
      <c r="BQ216" s="201"/>
      <c r="BR216" s="201">
        <f t="shared" si="248"/>
        <v>0</v>
      </c>
      <c r="BS216" s="201"/>
      <c r="BT216" s="201"/>
      <c r="BU216" s="203"/>
      <c r="BV216" s="201"/>
      <c r="BW216" s="201"/>
      <c r="BX216" s="201"/>
      <c r="BY216" s="201">
        <f t="shared" si="249"/>
        <v>0</v>
      </c>
      <c r="BZ216" s="201"/>
      <c r="CA216" s="201"/>
      <c r="CB216" s="203"/>
      <c r="CC216" s="201"/>
      <c r="CD216" s="201"/>
      <c r="CE216" s="201"/>
      <c r="CF216" s="201">
        <f t="shared" si="250"/>
        <v>0</v>
      </c>
      <c r="CG216" s="201"/>
      <c r="CH216" s="201"/>
      <c r="CI216" s="203"/>
      <c r="CJ216" s="201"/>
      <c r="CK216" s="201"/>
      <c r="CL216" s="201"/>
      <c r="CM216" s="201">
        <f t="shared" si="251"/>
        <v>0</v>
      </c>
      <c r="CN216" s="201"/>
      <c r="CO216" s="201"/>
      <c r="CP216" s="201"/>
      <c r="CQ216" s="201"/>
      <c r="CR216" s="201"/>
      <c r="CS216" s="201"/>
      <c r="CT216" s="201">
        <f t="shared" si="252"/>
        <v>0</v>
      </c>
      <c r="CU216" s="201"/>
      <c r="CV216" s="201"/>
      <c r="CW216" s="203"/>
      <c r="CX216" s="201"/>
      <c r="CY216" s="201"/>
      <c r="CZ216" s="201"/>
      <c r="DA216" s="201">
        <f t="shared" si="253"/>
        <v>20</v>
      </c>
      <c r="DB216" s="201"/>
      <c r="DC216" s="201"/>
      <c r="DD216" s="203"/>
      <c r="DE216" s="201"/>
      <c r="DF216" s="201"/>
      <c r="DG216" s="201"/>
      <c r="DH216" s="201">
        <f t="shared" si="254"/>
        <v>0</v>
      </c>
      <c r="DI216" s="201"/>
      <c r="DJ216" s="201"/>
      <c r="DK216" s="203"/>
      <c r="DL216" s="201"/>
      <c r="DM216" s="201"/>
      <c r="DN216" s="201"/>
      <c r="DO216" s="201">
        <f t="shared" si="255"/>
        <v>0</v>
      </c>
      <c r="DP216" s="201"/>
      <c r="DQ216" s="201"/>
      <c r="DR216" s="203"/>
      <c r="DS216" s="201"/>
      <c r="DT216" s="201"/>
      <c r="DU216" s="201"/>
      <c r="DV216" s="201">
        <f t="shared" si="256"/>
        <v>0</v>
      </c>
      <c r="DW216" s="201"/>
      <c r="DX216" s="201"/>
      <c r="DY216" s="203"/>
      <c r="DZ216" s="201"/>
      <c r="EA216" s="201"/>
      <c r="EB216" s="201"/>
      <c r="EC216" s="201">
        <f t="shared" si="257"/>
        <v>0</v>
      </c>
      <c r="ED216" s="201"/>
      <c r="EE216" s="201"/>
      <c r="EF216" s="201"/>
      <c r="EG216" s="201"/>
      <c r="EH216" s="201"/>
      <c r="EI216" s="201"/>
      <c r="EJ216" s="201">
        <f t="shared" si="258"/>
        <v>20</v>
      </c>
      <c r="EK216" s="201"/>
      <c r="EL216" s="201"/>
      <c r="EM216" s="203"/>
      <c r="EN216" s="201"/>
      <c r="EO216" s="201"/>
      <c r="EP216" s="201"/>
      <c r="EQ216" s="201">
        <f t="shared" si="259"/>
        <v>0</v>
      </c>
      <c r="ER216" s="201"/>
      <c r="ES216" s="201"/>
      <c r="ET216" s="203"/>
      <c r="EU216" s="201"/>
      <c r="EV216" s="201"/>
      <c r="EW216" s="201"/>
      <c r="EX216" s="201">
        <f t="shared" si="260"/>
        <v>0</v>
      </c>
      <c r="EY216" s="201"/>
      <c r="EZ216" s="201"/>
      <c r="FA216" s="203"/>
      <c r="FB216" s="201"/>
      <c r="FC216" s="201"/>
      <c r="FD216" s="201"/>
      <c r="FE216" s="201">
        <f t="shared" si="261"/>
        <v>0</v>
      </c>
      <c r="FF216" s="201"/>
      <c r="FG216" s="201"/>
      <c r="FH216" s="203"/>
      <c r="FI216" s="201"/>
      <c r="FJ216" s="201"/>
      <c r="FK216" s="201"/>
      <c r="FL216" s="201" t="str">
        <f t="shared" si="262"/>
        <v/>
      </c>
      <c r="FM216" s="201"/>
      <c r="FN216" s="201"/>
      <c r="FO216" s="203"/>
      <c r="FP216" s="201"/>
      <c r="FQ216" s="201"/>
      <c r="FR216" s="201"/>
      <c r="FS216" s="201">
        <f t="shared" si="263"/>
        <v>0</v>
      </c>
      <c r="FT216" s="201"/>
      <c r="FU216" s="201"/>
      <c r="FV216" s="201"/>
      <c r="FW216" s="201"/>
      <c r="FX216" s="201"/>
      <c r="FY216" s="201"/>
      <c r="FZ216" s="201" t="str">
        <f t="shared" si="264"/>
        <v/>
      </c>
      <c r="GA216" s="201"/>
      <c r="GB216" s="201"/>
      <c r="GC216" s="203"/>
      <c r="GD216" s="201"/>
      <c r="GE216" s="201"/>
      <c r="GF216" s="201"/>
      <c r="GG216" s="201" t="str">
        <f t="shared" si="265"/>
        <v/>
      </c>
      <c r="GH216" s="201"/>
      <c r="GI216" s="201"/>
      <c r="GJ216" s="203"/>
      <c r="GK216" s="201"/>
      <c r="GL216" s="201"/>
      <c r="GM216" s="201"/>
      <c r="GN216" s="201" t="str">
        <f t="shared" si="266"/>
        <v/>
      </c>
      <c r="GO216" s="201"/>
      <c r="GP216" s="201"/>
      <c r="GQ216" s="203"/>
      <c r="GR216" s="201"/>
      <c r="GS216" s="201"/>
      <c r="GT216" s="201"/>
      <c r="GU216" s="201" t="str">
        <f t="shared" si="267"/>
        <v/>
      </c>
      <c r="GV216" s="201"/>
      <c r="GW216" s="201"/>
      <c r="GX216" s="203"/>
      <c r="GY216" s="201"/>
      <c r="GZ216" s="201"/>
      <c r="HA216" s="201"/>
      <c r="HB216" s="201" t="str">
        <f t="shared" si="268"/>
        <v/>
      </c>
      <c r="HC216" s="201"/>
      <c r="HD216" s="201"/>
      <c r="HE216" s="203"/>
      <c r="HF216" s="201"/>
      <c r="HG216" s="201"/>
      <c r="HH216" s="201"/>
      <c r="HI216" s="201" t="str">
        <f t="shared" si="269"/>
        <v/>
      </c>
      <c r="HJ216" s="201"/>
      <c r="HK216" s="201"/>
      <c r="HL216" s="201"/>
      <c r="HM216" s="201"/>
      <c r="HN216" s="201"/>
      <c r="HO216" s="201"/>
      <c r="HP216" s="201" t="str">
        <f t="shared" si="270"/>
        <v/>
      </c>
      <c r="HQ216" s="201"/>
      <c r="HR216" s="201"/>
      <c r="HS216" s="203"/>
      <c r="HT216" s="201"/>
      <c r="HU216" s="201"/>
      <c r="HV216" s="201"/>
      <c r="HW216" s="201" t="str">
        <f t="shared" si="271"/>
        <v/>
      </c>
      <c r="HX216" s="201"/>
      <c r="HY216" s="201"/>
      <c r="HZ216" s="203"/>
      <c r="IA216" s="201"/>
      <c r="IB216" s="201"/>
      <c r="IC216" s="201"/>
      <c r="ID216" s="201" t="str">
        <f t="shared" si="272"/>
        <v/>
      </c>
      <c r="IE216" s="201"/>
      <c r="IF216" s="201"/>
      <c r="IG216" s="203"/>
      <c r="IH216" s="201"/>
      <c r="II216" s="201"/>
      <c r="IJ216" s="201"/>
      <c r="IK216" s="201" t="str">
        <f t="shared" si="273"/>
        <v/>
      </c>
      <c r="IL216" s="201"/>
      <c r="IM216" s="201"/>
      <c r="IN216" s="203"/>
      <c r="IO216" s="201"/>
      <c r="IP216" s="201"/>
      <c r="IQ216" s="201"/>
      <c r="IR216" s="201" t="str">
        <f t="shared" si="274"/>
        <v/>
      </c>
      <c r="IS216" s="201"/>
      <c r="IT216" s="201"/>
      <c r="IU216" s="203"/>
      <c r="IV216" s="201"/>
      <c r="IW216" s="201"/>
      <c r="IX216" s="201"/>
      <c r="IY216" s="201" t="str">
        <f t="shared" si="275"/>
        <v/>
      </c>
      <c r="IZ216" s="201"/>
      <c r="JA216" s="201"/>
      <c r="JB216" s="201"/>
      <c r="JC216" s="201"/>
      <c r="JD216" s="201"/>
      <c r="JE216" s="201"/>
      <c r="JF216" s="201" t="str">
        <f t="shared" si="276"/>
        <v/>
      </c>
      <c r="JG216" s="201"/>
      <c r="JH216" s="201"/>
      <c r="JI216" s="203"/>
      <c r="JJ216" s="201"/>
      <c r="JK216" s="201"/>
      <c r="JL216" s="201"/>
      <c r="JM216" s="201" t="str">
        <f t="shared" si="277"/>
        <v/>
      </c>
      <c r="JN216" s="201"/>
      <c r="JO216" s="201"/>
      <c r="JP216" s="203"/>
      <c r="JQ216" s="201"/>
      <c r="JR216" s="201"/>
      <c r="JS216" s="201"/>
      <c r="JT216" s="201" t="str">
        <f t="shared" si="278"/>
        <v/>
      </c>
      <c r="JU216" s="201"/>
      <c r="JV216" s="201"/>
      <c r="JW216" s="203"/>
      <c r="JX216" s="201"/>
      <c r="JY216" s="201"/>
      <c r="JZ216" s="201"/>
      <c r="KA216" s="201" t="str">
        <f t="shared" si="279"/>
        <v/>
      </c>
      <c r="KB216" s="201"/>
      <c r="KC216" s="201"/>
      <c r="KD216" s="203"/>
      <c r="KE216" s="201"/>
      <c r="KF216" s="201"/>
      <c r="KG216" s="201"/>
      <c r="KH216" s="201" t="str">
        <f t="shared" si="280"/>
        <v/>
      </c>
      <c r="KI216" s="201"/>
      <c r="KJ216" s="201"/>
      <c r="KK216" s="203"/>
      <c r="KL216" s="201"/>
      <c r="KM216" s="201"/>
      <c r="KN216" s="201"/>
      <c r="KO216" s="201" t="str">
        <f t="shared" si="281"/>
        <v/>
      </c>
      <c r="KP216" s="201"/>
      <c r="KQ216" s="201"/>
      <c r="KR216" s="201"/>
      <c r="KS216" s="201"/>
      <c r="KT216" s="201"/>
      <c r="KU216" s="201"/>
      <c r="KV216" s="201" t="str">
        <f t="shared" si="282"/>
        <v/>
      </c>
      <c r="KW216" s="201"/>
      <c r="KX216" s="201"/>
      <c r="KY216" s="203"/>
      <c r="KZ216" s="201"/>
      <c r="LA216" s="201"/>
      <c r="LB216" s="201"/>
      <c r="LC216" s="201" t="str">
        <f t="shared" si="283"/>
        <v/>
      </c>
      <c r="LD216" s="201"/>
      <c r="LE216" s="201"/>
      <c r="LF216" s="203"/>
      <c r="LG216" s="201"/>
      <c r="LH216" s="201"/>
      <c r="LI216" s="201"/>
      <c r="LJ216" s="201" t="str">
        <f t="shared" si="220"/>
        <v/>
      </c>
      <c r="LK216" s="201"/>
      <c r="LL216" s="201"/>
      <c r="LM216" s="203"/>
      <c r="LN216" s="201"/>
      <c r="LO216" s="201"/>
      <c r="LP216" s="201"/>
      <c r="LQ216" s="201" t="str">
        <f t="shared" si="221"/>
        <v/>
      </c>
      <c r="LR216" s="201"/>
      <c r="LS216" s="201"/>
      <c r="LT216" s="203"/>
      <c r="LU216" s="201"/>
      <c r="LV216" s="201"/>
      <c r="LW216" s="201"/>
      <c r="LX216" s="201" t="str">
        <f t="shared" si="222"/>
        <v/>
      </c>
      <c r="LY216" s="201"/>
      <c r="LZ216" s="201"/>
      <c r="MA216" s="203"/>
      <c r="MB216" s="201"/>
      <c r="MC216" s="201"/>
      <c r="MD216" s="201"/>
      <c r="ME216" s="201" t="str">
        <f t="shared" si="223"/>
        <v/>
      </c>
      <c r="MF216" s="201"/>
      <c r="MG216" s="201"/>
      <c r="MH216" s="201"/>
      <c r="MI216" s="201"/>
      <c r="MJ216" s="201"/>
      <c r="MK216" s="201"/>
      <c r="ML216" s="201" t="str">
        <f t="shared" si="224"/>
        <v/>
      </c>
      <c r="MM216" s="201"/>
      <c r="MN216" s="201"/>
      <c r="MO216" s="203"/>
      <c r="MP216" s="201"/>
      <c r="MQ216" s="201"/>
      <c r="MR216" s="201"/>
      <c r="MS216" s="201" t="str">
        <f t="shared" si="225"/>
        <v/>
      </c>
      <c r="MT216" s="201"/>
      <c r="MU216" s="201"/>
      <c r="MV216" s="203"/>
      <c r="MW216" s="201"/>
      <c r="MX216" s="201"/>
      <c r="MY216" s="201"/>
      <c r="MZ216" s="201" t="str">
        <f t="shared" si="226"/>
        <v/>
      </c>
      <c r="NA216" s="201"/>
      <c r="NB216" s="201"/>
      <c r="NC216" s="203"/>
      <c r="ND216" s="201"/>
      <c r="NE216" s="201"/>
      <c r="NF216" s="201"/>
      <c r="NG216" s="201" t="str">
        <f t="shared" si="227"/>
        <v/>
      </c>
      <c r="NH216" s="201"/>
      <c r="NI216" s="201"/>
      <c r="NJ216" s="203"/>
      <c r="NK216" s="201"/>
      <c r="NL216" s="201"/>
      <c r="NM216" s="201"/>
      <c r="NN216" s="201" t="str">
        <f t="shared" si="228"/>
        <v/>
      </c>
      <c r="NO216" s="201"/>
      <c r="NP216" s="201"/>
      <c r="NQ216" s="203"/>
      <c r="NR216" s="201"/>
      <c r="NS216" s="201"/>
      <c r="NT216" s="201"/>
      <c r="NU216" s="201" t="str">
        <f t="shared" si="229"/>
        <v/>
      </c>
      <c r="NV216" s="201"/>
      <c r="NW216" s="201"/>
      <c r="NX216" s="201"/>
      <c r="NY216" s="201"/>
      <c r="NZ216" s="201"/>
      <c r="OA216" s="201"/>
      <c r="OB216" s="201" t="str">
        <f t="shared" si="230"/>
        <v/>
      </c>
      <c r="OC216" s="201"/>
      <c r="OD216" s="201"/>
      <c r="OE216" s="203"/>
      <c r="OF216" s="201"/>
      <c r="OG216" s="201"/>
      <c r="OH216" s="201"/>
      <c r="OI216" s="201" t="str">
        <f t="shared" si="231"/>
        <v/>
      </c>
      <c r="OJ216" s="201"/>
      <c r="OK216" s="201"/>
      <c r="OL216" s="203"/>
      <c r="OM216" s="201"/>
      <c r="ON216" s="201"/>
      <c r="OO216" s="201"/>
      <c r="OP216" s="201" t="str">
        <f t="shared" si="232"/>
        <v/>
      </c>
      <c r="OQ216" s="201"/>
      <c r="OR216" s="201"/>
      <c r="OS216" s="203"/>
      <c r="OT216" s="201"/>
      <c r="OU216" s="201"/>
      <c r="OV216" s="201"/>
      <c r="OW216" s="201" t="str">
        <f t="shared" si="233"/>
        <v/>
      </c>
      <c r="OX216" s="201"/>
      <c r="OY216" s="201"/>
      <c r="OZ216" s="203"/>
      <c r="PA216" s="201"/>
      <c r="PB216" s="201"/>
      <c r="PC216" s="201"/>
      <c r="PD216" s="201" t="str">
        <f t="shared" si="234"/>
        <v/>
      </c>
      <c r="PE216" s="201"/>
      <c r="PF216" s="201"/>
      <c r="PG216" s="203"/>
      <c r="PH216" s="201"/>
      <c r="PI216" s="201"/>
      <c r="PJ216" s="201"/>
      <c r="PK216" s="201" t="str">
        <f t="shared" si="235"/>
        <v/>
      </c>
      <c r="PL216" s="201"/>
      <c r="PM216" s="201"/>
      <c r="PN216" s="201"/>
      <c r="PO216" s="201"/>
      <c r="PP216" s="201"/>
      <c r="PQ216" s="201"/>
      <c r="PR216" s="201" t="str">
        <f t="shared" si="236"/>
        <v/>
      </c>
      <c r="PS216" s="201"/>
      <c r="PT216" s="201"/>
      <c r="PU216" s="201"/>
      <c r="PV216" s="201"/>
      <c r="PW216" s="201"/>
      <c r="PX216" s="201"/>
      <c r="PY216" s="201" t="str">
        <f t="shared" si="237"/>
        <v/>
      </c>
      <c r="PZ216" s="201"/>
      <c r="QA216" s="201"/>
      <c r="QB216" s="201"/>
      <c r="QC216" s="201"/>
      <c r="QD216" s="201"/>
      <c r="QE216" s="201"/>
      <c r="QF216" s="201" t="str">
        <f t="shared" si="238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5" x14ac:dyDescent="0.2">
      <c r="A217" s="201"/>
      <c r="B217" s="202"/>
      <c r="C217" s="202"/>
      <c r="D217" s="202"/>
      <c r="E217" s="202"/>
      <c r="F217" s="201"/>
      <c r="G217" s="201" t="e">
        <f t="shared" si="290"/>
        <v>#N/A</v>
      </c>
      <c r="H217" s="202"/>
      <c r="I217" s="202"/>
      <c r="J217" s="202"/>
      <c r="K217" s="201"/>
      <c r="L217" s="201"/>
      <c r="M217" s="201"/>
      <c r="N217" s="201">
        <f t="shared" si="291"/>
        <v>0</v>
      </c>
      <c r="O217" s="201"/>
      <c r="P217" s="201"/>
      <c r="Q217" s="203"/>
      <c r="R217" s="201"/>
      <c r="S217" s="201"/>
      <c r="T217" s="201"/>
      <c r="U217" s="201">
        <f t="shared" si="292"/>
        <v>0</v>
      </c>
      <c r="V217" s="201"/>
      <c r="W217" s="201"/>
      <c r="X217" s="203"/>
      <c r="Y217" s="201"/>
      <c r="Z217" s="201"/>
      <c r="AA217" s="201"/>
      <c r="AB217" s="201">
        <f t="shared" si="293"/>
        <v>0</v>
      </c>
      <c r="AC217" s="201"/>
      <c r="AD217" s="201"/>
      <c r="AE217" s="203"/>
      <c r="AF217" s="201"/>
      <c r="AG217" s="201"/>
      <c r="AH217" s="201"/>
      <c r="AI217" s="201">
        <f t="shared" si="243"/>
        <v>0</v>
      </c>
      <c r="AJ217" s="201"/>
      <c r="AK217" s="201"/>
      <c r="AL217" s="203"/>
      <c r="AM217" s="201"/>
      <c r="AN217" s="201"/>
      <c r="AO217" s="201"/>
      <c r="AP217" s="201">
        <f t="shared" si="244"/>
        <v>0</v>
      </c>
      <c r="AQ217" s="201"/>
      <c r="AR217" s="201"/>
      <c r="AS217" s="203"/>
      <c r="AT217" s="201"/>
      <c r="AU217" s="201"/>
      <c r="AV217" s="201"/>
      <c r="AW217" s="201">
        <f t="shared" si="245"/>
        <v>0</v>
      </c>
      <c r="AX217" s="201"/>
      <c r="AY217" s="201"/>
      <c r="AZ217" s="201"/>
      <c r="BA217" s="201"/>
      <c r="BB217" s="201"/>
      <c r="BC217" s="201"/>
      <c r="BD217" s="201">
        <f t="shared" si="246"/>
        <v>0</v>
      </c>
      <c r="BE217" s="201"/>
      <c r="BF217" s="201"/>
      <c r="BG217" s="203"/>
      <c r="BH217" s="201"/>
      <c r="BI217" s="201"/>
      <c r="BJ217" s="201"/>
      <c r="BK217" s="201">
        <f t="shared" si="247"/>
        <v>0</v>
      </c>
      <c r="BL217" s="201"/>
      <c r="BM217" s="201"/>
      <c r="BN217" s="203"/>
      <c r="BO217" s="201"/>
      <c r="BP217" s="201"/>
      <c r="BQ217" s="201"/>
      <c r="BR217" s="201">
        <f t="shared" si="248"/>
        <v>0</v>
      </c>
      <c r="BS217" s="201"/>
      <c r="BT217" s="201"/>
      <c r="BU217" s="203"/>
      <c r="BV217" s="201"/>
      <c r="BW217" s="201"/>
      <c r="BX217" s="201"/>
      <c r="BY217" s="201">
        <f t="shared" si="249"/>
        <v>0</v>
      </c>
      <c r="BZ217" s="201"/>
      <c r="CA217" s="201"/>
      <c r="CB217" s="203"/>
      <c r="CC217" s="201"/>
      <c r="CD217" s="201"/>
      <c r="CE217" s="201"/>
      <c r="CF217" s="201">
        <f t="shared" si="250"/>
        <v>0</v>
      </c>
      <c r="CG217" s="201"/>
      <c r="CH217" s="201"/>
      <c r="CI217" s="203"/>
      <c r="CJ217" s="201"/>
      <c r="CK217" s="201"/>
      <c r="CL217" s="201"/>
      <c r="CM217" s="201">
        <f t="shared" si="251"/>
        <v>0</v>
      </c>
      <c r="CN217" s="201"/>
      <c r="CO217" s="201"/>
      <c r="CP217" s="201"/>
      <c r="CQ217" s="201"/>
      <c r="CR217" s="201"/>
      <c r="CS217" s="201"/>
      <c r="CT217" s="201">
        <f t="shared" si="252"/>
        <v>0</v>
      </c>
      <c r="CU217" s="201"/>
      <c r="CV217" s="201"/>
      <c r="CW217" s="203"/>
      <c r="CX217" s="201"/>
      <c r="CY217" s="201"/>
      <c r="CZ217" s="201"/>
      <c r="DA217" s="201">
        <f t="shared" si="253"/>
        <v>20</v>
      </c>
      <c r="DB217" s="201"/>
      <c r="DC217" s="201"/>
      <c r="DD217" s="203"/>
      <c r="DE217" s="201"/>
      <c r="DF217" s="201"/>
      <c r="DG217" s="201"/>
      <c r="DH217" s="201">
        <f t="shared" si="254"/>
        <v>0</v>
      </c>
      <c r="DI217" s="201"/>
      <c r="DJ217" s="201"/>
      <c r="DK217" s="203"/>
      <c r="DL217" s="201"/>
      <c r="DM217" s="201"/>
      <c r="DN217" s="201"/>
      <c r="DO217" s="201">
        <f t="shared" si="255"/>
        <v>0</v>
      </c>
      <c r="DP217" s="201"/>
      <c r="DQ217" s="201"/>
      <c r="DR217" s="203"/>
      <c r="DS217" s="201"/>
      <c r="DT217" s="201"/>
      <c r="DU217" s="201"/>
      <c r="DV217" s="201">
        <f t="shared" si="256"/>
        <v>0</v>
      </c>
      <c r="DW217" s="201"/>
      <c r="DX217" s="201"/>
      <c r="DY217" s="203"/>
      <c r="DZ217" s="201"/>
      <c r="EA217" s="201"/>
      <c r="EB217" s="201"/>
      <c r="EC217" s="201">
        <f t="shared" si="257"/>
        <v>0</v>
      </c>
      <c r="ED217" s="201"/>
      <c r="EE217" s="201"/>
      <c r="EF217" s="201"/>
      <c r="EG217" s="201"/>
      <c r="EH217" s="201"/>
      <c r="EI217" s="201"/>
      <c r="EJ217" s="201">
        <f t="shared" si="258"/>
        <v>20</v>
      </c>
      <c r="EK217" s="201"/>
      <c r="EL217" s="201"/>
      <c r="EM217" s="203"/>
      <c r="EN217" s="201"/>
      <c r="EO217" s="201"/>
      <c r="EP217" s="201"/>
      <c r="EQ217" s="201">
        <f t="shared" si="259"/>
        <v>0</v>
      </c>
      <c r="ER217" s="201"/>
      <c r="ES217" s="201"/>
      <c r="ET217" s="203"/>
      <c r="EU217" s="201"/>
      <c r="EV217" s="201"/>
      <c r="EW217" s="201"/>
      <c r="EX217" s="201">
        <f t="shared" si="260"/>
        <v>0</v>
      </c>
      <c r="EY217" s="201"/>
      <c r="EZ217" s="201"/>
      <c r="FA217" s="203"/>
      <c r="FB217" s="201"/>
      <c r="FC217" s="201"/>
      <c r="FD217" s="201"/>
      <c r="FE217" s="201">
        <f t="shared" si="261"/>
        <v>0</v>
      </c>
      <c r="FF217" s="201"/>
      <c r="FG217" s="201"/>
      <c r="FH217" s="203"/>
      <c r="FI217" s="201"/>
      <c r="FJ217" s="201"/>
      <c r="FK217" s="201"/>
      <c r="FL217" s="201" t="str">
        <f t="shared" si="262"/>
        <v/>
      </c>
      <c r="FM217" s="201"/>
      <c r="FN217" s="201"/>
      <c r="FO217" s="203"/>
      <c r="FP217" s="201"/>
      <c r="FQ217" s="201"/>
      <c r="FR217" s="201"/>
      <c r="FS217" s="201">
        <f t="shared" si="263"/>
        <v>0</v>
      </c>
      <c r="FT217" s="201"/>
      <c r="FU217" s="201"/>
      <c r="FV217" s="201"/>
      <c r="FW217" s="201"/>
      <c r="FX217" s="201"/>
      <c r="FY217" s="201"/>
      <c r="FZ217" s="201" t="str">
        <f t="shared" si="264"/>
        <v/>
      </c>
      <c r="GA217" s="201"/>
      <c r="GB217" s="201"/>
      <c r="GC217" s="203"/>
      <c r="GD217" s="201"/>
      <c r="GE217" s="201"/>
      <c r="GF217" s="201"/>
      <c r="GG217" s="201" t="str">
        <f t="shared" si="265"/>
        <v/>
      </c>
      <c r="GH217" s="201"/>
      <c r="GI217" s="201"/>
      <c r="GJ217" s="203"/>
      <c r="GK217" s="201"/>
      <c r="GL217" s="201"/>
      <c r="GM217" s="201"/>
      <c r="GN217" s="201" t="str">
        <f t="shared" si="266"/>
        <v/>
      </c>
      <c r="GO217" s="201"/>
      <c r="GP217" s="201"/>
      <c r="GQ217" s="203"/>
      <c r="GR217" s="201"/>
      <c r="GS217" s="201"/>
      <c r="GT217" s="201"/>
      <c r="GU217" s="201" t="str">
        <f t="shared" si="267"/>
        <v/>
      </c>
      <c r="GV217" s="201"/>
      <c r="GW217" s="201"/>
      <c r="GX217" s="203"/>
      <c r="GY217" s="201"/>
      <c r="GZ217" s="201"/>
      <c r="HA217" s="201"/>
      <c r="HB217" s="201" t="str">
        <f t="shared" si="268"/>
        <v/>
      </c>
      <c r="HC217" s="201"/>
      <c r="HD217" s="201"/>
      <c r="HE217" s="203"/>
      <c r="HF217" s="201"/>
      <c r="HG217" s="201"/>
      <c r="HH217" s="201"/>
      <c r="HI217" s="201" t="str">
        <f t="shared" si="269"/>
        <v/>
      </c>
      <c r="HJ217" s="201"/>
      <c r="HK217" s="201"/>
      <c r="HL217" s="201"/>
      <c r="HM217" s="201"/>
      <c r="HN217" s="201"/>
      <c r="HO217" s="201"/>
      <c r="HP217" s="201" t="str">
        <f t="shared" si="270"/>
        <v/>
      </c>
      <c r="HQ217" s="201"/>
      <c r="HR217" s="201"/>
      <c r="HS217" s="203"/>
      <c r="HT217" s="201"/>
      <c r="HU217" s="201"/>
      <c r="HV217" s="201"/>
      <c r="HW217" s="201" t="str">
        <f t="shared" si="271"/>
        <v/>
      </c>
      <c r="HX217" s="201"/>
      <c r="HY217" s="201"/>
      <c r="HZ217" s="203"/>
      <c r="IA217" s="201"/>
      <c r="IB217" s="201"/>
      <c r="IC217" s="201"/>
      <c r="ID217" s="201" t="str">
        <f t="shared" si="272"/>
        <v/>
      </c>
      <c r="IE217" s="201"/>
      <c r="IF217" s="201"/>
      <c r="IG217" s="203"/>
      <c r="IH217" s="201"/>
      <c r="II217" s="201"/>
      <c r="IJ217" s="201"/>
      <c r="IK217" s="201" t="str">
        <f t="shared" si="273"/>
        <v/>
      </c>
      <c r="IL217" s="201"/>
      <c r="IM217" s="201"/>
      <c r="IN217" s="203"/>
      <c r="IO217" s="201"/>
      <c r="IP217" s="201"/>
      <c r="IQ217" s="201"/>
      <c r="IR217" s="201" t="str">
        <f t="shared" si="274"/>
        <v/>
      </c>
      <c r="IS217" s="201"/>
      <c r="IT217" s="201"/>
      <c r="IU217" s="203"/>
      <c r="IV217" s="201"/>
      <c r="IW217" s="201"/>
      <c r="IX217" s="201"/>
      <c r="IY217" s="201" t="str">
        <f t="shared" si="275"/>
        <v/>
      </c>
      <c r="IZ217" s="201"/>
      <c r="JA217" s="201"/>
      <c r="JB217" s="201"/>
      <c r="JC217" s="201"/>
      <c r="JD217" s="201"/>
      <c r="JE217" s="201"/>
      <c r="JF217" s="201" t="str">
        <f t="shared" si="276"/>
        <v/>
      </c>
      <c r="JG217" s="201"/>
      <c r="JH217" s="201"/>
      <c r="JI217" s="203"/>
      <c r="JJ217" s="201"/>
      <c r="JK217" s="201"/>
      <c r="JL217" s="201"/>
      <c r="JM217" s="201" t="str">
        <f t="shared" si="277"/>
        <v/>
      </c>
      <c r="JN217" s="201"/>
      <c r="JO217" s="201"/>
      <c r="JP217" s="203"/>
      <c r="JQ217" s="201"/>
      <c r="JR217" s="201"/>
      <c r="JS217" s="201"/>
      <c r="JT217" s="201" t="str">
        <f t="shared" si="278"/>
        <v/>
      </c>
      <c r="JU217" s="201"/>
      <c r="JV217" s="201"/>
      <c r="JW217" s="203"/>
      <c r="JX217" s="201"/>
      <c r="JY217" s="201"/>
      <c r="JZ217" s="201"/>
      <c r="KA217" s="201" t="str">
        <f t="shared" si="279"/>
        <v/>
      </c>
      <c r="KB217" s="201"/>
      <c r="KC217" s="201"/>
      <c r="KD217" s="203"/>
      <c r="KE217" s="201"/>
      <c r="KF217" s="201"/>
      <c r="KG217" s="201"/>
      <c r="KH217" s="201" t="str">
        <f t="shared" si="280"/>
        <v/>
      </c>
      <c r="KI217" s="201"/>
      <c r="KJ217" s="201"/>
      <c r="KK217" s="203"/>
      <c r="KL217" s="201"/>
      <c r="KM217" s="201"/>
      <c r="KN217" s="201"/>
      <c r="KO217" s="201" t="str">
        <f t="shared" si="281"/>
        <v/>
      </c>
      <c r="KP217" s="201"/>
      <c r="KQ217" s="201"/>
      <c r="KR217" s="201"/>
      <c r="KS217" s="201"/>
      <c r="KT217" s="201"/>
      <c r="KU217" s="201"/>
      <c r="KV217" s="201" t="str">
        <f t="shared" si="282"/>
        <v/>
      </c>
      <c r="KW217" s="201"/>
      <c r="KX217" s="201"/>
      <c r="KY217" s="203"/>
      <c r="KZ217" s="201"/>
      <c r="LA217" s="201"/>
      <c r="LB217" s="201"/>
      <c r="LC217" s="201" t="str">
        <f t="shared" si="283"/>
        <v/>
      </c>
      <c r="LD217" s="201"/>
      <c r="LE217" s="201"/>
      <c r="LF217" s="203"/>
      <c r="LG217" s="201"/>
      <c r="LH217" s="201"/>
      <c r="LI217" s="201"/>
      <c r="LJ217" s="201" t="str">
        <f t="shared" si="220"/>
        <v/>
      </c>
      <c r="LK217" s="201"/>
      <c r="LL217" s="201"/>
      <c r="LM217" s="203"/>
      <c r="LN217" s="201"/>
      <c r="LO217" s="201"/>
      <c r="LP217" s="201"/>
      <c r="LQ217" s="201" t="str">
        <f t="shared" si="221"/>
        <v/>
      </c>
      <c r="LR217" s="201"/>
      <c r="LS217" s="201"/>
      <c r="LT217" s="203"/>
      <c r="LU217" s="201"/>
      <c r="LV217" s="201"/>
      <c r="LW217" s="201"/>
      <c r="LX217" s="201" t="str">
        <f t="shared" si="222"/>
        <v/>
      </c>
      <c r="LY217" s="201"/>
      <c r="LZ217" s="201"/>
      <c r="MA217" s="203"/>
      <c r="MB217" s="201"/>
      <c r="MC217" s="201"/>
      <c r="MD217" s="201"/>
      <c r="ME217" s="201" t="str">
        <f t="shared" si="223"/>
        <v/>
      </c>
      <c r="MF217" s="201"/>
      <c r="MG217" s="201"/>
      <c r="MH217" s="201"/>
      <c r="MI217" s="201"/>
      <c r="MJ217" s="201"/>
      <c r="MK217" s="201"/>
      <c r="ML217" s="201" t="str">
        <f t="shared" si="224"/>
        <v/>
      </c>
      <c r="MM217" s="201"/>
      <c r="MN217" s="201"/>
      <c r="MO217" s="203"/>
      <c r="MP217" s="201"/>
      <c r="MQ217" s="201"/>
      <c r="MR217" s="201"/>
      <c r="MS217" s="201" t="str">
        <f t="shared" si="225"/>
        <v/>
      </c>
      <c r="MT217" s="201"/>
      <c r="MU217" s="201"/>
      <c r="MV217" s="203"/>
      <c r="MW217" s="201"/>
      <c r="MX217" s="201"/>
      <c r="MY217" s="201"/>
      <c r="MZ217" s="201" t="str">
        <f t="shared" si="226"/>
        <v/>
      </c>
      <c r="NA217" s="201"/>
      <c r="NB217" s="201"/>
      <c r="NC217" s="203"/>
      <c r="ND217" s="201"/>
      <c r="NE217" s="201"/>
      <c r="NF217" s="201"/>
      <c r="NG217" s="201" t="str">
        <f t="shared" si="227"/>
        <v/>
      </c>
      <c r="NH217" s="201"/>
      <c r="NI217" s="201"/>
      <c r="NJ217" s="203"/>
      <c r="NK217" s="201"/>
      <c r="NL217" s="201"/>
      <c r="NM217" s="201"/>
      <c r="NN217" s="201" t="str">
        <f t="shared" si="228"/>
        <v/>
      </c>
      <c r="NO217" s="201"/>
      <c r="NP217" s="201"/>
      <c r="NQ217" s="203"/>
      <c r="NR217" s="201"/>
      <c r="NS217" s="201"/>
      <c r="NT217" s="201"/>
      <c r="NU217" s="201" t="str">
        <f t="shared" si="229"/>
        <v/>
      </c>
      <c r="NV217" s="201"/>
      <c r="NW217" s="201"/>
      <c r="NX217" s="201"/>
      <c r="NY217" s="201"/>
      <c r="NZ217" s="201"/>
      <c r="OA217" s="201"/>
      <c r="OB217" s="201" t="str">
        <f t="shared" si="230"/>
        <v/>
      </c>
      <c r="OC217" s="201"/>
      <c r="OD217" s="201"/>
      <c r="OE217" s="203"/>
      <c r="OF217" s="201"/>
      <c r="OG217" s="201"/>
      <c r="OH217" s="201"/>
      <c r="OI217" s="201" t="str">
        <f t="shared" si="231"/>
        <v/>
      </c>
      <c r="OJ217" s="201"/>
      <c r="OK217" s="201"/>
      <c r="OL217" s="203"/>
      <c r="OM217" s="201"/>
      <c r="ON217" s="201"/>
      <c r="OO217" s="201"/>
      <c r="OP217" s="201" t="str">
        <f t="shared" si="232"/>
        <v/>
      </c>
      <c r="OQ217" s="201"/>
      <c r="OR217" s="201"/>
      <c r="OS217" s="203"/>
      <c r="OT217" s="201"/>
      <c r="OU217" s="201"/>
      <c r="OV217" s="201"/>
      <c r="OW217" s="201" t="str">
        <f t="shared" si="233"/>
        <v/>
      </c>
      <c r="OX217" s="201"/>
      <c r="OY217" s="201"/>
      <c r="OZ217" s="203"/>
      <c r="PA217" s="201"/>
      <c r="PB217" s="201"/>
      <c r="PC217" s="201"/>
      <c r="PD217" s="201" t="str">
        <f t="shared" si="234"/>
        <v/>
      </c>
      <c r="PE217" s="201"/>
      <c r="PF217" s="201"/>
      <c r="PG217" s="203"/>
      <c r="PH217" s="201"/>
      <c r="PI217" s="201"/>
      <c r="PJ217" s="201"/>
      <c r="PK217" s="201" t="str">
        <f t="shared" si="235"/>
        <v/>
      </c>
      <c r="PL217" s="201"/>
      <c r="PM217" s="201"/>
      <c r="PN217" s="201"/>
      <c r="PO217" s="201"/>
      <c r="PP217" s="201"/>
      <c r="PQ217" s="201"/>
      <c r="PR217" s="201" t="str">
        <f t="shared" si="236"/>
        <v/>
      </c>
      <c r="PS217" s="201"/>
      <c r="PT217" s="201"/>
      <c r="PU217" s="201"/>
      <c r="PV217" s="201"/>
      <c r="PW217" s="201"/>
      <c r="PX217" s="201"/>
      <c r="PY217" s="201" t="str">
        <f t="shared" si="237"/>
        <v/>
      </c>
      <c r="PZ217" s="201"/>
      <c r="QA217" s="201"/>
      <c r="QB217" s="201"/>
      <c r="QC217" s="201"/>
      <c r="QD217" s="201"/>
      <c r="QE217" s="201"/>
      <c r="QF217" s="201" t="str">
        <f t="shared" si="238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5" x14ac:dyDescent="0.2">
      <c r="A218" s="201"/>
      <c r="B218" s="202"/>
      <c r="C218" s="202"/>
      <c r="D218" s="202"/>
      <c r="E218" s="202"/>
      <c r="F218" s="201"/>
      <c r="G218" s="201" t="e">
        <f t="shared" si="290"/>
        <v>#N/A</v>
      </c>
      <c r="H218" s="202"/>
      <c r="I218" s="202"/>
      <c r="J218" s="202"/>
      <c r="K218" s="201"/>
      <c r="L218" s="201"/>
      <c r="M218" s="201"/>
      <c r="N218" s="201">
        <f t="shared" si="291"/>
        <v>0</v>
      </c>
      <c r="O218" s="201"/>
      <c r="P218" s="201"/>
      <c r="Q218" s="203"/>
      <c r="R218" s="201"/>
      <c r="S218" s="201"/>
      <c r="T218" s="201"/>
      <c r="U218" s="201">
        <f t="shared" si="292"/>
        <v>0</v>
      </c>
      <c r="V218" s="201"/>
      <c r="W218" s="201"/>
      <c r="X218" s="203"/>
      <c r="Y218" s="201"/>
      <c r="Z218" s="201"/>
      <c r="AA218" s="201"/>
      <c r="AB218" s="201">
        <f t="shared" si="293"/>
        <v>0</v>
      </c>
      <c r="AC218" s="201"/>
      <c r="AD218" s="201"/>
      <c r="AE218" s="203"/>
      <c r="AF218" s="201"/>
      <c r="AG218" s="201"/>
      <c r="AH218" s="201"/>
      <c r="AI218" s="201">
        <f t="shared" si="243"/>
        <v>0</v>
      </c>
      <c r="AJ218" s="201"/>
      <c r="AK218" s="201"/>
      <c r="AL218" s="203"/>
      <c r="AM218" s="201"/>
      <c r="AN218" s="201"/>
      <c r="AO218" s="201"/>
      <c r="AP218" s="201">
        <f t="shared" si="244"/>
        <v>0</v>
      </c>
      <c r="AQ218" s="201"/>
      <c r="AR218" s="201"/>
      <c r="AS218" s="203"/>
      <c r="AT218" s="201"/>
      <c r="AU218" s="201"/>
      <c r="AV218" s="201"/>
      <c r="AW218" s="201">
        <f t="shared" si="245"/>
        <v>0</v>
      </c>
      <c r="AX218" s="201"/>
      <c r="AY218" s="201"/>
      <c r="AZ218" s="201"/>
      <c r="BA218" s="201"/>
      <c r="BB218" s="201"/>
      <c r="BC218" s="201"/>
      <c r="BD218" s="201">
        <f t="shared" si="246"/>
        <v>0</v>
      </c>
      <c r="BE218" s="201"/>
      <c r="BF218" s="201"/>
      <c r="BG218" s="203"/>
      <c r="BH218" s="201"/>
      <c r="BI218" s="201"/>
      <c r="BJ218" s="201"/>
      <c r="BK218" s="201">
        <f t="shared" si="247"/>
        <v>0</v>
      </c>
      <c r="BL218" s="201"/>
      <c r="BM218" s="201"/>
      <c r="BN218" s="203"/>
      <c r="BO218" s="201"/>
      <c r="BP218" s="201"/>
      <c r="BQ218" s="201"/>
      <c r="BR218" s="201">
        <f t="shared" si="248"/>
        <v>0</v>
      </c>
      <c r="BS218" s="201"/>
      <c r="BT218" s="201"/>
      <c r="BU218" s="203"/>
      <c r="BV218" s="201"/>
      <c r="BW218" s="201"/>
      <c r="BX218" s="201"/>
      <c r="BY218" s="201">
        <f t="shared" si="249"/>
        <v>0</v>
      </c>
      <c r="BZ218" s="201"/>
      <c r="CA218" s="201"/>
      <c r="CB218" s="203"/>
      <c r="CC218" s="201"/>
      <c r="CD218" s="201"/>
      <c r="CE218" s="201"/>
      <c r="CF218" s="201">
        <f t="shared" si="250"/>
        <v>0</v>
      </c>
      <c r="CG218" s="201"/>
      <c r="CH218" s="201"/>
      <c r="CI218" s="203"/>
      <c r="CJ218" s="201"/>
      <c r="CK218" s="201"/>
      <c r="CL218" s="201"/>
      <c r="CM218" s="201">
        <f t="shared" si="251"/>
        <v>0</v>
      </c>
      <c r="CN218" s="201"/>
      <c r="CO218" s="201"/>
      <c r="CP218" s="201"/>
      <c r="CQ218" s="201"/>
      <c r="CR218" s="201"/>
      <c r="CS218" s="201"/>
      <c r="CT218" s="201">
        <f t="shared" si="252"/>
        <v>0</v>
      </c>
      <c r="CU218" s="201"/>
      <c r="CV218" s="201"/>
      <c r="CW218" s="203"/>
      <c r="CX218" s="201"/>
      <c r="CY218" s="201"/>
      <c r="CZ218" s="201"/>
      <c r="DA218" s="201">
        <f t="shared" si="253"/>
        <v>0</v>
      </c>
      <c r="DB218" s="201"/>
      <c r="DC218" s="201"/>
      <c r="DD218" s="203"/>
      <c r="DE218" s="201"/>
      <c r="DF218" s="201"/>
      <c r="DG218" s="201"/>
      <c r="DH218" s="201">
        <f t="shared" si="254"/>
        <v>0</v>
      </c>
      <c r="DI218" s="201"/>
      <c r="DJ218" s="201"/>
      <c r="DK218" s="203"/>
      <c r="DL218" s="201"/>
      <c r="DM218" s="201"/>
      <c r="DN218" s="201"/>
      <c r="DO218" s="201">
        <f t="shared" si="255"/>
        <v>0</v>
      </c>
      <c r="DP218" s="201"/>
      <c r="DQ218" s="201"/>
      <c r="DR218" s="203"/>
      <c r="DS218" s="201"/>
      <c r="DT218" s="201"/>
      <c r="DU218" s="201"/>
      <c r="DV218" s="201">
        <f t="shared" si="256"/>
        <v>0</v>
      </c>
      <c r="DW218" s="201"/>
      <c r="DX218" s="201"/>
      <c r="DY218" s="203"/>
      <c r="DZ218" s="201"/>
      <c r="EA218" s="201"/>
      <c r="EB218" s="201"/>
      <c r="EC218" s="201">
        <f t="shared" si="257"/>
        <v>0</v>
      </c>
      <c r="ED218" s="201"/>
      <c r="EE218" s="201"/>
      <c r="EF218" s="201"/>
      <c r="EG218" s="201"/>
      <c r="EH218" s="201"/>
      <c r="EI218" s="201"/>
      <c r="EJ218" s="201">
        <f t="shared" si="258"/>
        <v>0</v>
      </c>
      <c r="EK218" s="201"/>
      <c r="EL218" s="201"/>
      <c r="EM218" s="203"/>
      <c r="EN218" s="201"/>
      <c r="EO218" s="201"/>
      <c r="EP218" s="201"/>
      <c r="EQ218" s="201">
        <f t="shared" si="259"/>
        <v>0</v>
      </c>
      <c r="ER218" s="201"/>
      <c r="ES218" s="201"/>
      <c r="ET218" s="203"/>
      <c r="EU218" s="201"/>
      <c r="EV218" s="201"/>
      <c r="EW218" s="201"/>
      <c r="EX218" s="201">
        <f t="shared" si="260"/>
        <v>0</v>
      </c>
      <c r="EY218" s="201"/>
      <c r="EZ218" s="201"/>
      <c r="FA218" s="203"/>
      <c r="FB218" s="201"/>
      <c r="FC218" s="201"/>
      <c r="FD218" s="201"/>
      <c r="FE218" s="201">
        <f t="shared" si="261"/>
        <v>0</v>
      </c>
      <c r="FF218" s="201"/>
      <c r="FG218" s="201"/>
      <c r="FH218" s="203"/>
      <c r="FI218" s="201"/>
      <c r="FJ218" s="201"/>
      <c r="FK218" s="201"/>
      <c r="FL218" s="201" t="str">
        <f t="shared" si="262"/>
        <v/>
      </c>
      <c r="FM218" s="201"/>
      <c r="FN218" s="201"/>
      <c r="FO218" s="203"/>
      <c r="FP218" s="201"/>
      <c r="FQ218" s="201"/>
      <c r="FR218" s="201"/>
      <c r="FS218" s="201">
        <f t="shared" si="263"/>
        <v>0</v>
      </c>
      <c r="FT218" s="201"/>
      <c r="FU218" s="201"/>
      <c r="FV218" s="201"/>
      <c r="FW218" s="201"/>
      <c r="FX218" s="201"/>
      <c r="FY218" s="201"/>
      <c r="FZ218" s="201" t="str">
        <f t="shared" si="264"/>
        <v/>
      </c>
      <c r="GA218" s="201"/>
      <c r="GB218" s="201"/>
      <c r="GC218" s="203"/>
      <c r="GD218" s="201"/>
      <c r="GE218" s="201"/>
      <c r="GF218" s="201"/>
      <c r="GG218" s="201" t="str">
        <f t="shared" si="265"/>
        <v/>
      </c>
      <c r="GH218" s="201"/>
      <c r="GI218" s="201"/>
      <c r="GJ218" s="203"/>
      <c r="GK218" s="201"/>
      <c r="GL218" s="201"/>
      <c r="GM218" s="201"/>
      <c r="GN218" s="201" t="str">
        <f t="shared" si="266"/>
        <v/>
      </c>
      <c r="GO218" s="201"/>
      <c r="GP218" s="201"/>
      <c r="GQ218" s="203"/>
      <c r="GR218" s="201"/>
      <c r="GS218" s="201"/>
      <c r="GT218" s="201"/>
      <c r="GU218" s="201" t="str">
        <f t="shared" si="267"/>
        <v/>
      </c>
      <c r="GV218" s="201"/>
      <c r="GW218" s="201"/>
      <c r="GX218" s="203"/>
      <c r="GY218" s="201"/>
      <c r="GZ218" s="201"/>
      <c r="HA218" s="201"/>
      <c r="HB218" s="201" t="str">
        <f t="shared" si="268"/>
        <v/>
      </c>
      <c r="HC218" s="201"/>
      <c r="HD218" s="201"/>
      <c r="HE218" s="203"/>
      <c r="HF218" s="201"/>
      <c r="HG218" s="201"/>
      <c r="HH218" s="201"/>
      <c r="HI218" s="201" t="str">
        <f t="shared" si="269"/>
        <v/>
      </c>
      <c r="HJ218" s="201"/>
      <c r="HK218" s="201"/>
      <c r="HL218" s="201"/>
      <c r="HM218" s="201"/>
      <c r="HN218" s="201"/>
      <c r="HO218" s="201"/>
      <c r="HP218" s="201" t="str">
        <f t="shared" si="270"/>
        <v/>
      </c>
      <c r="HQ218" s="201"/>
      <c r="HR218" s="201"/>
      <c r="HS218" s="203"/>
      <c r="HT218" s="201"/>
      <c r="HU218" s="201"/>
      <c r="HV218" s="201"/>
      <c r="HW218" s="201" t="str">
        <f t="shared" si="271"/>
        <v/>
      </c>
      <c r="HX218" s="201"/>
      <c r="HY218" s="201"/>
      <c r="HZ218" s="203"/>
      <c r="IA218" s="201"/>
      <c r="IB218" s="201"/>
      <c r="IC218" s="201"/>
      <c r="ID218" s="201" t="str">
        <f t="shared" si="272"/>
        <v/>
      </c>
      <c r="IE218" s="201"/>
      <c r="IF218" s="201"/>
      <c r="IG218" s="203"/>
      <c r="IH218" s="201"/>
      <c r="II218" s="201"/>
      <c r="IJ218" s="201"/>
      <c r="IK218" s="201" t="str">
        <f t="shared" si="273"/>
        <v/>
      </c>
      <c r="IL218" s="201"/>
      <c r="IM218" s="201"/>
      <c r="IN218" s="203"/>
      <c r="IO218" s="201"/>
      <c r="IP218" s="201"/>
      <c r="IQ218" s="201"/>
      <c r="IR218" s="201" t="str">
        <f t="shared" si="274"/>
        <v/>
      </c>
      <c r="IS218" s="201"/>
      <c r="IT218" s="201"/>
      <c r="IU218" s="203"/>
      <c r="IV218" s="201"/>
      <c r="IW218" s="201"/>
      <c r="IX218" s="201"/>
      <c r="IY218" s="201" t="str">
        <f t="shared" si="275"/>
        <v/>
      </c>
      <c r="IZ218" s="201"/>
      <c r="JA218" s="201"/>
      <c r="JB218" s="201"/>
      <c r="JC218" s="201"/>
      <c r="JD218" s="201"/>
      <c r="JE218" s="201"/>
      <c r="JF218" s="201" t="str">
        <f t="shared" si="276"/>
        <v/>
      </c>
      <c r="JG218" s="201"/>
      <c r="JH218" s="201"/>
      <c r="JI218" s="203"/>
      <c r="JJ218" s="201"/>
      <c r="JK218" s="201"/>
      <c r="JL218" s="201"/>
      <c r="JM218" s="201" t="str">
        <f t="shared" si="277"/>
        <v/>
      </c>
      <c r="JN218" s="201"/>
      <c r="JO218" s="201"/>
      <c r="JP218" s="203"/>
      <c r="JQ218" s="201"/>
      <c r="JR218" s="201"/>
      <c r="JS218" s="201"/>
      <c r="JT218" s="201" t="str">
        <f t="shared" si="278"/>
        <v/>
      </c>
      <c r="JU218" s="201"/>
      <c r="JV218" s="201"/>
      <c r="JW218" s="203"/>
      <c r="JX218" s="201"/>
      <c r="JY218" s="201"/>
      <c r="JZ218" s="201"/>
      <c r="KA218" s="201" t="str">
        <f t="shared" si="279"/>
        <v/>
      </c>
      <c r="KB218" s="201"/>
      <c r="KC218" s="201"/>
      <c r="KD218" s="203"/>
      <c r="KE218" s="201"/>
      <c r="KF218" s="201"/>
      <c r="KG218" s="201"/>
      <c r="KH218" s="201" t="str">
        <f t="shared" si="280"/>
        <v/>
      </c>
      <c r="KI218" s="201"/>
      <c r="KJ218" s="201"/>
      <c r="KK218" s="203"/>
      <c r="KL218" s="201"/>
      <c r="KM218" s="201"/>
      <c r="KN218" s="201"/>
      <c r="KO218" s="201" t="str">
        <f t="shared" si="281"/>
        <v/>
      </c>
      <c r="KP218" s="201"/>
      <c r="KQ218" s="201"/>
      <c r="KR218" s="201"/>
      <c r="KS218" s="201"/>
      <c r="KT218" s="201"/>
      <c r="KU218" s="201"/>
      <c r="KV218" s="201" t="str">
        <f t="shared" si="282"/>
        <v/>
      </c>
      <c r="KW218" s="201"/>
      <c r="KX218" s="201"/>
      <c r="KY218" s="203"/>
      <c r="KZ218" s="201"/>
      <c r="LA218" s="201"/>
      <c r="LB218" s="201"/>
      <c r="LC218" s="201" t="str">
        <f t="shared" si="283"/>
        <v/>
      </c>
      <c r="LD218" s="201"/>
      <c r="LE218" s="201"/>
      <c r="LF218" s="203"/>
      <c r="LG218" s="201"/>
      <c r="LH218" s="201"/>
      <c r="LI218" s="201"/>
      <c r="LJ218" s="201" t="str">
        <f t="shared" si="220"/>
        <v/>
      </c>
      <c r="LK218" s="201"/>
      <c r="LL218" s="201"/>
      <c r="LM218" s="203"/>
      <c r="LN218" s="201"/>
      <c r="LO218" s="201"/>
      <c r="LP218" s="201"/>
      <c r="LQ218" s="201" t="str">
        <f t="shared" si="221"/>
        <v/>
      </c>
      <c r="LR218" s="201"/>
      <c r="LS218" s="201"/>
      <c r="LT218" s="203"/>
      <c r="LU218" s="201"/>
      <c r="LV218" s="201"/>
      <c r="LW218" s="201"/>
      <c r="LX218" s="201" t="str">
        <f t="shared" si="222"/>
        <v/>
      </c>
      <c r="LY218" s="201"/>
      <c r="LZ218" s="201"/>
      <c r="MA218" s="203"/>
      <c r="MB218" s="201"/>
      <c r="MC218" s="201"/>
      <c r="MD218" s="201"/>
      <c r="ME218" s="201" t="str">
        <f t="shared" si="223"/>
        <v/>
      </c>
      <c r="MF218" s="201"/>
      <c r="MG218" s="201"/>
      <c r="MH218" s="201"/>
      <c r="MI218" s="201"/>
      <c r="MJ218" s="201"/>
      <c r="MK218" s="201"/>
      <c r="ML218" s="201" t="str">
        <f t="shared" si="224"/>
        <v/>
      </c>
      <c r="MM218" s="201"/>
      <c r="MN218" s="201"/>
      <c r="MO218" s="203"/>
      <c r="MP218" s="201"/>
      <c r="MQ218" s="201"/>
      <c r="MR218" s="201"/>
      <c r="MS218" s="201" t="str">
        <f t="shared" si="225"/>
        <v/>
      </c>
      <c r="MT218" s="201"/>
      <c r="MU218" s="201"/>
      <c r="MV218" s="203"/>
      <c r="MW218" s="201"/>
      <c r="MX218" s="201"/>
      <c r="MY218" s="201"/>
      <c r="MZ218" s="201" t="str">
        <f t="shared" si="226"/>
        <v/>
      </c>
      <c r="NA218" s="201"/>
      <c r="NB218" s="201"/>
      <c r="NC218" s="203"/>
      <c r="ND218" s="201"/>
      <c r="NE218" s="201"/>
      <c r="NF218" s="201"/>
      <c r="NG218" s="201" t="str">
        <f t="shared" si="227"/>
        <v/>
      </c>
      <c r="NH218" s="201"/>
      <c r="NI218" s="201"/>
      <c r="NJ218" s="203"/>
      <c r="NK218" s="201"/>
      <c r="NL218" s="201"/>
      <c r="NM218" s="201"/>
      <c r="NN218" s="201" t="str">
        <f t="shared" si="228"/>
        <v/>
      </c>
      <c r="NO218" s="201"/>
      <c r="NP218" s="201"/>
      <c r="NQ218" s="203"/>
      <c r="NR218" s="201"/>
      <c r="NS218" s="201"/>
      <c r="NT218" s="201"/>
      <c r="NU218" s="201" t="str">
        <f t="shared" si="229"/>
        <v/>
      </c>
      <c r="NV218" s="201"/>
      <c r="NW218" s="201"/>
      <c r="NX218" s="201"/>
      <c r="NY218" s="201"/>
      <c r="NZ218" s="201"/>
      <c r="OA218" s="201"/>
      <c r="OB218" s="201" t="str">
        <f t="shared" si="230"/>
        <v/>
      </c>
      <c r="OC218" s="201"/>
      <c r="OD218" s="201"/>
      <c r="OE218" s="203"/>
      <c r="OF218" s="201"/>
      <c r="OG218" s="201"/>
      <c r="OH218" s="201"/>
      <c r="OI218" s="201" t="str">
        <f t="shared" si="231"/>
        <v/>
      </c>
      <c r="OJ218" s="201"/>
      <c r="OK218" s="201"/>
      <c r="OL218" s="203"/>
      <c r="OM218" s="201"/>
      <c r="ON218" s="201"/>
      <c r="OO218" s="201"/>
      <c r="OP218" s="201" t="str">
        <f t="shared" si="232"/>
        <v/>
      </c>
      <c r="OQ218" s="201"/>
      <c r="OR218" s="201"/>
      <c r="OS218" s="203"/>
      <c r="OT218" s="201"/>
      <c r="OU218" s="201"/>
      <c r="OV218" s="201"/>
      <c r="OW218" s="201" t="str">
        <f t="shared" si="233"/>
        <v/>
      </c>
      <c r="OX218" s="201"/>
      <c r="OY218" s="201"/>
      <c r="OZ218" s="203"/>
      <c r="PA218" s="201"/>
      <c r="PB218" s="201"/>
      <c r="PC218" s="201"/>
      <c r="PD218" s="201" t="str">
        <f t="shared" si="234"/>
        <v/>
      </c>
      <c r="PE218" s="201"/>
      <c r="PF218" s="201"/>
      <c r="PG218" s="203"/>
      <c r="PH218" s="201"/>
      <c r="PI218" s="201"/>
      <c r="PJ218" s="201"/>
      <c r="PK218" s="201" t="str">
        <f t="shared" si="235"/>
        <v/>
      </c>
      <c r="PL218" s="201"/>
      <c r="PM218" s="201"/>
      <c r="PN218" s="201"/>
      <c r="PO218" s="201"/>
      <c r="PP218" s="201"/>
      <c r="PQ218" s="201"/>
      <c r="PR218" s="201" t="str">
        <f t="shared" si="236"/>
        <v/>
      </c>
      <c r="PS218" s="201"/>
      <c r="PT218" s="201"/>
      <c r="PU218" s="201"/>
      <c r="PV218" s="201"/>
      <c r="PW218" s="201"/>
      <c r="PX218" s="201"/>
      <c r="PY218" s="201" t="str">
        <f t="shared" si="237"/>
        <v/>
      </c>
      <c r="PZ218" s="201"/>
      <c r="QA218" s="201"/>
      <c r="QB218" s="201"/>
      <c r="QC218" s="201"/>
      <c r="QD218" s="201"/>
      <c r="QE218" s="201"/>
      <c r="QF218" s="201" t="str">
        <f t="shared" si="238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5" x14ac:dyDescent="0.2">
      <c r="A219" s="201"/>
      <c r="B219" s="202"/>
      <c r="C219" s="202"/>
      <c r="D219" s="202"/>
      <c r="E219" s="202"/>
      <c r="F219" s="201"/>
      <c r="G219" s="201" t="e">
        <f t="shared" si="290"/>
        <v>#N/A</v>
      </c>
      <c r="H219" s="202"/>
      <c r="I219" s="202"/>
      <c r="J219" s="202"/>
      <c r="K219" s="201"/>
      <c r="L219" s="201"/>
      <c r="M219" s="201"/>
      <c r="N219" s="201">
        <f t="shared" si="291"/>
        <v>0</v>
      </c>
      <c r="O219" s="201"/>
      <c r="P219" s="201"/>
      <c r="Q219" s="203"/>
      <c r="R219" s="201"/>
      <c r="S219" s="201"/>
      <c r="T219" s="201"/>
      <c r="U219" s="201">
        <f t="shared" si="292"/>
        <v>0</v>
      </c>
      <c r="V219" s="201"/>
      <c r="W219" s="201"/>
      <c r="X219" s="203"/>
      <c r="Y219" s="201"/>
      <c r="Z219" s="201"/>
      <c r="AA219" s="201"/>
      <c r="AB219" s="201">
        <f t="shared" si="293"/>
        <v>0</v>
      </c>
      <c r="AC219" s="201"/>
      <c r="AD219" s="201"/>
      <c r="AE219" s="203"/>
      <c r="AF219" s="201"/>
      <c r="AG219" s="201"/>
      <c r="AH219" s="201"/>
      <c r="AI219" s="201">
        <f t="shared" si="243"/>
        <v>0</v>
      </c>
      <c r="AJ219" s="201"/>
      <c r="AK219" s="201"/>
      <c r="AL219" s="203"/>
      <c r="AM219" s="201"/>
      <c r="AN219" s="201"/>
      <c r="AO219" s="201"/>
      <c r="AP219" s="201">
        <f t="shared" si="244"/>
        <v>0</v>
      </c>
      <c r="AQ219" s="201"/>
      <c r="AR219" s="201"/>
      <c r="AS219" s="203"/>
      <c r="AT219" s="201"/>
      <c r="AU219" s="201"/>
      <c r="AV219" s="201"/>
      <c r="AW219" s="201">
        <f t="shared" si="245"/>
        <v>20</v>
      </c>
      <c r="AX219" s="201"/>
      <c r="AY219" s="201"/>
      <c r="AZ219" s="201"/>
      <c r="BA219" s="201"/>
      <c r="BB219" s="201"/>
      <c r="BC219" s="201"/>
      <c r="BD219" s="201">
        <f t="shared" si="246"/>
        <v>0</v>
      </c>
      <c r="BE219" s="201"/>
      <c r="BF219" s="201"/>
      <c r="BG219" s="203"/>
      <c r="BH219" s="201"/>
      <c r="BI219" s="201"/>
      <c r="BJ219" s="201"/>
      <c r="BK219" s="201">
        <f t="shared" si="247"/>
        <v>20</v>
      </c>
      <c r="BL219" s="201"/>
      <c r="BM219" s="201"/>
      <c r="BN219" s="203"/>
      <c r="BO219" s="201"/>
      <c r="BP219" s="201"/>
      <c r="BQ219" s="201"/>
      <c r="BR219" s="201">
        <f t="shared" si="248"/>
        <v>0</v>
      </c>
      <c r="BS219" s="201"/>
      <c r="BT219" s="201"/>
      <c r="BU219" s="203"/>
      <c r="BV219" s="201"/>
      <c r="BW219" s="201"/>
      <c r="BX219" s="201"/>
      <c r="BY219" s="201">
        <f t="shared" si="249"/>
        <v>0</v>
      </c>
      <c r="BZ219" s="201"/>
      <c r="CA219" s="201"/>
      <c r="CB219" s="203"/>
      <c r="CC219" s="201"/>
      <c r="CD219" s="201"/>
      <c r="CE219" s="201"/>
      <c r="CF219" s="201">
        <f t="shared" si="250"/>
        <v>0</v>
      </c>
      <c r="CG219" s="201"/>
      <c r="CH219" s="201"/>
      <c r="CI219" s="203"/>
      <c r="CJ219" s="201"/>
      <c r="CK219" s="201"/>
      <c r="CL219" s="201"/>
      <c r="CM219" s="201">
        <f t="shared" si="251"/>
        <v>20</v>
      </c>
      <c r="CN219" s="201"/>
      <c r="CO219" s="201"/>
      <c r="CP219" s="201"/>
      <c r="CQ219" s="201"/>
      <c r="CR219" s="201"/>
      <c r="CS219" s="201"/>
      <c r="CT219" s="201">
        <f t="shared" si="252"/>
        <v>0</v>
      </c>
      <c r="CU219" s="201"/>
      <c r="CV219" s="201"/>
      <c r="CW219" s="203"/>
      <c r="CX219" s="201"/>
      <c r="CY219" s="201"/>
      <c r="CZ219" s="201"/>
      <c r="DA219" s="201">
        <f t="shared" si="253"/>
        <v>20</v>
      </c>
      <c r="DB219" s="201"/>
      <c r="DC219" s="201"/>
      <c r="DD219" s="203"/>
      <c r="DE219" s="201"/>
      <c r="DF219" s="201"/>
      <c r="DG219" s="201"/>
      <c r="DH219" s="201">
        <f t="shared" si="254"/>
        <v>20</v>
      </c>
      <c r="DI219" s="201"/>
      <c r="DJ219" s="201"/>
      <c r="DK219" s="203"/>
      <c r="DL219" s="201"/>
      <c r="DM219" s="201"/>
      <c r="DN219" s="201"/>
      <c r="DO219" s="201">
        <f t="shared" si="255"/>
        <v>0</v>
      </c>
      <c r="DP219" s="201"/>
      <c r="DQ219" s="201"/>
      <c r="DR219" s="203"/>
      <c r="DS219" s="201"/>
      <c r="DT219" s="201"/>
      <c r="DU219" s="201"/>
      <c r="DV219" s="201">
        <f t="shared" si="256"/>
        <v>0</v>
      </c>
      <c r="DW219" s="201"/>
      <c r="DX219" s="201"/>
      <c r="DY219" s="203"/>
      <c r="DZ219" s="201"/>
      <c r="EA219" s="201"/>
      <c r="EB219" s="201"/>
      <c r="EC219" s="201">
        <f t="shared" si="257"/>
        <v>20</v>
      </c>
      <c r="ED219" s="201"/>
      <c r="EE219" s="201"/>
      <c r="EF219" s="201"/>
      <c r="EG219" s="201"/>
      <c r="EH219" s="201"/>
      <c r="EI219" s="201"/>
      <c r="EJ219" s="201">
        <f t="shared" si="258"/>
        <v>0</v>
      </c>
      <c r="EK219" s="201"/>
      <c r="EL219" s="201"/>
      <c r="EM219" s="203"/>
      <c r="EN219" s="201"/>
      <c r="EO219" s="201"/>
      <c r="EP219" s="201"/>
      <c r="EQ219" s="201">
        <f t="shared" si="259"/>
        <v>0</v>
      </c>
      <c r="ER219" s="201"/>
      <c r="ES219" s="201"/>
      <c r="ET219" s="203"/>
      <c r="EU219" s="201"/>
      <c r="EV219" s="201"/>
      <c r="EW219" s="201"/>
      <c r="EX219" s="201">
        <f t="shared" si="260"/>
        <v>0</v>
      </c>
      <c r="EY219" s="201"/>
      <c r="EZ219" s="201"/>
      <c r="FA219" s="203"/>
      <c r="FB219" s="201"/>
      <c r="FC219" s="201"/>
      <c r="FD219" s="201"/>
      <c r="FE219" s="201">
        <f t="shared" si="261"/>
        <v>0</v>
      </c>
      <c r="FF219" s="201"/>
      <c r="FG219" s="201"/>
      <c r="FH219" s="203"/>
      <c r="FI219" s="201"/>
      <c r="FJ219" s="201"/>
      <c r="FK219" s="201"/>
      <c r="FL219" s="201" t="str">
        <f t="shared" si="262"/>
        <v/>
      </c>
      <c r="FM219" s="201"/>
      <c r="FN219" s="201"/>
      <c r="FO219" s="203"/>
      <c r="FP219" s="201"/>
      <c r="FQ219" s="201"/>
      <c r="FR219" s="201"/>
      <c r="FS219" s="201">
        <f t="shared" si="263"/>
        <v>0</v>
      </c>
      <c r="FT219" s="201"/>
      <c r="FU219" s="201"/>
      <c r="FV219" s="201"/>
      <c r="FW219" s="201"/>
      <c r="FX219" s="201"/>
      <c r="FY219" s="201"/>
      <c r="FZ219" s="201" t="str">
        <f t="shared" si="264"/>
        <v/>
      </c>
      <c r="GA219" s="201"/>
      <c r="GB219" s="201"/>
      <c r="GC219" s="203"/>
      <c r="GD219" s="201"/>
      <c r="GE219" s="201"/>
      <c r="GF219" s="201"/>
      <c r="GG219" s="201" t="str">
        <f t="shared" si="265"/>
        <v/>
      </c>
      <c r="GH219" s="201"/>
      <c r="GI219" s="201"/>
      <c r="GJ219" s="203"/>
      <c r="GK219" s="201"/>
      <c r="GL219" s="201"/>
      <c r="GM219" s="201"/>
      <c r="GN219" s="201" t="str">
        <f t="shared" si="266"/>
        <v/>
      </c>
      <c r="GO219" s="201"/>
      <c r="GP219" s="201"/>
      <c r="GQ219" s="203"/>
      <c r="GR219" s="201"/>
      <c r="GS219" s="201"/>
      <c r="GT219" s="201"/>
      <c r="GU219" s="201" t="str">
        <f t="shared" si="267"/>
        <v/>
      </c>
      <c r="GV219" s="201"/>
      <c r="GW219" s="201"/>
      <c r="GX219" s="203"/>
      <c r="GY219" s="201"/>
      <c r="GZ219" s="201"/>
      <c r="HA219" s="201"/>
      <c r="HB219" s="201" t="str">
        <f t="shared" si="268"/>
        <v/>
      </c>
      <c r="HC219" s="201"/>
      <c r="HD219" s="201"/>
      <c r="HE219" s="203"/>
      <c r="HF219" s="201"/>
      <c r="HG219" s="201"/>
      <c r="HH219" s="201"/>
      <c r="HI219" s="201" t="str">
        <f t="shared" si="269"/>
        <v/>
      </c>
      <c r="HJ219" s="201"/>
      <c r="HK219" s="201"/>
      <c r="HL219" s="201"/>
      <c r="HM219" s="201"/>
      <c r="HN219" s="201"/>
      <c r="HO219" s="201"/>
      <c r="HP219" s="201" t="str">
        <f t="shared" si="270"/>
        <v/>
      </c>
      <c r="HQ219" s="201"/>
      <c r="HR219" s="201"/>
      <c r="HS219" s="203"/>
      <c r="HT219" s="201"/>
      <c r="HU219" s="201"/>
      <c r="HV219" s="201"/>
      <c r="HW219" s="201" t="str">
        <f t="shared" si="271"/>
        <v/>
      </c>
      <c r="HX219" s="201"/>
      <c r="HY219" s="201"/>
      <c r="HZ219" s="203"/>
      <c r="IA219" s="201"/>
      <c r="IB219" s="201"/>
      <c r="IC219" s="201"/>
      <c r="ID219" s="201" t="str">
        <f t="shared" si="272"/>
        <v/>
      </c>
      <c r="IE219" s="201"/>
      <c r="IF219" s="201"/>
      <c r="IG219" s="203"/>
      <c r="IH219" s="201"/>
      <c r="II219" s="201"/>
      <c r="IJ219" s="201"/>
      <c r="IK219" s="201" t="str">
        <f t="shared" si="273"/>
        <v/>
      </c>
      <c r="IL219" s="201"/>
      <c r="IM219" s="201"/>
      <c r="IN219" s="203"/>
      <c r="IO219" s="201"/>
      <c r="IP219" s="201"/>
      <c r="IQ219" s="201"/>
      <c r="IR219" s="201" t="str">
        <f t="shared" si="274"/>
        <v/>
      </c>
      <c r="IS219" s="201"/>
      <c r="IT219" s="201"/>
      <c r="IU219" s="203"/>
      <c r="IV219" s="201"/>
      <c r="IW219" s="201"/>
      <c r="IX219" s="201"/>
      <c r="IY219" s="201" t="str">
        <f t="shared" si="275"/>
        <v/>
      </c>
      <c r="IZ219" s="201"/>
      <c r="JA219" s="201"/>
      <c r="JB219" s="201"/>
      <c r="JC219" s="201"/>
      <c r="JD219" s="201"/>
      <c r="JE219" s="201"/>
      <c r="JF219" s="201" t="str">
        <f t="shared" si="276"/>
        <v/>
      </c>
      <c r="JG219" s="201"/>
      <c r="JH219" s="201"/>
      <c r="JI219" s="203"/>
      <c r="JJ219" s="201"/>
      <c r="JK219" s="201"/>
      <c r="JL219" s="201"/>
      <c r="JM219" s="201" t="str">
        <f t="shared" si="277"/>
        <v/>
      </c>
      <c r="JN219" s="201"/>
      <c r="JO219" s="201"/>
      <c r="JP219" s="203"/>
      <c r="JQ219" s="201"/>
      <c r="JR219" s="201"/>
      <c r="JS219" s="201"/>
      <c r="JT219" s="201" t="str">
        <f t="shared" si="278"/>
        <v/>
      </c>
      <c r="JU219" s="201"/>
      <c r="JV219" s="201"/>
      <c r="JW219" s="203"/>
      <c r="JX219" s="201"/>
      <c r="JY219" s="201"/>
      <c r="JZ219" s="201"/>
      <c r="KA219" s="201" t="str">
        <f t="shared" si="279"/>
        <v/>
      </c>
      <c r="KB219" s="201"/>
      <c r="KC219" s="201"/>
      <c r="KD219" s="203"/>
      <c r="KE219" s="201"/>
      <c r="KF219" s="201"/>
      <c r="KG219" s="201"/>
      <c r="KH219" s="201" t="str">
        <f t="shared" si="280"/>
        <v/>
      </c>
      <c r="KI219" s="201"/>
      <c r="KJ219" s="201"/>
      <c r="KK219" s="203"/>
      <c r="KL219" s="201"/>
      <c r="KM219" s="201"/>
      <c r="KN219" s="201"/>
      <c r="KO219" s="201" t="str">
        <f t="shared" si="281"/>
        <v/>
      </c>
      <c r="KP219" s="201"/>
      <c r="KQ219" s="201"/>
      <c r="KR219" s="201"/>
      <c r="KS219" s="201"/>
      <c r="KT219" s="201"/>
      <c r="KU219" s="201"/>
      <c r="KV219" s="201" t="str">
        <f t="shared" si="282"/>
        <v/>
      </c>
      <c r="KW219" s="201"/>
      <c r="KX219" s="201"/>
      <c r="KY219" s="203"/>
      <c r="KZ219" s="201"/>
      <c r="LA219" s="201"/>
      <c r="LB219" s="201"/>
      <c r="LC219" s="201" t="str">
        <f t="shared" si="283"/>
        <v/>
      </c>
      <c r="LD219" s="201"/>
      <c r="LE219" s="201"/>
      <c r="LF219" s="203"/>
      <c r="LG219" s="201"/>
      <c r="LH219" s="201"/>
      <c r="LI219" s="201"/>
      <c r="LJ219" s="201" t="str">
        <f t="shared" si="220"/>
        <v/>
      </c>
      <c r="LK219" s="201"/>
      <c r="LL219" s="201"/>
      <c r="LM219" s="203"/>
      <c r="LN219" s="201"/>
      <c r="LO219" s="201"/>
      <c r="LP219" s="201"/>
      <c r="LQ219" s="201" t="str">
        <f t="shared" si="221"/>
        <v/>
      </c>
      <c r="LR219" s="201"/>
      <c r="LS219" s="201"/>
      <c r="LT219" s="203"/>
      <c r="LU219" s="201"/>
      <c r="LV219" s="201"/>
      <c r="LW219" s="201"/>
      <c r="LX219" s="201" t="str">
        <f t="shared" si="222"/>
        <v/>
      </c>
      <c r="LY219" s="201"/>
      <c r="LZ219" s="201"/>
      <c r="MA219" s="203"/>
      <c r="MB219" s="201"/>
      <c r="MC219" s="201"/>
      <c r="MD219" s="201"/>
      <c r="ME219" s="201" t="str">
        <f t="shared" si="223"/>
        <v/>
      </c>
      <c r="MF219" s="201"/>
      <c r="MG219" s="201"/>
      <c r="MH219" s="201"/>
      <c r="MI219" s="201"/>
      <c r="MJ219" s="201"/>
      <c r="MK219" s="201"/>
      <c r="ML219" s="201" t="str">
        <f t="shared" si="224"/>
        <v/>
      </c>
      <c r="MM219" s="201"/>
      <c r="MN219" s="201"/>
      <c r="MO219" s="203"/>
      <c r="MP219" s="201"/>
      <c r="MQ219" s="201"/>
      <c r="MR219" s="201"/>
      <c r="MS219" s="201" t="str">
        <f t="shared" si="225"/>
        <v/>
      </c>
      <c r="MT219" s="201"/>
      <c r="MU219" s="201"/>
      <c r="MV219" s="203"/>
      <c r="MW219" s="201"/>
      <c r="MX219" s="201"/>
      <c r="MY219" s="201"/>
      <c r="MZ219" s="201" t="str">
        <f t="shared" si="226"/>
        <v/>
      </c>
      <c r="NA219" s="201"/>
      <c r="NB219" s="201"/>
      <c r="NC219" s="203"/>
      <c r="ND219" s="201"/>
      <c r="NE219" s="201"/>
      <c r="NF219" s="201"/>
      <c r="NG219" s="201" t="str">
        <f t="shared" si="227"/>
        <v/>
      </c>
      <c r="NH219" s="201"/>
      <c r="NI219" s="201"/>
      <c r="NJ219" s="203"/>
      <c r="NK219" s="201"/>
      <c r="NL219" s="201"/>
      <c r="NM219" s="201"/>
      <c r="NN219" s="201" t="str">
        <f t="shared" si="228"/>
        <v/>
      </c>
      <c r="NO219" s="201"/>
      <c r="NP219" s="201"/>
      <c r="NQ219" s="203"/>
      <c r="NR219" s="201"/>
      <c r="NS219" s="201"/>
      <c r="NT219" s="201"/>
      <c r="NU219" s="201" t="str">
        <f t="shared" si="229"/>
        <v/>
      </c>
      <c r="NV219" s="201"/>
      <c r="NW219" s="201"/>
      <c r="NX219" s="201"/>
      <c r="NY219" s="201"/>
      <c r="NZ219" s="201"/>
      <c r="OA219" s="201"/>
      <c r="OB219" s="201" t="str">
        <f t="shared" si="230"/>
        <v/>
      </c>
      <c r="OC219" s="201"/>
      <c r="OD219" s="201"/>
      <c r="OE219" s="203"/>
      <c r="OF219" s="201"/>
      <c r="OG219" s="201"/>
      <c r="OH219" s="201"/>
      <c r="OI219" s="201" t="str">
        <f t="shared" si="231"/>
        <v/>
      </c>
      <c r="OJ219" s="201"/>
      <c r="OK219" s="201"/>
      <c r="OL219" s="203"/>
      <c r="OM219" s="201"/>
      <c r="ON219" s="201"/>
      <c r="OO219" s="201"/>
      <c r="OP219" s="201" t="str">
        <f t="shared" si="232"/>
        <v/>
      </c>
      <c r="OQ219" s="201"/>
      <c r="OR219" s="201"/>
      <c r="OS219" s="203"/>
      <c r="OT219" s="201"/>
      <c r="OU219" s="201"/>
      <c r="OV219" s="201"/>
      <c r="OW219" s="201" t="str">
        <f t="shared" si="233"/>
        <v/>
      </c>
      <c r="OX219" s="201"/>
      <c r="OY219" s="201"/>
      <c r="OZ219" s="203"/>
      <c r="PA219" s="201"/>
      <c r="PB219" s="201"/>
      <c r="PC219" s="201"/>
      <c r="PD219" s="201" t="str">
        <f t="shared" si="234"/>
        <v/>
      </c>
      <c r="PE219" s="201"/>
      <c r="PF219" s="201"/>
      <c r="PG219" s="203"/>
      <c r="PH219" s="201"/>
      <c r="PI219" s="201"/>
      <c r="PJ219" s="201"/>
      <c r="PK219" s="201" t="str">
        <f t="shared" si="235"/>
        <v/>
      </c>
      <c r="PL219" s="201"/>
      <c r="PM219" s="201"/>
      <c r="PN219" s="201"/>
      <c r="PO219" s="201"/>
      <c r="PP219" s="201"/>
      <c r="PQ219" s="201"/>
      <c r="PR219" s="201" t="str">
        <f t="shared" si="236"/>
        <v/>
      </c>
      <c r="PS219" s="201"/>
      <c r="PT219" s="201"/>
      <c r="PU219" s="201"/>
      <c r="PV219" s="201"/>
      <c r="PW219" s="201"/>
      <c r="PX219" s="201"/>
      <c r="PY219" s="201" t="str">
        <f t="shared" si="237"/>
        <v/>
      </c>
      <c r="PZ219" s="201"/>
      <c r="QA219" s="201"/>
      <c r="QB219" s="201"/>
      <c r="QC219" s="201"/>
      <c r="QD219" s="201"/>
      <c r="QE219" s="201"/>
      <c r="QF219" s="201" t="str">
        <f t="shared" si="238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5" x14ac:dyDescent="0.2">
      <c r="A220" s="201"/>
      <c r="B220" s="202"/>
      <c r="C220" s="202"/>
      <c r="D220" s="202"/>
      <c r="E220" s="202"/>
      <c r="F220" s="201"/>
      <c r="G220" s="201" t="e">
        <f t="shared" si="290"/>
        <v>#N/A</v>
      </c>
      <c r="H220" s="202"/>
      <c r="I220" s="202"/>
      <c r="J220" s="202"/>
      <c r="K220" s="201"/>
      <c r="L220" s="201"/>
      <c r="M220" s="201"/>
      <c r="N220" s="201">
        <f t="shared" si="291"/>
        <v>20</v>
      </c>
      <c r="O220" s="201"/>
      <c r="P220" s="201"/>
      <c r="Q220" s="203"/>
      <c r="R220" s="201"/>
      <c r="S220" s="201"/>
      <c r="T220" s="201"/>
      <c r="U220" s="201">
        <f t="shared" si="292"/>
        <v>0</v>
      </c>
      <c r="V220" s="201"/>
      <c r="W220" s="201"/>
      <c r="X220" s="203"/>
      <c r="Y220" s="201"/>
      <c r="Z220" s="201"/>
      <c r="AA220" s="201"/>
      <c r="AB220" s="201">
        <f t="shared" si="293"/>
        <v>0</v>
      </c>
      <c r="AC220" s="201"/>
      <c r="AD220" s="201"/>
      <c r="AE220" s="203"/>
      <c r="AF220" s="201"/>
      <c r="AG220" s="201"/>
      <c r="AH220" s="201"/>
      <c r="AI220" s="201">
        <f t="shared" si="243"/>
        <v>30</v>
      </c>
      <c r="AJ220" s="201"/>
      <c r="AK220" s="201"/>
      <c r="AL220" s="203"/>
      <c r="AM220" s="201"/>
      <c r="AN220" s="201"/>
      <c r="AO220" s="201"/>
      <c r="AP220" s="201">
        <f t="shared" si="244"/>
        <v>0</v>
      </c>
      <c r="AQ220" s="201"/>
      <c r="AR220" s="201"/>
      <c r="AS220" s="203"/>
      <c r="AT220" s="201"/>
      <c r="AU220" s="201"/>
      <c r="AV220" s="201"/>
      <c r="AW220" s="201">
        <f t="shared" si="245"/>
        <v>0</v>
      </c>
      <c r="AX220" s="201"/>
      <c r="AY220" s="201"/>
      <c r="AZ220" s="201"/>
      <c r="BA220" s="201"/>
      <c r="BB220" s="201"/>
      <c r="BC220" s="201"/>
      <c r="BD220" s="201">
        <f t="shared" si="246"/>
        <v>0</v>
      </c>
      <c r="BE220" s="201"/>
      <c r="BF220" s="201"/>
      <c r="BG220" s="203"/>
      <c r="BH220" s="201"/>
      <c r="BI220" s="201"/>
      <c r="BJ220" s="201"/>
      <c r="BK220" s="201">
        <f t="shared" si="247"/>
        <v>0</v>
      </c>
      <c r="BL220" s="201"/>
      <c r="BM220" s="201"/>
      <c r="BN220" s="203"/>
      <c r="BO220" s="201"/>
      <c r="BP220" s="201"/>
      <c r="BQ220" s="201"/>
      <c r="BR220" s="201">
        <f t="shared" si="248"/>
        <v>0</v>
      </c>
      <c r="BS220" s="201"/>
      <c r="BT220" s="201"/>
      <c r="BU220" s="203"/>
      <c r="BV220" s="201"/>
      <c r="BW220" s="201"/>
      <c r="BX220" s="201"/>
      <c r="BY220" s="201">
        <f t="shared" si="249"/>
        <v>0</v>
      </c>
      <c r="BZ220" s="201"/>
      <c r="CA220" s="201"/>
      <c r="CB220" s="203"/>
      <c r="CC220" s="201"/>
      <c r="CD220" s="201"/>
      <c r="CE220" s="201"/>
      <c r="CF220" s="201">
        <f t="shared" si="250"/>
        <v>0</v>
      </c>
      <c r="CG220" s="201"/>
      <c r="CH220" s="201"/>
      <c r="CI220" s="203"/>
      <c r="CJ220" s="201"/>
      <c r="CK220" s="201"/>
      <c r="CL220" s="201"/>
      <c r="CM220" s="201">
        <f t="shared" si="251"/>
        <v>0</v>
      </c>
      <c r="CN220" s="201"/>
      <c r="CO220" s="201"/>
      <c r="CP220" s="201"/>
      <c r="CQ220" s="201"/>
      <c r="CR220" s="201"/>
      <c r="CS220" s="201"/>
      <c r="CT220" s="201">
        <f t="shared" si="252"/>
        <v>0</v>
      </c>
      <c r="CU220" s="201"/>
      <c r="CV220" s="201"/>
      <c r="CW220" s="203"/>
      <c r="CX220" s="201"/>
      <c r="CY220" s="201"/>
      <c r="CZ220" s="201"/>
      <c r="DA220" s="201">
        <f t="shared" si="253"/>
        <v>20</v>
      </c>
      <c r="DB220" s="201"/>
      <c r="DC220" s="201"/>
      <c r="DD220" s="203"/>
      <c r="DE220" s="201"/>
      <c r="DF220" s="201"/>
      <c r="DG220" s="201"/>
      <c r="DH220" s="201">
        <f t="shared" si="254"/>
        <v>0</v>
      </c>
      <c r="DI220" s="201"/>
      <c r="DJ220" s="201"/>
      <c r="DK220" s="203"/>
      <c r="DL220" s="201"/>
      <c r="DM220" s="201"/>
      <c r="DN220" s="201"/>
      <c r="DO220" s="201">
        <f t="shared" si="255"/>
        <v>0</v>
      </c>
      <c r="DP220" s="201"/>
      <c r="DQ220" s="201"/>
      <c r="DR220" s="203"/>
      <c r="DS220" s="201"/>
      <c r="DT220" s="201"/>
      <c r="DU220" s="201"/>
      <c r="DV220" s="201">
        <f t="shared" si="256"/>
        <v>0</v>
      </c>
      <c r="DW220" s="201"/>
      <c r="DX220" s="201"/>
      <c r="DY220" s="203"/>
      <c r="DZ220" s="201"/>
      <c r="EA220" s="201"/>
      <c r="EB220" s="201"/>
      <c r="EC220" s="201">
        <f t="shared" si="257"/>
        <v>0</v>
      </c>
      <c r="ED220" s="201"/>
      <c r="EE220" s="201"/>
      <c r="EF220" s="201"/>
      <c r="EG220" s="201"/>
      <c r="EH220" s="201"/>
      <c r="EI220" s="201"/>
      <c r="EJ220" s="201">
        <f t="shared" si="258"/>
        <v>0</v>
      </c>
      <c r="EK220" s="201"/>
      <c r="EL220" s="201"/>
      <c r="EM220" s="203"/>
      <c r="EN220" s="201"/>
      <c r="EO220" s="201"/>
      <c r="EP220" s="201"/>
      <c r="EQ220" s="201">
        <f t="shared" si="259"/>
        <v>0</v>
      </c>
      <c r="ER220" s="201"/>
      <c r="ES220" s="201"/>
      <c r="ET220" s="203"/>
      <c r="EU220" s="201"/>
      <c r="EV220" s="201"/>
      <c r="EW220" s="201"/>
      <c r="EX220" s="201">
        <f t="shared" si="260"/>
        <v>0</v>
      </c>
      <c r="EY220" s="201"/>
      <c r="EZ220" s="201"/>
      <c r="FA220" s="203"/>
      <c r="FB220" s="201"/>
      <c r="FC220" s="201"/>
      <c r="FD220" s="201"/>
      <c r="FE220" s="201">
        <f t="shared" si="261"/>
        <v>0</v>
      </c>
      <c r="FF220" s="201"/>
      <c r="FG220" s="201"/>
      <c r="FH220" s="203"/>
      <c r="FI220" s="201"/>
      <c r="FJ220" s="201"/>
      <c r="FK220" s="201"/>
      <c r="FL220" s="201" t="str">
        <f t="shared" si="262"/>
        <v/>
      </c>
      <c r="FM220" s="201"/>
      <c r="FN220" s="201"/>
      <c r="FO220" s="203"/>
      <c r="FP220" s="201"/>
      <c r="FQ220" s="201"/>
      <c r="FR220" s="201"/>
      <c r="FS220" s="201">
        <f t="shared" si="263"/>
        <v>0</v>
      </c>
      <c r="FT220" s="201"/>
      <c r="FU220" s="201"/>
      <c r="FV220" s="201"/>
      <c r="FW220" s="201"/>
      <c r="FX220" s="201"/>
      <c r="FY220" s="201"/>
      <c r="FZ220" s="201" t="str">
        <f t="shared" si="264"/>
        <v/>
      </c>
      <c r="GA220" s="201"/>
      <c r="GB220" s="201"/>
      <c r="GC220" s="203"/>
      <c r="GD220" s="201"/>
      <c r="GE220" s="201"/>
      <c r="GF220" s="201"/>
      <c r="GG220" s="201" t="str">
        <f t="shared" si="265"/>
        <v/>
      </c>
      <c r="GH220" s="201"/>
      <c r="GI220" s="201"/>
      <c r="GJ220" s="203"/>
      <c r="GK220" s="201"/>
      <c r="GL220" s="201"/>
      <c r="GM220" s="201"/>
      <c r="GN220" s="201" t="str">
        <f t="shared" si="266"/>
        <v/>
      </c>
      <c r="GO220" s="201"/>
      <c r="GP220" s="201"/>
      <c r="GQ220" s="203"/>
      <c r="GR220" s="201"/>
      <c r="GS220" s="201"/>
      <c r="GT220" s="201"/>
      <c r="GU220" s="201" t="str">
        <f t="shared" si="267"/>
        <v/>
      </c>
      <c r="GV220" s="201"/>
      <c r="GW220" s="201"/>
      <c r="GX220" s="203"/>
      <c r="GY220" s="201"/>
      <c r="GZ220" s="201"/>
      <c r="HA220" s="201"/>
      <c r="HB220" s="201" t="str">
        <f t="shared" si="268"/>
        <v/>
      </c>
      <c r="HC220" s="201"/>
      <c r="HD220" s="201"/>
      <c r="HE220" s="203"/>
      <c r="HF220" s="201"/>
      <c r="HG220" s="201"/>
      <c r="HH220" s="201"/>
      <c r="HI220" s="201" t="str">
        <f t="shared" si="269"/>
        <v/>
      </c>
      <c r="HJ220" s="201"/>
      <c r="HK220" s="201"/>
      <c r="HL220" s="201"/>
      <c r="HM220" s="201"/>
      <c r="HN220" s="201"/>
      <c r="HO220" s="201"/>
      <c r="HP220" s="201" t="str">
        <f t="shared" si="270"/>
        <v/>
      </c>
      <c r="HQ220" s="201"/>
      <c r="HR220" s="201"/>
      <c r="HS220" s="203"/>
      <c r="HT220" s="201"/>
      <c r="HU220" s="201"/>
      <c r="HV220" s="201"/>
      <c r="HW220" s="201" t="str">
        <f t="shared" si="271"/>
        <v/>
      </c>
      <c r="HX220" s="201"/>
      <c r="HY220" s="201"/>
      <c r="HZ220" s="203"/>
      <c r="IA220" s="201"/>
      <c r="IB220" s="201"/>
      <c r="IC220" s="201"/>
      <c r="ID220" s="201" t="str">
        <f t="shared" si="272"/>
        <v/>
      </c>
      <c r="IE220" s="201"/>
      <c r="IF220" s="201"/>
      <c r="IG220" s="203"/>
      <c r="IH220" s="201"/>
      <c r="II220" s="201"/>
      <c r="IJ220" s="201"/>
      <c r="IK220" s="201" t="str">
        <f t="shared" si="273"/>
        <v/>
      </c>
      <c r="IL220" s="201"/>
      <c r="IM220" s="201"/>
      <c r="IN220" s="203"/>
      <c r="IO220" s="201"/>
      <c r="IP220" s="201"/>
      <c r="IQ220" s="201"/>
      <c r="IR220" s="201" t="str">
        <f t="shared" si="274"/>
        <v/>
      </c>
      <c r="IS220" s="201"/>
      <c r="IT220" s="201"/>
      <c r="IU220" s="203"/>
      <c r="IV220" s="201"/>
      <c r="IW220" s="201"/>
      <c r="IX220" s="201"/>
      <c r="IY220" s="201" t="str">
        <f t="shared" si="275"/>
        <v/>
      </c>
      <c r="IZ220" s="201"/>
      <c r="JA220" s="201"/>
      <c r="JB220" s="201"/>
      <c r="JC220" s="201"/>
      <c r="JD220" s="201"/>
      <c r="JE220" s="201"/>
      <c r="JF220" s="201" t="str">
        <f t="shared" si="276"/>
        <v/>
      </c>
      <c r="JG220" s="201"/>
      <c r="JH220" s="201"/>
      <c r="JI220" s="203"/>
      <c r="JJ220" s="201"/>
      <c r="JK220" s="201"/>
      <c r="JL220" s="201"/>
      <c r="JM220" s="201" t="str">
        <f t="shared" si="277"/>
        <v/>
      </c>
      <c r="JN220" s="201"/>
      <c r="JO220" s="201"/>
      <c r="JP220" s="203"/>
      <c r="JQ220" s="201"/>
      <c r="JR220" s="201"/>
      <c r="JS220" s="201"/>
      <c r="JT220" s="201" t="str">
        <f t="shared" si="278"/>
        <v/>
      </c>
      <c r="JU220" s="201"/>
      <c r="JV220" s="201"/>
      <c r="JW220" s="203"/>
      <c r="JX220" s="201"/>
      <c r="JY220" s="201"/>
      <c r="JZ220" s="201"/>
      <c r="KA220" s="201" t="str">
        <f t="shared" si="279"/>
        <v/>
      </c>
      <c r="KB220" s="201"/>
      <c r="KC220" s="201"/>
      <c r="KD220" s="203"/>
      <c r="KE220" s="201"/>
      <c r="KF220" s="201"/>
      <c r="KG220" s="201"/>
      <c r="KH220" s="201" t="str">
        <f t="shared" si="280"/>
        <v/>
      </c>
      <c r="KI220" s="201"/>
      <c r="KJ220" s="201"/>
      <c r="KK220" s="203"/>
      <c r="KL220" s="201"/>
      <c r="KM220" s="201"/>
      <c r="KN220" s="201"/>
      <c r="KO220" s="201" t="str">
        <f t="shared" si="281"/>
        <v/>
      </c>
      <c r="KP220" s="201"/>
      <c r="KQ220" s="201"/>
      <c r="KR220" s="201"/>
      <c r="KS220" s="201"/>
      <c r="KT220" s="201"/>
      <c r="KU220" s="201"/>
      <c r="KV220" s="201" t="str">
        <f t="shared" si="282"/>
        <v/>
      </c>
      <c r="KW220" s="201"/>
      <c r="KX220" s="201"/>
      <c r="KY220" s="203"/>
      <c r="KZ220" s="201"/>
      <c r="LA220" s="201"/>
      <c r="LB220" s="201"/>
      <c r="LC220" s="201" t="str">
        <f t="shared" si="283"/>
        <v/>
      </c>
      <c r="LD220" s="201"/>
      <c r="LE220" s="201"/>
      <c r="LF220" s="203"/>
      <c r="LG220" s="201"/>
      <c r="LH220" s="201"/>
      <c r="LI220" s="201"/>
      <c r="LJ220" s="201" t="str">
        <f t="shared" si="220"/>
        <v/>
      </c>
      <c r="LK220" s="201"/>
      <c r="LL220" s="201"/>
      <c r="LM220" s="203"/>
      <c r="LN220" s="201"/>
      <c r="LO220" s="201"/>
      <c r="LP220" s="201"/>
      <c r="LQ220" s="201" t="str">
        <f t="shared" si="221"/>
        <v/>
      </c>
      <c r="LR220" s="201"/>
      <c r="LS220" s="201"/>
      <c r="LT220" s="203"/>
      <c r="LU220" s="201"/>
      <c r="LV220" s="201"/>
      <c r="LW220" s="201"/>
      <c r="LX220" s="201" t="str">
        <f t="shared" si="222"/>
        <v/>
      </c>
      <c r="LY220" s="201"/>
      <c r="LZ220" s="201"/>
      <c r="MA220" s="203"/>
      <c r="MB220" s="201"/>
      <c r="MC220" s="201"/>
      <c r="MD220" s="201"/>
      <c r="ME220" s="201" t="str">
        <f t="shared" si="223"/>
        <v/>
      </c>
      <c r="MF220" s="201"/>
      <c r="MG220" s="201"/>
      <c r="MH220" s="201"/>
      <c r="MI220" s="201"/>
      <c r="MJ220" s="201"/>
      <c r="MK220" s="201"/>
      <c r="ML220" s="201" t="str">
        <f t="shared" si="224"/>
        <v/>
      </c>
      <c r="MM220" s="201"/>
      <c r="MN220" s="201"/>
      <c r="MO220" s="203"/>
      <c r="MP220" s="201"/>
      <c r="MQ220" s="201"/>
      <c r="MR220" s="201"/>
      <c r="MS220" s="201" t="str">
        <f t="shared" si="225"/>
        <v/>
      </c>
      <c r="MT220" s="201"/>
      <c r="MU220" s="201"/>
      <c r="MV220" s="203"/>
      <c r="MW220" s="201"/>
      <c r="MX220" s="201"/>
      <c r="MY220" s="201"/>
      <c r="MZ220" s="201" t="str">
        <f t="shared" si="226"/>
        <v/>
      </c>
      <c r="NA220" s="201"/>
      <c r="NB220" s="201"/>
      <c r="NC220" s="203"/>
      <c r="ND220" s="201"/>
      <c r="NE220" s="201"/>
      <c r="NF220" s="201"/>
      <c r="NG220" s="201" t="str">
        <f t="shared" si="227"/>
        <v/>
      </c>
      <c r="NH220" s="201"/>
      <c r="NI220" s="201"/>
      <c r="NJ220" s="203"/>
      <c r="NK220" s="201"/>
      <c r="NL220" s="201"/>
      <c r="NM220" s="201"/>
      <c r="NN220" s="201" t="str">
        <f t="shared" si="228"/>
        <v/>
      </c>
      <c r="NO220" s="201"/>
      <c r="NP220" s="201"/>
      <c r="NQ220" s="203"/>
      <c r="NR220" s="201"/>
      <c r="NS220" s="201"/>
      <c r="NT220" s="201"/>
      <c r="NU220" s="201" t="str">
        <f t="shared" si="229"/>
        <v/>
      </c>
      <c r="NV220" s="201"/>
      <c r="NW220" s="201"/>
      <c r="NX220" s="201"/>
      <c r="NY220" s="201"/>
      <c r="NZ220" s="201"/>
      <c r="OA220" s="201"/>
      <c r="OB220" s="201" t="str">
        <f t="shared" si="230"/>
        <v/>
      </c>
      <c r="OC220" s="201"/>
      <c r="OD220" s="201"/>
      <c r="OE220" s="203"/>
      <c r="OF220" s="201"/>
      <c r="OG220" s="201"/>
      <c r="OH220" s="201"/>
      <c r="OI220" s="201" t="str">
        <f t="shared" si="231"/>
        <v/>
      </c>
      <c r="OJ220" s="201"/>
      <c r="OK220" s="201"/>
      <c r="OL220" s="203"/>
      <c r="OM220" s="201"/>
      <c r="ON220" s="201"/>
      <c r="OO220" s="201"/>
      <c r="OP220" s="201" t="str">
        <f t="shared" si="232"/>
        <v/>
      </c>
      <c r="OQ220" s="201"/>
      <c r="OR220" s="201"/>
      <c r="OS220" s="203"/>
      <c r="OT220" s="201"/>
      <c r="OU220" s="201"/>
      <c r="OV220" s="201"/>
      <c r="OW220" s="201" t="str">
        <f t="shared" si="233"/>
        <v/>
      </c>
      <c r="OX220" s="201"/>
      <c r="OY220" s="201"/>
      <c r="OZ220" s="203"/>
      <c r="PA220" s="201"/>
      <c r="PB220" s="201"/>
      <c r="PC220" s="201"/>
      <c r="PD220" s="201" t="str">
        <f t="shared" si="234"/>
        <v/>
      </c>
      <c r="PE220" s="201"/>
      <c r="PF220" s="201"/>
      <c r="PG220" s="203"/>
      <c r="PH220" s="201"/>
      <c r="PI220" s="201"/>
      <c r="PJ220" s="201"/>
      <c r="PK220" s="201" t="str">
        <f t="shared" si="235"/>
        <v/>
      </c>
      <c r="PL220" s="201"/>
      <c r="PM220" s="201"/>
      <c r="PN220" s="201"/>
      <c r="PO220" s="201"/>
      <c r="PP220" s="201"/>
      <c r="PQ220" s="201"/>
      <c r="PR220" s="201" t="str">
        <f t="shared" si="236"/>
        <v/>
      </c>
      <c r="PS220" s="201"/>
      <c r="PT220" s="201"/>
      <c r="PU220" s="201"/>
      <c r="PV220" s="201"/>
      <c r="PW220" s="201"/>
      <c r="PX220" s="201"/>
      <c r="PY220" s="201" t="str">
        <f t="shared" si="237"/>
        <v/>
      </c>
      <c r="PZ220" s="201"/>
      <c r="QA220" s="201"/>
      <c r="QB220" s="201"/>
      <c r="QC220" s="201"/>
      <c r="QD220" s="201"/>
      <c r="QE220" s="201"/>
      <c r="QF220" s="201" t="str">
        <f t="shared" si="238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5" x14ac:dyDescent="0.2">
      <c r="A221" s="201"/>
      <c r="B221" s="202"/>
      <c r="C221" s="202"/>
      <c r="D221" s="202"/>
      <c r="E221" s="202"/>
      <c r="F221" s="201"/>
      <c r="G221" s="201" t="e">
        <f t="shared" si="290"/>
        <v>#N/A</v>
      </c>
      <c r="H221" s="202"/>
      <c r="I221" s="202"/>
      <c r="J221" s="202"/>
      <c r="K221" s="201"/>
      <c r="L221" s="201"/>
      <c r="M221" s="201"/>
      <c r="N221" s="201">
        <f t="shared" si="291"/>
        <v>20</v>
      </c>
      <c r="O221" s="201"/>
      <c r="P221" s="201"/>
      <c r="Q221" s="203"/>
      <c r="R221" s="201"/>
      <c r="S221" s="201"/>
      <c r="T221" s="201"/>
      <c r="U221" s="201">
        <f t="shared" si="292"/>
        <v>0</v>
      </c>
      <c r="V221" s="201"/>
      <c r="W221" s="201"/>
      <c r="X221" s="203"/>
      <c r="Y221" s="201"/>
      <c r="Z221" s="201"/>
      <c r="AA221" s="201"/>
      <c r="AB221" s="201">
        <f t="shared" si="293"/>
        <v>20</v>
      </c>
      <c r="AC221" s="201"/>
      <c r="AD221" s="201"/>
      <c r="AE221" s="203"/>
      <c r="AF221" s="201"/>
      <c r="AG221" s="201"/>
      <c r="AH221" s="201"/>
      <c r="AI221" s="201">
        <f t="shared" si="243"/>
        <v>0</v>
      </c>
      <c r="AJ221" s="201"/>
      <c r="AK221" s="201"/>
      <c r="AL221" s="203"/>
      <c r="AM221" s="201"/>
      <c r="AN221" s="201"/>
      <c r="AO221" s="201"/>
      <c r="AP221" s="201">
        <f t="shared" si="244"/>
        <v>0</v>
      </c>
      <c r="AQ221" s="201"/>
      <c r="AR221" s="201"/>
      <c r="AS221" s="203"/>
      <c r="AT221" s="201"/>
      <c r="AU221" s="201"/>
      <c r="AV221" s="201"/>
      <c r="AW221" s="201">
        <f t="shared" si="245"/>
        <v>0</v>
      </c>
      <c r="AX221" s="201"/>
      <c r="AY221" s="201"/>
      <c r="AZ221" s="201"/>
      <c r="BA221" s="201"/>
      <c r="BB221" s="201"/>
      <c r="BC221" s="201"/>
      <c r="BD221" s="201">
        <f t="shared" si="246"/>
        <v>0</v>
      </c>
      <c r="BE221" s="201"/>
      <c r="BF221" s="201"/>
      <c r="BG221" s="203"/>
      <c r="BH221" s="201"/>
      <c r="BI221" s="201"/>
      <c r="BJ221" s="201"/>
      <c r="BK221" s="201">
        <f t="shared" si="247"/>
        <v>0</v>
      </c>
      <c r="BL221" s="201"/>
      <c r="BM221" s="201"/>
      <c r="BN221" s="203"/>
      <c r="BO221" s="201"/>
      <c r="BP221" s="201"/>
      <c r="BQ221" s="201"/>
      <c r="BR221" s="201">
        <f t="shared" si="248"/>
        <v>0</v>
      </c>
      <c r="BS221" s="201"/>
      <c r="BT221" s="201"/>
      <c r="BU221" s="203"/>
      <c r="BV221" s="201"/>
      <c r="BW221" s="201"/>
      <c r="BX221" s="201"/>
      <c r="BY221" s="201">
        <f t="shared" si="249"/>
        <v>0</v>
      </c>
      <c r="BZ221" s="201"/>
      <c r="CA221" s="201"/>
      <c r="CB221" s="203"/>
      <c r="CC221" s="201"/>
      <c r="CD221" s="201"/>
      <c r="CE221" s="201"/>
      <c r="CF221" s="201">
        <f t="shared" si="250"/>
        <v>0</v>
      </c>
      <c r="CG221" s="201"/>
      <c r="CH221" s="201"/>
      <c r="CI221" s="203"/>
      <c r="CJ221" s="201"/>
      <c r="CK221" s="201"/>
      <c r="CL221" s="201"/>
      <c r="CM221" s="201">
        <f t="shared" si="251"/>
        <v>0</v>
      </c>
      <c r="CN221" s="201"/>
      <c r="CO221" s="201"/>
      <c r="CP221" s="201"/>
      <c r="CQ221" s="201"/>
      <c r="CR221" s="201"/>
      <c r="CS221" s="201"/>
      <c r="CT221" s="201">
        <f t="shared" si="252"/>
        <v>0</v>
      </c>
      <c r="CU221" s="201"/>
      <c r="CV221" s="201"/>
      <c r="CW221" s="203"/>
      <c r="CX221" s="201"/>
      <c r="CY221" s="201"/>
      <c r="CZ221" s="201"/>
      <c r="DA221" s="201">
        <f t="shared" si="253"/>
        <v>0</v>
      </c>
      <c r="DB221" s="201"/>
      <c r="DC221" s="201"/>
      <c r="DD221" s="203"/>
      <c r="DE221" s="201"/>
      <c r="DF221" s="201"/>
      <c r="DG221" s="201"/>
      <c r="DH221" s="201">
        <f t="shared" si="254"/>
        <v>0</v>
      </c>
      <c r="DI221" s="201"/>
      <c r="DJ221" s="201"/>
      <c r="DK221" s="203"/>
      <c r="DL221" s="201"/>
      <c r="DM221" s="201"/>
      <c r="DN221" s="201"/>
      <c r="DO221" s="201">
        <f t="shared" si="255"/>
        <v>0</v>
      </c>
      <c r="DP221" s="201"/>
      <c r="DQ221" s="201"/>
      <c r="DR221" s="203"/>
      <c r="DS221" s="201"/>
      <c r="DT221" s="201"/>
      <c r="DU221" s="201"/>
      <c r="DV221" s="201">
        <f t="shared" si="256"/>
        <v>0</v>
      </c>
      <c r="DW221" s="201"/>
      <c r="DX221" s="201"/>
      <c r="DY221" s="203"/>
      <c r="DZ221" s="201"/>
      <c r="EA221" s="201"/>
      <c r="EB221" s="201"/>
      <c r="EC221" s="201">
        <f t="shared" si="257"/>
        <v>0</v>
      </c>
      <c r="ED221" s="201"/>
      <c r="EE221" s="201"/>
      <c r="EF221" s="201"/>
      <c r="EG221" s="201"/>
      <c r="EH221" s="201"/>
      <c r="EI221" s="201"/>
      <c r="EJ221" s="201">
        <f t="shared" si="258"/>
        <v>0</v>
      </c>
      <c r="EK221" s="201"/>
      <c r="EL221" s="201"/>
      <c r="EM221" s="203"/>
      <c r="EN221" s="201"/>
      <c r="EO221" s="201"/>
      <c r="EP221" s="201"/>
      <c r="EQ221" s="201">
        <f t="shared" si="259"/>
        <v>0</v>
      </c>
      <c r="ER221" s="201"/>
      <c r="ES221" s="201"/>
      <c r="ET221" s="203"/>
      <c r="EU221" s="201"/>
      <c r="EV221" s="201"/>
      <c r="EW221" s="201"/>
      <c r="EX221" s="201">
        <f t="shared" si="260"/>
        <v>0</v>
      </c>
      <c r="EY221" s="201"/>
      <c r="EZ221" s="201"/>
      <c r="FA221" s="203"/>
      <c r="FB221" s="201"/>
      <c r="FC221" s="201"/>
      <c r="FD221" s="201"/>
      <c r="FE221" s="201">
        <f t="shared" si="261"/>
        <v>0</v>
      </c>
      <c r="FF221" s="201"/>
      <c r="FG221" s="201"/>
      <c r="FH221" s="203"/>
      <c r="FI221" s="201"/>
      <c r="FJ221" s="201"/>
      <c r="FK221" s="201"/>
      <c r="FL221" s="201" t="str">
        <f t="shared" si="262"/>
        <v/>
      </c>
      <c r="FM221" s="201"/>
      <c r="FN221" s="201"/>
      <c r="FO221" s="203"/>
      <c r="FP221" s="201"/>
      <c r="FQ221" s="201"/>
      <c r="FR221" s="201"/>
      <c r="FS221" s="201">
        <f t="shared" si="263"/>
        <v>0</v>
      </c>
      <c r="FT221" s="201"/>
      <c r="FU221" s="201"/>
      <c r="FV221" s="201"/>
      <c r="FW221" s="201"/>
      <c r="FX221" s="201"/>
      <c r="FY221" s="201"/>
      <c r="FZ221" s="201" t="str">
        <f t="shared" si="264"/>
        <v/>
      </c>
      <c r="GA221" s="201"/>
      <c r="GB221" s="201"/>
      <c r="GC221" s="203"/>
      <c r="GD221" s="201"/>
      <c r="GE221" s="201"/>
      <c r="GF221" s="201"/>
      <c r="GG221" s="201" t="str">
        <f t="shared" si="265"/>
        <v/>
      </c>
      <c r="GH221" s="201"/>
      <c r="GI221" s="201"/>
      <c r="GJ221" s="203"/>
      <c r="GK221" s="201"/>
      <c r="GL221" s="201"/>
      <c r="GM221" s="201"/>
      <c r="GN221" s="201" t="str">
        <f t="shared" si="266"/>
        <v/>
      </c>
      <c r="GO221" s="201"/>
      <c r="GP221" s="201"/>
      <c r="GQ221" s="203"/>
      <c r="GR221" s="201"/>
      <c r="GS221" s="201"/>
      <c r="GT221" s="201"/>
      <c r="GU221" s="201" t="str">
        <f t="shared" si="267"/>
        <v/>
      </c>
      <c r="GV221" s="201"/>
      <c r="GW221" s="201"/>
      <c r="GX221" s="203"/>
      <c r="GY221" s="201"/>
      <c r="GZ221" s="201"/>
      <c r="HA221" s="201"/>
      <c r="HB221" s="201" t="str">
        <f t="shared" si="268"/>
        <v/>
      </c>
      <c r="HC221" s="201"/>
      <c r="HD221" s="201"/>
      <c r="HE221" s="203"/>
      <c r="HF221" s="201"/>
      <c r="HG221" s="201"/>
      <c r="HH221" s="201"/>
      <c r="HI221" s="201" t="str">
        <f t="shared" si="269"/>
        <v/>
      </c>
      <c r="HJ221" s="201"/>
      <c r="HK221" s="201"/>
      <c r="HL221" s="201"/>
      <c r="HM221" s="201"/>
      <c r="HN221" s="201"/>
      <c r="HO221" s="201"/>
      <c r="HP221" s="201" t="str">
        <f t="shared" si="270"/>
        <v/>
      </c>
      <c r="HQ221" s="201"/>
      <c r="HR221" s="201"/>
      <c r="HS221" s="203"/>
      <c r="HT221" s="201"/>
      <c r="HU221" s="201"/>
      <c r="HV221" s="201"/>
      <c r="HW221" s="201" t="str">
        <f t="shared" si="271"/>
        <v/>
      </c>
      <c r="HX221" s="201"/>
      <c r="HY221" s="201"/>
      <c r="HZ221" s="203"/>
      <c r="IA221" s="201"/>
      <c r="IB221" s="201"/>
      <c r="IC221" s="201"/>
      <c r="ID221" s="201" t="str">
        <f t="shared" si="272"/>
        <v/>
      </c>
      <c r="IE221" s="201"/>
      <c r="IF221" s="201"/>
      <c r="IG221" s="203"/>
      <c r="IH221" s="201"/>
      <c r="II221" s="201"/>
      <c r="IJ221" s="201"/>
      <c r="IK221" s="201" t="str">
        <f t="shared" si="273"/>
        <v/>
      </c>
      <c r="IL221" s="201"/>
      <c r="IM221" s="201"/>
      <c r="IN221" s="203"/>
      <c r="IO221" s="201"/>
      <c r="IP221" s="201"/>
      <c r="IQ221" s="201"/>
      <c r="IR221" s="201" t="str">
        <f t="shared" si="274"/>
        <v/>
      </c>
      <c r="IS221" s="201"/>
      <c r="IT221" s="201"/>
      <c r="IU221" s="203"/>
      <c r="IV221" s="201"/>
      <c r="IW221" s="201"/>
      <c r="IX221" s="201"/>
      <c r="IY221" s="201" t="str">
        <f t="shared" si="275"/>
        <v/>
      </c>
      <c r="IZ221" s="201"/>
      <c r="JA221" s="201"/>
      <c r="JB221" s="201"/>
      <c r="JC221" s="201"/>
      <c r="JD221" s="201"/>
      <c r="JE221" s="201"/>
      <c r="JF221" s="201" t="str">
        <f t="shared" si="276"/>
        <v/>
      </c>
      <c r="JG221" s="201"/>
      <c r="JH221" s="201"/>
      <c r="JI221" s="203"/>
      <c r="JJ221" s="201"/>
      <c r="JK221" s="201"/>
      <c r="JL221" s="201"/>
      <c r="JM221" s="201" t="str">
        <f t="shared" si="277"/>
        <v/>
      </c>
      <c r="JN221" s="201"/>
      <c r="JO221" s="201"/>
      <c r="JP221" s="203"/>
      <c r="JQ221" s="201"/>
      <c r="JR221" s="201"/>
      <c r="JS221" s="201"/>
      <c r="JT221" s="201" t="str">
        <f t="shared" si="278"/>
        <v/>
      </c>
      <c r="JU221" s="201"/>
      <c r="JV221" s="201"/>
      <c r="JW221" s="203"/>
      <c r="JX221" s="201"/>
      <c r="JY221" s="201"/>
      <c r="JZ221" s="201"/>
      <c r="KA221" s="201" t="str">
        <f t="shared" si="279"/>
        <v/>
      </c>
      <c r="KB221" s="201"/>
      <c r="KC221" s="201"/>
      <c r="KD221" s="203"/>
      <c r="KE221" s="201"/>
      <c r="KF221" s="201"/>
      <c r="KG221" s="201"/>
      <c r="KH221" s="201" t="str">
        <f t="shared" si="280"/>
        <v/>
      </c>
      <c r="KI221" s="201"/>
      <c r="KJ221" s="201"/>
      <c r="KK221" s="203"/>
      <c r="KL221" s="201"/>
      <c r="KM221" s="201"/>
      <c r="KN221" s="201"/>
      <c r="KO221" s="201" t="str">
        <f t="shared" si="281"/>
        <v/>
      </c>
      <c r="KP221" s="201"/>
      <c r="KQ221" s="201"/>
      <c r="KR221" s="201"/>
      <c r="KS221" s="201"/>
      <c r="KT221" s="201"/>
      <c r="KU221" s="201"/>
      <c r="KV221" s="201" t="str">
        <f t="shared" si="282"/>
        <v/>
      </c>
      <c r="KW221" s="201"/>
      <c r="KX221" s="201"/>
      <c r="KY221" s="203"/>
      <c r="KZ221" s="201"/>
      <c r="LA221" s="201"/>
      <c r="LB221" s="201"/>
      <c r="LC221" s="201" t="str">
        <f t="shared" si="283"/>
        <v/>
      </c>
      <c r="LD221" s="201"/>
      <c r="LE221" s="201"/>
      <c r="LF221" s="203"/>
      <c r="LG221" s="201"/>
      <c r="LH221" s="201"/>
      <c r="LI221" s="201"/>
      <c r="LJ221" s="201" t="str">
        <f t="shared" ref="LJ221:LJ252" si="294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95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96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97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98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99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300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301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302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303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304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305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306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307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308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309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310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311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312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5" x14ac:dyDescent="0.2">
      <c r="A222" s="201"/>
      <c r="B222" s="202"/>
      <c r="C222" s="202"/>
      <c r="D222" s="202"/>
      <c r="E222" s="202"/>
      <c r="F222" s="201"/>
      <c r="G222" s="201" t="e">
        <f t="shared" si="290"/>
        <v>#N/A</v>
      </c>
      <c r="H222" s="202"/>
      <c r="I222" s="202"/>
      <c r="J222" s="202"/>
      <c r="K222" s="201"/>
      <c r="L222" s="201"/>
      <c r="M222" s="201"/>
      <c r="N222" s="201">
        <f t="shared" si="291"/>
        <v>20</v>
      </c>
      <c r="O222" s="201"/>
      <c r="P222" s="201"/>
      <c r="Q222" s="203"/>
      <c r="R222" s="201"/>
      <c r="S222" s="201"/>
      <c r="T222" s="201"/>
      <c r="U222" s="201">
        <f t="shared" si="292"/>
        <v>0</v>
      </c>
      <c r="V222" s="201"/>
      <c r="W222" s="201"/>
      <c r="X222" s="203"/>
      <c r="Y222" s="201"/>
      <c r="Z222" s="201"/>
      <c r="AA222" s="201"/>
      <c r="AB222" s="201">
        <f t="shared" si="293"/>
        <v>20</v>
      </c>
      <c r="AC222" s="201"/>
      <c r="AD222" s="201"/>
      <c r="AE222" s="203"/>
      <c r="AF222" s="201"/>
      <c r="AG222" s="201"/>
      <c r="AH222" s="201"/>
      <c r="AI222" s="201">
        <f t="shared" si="243"/>
        <v>0</v>
      </c>
      <c r="AJ222" s="201"/>
      <c r="AK222" s="201"/>
      <c r="AL222" s="203"/>
      <c r="AM222" s="201"/>
      <c r="AN222" s="201"/>
      <c r="AO222" s="201"/>
      <c r="AP222" s="201">
        <f t="shared" si="244"/>
        <v>0</v>
      </c>
      <c r="AQ222" s="201"/>
      <c r="AR222" s="201"/>
      <c r="AS222" s="203"/>
      <c r="AT222" s="201"/>
      <c r="AU222" s="201"/>
      <c r="AV222" s="201"/>
      <c r="AW222" s="201">
        <f t="shared" si="245"/>
        <v>0</v>
      </c>
      <c r="AX222" s="201"/>
      <c r="AY222" s="201"/>
      <c r="AZ222" s="201"/>
      <c r="BA222" s="201"/>
      <c r="BB222" s="201"/>
      <c r="BC222" s="201"/>
      <c r="BD222" s="201">
        <f t="shared" si="246"/>
        <v>0</v>
      </c>
      <c r="BE222" s="201"/>
      <c r="BF222" s="201"/>
      <c r="BG222" s="203"/>
      <c r="BH222" s="201"/>
      <c r="BI222" s="201"/>
      <c r="BJ222" s="201"/>
      <c r="BK222" s="201">
        <f t="shared" si="247"/>
        <v>0</v>
      </c>
      <c r="BL222" s="201"/>
      <c r="BM222" s="201"/>
      <c r="BN222" s="203"/>
      <c r="BO222" s="201"/>
      <c r="BP222" s="201"/>
      <c r="BQ222" s="201"/>
      <c r="BR222" s="201">
        <f t="shared" si="248"/>
        <v>0</v>
      </c>
      <c r="BS222" s="201"/>
      <c r="BT222" s="201"/>
      <c r="BU222" s="203"/>
      <c r="BV222" s="201"/>
      <c r="BW222" s="201"/>
      <c r="BX222" s="201"/>
      <c r="BY222" s="201">
        <f t="shared" si="249"/>
        <v>0</v>
      </c>
      <c r="BZ222" s="201"/>
      <c r="CA222" s="201"/>
      <c r="CB222" s="203"/>
      <c r="CC222" s="201"/>
      <c r="CD222" s="201"/>
      <c r="CE222" s="201"/>
      <c r="CF222" s="201">
        <f t="shared" si="250"/>
        <v>0</v>
      </c>
      <c r="CG222" s="201"/>
      <c r="CH222" s="201"/>
      <c r="CI222" s="203"/>
      <c r="CJ222" s="201"/>
      <c r="CK222" s="201"/>
      <c r="CL222" s="201"/>
      <c r="CM222" s="201">
        <f t="shared" si="251"/>
        <v>0</v>
      </c>
      <c r="CN222" s="201"/>
      <c r="CO222" s="201"/>
      <c r="CP222" s="201"/>
      <c r="CQ222" s="201"/>
      <c r="CR222" s="201"/>
      <c r="CS222" s="201"/>
      <c r="CT222" s="201">
        <f t="shared" si="252"/>
        <v>0</v>
      </c>
      <c r="CU222" s="201"/>
      <c r="CV222" s="201"/>
      <c r="CW222" s="203"/>
      <c r="CX222" s="201"/>
      <c r="CY222" s="201"/>
      <c r="CZ222" s="201"/>
      <c r="DA222" s="201">
        <f t="shared" si="253"/>
        <v>0</v>
      </c>
      <c r="DB222" s="201"/>
      <c r="DC222" s="201"/>
      <c r="DD222" s="203"/>
      <c r="DE222" s="201"/>
      <c r="DF222" s="201"/>
      <c r="DG222" s="201"/>
      <c r="DH222" s="201">
        <f t="shared" si="254"/>
        <v>0</v>
      </c>
      <c r="DI222" s="201"/>
      <c r="DJ222" s="201"/>
      <c r="DK222" s="203"/>
      <c r="DL222" s="201"/>
      <c r="DM222" s="201"/>
      <c r="DN222" s="201"/>
      <c r="DO222" s="201">
        <f t="shared" si="255"/>
        <v>0</v>
      </c>
      <c r="DP222" s="201"/>
      <c r="DQ222" s="201"/>
      <c r="DR222" s="203"/>
      <c r="DS222" s="201"/>
      <c r="DT222" s="201"/>
      <c r="DU222" s="201"/>
      <c r="DV222" s="201">
        <f t="shared" si="256"/>
        <v>0</v>
      </c>
      <c r="DW222" s="201"/>
      <c r="DX222" s="201"/>
      <c r="DY222" s="203"/>
      <c r="DZ222" s="201"/>
      <c r="EA222" s="201"/>
      <c r="EB222" s="201"/>
      <c r="EC222" s="201">
        <f t="shared" si="257"/>
        <v>0</v>
      </c>
      <c r="ED222" s="201"/>
      <c r="EE222" s="201"/>
      <c r="EF222" s="201"/>
      <c r="EG222" s="201"/>
      <c r="EH222" s="201"/>
      <c r="EI222" s="201"/>
      <c r="EJ222" s="201">
        <f t="shared" si="258"/>
        <v>0</v>
      </c>
      <c r="EK222" s="201"/>
      <c r="EL222" s="201"/>
      <c r="EM222" s="203"/>
      <c r="EN222" s="201"/>
      <c r="EO222" s="201"/>
      <c r="EP222" s="201"/>
      <c r="EQ222" s="201">
        <f t="shared" si="259"/>
        <v>0</v>
      </c>
      <c r="ER222" s="201"/>
      <c r="ES222" s="201"/>
      <c r="ET222" s="203"/>
      <c r="EU222" s="201"/>
      <c r="EV222" s="201"/>
      <c r="EW222" s="201"/>
      <c r="EX222" s="201">
        <f t="shared" si="260"/>
        <v>0</v>
      </c>
      <c r="EY222" s="201"/>
      <c r="EZ222" s="201"/>
      <c r="FA222" s="203"/>
      <c r="FB222" s="201"/>
      <c r="FC222" s="201"/>
      <c r="FD222" s="201"/>
      <c r="FE222" s="201">
        <f t="shared" si="261"/>
        <v>0</v>
      </c>
      <c r="FF222" s="201"/>
      <c r="FG222" s="201"/>
      <c r="FH222" s="203"/>
      <c r="FI222" s="201"/>
      <c r="FJ222" s="201"/>
      <c r="FK222" s="201"/>
      <c r="FL222" s="201" t="str">
        <f t="shared" si="262"/>
        <v/>
      </c>
      <c r="FM222" s="201"/>
      <c r="FN222" s="201"/>
      <c r="FO222" s="203"/>
      <c r="FP222" s="201"/>
      <c r="FQ222" s="201"/>
      <c r="FR222" s="201"/>
      <c r="FS222" s="201">
        <f t="shared" si="263"/>
        <v>0</v>
      </c>
      <c r="FT222" s="201"/>
      <c r="FU222" s="201"/>
      <c r="FV222" s="201"/>
      <c r="FW222" s="201"/>
      <c r="FX222" s="201"/>
      <c r="FY222" s="201"/>
      <c r="FZ222" s="201" t="str">
        <f t="shared" si="264"/>
        <v/>
      </c>
      <c r="GA222" s="201"/>
      <c r="GB222" s="201"/>
      <c r="GC222" s="203"/>
      <c r="GD222" s="201"/>
      <c r="GE222" s="201"/>
      <c r="GF222" s="201"/>
      <c r="GG222" s="201" t="str">
        <f t="shared" si="265"/>
        <v/>
      </c>
      <c r="GH222" s="201"/>
      <c r="GI222" s="201"/>
      <c r="GJ222" s="203"/>
      <c r="GK222" s="201"/>
      <c r="GL222" s="201"/>
      <c r="GM222" s="201"/>
      <c r="GN222" s="201" t="str">
        <f t="shared" si="266"/>
        <v/>
      </c>
      <c r="GO222" s="201"/>
      <c r="GP222" s="201"/>
      <c r="GQ222" s="203"/>
      <c r="GR222" s="201"/>
      <c r="GS222" s="201"/>
      <c r="GT222" s="201"/>
      <c r="GU222" s="201" t="str">
        <f t="shared" si="267"/>
        <v/>
      </c>
      <c r="GV222" s="201"/>
      <c r="GW222" s="201"/>
      <c r="GX222" s="203"/>
      <c r="GY222" s="201"/>
      <c r="GZ222" s="201"/>
      <c r="HA222" s="201"/>
      <c r="HB222" s="201" t="str">
        <f t="shared" si="268"/>
        <v/>
      </c>
      <c r="HC222" s="201"/>
      <c r="HD222" s="201"/>
      <c r="HE222" s="203"/>
      <c r="HF222" s="201"/>
      <c r="HG222" s="201"/>
      <c r="HH222" s="201"/>
      <c r="HI222" s="201" t="str">
        <f t="shared" si="269"/>
        <v/>
      </c>
      <c r="HJ222" s="201"/>
      <c r="HK222" s="201"/>
      <c r="HL222" s="201"/>
      <c r="HM222" s="201"/>
      <c r="HN222" s="201"/>
      <c r="HO222" s="201"/>
      <c r="HP222" s="201" t="str">
        <f t="shared" si="270"/>
        <v/>
      </c>
      <c r="HQ222" s="201"/>
      <c r="HR222" s="201"/>
      <c r="HS222" s="203"/>
      <c r="HT222" s="201"/>
      <c r="HU222" s="201"/>
      <c r="HV222" s="201"/>
      <c r="HW222" s="201" t="str">
        <f t="shared" si="271"/>
        <v/>
      </c>
      <c r="HX222" s="201"/>
      <c r="HY222" s="201"/>
      <c r="HZ222" s="203"/>
      <c r="IA222" s="201"/>
      <c r="IB222" s="201"/>
      <c r="IC222" s="201"/>
      <c r="ID222" s="201" t="str">
        <f t="shared" si="272"/>
        <v/>
      </c>
      <c r="IE222" s="201"/>
      <c r="IF222" s="201"/>
      <c r="IG222" s="203"/>
      <c r="IH222" s="201"/>
      <c r="II222" s="201"/>
      <c r="IJ222" s="201"/>
      <c r="IK222" s="201" t="str">
        <f t="shared" si="273"/>
        <v/>
      </c>
      <c r="IL222" s="201"/>
      <c r="IM222" s="201"/>
      <c r="IN222" s="203"/>
      <c r="IO222" s="201"/>
      <c r="IP222" s="201"/>
      <c r="IQ222" s="201"/>
      <c r="IR222" s="201" t="str">
        <f t="shared" si="274"/>
        <v/>
      </c>
      <c r="IS222" s="201"/>
      <c r="IT222" s="201"/>
      <c r="IU222" s="203"/>
      <c r="IV222" s="201"/>
      <c r="IW222" s="201"/>
      <c r="IX222" s="201"/>
      <c r="IY222" s="201" t="str">
        <f t="shared" si="275"/>
        <v/>
      </c>
      <c r="IZ222" s="201"/>
      <c r="JA222" s="201"/>
      <c r="JB222" s="201"/>
      <c r="JC222" s="201"/>
      <c r="JD222" s="201"/>
      <c r="JE222" s="201"/>
      <c r="JF222" s="201" t="str">
        <f t="shared" si="276"/>
        <v/>
      </c>
      <c r="JG222" s="201"/>
      <c r="JH222" s="201"/>
      <c r="JI222" s="203"/>
      <c r="JJ222" s="201"/>
      <c r="JK222" s="201"/>
      <c r="JL222" s="201"/>
      <c r="JM222" s="201" t="str">
        <f t="shared" si="277"/>
        <v/>
      </c>
      <c r="JN222" s="201"/>
      <c r="JO222" s="201"/>
      <c r="JP222" s="203"/>
      <c r="JQ222" s="201"/>
      <c r="JR222" s="201"/>
      <c r="JS222" s="201"/>
      <c r="JT222" s="201" t="str">
        <f t="shared" si="278"/>
        <v/>
      </c>
      <c r="JU222" s="201"/>
      <c r="JV222" s="201"/>
      <c r="JW222" s="203"/>
      <c r="JX222" s="201"/>
      <c r="JY222" s="201"/>
      <c r="JZ222" s="201"/>
      <c r="KA222" s="201" t="str">
        <f t="shared" si="279"/>
        <v/>
      </c>
      <c r="KB222" s="201"/>
      <c r="KC222" s="201"/>
      <c r="KD222" s="203"/>
      <c r="KE222" s="201"/>
      <c r="KF222" s="201"/>
      <c r="KG222" s="201"/>
      <c r="KH222" s="201" t="str">
        <f t="shared" si="280"/>
        <v/>
      </c>
      <c r="KI222" s="201"/>
      <c r="KJ222" s="201"/>
      <c r="KK222" s="203"/>
      <c r="KL222" s="201"/>
      <c r="KM222" s="201"/>
      <c r="KN222" s="201"/>
      <c r="KO222" s="201" t="str">
        <f t="shared" si="281"/>
        <v/>
      </c>
      <c r="KP222" s="201"/>
      <c r="KQ222" s="201"/>
      <c r="KR222" s="201"/>
      <c r="KS222" s="201"/>
      <c r="KT222" s="201"/>
      <c r="KU222" s="201"/>
      <c r="KV222" s="201" t="str">
        <f t="shared" si="282"/>
        <v/>
      </c>
      <c r="KW222" s="201"/>
      <c r="KX222" s="201"/>
      <c r="KY222" s="203"/>
      <c r="KZ222" s="201"/>
      <c r="LA222" s="201"/>
      <c r="LB222" s="201"/>
      <c r="LC222" s="201" t="str">
        <f t="shared" si="283"/>
        <v/>
      </c>
      <c r="LD222" s="201"/>
      <c r="LE222" s="201"/>
      <c r="LF222" s="203"/>
      <c r="LG222" s="201"/>
      <c r="LH222" s="201"/>
      <c r="LI222" s="201"/>
      <c r="LJ222" s="201" t="str">
        <f t="shared" si="294"/>
        <v/>
      </c>
      <c r="LK222" s="201"/>
      <c r="LL222" s="201"/>
      <c r="LM222" s="203"/>
      <c r="LN222" s="201"/>
      <c r="LO222" s="201"/>
      <c r="LP222" s="201"/>
      <c r="LQ222" s="201" t="str">
        <f t="shared" si="295"/>
        <v/>
      </c>
      <c r="LR222" s="201"/>
      <c r="LS222" s="201"/>
      <c r="LT222" s="203"/>
      <c r="LU222" s="201"/>
      <c r="LV222" s="201"/>
      <c r="LW222" s="201"/>
      <c r="LX222" s="201" t="str">
        <f t="shared" si="296"/>
        <v/>
      </c>
      <c r="LY222" s="201"/>
      <c r="LZ222" s="201"/>
      <c r="MA222" s="203"/>
      <c r="MB222" s="201"/>
      <c r="MC222" s="201"/>
      <c r="MD222" s="201"/>
      <c r="ME222" s="201" t="str">
        <f t="shared" si="297"/>
        <v/>
      </c>
      <c r="MF222" s="201"/>
      <c r="MG222" s="201"/>
      <c r="MH222" s="201"/>
      <c r="MI222" s="201"/>
      <c r="MJ222" s="201"/>
      <c r="MK222" s="201"/>
      <c r="ML222" s="201" t="str">
        <f t="shared" si="298"/>
        <v/>
      </c>
      <c r="MM222" s="201"/>
      <c r="MN222" s="201"/>
      <c r="MO222" s="203"/>
      <c r="MP222" s="201"/>
      <c r="MQ222" s="201"/>
      <c r="MR222" s="201"/>
      <c r="MS222" s="201" t="str">
        <f t="shared" si="299"/>
        <v/>
      </c>
      <c r="MT222" s="201"/>
      <c r="MU222" s="201"/>
      <c r="MV222" s="203"/>
      <c r="MW222" s="201"/>
      <c r="MX222" s="201"/>
      <c r="MY222" s="201"/>
      <c r="MZ222" s="201" t="str">
        <f t="shared" si="300"/>
        <v/>
      </c>
      <c r="NA222" s="201"/>
      <c r="NB222" s="201"/>
      <c r="NC222" s="203"/>
      <c r="ND222" s="201"/>
      <c r="NE222" s="201"/>
      <c r="NF222" s="201"/>
      <c r="NG222" s="201" t="str">
        <f t="shared" si="301"/>
        <v/>
      </c>
      <c r="NH222" s="201"/>
      <c r="NI222" s="201"/>
      <c r="NJ222" s="203"/>
      <c r="NK222" s="201"/>
      <c r="NL222" s="201"/>
      <c r="NM222" s="201"/>
      <c r="NN222" s="201" t="str">
        <f t="shared" si="302"/>
        <v/>
      </c>
      <c r="NO222" s="201"/>
      <c r="NP222" s="201"/>
      <c r="NQ222" s="203"/>
      <c r="NR222" s="201"/>
      <c r="NS222" s="201"/>
      <c r="NT222" s="201"/>
      <c r="NU222" s="201" t="str">
        <f t="shared" si="303"/>
        <v/>
      </c>
      <c r="NV222" s="201"/>
      <c r="NW222" s="201"/>
      <c r="NX222" s="201"/>
      <c r="NY222" s="201"/>
      <c r="NZ222" s="201"/>
      <c r="OA222" s="201"/>
      <c r="OB222" s="201" t="str">
        <f t="shared" si="304"/>
        <v/>
      </c>
      <c r="OC222" s="201"/>
      <c r="OD222" s="201"/>
      <c r="OE222" s="203"/>
      <c r="OF222" s="201"/>
      <c r="OG222" s="201"/>
      <c r="OH222" s="201"/>
      <c r="OI222" s="201" t="str">
        <f t="shared" si="305"/>
        <v/>
      </c>
      <c r="OJ222" s="201"/>
      <c r="OK222" s="201"/>
      <c r="OL222" s="203"/>
      <c r="OM222" s="201"/>
      <c r="ON222" s="201"/>
      <c r="OO222" s="201"/>
      <c r="OP222" s="201" t="str">
        <f t="shared" si="306"/>
        <v/>
      </c>
      <c r="OQ222" s="201"/>
      <c r="OR222" s="201"/>
      <c r="OS222" s="203"/>
      <c r="OT222" s="201"/>
      <c r="OU222" s="201"/>
      <c r="OV222" s="201"/>
      <c r="OW222" s="201" t="str">
        <f t="shared" si="307"/>
        <v/>
      </c>
      <c r="OX222" s="201"/>
      <c r="OY222" s="201"/>
      <c r="OZ222" s="203"/>
      <c r="PA222" s="201"/>
      <c r="PB222" s="201"/>
      <c r="PC222" s="201"/>
      <c r="PD222" s="201" t="str">
        <f t="shared" si="308"/>
        <v/>
      </c>
      <c r="PE222" s="201"/>
      <c r="PF222" s="201"/>
      <c r="PG222" s="203"/>
      <c r="PH222" s="201"/>
      <c r="PI222" s="201"/>
      <c r="PJ222" s="201"/>
      <c r="PK222" s="201" t="str">
        <f t="shared" si="309"/>
        <v/>
      </c>
      <c r="PL222" s="201"/>
      <c r="PM222" s="201"/>
      <c r="PN222" s="201"/>
      <c r="PO222" s="201"/>
      <c r="PP222" s="201"/>
      <c r="PQ222" s="201"/>
      <c r="PR222" s="201" t="str">
        <f t="shared" si="310"/>
        <v/>
      </c>
      <c r="PS222" s="201"/>
      <c r="PT222" s="201"/>
      <c r="PU222" s="201"/>
      <c r="PV222" s="201"/>
      <c r="PW222" s="201"/>
      <c r="PX222" s="201"/>
      <c r="PY222" s="201" t="str">
        <f t="shared" si="311"/>
        <v/>
      </c>
      <c r="PZ222" s="201"/>
      <c r="QA222" s="201"/>
      <c r="QB222" s="201"/>
      <c r="QC222" s="201"/>
      <c r="QD222" s="201"/>
      <c r="QE222" s="201"/>
      <c r="QF222" s="201" t="str">
        <f t="shared" si="312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5" x14ac:dyDescent="0.2">
      <c r="A223" s="201"/>
      <c r="B223" s="202"/>
      <c r="C223" s="202"/>
      <c r="D223" s="202"/>
      <c r="E223" s="202"/>
      <c r="F223" s="201"/>
      <c r="G223" s="201" t="e">
        <f t="shared" si="290"/>
        <v>#N/A</v>
      </c>
      <c r="H223" s="202"/>
      <c r="I223" s="202"/>
      <c r="J223" s="202"/>
      <c r="K223" s="201"/>
      <c r="L223" s="201"/>
      <c r="M223" s="201"/>
      <c r="N223" s="201">
        <f t="shared" si="291"/>
        <v>0</v>
      </c>
      <c r="O223" s="201"/>
      <c r="P223" s="201"/>
      <c r="Q223" s="203"/>
      <c r="R223" s="201"/>
      <c r="S223" s="201"/>
      <c r="T223" s="201"/>
      <c r="U223" s="201">
        <f t="shared" si="292"/>
        <v>20</v>
      </c>
      <c r="V223" s="201"/>
      <c r="W223" s="201"/>
      <c r="X223" s="203"/>
      <c r="Y223" s="201"/>
      <c r="Z223" s="201"/>
      <c r="AA223" s="201"/>
      <c r="AB223" s="201">
        <f t="shared" si="293"/>
        <v>20</v>
      </c>
      <c r="AC223" s="201"/>
      <c r="AD223" s="201"/>
      <c r="AE223" s="203"/>
      <c r="AF223" s="201"/>
      <c r="AG223" s="201"/>
      <c r="AH223" s="201"/>
      <c r="AI223" s="201">
        <f t="shared" si="243"/>
        <v>0</v>
      </c>
      <c r="AJ223" s="201"/>
      <c r="AK223" s="201"/>
      <c r="AL223" s="203"/>
      <c r="AM223" s="201"/>
      <c r="AN223" s="201"/>
      <c r="AO223" s="201"/>
      <c r="AP223" s="201">
        <f t="shared" si="244"/>
        <v>0</v>
      </c>
      <c r="AQ223" s="201"/>
      <c r="AR223" s="201"/>
      <c r="AS223" s="203"/>
      <c r="AT223" s="201"/>
      <c r="AU223" s="201"/>
      <c r="AV223" s="201"/>
      <c r="AW223" s="201">
        <f t="shared" si="245"/>
        <v>0</v>
      </c>
      <c r="AX223" s="201"/>
      <c r="AY223" s="201"/>
      <c r="AZ223" s="201"/>
      <c r="BA223" s="201"/>
      <c r="BB223" s="201"/>
      <c r="BC223" s="201"/>
      <c r="BD223" s="201">
        <f t="shared" si="246"/>
        <v>0</v>
      </c>
      <c r="BE223" s="201"/>
      <c r="BF223" s="201"/>
      <c r="BG223" s="203"/>
      <c r="BH223" s="201"/>
      <c r="BI223" s="201"/>
      <c r="BJ223" s="201"/>
      <c r="BK223" s="201">
        <f t="shared" si="247"/>
        <v>20</v>
      </c>
      <c r="BL223" s="201"/>
      <c r="BM223" s="201"/>
      <c r="BN223" s="203"/>
      <c r="BO223" s="201"/>
      <c r="BP223" s="201"/>
      <c r="BQ223" s="201"/>
      <c r="BR223" s="201">
        <f t="shared" si="248"/>
        <v>0</v>
      </c>
      <c r="BS223" s="201"/>
      <c r="BT223" s="201"/>
      <c r="BU223" s="203"/>
      <c r="BV223" s="201"/>
      <c r="BW223" s="201"/>
      <c r="BX223" s="201"/>
      <c r="BY223" s="201">
        <f t="shared" si="249"/>
        <v>0</v>
      </c>
      <c r="BZ223" s="201"/>
      <c r="CA223" s="201"/>
      <c r="CB223" s="203"/>
      <c r="CC223" s="201"/>
      <c r="CD223" s="201"/>
      <c r="CE223" s="201"/>
      <c r="CF223" s="201">
        <f t="shared" si="250"/>
        <v>0</v>
      </c>
      <c r="CG223" s="201"/>
      <c r="CH223" s="201"/>
      <c r="CI223" s="203"/>
      <c r="CJ223" s="201"/>
      <c r="CK223" s="201"/>
      <c r="CL223" s="201"/>
      <c r="CM223" s="201">
        <f t="shared" si="251"/>
        <v>0</v>
      </c>
      <c r="CN223" s="201"/>
      <c r="CO223" s="201"/>
      <c r="CP223" s="201"/>
      <c r="CQ223" s="201"/>
      <c r="CR223" s="201"/>
      <c r="CS223" s="201"/>
      <c r="CT223" s="201">
        <f t="shared" si="252"/>
        <v>0</v>
      </c>
      <c r="CU223" s="201"/>
      <c r="CV223" s="201"/>
      <c r="CW223" s="203"/>
      <c r="CX223" s="201"/>
      <c r="CY223" s="201"/>
      <c r="CZ223" s="201"/>
      <c r="DA223" s="201">
        <f t="shared" si="253"/>
        <v>0</v>
      </c>
      <c r="DB223" s="201"/>
      <c r="DC223" s="201"/>
      <c r="DD223" s="203"/>
      <c r="DE223" s="201"/>
      <c r="DF223" s="201"/>
      <c r="DG223" s="201"/>
      <c r="DH223" s="201">
        <f t="shared" si="254"/>
        <v>0</v>
      </c>
      <c r="DI223" s="201"/>
      <c r="DJ223" s="201"/>
      <c r="DK223" s="203"/>
      <c r="DL223" s="201"/>
      <c r="DM223" s="201"/>
      <c r="DN223" s="201"/>
      <c r="DO223" s="201">
        <f t="shared" si="255"/>
        <v>0</v>
      </c>
      <c r="DP223" s="201"/>
      <c r="DQ223" s="201"/>
      <c r="DR223" s="203"/>
      <c r="DS223" s="201"/>
      <c r="DT223" s="201"/>
      <c r="DU223" s="201"/>
      <c r="DV223" s="201">
        <f t="shared" si="256"/>
        <v>0</v>
      </c>
      <c r="DW223" s="201"/>
      <c r="DX223" s="201"/>
      <c r="DY223" s="203"/>
      <c r="DZ223" s="201"/>
      <c r="EA223" s="201"/>
      <c r="EB223" s="201"/>
      <c r="EC223" s="201">
        <f t="shared" si="257"/>
        <v>0</v>
      </c>
      <c r="ED223" s="201"/>
      <c r="EE223" s="201"/>
      <c r="EF223" s="201"/>
      <c r="EG223" s="201"/>
      <c r="EH223" s="201"/>
      <c r="EI223" s="201"/>
      <c r="EJ223" s="201">
        <f t="shared" si="258"/>
        <v>20</v>
      </c>
      <c r="EK223" s="201"/>
      <c r="EL223" s="201"/>
      <c r="EM223" s="203"/>
      <c r="EN223" s="201"/>
      <c r="EO223" s="201"/>
      <c r="EP223" s="201"/>
      <c r="EQ223" s="201">
        <f t="shared" si="259"/>
        <v>0</v>
      </c>
      <c r="ER223" s="201"/>
      <c r="ES223" s="201"/>
      <c r="ET223" s="203"/>
      <c r="EU223" s="201"/>
      <c r="EV223" s="201"/>
      <c r="EW223" s="201"/>
      <c r="EX223" s="201">
        <f t="shared" si="260"/>
        <v>20</v>
      </c>
      <c r="EY223" s="201"/>
      <c r="EZ223" s="201"/>
      <c r="FA223" s="203"/>
      <c r="FB223" s="201"/>
      <c r="FC223" s="201"/>
      <c r="FD223" s="201"/>
      <c r="FE223" s="201">
        <f t="shared" si="261"/>
        <v>0</v>
      </c>
      <c r="FF223" s="201"/>
      <c r="FG223" s="201"/>
      <c r="FH223" s="203"/>
      <c r="FI223" s="201"/>
      <c r="FJ223" s="201"/>
      <c r="FK223" s="201"/>
      <c r="FL223" s="201" t="str">
        <f t="shared" si="262"/>
        <v/>
      </c>
      <c r="FM223" s="201"/>
      <c r="FN223" s="201"/>
      <c r="FO223" s="203"/>
      <c r="FP223" s="201"/>
      <c r="FQ223" s="201"/>
      <c r="FR223" s="201"/>
      <c r="FS223" s="201">
        <f t="shared" si="263"/>
        <v>0</v>
      </c>
      <c r="FT223" s="201"/>
      <c r="FU223" s="201"/>
      <c r="FV223" s="201"/>
      <c r="FW223" s="201"/>
      <c r="FX223" s="201"/>
      <c r="FY223" s="201"/>
      <c r="FZ223" s="201" t="str">
        <f t="shared" si="264"/>
        <v/>
      </c>
      <c r="GA223" s="201"/>
      <c r="GB223" s="201"/>
      <c r="GC223" s="203"/>
      <c r="GD223" s="201"/>
      <c r="GE223" s="201"/>
      <c r="GF223" s="201"/>
      <c r="GG223" s="201" t="str">
        <f t="shared" si="265"/>
        <v/>
      </c>
      <c r="GH223" s="201"/>
      <c r="GI223" s="201"/>
      <c r="GJ223" s="203"/>
      <c r="GK223" s="201"/>
      <c r="GL223" s="201"/>
      <c r="GM223" s="201"/>
      <c r="GN223" s="201" t="str">
        <f t="shared" si="266"/>
        <v/>
      </c>
      <c r="GO223" s="201"/>
      <c r="GP223" s="201"/>
      <c r="GQ223" s="203"/>
      <c r="GR223" s="201"/>
      <c r="GS223" s="201"/>
      <c r="GT223" s="201"/>
      <c r="GU223" s="201" t="str">
        <f t="shared" si="267"/>
        <v/>
      </c>
      <c r="GV223" s="201"/>
      <c r="GW223" s="201"/>
      <c r="GX223" s="203"/>
      <c r="GY223" s="201"/>
      <c r="GZ223" s="201"/>
      <c r="HA223" s="201"/>
      <c r="HB223" s="201" t="str">
        <f t="shared" si="268"/>
        <v/>
      </c>
      <c r="HC223" s="201"/>
      <c r="HD223" s="201"/>
      <c r="HE223" s="203"/>
      <c r="HF223" s="201"/>
      <c r="HG223" s="201"/>
      <c r="HH223" s="201"/>
      <c r="HI223" s="201" t="str">
        <f t="shared" si="269"/>
        <v/>
      </c>
      <c r="HJ223" s="201"/>
      <c r="HK223" s="201"/>
      <c r="HL223" s="201"/>
      <c r="HM223" s="201"/>
      <c r="HN223" s="201"/>
      <c r="HO223" s="201"/>
      <c r="HP223" s="201" t="str">
        <f t="shared" si="270"/>
        <v/>
      </c>
      <c r="HQ223" s="201"/>
      <c r="HR223" s="201"/>
      <c r="HS223" s="203"/>
      <c r="HT223" s="201"/>
      <c r="HU223" s="201"/>
      <c r="HV223" s="201"/>
      <c r="HW223" s="201" t="str">
        <f t="shared" si="271"/>
        <v/>
      </c>
      <c r="HX223" s="201"/>
      <c r="HY223" s="201"/>
      <c r="HZ223" s="203"/>
      <c r="IA223" s="201"/>
      <c r="IB223" s="201"/>
      <c r="IC223" s="201"/>
      <c r="ID223" s="201" t="str">
        <f t="shared" si="272"/>
        <v/>
      </c>
      <c r="IE223" s="201"/>
      <c r="IF223" s="201"/>
      <c r="IG223" s="203"/>
      <c r="IH223" s="201"/>
      <c r="II223" s="201"/>
      <c r="IJ223" s="201"/>
      <c r="IK223" s="201" t="str">
        <f t="shared" si="273"/>
        <v/>
      </c>
      <c r="IL223" s="201"/>
      <c r="IM223" s="201"/>
      <c r="IN223" s="203"/>
      <c r="IO223" s="201"/>
      <c r="IP223" s="201"/>
      <c r="IQ223" s="201"/>
      <c r="IR223" s="201" t="str">
        <f t="shared" si="274"/>
        <v/>
      </c>
      <c r="IS223" s="201"/>
      <c r="IT223" s="201"/>
      <c r="IU223" s="203"/>
      <c r="IV223" s="201"/>
      <c r="IW223" s="201"/>
      <c r="IX223" s="201"/>
      <c r="IY223" s="201" t="str">
        <f t="shared" si="275"/>
        <v/>
      </c>
      <c r="IZ223" s="201"/>
      <c r="JA223" s="201"/>
      <c r="JB223" s="201"/>
      <c r="JC223" s="201"/>
      <c r="JD223" s="201"/>
      <c r="JE223" s="201"/>
      <c r="JF223" s="201" t="str">
        <f t="shared" si="276"/>
        <v/>
      </c>
      <c r="JG223" s="201"/>
      <c r="JH223" s="201"/>
      <c r="JI223" s="203"/>
      <c r="JJ223" s="201"/>
      <c r="JK223" s="201"/>
      <c r="JL223" s="201"/>
      <c r="JM223" s="201" t="str">
        <f t="shared" si="277"/>
        <v/>
      </c>
      <c r="JN223" s="201"/>
      <c r="JO223" s="201"/>
      <c r="JP223" s="203"/>
      <c r="JQ223" s="201"/>
      <c r="JR223" s="201"/>
      <c r="JS223" s="201"/>
      <c r="JT223" s="201" t="str">
        <f t="shared" si="278"/>
        <v/>
      </c>
      <c r="JU223" s="201"/>
      <c r="JV223" s="201"/>
      <c r="JW223" s="203"/>
      <c r="JX223" s="201"/>
      <c r="JY223" s="201"/>
      <c r="JZ223" s="201"/>
      <c r="KA223" s="201" t="str">
        <f t="shared" si="279"/>
        <v/>
      </c>
      <c r="KB223" s="201"/>
      <c r="KC223" s="201"/>
      <c r="KD223" s="203"/>
      <c r="KE223" s="201"/>
      <c r="KF223" s="201"/>
      <c r="KG223" s="201"/>
      <c r="KH223" s="201" t="str">
        <f t="shared" si="280"/>
        <v/>
      </c>
      <c r="KI223" s="201"/>
      <c r="KJ223" s="201"/>
      <c r="KK223" s="203"/>
      <c r="KL223" s="201"/>
      <c r="KM223" s="201"/>
      <c r="KN223" s="201"/>
      <c r="KO223" s="201" t="str">
        <f t="shared" si="281"/>
        <v/>
      </c>
      <c r="KP223" s="201"/>
      <c r="KQ223" s="201"/>
      <c r="KR223" s="201"/>
      <c r="KS223" s="201"/>
      <c r="KT223" s="201"/>
      <c r="KU223" s="201"/>
      <c r="KV223" s="201" t="str">
        <f t="shared" si="282"/>
        <v/>
      </c>
      <c r="KW223" s="201"/>
      <c r="KX223" s="201"/>
      <c r="KY223" s="203"/>
      <c r="KZ223" s="201"/>
      <c r="LA223" s="201"/>
      <c r="LB223" s="201"/>
      <c r="LC223" s="201" t="str">
        <f t="shared" si="283"/>
        <v/>
      </c>
      <c r="LD223" s="201"/>
      <c r="LE223" s="201"/>
      <c r="LF223" s="203"/>
      <c r="LG223" s="201"/>
      <c r="LH223" s="201"/>
      <c r="LI223" s="201"/>
      <c r="LJ223" s="201" t="str">
        <f t="shared" si="294"/>
        <v/>
      </c>
      <c r="LK223" s="201"/>
      <c r="LL223" s="201"/>
      <c r="LM223" s="203"/>
      <c r="LN223" s="201"/>
      <c r="LO223" s="201"/>
      <c r="LP223" s="201"/>
      <c r="LQ223" s="201" t="str">
        <f t="shared" si="295"/>
        <v/>
      </c>
      <c r="LR223" s="201"/>
      <c r="LS223" s="201"/>
      <c r="LT223" s="203"/>
      <c r="LU223" s="201"/>
      <c r="LV223" s="201"/>
      <c r="LW223" s="201"/>
      <c r="LX223" s="201" t="str">
        <f t="shared" si="296"/>
        <v/>
      </c>
      <c r="LY223" s="201"/>
      <c r="LZ223" s="201"/>
      <c r="MA223" s="203"/>
      <c r="MB223" s="201"/>
      <c r="MC223" s="201"/>
      <c r="MD223" s="201"/>
      <c r="ME223" s="201" t="str">
        <f t="shared" si="297"/>
        <v/>
      </c>
      <c r="MF223" s="201"/>
      <c r="MG223" s="201"/>
      <c r="MH223" s="201"/>
      <c r="MI223" s="201"/>
      <c r="MJ223" s="201"/>
      <c r="MK223" s="201"/>
      <c r="ML223" s="201" t="str">
        <f t="shared" si="298"/>
        <v/>
      </c>
      <c r="MM223" s="201"/>
      <c r="MN223" s="201"/>
      <c r="MO223" s="203"/>
      <c r="MP223" s="201"/>
      <c r="MQ223" s="201"/>
      <c r="MR223" s="201"/>
      <c r="MS223" s="201" t="str">
        <f t="shared" si="299"/>
        <v/>
      </c>
      <c r="MT223" s="201"/>
      <c r="MU223" s="201"/>
      <c r="MV223" s="203"/>
      <c r="MW223" s="201"/>
      <c r="MX223" s="201"/>
      <c r="MY223" s="201"/>
      <c r="MZ223" s="201" t="str">
        <f t="shared" si="300"/>
        <v/>
      </c>
      <c r="NA223" s="201"/>
      <c r="NB223" s="201"/>
      <c r="NC223" s="203"/>
      <c r="ND223" s="201"/>
      <c r="NE223" s="201"/>
      <c r="NF223" s="201"/>
      <c r="NG223" s="201" t="str">
        <f t="shared" si="301"/>
        <v/>
      </c>
      <c r="NH223" s="201"/>
      <c r="NI223" s="201"/>
      <c r="NJ223" s="203"/>
      <c r="NK223" s="201"/>
      <c r="NL223" s="201"/>
      <c r="NM223" s="201"/>
      <c r="NN223" s="201" t="str">
        <f t="shared" si="302"/>
        <v/>
      </c>
      <c r="NO223" s="201"/>
      <c r="NP223" s="201"/>
      <c r="NQ223" s="203"/>
      <c r="NR223" s="201"/>
      <c r="NS223" s="201"/>
      <c r="NT223" s="201"/>
      <c r="NU223" s="201" t="str">
        <f t="shared" si="303"/>
        <v/>
      </c>
      <c r="NV223" s="201"/>
      <c r="NW223" s="201"/>
      <c r="NX223" s="201"/>
      <c r="NY223" s="201"/>
      <c r="NZ223" s="201"/>
      <c r="OA223" s="201"/>
      <c r="OB223" s="201" t="str">
        <f t="shared" si="304"/>
        <v/>
      </c>
      <c r="OC223" s="201"/>
      <c r="OD223" s="201"/>
      <c r="OE223" s="203"/>
      <c r="OF223" s="201"/>
      <c r="OG223" s="201"/>
      <c r="OH223" s="201"/>
      <c r="OI223" s="201" t="str">
        <f t="shared" si="305"/>
        <v/>
      </c>
      <c r="OJ223" s="201"/>
      <c r="OK223" s="201"/>
      <c r="OL223" s="203"/>
      <c r="OM223" s="201"/>
      <c r="ON223" s="201"/>
      <c r="OO223" s="201"/>
      <c r="OP223" s="201" t="str">
        <f t="shared" si="306"/>
        <v/>
      </c>
      <c r="OQ223" s="201"/>
      <c r="OR223" s="201"/>
      <c r="OS223" s="203"/>
      <c r="OT223" s="201"/>
      <c r="OU223" s="201"/>
      <c r="OV223" s="201"/>
      <c r="OW223" s="201" t="str">
        <f t="shared" si="307"/>
        <v/>
      </c>
      <c r="OX223" s="201"/>
      <c r="OY223" s="201"/>
      <c r="OZ223" s="203"/>
      <c r="PA223" s="201"/>
      <c r="PB223" s="201"/>
      <c r="PC223" s="201"/>
      <c r="PD223" s="201" t="str">
        <f t="shared" si="308"/>
        <v/>
      </c>
      <c r="PE223" s="201"/>
      <c r="PF223" s="201"/>
      <c r="PG223" s="203"/>
      <c r="PH223" s="201"/>
      <c r="PI223" s="201"/>
      <c r="PJ223" s="201"/>
      <c r="PK223" s="201" t="str">
        <f t="shared" si="309"/>
        <v/>
      </c>
      <c r="PL223" s="201"/>
      <c r="PM223" s="201"/>
      <c r="PN223" s="201"/>
      <c r="PO223" s="201"/>
      <c r="PP223" s="201"/>
      <c r="PQ223" s="201"/>
      <c r="PR223" s="201" t="str">
        <f t="shared" si="310"/>
        <v/>
      </c>
      <c r="PS223" s="201"/>
      <c r="PT223" s="201"/>
      <c r="PU223" s="201"/>
      <c r="PV223" s="201"/>
      <c r="PW223" s="201"/>
      <c r="PX223" s="201"/>
      <c r="PY223" s="201" t="str">
        <f t="shared" si="311"/>
        <v/>
      </c>
      <c r="PZ223" s="201"/>
      <c r="QA223" s="201"/>
      <c r="QB223" s="201"/>
      <c r="QC223" s="201"/>
      <c r="QD223" s="201"/>
      <c r="QE223" s="201"/>
      <c r="QF223" s="201" t="str">
        <f t="shared" si="312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5" x14ac:dyDescent="0.2">
      <c r="A224" s="201"/>
      <c r="B224" s="202"/>
      <c r="C224" s="202"/>
      <c r="D224" s="202"/>
      <c r="E224" s="202"/>
      <c r="F224" s="201"/>
      <c r="G224" s="201" t="e">
        <f t="shared" si="290"/>
        <v>#N/A</v>
      </c>
      <c r="H224" s="202"/>
      <c r="I224" s="202"/>
      <c r="J224" s="202"/>
      <c r="K224" s="201"/>
      <c r="L224" s="201"/>
      <c r="M224" s="201"/>
      <c r="N224" s="201">
        <f t="shared" si="291"/>
        <v>20</v>
      </c>
      <c r="O224" s="201"/>
      <c r="P224" s="201"/>
      <c r="Q224" s="203"/>
      <c r="R224" s="201"/>
      <c r="S224" s="201"/>
      <c r="T224" s="201"/>
      <c r="U224" s="201">
        <f t="shared" si="292"/>
        <v>0</v>
      </c>
      <c r="V224" s="201"/>
      <c r="W224" s="201"/>
      <c r="X224" s="203"/>
      <c r="Y224" s="201"/>
      <c r="Z224" s="201"/>
      <c r="AA224" s="201"/>
      <c r="AB224" s="201">
        <f t="shared" si="293"/>
        <v>0</v>
      </c>
      <c r="AC224" s="201"/>
      <c r="AD224" s="201"/>
      <c r="AE224" s="203"/>
      <c r="AF224" s="201"/>
      <c r="AG224" s="201"/>
      <c r="AH224" s="201"/>
      <c r="AI224" s="201">
        <f t="shared" si="243"/>
        <v>0</v>
      </c>
      <c r="AJ224" s="201"/>
      <c r="AK224" s="201"/>
      <c r="AL224" s="203"/>
      <c r="AM224" s="201"/>
      <c r="AN224" s="201"/>
      <c r="AO224" s="201"/>
      <c r="AP224" s="201">
        <f t="shared" si="244"/>
        <v>20</v>
      </c>
      <c r="AQ224" s="201"/>
      <c r="AR224" s="201"/>
      <c r="AS224" s="203"/>
      <c r="AT224" s="201"/>
      <c r="AU224" s="201"/>
      <c r="AV224" s="201"/>
      <c r="AW224" s="201">
        <f t="shared" si="245"/>
        <v>0</v>
      </c>
      <c r="AX224" s="201"/>
      <c r="AY224" s="201"/>
      <c r="AZ224" s="201"/>
      <c r="BA224" s="201"/>
      <c r="BB224" s="201"/>
      <c r="BC224" s="201"/>
      <c r="BD224" s="201">
        <f t="shared" si="246"/>
        <v>0</v>
      </c>
      <c r="BE224" s="201"/>
      <c r="BF224" s="201"/>
      <c r="BG224" s="203"/>
      <c r="BH224" s="201"/>
      <c r="BI224" s="201"/>
      <c r="BJ224" s="201"/>
      <c r="BK224" s="201">
        <f t="shared" si="247"/>
        <v>20</v>
      </c>
      <c r="BL224" s="201"/>
      <c r="BM224" s="201"/>
      <c r="BN224" s="203"/>
      <c r="BO224" s="201"/>
      <c r="BP224" s="201"/>
      <c r="BQ224" s="201"/>
      <c r="BR224" s="201">
        <f t="shared" si="248"/>
        <v>0</v>
      </c>
      <c r="BS224" s="201"/>
      <c r="BT224" s="201"/>
      <c r="BU224" s="203"/>
      <c r="BV224" s="201"/>
      <c r="BW224" s="201"/>
      <c r="BX224" s="201"/>
      <c r="BY224" s="201">
        <f t="shared" si="249"/>
        <v>0</v>
      </c>
      <c r="BZ224" s="201"/>
      <c r="CA224" s="201"/>
      <c r="CB224" s="203"/>
      <c r="CC224" s="201"/>
      <c r="CD224" s="201"/>
      <c r="CE224" s="201"/>
      <c r="CF224" s="201">
        <f t="shared" si="250"/>
        <v>0</v>
      </c>
      <c r="CG224" s="201"/>
      <c r="CH224" s="201"/>
      <c r="CI224" s="203"/>
      <c r="CJ224" s="201"/>
      <c r="CK224" s="201"/>
      <c r="CL224" s="201"/>
      <c r="CM224" s="201">
        <f t="shared" si="251"/>
        <v>0</v>
      </c>
      <c r="CN224" s="201"/>
      <c r="CO224" s="201"/>
      <c r="CP224" s="201"/>
      <c r="CQ224" s="201"/>
      <c r="CR224" s="201"/>
      <c r="CS224" s="201"/>
      <c r="CT224" s="201">
        <f t="shared" si="252"/>
        <v>0</v>
      </c>
      <c r="CU224" s="201"/>
      <c r="CV224" s="201"/>
      <c r="CW224" s="203"/>
      <c r="CX224" s="201"/>
      <c r="CY224" s="201"/>
      <c r="CZ224" s="201"/>
      <c r="DA224" s="201">
        <f t="shared" si="253"/>
        <v>0</v>
      </c>
      <c r="DB224" s="201"/>
      <c r="DC224" s="201"/>
      <c r="DD224" s="203"/>
      <c r="DE224" s="201"/>
      <c r="DF224" s="201"/>
      <c r="DG224" s="201"/>
      <c r="DH224" s="201">
        <f t="shared" si="254"/>
        <v>0</v>
      </c>
      <c r="DI224" s="201"/>
      <c r="DJ224" s="201"/>
      <c r="DK224" s="203"/>
      <c r="DL224" s="201"/>
      <c r="DM224" s="201"/>
      <c r="DN224" s="201"/>
      <c r="DO224" s="201">
        <f t="shared" si="255"/>
        <v>0</v>
      </c>
      <c r="DP224" s="201"/>
      <c r="DQ224" s="201"/>
      <c r="DR224" s="203"/>
      <c r="DS224" s="201"/>
      <c r="DT224" s="201"/>
      <c r="DU224" s="201"/>
      <c r="DV224" s="201">
        <f t="shared" si="256"/>
        <v>0</v>
      </c>
      <c r="DW224" s="201"/>
      <c r="DX224" s="201"/>
      <c r="DY224" s="203"/>
      <c r="DZ224" s="201"/>
      <c r="EA224" s="201"/>
      <c r="EB224" s="201"/>
      <c r="EC224" s="201">
        <f t="shared" si="257"/>
        <v>0</v>
      </c>
      <c r="ED224" s="201"/>
      <c r="EE224" s="201"/>
      <c r="EF224" s="201"/>
      <c r="EG224" s="201"/>
      <c r="EH224" s="201"/>
      <c r="EI224" s="201"/>
      <c r="EJ224" s="201">
        <f t="shared" si="258"/>
        <v>20</v>
      </c>
      <c r="EK224" s="201"/>
      <c r="EL224" s="201"/>
      <c r="EM224" s="203"/>
      <c r="EN224" s="201"/>
      <c r="EO224" s="201"/>
      <c r="EP224" s="201"/>
      <c r="EQ224" s="201">
        <f t="shared" si="259"/>
        <v>0</v>
      </c>
      <c r="ER224" s="201"/>
      <c r="ES224" s="201"/>
      <c r="ET224" s="203"/>
      <c r="EU224" s="201"/>
      <c r="EV224" s="201"/>
      <c r="EW224" s="201"/>
      <c r="EX224" s="201">
        <f t="shared" si="260"/>
        <v>20</v>
      </c>
      <c r="EY224" s="201"/>
      <c r="EZ224" s="201"/>
      <c r="FA224" s="203"/>
      <c r="FB224" s="201"/>
      <c r="FC224" s="201"/>
      <c r="FD224" s="201"/>
      <c r="FE224" s="201">
        <f t="shared" si="261"/>
        <v>0</v>
      </c>
      <c r="FF224" s="201"/>
      <c r="FG224" s="201"/>
      <c r="FH224" s="203"/>
      <c r="FI224" s="201"/>
      <c r="FJ224" s="201"/>
      <c r="FK224" s="201"/>
      <c r="FL224" s="201" t="str">
        <f t="shared" si="262"/>
        <v/>
      </c>
      <c r="FM224" s="201"/>
      <c r="FN224" s="201"/>
      <c r="FO224" s="203"/>
      <c r="FP224" s="201"/>
      <c r="FQ224" s="201"/>
      <c r="FR224" s="201"/>
      <c r="FS224" s="201">
        <f t="shared" si="263"/>
        <v>0</v>
      </c>
      <c r="FT224" s="201"/>
      <c r="FU224" s="201"/>
      <c r="FV224" s="201"/>
      <c r="FW224" s="201"/>
      <c r="FX224" s="201"/>
      <c r="FY224" s="201"/>
      <c r="FZ224" s="201" t="str">
        <f t="shared" si="264"/>
        <v/>
      </c>
      <c r="GA224" s="201"/>
      <c r="GB224" s="201"/>
      <c r="GC224" s="203"/>
      <c r="GD224" s="201"/>
      <c r="GE224" s="201"/>
      <c r="GF224" s="201"/>
      <c r="GG224" s="201" t="str">
        <f t="shared" si="265"/>
        <v/>
      </c>
      <c r="GH224" s="201"/>
      <c r="GI224" s="201"/>
      <c r="GJ224" s="203"/>
      <c r="GK224" s="201"/>
      <c r="GL224" s="201"/>
      <c r="GM224" s="201"/>
      <c r="GN224" s="201" t="str">
        <f t="shared" si="266"/>
        <v/>
      </c>
      <c r="GO224" s="201"/>
      <c r="GP224" s="201"/>
      <c r="GQ224" s="203"/>
      <c r="GR224" s="201"/>
      <c r="GS224" s="201"/>
      <c r="GT224" s="201"/>
      <c r="GU224" s="201" t="str">
        <f t="shared" si="267"/>
        <v/>
      </c>
      <c r="GV224" s="201"/>
      <c r="GW224" s="201"/>
      <c r="GX224" s="203"/>
      <c r="GY224" s="201"/>
      <c r="GZ224" s="201"/>
      <c r="HA224" s="201"/>
      <c r="HB224" s="201" t="str">
        <f t="shared" si="268"/>
        <v/>
      </c>
      <c r="HC224" s="201"/>
      <c r="HD224" s="201"/>
      <c r="HE224" s="203"/>
      <c r="HF224" s="201"/>
      <c r="HG224" s="201"/>
      <c r="HH224" s="201"/>
      <c r="HI224" s="201" t="str">
        <f t="shared" si="269"/>
        <v/>
      </c>
      <c r="HJ224" s="201"/>
      <c r="HK224" s="201"/>
      <c r="HL224" s="201"/>
      <c r="HM224" s="201"/>
      <c r="HN224" s="201"/>
      <c r="HO224" s="201"/>
      <c r="HP224" s="201" t="str">
        <f t="shared" si="270"/>
        <v/>
      </c>
      <c r="HQ224" s="201"/>
      <c r="HR224" s="201"/>
      <c r="HS224" s="203"/>
      <c r="HT224" s="201"/>
      <c r="HU224" s="201"/>
      <c r="HV224" s="201"/>
      <c r="HW224" s="201" t="str">
        <f t="shared" si="271"/>
        <v/>
      </c>
      <c r="HX224" s="201"/>
      <c r="HY224" s="201"/>
      <c r="HZ224" s="203"/>
      <c r="IA224" s="201"/>
      <c r="IB224" s="201"/>
      <c r="IC224" s="201"/>
      <c r="ID224" s="201" t="str">
        <f t="shared" si="272"/>
        <v/>
      </c>
      <c r="IE224" s="201"/>
      <c r="IF224" s="201"/>
      <c r="IG224" s="203"/>
      <c r="IH224" s="201"/>
      <c r="II224" s="201"/>
      <c r="IJ224" s="201"/>
      <c r="IK224" s="201" t="str">
        <f t="shared" si="273"/>
        <v/>
      </c>
      <c r="IL224" s="201"/>
      <c r="IM224" s="201"/>
      <c r="IN224" s="203"/>
      <c r="IO224" s="201"/>
      <c r="IP224" s="201"/>
      <c r="IQ224" s="201"/>
      <c r="IR224" s="201" t="str">
        <f t="shared" si="274"/>
        <v/>
      </c>
      <c r="IS224" s="201"/>
      <c r="IT224" s="201"/>
      <c r="IU224" s="203"/>
      <c r="IV224" s="201"/>
      <c r="IW224" s="201"/>
      <c r="IX224" s="201"/>
      <c r="IY224" s="201" t="str">
        <f t="shared" si="275"/>
        <v/>
      </c>
      <c r="IZ224" s="201"/>
      <c r="JA224" s="201"/>
      <c r="JB224" s="201"/>
      <c r="JC224" s="201"/>
      <c r="JD224" s="201"/>
      <c r="JE224" s="201"/>
      <c r="JF224" s="201" t="str">
        <f t="shared" si="276"/>
        <v/>
      </c>
      <c r="JG224" s="201"/>
      <c r="JH224" s="201"/>
      <c r="JI224" s="203"/>
      <c r="JJ224" s="201"/>
      <c r="JK224" s="201"/>
      <c r="JL224" s="201"/>
      <c r="JM224" s="201" t="str">
        <f t="shared" si="277"/>
        <v/>
      </c>
      <c r="JN224" s="201"/>
      <c r="JO224" s="201"/>
      <c r="JP224" s="203"/>
      <c r="JQ224" s="201"/>
      <c r="JR224" s="201"/>
      <c r="JS224" s="201"/>
      <c r="JT224" s="201" t="str">
        <f t="shared" si="278"/>
        <v/>
      </c>
      <c r="JU224" s="201"/>
      <c r="JV224" s="201"/>
      <c r="JW224" s="203"/>
      <c r="JX224" s="201"/>
      <c r="JY224" s="201"/>
      <c r="JZ224" s="201"/>
      <c r="KA224" s="201" t="str">
        <f t="shared" si="279"/>
        <v/>
      </c>
      <c r="KB224" s="201"/>
      <c r="KC224" s="201"/>
      <c r="KD224" s="203"/>
      <c r="KE224" s="201"/>
      <c r="KF224" s="201"/>
      <c r="KG224" s="201"/>
      <c r="KH224" s="201" t="str">
        <f t="shared" si="280"/>
        <v/>
      </c>
      <c r="KI224" s="201"/>
      <c r="KJ224" s="201"/>
      <c r="KK224" s="203"/>
      <c r="KL224" s="201"/>
      <c r="KM224" s="201"/>
      <c r="KN224" s="201"/>
      <c r="KO224" s="201" t="str">
        <f t="shared" si="281"/>
        <v/>
      </c>
      <c r="KP224" s="201"/>
      <c r="KQ224" s="201"/>
      <c r="KR224" s="201"/>
      <c r="KS224" s="201"/>
      <c r="KT224" s="201"/>
      <c r="KU224" s="201"/>
      <c r="KV224" s="201" t="str">
        <f t="shared" si="282"/>
        <v/>
      </c>
      <c r="KW224" s="201"/>
      <c r="KX224" s="201"/>
      <c r="KY224" s="203"/>
      <c r="KZ224" s="201"/>
      <c r="LA224" s="201"/>
      <c r="LB224" s="201"/>
      <c r="LC224" s="201" t="str">
        <f t="shared" si="283"/>
        <v/>
      </c>
      <c r="LD224" s="201"/>
      <c r="LE224" s="201"/>
      <c r="LF224" s="203"/>
      <c r="LG224" s="201"/>
      <c r="LH224" s="201"/>
      <c r="LI224" s="201"/>
      <c r="LJ224" s="201" t="str">
        <f t="shared" si="294"/>
        <v/>
      </c>
      <c r="LK224" s="201"/>
      <c r="LL224" s="201"/>
      <c r="LM224" s="203"/>
      <c r="LN224" s="201"/>
      <c r="LO224" s="201"/>
      <c r="LP224" s="201"/>
      <c r="LQ224" s="201" t="str">
        <f t="shared" si="295"/>
        <v/>
      </c>
      <c r="LR224" s="201"/>
      <c r="LS224" s="201"/>
      <c r="LT224" s="203"/>
      <c r="LU224" s="201"/>
      <c r="LV224" s="201"/>
      <c r="LW224" s="201"/>
      <c r="LX224" s="201" t="str">
        <f t="shared" si="296"/>
        <v/>
      </c>
      <c r="LY224" s="201"/>
      <c r="LZ224" s="201"/>
      <c r="MA224" s="203"/>
      <c r="MB224" s="201"/>
      <c r="MC224" s="201"/>
      <c r="MD224" s="201"/>
      <c r="ME224" s="201" t="str">
        <f t="shared" si="297"/>
        <v/>
      </c>
      <c r="MF224" s="201"/>
      <c r="MG224" s="201"/>
      <c r="MH224" s="201"/>
      <c r="MI224" s="201"/>
      <c r="MJ224" s="201"/>
      <c r="MK224" s="201"/>
      <c r="ML224" s="201" t="str">
        <f t="shared" si="298"/>
        <v/>
      </c>
      <c r="MM224" s="201"/>
      <c r="MN224" s="201"/>
      <c r="MO224" s="203"/>
      <c r="MP224" s="201"/>
      <c r="MQ224" s="201"/>
      <c r="MR224" s="201"/>
      <c r="MS224" s="201" t="str">
        <f t="shared" si="299"/>
        <v/>
      </c>
      <c r="MT224" s="201"/>
      <c r="MU224" s="201"/>
      <c r="MV224" s="203"/>
      <c r="MW224" s="201"/>
      <c r="MX224" s="201"/>
      <c r="MY224" s="201"/>
      <c r="MZ224" s="201" t="str">
        <f t="shared" si="300"/>
        <v/>
      </c>
      <c r="NA224" s="201"/>
      <c r="NB224" s="201"/>
      <c r="NC224" s="203"/>
      <c r="ND224" s="201"/>
      <c r="NE224" s="201"/>
      <c r="NF224" s="201"/>
      <c r="NG224" s="201" t="str">
        <f t="shared" si="301"/>
        <v/>
      </c>
      <c r="NH224" s="201"/>
      <c r="NI224" s="201"/>
      <c r="NJ224" s="203"/>
      <c r="NK224" s="201"/>
      <c r="NL224" s="201"/>
      <c r="NM224" s="201"/>
      <c r="NN224" s="201" t="str">
        <f t="shared" si="302"/>
        <v/>
      </c>
      <c r="NO224" s="201"/>
      <c r="NP224" s="201"/>
      <c r="NQ224" s="203"/>
      <c r="NR224" s="201"/>
      <c r="NS224" s="201"/>
      <c r="NT224" s="201"/>
      <c r="NU224" s="201" t="str">
        <f t="shared" si="303"/>
        <v/>
      </c>
      <c r="NV224" s="201"/>
      <c r="NW224" s="201"/>
      <c r="NX224" s="201"/>
      <c r="NY224" s="201"/>
      <c r="NZ224" s="201"/>
      <c r="OA224" s="201"/>
      <c r="OB224" s="201" t="str">
        <f t="shared" si="304"/>
        <v/>
      </c>
      <c r="OC224" s="201"/>
      <c r="OD224" s="201"/>
      <c r="OE224" s="203"/>
      <c r="OF224" s="201"/>
      <c r="OG224" s="201"/>
      <c r="OH224" s="201"/>
      <c r="OI224" s="201" t="str">
        <f t="shared" si="305"/>
        <v/>
      </c>
      <c r="OJ224" s="201"/>
      <c r="OK224" s="201"/>
      <c r="OL224" s="203"/>
      <c r="OM224" s="201"/>
      <c r="ON224" s="201"/>
      <c r="OO224" s="201"/>
      <c r="OP224" s="201" t="str">
        <f t="shared" si="306"/>
        <v/>
      </c>
      <c r="OQ224" s="201"/>
      <c r="OR224" s="201"/>
      <c r="OS224" s="203"/>
      <c r="OT224" s="201"/>
      <c r="OU224" s="201"/>
      <c r="OV224" s="201"/>
      <c r="OW224" s="201" t="str">
        <f t="shared" si="307"/>
        <v/>
      </c>
      <c r="OX224" s="201"/>
      <c r="OY224" s="201"/>
      <c r="OZ224" s="203"/>
      <c r="PA224" s="201"/>
      <c r="PB224" s="201"/>
      <c r="PC224" s="201"/>
      <c r="PD224" s="201" t="str">
        <f t="shared" si="308"/>
        <v/>
      </c>
      <c r="PE224" s="201"/>
      <c r="PF224" s="201"/>
      <c r="PG224" s="203"/>
      <c r="PH224" s="201"/>
      <c r="PI224" s="201"/>
      <c r="PJ224" s="201"/>
      <c r="PK224" s="201" t="str">
        <f t="shared" si="309"/>
        <v/>
      </c>
      <c r="PL224" s="201"/>
      <c r="PM224" s="201"/>
      <c r="PN224" s="201"/>
      <c r="PO224" s="201"/>
      <c r="PP224" s="201"/>
      <c r="PQ224" s="201"/>
      <c r="PR224" s="201" t="str">
        <f t="shared" si="310"/>
        <v/>
      </c>
      <c r="PS224" s="201"/>
      <c r="PT224" s="201"/>
      <c r="PU224" s="201"/>
      <c r="PV224" s="201"/>
      <c r="PW224" s="201"/>
      <c r="PX224" s="201"/>
      <c r="PY224" s="201" t="str">
        <f t="shared" si="311"/>
        <v/>
      </c>
      <c r="PZ224" s="201"/>
      <c r="QA224" s="201"/>
      <c r="QB224" s="201"/>
      <c r="QC224" s="201"/>
      <c r="QD224" s="201"/>
      <c r="QE224" s="201"/>
      <c r="QF224" s="201" t="str">
        <f t="shared" si="312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5" x14ac:dyDescent="0.2">
      <c r="A225" s="201"/>
      <c r="B225" s="202"/>
      <c r="C225" s="202"/>
      <c r="D225" s="202"/>
      <c r="E225" s="202"/>
      <c r="F225" s="201"/>
      <c r="G225" s="201" t="e">
        <f t="shared" si="290"/>
        <v>#N/A</v>
      </c>
      <c r="H225" s="202"/>
      <c r="I225" s="202"/>
      <c r="J225" s="202"/>
      <c r="K225" s="201"/>
      <c r="L225" s="201"/>
      <c r="M225" s="201"/>
      <c r="N225" s="201">
        <f t="shared" si="291"/>
        <v>0</v>
      </c>
      <c r="O225" s="201"/>
      <c r="P225" s="201"/>
      <c r="Q225" s="203"/>
      <c r="R225" s="201"/>
      <c r="S225" s="201"/>
      <c r="T225" s="201"/>
      <c r="U225" s="201">
        <f t="shared" si="292"/>
        <v>0</v>
      </c>
      <c r="V225" s="201"/>
      <c r="W225" s="201"/>
      <c r="X225" s="203"/>
      <c r="Y225" s="201"/>
      <c r="Z225" s="201"/>
      <c r="AA225" s="201"/>
      <c r="AB225" s="201">
        <f t="shared" si="293"/>
        <v>0</v>
      </c>
      <c r="AC225" s="201"/>
      <c r="AD225" s="201"/>
      <c r="AE225" s="203"/>
      <c r="AF225" s="201"/>
      <c r="AG225" s="201"/>
      <c r="AH225" s="201"/>
      <c r="AI225" s="201">
        <f t="shared" si="243"/>
        <v>0</v>
      </c>
      <c r="AJ225" s="201"/>
      <c r="AK225" s="201"/>
      <c r="AL225" s="203"/>
      <c r="AM225" s="201"/>
      <c r="AN225" s="201"/>
      <c r="AO225" s="201"/>
      <c r="AP225" s="201">
        <f t="shared" si="244"/>
        <v>0</v>
      </c>
      <c r="AQ225" s="201"/>
      <c r="AR225" s="201"/>
      <c r="AS225" s="203"/>
      <c r="AT225" s="201"/>
      <c r="AU225" s="201"/>
      <c r="AV225" s="201"/>
      <c r="AW225" s="201">
        <f t="shared" si="245"/>
        <v>0</v>
      </c>
      <c r="AX225" s="201"/>
      <c r="AY225" s="201"/>
      <c r="AZ225" s="201"/>
      <c r="BA225" s="201"/>
      <c r="BB225" s="201"/>
      <c r="BC225" s="201"/>
      <c r="BD225" s="201">
        <f t="shared" si="246"/>
        <v>0</v>
      </c>
      <c r="BE225" s="201"/>
      <c r="BF225" s="201"/>
      <c r="BG225" s="203"/>
      <c r="BH225" s="201"/>
      <c r="BI225" s="201"/>
      <c r="BJ225" s="201"/>
      <c r="BK225" s="201">
        <f t="shared" si="247"/>
        <v>0</v>
      </c>
      <c r="BL225" s="201"/>
      <c r="BM225" s="201"/>
      <c r="BN225" s="203"/>
      <c r="BO225" s="201"/>
      <c r="BP225" s="201"/>
      <c r="BQ225" s="201"/>
      <c r="BR225" s="201">
        <f t="shared" si="248"/>
        <v>0</v>
      </c>
      <c r="BS225" s="201"/>
      <c r="BT225" s="201"/>
      <c r="BU225" s="203"/>
      <c r="BV225" s="201"/>
      <c r="BW225" s="201"/>
      <c r="BX225" s="201"/>
      <c r="BY225" s="201">
        <f t="shared" si="249"/>
        <v>0</v>
      </c>
      <c r="BZ225" s="201"/>
      <c r="CA225" s="201"/>
      <c r="CB225" s="203"/>
      <c r="CC225" s="201"/>
      <c r="CD225" s="201"/>
      <c r="CE225" s="201"/>
      <c r="CF225" s="201">
        <f t="shared" si="250"/>
        <v>0</v>
      </c>
      <c r="CG225" s="201"/>
      <c r="CH225" s="201"/>
      <c r="CI225" s="203"/>
      <c r="CJ225" s="201"/>
      <c r="CK225" s="201"/>
      <c r="CL225" s="201"/>
      <c r="CM225" s="201">
        <f t="shared" si="251"/>
        <v>0</v>
      </c>
      <c r="CN225" s="201"/>
      <c r="CO225" s="201"/>
      <c r="CP225" s="201"/>
      <c r="CQ225" s="201"/>
      <c r="CR225" s="201"/>
      <c r="CS225" s="201"/>
      <c r="CT225" s="201">
        <f t="shared" si="252"/>
        <v>0</v>
      </c>
      <c r="CU225" s="201"/>
      <c r="CV225" s="201"/>
      <c r="CW225" s="203"/>
      <c r="CX225" s="201"/>
      <c r="CY225" s="201"/>
      <c r="CZ225" s="201"/>
      <c r="DA225" s="201">
        <f t="shared" si="253"/>
        <v>0</v>
      </c>
      <c r="DB225" s="201"/>
      <c r="DC225" s="201"/>
      <c r="DD225" s="203"/>
      <c r="DE225" s="201"/>
      <c r="DF225" s="201"/>
      <c r="DG225" s="201"/>
      <c r="DH225" s="201">
        <f t="shared" si="254"/>
        <v>0</v>
      </c>
      <c r="DI225" s="201"/>
      <c r="DJ225" s="201"/>
      <c r="DK225" s="203"/>
      <c r="DL225" s="201"/>
      <c r="DM225" s="201"/>
      <c r="DN225" s="201"/>
      <c r="DO225" s="201">
        <f t="shared" si="255"/>
        <v>0</v>
      </c>
      <c r="DP225" s="201"/>
      <c r="DQ225" s="201"/>
      <c r="DR225" s="203"/>
      <c r="DS225" s="201"/>
      <c r="DT225" s="201"/>
      <c r="DU225" s="201"/>
      <c r="DV225" s="201">
        <f t="shared" si="256"/>
        <v>0</v>
      </c>
      <c r="DW225" s="201"/>
      <c r="DX225" s="201"/>
      <c r="DY225" s="203"/>
      <c r="DZ225" s="201"/>
      <c r="EA225" s="201"/>
      <c r="EB225" s="201"/>
      <c r="EC225" s="201">
        <f t="shared" si="257"/>
        <v>0</v>
      </c>
      <c r="ED225" s="201"/>
      <c r="EE225" s="201"/>
      <c r="EF225" s="201"/>
      <c r="EG225" s="201"/>
      <c r="EH225" s="201"/>
      <c r="EI225" s="201"/>
      <c r="EJ225" s="201">
        <f t="shared" si="258"/>
        <v>0</v>
      </c>
      <c r="EK225" s="201"/>
      <c r="EL225" s="201"/>
      <c r="EM225" s="203"/>
      <c r="EN225" s="201"/>
      <c r="EO225" s="201"/>
      <c r="EP225" s="201"/>
      <c r="EQ225" s="201">
        <f t="shared" si="259"/>
        <v>0</v>
      </c>
      <c r="ER225" s="201"/>
      <c r="ES225" s="201"/>
      <c r="ET225" s="203"/>
      <c r="EU225" s="201"/>
      <c r="EV225" s="201"/>
      <c r="EW225" s="201"/>
      <c r="EX225" s="201">
        <f t="shared" si="260"/>
        <v>0</v>
      </c>
      <c r="EY225" s="201"/>
      <c r="EZ225" s="201"/>
      <c r="FA225" s="203"/>
      <c r="FB225" s="201"/>
      <c r="FC225" s="201"/>
      <c r="FD225" s="201"/>
      <c r="FE225" s="201">
        <f t="shared" si="261"/>
        <v>0</v>
      </c>
      <c r="FF225" s="201"/>
      <c r="FG225" s="201"/>
      <c r="FH225" s="203"/>
      <c r="FI225" s="201"/>
      <c r="FJ225" s="201"/>
      <c r="FK225" s="201"/>
      <c r="FL225" s="201" t="str">
        <f t="shared" si="262"/>
        <v/>
      </c>
      <c r="FM225" s="201"/>
      <c r="FN225" s="201"/>
      <c r="FO225" s="203"/>
      <c r="FP225" s="201"/>
      <c r="FQ225" s="201"/>
      <c r="FR225" s="201"/>
      <c r="FS225" s="201">
        <f t="shared" si="263"/>
        <v>0</v>
      </c>
      <c r="FT225" s="201"/>
      <c r="FU225" s="201"/>
      <c r="FV225" s="201"/>
      <c r="FW225" s="201"/>
      <c r="FX225" s="201"/>
      <c r="FY225" s="201"/>
      <c r="FZ225" s="201" t="str">
        <f t="shared" si="264"/>
        <v/>
      </c>
      <c r="GA225" s="201"/>
      <c r="GB225" s="201"/>
      <c r="GC225" s="203"/>
      <c r="GD225" s="201"/>
      <c r="GE225" s="201"/>
      <c r="GF225" s="201"/>
      <c r="GG225" s="201" t="str">
        <f t="shared" si="265"/>
        <v/>
      </c>
      <c r="GH225" s="201"/>
      <c r="GI225" s="201"/>
      <c r="GJ225" s="203"/>
      <c r="GK225" s="201"/>
      <c r="GL225" s="201"/>
      <c r="GM225" s="201"/>
      <c r="GN225" s="201" t="str">
        <f t="shared" si="266"/>
        <v/>
      </c>
      <c r="GO225" s="201"/>
      <c r="GP225" s="201"/>
      <c r="GQ225" s="203"/>
      <c r="GR225" s="201"/>
      <c r="GS225" s="201"/>
      <c r="GT225" s="201"/>
      <c r="GU225" s="201" t="str">
        <f t="shared" si="267"/>
        <v/>
      </c>
      <c r="GV225" s="201"/>
      <c r="GW225" s="201"/>
      <c r="GX225" s="203"/>
      <c r="GY225" s="201"/>
      <c r="GZ225" s="201"/>
      <c r="HA225" s="201"/>
      <c r="HB225" s="201" t="str">
        <f t="shared" si="268"/>
        <v/>
      </c>
      <c r="HC225" s="201"/>
      <c r="HD225" s="201"/>
      <c r="HE225" s="203"/>
      <c r="HF225" s="201"/>
      <c r="HG225" s="201"/>
      <c r="HH225" s="201"/>
      <c r="HI225" s="201" t="str">
        <f t="shared" si="269"/>
        <v/>
      </c>
      <c r="HJ225" s="201"/>
      <c r="HK225" s="201"/>
      <c r="HL225" s="201"/>
      <c r="HM225" s="201"/>
      <c r="HN225" s="201"/>
      <c r="HO225" s="201"/>
      <c r="HP225" s="201" t="str">
        <f t="shared" si="270"/>
        <v/>
      </c>
      <c r="HQ225" s="201"/>
      <c r="HR225" s="201"/>
      <c r="HS225" s="203"/>
      <c r="HT225" s="201"/>
      <c r="HU225" s="201"/>
      <c r="HV225" s="201"/>
      <c r="HW225" s="201" t="str">
        <f t="shared" si="271"/>
        <v/>
      </c>
      <c r="HX225" s="201"/>
      <c r="HY225" s="201"/>
      <c r="HZ225" s="203"/>
      <c r="IA225" s="201"/>
      <c r="IB225" s="201"/>
      <c r="IC225" s="201"/>
      <c r="ID225" s="201" t="str">
        <f t="shared" si="272"/>
        <v/>
      </c>
      <c r="IE225" s="201"/>
      <c r="IF225" s="201"/>
      <c r="IG225" s="203"/>
      <c r="IH225" s="201"/>
      <c r="II225" s="201"/>
      <c r="IJ225" s="201"/>
      <c r="IK225" s="201" t="str">
        <f t="shared" si="273"/>
        <v/>
      </c>
      <c r="IL225" s="201"/>
      <c r="IM225" s="201"/>
      <c r="IN225" s="203"/>
      <c r="IO225" s="201"/>
      <c r="IP225" s="201"/>
      <c r="IQ225" s="201"/>
      <c r="IR225" s="201" t="str">
        <f t="shared" si="274"/>
        <v/>
      </c>
      <c r="IS225" s="201"/>
      <c r="IT225" s="201"/>
      <c r="IU225" s="203"/>
      <c r="IV225" s="201"/>
      <c r="IW225" s="201"/>
      <c r="IX225" s="201"/>
      <c r="IY225" s="201" t="str">
        <f t="shared" si="275"/>
        <v/>
      </c>
      <c r="IZ225" s="201"/>
      <c r="JA225" s="201"/>
      <c r="JB225" s="201"/>
      <c r="JC225" s="201"/>
      <c r="JD225" s="201"/>
      <c r="JE225" s="201"/>
      <c r="JF225" s="201" t="str">
        <f t="shared" si="276"/>
        <v/>
      </c>
      <c r="JG225" s="201"/>
      <c r="JH225" s="201"/>
      <c r="JI225" s="203"/>
      <c r="JJ225" s="201"/>
      <c r="JK225" s="201"/>
      <c r="JL225" s="201"/>
      <c r="JM225" s="201" t="str">
        <f t="shared" si="277"/>
        <v/>
      </c>
      <c r="JN225" s="201"/>
      <c r="JO225" s="201"/>
      <c r="JP225" s="203"/>
      <c r="JQ225" s="201"/>
      <c r="JR225" s="201"/>
      <c r="JS225" s="201"/>
      <c r="JT225" s="201" t="str">
        <f t="shared" si="278"/>
        <v/>
      </c>
      <c r="JU225" s="201"/>
      <c r="JV225" s="201"/>
      <c r="JW225" s="203"/>
      <c r="JX225" s="201"/>
      <c r="JY225" s="201"/>
      <c r="JZ225" s="201"/>
      <c r="KA225" s="201" t="str">
        <f t="shared" si="279"/>
        <v/>
      </c>
      <c r="KB225" s="201"/>
      <c r="KC225" s="201"/>
      <c r="KD225" s="203"/>
      <c r="KE225" s="201"/>
      <c r="KF225" s="201"/>
      <c r="KG225" s="201"/>
      <c r="KH225" s="201" t="str">
        <f t="shared" si="280"/>
        <v/>
      </c>
      <c r="KI225" s="201"/>
      <c r="KJ225" s="201"/>
      <c r="KK225" s="203"/>
      <c r="KL225" s="201"/>
      <c r="KM225" s="201"/>
      <c r="KN225" s="201"/>
      <c r="KO225" s="201" t="str">
        <f t="shared" si="281"/>
        <v/>
      </c>
      <c r="KP225" s="201"/>
      <c r="KQ225" s="201"/>
      <c r="KR225" s="201"/>
      <c r="KS225" s="201"/>
      <c r="KT225" s="201"/>
      <c r="KU225" s="201"/>
      <c r="KV225" s="201" t="str">
        <f t="shared" si="282"/>
        <v/>
      </c>
      <c r="KW225" s="201"/>
      <c r="KX225" s="201"/>
      <c r="KY225" s="203"/>
      <c r="KZ225" s="201"/>
      <c r="LA225" s="201"/>
      <c r="LB225" s="201"/>
      <c r="LC225" s="201" t="str">
        <f t="shared" si="283"/>
        <v/>
      </c>
      <c r="LD225" s="201"/>
      <c r="LE225" s="201"/>
      <c r="LF225" s="203"/>
      <c r="LG225" s="201"/>
      <c r="LH225" s="201"/>
      <c r="LI225" s="201"/>
      <c r="LJ225" s="201" t="str">
        <f t="shared" si="294"/>
        <v/>
      </c>
      <c r="LK225" s="201"/>
      <c r="LL225" s="201"/>
      <c r="LM225" s="203"/>
      <c r="LN225" s="201"/>
      <c r="LO225" s="201"/>
      <c r="LP225" s="201"/>
      <c r="LQ225" s="201" t="str">
        <f t="shared" si="295"/>
        <v/>
      </c>
      <c r="LR225" s="201"/>
      <c r="LS225" s="201"/>
      <c r="LT225" s="203"/>
      <c r="LU225" s="201"/>
      <c r="LV225" s="201"/>
      <c r="LW225" s="201"/>
      <c r="LX225" s="201" t="str">
        <f t="shared" si="296"/>
        <v/>
      </c>
      <c r="LY225" s="201"/>
      <c r="LZ225" s="201"/>
      <c r="MA225" s="203"/>
      <c r="MB225" s="201"/>
      <c r="MC225" s="201"/>
      <c r="MD225" s="201"/>
      <c r="ME225" s="201" t="str">
        <f t="shared" si="297"/>
        <v/>
      </c>
      <c r="MF225" s="201"/>
      <c r="MG225" s="201"/>
      <c r="MH225" s="201"/>
      <c r="MI225" s="201"/>
      <c r="MJ225" s="201"/>
      <c r="MK225" s="201"/>
      <c r="ML225" s="201" t="str">
        <f t="shared" si="298"/>
        <v/>
      </c>
      <c r="MM225" s="201"/>
      <c r="MN225" s="201"/>
      <c r="MO225" s="203"/>
      <c r="MP225" s="201"/>
      <c r="MQ225" s="201"/>
      <c r="MR225" s="201"/>
      <c r="MS225" s="201" t="str">
        <f t="shared" si="299"/>
        <v/>
      </c>
      <c r="MT225" s="201"/>
      <c r="MU225" s="201"/>
      <c r="MV225" s="203"/>
      <c r="MW225" s="201"/>
      <c r="MX225" s="201"/>
      <c r="MY225" s="201"/>
      <c r="MZ225" s="201" t="str">
        <f t="shared" si="300"/>
        <v/>
      </c>
      <c r="NA225" s="201"/>
      <c r="NB225" s="201"/>
      <c r="NC225" s="203"/>
      <c r="ND225" s="201"/>
      <c r="NE225" s="201"/>
      <c r="NF225" s="201"/>
      <c r="NG225" s="201" t="str">
        <f t="shared" si="301"/>
        <v/>
      </c>
      <c r="NH225" s="201"/>
      <c r="NI225" s="201"/>
      <c r="NJ225" s="203"/>
      <c r="NK225" s="201"/>
      <c r="NL225" s="201"/>
      <c r="NM225" s="201"/>
      <c r="NN225" s="201" t="str">
        <f t="shared" si="302"/>
        <v/>
      </c>
      <c r="NO225" s="201"/>
      <c r="NP225" s="201"/>
      <c r="NQ225" s="203"/>
      <c r="NR225" s="201"/>
      <c r="NS225" s="201"/>
      <c r="NT225" s="201"/>
      <c r="NU225" s="201" t="str">
        <f t="shared" si="303"/>
        <v/>
      </c>
      <c r="NV225" s="201"/>
      <c r="NW225" s="201"/>
      <c r="NX225" s="201"/>
      <c r="NY225" s="201"/>
      <c r="NZ225" s="201"/>
      <c r="OA225" s="201"/>
      <c r="OB225" s="201" t="str">
        <f t="shared" si="304"/>
        <v/>
      </c>
      <c r="OC225" s="201"/>
      <c r="OD225" s="201"/>
      <c r="OE225" s="203"/>
      <c r="OF225" s="201"/>
      <c r="OG225" s="201"/>
      <c r="OH225" s="201"/>
      <c r="OI225" s="201" t="str">
        <f t="shared" si="305"/>
        <v/>
      </c>
      <c r="OJ225" s="201"/>
      <c r="OK225" s="201"/>
      <c r="OL225" s="203"/>
      <c r="OM225" s="201"/>
      <c r="ON225" s="201"/>
      <c r="OO225" s="201"/>
      <c r="OP225" s="201" t="str">
        <f t="shared" si="306"/>
        <v/>
      </c>
      <c r="OQ225" s="201"/>
      <c r="OR225" s="201"/>
      <c r="OS225" s="203"/>
      <c r="OT225" s="201"/>
      <c r="OU225" s="201"/>
      <c r="OV225" s="201"/>
      <c r="OW225" s="201" t="str">
        <f t="shared" si="307"/>
        <v/>
      </c>
      <c r="OX225" s="201"/>
      <c r="OY225" s="201"/>
      <c r="OZ225" s="203"/>
      <c r="PA225" s="201"/>
      <c r="PB225" s="201"/>
      <c r="PC225" s="201"/>
      <c r="PD225" s="201" t="str">
        <f t="shared" si="308"/>
        <v/>
      </c>
      <c r="PE225" s="201"/>
      <c r="PF225" s="201"/>
      <c r="PG225" s="203"/>
      <c r="PH225" s="201"/>
      <c r="PI225" s="201"/>
      <c r="PJ225" s="201"/>
      <c r="PK225" s="201" t="str">
        <f t="shared" si="309"/>
        <v/>
      </c>
      <c r="PL225" s="201"/>
      <c r="PM225" s="201"/>
      <c r="PN225" s="201"/>
      <c r="PO225" s="201"/>
      <c r="PP225" s="201"/>
      <c r="PQ225" s="201"/>
      <c r="PR225" s="201" t="str">
        <f t="shared" si="310"/>
        <v/>
      </c>
      <c r="PS225" s="201"/>
      <c r="PT225" s="201"/>
      <c r="PU225" s="201"/>
      <c r="PV225" s="201"/>
      <c r="PW225" s="201"/>
      <c r="PX225" s="201"/>
      <c r="PY225" s="201" t="str">
        <f t="shared" si="311"/>
        <v/>
      </c>
      <c r="PZ225" s="201"/>
      <c r="QA225" s="201"/>
      <c r="QB225" s="201"/>
      <c r="QC225" s="201"/>
      <c r="QD225" s="201"/>
      <c r="QE225" s="201"/>
      <c r="QF225" s="201" t="str">
        <f t="shared" si="312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5" x14ac:dyDescent="0.2">
      <c r="A226" s="201"/>
      <c r="B226" s="202"/>
      <c r="C226" s="202"/>
      <c r="D226" s="202"/>
      <c r="E226" s="202"/>
      <c r="F226" s="201"/>
      <c r="G226" s="201" t="e">
        <f t="shared" si="290"/>
        <v>#N/A</v>
      </c>
      <c r="H226" s="202"/>
      <c r="I226" s="202"/>
      <c r="J226" s="202"/>
      <c r="K226" s="201"/>
      <c r="L226" s="201"/>
      <c r="M226" s="201"/>
      <c r="N226" s="201">
        <f t="shared" si="291"/>
        <v>20</v>
      </c>
      <c r="O226" s="201"/>
      <c r="P226" s="201"/>
      <c r="Q226" s="203"/>
      <c r="R226" s="201"/>
      <c r="S226" s="201"/>
      <c r="T226" s="201"/>
      <c r="U226" s="201">
        <f t="shared" si="292"/>
        <v>0</v>
      </c>
      <c r="V226" s="201"/>
      <c r="W226" s="201"/>
      <c r="X226" s="203"/>
      <c r="Y226" s="201"/>
      <c r="Z226" s="201"/>
      <c r="AA226" s="201"/>
      <c r="AB226" s="201">
        <f t="shared" si="293"/>
        <v>0</v>
      </c>
      <c r="AC226" s="201"/>
      <c r="AD226" s="201"/>
      <c r="AE226" s="203"/>
      <c r="AF226" s="201"/>
      <c r="AG226" s="201"/>
      <c r="AH226" s="201"/>
      <c r="AI226" s="201">
        <f t="shared" si="243"/>
        <v>0</v>
      </c>
      <c r="AJ226" s="201"/>
      <c r="AK226" s="201"/>
      <c r="AL226" s="203"/>
      <c r="AM226" s="201"/>
      <c r="AN226" s="201"/>
      <c r="AO226" s="201"/>
      <c r="AP226" s="201">
        <f t="shared" si="244"/>
        <v>20</v>
      </c>
      <c r="AQ226" s="201"/>
      <c r="AR226" s="201"/>
      <c r="AS226" s="203"/>
      <c r="AT226" s="201"/>
      <c r="AU226" s="201"/>
      <c r="AV226" s="201"/>
      <c r="AW226" s="201">
        <f t="shared" si="245"/>
        <v>0</v>
      </c>
      <c r="AX226" s="201"/>
      <c r="AY226" s="201"/>
      <c r="AZ226" s="201"/>
      <c r="BA226" s="201"/>
      <c r="BB226" s="201"/>
      <c r="BC226" s="201"/>
      <c r="BD226" s="201">
        <f t="shared" si="246"/>
        <v>0</v>
      </c>
      <c r="BE226" s="201"/>
      <c r="BF226" s="201"/>
      <c r="BG226" s="203"/>
      <c r="BH226" s="201"/>
      <c r="BI226" s="201"/>
      <c r="BJ226" s="201"/>
      <c r="BK226" s="201">
        <f t="shared" si="247"/>
        <v>0</v>
      </c>
      <c r="BL226" s="201"/>
      <c r="BM226" s="201"/>
      <c r="BN226" s="203"/>
      <c r="BO226" s="201"/>
      <c r="BP226" s="201"/>
      <c r="BQ226" s="201"/>
      <c r="BR226" s="201">
        <f t="shared" si="248"/>
        <v>0</v>
      </c>
      <c r="BS226" s="201"/>
      <c r="BT226" s="201"/>
      <c r="BU226" s="203"/>
      <c r="BV226" s="201"/>
      <c r="BW226" s="201"/>
      <c r="BX226" s="201"/>
      <c r="BY226" s="201">
        <f t="shared" si="249"/>
        <v>0</v>
      </c>
      <c r="BZ226" s="201"/>
      <c r="CA226" s="201"/>
      <c r="CB226" s="203"/>
      <c r="CC226" s="201"/>
      <c r="CD226" s="201"/>
      <c r="CE226" s="201"/>
      <c r="CF226" s="201">
        <f t="shared" si="250"/>
        <v>0</v>
      </c>
      <c r="CG226" s="201"/>
      <c r="CH226" s="201"/>
      <c r="CI226" s="203"/>
      <c r="CJ226" s="201"/>
      <c r="CK226" s="201"/>
      <c r="CL226" s="201"/>
      <c r="CM226" s="201">
        <f t="shared" si="251"/>
        <v>0</v>
      </c>
      <c r="CN226" s="201"/>
      <c r="CO226" s="201"/>
      <c r="CP226" s="201"/>
      <c r="CQ226" s="201"/>
      <c r="CR226" s="201"/>
      <c r="CS226" s="201"/>
      <c r="CT226" s="201">
        <f t="shared" si="252"/>
        <v>0</v>
      </c>
      <c r="CU226" s="201"/>
      <c r="CV226" s="201"/>
      <c r="CW226" s="203"/>
      <c r="CX226" s="201"/>
      <c r="CY226" s="201"/>
      <c r="CZ226" s="201"/>
      <c r="DA226" s="201">
        <f t="shared" si="253"/>
        <v>0</v>
      </c>
      <c r="DB226" s="201"/>
      <c r="DC226" s="201"/>
      <c r="DD226" s="203"/>
      <c r="DE226" s="201"/>
      <c r="DF226" s="201"/>
      <c r="DG226" s="201"/>
      <c r="DH226" s="201">
        <f t="shared" si="254"/>
        <v>0</v>
      </c>
      <c r="DI226" s="201"/>
      <c r="DJ226" s="201"/>
      <c r="DK226" s="203"/>
      <c r="DL226" s="201"/>
      <c r="DM226" s="201"/>
      <c r="DN226" s="201"/>
      <c r="DO226" s="201">
        <f t="shared" si="255"/>
        <v>0</v>
      </c>
      <c r="DP226" s="201"/>
      <c r="DQ226" s="201"/>
      <c r="DR226" s="203"/>
      <c r="DS226" s="201"/>
      <c r="DT226" s="201"/>
      <c r="DU226" s="201"/>
      <c r="DV226" s="201">
        <f t="shared" si="256"/>
        <v>0</v>
      </c>
      <c r="DW226" s="201"/>
      <c r="DX226" s="201"/>
      <c r="DY226" s="203"/>
      <c r="DZ226" s="201"/>
      <c r="EA226" s="201"/>
      <c r="EB226" s="201"/>
      <c r="EC226" s="201">
        <f t="shared" si="257"/>
        <v>0</v>
      </c>
      <c r="ED226" s="201"/>
      <c r="EE226" s="201"/>
      <c r="EF226" s="201"/>
      <c r="EG226" s="201"/>
      <c r="EH226" s="201"/>
      <c r="EI226" s="201"/>
      <c r="EJ226" s="201">
        <f t="shared" si="258"/>
        <v>0</v>
      </c>
      <c r="EK226" s="201"/>
      <c r="EL226" s="201"/>
      <c r="EM226" s="203"/>
      <c r="EN226" s="201"/>
      <c r="EO226" s="201"/>
      <c r="EP226" s="201"/>
      <c r="EQ226" s="201">
        <f t="shared" si="259"/>
        <v>0</v>
      </c>
      <c r="ER226" s="201"/>
      <c r="ES226" s="201"/>
      <c r="ET226" s="203"/>
      <c r="EU226" s="201"/>
      <c r="EV226" s="201"/>
      <c r="EW226" s="201"/>
      <c r="EX226" s="201">
        <f t="shared" si="260"/>
        <v>0</v>
      </c>
      <c r="EY226" s="201"/>
      <c r="EZ226" s="201"/>
      <c r="FA226" s="203"/>
      <c r="FB226" s="201"/>
      <c r="FC226" s="201"/>
      <c r="FD226" s="201"/>
      <c r="FE226" s="201">
        <f t="shared" si="261"/>
        <v>0</v>
      </c>
      <c r="FF226" s="201"/>
      <c r="FG226" s="201"/>
      <c r="FH226" s="203"/>
      <c r="FI226" s="201"/>
      <c r="FJ226" s="201"/>
      <c r="FK226" s="201"/>
      <c r="FL226" s="201" t="str">
        <f t="shared" si="262"/>
        <v/>
      </c>
      <c r="FM226" s="201"/>
      <c r="FN226" s="201"/>
      <c r="FO226" s="203"/>
      <c r="FP226" s="201"/>
      <c r="FQ226" s="201"/>
      <c r="FR226" s="201"/>
      <c r="FS226" s="201">
        <f t="shared" si="263"/>
        <v>0</v>
      </c>
      <c r="FT226" s="201"/>
      <c r="FU226" s="201"/>
      <c r="FV226" s="201"/>
      <c r="FW226" s="201"/>
      <c r="FX226" s="201"/>
      <c r="FY226" s="201"/>
      <c r="FZ226" s="201" t="str">
        <f t="shared" si="264"/>
        <v/>
      </c>
      <c r="GA226" s="201"/>
      <c r="GB226" s="201"/>
      <c r="GC226" s="203"/>
      <c r="GD226" s="201"/>
      <c r="GE226" s="201"/>
      <c r="GF226" s="201"/>
      <c r="GG226" s="201" t="str">
        <f t="shared" si="265"/>
        <v/>
      </c>
      <c r="GH226" s="201"/>
      <c r="GI226" s="201"/>
      <c r="GJ226" s="203"/>
      <c r="GK226" s="201"/>
      <c r="GL226" s="201"/>
      <c r="GM226" s="201"/>
      <c r="GN226" s="201" t="str">
        <f t="shared" si="266"/>
        <v/>
      </c>
      <c r="GO226" s="201"/>
      <c r="GP226" s="201"/>
      <c r="GQ226" s="203"/>
      <c r="GR226" s="201"/>
      <c r="GS226" s="201"/>
      <c r="GT226" s="201"/>
      <c r="GU226" s="201" t="str">
        <f t="shared" si="267"/>
        <v/>
      </c>
      <c r="GV226" s="201"/>
      <c r="GW226" s="201"/>
      <c r="GX226" s="203"/>
      <c r="GY226" s="201"/>
      <c r="GZ226" s="201"/>
      <c r="HA226" s="201"/>
      <c r="HB226" s="201" t="str">
        <f t="shared" si="268"/>
        <v/>
      </c>
      <c r="HC226" s="201"/>
      <c r="HD226" s="201"/>
      <c r="HE226" s="203"/>
      <c r="HF226" s="201"/>
      <c r="HG226" s="201"/>
      <c r="HH226" s="201"/>
      <c r="HI226" s="201" t="str">
        <f t="shared" si="269"/>
        <v/>
      </c>
      <c r="HJ226" s="201"/>
      <c r="HK226" s="201"/>
      <c r="HL226" s="201"/>
      <c r="HM226" s="201"/>
      <c r="HN226" s="201"/>
      <c r="HO226" s="201"/>
      <c r="HP226" s="201" t="str">
        <f t="shared" si="270"/>
        <v/>
      </c>
      <c r="HQ226" s="201"/>
      <c r="HR226" s="201"/>
      <c r="HS226" s="203"/>
      <c r="HT226" s="201"/>
      <c r="HU226" s="201"/>
      <c r="HV226" s="201"/>
      <c r="HW226" s="201" t="str">
        <f t="shared" si="271"/>
        <v/>
      </c>
      <c r="HX226" s="201"/>
      <c r="HY226" s="201"/>
      <c r="HZ226" s="203"/>
      <c r="IA226" s="201"/>
      <c r="IB226" s="201"/>
      <c r="IC226" s="201"/>
      <c r="ID226" s="201" t="str">
        <f t="shared" si="272"/>
        <v/>
      </c>
      <c r="IE226" s="201"/>
      <c r="IF226" s="201"/>
      <c r="IG226" s="203"/>
      <c r="IH226" s="201"/>
      <c r="II226" s="201"/>
      <c r="IJ226" s="201"/>
      <c r="IK226" s="201" t="str">
        <f t="shared" si="273"/>
        <v/>
      </c>
      <c r="IL226" s="201"/>
      <c r="IM226" s="201"/>
      <c r="IN226" s="203"/>
      <c r="IO226" s="201"/>
      <c r="IP226" s="201"/>
      <c r="IQ226" s="201"/>
      <c r="IR226" s="201" t="str">
        <f t="shared" si="274"/>
        <v/>
      </c>
      <c r="IS226" s="201"/>
      <c r="IT226" s="201"/>
      <c r="IU226" s="203"/>
      <c r="IV226" s="201"/>
      <c r="IW226" s="201"/>
      <c r="IX226" s="201"/>
      <c r="IY226" s="201" t="str">
        <f t="shared" si="275"/>
        <v/>
      </c>
      <c r="IZ226" s="201"/>
      <c r="JA226" s="201"/>
      <c r="JB226" s="201"/>
      <c r="JC226" s="201"/>
      <c r="JD226" s="201"/>
      <c r="JE226" s="201"/>
      <c r="JF226" s="201" t="str">
        <f t="shared" si="276"/>
        <v/>
      </c>
      <c r="JG226" s="201"/>
      <c r="JH226" s="201"/>
      <c r="JI226" s="203"/>
      <c r="JJ226" s="201"/>
      <c r="JK226" s="201"/>
      <c r="JL226" s="201"/>
      <c r="JM226" s="201" t="str">
        <f t="shared" si="277"/>
        <v/>
      </c>
      <c r="JN226" s="201"/>
      <c r="JO226" s="201"/>
      <c r="JP226" s="203"/>
      <c r="JQ226" s="201"/>
      <c r="JR226" s="201"/>
      <c r="JS226" s="201"/>
      <c r="JT226" s="201" t="str">
        <f t="shared" si="278"/>
        <v/>
      </c>
      <c r="JU226" s="201"/>
      <c r="JV226" s="201"/>
      <c r="JW226" s="203"/>
      <c r="JX226" s="201"/>
      <c r="JY226" s="201"/>
      <c r="JZ226" s="201"/>
      <c r="KA226" s="201" t="str">
        <f t="shared" si="279"/>
        <v/>
      </c>
      <c r="KB226" s="201"/>
      <c r="KC226" s="201"/>
      <c r="KD226" s="203"/>
      <c r="KE226" s="201"/>
      <c r="KF226" s="201"/>
      <c r="KG226" s="201"/>
      <c r="KH226" s="201" t="str">
        <f t="shared" si="280"/>
        <v/>
      </c>
      <c r="KI226" s="201"/>
      <c r="KJ226" s="201"/>
      <c r="KK226" s="203"/>
      <c r="KL226" s="201"/>
      <c r="KM226" s="201"/>
      <c r="KN226" s="201"/>
      <c r="KO226" s="201" t="str">
        <f t="shared" si="281"/>
        <v/>
      </c>
      <c r="KP226" s="201"/>
      <c r="KQ226" s="201"/>
      <c r="KR226" s="201"/>
      <c r="KS226" s="201"/>
      <c r="KT226" s="201"/>
      <c r="KU226" s="201"/>
      <c r="KV226" s="201" t="str">
        <f t="shared" si="282"/>
        <v/>
      </c>
      <c r="KW226" s="201"/>
      <c r="KX226" s="201"/>
      <c r="KY226" s="203"/>
      <c r="KZ226" s="201"/>
      <c r="LA226" s="201"/>
      <c r="LB226" s="201"/>
      <c r="LC226" s="201" t="str">
        <f t="shared" si="283"/>
        <v/>
      </c>
      <c r="LD226" s="201"/>
      <c r="LE226" s="201"/>
      <c r="LF226" s="203"/>
      <c r="LG226" s="201"/>
      <c r="LH226" s="201"/>
      <c r="LI226" s="201"/>
      <c r="LJ226" s="201" t="str">
        <f t="shared" si="294"/>
        <v/>
      </c>
      <c r="LK226" s="201"/>
      <c r="LL226" s="201"/>
      <c r="LM226" s="203"/>
      <c r="LN226" s="201"/>
      <c r="LO226" s="201"/>
      <c r="LP226" s="201"/>
      <c r="LQ226" s="201" t="str">
        <f t="shared" si="295"/>
        <v/>
      </c>
      <c r="LR226" s="201"/>
      <c r="LS226" s="201"/>
      <c r="LT226" s="203"/>
      <c r="LU226" s="201"/>
      <c r="LV226" s="201"/>
      <c r="LW226" s="201"/>
      <c r="LX226" s="201" t="str">
        <f t="shared" si="296"/>
        <v/>
      </c>
      <c r="LY226" s="201"/>
      <c r="LZ226" s="201"/>
      <c r="MA226" s="203"/>
      <c r="MB226" s="201"/>
      <c r="MC226" s="201"/>
      <c r="MD226" s="201"/>
      <c r="ME226" s="201" t="str">
        <f t="shared" si="297"/>
        <v/>
      </c>
      <c r="MF226" s="201"/>
      <c r="MG226" s="201"/>
      <c r="MH226" s="201"/>
      <c r="MI226" s="201"/>
      <c r="MJ226" s="201"/>
      <c r="MK226" s="201"/>
      <c r="ML226" s="201" t="str">
        <f t="shared" si="298"/>
        <v/>
      </c>
      <c r="MM226" s="201"/>
      <c r="MN226" s="201"/>
      <c r="MO226" s="203"/>
      <c r="MP226" s="201"/>
      <c r="MQ226" s="201"/>
      <c r="MR226" s="201"/>
      <c r="MS226" s="201" t="str">
        <f t="shared" si="299"/>
        <v/>
      </c>
      <c r="MT226" s="201"/>
      <c r="MU226" s="201"/>
      <c r="MV226" s="203"/>
      <c r="MW226" s="201"/>
      <c r="MX226" s="201"/>
      <c r="MY226" s="201"/>
      <c r="MZ226" s="201" t="str">
        <f t="shared" si="300"/>
        <v/>
      </c>
      <c r="NA226" s="201"/>
      <c r="NB226" s="201"/>
      <c r="NC226" s="203"/>
      <c r="ND226" s="201"/>
      <c r="NE226" s="201"/>
      <c r="NF226" s="201"/>
      <c r="NG226" s="201" t="str">
        <f t="shared" si="301"/>
        <v/>
      </c>
      <c r="NH226" s="201"/>
      <c r="NI226" s="201"/>
      <c r="NJ226" s="203"/>
      <c r="NK226" s="201"/>
      <c r="NL226" s="201"/>
      <c r="NM226" s="201"/>
      <c r="NN226" s="201" t="str">
        <f t="shared" si="302"/>
        <v/>
      </c>
      <c r="NO226" s="201"/>
      <c r="NP226" s="201"/>
      <c r="NQ226" s="203"/>
      <c r="NR226" s="201"/>
      <c r="NS226" s="201"/>
      <c r="NT226" s="201"/>
      <c r="NU226" s="201" t="str">
        <f t="shared" si="303"/>
        <v/>
      </c>
      <c r="NV226" s="201"/>
      <c r="NW226" s="201"/>
      <c r="NX226" s="201"/>
      <c r="NY226" s="201"/>
      <c r="NZ226" s="201"/>
      <c r="OA226" s="201"/>
      <c r="OB226" s="201" t="str">
        <f t="shared" si="304"/>
        <v/>
      </c>
      <c r="OC226" s="201"/>
      <c r="OD226" s="201"/>
      <c r="OE226" s="203"/>
      <c r="OF226" s="201"/>
      <c r="OG226" s="201"/>
      <c r="OH226" s="201"/>
      <c r="OI226" s="201" t="str">
        <f t="shared" si="305"/>
        <v/>
      </c>
      <c r="OJ226" s="201"/>
      <c r="OK226" s="201"/>
      <c r="OL226" s="203"/>
      <c r="OM226" s="201"/>
      <c r="ON226" s="201"/>
      <c r="OO226" s="201"/>
      <c r="OP226" s="201" t="str">
        <f t="shared" si="306"/>
        <v/>
      </c>
      <c r="OQ226" s="201"/>
      <c r="OR226" s="201"/>
      <c r="OS226" s="203"/>
      <c r="OT226" s="201"/>
      <c r="OU226" s="201"/>
      <c r="OV226" s="201"/>
      <c r="OW226" s="201" t="str">
        <f t="shared" si="307"/>
        <v/>
      </c>
      <c r="OX226" s="201"/>
      <c r="OY226" s="201"/>
      <c r="OZ226" s="203"/>
      <c r="PA226" s="201"/>
      <c r="PB226" s="201"/>
      <c r="PC226" s="201"/>
      <c r="PD226" s="201" t="str">
        <f t="shared" si="308"/>
        <v/>
      </c>
      <c r="PE226" s="201"/>
      <c r="PF226" s="201"/>
      <c r="PG226" s="203"/>
      <c r="PH226" s="201"/>
      <c r="PI226" s="201"/>
      <c r="PJ226" s="201"/>
      <c r="PK226" s="201" t="str">
        <f t="shared" si="309"/>
        <v/>
      </c>
      <c r="PL226" s="201"/>
      <c r="PM226" s="201"/>
      <c r="PN226" s="201"/>
      <c r="PO226" s="201"/>
      <c r="PP226" s="201"/>
      <c r="PQ226" s="201"/>
      <c r="PR226" s="201" t="str">
        <f t="shared" si="310"/>
        <v/>
      </c>
      <c r="PS226" s="201"/>
      <c r="PT226" s="201"/>
      <c r="PU226" s="201"/>
      <c r="PV226" s="201"/>
      <c r="PW226" s="201"/>
      <c r="PX226" s="201"/>
      <c r="PY226" s="201" t="str">
        <f t="shared" si="311"/>
        <v/>
      </c>
      <c r="PZ226" s="201"/>
      <c r="QA226" s="201"/>
      <c r="QB226" s="201"/>
      <c r="QC226" s="201"/>
      <c r="QD226" s="201"/>
      <c r="QE226" s="201"/>
      <c r="QF226" s="201" t="str">
        <f t="shared" si="312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5" x14ac:dyDescent="0.2">
      <c r="A227" s="201"/>
      <c r="B227" s="202"/>
      <c r="C227" s="202"/>
      <c r="D227" s="202"/>
      <c r="E227" s="202"/>
      <c r="F227" s="201"/>
      <c r="G227" s="201" t="e">
        <f t="shared" si="290"/>
        <v>#N/A</v>
      </c>
      <c r="H227" s="202"/>
      <c r="I227" s="202"/>
      <c r="J227" s="202"/>
      <c r="K227" s="201"/>
      <c r="L227" s="201"/>
      <c r="M227" s="201"/>
      <c r="N227" s="201">
        <f t="shared" si="291"/>
        <v>20</v>
      </c>
      <c r="O227" s="201"/>
      <c r="P227" s="201"/>
      <c r="Q227" s="203"/>
      <c r="R227" s="201"/>
      <c r="S227" s="201"/>
      <c r="T227" s="201"/>
      <c r="U227" s="201">
        <f t="shared" si="292"/>
        <v>0</v>
      </c>
      <c r="V227" s="201"/>
      <c r="W227" s="201"/>
      <c r="X227" s="203"/>
      <c r="Y227" s="201"/>
      <c r="Z227" s="201"/>
      <c r="AA227" s="201"/>
      <c r="AB227" s="201">
        <f t="shared" si="293"/>
        <v>20</v>
      </c>
      <c r="AC227" s="201"/>
      <c r="AD227" s="201"/>
      <c r="AE227" s="203"/>
      <c r="AF227" s="201"/>
      <c r="AG227" s="201"/>
      <c r="AH227" s="201"/>
      <c r="AI227" s="201">
        <f t="shared" si="243"/>
        <v>0</v>
      </c>
      <c r="AJ227" s="201"/>
      <c r="AK227" s="201"/>
      <c r="AL227" s="203"/>
      <c r="AM227" s="201"/>
      <c r="AN227" s="201"/>
      <c r="AO227" s="201"/>
      <c r="AP227" s="201">
        <f t="shared" si="244"/>
        <v>20</v>
      </c>
      <c r="AQ227" s="201"/>
      <c r="AR227" s="201"/>
      <c r="AS227" s="203"/>
      <c r="AT227" s="201"/>
      <c r="AU227" s="201"/>
      <c r="AV227" s="201"/>
      <c r="AW227" s="201">
        <f t="shared" si="245"/>
        <v>20</v>
      </c>
      <c r="AX227" s="201"/>
      <c r="AY227" s="201"/>
      <c r="AZ227" s="201"/>
      <c r="BA227" s="201"/>
      <c r="BB227" s="201"/>
      <c r="BC227" s="201"/>
      <c r="BD227" s="201">
        <f t="shared" si="246"/>
        <v>0</v>
      </c>
      <c r="BE227" s="201"/>
      <c r="BF227" s="201"/>
      <c r="BG227" s="203"/>
      <c r="BH227" s="201"/>
      <c r="BI227" s="201"/>
      <c r="BJ227" s="201"/>
      <c r="BK227" s="201">
        <f t="shared" si="247"/>
        <v>0</v>
      </c>
      <c r="BL227" s="201"/>
      <c r="BM227" s="201"/>
      <c r="BN227" s="203"/>
      <c r="BO227" s="201"/>
      <c r="BP227" s="201"/>
      <c r="BQ227" s="201"/>
      <c r="BR227" s="201">
        <f t="shared" si="248"/>
        <v>0</v>
      </c>
      <c r="BS227" s="201"/>
      <c r="BT227" s="201"/>
      <c r="BU227" s="203"/>
      <c r="BV227" s="201"/>
      <c r="BW227" s="201"/>
      <c r="BX227" s="201"/>
      <c r="BY227" s="201">
        <f t="shared" si="249"/>
        <v>0</v>
      </c>
      <c r="BZ227" s="201"/>
      <c r="CA227" s="201"/>
      <c r="CB227" s="203"/>
      <c r="CC227" s="201"/>
      <c r="CD227" s="201"/>
      <c r="CE227" s="201"/>
      <c r="CF227" s="201">
        <f t="shared" si="250"/>
        <v>0</v>
      </c>
      <c r="CG227" s="201"/>
      <c r="CH227" s="201"/>
      <c r="CI227" s="203"/>
      <c r="CJ227" s="201"/>
      <c r="CK227" s="201"/>
      <c r="CL227" s="201"/>
      <c r="CM227" s="201">
        <f t="shared" si="251"/>
        <v>0</v>
      </c>
      <c r="CN227" s="201"/>
      <c r="CO227" s="201"/>
      <c r="CP227" s="201"/>
      <c r="CQ227" s="201"/>
      <c r="CR227" s="201"/>
      <c r="CS227" s="201"/>
      <c r="CT227" s="201">
        <f t="shared" si="252"/>
        <v>0</v>
      </c>
      <c r="CU227" s="201"/>
      <c r="CV227" s="201"/>
      <c r="CW227" s="203"/>
      <c r="CX227" s="201"/>
      <c r="CY227" s="201"/>
      <c r="CZ227" s="201"/>
      <c r="DA227" s="201">
        <f t="shared" si="253"/>
        <v>0</v>
      </c>
      <c r="DB227" s="201"/>
      <c r="DC227" s="201"/>
      <c r="DD227" s="203"/>
      <c r="DE227" s="201"/>
      <c r="DF227" s="201"/>
      <c r="DG227" s="201"/>
      <c r="DH227" s="201">
        <f t="shared" si="254"/>
        <v>0</v>
      </c>
      <c r="DI227" s="201"/>
      <c r="DJ227" s="201"/>
      <c r="DK227" s="203"/>
      <c r="DL227" s="201"/>
      <c r="DM227" s="201"/>
      <c r="DN227" s="201"/>
      <c r="DO227" s="201">
        <f t="shared" si="255"/>
        <v>0</v>
      </c>
      <c r="DP227" s="201"/>
      <c r="DQ227" s="201"/>
      <c r="DR227" s="203"/>
      <c r="DS227" s="201"/>
      <c r="DT227" s="201"/>
      <c r="DU227" s="201"/>
      <c r="DV227" s="201">
        <f t="shared" si="256"/>
        <v>0</v>
      </c>
      <c r="DW227" s="201"/>
      <c r="DX227" s="201"/>
      <c r="DY227" s="203"/>
      <c r="DZ227" s="201"/>
      <c r="EA227" s="201"/>
      <c r="EB227" s="201"/>
      <c r="EC227" s="201">
        <f t="shared" si="257"/>
        <v>0</v>
      </c>
      <c r="ED227" s="201"/>
      <c r="EE227" s="201"/>
      <c r="EF227" s="201"/>
      <c r="EG227" s="201"/>
      <c r="EH227" s="201"/>
      <c r="EI227" s="201"/>
      <c r="EJ227" s="201">
        <f t="shared" si="258"/>
        <v>0</v>
      </c>
      <c r="EK227" s="201"/>
      <c r="EL227" s="201"/>
      <c r="EM227" s="203"/>
      <c r="EN227" s="201"/>
      <c r="EO227" s="201"/>
      <c r="EP227" s="201"/>
      <c r="EQ227" s="201">
        <f t="shared" si="259"/>
        <v>0</v>
      </c>
      <c r="ER227" s="201"/>
      <c r="ES227" s="201"/>
      <c r="ET227" s="203"/>
      <c r="EU227" s="201"/>
      <c r="EV227" s="201"/>
      <c r="EW227" s="201"/>
      <c r="EX227" s="201">
        <f t="shared" si="260"/>
        <v>0</v>
      </c>
      <c r="EY227" s="201"/>
      <c r="EZ227" s="201"/>
      <c r="FA227" s="203"/>
      <c r="FB227" s="201"/>
      <c r="FC227" s="201"/>
      <c r="FD227" s="201"/>
      <c r="FE227" s="201">
        <f t="shared" si="261"/>
        <v>0</v>
      </c>
      <c r="FF227" s="201"/>
      <c r="FG227" s="201"/>
      <c r="FH227" s="203"/>
      <c r="FI227" s="201"/>
      <c r="FJ227" s="201"/>
      <c r="FK227" s="201"/>
      <c r="FL227" s="201" t="str">
        <f t="shared" si="262"/>
        <v/>
      </c>
      <c r="FM227" s="201"/>
      <c r="FN227" s="201"/>
      <c r="FO227" s="203"/>
      <c r="FP227" s="201"/>
      <c r="FQ227" s="201"/>
      <c r="FR227" s="201"/>
      <c r="FS227" s="201">
        <f t="shared" si="263"/>
        <v>0</v>
      </c>
      <c r="FT227" s="201"/>
      <c r="FU227" s="201"/>
      <c r="FV227" s="201"/>
      <c r="FW227" s="201"/>
      <c r="FX227" s="201"/>
      <c r="FY227" s="201"/>
      <c r="FZ227" s="201" t="str">
        <f t="shared" si="264"/>
        <v/>
      </c>
      <c r="GA227" s="201"/>
      <c r="GB227" s="201"/>
      <c r="GC227" s="203"/>
      <c r="GD227" s="201"/>
      <c r="GE227" s="201"/>
      <c r="GF227" s="201"/>
      <c r="GG227" s="201" t="str">
        <f t="shared" si="265"/>
        <v/>
      </c>
      <c r="GH227" s="201"/>
      <c r="GI227" s="201"/>
      <c r="GJ227" s="203"/>
      <c r="GK227" s="201"/>
      <c r="GL227" s="201"/>
      <c r="GM227" s="201"/>
      <c r="GN227" s="201" t="str">
        <f t="shared" si="266"/>
        <v/>
      </c>
      <c r="GO227" s="201"/>
      <c r="GP227" s="201"/>
      <c r="GQ227" s="203"/>
      <c r="GR227" s="201"/>
      <c r="GS227" s="201"/>
      <c r="GT227" s="201"/>
      <c r="GU227" s="201" t="str">
        <f t="shared" si="267"/>
        <v/>
      </c>
      <c r="GV227" s="201"/>
      <c r="GW227" s="201"/>
      <c r="GX227" s="203"/>
      <c r="GY227" s="201"/>
      <c r="GZ227" s="201"/>
      <c r="HA227" s="201"/>
      <c r="HB227" s="201" t="str">
        <f t="shared" si="268"/>
        <v/>
      </c>
      <c r="HC227" s="201"/>
      <c r="HD227" s="201"/>
      <c r="HE227" s="203"/>
      <c r="HF227" s="201"/>
      <c r="HG227" s="201"/>
      <c r="HH227" s="201"/>
      <c r="HI227" s="201" t="str">
        <f t="shared" si="269"/>
        <v/>
      </c>
      <c r="HJ227" s="201"/>
      <c r="HK227" s="201"/>
      <c r="HL227" s="201"/>
      <c r="HM227" s="201"/>
      <c r="HN227" s="201"/>
      <c r="HO227" s="201"/>
      <c r="HP227" s="201" t="str">
        <f t="shared" si="270"/>
        <v/>
      </c>
      <c r="HQ227" s="201"/>
      <c r="HR227" s="201"/>
      <c r="HS227" s="203"/>
      <c r="HT227" s="201"/>
      <c r="HU227" s="201"/>
      <c r="HV227" s="201"/>
      <c r="HW227" s="201" t="str">
        <f t="shared" si="271"/>
        <v/>
      </c>
      <c r="HX227" s="201"/>
      <c r="HY227" s="201"/>
      <c r="HZ227" s="203"/>
      <c r="IA227" s="201"/>
      <c r="IB227" s="201"/>
      <c r="IC227" s="201"/>
      <c r="ID227" s="201" t="str">
        <f t="shared" si="272"/>
        <v/>
      </c>
      <c r="IE227" s="201"/>
      <c r="IF227" s="201"/>
      <c r="IG227" s="203"/>
      <c r="IH227" s="201"/>
      <c r="II227" s="201"/>
      <c r="IJ227" s="201"/>
      <c r="IK227" s="201" t="str">
        <f t="shared" si="273"/>
        <v/>
      </c>
      <c r="IL227" s="201"/>
      <c r="IM227" s="201"/>
      <c r="IN227" s="203"/>
      <c r="IO227" s="201"/>
      <c r="IP227" s="201"/>
      <c r="IQ227" s="201"/>
      <c r="IR227" s="201" t="str">
        <f t="shared" si="274"/>
        <v/>
      </c>
      <c r="IS227" s="201"/>
      <c r="IT227" s="201"/>
      <c r="IU227" s="203"/>
      <c r="IV227" s="201"/>
      <c r="IW227" s="201"/>
      <c r="IX227" s="201"/>
      <c r="IY227" s="201" t="str">
        <f t="shared" si="275"/>
        <v/>
      </c>
      <c r="IZ227" s="201"/>
      <c r="JA227" s="201"/>
      <c r="JB227" s="201"/>
      <c r="JC227" s="201"/>
      <c r="JD227" s="201"/>
      <c r="JE227" s="201"/>
      <c r="JF227" s="201" t="str">
        <f t="shared" si="276"/>
        <v/>
      </c>
      <c r="JG227" s="201"/>
      <c r="JH227" s="201"/>
      <c r="JI227" s="203"/>
      <c r="JJ227" s="201"/>
      <c r="JK227" s="201"/>
      <c r="JL227" s="201"/>
      <c r="JM227" s="201" t="str">
        <f t="shared" si="277"/>
        <v/>
      </c>
      <c r="JN227" s="201"/>
      <c r="JO227" s="201"/>
      <c r="JP227" s="203"/>
      <c r="JQ227" s="201"/>
      <c r="JR227" s="201"/>
      <c r="JS227" s="201"/>
      <c r="JT227" s="201" t="str">
        <f t="shared" si="278"/>
        <v/>
      </c>
      <c r="JU227" s="201"/>
      <c r="JV227" s="201"/>
      <c r="JW227" s="203"/>
      <c r="JX227" s="201"/>
      <c r="JY227" s="201"/>
      <c r="JZ227" s="201"/>
      <c r="KA227" s="201" t="str">
        <f t="shared" si="279"/>
        <v/>
      </c>
      <c r="KB227" s="201"/>
      <c r="KC227" s="201"/>
      <c r="KD227" s="203"/>
      <c r="KE227" s="201"/>
      <c r="KF227" s="201"/>
      <c r="KG227" s="201"/>
      <c r="KH227" s="201" t="str">
        <f t="shared" si="280"/>
        <v/>
      </c>
      <c r="KI227" s="201"/>
      <c r="KJ227" s="201"/>
      <c r="KK227" s="203"/>
      <c r="KL227" s="201"/>
      <c r="KM227" s="201"/>
      <c r="KN227" s="201"/>
      <c r="KO227" s="201" t="str">
        <f t="shared" si="281"/>
        <v/>
      </c>
      <c r="KP227" s="201"/>
      <c r="KQ227" s="201"/>
      <c r="KR227" s="201"/>
      <c r="KS227" s="201"/>
      <c r="KT227" s="201"/>
      <c r="KU227" s="201"/>
      <c r="KV227" s="201" t="str">
        <f t="shared" si="282"/>
        <v/>
      </c>
      <c r="KW227" s="201"/>
      <c r="KX227" s="201"/>
      <c r="KY227" s="203"/>
      <c r="KZ227" s="201"/>
      <c r="LA227" s="201"/>
      <c r="LB227" s="201"/>
      <c r="LC227" s="201" t="str">
        <f t="shared" si="283"/>
        <v/>
      </c>
      <c r="LD227" s="201"/>
      <c r="LE227" s="201"/>
      <c r="LF227" s="203"/>
      <c r="LG227" s="201"/>
      <c r="LH227" s="201"/>
      <c r="LI227" s="201"/>
      <c r="LJ227" s="201" t="str">
        <f t="shared" si="294"/>
        <v/>
      </c>
      <c r="LK227" s="201"/>
      <c r="LL227" s="201"/>
      <c r="LM227" s="203"/>
      <c r="LN227" s="201"/>
      <c r="LO227" s="201"/>
      <c r="LP227" s="201"/>
      <c r="LQ227" s="201" t="str">
        <f t="shared" si="295"/>
        <v/>
      </c>
      <c r="LR227" s="201"/>
      <c r="LS227" s="201"/>
      <c r="LT227" s="203"/>
      <c r="LU227" s="201"/>
      <c r="LV227" s="201"/>
      <c r="LW227" s="201"/>
      <c r="LX227" s="201" t="str">
        <f t="shared" si="296"/>
        <v/>
      </c>
      <c r="LY227" s="201"/>
      <c r="LZ227" s="201"/>
      <c r="MA227" s="203"/>
      <c r="MB227" s="201"/>
      <c r="MC227" s="201"/>
      <c r="MD227" s="201"/>
      <c r="ME227" s="201" t="str">
        <f t="shared" si="297"/>
        <v/>
      </c>
      <c r="MF227" s="201"/>
      <c r="MG227" s="201"/>
      <c r="MH227" s="201"/>
      <c r="MI227" s="201"/>
      <c r="MJ227" s="201"/>
      <c r="MK227" s="201"/>
      <c r="ML227" s="201" t="str">
        <f t="shared" si="298"/>
        <v/>
      </c>
      <c r="MM227" s="201"/>
      <c r="MN227" s="201"/>
      <c r="MO227" s="203"/>
      <c r="MP227" s="201"/>
      <c r="MQ227" s="201"/>
      <c r="MR227" s="201"/>
      <c r="MS227" s="201" t="str">
        <f t="shared" si="299"/>
        <v/>
      </c>
      <c r="MT227" s="201"/>
      <c r="MU227" s="201"/>
      <c r="MV227" s="203"/>
      <c r="MW227" s="201"/>
      <c r="MX227" s="201"/>
      <c r="MY227" s="201"/>
      <c r="MZ227" s="201" t="str">
        <f t="shared" si="300"/>
        <v/>
      </c>
      <c r="NA227" s="201"/>
      <c r="NB227" s="201"/>
      <c r="NC227" s="203"/>
      <c r="ND227" s="201"/>
      <c r="NE227" s="201"/>
      <c r="NF227" s="201"/>
      <c r="NG227" s="201" t="str">
        <f t="shared" si="301"/>
        <v/>
      </c>
      <c r="NH227" s="201"/>
      <c r="NI227" s="201"/>
      <c r="NJ227" s="203"/>
      <c r="NK227" s="201"/>
      <c r="NL227" s="201"/>
      <c r="NM227" s="201"/>
      <c r="NN227" s="201" t="str">
        <f t="shared" si="302"/>
        <v/>
      </c>
      <c r="NO227" s="201"/>
      <c r="NP227" s="201"/>
      <c r="NQ227" s="203"/>
      <c r="NR227" s="201"/>
      <c r="NS227" s="201"/>
      <c r="NT227" s="201"/>
      <c r="NU227" s="201" t="str">
        <f t="shared" si="303"/>
        <v/>
      </c>
      <c r="NV227" s="201"/>
      <c r="NW227" s="201"/>
      <c r="NX227" s="201"/>
      <c r="NY227" s="201"/>
      <c r="NZ227" s="201"/>
      <c r="OA227" s="201"/>
      <c r="OB227" s="201" t="str">
        <f t="shared" si="304"/>
        <v/>
      </c>
      <c r="OC227" s="201"/>
      <c r="OD227" s="201"/>
      <c r="OE227" s="203"/>
      <c r="OF227" s="201"/>
      <c r="OG227" s="201"/>
      <c r="OH227" s="201"/>
      <c r="OI227" s="201" t="str">
        <f t="shared" si="305"/>
        <v/>
      </c>
      <c r="OJ227" s="201"/>
      <c r="OK227" s="201"/>
      <c r="OL227" s="203"/>
      <c r="OM227" s="201"/>
      <c r="ON227" s="201"/>
      <c r="OO227" s="201"/>
      <c r="OP227" s="201" t="str">
        <f t="shared" si="306"/>
        <v/>
      </c>
      <c r="OQ227" s="201"/>
      <c r="OR227" s="201"/>
      <c r="OS227" s="203"/>
      <c r="OT227" s="201"/>
      <c r="OU227" s="201"/>
      <c r="OV227" s="201"/>
      <c r="OW227" s="201" t="str">
        <f t="shared" si="307"/>
        <v/>
      </c>
      <c r="OX227" s="201"/>
      <c r="OY227" s="201"/>
      <c r="OZ227" s="203"/>
      <c r="PA227" s="201"/>
      <c r="PB227" s="201"/>
      <c r="PC227" s="201"/>
      <c r="PD227" s="201" t="str">
        <f t="shared" si="308"/>
        <v/>
      </c>
      <c r="PE227" s="201"/>
      <c r="PF227" s="201"/>
      <c r="PG227" s="203"/>
      <c r="PH227" s="201"/>
      <c r="PI227" s="201"/>
      <c r="PJ227" s="201"/>
      <c r="PK227" s="201" t="str">
        <f t="shared" si="309"/>
        <v/>
      </c>
      <c r="PL227" s="201"/>
      <c r="PM227" s="201"/>
      <c r="PN227" s="201"/>
      <c r="PO227" s="201"/>
      <c r="PP227" s="201"/>
      <c r="PQ227" s="201"/>
      <c r="PR227" s="201" t="str">
        <f t="shared" si="310"/>
        <v/>
      </c>
      <c r="PS227" s="201"/>
      <c r="PT227" s="201"/>
      <c r="PU227" s="201"/>
      <c r="PV227" s="201"/>
      <c r="PW227" s="201"/>
      <c r="PX227" s="201"/>
      <c r="PY227" s="201" t="str">
        <f t="shared" si="311"/>
        <v/>
      </c>
      <c r="PZ227" s="201"/>
      <c r="QA227" s="201"/>
      <c r="QB227" s="201"/>
      <c r="QC227" s="201"/>
      <c r="QD227" s="201"/>
      <c r="QE227" s="201"/>
      <c r="QF227" s="201" t="str">
        <f t="shared" si="312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5" x14ac:dyDescent="0.2">
      <c r="A228" s="201"/>
      <c r="B228" s="202"/>
      <c r="C228" s="202"/>
      <c r="D228" s="202"/>
      <c r="E228" s="202"/>
      <c r="F228" s="201"/>
      <c r="G228" s="201" t="e">
        <f t="shared" ref="G228:G233" si="313">G57</f>
        <v>#N/A</v>
      </c>
      <c r="H228" s="202"/>
      <c r="I228" s="202"/>
      <c r="J228" s="202"/>
      <c r="K228" s="201"/>
      <c r="L228" s="201"/>
      <c r="M228" s="201"/>
      <c r="N228" s="201">
        <f t="shared" ref="N228:N233" si="314">N57</f>
        <v>0</v>
      </c>
      <c r="O228" s="201"/>
      <c r="P228" s="201"/>
      <c r="Q228" s="203"/>
      <c r="R228" s="201"/>
      <c r="S228" s="201"/>
      <c r="T228" s="201"/>
      <c r="U228" s="201">
        <f t="shared" si="292"/>
        <v>0</v>
      </c>
      <c r="V228" s="201"/>
      <c r="W228" s="201"/>
      <c r="X228" s="203"/>
      <c r="Y228" s="201"/>
      <c r="Z228" s="201"/>
      <c r="AA228" s="201"/>
      <c r="AB228" s="201">
        <f t="shared" si="293"/>
        <v>20</v>
      </c>
      <c r="AC228" s="201"/>
      <c r="AD228" s="201"/>
      <c r="AE228" s="203"/>
      <c r="AF228" s="201"/>
      <c r="AG228" s="201"/>
      <c r="AH228" s="201"/>
      <c r="AI228" s="201">
        <f t="shared" si="243"/>
        <v>0</v>
      </c>
      <c r="AJ228" s="201"/>
      <c r="AK228" s="201"/>
      <c r="AL228" s="203"/>
      <c r="AM228" s="201"/>
      <c r="AN228" s="201"/>
      <c r="AO228" s="201"/>
      <c r="AP228" s="201">
        <f t="shared" si="244"/>
        <v>0</v>
      </c>
      <c r="AQ228" s="201"/>
      <c r="AR228" s="201"/>
      <c r="AS228" s="203"/>
      <c r="AT228" s="201"/>
      <c r="AU228" s="201"/>
      <c r="AV228" s="201"/>
      <c r="AW228" s="201">
        <f t="shared" si="245"/>
        <v>0</v>
      </c>
      <c r="AX228" s="201"/>
      <c r="AY228" s="201"/>
      <c r="AZ228" s="201"/>
      <c r="BA228" s="201"/>
      <c r="BB228" s="201"/>
      <c r="BC228" s="201"/>
      <c r="BD228" s="201">
        <f t="shared" si="246"/>
        <v>0</v>
      </c>
      <c r="BE228" s="201"/>
      <c r="BF228" s="201"/>
      <c r="BG228" s="203"/>
      <c r="BH228" s="201"/>
      <c r="BI228" s="201"/>
      <c r="BJ228" s="201"/>
      <c r="BK228" s="201">
        <f t="shared" si="247"/>
        <v>0</v>
      </c>
      <c r="BL228" s="201"/>
      <c r="BM228" s="201"/>
      <c r="BN228" s="203"/>
      <c r="BO228" s="201"/>
      <c r="BP228" s="201"/>
      <c r="BQ228" s="201"/>
      <c r="BR228" s="201">
        <f t="shared" si="248"/>
        <v>0</v>
      </c>
      <c r="BS228" s="201"/>
      <c r="BT228" s="201"/>
      <c r="BU228" s="203"/>
      <c r="BV228" s="201"/>
      <c r="BW228" s="201"/>
      <c r="BX228" s="201"/>
      <c r="BY228" s="201">
        <f t="shared" si="249"/>
        <v>0</v>
      </c>
      <c r="BZ228" s="201"/>
      <c r="CA228" s="201"/>
      <c r="CB228" s="203"/>
      <c r="CC228" s="201"/>
      <c r="CD228" s="201"/>
      <c r="CE228" s="201"/>
      <c r="CF228" s="201">
        <f t="shared" si="250"/>
        <v>0</v>
      </c>
      <c r="CG228" s="201"/>
      <c r="CH228" s="201"/>
      <c r="CI228" s="203"/>
      <c r="CJ228" s="201"/>
      <c r="CK228" s="201"/>
      <c r="CL228" s="201"/>
      <c r="CM228" s="201">
        <f t="shared" si="251"/>
        <v>0</v>
      </c>
      <c r="CN228" s="201"/>
      <c r="CO228" s="201"/>
      <c r="CP228" s="201"/>
      <c r="CQ228" s="201"/>
      <c r="CR228" s="201"/>
      <c r="CS228" s="201"/>
      <c r="CT228" s="201">
        <f t="shared" si="252"/>
        <v>0</v>
      </c>
      <c r="CU228" s="201"/>
      <c r="CV228" s="201"/>
      <c r="CW228" s="203"/>
      <c r="CX228" s="201"/>
      <c r="CY228" s="201"/>
      <c r="CZ228" s="201"/>
      <c r="DA228" s="201">
        <f t="shared" si="253"/>
        <v>0</v>
      </c>
      <c r="DB228" s="201"/>
      <c r="DC228" s="201"/>
      <c r="DD228" s="203"/>
      <c r="DE228" s="201"/>
      <c r="DF228" s="201"/>
      <c r="DG228" s="201"/>
      <c r="DH228" s="201">
        <f t="shared" si="254"/>
        <v>0</v>
      </c>
      <c r="DI228" s="201"/>
      <c r="DJ228" s="201"/>
      <c r="DK228" s="203"/>
      <c r="DL228" s="201"/>
      <c r="DM228" s="201"/>
      <c r="DN228" s="201"/>
      <c r="DO228" s="201">
        <f t="shared" si="255"/>
        <v>0</v>
      </c>
      <c r="DP228" s="201"/>
      <c r="DQ228" s="201"/>
      <c r="DR228" s="203"/>
      <c r="DS228" s="201"/>
      <c r="DT228" s="201"/>
      <c r="DU228" s="201"/>
      <c r="DV228" s="201">
        <f t="shared" si="256"/>
        <v>0</v>
      </c>
      <c r="DW228" s="201"/>
      <c r="DX228" s="201"/>
      <c r="DY228" s="203"/>
      <c r="DZ228" s="201"/>
      <c r="EA228" s="201"/>
      <c r="EB228" s="201"/>
      <c r="EC228" s="201">
        <f t="shared" si="257"/>
        <v>0</v>
      </c>
      <c r="ED228" s="201"/>
      <c r="EE228" s="201"/>
      <c r="EF228" s="201"/>
      <c r="EG228" s="201"/>
      <c r="EH228" s="201"/>
      <c r="EI228" s="201"/>
      <c r="EJ228" s="201">
        <f t="shared" si="258"/>
        <v>0</v>
      </c>
      <c r="EK228" s="201"/>
      <c r="EL228" s="201"/>
      <c r="EM228" s="203"/>
      <c r="EN228" s="201"/>
      <c r="EO228" s="201"/>
      <c r="EP228" s="201"/>
      <c r="EQ228" s="201">
        <f t="shared" si="259"/>
        <v>0</v>
      </c>
      <c r="ER228" s="201"/>
      <c r="ES228" s="201"/>
      <c r="ET228" s="203"/>
      <c r="EU228" s="201"/>
      <c r="EV228" s="201"/>
      <c r="EW228" s="201"/>
      <c r="EX228" s="201">
        <f t="shared" si="260"/>
        <v>0</v>
      </c>
      <c r="EY228" s="201"/>
      <c r="EZ228" s="201"/>
      <c r="FA228" s="203"/>
      <c r="FB228" s="201"/>
      <c r="FC228" s="201"/>
      <c r="FD228" s="201"/>
      <c r="FE228" s="201">
        <f t="shared" si="261"/>
        <v>0</v>
      </c>
      <c r="FF228" s="201"/>
      <c r="FG228" s="201"/>
      <c r="FH228" s="203"/>
      <c r="FI228" s="201"/>
      <c r="FJ228" s="201"/>
      <c r="FK228" s="201"/>
      <c r="FL228" s="201" t="str">
        <f t="shared" si="262"/>
        <v/>
      </c>
      <c r="FM228" s="201"/>
      <c r="FN228" s="201"/>
      <c r="FO228" s="203"/>
      <c r="FP228" s="201"/>
      <c r="FQ228" s="201"/>
      <c r="FR228" s="201"/>
      <c r="FS228" s="201">
        <f t="shared" si="263"/>
        <v>0</v>
      </c>
      <c r="FT228" s="201"/>
      <c r="FU228" s="201"/>
      <c r="FV228" s="201"/>
      <c r="FW228" s="201"/>
      <c r="FX228" s="201"/>
      <c r="FY228" s="201"/>
      <c r="FZ228" s="201" t="str">
        <f t="shared" si="264"/>
        <v/>
      </c>
      <c r="GA228" s="201"/>
      <c r="GB228" s="201"/>
      <c r="GC228" s="203"/>
      <c r="GD228" s="201"/>
      <c r="GE228" s="201"/>
      <c r="GF228" s="201"/>
      <c r="GG228" s="201" t="str">
        <f t="shared" si="265"/>
        <v/>
      </c>
      <c r="GH228" s="201"/>
      <c r="GI228" s="201"/>
      <c r="GJ228" s="203"/>
      <c r="GK228" s="201"/>
      <c r="GL228" s="201"/>
      <c r="GM228" s="201"/>
      <c r="GN228" s="201" t="str">
        <f t="shared" si="266"/>
        <v/>
      </c>
      <c r="GO228" s="201"/>
      <c r="GP228" s="201"/>
      <c r="GQ228" s="203"/>
      <c r="GR228" s="201"/>
      <c r="GS228" s="201"/>
      <c r="GT228" s="201"/>
      <c r="GU228" s="201" t="str">
        <f t="shared" si="267"/>
        <v/>
      </c>
      <c r="GV228" s="201"/>
      <c r="GW228" s="201"/>
      <c r="GX228" s="203"/>
      <c r="GY228" s="201"/>
      <c r="GZ228" s="201"/>
      <c r="HA228" s="201"/>
      <c r="HB228" s="201" t="str">
        <f t="shared" si="268"/>
        <v/>
      </c>
      <c r="HC228" s="201"/>
      <c r="HD228" s="201"/>
      <c r="HE228" s="203"/>
      <c r="HF228" s="201"/>
      <c r="HG228" s="201"/>
      <c r="HH228" s="201"/>
      <c r="HI228" s="201" t="str">
        <f t="shared" si="269"/>
        <v/>
      </c>
      <c r="HJ228" s="201"/>
      <c r="HK228" s="201"/>
      <c r="HL228" s="201"/>
      <c r="HM228" s="201"/>
      <c r="HN228" s="201"/>
      <c r="HO228" s="201"/>
      <c r="HP228" s="201" t="str">
        <f t="shared" si="270"/>
        <v/>
      </c>
      <c r="HQ228" s="201"/>
      <c r="HR228" s="201"/>
      <c r="HS228" s="203"/>
      <c r="HT228" s="201"/>
      <c r="HU228" s="201"/>
      <c r="HV228" s="201"/>
      <c r="HW228" s="201" t="str">
        <f t="shared" si="271"/>
        <v/>
      </c>
      <c r="HX228" s="201"/>
      <c r="HY228" s="201"/>
      <c r="HZ228" s="203"/>
      <c r="IA228" s="201"/>
      <c r="IB228" s="201"/>
      <c r="IC228" s="201"/>
      <c r="ID228" s="201" t="str">
        <f t="shared" si="272"/>
        <v/>
      </c>
      <c r="IE228" s="201"/>
      <c r="IF228" s="201"/>
      <c r="IG228" s="203"/>
      <c r="IH228" s="201"/>
      <c r="II228" s="201"/>
      <c r="IJ228" s="201"/>
      <c r="IK228" s="201" t="str">
        <f t="shared" si="273"/>
        <v/>
      </c>
      <c r="IL228" s="201"/>
      <c r="IM228" s="201"/>
      <c r="IN228" s="203"/>
      <c r="IO228" s="201"/>
      <c r="IP228" s="201"/>
      <c r="IQ228" s="201"/>
      <c r="IR228" s="201" t="str">
        <f t="shared" si="274"/>
        <v/>
      </c>
      <c r="IS228" s="201"/>
      <c r="IT228" s="201"/>
      <c r="IU228" s="203"/>
      <c r="IV228" s="201"/>
      <c r="IW228" s="201"/>
      <c r="IX228" s="201"/>
      <c r="IY228" s="201" t="str">
        <f t="shared" si="275"/>
        <v/>
      </c>
      <c r="IZ228" s="201"/>
      <c r="JA228" s="201"/>
      <c r="JB228" s="201"/>
      <c r="JC228" s="201"/>
      <c r="JD228" s="201"/>
      <c r="JE228" s="201"/>
      <c r="JF228" s="201" t="str">
        <f t="shared" si="276"/>
        <v/>
      </c>
      <c r="JG228" s="201"/>
      <c r="JH228" s="201"/>
      <c r="JI228" s="203"/>
      <c r="JJ228" s="201"/>
      <c r="JK228" s="201"/>
      <c r="JL228" s="201"/>
      <c r="JM228" s="201" t="str">
        <f t="shared" si="277"/>
        <v/>
      </c>
      <c r="JN228" s="201"/>
      <c r="JO228" s="201"/>
      <c r="JP228" s="203"/>
      <c r="JQ228" s="201"/>
      <c r="JR228" s="201"/>
      <c r="JS228" s="201"/>
      <c r="JT228" s="201" t="str">
        <f t="shared" si="278"/>
        <v/>
      </c>
      <c r="JU228" s="201"/>
      <c r="JV228" s="201"/>
      <c r="JW228" s="203"/>
      <c r="JX228" s="201"/>
      <c r="JY228" s="201"/>
      <c r="JZ228" s="201"/>
      <c r="KA228" s="201" t="str">
        <f t="shared" si="279"/>
        <v/>
      </c>
      <c r="KB228" s="201"/>
      <c r="KC228" s="201"/>
      <c r="KD228" s="203"/>
      <c r="KE228" s="201"/>
      <c r="KF228" s="201"/>
      <c r="KG228" s="201"/>
      <c r="KH228" s="201" t="str">
        <f t="shared" si="280"/>
        <v/>
      </c>
      <c r="KI228" s="201"/>
      <c r="KJ228" s="201"/>
      <c r="KK228" s="203"/>
      <c r="KL228" s="201"/>
      <c r="KM228" s="201"/>
      <c r="KN228" s="201"/>
      <c r="KO228" s="201" t="str">
        <f t="shared" si="281"/>
        <v/>
      </c>
      <c r="KP228" s="201"/>
      <c r="KQ228" s="201"/>
      <c r="KR228" s="201"/>
      <c r="KS228" s="201"/>
      <c r="KT228" s="201"/>
      <c r="KU228" s="201"/>
      <c r="KV228" s="201" t="str">
        <f t="shared" si="282"/>
        <v/>
      </c>
      <c r="KW228" s="201"/>
      <c r="KX228" s="201"/>
      <c r="KY228" s="203"/>
      <c r="KZ228" s="201"/>
      <c r="LA228" s="201"/>
      <c r="LB228" s="201"/>
      <c r="LC228" s="201" t="str">
        <f t="shared" si="283"/>
        <v/>
      </c>
      <c r="LD228" s="201"/>
      <c r="LE228" s="201"/>
      <c r="LF228" s="203"/>
      <c r="LG228" s="201"/>
      <c r="LH228" s="201"/>
      <c r="LI228" s="201"/>
      <c r="LJ228" s="201" t="str">
        <f t="shared" si="294"/>
        <v/>
      </c>
      <c r="LK228" s="201"/>
      <c r="LL228" s="201"/>
      <c r="LM228" s="203"/>
      <c r="LN228" s="201"/>
      <c r="LO228" s="201"/>
      <c r="LP228" s="201"/>
      <c r="LQ228" s="201" t="str">
        <f t="shared" si="295"/>
        <v/>
      </c>
      <c r="LR228" s="201"/>
      <c r="LS228" s="201"/>
      <c r="LT228" s="203"/>
      <c r="LU228" s="201"/>
      <c r="LV228" s="201"/>
      <c r="LW228" s="201"/>
      <c r="LX228" s="201" t="str">
        <f t="shared" si="296"/>
        <v/>
      </c>
      <c r="LY228" s="201"/>
      <c r="LZ228" s="201"/>
      <c r="MA228" s="203"/>
      <c r="MB228" s="201"/>
      <c r="MC228" s="201"/>
      <c r="MD228" s="201"/>
      <c r="ME228" s="201" t="str">
        <f t="shared" si="297"/>
        <v/>
      </c>
      <c r="MF228" s="201"/>
      <c r="MG228" s="201"/>
      <c r="MH228" s="201"/>
      <c r="MI228" s="201"/>
      <c r="MJ228" s="201"/>
      <c r="MK228" s="201"/>
      <c r="ML228" s="201" t="str">
        <f t="shared" si="298"/>
        <v/>
      </c>
      <c r="MM228" s="201"/>
      <c r="MN228" s="201"/>
      <c r="MO228" s="203"/>
      <c r="MP228" s="201"/>
      <c r="MQ228" s="201"/>
      <c r="MR228" s="201"/>
      <c r="MS228" s="201" t="str">
        <f t="shared" si="299"/>
        <v/>
      </c>
      <c r="MT228" s="201"/>
      <c r="MU228" s="201"/>
      <c r="MV228" s="203"/>
      <c r="MW228" s="201"/>
      <c r="MX228" s="201"/>
      <c r="MY228" s="201"/>
      <c r="MZ228" s="201" t="str">
        <f t="shared" si="300"/>
        <v/>
      </c>
      <c r="NA228" s="201"/>
      <c r="NB228" s="201"/>
      <c r="NC228" s="203"/>
      <c r="ND228" s="201"/>
      <c r="NE228" s="201"/>
      <c r="NF228" s="201"/>
      <c r="NG228" s="201" t="str">
        <f t="shared" si="301"/>
        <v/>
      </c>
      <c r="NH228" s="201"/>
      <c r="NI228" s="201"/>
      <c r="NJ228" s="203"/>
      <c r="NK228" s="201"/>
      <c r="NL228" s="201"/>
      <c r="NM228" s="201"/>
      <c r="NN228" s="201" t="str">
        <f t="shared" si="302"/>
        <v/>
      </c>
      <c r="NO228" s="201"/>
      <c r="NP228" s="201"/>
      <c r="NQ228" s="203"/>
      <c r="NR228" s="201"/>
      <c r="NS228" s="201"/>
      <c r="NT228" s="201"/>
      <c r="NU228" s="201" t="str">
        <f t="shared" si="303"/>
        <v/>
      </c>
      <c r="NV228" s="201"/>
      <c r="NW228" s="201"/>
      <c r="NX228" s="201"/>
      <c r="NY228" s="201"/>
      <c r="NZ228" s="201"/>
      <c r="OA228" s="201"/>
      <c r="OB228" s="201" t="str">
        <f t="shared" si="304"/>
        <v/>
      </c>
      <c r="OC228" s="201"/>
      <c r="OD228" s="201"/>
      <c r="OE228" s="203"/>
      <c r="OF228" s="201"/>
      <c r="OG228" s="201"/>
      <c r="OH228" s="201"/>
      <c r="OI228" s="201" t="str">
        <f t="shared" si="305"/>
        <v/>
      </c>
      <c r="OJ228" s="201"/>
      <c r="OK228" s="201"/>
      <c r="OL228" s="203"/>
      <c r="OM228" s="201"/>
      <c r="ON228" s="201"/>
      <c r="OO228" s="201"/>
      <c r="OP228" s="201" t="str">
        <f t="shared" si="306"/>
        <v/>
      </c>
      <c r="OQ228" s="201"/>
      <c r="OR228" s="201"/>
      <c r="OS228" s="203"/>
      <c r="OT228" s="201"/>
      <c r="OU228" s="201"/>
      <c r="OV228" s="201"/>
      <c r="OW228" s="201" t="str">
        <f t="shared" si="307"/>
        <v/>
      </c>
      <c r="OX228" s="201"/>
      <c r="OY228" s="201"/>
      <c r="OZ228" s="203"/>
      <c r="PA228" s="201"/>
      <c r="PB228" s="201"/>
      <c r="PC228" s="201"/>
      <c r="PD228" s="201" t="str">
        <f t="shared" si="308"/>
        <v/>
      </c>
      <c r="PE228" s="201"/>
      <c r="PF228" s="201"/>
      <c r="PG228" s="203"/>
      <c r="PH228" s="201"/>
      <c r="PI228" s="201"/>
      <c r="PJ228" s="201"/>
      <c r="PK228" s="201" t="str">
        <f t="shared" si="309"/>
        <v/>
      </c>
      <c r="PL228" s="201"/>
      <c r="PM228" s="201"/>
      <c r="PN228" s="201"/>
      <c r="PO228" s="201"/>
      <c r="PP228" s="201"/>
      <c r="PQ228" s="201"/>
      <c r="PR228" s="201" t="str">
        <f t="shared" si="310"/>
        <v/>
      </c>
      <c r="PS228" s="201"/>
      <c r="PT228" s="201"/>
      <c r="PU228" s="201"/>
      <c r="PV228" s="201"/>
      <c r="PW228" s="201"/>
      <c r="PX228" s="201"/>
      <c r="PY228" s="201" t="str">
        <f t="shared" si="311"/>
        <v/>
      </c>
      <c r="PZ228" s="201"/>
      <c r="QA228" s="201"/>
      <c r="QB228" s="201"/>
      <c r="QC228" s="201"/>
      <c r="QD228" s="201"/>
      <c r="QE228" s="201"/>
      <c r="QF228" s="201" t="str">
        <f t="shared" si="312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5" x14ac:dyDescent="0.2">
      <c r="A229" s="201"/>
      <c r="B229" s="202"/>
      <c r="C229" s="202"/>
      <c r="D229" s="202"/>
      <c r="E229" s="202"/>
      <c r="F229" s="201"/>
      <c r="G229" s="201" t="e">
        <f t="shared" si="313"/>
        <v>#N/A</v>
      </c>
      <c r="H229" s="202"/>
      <c r="I229" s="202"/>
      <c r="J229" s="202"/>
      <c r="K229" s="201"/>
      <c r="L229" s="201"/>
      <c r="M229" s="201"/>
      <c r="N229" s="201">
        <f t="shared" si="314"/>
        <v>0</v>
      </c>
      <c r="O229" s="201"/>
      <c r="P229" s="201"/>
      <c r="Q229" s="203"/>
      <c r="R229" s="201"/>
      <c r="S229" s="201"/>
      <c r="T229" s="201"/>
      <c r="U229" s="201">
        <f t="shared" si="292"/>
        <v>0</v>
      </c>
      <c r="V229" s="201"/>
      <c r="W229" s="201"/>
      <c r="X229" s="203"/>
      <c r="Y229" s="201"/>
      <c r="Z229" s="201"/>
      <c r="AA229" s="201"/>
      <c r="AB229" s="201">
        <f t="shared" si="293"/>
        <v>20</v>
      </c>
      <c r="AC229" s="201"/>
      <c r="AD229" s="201"/>
      <c r="AE229" s="203"/>
      <c r="AF229" s="201"/>
      <c r="AG229" s="201"/>
      <c r="AH229" s="201"/>
      <c r="AI229" s="201">
        <f t="shared" si="243"/>
        <v>0</v>
      </c>
      <c r="AJ229" s="201"/>
      <c r="AK229" s="201"/>
      <c r="AL229" s="203"/>
      <c r="AM229" s="201"/>
      <c r="AN229" s="201"/>
      <c r="AO229" s="201"/>
      <c r="AP229" s="201">
        <f t="shared" si="244"/>
        <v>20</v>
      </c>
      <c r="AQ229" s="201"/>
      <c r="AR229" s="201"/>
      <c r="AS229" s="203"/>
      <c r="AT229" s="201"/>
      <c r="AU229" s="201"/>
      <c r="AV229" s="201"/>
      <c r="AW229" s="201">
        <f t="shared" si="245"/>
        <v>0</v>
      </c>
      <c r="AX229" s="201"/>
      <c r="AY229" s="201"/>
      <c r="AZ229" s="201"/>
      <c r="BA229" s="201"/>
      <c r="BB229" s="201"/>
      <c r="BC229" s="201"/>
      <c r="BD229" s="201">
        <f t="shared" si="246"/>
        <v>0</v>
      </c>
      <c r="BE229" s="201"/>
      <c r="BF229" s="201"/>
      <c r="BG229" s="203"/>
      <c r="BH229" s="201"/>
      <c r="BI229" s="201"/>
      <c r="BJ229" s="201"/>
      <c r="BK229" s="201">
        <f t="shared" si="247"/>
        <v>0</v>
      </c>
      <c r="BL229" s="201"/>
      <c r="BM229" s="201"/>
      <c r="BN229" s="203"/>
      <c r="BO229" s="201"/>
      <c r="BP229" s="201"/>
      <c r="BQ229" s="201"/>
      <c r="BR229" s="201">
        <f t="shared" si="248"/>
        <v>0</v>
      </c>
      <c r="BS229" s="201"/>
      <c r="BT229" s="201"/>
      <c r="BU229" s="203"/>
      <c r="BV229" s="201"/>
      <c r="BW229" s="201"/>
      <c r="BX229" s="201"/>
      <c r="BY229" s="201">
        <f t="shared" si="249"/>
        <v>0</v>
      </c>
      <c r="BZ229" s="201"/>
      <c r="CA229" s="201"/>
      <c r="CB229" s="203"/>
      <c r="CC229" s="201"/>
      <c r="CD229" s="201"/>
      <c r="CE229" s="201"/>
      <c r="CF229" s="201">
        <f t="shared" si="250"/>
        <v>0</v>
      </c>
      <c r="CG229" s="201"/>
      <c r="CH229" s="201"/>
      <c r="CI229" s="203"/>
      <c r="CJ229" s="201"/>
      <c r="CK229" s="201"/>
      <c r="CL229" s="201"/>
      <c r="CM229" s="201">
        <f t="shared" si="251"/>
        <v>0</v>
      </c>
      <c r="CN229" s="201"/>
      <c r="CO229" s="201"/>
      <c r="CP229" s="201"/>
      <c r="CQ229" s="201"/>
      <c r="CR229" s="201"/>
      <c r="CS229" s="201"/>
      <c r="CT229" s="201">
        <f t="shared" si="252"/>
        <v>0</v>
      </c>
      <c r="CU229" s="201"/>
      <c r="CV229" s="201"/>
      <c r="CW229" s="203"/>
      <c r="CX229" s="201"/>
      <c r="CY229" s="201"/>
      <c r="CZ229" s="201"/>
      <c r="DA229" s="201">
        <f t="shared" si="253"/>
        <v>0</v>
      </c>
      <c r="DB229" s="201"/>
      <c r="DC229" s="201"/>
      <c r="DD229" s="203"/>
      <c r="DE229" s="201"/>
      <c r="DF229" s="201"/>
      <c r="DG229" s="201"/>
      <c r="DH229" s="201">
        <f t="shared" si="254"/>
        <v>0</v>
      </c>
      <c r="DI229" s="201"/>
      <c r="DJ229" s="201"/>
      <c r="DK229" s="203"/>
      <c r="DL229" s="201"/>
      <c r="DM229" s="201"/>
      <c r="DN229" s="201"/>
      <c r="DO229" s="201">
        <f t="shared" si="255"/>
        <v>0</v>
      </c>
      <c r="DP229" s="201"/>
      <c r="DQ229" s="201"/>
      <c r="DR229" s="203"/>
      <c r="DS229" s="201"/>
      <c r="DT229" s="201"/>
      <c r="DU229" s="201"/>
      <c r="DV229" s="201">
        <f t="shared" si="256"/>
        <v>0</v>
      </c>
      <c r="DW229" s="201"/>
      <c r="DX229" s="201"/>
      <c r="DY229" s="203"/>
      <c r="DZ229" s="201"/>
      <c r="EA229" s="201"/>
      <c r="EB229" s="201"/>
      <c r="EC229" s="201">
        <f t="shared" si="257"/>
        <v>0</v>
      </c>
      <c r="ED229" s="201"/>
      <c r="EE229" s="201"/>
      <c r="EF229" s="201"/>
      <c r="EG229" s="201"/>
      <c r="EH229" s="201"/>
      <c r="EI229" s="201"/>
      <c r="EJ229" s="201">
        <f t="shared" si="258"/>
        <v>0</v>
      </c>
      <c r="EK229" s="201"/>
      <c r="EL229" s="201"/>
      <c r="EM229" s="203"/>
      <c r="EN229" s="201"/>
      <c r="EO229" s="201"/>
      <c r="EP229" s="201"/>
      <c r="EQ229" s="201">
        <f t="shared" si="259"/>
        <v>0</v>
      </c>
      <c r="ER229" s="201"/>
      <c r="ES229" s="201"/>
      <c r="ET229" s="203"/>
      <c r="EU229" s="201"/>
      <c r="EV229" s="201"/>
      <c r="EW229" s="201"/>
      <c r="EX229" s="201">
        <f t="shared" si="260"/>
        <v>0</v>
      </c>
      <c r="EY229" s="201"/>
      <c r="EZ229" s="201"/>
      <c r="FA229" s="203"/>
      <c r="FB229" s="201"/>
      <c r="FC229" s="201"/>
      <c r="FD229" s="201"/>
      <c r="FE229" s="201">
        <f t="shared" si="261"/>
        <v>0</v>
      </c>
      <c r="FF229" s="201"/>
      <c r="FG229" s="201"/>
      <c r="FH229" s="203"/>
      <c r="FI229" s="201"/>
      <c r="FJ229" s="201"/>
      <c r="FK229" s="201"/>
      <c r="FL229" s="201" t="str">
        <f t="shared" si="262"/>
        <v/>
      </c>
      <c r="FM229" s="201"/>
      <c r="FN229" s="201"/>
      <c r="FO229" s="203"/>
      <c r="FP229" s="201"/>
      <c r="FQ229" s="201"/>
      <c r="FR229" s="201"/>
      <c r="FS229" s="201">
        <f t="shared" si="263"/>
        <v>0</v>
      </c>
      <c r="FT229" s="201"/>
      <c r="FU229" s="201"/>
      <c r="FV229" s="201"/>
      <c r="FW229" s="201"/>
      <c r="FX229" s="201"/>
      <c r="FY229" s="201"/>
      <c r="FZ229" s="201" t="str">
        <f t="shared" si="264"/>
        <v/>
      </c>
      <c r="GA229" s="201"/>
      <c r="GB229" s="201"/>
      <c r="GC229" s="203"/>
      <c r="GD229" s="201"/>
      <c r="GE229" s="201"/>
      <c r="GF229" s="201"/>
      <c r="GG229" s="201" t="str">
        <f t="shared" si="265"/>
        <v/>
      </c>
      <c r="GH229" s="201"/>
      <c r="GI229" s="201"/>
      <c r="GJ229" s="203"/>
      <c r="GK229" s="201"/>
      <c r="GL229" s="201"/>
      <c r="GM229" s="201"/>
      <c r="GN229" s="201" t="str">
        <f t="shared" si="266"/>
        <v/>
      </c>
      <c r="GO229" s="201"/>
      <c r="GP229" s="201"/>
      <c r="GQ229" s="203"/>
      <c r="GR229" s="201"/>
      <c r="GS229" s="201"/>
      <c r="GT229" s="201"/>
      <c r="GU229" s="201" t="str">
        <f t="shared" si="267"/>
        <v/>
      </c>
      <c r="GV229" s="201"/>
      <c r="GW229" s="201"/>
      <c r="GX229" s="203"/>
      <c r="GY229" s="201"/>
      <c r="GZ229" s="201"/>
      <c r="HA229" s="201"/>
      <c r="HB229" s="201" t="str">
        <f t="shared" si="268"/>
        <v/>
      </c>
      <c r="HC229" s="201"/>
      <c r="HD229" s="201"/>
      <c r="HE229" s="203"/>
      <c r="HF229" s="201"/>
      <c r="HG229" s="201"/>
      <c r="HH229" s="201"/>
      <c r="HI229" s="201" t="str">
        <f t="shared" si="269"/>
        <v/>
      </c>
      <c r="HJ229" s="201"/>
      <c r="HK229" s="201"/>
      <c r="HL229" s="201"/>
      <c r="HM229" s="201"/>
      <c r="HN229" s="201"/>
      <c r="HO229" s="201"/>
      <c r="HP229" s="201" t="str">
        <f t="shared" si="270"/>
        <v/>
      </c>
      <c r="HQ229" s="201"/>
      <c r="HR229" s="201"/>
      <c r="HS229" s="203"/>
      <c r="HT229" s="201"/>
      <c r="HU229" s="201"/>
      <c r="HV229" s="201"/>
      <c r="HW229" s="201" t="str">
        <f t="shared" si="271"/>
        <v/>
      </c>
      <c r="HX229" s="201"/>
      <c r="HY229" s="201"/>
      <c r="HZ229" s="203"/>
      <c r="IA229" s="201"/>
      <c r="IB229" s="201"/>
      <c r="IC229" s="201"/>
      <c r="ID229" s="201" t="str">
        <f t="shared" si="272"/>
        <v/>
      </c>
      <c r="IE229" s="201"/>
      <c r="IF229" s="201"/>
      <c r="IG229" s="203"/>
      <c r="IH229" s="201"/>
      <c r="II229" s="201"/>
      <c r="IJ229" s="201"/>
      <c r="IK229" s="201" t="str">
        <f t="shared" si="273"/>
        <v/>
      </c>
      <c r="IL229" s="201"/>
      <c r="IM229" s="201"/>
      <c r="IN229" s="203"/>
      <c r="IO229" s="201"/>
      <c r="IP229" s="201"/>
      <c r="IQ229" s="201"/>
      <c r="IR229" s="201" t="str">
        <f t="shared" si="274"/>
        <v/>
      </c>
      <c r="IS229" s="201"/>
      <c r="IT229" s="201"/>
      <c r="IU229" s="203"/>
      <c r="IV229" s="201"/>
      <c r="IW229" s="201"/>
      <c r="IX229" s="201"/>
      <c r="IY229" s="201" t="str">
        <f t="shared" si="275"/>
        <v/>
      </c>
      <c r="IZ229" s="201"/>
      <c r="JA229" s="201"/>
      <c r="JB229" s="201"/>
      <c r="JC229" s="201"/>
      <c r="JD229" s="201"/>
      <c r="JE229" s="201"/>
      <c r="JF229" s="201" t="str">
        <f t="shared" si="276"/>
        <v/>
      </c>
      <c r="JG229" s="201"/>
      <c r="JH229" s="201"/>
      <c r="JI229" s="203"/>
      <c r="JJ229" s="201"/>
      <c r="JK229" s="201"/>
      <c r="JL229" s="201"/>
      <c r="JM229" s="201" t="str">
        <f t="shared" si="277"/>
        <v/>
      </c>
      <c r="JN229" s="201"/>
      <c r="JO229" s="201"/>
      <c r="JP229" s="203"/>
      <c r="JQ229" s="201"/>
      <c r="JR229" s="201"/>
      <c r="JS229" s="201"/>
      <c r="JT229" s="201" t="str">
        <f t="shared" si="278"/>
        <v/>
      </c>
      <c r="JU229" s="201"/>
      <c r="JV229" s="201"/>
      <c r="JW229" s="203"/>
      <c r="JX229" s="201"/>
      <c r="JY229" s="201"/>
      <c r="JZ229" s="201"/>
      <c r="KA229" s="201" t="str">
        <f t="shared" si="279"/>
        <v/>
      </c>
      <c r="KB229" s="201"/>
      <c r="KC229" s="201"/>
      <c r="KD229" s="203"/>
      <c r="KE229" s="201"/>
      <c r="KF229" s="201"/>
      <c r="KG229" s="201"/>
      <c r="KH229" s="201" t="str">
        <f t="shared" si="280"/>
        <v/>
      </c>
      <c r="KI229" s="201"/>
      <c r="KJ229" s="201"/>
      <c r="KK229" s="203"/>
      <c r="KL229" s="201"/>
      <c r="KM229" s="201"/>
      <c r="KN229" s="201"/>
      <c r="KO229" s="201" t="str">
        <f t="shared" si="281"/>
        <v/>
      </c>
      <c r="KP229" s="201"/>
      <c r="KQ229" s="201"/>
      <c r="KR229" s="201"/>
      <c r="KS229" s="201"/>
      <c r="KT229" s="201"/>
      <c r="KU229" s="201"/>
      <c r="KV229" s="201" t="str">
        <f t="shared" si="282"/>
        <v/>
      </c>
      <c r="KW229" s="201"/>
      <c r="KX229" s="201"/>
      <c r="KY229" s="203"/>
      <c r="KZ229" s="201"/>
      <c r="LA229" s="201"/>
      <c r="LB229" s="201"/>
      <c r="LC229" s="201" t="str">
        <f t="shared" si="283"/>
        <v/>
      </c>
      <c r="LD229" s="201"/>
      <c r="LE229" s="201"/>
      <c r="LF229" s="203"/>
      <c r="LG229" s="201"/>
      <c r="LH229" s="201"/>
      <c r="LI229" s="201"/>
      <c r="LJ229" s="201" t="str">
        <f t="shared" si="294"/>
        <v/>
      </c>
      <c r="LK229" s="201"/>
      <c r="LL229" s="201"/>
      <c r="LM229" s="203"/>
      <c r="LN229" s="201"/>
      <c r="LO229" s="201"/>
      <c r="LP229" s="201"/>
      <c r="LQ229" s="201" t="str">
        <f t="shared" si="295"/>
        <v/>
      </c>
      <c r="LR229" s="201"/>
      <c r="LS229" s="201"/>
      <c r="LT229" s="203"/>
      <c r="LU229" s="201"/>
      <c r="LV229" s="201"/>
      <c r="LW229" s="201"/>
      <c r="LX229" s="201" t="str">
        <f t="shared" si="296"/>
        <v/>
      </c>
      <c r="LY229" s="201"/>
      <c r="LZ229" s="201"/>
      <c r="MA229" s="203"/>
      <c r="MB229" s="201"/>
      <c r="MC229" s="201"/>
      <c r="MD229" s="201"/>
      <c r="ME229" s="201" t="str">
        <f t="shared" si="297"/>
        <v/>
      </c>
      <c r="MF229" s="201"/>
      <c r="MG229" s="201"/>
      <c r="MH229" s="201"/>
      <c r="MI229" s="201"/>
      <c r="MJ229" s="201"/>
      <c r="MK229" s="201"/>
      <c r="ML229" s="201" t="str">
        <f t="shared" si="298"/>
        <v/>
      </c>
      <c r="MM229" s="201"/>
      <c r="MN229" s="201"/>
      <c r="MO229" s="203"/>
      <c r="MP229" s="201"/>
      <c r="MQ229" s="201"/>
      <c r="MR229" s="201"/>
      <c r="MS229" s="201" t="str">
        <f t="shared" si="299"/>
        <v/>
      </c>
      <c r="MT229" s="201"/>
      <c r="MU229" s="201"/>
      <c r="MV229" s="203"/>
      <c r="MW229" s="201"/>
      <c r="MX229" s="201"/>
      <c r="MY229" s="201"/>
      <c r="MZ229" s="201" t="str">
        <f t="shared" si="300"/>
        <v/>
      </c>
      <c r="NA229" s="201"/>
      <c r="NB229" s="201"/>
      <c r="NC229" s="203"/>
      <c r="ND229" s="201"/>
      <c r="NE229" s="201"/>
      <c r="NF229" s="201"/>
      <c r="NG229" s="201" t="str">
        <f t="shared" si="301"/>
        <v/>
      </c>
      <c r="NH229" s="201"/>
      <c r="NI229" s="201"/>
      <c r="NJ229" s="203"/>
      <c r="NK229" s="201"/>
      <c r="NL229" s="201"/>
      <c r="NM229" s="201"/>
      <c r="NN229" s="201" t="str">
        <f t="shared" si="302"/>
        <v/>
      </c>
      <c r="NO229" s="201"/>
      <c r="NP229" s="201"/>
      <c r="NQ229" s="203"/>
      <c r="NR229" s="201"/>
      <c r="NS229" s="201"/>
      <c r="NT229" s="201"/>
      <c r="NU229" s="201" t="str">
        <f t="shared" si="303"/>
        <v/>
      </c>
      <c r="NV229" s="201"/>
      <c r="NW229" s="201"/>
      <c r="NX229" s="201"/>
      <c r="NY229" s="201"/>
      <c r="NZ229" s="201"/>
      <c r="OA229" s="201"/>
      <c r="OB229" s="201" t="str">
        <f t="shared" si="304"/>
        <v/>
      </c>
      <c r="OC229" s="201"/>
      <c r="OD229" s="201"/>
      <c r="OE229" s="203"/>
      <c r="OF229" s="201"/>
      <c r="OG229" s="201"/>
      <c r="OH229" s="201"/>
      <c r="OI229" s="201" t="str">
        <f t="shared" si="305"/>
        <v/>
      </c>
      <c r="OJ229" s="201"/>
      <c r="OK229" s="201"/>
      <c r="OL229" s="203"/>
      <c r="OM229" s="201"/>
      <c r="ON229" s="201"/>
      <c r="OO229" s="201"/>
      <c r="OP229" s="201" t="str">
        <f t="shared" si="306"/>
        <v/>
      </c>
      <c r="OQ229" s="201"/>
      <c r="OR229" s="201"/>
      <c r="OS229" s="203"/>
      <c r="OT229" s="201"/>
      <c r="OU229" s="201"/>
      <c r="OV229" s="201"/>
      <c r="OW229" s="201" t="str">
        <f t="shared" si="307"/>
        <v/>
      </c>
      <c r="OX229" s="201"/>
      <c r="OY229" s="201"/>
      <c r="OZ229" s="203"/>
      <c r="PA229" s="201"/>
      <c r="PB229" s="201"/>
      <c r="PC229" s="201"/>
      <c r="PD229" s="201" t="str">
        <f t="shared" si="308"/>
        <v/>
      </c>
      <c r="PE229" s="201"/>
      <c r="PF229" s="201"/>
      <c r="PG229" s="203"/>
      <c r="PH229" s="201"/>
      <c r="PI229" s="201"/>
      <c r="PJ229" s="201"/>
      <c r="PK229" s="201" t="str">
        <f t="shared" si="309"/>
        <v/>
      </c>
      <c r="PL229" s="201"/>
      <c r="PM229" s="201"/>
      <c r="PN229" s="201"/>
      <c r="PO229" s="201"/>
      <c r="PP229" s="201"/>
      <c r="PQ229" s="201"/>
      <c r="PR229" s="201" t="str">
        <f t="shared" si="310"/>
        <v/>
      </c>
      <c r="PS229" s="201"/>
      <c r="PT229" s="201"/>
      <c r="PU229" s="201"/>
      <c r="PV229" s="201"/>
      <c r="PW229" s="201"/>
      <c r="PX229" s="201"/>
      <c r="PY229" s="201" t="str">
        <f t="shared" si="311"/>
        <v/>
      </c>
      <c r="PZ229" s="201"/>
      <c r="QA229" s="201"/>
      <c r="QB229" s="201"/>
      <c r="QC229" s="201"/>
      <c r="QD229" s="201"/>
      <c r="QE229" s="201"/>
      <c r="QF229" s="201" t="str">
        <f t="shared" si="312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5" x14ac:dyDescent="0.2">
      <c r="A230" s="201"/>
      <c r="B230" s="202"/>
      <c r="C230" s="202"/>
      <c r="D230" s="202"/>
      <c r="E230" s="202"/>
      <c r="F230" s="201"/>
      <c r="G230" s="201" t="e">
        <f t="shared" si="313"/>
        <v>#N/A</v>
      </c>
      <c r="H230" s="202"/>
      <c r="I230" s="202"/>
      <c r="J230" s="202"/>
      <c r="K230" s="201"/>
      <c r="L230" s="201"/>
      <c r="M230" s="201"/>
      <c r="N230" s="201">
        <f t="shared" si="314"/>
        <v>20</v>
      </c>
      <c r="O230" s="201"/>
      <c r="P230" s="201"/>
      <c r="Q230" s="203"/>
      <c r="R230" s="201"/>
      <c r="S230" s="201"/>
      <c r="T230" s="201"/>
      <c r="U230" s="201">
        <f t="shared" si="292"/>
        <v>0</v>
      </c>
      <c r="V230" s="201"/>
      <c r="W230" s="201"/>
      <c r="X230" s="203"/>
      <c r="Y230" s="201"/>
      <c r="Z230" s="201"/>
      <c r="AA230" s="201"/>
      <c r="AB230" s="201">
        <f t="shared" si="293"/>
        <v>0</v>
      </c>
      <c r="AC230" s="201"/>
      <c r="AD230" s="201"/>
      <c r="AE230" s="203"/>
      <c r="AF230" s="201"/>
      <c r="AG230" s="201"/>
      <c r="AH230" s="201"/>
      <c r="AI230" s="201">
        <f t="shared" si="243"/>
        <v>0</v>
      </c>
      <c r="AJ230" s="201"/>
      <c r="AK230" s="201"/>
      <c r="AL230" s="203"/>
      <c r="AM230" s="201"/>
      <c r="AN230" s="201"/>
      <c r="AO230" s="201"/>
      <c r="AP230" s="201">
        <f t="shared" si="244"/>
        <v>0</v>
      </c>
      <c r="AQ230" s="201"/>
      <c r="AR230" s="201"/>
      <c r="AS230" s="203"/>
      <c r="AT230" s="201"/>
      <c r="AU230" s="201"/>
      <c r="AV230" s="201"/>
      <c r="AW230" s="201">
        <f t="shared" si="245"/>
        <v>0</v>
      </c>
      <c r="AX230" s="201"/>
      <c r="AY230" s="201"/>
      <c r="AZ230" s="201"/>
      <c r="BA230" s="201"/>
      <c r="BB230" s="201"/>
      <c r="BC230" s="201"/>
      <c r="BD230" s="201">
        <f t="shared" si="246"/>
        <v>0</v>
      </c>
      <c r="BE230" s="201"/>
      <c r="BF230" s="201"/>
      <c r="BG230" s="203"/>
      <c r="BH230" s="201"/>
      <c r="BI230" s="201"/>
      <c r="BJ230" s="201"/>
      <c r="BK230" s="201">
        <f t="shared" si="247"/>
        <v>0</v>
      </c>
      <c r="BL230" s="201"/>
      <c r="BM230" s="201"/>
      <c r="BN230" s="203"/>
      <c r="BO230" s="201"/>
      <c r="BP230" s="201"/>
      <c r="BQ230" s="201"/>
      <c r="BR230" s="201">
        <f t="shared" si="248"/>
        <v>0</v>
      </c>
      <c r="BS230" s="201"/>
      <c r="BT230" s="201"/>
      <c r="BU230" s="203"/>
      <c r="BV230" s="201"/>
      <c r="BW230" s="201"/>
      <c r="BX230" s="201"/>
      <c r="BY230" s="201">
        <f t="shared" si="249"/>
        <v>0</v>
      </c>
      <c r="BZ230" s="201"/>
      <c r="CA230" s="201"/>
      <c r="CB230" s="203"/>
      <c r="CC230" s="201"/>
      <c r="CD230" s="201"/>
      <c r="CE230" s="201"/>
      <c r="CF230" s="201">
        <f t="shared" si="250"/>
        <v>0</v>
      </c>
      <c r="CG230" s="201"/>
      <c r="CH230" s="201"/>
      <c r="CI230" s="203"/>
      <c r="CJ230" s="201"/>
      <c r="CK230" s="201"/>
      <c r="CL230" s="201"/>
      <c r="CM230" s="201">
        <f t="shared" si="251"/>
        <v>0</v>
      </c>
      <c r="CN230" s="201"/>
      <c r="CO230" s="201"/>
      <c r="CP230" s="201"/>
      <c r="CQ230" s="201"/>
      <c r="CR230" s="201"/>
      <c r="CS230" s="201"/>
      <c r="CT230" s="201">
        <f t="shared" si="252"/>
        <v>0</v>
      </c>
      <c r="CU230" s="201"/>
      <c r="CV230" s="201"/>
      <c r="CW230" s="203"/>
      <c r="CX230" s="201"/>
      <c r="CY230" s="201"/>
      <c r="CZ230" s="201"/>
      <c r="DA230" s="201">
        <f t="shared" si="253"/>
        <v>0</v>
      </c>
      <c r="DB230" s="201"/>
      <c r="DC230" s="201"/>
      <c r="DD230" s="203"/>
      <c r="DE230" s="201"/>
      <c r="DF230" s="201"/>
      <c r="DG230" s="201"/>
      <c r="DH230" s="201">
        <f t="shared" si="254"/>
        <v>0</v>
      </c>
      <c r="DI230" s="201"/>
      <c r="DJ230" s="201"/>
      <c r="DK230" s="203"/>
      <c r="DL230" s="201"/>
      <c r="DM230" s="201"/>
      <c r="DN230" s="201"/>
      <c r="DO230" s="201">
        <f t="shared" si="255"/>
        <v>0</v>
      </c>
      <c r="DP230" s="201"/>
      <c r="DQ230" s="201"/>
      <c r="DR230" s="203"/>
      <c r="DS230" s="201"/>
      <c r="DT230" s="201"/>
      <c r="DU230" s="201"/>
      <c r="DV230" s="201">
        <f t="shared" si="256"/>
        <v>0</v>
      </c>
      <c r="DW230" s="201"/>
      <c r="DX230" s="201"/>
      <c r="DY230" s="203"/>
      <c r="DZ230" s="201"/>
      <c r="EA230" s="201"/>
      <c r="EB230" s="201"/>
      <c r="EC230" s="201">
        <f t="shared" si="257"/>
        <v>0</v>
      </c>
      <c r="ED230" s="201"/>
      <c r="EE230" s="201"/>
      <c r="EF230" s="201"/>
      <c r="EG230" s="201"/>
      <c r="EH230" s="201"/>
      <c r="EI230" s="201"/>
      <c r="EJ230" s="201">
        <f t="shared" si="258"/>
        <v>0</v>
      </c>
      <c r="EK230" s="201"/>
      <c r="EL230" s="201"/>
      <c r="EM230" s="203"/>
      <c r="EN230" s="201"/>
      <c r="EO230" s="201"/>
      <c r="EP230" s="201"/>
      <c r="EQ230" s="201">
        <f t="shared" si="259"/>
        <v>0</v>
      </c>
      <c r="ER230" s="201"/>
      <c r="ES230" s="201"/>
      <c r="ET230" s="203"/>
      <c r="EU230" s="201"/>
      <c r="EV230" s="201"/>
      <c r="EW230" s="201"/>
      <c r="EX230" s="201">
        <f t="shared" si="260"/>
        <v>0</v>
      </c>
      <c r="EY230" s="201"/>
      <c r="EZ230" s="201"/>
      <c r="FA230" s="203"/>
      <c r="FB230" s="201"/>
      <c r="FC230" s="201"/>
      <c r="FD230" s="201"/>
      <c r="FE230" s="201">
        <f t="shared" si="261"/>
        <v>0</v>
      </c>
      <c r="FF230" s="201"/>
      <c r="FG230" s="201"/>
      <c r="FH230" s="203"/>
      <c r="FI230" s="201"/>
      <c r="FJ230" s="201"/>
      <c r="FK230" s="201"/>
      <c r="FL230" s="201" t="str">
        <f t="shared" si="262"/>
        <v/>
      </c>
      <c r="FM230" s="201"/>
      <c r="FN230" s="201"/>
      <c r="FO230" s="203"/>
      <c r="FP230" s="201"/>
      <c r="FQ230" s="201"/>
      <c r="FR230" s="201"/>
      <c r="FS230" s="201">
        <f t="shared" si="263"/>
        <v>0</v>
      </c>
      <c r="FT230" s="201"/>
      <c r="FU230" s="201"/>
      <c r="FV230" s="201"/>
      <c r="FW230" s="201"/>
      <c r="FX230" s="201"/>
      <c r="FY230" s="201"/>
      <c r="FZ230" s="201" t="str">
        <f t="shared" si="264"/>
        <v/>
      </c>
      <c r="GA230" s="201"/>
      <c r="GB230" s="201"/>
      <c r="GC230" s="203"/>
      <c r="GD230" s="201"/>
      <c r="GE230" s="201"/>
      <c r="GF230" s="201"/>
      <c r="GG230" s="201" t="str">
        <f t="shared" si="265"/>
        <v/>
      </c>
      <c r="GH230" s="201"/>
      <c r="GI230" s="201"/>
      <c r="GJ230" s="203"/>
      <c r="GK230" s="201"/>
      <c r="GL230" s="201"/>
      <c r="GM230" s="201"/>
      <c r="GN230" s="201" t="str">
        <f t="shared" si="266"/>
        <v/>
      </c>
      <c r="GO230" s="201"/>
      <c r="GP230" s="201"/>
      <c r="GQ230" s="203"/>
      <c r="GR230" s="201"/>
      <c r="GS230" s="201"/>
      <c r="GT230" s="201"/>
      <c r="GU230" s="201" t="str">
        <f t="shared" si="267"/>
        <v/>
      </c>
      <c r="GV230" s="201"/>
      <c r="GW230" s="201"/>
      <c r="GX230" s="203"/>
      <c r="GY230" s="201"/>
      <c r="GZ230" s="201"/>
      <c r="HA230" s="201"/>
      <c r="HB230" s="201" t="str">
        <f t="shared" si="268"/>
        <v/>
      </c>
      <c r="HC230" s="201"/>
      <c r="HD230" s="201"/>
      <c r="HE230" s="203"/>
      <c r="HF230" s="201"/>
      <c r="HG230" s="201"/>
      <c r="HH230" s="201"/>
      <c r="HI230" s="201" t="str">
        <f t="shared" si="269"/>
        <v/>
      </c>
      <c r="HJ230" s="201"/>
      <c r="HK230" s="201"/>
      <c r="HL230" s="201"/>
      <c r="HM230" s="201"/>
      <c r="HN230" s="201"/>
      <c r="HO230" s="201"/>
      <c r="HP230" s="201" t="str">
        <f t="shared" si="270"/>
        <v/>
      </c>
      <c r="HQ230" s="201"/>
      <c r="HR230" s="201"/>
      <c r="HS230" s="203"/>
      <c r="HT230" s="201"/>
      <c r="HU230" s="201"/>
      <c r="HV230" s="201"/>
      <c r="HW230" s="201" t="str">
        <f t="shared" si="271"/>
        <v/>
      </c>
      <c r="HX230" s="201"/>
      <c r="HY230" s="201"/>
      <c r="HZ230" s="203"/>
      <c r="IA230" s="201"/>
      <c r="IB230" s="201"/>
      <c r="IC230" s="201"/>
      <c r="ID230" s="201" t="str">
        <f t="shared" si="272"/>
        <v/>
      </c>
      <c r="IE230" s="201"/>
      <c r="IF230" s="201"/>
      <c r="IG230" s="203"/>
      <c r="IH230" s="201"/>
      <c r="II230" s="201"/>
      <c r="IJ230" s="201"/>
      <c r="IK230" s="201" t="str">
        <f t="shared" si="273"/>
        <v/>
      </c>
      <c r="IL230" s="201"/>
      <c r="IM230" s="201"/>
      <c r="IN230" s="203"/>
      <c r="IO230" s="201"/>
      <c r="IP230" s="201"/>
      <c r="IQ230" s="201"/>
      <c r="IR230" s="201" t="str">
        <f t="shared" si="274"/>
        <v/>
      </c>
      <c r="IS230" s="201"/>
      <c r="IT230" s="201"/>
      <c r="IU230" s="203"/>
      <c r="IV230" s="201"/>
      <c r="IW230" s="201"/>
      <c r="IX230" s="201"/>
      <c r="IY230" s="201" t="str">
        <f t="shared" si="275"/>
        <v/>
      </c>
      <c r="IZ230" s="201"/>
      <c r="JA230" s="201"/>
      <c r="JB230" s="201"/>
      <c r="JC230" s="201"/>
      <c r="JD230" s="201"/>
      <c r="JE230" s="201"/>
      <c r="JF230" s="201" t="str">
        <f t="shared" si="276"/>
        <v/>
      </c>
      <c r="JG230" s="201"/>
      <c r="JH230" s="201"/>
      <c r="JI230" s="203"/>
      <c r="JJ230" s="201"/>
      <c r="JK230" s="201"/>
      <c r="JL230" s="201"/>
      <c r="JM230" s="201" t="str">
        <f t="shared" si="277"/>
        <v/>
      </c>
      <c r="JN230" s="201"/>
      <c r="JO230" s="201"/>
      <c r="JP230" s="203"/>
      <c r="JQ230" s="201"/>
      <c r="JR230" s="201"/>
      <c r="JS230" s="201"/>
      <c r="JT230" s="201" t="str">
        <f t="shared" si="278"/>
        <v/>
      </c>
      <c r="JU230" s="201"/>
      <c r="JV230" s="201"/>
      <c r="JW230" s="203"/>
      <c r="JX230" s="201"/>
      <c r="JY230" s="201"/>
      <c r="JZ230" s="201"/>
      <c r="KA230" s="201" t="str">
        <f t="shared" si="279"/>
        <v/>
      </c>
      <c r="KB230" s="201"/>
      <c r="KC230" s="201"/>
      <c r="KD230" s="203"/>
      <c r="KE230" s="201"/>
      <c r="KF230" s="201"/>
      <c r="KG230" s="201"/>
      <c r="KH230" s="201" t="str">
        <f t="shared" si="280"/>
        <v/>
      </c>
      <c r="KI230" s="201"/>
      <c r="KJ230" s="201"/>
      <c r="KK230" s="203"/>
      <c r="KL230" s="201"/>
      <c r="KM230" s="201"/>
      <c r="KN230" s="201"/>
      <c r="KO230" s="201" t="str">
        <f t="shared" si="281"/>
        <v/>
      </c>
      <c r="KP230" s="201"/>
      <c r="KQ230" s="201"/>
      <c r="KR230" s="201"/>
      <c r="KS230" s="201"/>
      <c r="KT230" s="201"/>
      <c r="KU230" s="201"/>
      <c r="KV230" s="201" t="str">
        <f t="shared" si="282"/>
        <v/>
      </c>
      <c r="KW230" s="201"/>
      <c r="KX230" s="201"/>
      <c r="KY230" s="203"/>
      <c r="KZ230" s="201"/>
      <c r="LA230" s="201"/>
      <c r="LB230" s="201"/>
      <c r="LC230" s="201" t="str">
        <f t="shared" si="283"/>
        <v/>
      </c>
      <c r="LD230" s="201"/>
      <c r="LE230" s="201"/>
      <c r="LF230" s="203"/>
      <c r="LG230" s="201"/>
      <c r="LH230" s="201"/>
      <c r="LI230" s="201"/>
      <c r="LJ230" s="201" t="str">
        <f t="shared" si="294"/>
        <v/>
      </c>
      <c r="LK230" s="201"/>
      <c r="LL230" s="201"/>
      <c r="LM230" s="203"/>
      <c r="LN230" s="201"/>
      <c r="LO230" s="201"/>
      <c r="LP230" s="201"/>
      <c r="LQ230" s="201" t="str">
        <f t="shared" si="295"/>
        <v/>
      </c>
      <c r="LR230" s="201"/>
      <c r="LS230" s="201"/>
      <c r="LT230" s="203"/>
      <c r="LU230" s="201"/>
      <c r="LV230" s="201"/>
      <c r="LW230" s="201"/>
      <c r="LX230" s="201" t="str">
        <f t="shared" si="296"/>
        <v/>
      </c>
      <c r="LY230" s="201"/>
      <c r="LZ230" s="201"/>
      <c r="MA230" s="203"/>
      <c r="MB230" s="201"/>
      <c r="MC230" s="201"/>
      <c r="MD230" s="201"/>
      <c r="ME230" s="201" t="str">
        <f t="shared" si="297"/>
        <v/>
      </c>
      <c r="MF230" s="201"/>
      <c r="MG230" s="201"/>
      <c r="MH230" s="201"/>
      <c r="MI230" s="201"/>
      <c r="MJ230" s="201"/>
      <c r="MK230" s="201"/>
      <c r="ML230" s="201" t="str">
        <f t="shared" si="298"/>
        <v/>
      </c>
      <c r="MM230" s="201"/>
      <c r="MN230" s="201"/>
      <c r="MO230" s="203"/>
      <c r="MP230" s="201"/>
      <c r="MQ230" s="201"/>
      <c r="MR230" s="201"/>
      <c r="MS230" s="201" t="str">
        <f t="shared" si="299"/>
        <v/>
      </c>
      <c r="MT230" s="201"/>
      <c r="MU230" s="201"/>
      <c r="MV230" s="203"/>
      <c r="MW230" s="201"/>
      <c r="MX230" s="201"/>
      <c r="MY230" s="201"/>
      <c r="MZ230" s="201" t="str">
        <f t="shared" si="300"/>
        <v/>
      </c>
      <c r="NA230" s="201"/>
      <c r="NB230" s="201"/>
      <c r="NC230" s="203"/>
      <c r="ND230" s="201"/>
      <c r="NE230" s="201"/>
      <c r="NF230" s="201"/>
      <c r="NG230" s="201" t="str">
        <f t="shared" si="301"/>
        <v/>
      </c>
      <c r="NH230" s="201"/>
      <c r="NI230" s="201"/>
      <c r="NJ230" s="203"/>
      <c r="NK230" s="201"/>
      <c r="NL230" s="201"/>
      <c r="NM230" s="201"/>
      <c r="NN230" s="201" t="str">
        <f t="shared" si="302"/>
        <v/>
      </c>
      <c r="NO230" s="201"/>
      <c r="NP230" s="201"/>
      <c r="NQ230" s="203"/>
      <c r="NR230" s="201"/>
      <c r="NS230" s="201"/>
      <c r="NT230" s="201"/>
      <c r="NU230" s="201" t="str">
        <f t="shared" si="303"/>
        <v/>
      </c>
      <c r="NV230" s="201"/>
      <c r="NW230" s="201"/>
      <c r="NX230" s="201"/>
      <c r="NY230" s="201"/>
      <c r="NZ230" s="201"/>
      <c r="OA230" s="201"/>
      <c r="OB230" s="201" t="str">
        <f t="shared" si="304"/>
        <v/>
      </c>
      <c r="OC230" s="201"/>
      <c r="OD230" s="201"/>
      <c r="OE230" s="203"/>
      <c r="OF230" s="201"/>
      <c r="OG230" s="201"/>
      <c r="OH230" s="201"/>
      <c r="OI230" s="201" t="str">
        <f t="shared" si="305"/>
        <v/>
      </c>
      <c r="OJ230" s="201"/>
      <c r="OK230" s="201"/>
      <c r="OL230" s="203"/>
      <c r="OM230" s="201"/>
      <c r="ON230" s="201"/>
      <c r="OO230" s="201"/>
      <c r="OP230" s="201" t="str">
        <f t="shared" si="306"/>
        <v/>
      </c>
      <c r="OQ230" s="201"/>
      <c r="OR230" s="201"/>
      <c r="OS230" s="203"/>
      <c r="OT230" s="201"/>
      <c r="OU230" s="201"/>
      <c r="OV230" s="201"/>
      <c r="OW230" s="201" t="str">
        <f t="shared" si="307"/>
        <v/>
      </c>
      <c r="OX230" s="201"/>
      <c r="OY230" s="201"/>
      <c r="OZ230" s="203"/>
      <c r="PA230" s="201"/>
      <c r="PB230" s="201"/>
      <c r="PC230" s="201"/>
      <c r="PD230" s="201" t="str">
        <f t="shared" si="308"/>
        <v/>
      </c>
      <c r="PE230" s="201"/>
      <c r="PF230" s="201"/>
      <c r="PG230" s="203"/>
      <c r="PH230" s="201"/>
      <c r="PI230" s="201"/>
      <c r="PJ230" s="201"/>
      <c r="PK230" s="201" t="str">
        <f t="shared" si="309"/>
        <v/>
      </c>
      <c r="PL230" s="201"/>
      <c r="PM230" s="201"/>
      <c r="PN230" s="201"/>
      <c r="PO230" s="201"/>
      <c r="PP230" s="201"/>
      <c r="PQ230" s="201"/>
      <c r="PR230" s="201" t="str">
        <f t="shared" si="310"/>
        <v/>
      </c>
      <c r="PS230" s="201"/>
      <c r="PT230" s="201"/>
      <c r="PU230" s="201"/>
      <c r="PV230" s="201"/>
      <c r="PW230" s="201"/>
      <c r="PX230" s="201"/>
      <c r="PY230" s="201" t="str">
        <f t="shared" si="311"/>
        <v/>
      </c>
      <c r="PZ230" s="201"/>
      <c r="QA230" s="201"/>
      <c r="QB230" s="201"/>
      <c r="QC230" s="201"/>
      <c r="QD230" s="201"/>
      <c r="QE230" s="201"/>
      <c r="QF230" s="201" t="str">
        <f t="shared" si="312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5" x14ac:dyDescent="0.2">
      <c r="A231" s="201"/>
      <c r="B231" s="202"/>
      <c r="C231" s="202"/>
      <c r="D231" s="202"/>
      <c r="E231" s="202"/>
      <c r="F231" s="201"/>
      <c r="G231" s="201" t="e">
        <f t="shared" si="313"/>
        <v>#N/A</v>
      </c>
      <c r="H231" s="202"/>
      <c r="I231" s="202"/>
      <c r="J231" s="202"/>
      <c r="K231" s="201"/>
      <c r="L231" s="201"/>
      <c r="M231" s="201"/>
      <c r="N231" s="201">
        <f t="shared" si="314"/>
        <v>20</v>
      </c>
      <c r="O231" s="201"/>
      <c r="P231" s="201"/>
      <c r="Q231" s="203"/>
      <c r="R231" s="201"/>
      <c r="S231" s="201"/>
      <c r="T231" s="201"/>
      <c r="U231" s="201">
        <f t="shared" ref="U231:U236" si="315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316">AB57</f>
        <v>0</v>
      </c>
      <c r="AC231" s="201"/>
      <c r="AD231" s="201"/>
      <c r="AE231" s="203"/>
      <c r="AF231" s="201"/>
      <c r="AG231" s="201"/>
      <c r="AH231" s="201"/>
      <c r="AI231" s="201">
        <f t="shared" si="243"/>
        <v>0</v>
      </c>
      <c r="AJ231" s="201"/>
      <c r="AK231" s="201"/>
      <c r="AL231" s="203"/>
      <c r="AM231" s="201"/>
      <c r="AN231" s="201"/>
      <c r="AO231" s="201"/>
      <c r="AP231" s="201">
        <f t="shared" si="244"/>
        <v>20</v>
      </c>
      <c r="AQ231" s="201"/>
      <c r="AR231" s="201"/>
      <c r="AS231" s="203"/>
      <c r="AT231" s="201"/>
      <c r="AU231" s="201"/>
      <c r="AV231" s="201"/>
      <c r="AW231" s="201">
        <f t="shared" si="245"/>
        <v>0</v>
      </c>
      <c r="AX231" s="201"/>
      <c r="AY231" s="201"/>
      <c r="AZ231" s="201"/>
      <c r="BA231" s="201"/>
      <c r="BB231" s="201"/>
      <c r="BC231" s="201"/>
      <c r="BD231" s="201">
        <f t="shared" si="246"/>
        <v>0</v>
      </c>
      <c r="BE231" s="201"/>
      <c r="BF231" s="201"/>
      <c r="BG231" s="203"/>
      <c r="BH231" s="201"/>
      <c r="BI231" s="201"/>
      <c r="BJ231" s="201"/>
      <c r="BK231" s="201">
        <f t="shared" si="247"/>
        <v>0</v>
      </c>
      <c r="BL231" s="201"/>
      <c r="BM231" s="201"/>
      <c r="BN231" s="203"/>
      <c r="BO231" s="201"/>
      <c r="BP231" s="201"/>
      <c r="BQ231" s="201"/>
      <c r="BR231" s="201">
        <f t="shared" si="248"/>
        <v>0</v>
      </c>
      <c r="BS231" s="201"/>
      <c r="BT231" s="201"/>
      <c r="BU231" s="203"/>
      <c r="BV231" s="201"/>
      <c r="BW231" s="201"/>
      <c r="BX231" s="201"/>
      <c r="BY231" s="201">
        <f t="shared" si="249"/>
        <v>0</v>
      </c>
      <c r="BZ231" s="201"/>
      <c r="CA231" s="201"/>
      <c r="CB231" s="203"/>
      <c r="CC231" s="201"/>
      <c r="CD231" s="201"/>
      <c r="CE231" s="201"/>
      <c r="CF231" s="201">
        <f t="shared" si="250"/>
        <v>0</v>
      </c>
      <c r="CG231" s="201"/>
      <c r="CH231" s="201"/>
      <c r="CI231" s="203"/>
      <c r="CJ231" s="201"/>
      <c r="CK231" s="201"/>
      <c r="CL231" s="201"/>
      <c r="CM231" s="201">
        <f t="shared" si="251"/>
        <v>0</v>
      </c>
      <c r="CN231" s="201"/>
      <c r="CO231" s="201"/>
      <c r="CP231" s="201"/>
      <c r="CQ231" s="201"/>
      <c r="CR231" s="201"/>
      <c r="CS231" s="201"/>
      <c r="CT231" s="201">
        <f t="shared" si="252"/>
        <v>0</v>
      </c>
      <c r="CU231" s="201"/>
      <c r="CV231" s="201"/>
      <c r="CW231" s="203"/>
      <c r="CX231" s="201"/>
      <c r="CY231" s="201"/>
      <c r="CZ231" s="201"/>
      <c r="DA231" s="201">
        <f t="shared" si="253"/>
        <v>0</v>
      </c>
      <c r="DB231" s="201"/>
      <c r="DC231" s="201"/>
      <c r="DD231" s="203"/>
      <c r="DE231" s="201"/>
      <c r="DF231" s="201"/>
      <c r="DG231" s="201"/>
      <c r="DH231" s="201">
        <f t="shared" si="254"/>
        <v>0</v>
      </c>
      <c r="DI231" s="201"/>
      <c r="DJ231" s="201"/>
      <c r="DK231" s="203"/>
      <c r="DL231" s="201"/>
      <c r="DM231" s="201"/>
      <c r="DN231" s="201"/>
      <c r="DO231" s="201">
        <f t="shared" si="255"/>
        <v>0</v>
      </c>
      <c r="DP231" s="201"/>
      <c r="DQ231" s="201"/>
      <c r="DR231" s="203"/>
      <c r="DS231" s="201"/>
      <c r="DT231" s="201"/>
      <c r="DU231" s="201"/>
      <c r="DV231" s="201">
        <f t="shared" si="256"/>
        <v>0</v>
      </c>
      <c r="DW231" s="201"/>
      <c r="DX231" s="201"/>
      <c r="DY231" s="203"/>
      <c r="DZ231" s="201"/>
      <c r="EA231" s="201"/>
      <c r="EB231" s="201"/>
      <c r="EC231" s="201">
        <f t="shared" si="257"/>
        <v>0</v>
      </c>
      <c r="ED231" s="201"/>
      <c r="EE231" s="201"/>
      <c r="EF231" s="201"/>
      <c r="EG231" s="201"/>
      <c r="EH231" s="201"/>
      <c r="EI231" s="201"/>
      <c r="EJ231" s="201">
        <f t="shared" si="258"/>
        <v>20</v>
      </c>
      <c r="EK231" s="201"/>
      <c r="EL231" s="201"/>
      <c r="EM231" s="203"/>
      <c r="EN231" s="201"/>
      <c r="EO231" s="201"/>
      <c r="EP231" s="201"/>
      <c r="EQ231" s="201">
        <f t="shared" si="259"/>
        <v>0</v>
      </c>
      <c r="ER231" s="201"/>
      <c r="ES231" s="201"/>
      <c r="ET231" s="203"/>
      <c r="EU231" s="201"/>
      <c r="EV231" s="201"/>
      <c r="EW231" s="201"/>
      <c r="EX231" s="201">
        <f t="shared" si="260"/>
        <v>20</v>
      </c>
      <c r="EY231" s="201"/>
      <c r="EZ231" s="201"/>
      <c r="FA231" s="203"/>
      <c r="FB231" s="201"/>
      <c r="FC231" s="201"/>
      <c r="FD231" s="201"/>
      <c r="FE231" s="201">
        <f t="shared" si="261"/>
        <v>0</v>
      </c>
      <c r="FF231" s="201"/>
      <c r="FG231" s="201"/>
      <c r="FH231" s="203"/>
      <c r="FI231" s="201"/>
      <c r="FJ231" s="201"/>
      <c r="FK231" s="201"/>
      <c r="FL231" s="201" t="str">
        <f t="shared" si="262"/>
        <v/>
      </c>
      <c r="FM231" s="201"/>
      <c r="FN231" s="201"/>
      <c r="FO231" s="203"/>
      <c r="FP231" s="201"/>
      <c r="FQ231" s="201"/>
      <c r="FR231" s="201"/>
      <c r="FS231" s="201">
        <f t="shared" si="263"/>
        <v>0</v>
      </c>
      <c r="FT231" s="201"/>
      <c r="FU231" s="201"/>
      <c r="FV231" s="201"/>
      <c r="FW231" s="201"/>
      <c r="FX231" s="201"/>
      <c r="FY231" s="201"/>
      <c r="FZ231" s="201" t="str">
        <f t="shared" si="264"/>
        <v/>
      </c>
      <c r="GA231" s="201"/>
      <c r="GB231" s="201"/>
      <c r="GC231" s="203"/>
      <c r="GD231" s="201"/>
      <c r="GE231" s="201"/>
      <c r="GF231" s="201"/>
      <c r="GG231" s="201" t="str">
        <f t="shared" si="265"/>
        <v/>
      </c>
      <c r="GH231" s="201"/>
      <c r="GI231" s="201"/>
      <c r="GJ231" s="203"/>
      <c r="GK231" s="201"/>
      <c r="GL231" s="201"/>
      <c r="GM231" s="201"/>
      <c r="GN231" s="201" t="str">
        <f t="shared" si="266"/>
        <v/>
      </c>
      <c r="GO231" s="201"/>
      <c r="GP231" s="201"/>
      <c r="GQ231" s="203"/>
      <c r="GR231" s="201"/>
      <c r="GS231" s="201"/>
      <c r="GT231" s="201"/>
      <c r="GU231" s="201" t="str">
        <f t="shared" si="267"/>
        <v/>
      </c>
      <c r="GV231" s="201"/>
      <c r="GW231" s="201"/>
      <c r="GX231" s="203"/>
      <c r="GY231" s="201"/>
      <c r="GZ231" s="201"/>
      <c r="HA231" s="201"/>
      <c r="HB231" s="201" t="str">
        <f t="shared" si="268"/>
        <v/>
      </c>
      <c r="HC231" s="201"/>
      <c r="HD231" s="201"/>
      <c r="HE231" s="203"/>
      <c r="HF231" s="201"/>
      <c r="HG231" s="201"/>
      <c r="HH231" s="201"/>
      <c r="HI231" s="201" t="str">
        <f t="shared" si="269"/>
        <v/>
      </c>
      <c r="HJ231" s="201"/>
      <c r="HK231" s="201"/>
      <c r="HL231" s="201"/>
      <c r="HM231" s="201"/>
      <c r="HN231" s="201"/>
      <c r="HO231" s="201"/>
      <c r="HP231" s="201" t="str">
        <f t="shared" si="270"/>
        <v/>
      </c>
      <c r="HQ231" s="201"/>
      <c r="HR231" s="201"/>
      <c r="HS231" s="203"/>
      <c r="HT231" s="201"/>
      <c r="HU231" s="201"/>
      <c r="HV231" s="201"/>
      <c r="HW231" s="201" t="str">
        <f t="shared" si="271"/>
        <v/>
      </c>
      <c r="HX231" s="201"/>
      <c r="HY231" s="201"/>
      <c r="HZ231" s="203"/>
      <c r="IA231" s="201"/>
      <c r="IB231" s="201"/>
      <c r="IC231" s="201"/>
      <c r="ID231" s="201" t="str">
        <f t="shared" si="272"/>
        <v/>
      </c>
      <c r="IE231" s="201"/>
      <c r="IF231" s="201"/>
      <c r="IG231" s="203"/>
      <c r="IH231" s="201"/>
      <c r="II231" s="201"/>
      <c r="IJ231" s="201"/>
      <c r="IK231" s="201" t="str">
        <f t="shared" si="273"/>
        <v/>
      </c>
      <c r="IL231" s="201"/>
      <c r="IM231" s="201"/>
      <c r="IN231" s="203"/>
      <c r="IO231" s="201"/>
      <c r="IP231" s="201"/>
      <c r="IQ231" s="201"/>
      <c r="IR231" s="201" t="str">
        <f t="shared" si="274"/>
        <v/>
      </c>
      <c r="IS231" s="201"/>
      <c r="IT231" s="201"/>
      <c r="IU231" s="203"/>
      <c r="IV231" s="201"/>
      <c r="IW231" s="201"/>
      <c r="IX231" s="201"/>
      <c r="IY231" s="201" t="str">
        <f t="shared" si="275"/>
        <v/>
      </c>
      <c r="IZ231" s="201"/>
      <c r="JA231" s="201"/>
      <c r="JB231" s="201"/>
      <c r="JC231" s="201"/>
      <c r="JD231" s="201"/>
      <c r="JE231" s="201"/>
      <c r="JF231" s="201" t="str">
        <f t="shared" si="276"/>
        <v/>
      </c>
      <c r="JG231" s="201"/>
      <c r="JH231" s="201"/>
      <c r="JI231" s="203"/>
      <c r="JJ231" s="201"/>
      <c r="JK231" s="201"/>
      <c r="JL231" s="201"/>
      <c r="JM231" s="201" t="str">
        <f t="shared" si="277"/>
        <v/>
      </c>
      <c r="JN231" s="201"/>
      <c r="JO231" s="201"/>
      <c r="JP231" s="203"/>
      <c r="JQ231" s="201"/>
      <c r="JR231" s="201"/>
      <c r="JS231" s="201"/>
      <c r="JT231" s="201" t="str">
        <f t="shared" si="278"/>
        <v/>
      </c>
      <c r="JU231" s="201"/>
      <c r="JV231" s="201"/>
      <c r="JW231" s="203"/>
      <c r="JX231" s="201"/>
      <c r="JY231" s="201"/>
      <c r="JZ231" s="201"/>
      <c r="KA231" s="201" t="str">
        <f t="shared" si="279"/>
        <v/>
      </c>
      <c r="KB231" s="201"/>
      <c r="KC231" s="201"/>
      <c r="KD231" s="203"/>
      <c r="KE231" s="201"/>
      <c r="KF231" s="201"/>
      <c r="KG231" s="201"/>
      <c r="KH231" s="201" t="str">
        <f t="shared" si="280"/>
        <v/>
      </c>
      <c r="KI231" s="201"/>
      <c r="KJ231" s="201"/>
      <c r="KK231" s="203"/>
      <c r="KL231" s="201"/>
      <c r="KM231" s="201"/>
      <c r="KN231" s="201"/>
      <c r="KO231" s="201" t="str">
        <f t="shared" si="281"/>
        <v/>
      </c>
      <c r="KP231" s="201"/>
      <c r="KQ231" s="201"/>
      <c r="KR231" s="201"/>
      <c r="KS231" s="201"/>
      <c r="KT231" s="201"/>
      <c r="KU231" s="201"/>
      <c r="KV231" s="201" t="str">
        <f t="shared" si="282"/>
        <v/>
      </c>
      <c r="KW231" s="201"/>
      <c r="KX231" s="201"/>
      <c r="KY231" s="203"/>
      <c r="KZ231" s="201"/>
      <c r="LA231" s="201"/>
      <c r="LB231" s="201"/>
      <c r="LC231" s="201" t="str">
        <f t="shared" si="283"/>
        <v/>
      </c>
      <c r="LD231" s="201"/>
      <c r="LE231" s="201"/>
      <c r="LF231" s="203"/>
      <c r="LG231" s="201"/>
      <c r="LH231" s="201"/>
      <c r="LI231" s="201"/>
      <c r="LJ231" s="201" t="str">
        <f t="shared" si="294"/>
        <v/>
      </c>
      <c r="LK231" s="201"/>
      <c r="LL231" s="201"/>
      <c r="LM231" s="203"/>
      <c r="LN231" s="201"/>
      <c r="LO231" s="201"/>
      <c r="LP231" s="201"/>
      <c r="LQ231" s="201" t="str">
        <f t="shared" si="295"/>
        <v/>
      </c>
      <c r="LR231" s="201"/>
      <c r="LS231" s="201"/>
      <c r="LT231" s="203"/>
      <c r="LU231" s="201"/>
      <c r="LV231" s="201"/>
      <c r="LW231" s="201"/>
      <c r="LX231" s="201" t="str">
        <f t="shared" si="296"/>
        <v/>
      </c>
      <c r="LY231" s="201"/>
      <c r="LZ231" s="201"/>
      <c r="MA231" s="203"/>
      <c r="MB231" s="201"/>
      <c r="MC231" s="201"/>
      <c r="MD231" s="201"/>
      <c r="ME231" s="201" t="str">
        <f t="shared" si="297"/>
        <v/>
      </c>
      <c r="MF231" s="201"/>
      <c r="MG231" s="201"/>
      <c r="MH231" s="201"/>
      <c r="MI231" s="201"/>
      <c r="MJ231" s="201"/>
      <c r="MK231" s="201"/>
      <c r="ML231" s="201" t="str">
        <f t="shared" si="298"/>
        <v/>
      </c>
      <c r="MM231" s="201"/>
      <c r="MN231" s="201"/>
      <c r="MO231" s="203"/>
      <c r="MP231" s="201"/>
      <c r="MQ231" s="201"/>
      <c r="MR231" s="201"/>
      <c r="MS231" s="201" t="str">
        <f t="shared" si="299"/>
        <v/>
      </c>
      <c r="MT231" s="201"/>
      <c r="MU231" s="201"/>
      <c r="MV231" s="203"/>
      <c r="MW231" s="201"/>
      <c r="MX231" s="201"/>
      <c r="MY231" s="201"/>
      <c r="MZ231" s="201" t="str">
        <f t="shared" si="300"/>
        <v/>
      </c>
      <c r="NA231" s="201"/>
      <c r="NB231" s="201"/>
      <c r="NC231" s="203"/>
      <c r="ND231" s="201"/>
      <c r="NE231" s="201"/>
      <c r="NF231" s="201"/>
      <c r="NG231" s="201" t="str">
        <f t="shared" si="301"/>
        <v/>
      </c>
      <c r="NH231" s="201"/>
      <c r="NI231" s="201"/>
      <c r="NJ231" s="203"/>
      <c r="NK231" s="201"/>
      <c r="NL231" s="201"/>
      <c r="NM231" s="201"/>
      <c r="NN231" s="201" t="str">
        <f t="shared" si="302"/>
        <v/>
      </c>
      <c r="NO231" s="201"/>
      <c r="NP231" s="201"/>
      <c r="NQ231" s="203"/>
      <c r="NR231" s="201"/>
      <c r="NS231" s="201"/>
      <c r="NT231" s="201"/>
      <c r="NU231" s="201" t="str">
        <f t="shared" si="303"/>
        <v/>
      </c>
      <c r="NV231" s="201"/>
      <c r="NW231" s="201"/>
      <c r="NX231" s="201"/>
      <c r="NY231" s="201"/>
      <c r="NZ231" s="201"/>
      <c r="OA231" s="201"/>
      <c r="OB231" s="201" t="str">
        <f t="shared" si="304"/>
        <v/>
      </c>
      <c r="OC231" s="201"/>
      <c r="OD231" s="201"/>
      <c r="OE231" s="203"/>
      <c r="OF231" s="201"/>
      <c r="OG231" s="201"/>
      <c r="OH231" s="201"/>
      <c r="OI231" s="201" t="str">
        <f t="shared" si="305"/>
        <v/>
      </c>
      <c r="OJ231" s="201"/>
      <c r="OK231" s="201"/>
      <c r="OL231" s="203"/>
      <c r="OM231" s="201"/>
      <c r="ON231" s="201"/>
      <c r="OO231" s="201"/>
      <c r="OP231" s="201" t="str">
        <f t="shared" si="306"/>
        <v/>
      </c>
      <c r="OQ231" s="201"/>
      <c r="OR231" s="201"/>
      <c r="OS231" s="203"/>
      <c r="OT231" s="201"/>
      <c r="OU231" s="201"/>
      <c r="OV231" s="201"/>
      <c r="OW231" s="201" t="str">
        <f t="shared" si="307"/>
        <v/>
      </c>
      <c r="OX231" s="201"/>
      <c r="OY231" s="201"/>
      <c r="OZ231" s="203"/>
      <c r="PA231" s="201"/>
      <c r="PB231" s="201"/>
      <c r="PC231" s="201"/>
      <c r="PD231" s="201" t="str">
        <f t="shared" si="308"/>
        <v/>
      </c>
      <c r="PE231" s="201"/>
      <c r="PF231" s="201"/>
      <c r="PG231" s="203"/>
      <c r="PH231" s="201"/>
      <c r="PI231" s="201"/>
      <c r="PJ231" s="201"/>
      <c r="PK231" s="201" t="str">
        <f t="shared" si="309"/>
        <v/>
      </c>
      <c r="PL231" s="201"/>
      <c r="PM231" s="201"/>
      <c r="PN231" s="201"/>
      <c r="PO231" s="201"/>
      <c r="PP231" s="201"/>
      <c r="PQ231" s="201"/>
      <c r="PR231" s="201" t="str">
        <f t="shared" si="310"/>
        <v/>
      </c>
      <c r="PS231" s="201"/>
      <c r="PT231" s="201"/>
      <c r="PU231" s="201"/>
      <c r="PV231" s="201"/>
      <c r="PW231" s="201"/>
      <c r="PX231" s="201"/>
      <c r="PY231" s="201" t="str">
        <f t="shared" si="311"/>
        <v/>
      </c>
      <c r="PZ231" s="201"/>
      <c r="QA231" s="201"/>
      <c r="QB231" s="201"/>
      <c r="QC231" s="201"/>
      <c r="QD231" s="201"/>
      <c r="QE231" s="201"/>
      <c r="QF231" s="201" t="str">
        <f t="shared" si="312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5" x14ac:dyDescent="0.2">
      <c r="A232" s="201"/>
      <c r="B232" s="202"/>
      <c r="C232" s="202"/>
      <c r="D232" s="202"/>
      <c r="E232" s="202"/>
      <c r="F232" s="201"/>
      <c r="G232" s="201" t="e">
        <f t="shared" si="313"/>
        <v>#N/A</v>
      </c>
      <c r="H232" s="202"/>
      <c r="I232" s="202"/>
      <c r="J232" s="202"/>
      <c r="K232" s="201"/>
      <c r="L232" s="201"/>
      <c r="M232" s="201"/>
      <c r="N232" s="201">
        <f t="shared" si="314"/>
        <v>0</v>
      </c>
      <c r="O232" s="201"/>
      <c r="P232" s="201"/>
      <c r="Q232" s="203"/>
      <c r="R232" s="201"/>
      <c r="S232" s="201"/>
      <c r="T232" s="201"/>
      <c r="U232" s="201">
        <f t="shared" si="315"/>
        <v>0</v>
      </c>
      <c r="V232" s="201"/>
      <c r="W232" s="201"/>
      <c r="X232" s="203"/>
      <c r="Y232" s="201"/>
      <c r="Z232" s="201"/>
      <c r="AA232" s="201"/>
      <c r="AB232" s="201">
        <f t="shared" si="316"/>
        <v>0</v>
      </c>
      <c r="AC232" s="201"/>
      <c r="AD232" s="201"/>
      <c r="AE232" s="203"/>
      <c r="AF232" s="201"/>
      <c r="AG232" s="201"/>
      <c r="AH232" s="201"/>
      <c r="AI232" s="201">
        <f t="shared" si="243"/>
        <v>0</v>
      </c>
      <c r="AJ232" s="201"/>
      <c r="AK232" s="201"/>
      <c r="AL232" s="203"/>
      <c r="AM232" s="201"/>
      <c r="AN232" s="201"/>
      <c r="AO232" s="201"/>
      <c r="AP232" s="201">
        <f t="shared" si="244"/>
        <v>20</v>
      </c>
      <c r="AQ232" s="201"/>
      <c r="AR232" s="201"/>
      <c r="AS232" s="203"/>
      <c r="AT232" s="201"/>
      <c r="AU232" s="201"/>
      <c r="AV232" s="201"/>
      <c r="AW232" s="201">
        <f t="shared" si="245"/>
        <v>0</v>
      </c>
      <c r="AX232" s="201"/>
      <c r="AY232" s="201"/>
      <c r="AZ232" s="201"/>
      <c r="BA232" s="201"/>
      <c r="BB232" s="201"/>
      <c r="BC232" s="201"/>
      <c r="BD232" s="201">
        <f t="shared" si="246"/>
        <v>0</v>
      </c>
      <c r="BE232" s="201"/>
      <c r="BF232" s="201"/>
      <c r="BG232" s="203"/>
      <c r="BH232" s="201"/>
      <c r="BI232" s="201"/>
      <c r="BJ232" s="201"/>
      <c r="BK232" s="201">
        <f t="shared" si="247"/>
        <v>0</v>
      </c>
      <c r="BL232" s="201"/>
      <c r="BM232" s="201"/>
      <c r="BN232" s="203"/>
      <c r="BO232" s="201"/>
      <c r="BP232" s="201"/>
      <c r="BQ232" s="201"/>
      <c r="BR232" s="201">
        <f t="shared" si="248"/>
        <v>0</v>
      </c>
      <c r="BS232" s="201"/>
      <c r="BT232" s="201"/>
      <c r="BU232" s="203"/>
      <c r="BV232" s="201"/>
      <c r="BW232" s="201"/>
      <c r="BX232" s="201"/>
      <c r="BY232" s="201">
        <f t="shared" si="249"/>
        <v>0</v>
      </c>
      <c r="BZ232" s="201"/>
      <c r="CA232" s="201"/>
      <c r="CB232" s="203"/>
      <c r="CC232" s="201"/>
      <c r="CD232" s="201"/>
      <c r="CE232" s="201"/>
      <c r="CF232" s="201">
        <f t="shared" si="250"/>
        <v>0</v>
      </c>
      <c r="CG232" s="201"/>
      <c r="CH232" s="201"/>
      <c r="CI232" s="203"/>
      <c r="CJ232" s="201"/>
      <c r="CK232" s="201"/>
      <c r="CL232" s="201"/>
      <c r="CM232" s="201">
        <f t="shared" si="251"/>
        <v>0</v>
      </c>
      <c r="CN232" s="201"/>
      <c r="CO232" s="201"/>
      <c r="CP232" s="201"/>
      <c r="CQ232" s="201"/>
      <c r="CR232" s="201"/>
      <c r="CS232" s="201"/>
      <c r="CT232" s="201">
        <f t="shared" si="252"/>
        <v>0</v>
      </c>
      <c r="CU232" s="201"/>
      <c r="CV232" s="201"/>
      <c r="CW232" s="203"/>
      <c r="CX232" s="201"/>
      <c r="CY232" s="201"/>
      <c r="CZ232" s="201"/>
      <c r="DA232" s="201">
        <f t="shared" si="253"/>
        <v>0</v>
      </c>
      <c r="DB232" s="201"/>
      <c r="DC232" s="201"/>
      <c r="DD232" s="203"/>
      <c r="DE232" s="201"/>
      <c r="DF232" s="201"/>
      <c r="DG232" s="201"/>
      <c r="DH232" s="201">
        <f t="shared" si="254"/>
        <v>0</v>
      </c>
      <c r="DI232" s="201"/>
      <c r="DJ232" s="201"/>
      <c r="DK232" s="203"/>
      <c r="DL232" s="201"/>
      <c r="DM232" s="201"/>
      <c r="DN232" s="201"/>
      <c r="DO232" s="201">
        <f t="shared" si="255"/>
        <v>0</v>
      </c>
      <c r="DP232" s="201"/>
      <c r="DQ232" s="201"/>
      <c r="DR232" s="203"/>
      <c r="DS232" s="201"/>
      <c r="DT232" s="201"/>
      <c r="DU232" s="201"/>
      <c r="DV232" s="201">
        <f t="shared" si="256"/>
        <v>0</v>
      </c>
      <c r="DW232" s="201"/>
      <c r="DX232" s="201"/>
      <c r="DY232" s="203"/>
      <c r="DZ232" s="201"/>
      <c r="EA232" s="201"/>
      <c r="EB232" s="201"/>
      <c r="EC232" s="201">
        <f t="shared" si="257"/>
        <v>0</v>
      </c>
      <c r="ED232" s="201"/>
      <c r="EE232" s="201"/>
      <c r="EF232" s="201"/>
      <c r="EG232" s="201"/>
      <c r="EH232" s="201"/>
      <c r="EI232" s="201"/>
      <c r="EJ232" s="201">
        <f t="shared" si="258"/>
        <v>0</v>
      </c>
      <c r="EK232" s="201"/>
      <c r="EL232" s="201"/>
      <c r="EM232" s="203"/>
      <c r="EN232" s="201"/>
      <c r="EO232" s="201"/>
      <c r="EP232" s="201"/>
      <c r="EQ232" s="201">
        <f t="shared" si="259"/>
        <v>0</v>
      </c>
      <c r="ER232" s="201"/>
      <c r="ES232" s="201"/>
      <c r="ET232" s="203"/>
      <c r="EU232" s="201"/>
      <c r="EV232" s="201"/>
      <c r="EW232" s="201"/>
      <c r="EX232" s="201">
        <f t="shared" si="260"/>
        <v>0</v>
      </c>
      <c r="EY232" s="201"/>
      <c r="EZ232" s="201"/>
      <c r="FA232" s="203"/>
      <c r="FB232" s="201"/>
      <c r="FC232" s="201"/>
      <c r="FD232" s="201"/>
      <c r="FE232" s="201">
        <f t="shared" si="261"/>
        <v>0</v>
      </c>
      <c r="FF232" s="201"/>
      <c r="FG232" s="201"/>
      <c r="FH232" s="203"/>
      <c r="FI232" s="201"/>
      <c r="FJ232" s="201"/>
      <c r="FK232" s="201"/>
      <c r="FL232" s="201" t="str">
        <f t="shared" si="262"/>
        <v/>
      </c>
      <c r="FM232" s="201"/>
      <c r="FN232" s="201"/>
      <c r="FO232" s="203"/>
      <c r="FP232" s="201"/>
      <c r="FQ232" s="201"/>
      <c r="FR232" s="201"/>
      <c r="FS232" s="201">
        <f t="shared" si="263"/>
        <v>0</v>
      </c>
      <c r="FT232" s="201"/>
      <c r="FU232" s="201"/>
      <c r="FV232" s="201"/>
      <c r="FW232" s="201"/>
      <c r="FX232" s="201"/>
      <c r="FY232" s="201"/>
      <c r="FZ232" s="201" t="str">
        <f t="shared" si="264"/>
        <v/>
      </c>
      <c r="GA232" s="201"/>
      <c r="GB232" s="201"/>
      <c r="GC232" s="203"/>
      <c r="GD232" s="201"/>
      <c r="GE232" s="201"/>
      <c r="GF232" s="201"/>
      <c r="GG232" s="201" t="str">
        <f t="shared" si="265"/>
        <v/>
      </c>
      <c r="GH232" s="201"/>
      <c r="GI232" s="201"/>
      <c r="GJ232" s="203"/>
      <c r="GK232" s="201"/>
      <c r="GL232" s="201"/>
      <c r="GM232" s="201"/>
      <c r="GN232" s="201" t="str">
        <f t="shared" si="266"/>
        <v/>
      </c>
      <c r="GO232" s="201"/>
      <c r="GP232" s="201"/>
      <c r="GQ232" s="203"/>
      <c r="GR232" s="201"/>
      <c r="GS232" s="201"/>
      <c r="GT232" s="201"/>
      <c r="GU232" s="201" t="str">
        <f t="shared" si="267"/>
        <v/>
      </c>
      <c r="GV232" s="201"/>
      <c r="GW232" s="201"/>
      <c r="GX232" s="203"/>
      <c r="GY232" s="201"/>
      <c r="GZ232" s="201"/>
      <c r="HA232" s="201"/>
      <c r="HB232" s="201" t="str">
        <f t="shared" si="268"/>
        <v/>
      </c>
      <c r="HC232" s="201"/>
      <c r="HD232" s="201"/>
      <c r="HE232" s="203"/>
      <c r="HF232" s="201"/>
      <c r="HG232" s="201"/>
      <c r="HH232" s="201"/>
      <c r="HI232" s="201" t="str">
        <f t="shared" si="269"/>
        <v/>
      </c>
      <c r="HJ232" s="201"/>
      <c r="HK232" s="201"/>
      <c r="HL232" s="201"/>
      <c r="HM232" s="201"/>
      <c r="HN232" s="201"/>
      <c r="HO232" s="201"/>
      <c r="HP232" s="201" t="str">
        <f t="shared" si="270"/>
        <v/>
      </c>
      <c r="HQ232" s="201"/>
      <c r="HR232" s="201"/>
      <c r="HS232" s="203"/>
      <c r="HT232" s="201"/>
      <c r="HU232" s="201"/>
      <c r="HV232" s="201"/>
      <c r="HW232" s="201" t="str">
        <f t="shared" si="271"/>
        <v/>
      </c>
      <c r="HX232" s="201"/>
      <c r="HY232" s="201"/>
      <c r="HZ232" s="203"/>
      <c r="IA232" s="201"/>
      <c r="IB232" s="201"/>
      <c r="IC232" s="201"/>
      <c r="ID232" s="201" t="str">
        <f t="shared" si="272"/>
        <v/>
      </c>
      <c r="IE232" s="201"/>
      <c r="IF232" s="201"/>
      <c r="IG232" s="203"/>
      <c r="IH232" s="201"/>
      <c r="II232" s="201"/>
      <c r="IJ232" s="201"/>
      <c r="IK232" s="201" t="str">
        <f t="shared" si="273"/>
        <v/>
      </c>
      <c r="IL232" s="201"/>
      <c r="IM232" s="201"/>
      <c r="IN232" s="203"/>
      <c r="IO232" s="201"/>
      <c r="IP232" s="201"/>
      <c r="IQ232" s="201"/>
      <c r="IR232" s="201" t="str">
        <f t="shared" si="274"/>
        <v/>
      </c>
      <c r="IS232" s="201"/>
      <c r="IT232" s="201"/>
      <c r="IU232" s="203"/>
      <c r="IV232" s="201"/>
      <c r="IW232" s="201"/>
      <c r="IX232" s="201"/>
      <c r="IY232" s="201" t="str">
        <f t="shared" si="275"/>
        <v/>
      </c>
      <c r="IZ232" s="201"/>
      <c r="JA232" s="201"/>
      <c r="JB232" s="201"/>
      <c r="JC232" s="201"/>
      <c r="JD232" s="201"/>
      <c r="JE232" s="201"/>
      <c r="JF232" s="201" t="str">
        <f t="shared" si="276"/>
        <v/>
      </c>
      <c r="JG232" s="201"/>
      <c r="JH232" s="201"/>
      <c r="JI232" s="203"/>
      <c r="JJ232" s="201"/>
      <c r="JK232" s="201"/>
      <c r="JL232" s="201"/>
      <c r="JM232" s="201" t="str">
        <f t="shared" si="277"/>
        <v/>
      </c>
      <c r="JN232" s="201"/>
      <c r="JO232" s="201"/>
      <c r="JP232" s="203"/>
      <c r="JQ232" s="201"/>
      <c r="JR232" s="201"/>
      <c r="JS232" s="201"/>
      <c r="JT232" s="201" t="str">
        <f t="shared" si="278"/>
        <v/>
      </c>
      <c r="JU232" s="201"/>
      <c r="JV232" s="201"/>
      <c r="JW232" s="203"/>
      <c r="JX232" s="201"/>
      <c r="JY232" s="201"/>
      <c r="JZ232" s="201"/>
      <c r="KA232" s="201" t="str">
        <f t="shared" si="279"/>
        <v/>
      </c>
      <c r="KB232" s="201"/>
      <c r="KC232" s="201"/>
      <c r="KD232" s="203"/>
      <c r="KE232" s="201"/>
      <c r="KF232" s="201"/>
      <c r="KG232" s="201"/>
      <c r="KH232" s="201" t="str">
        <f t="shared" si="280"/>
        <v/>
      </c>
      <c r="KI232" s="201"/>
      <c r="KJ232" s="201"/>
      <c r="KK232" s="203"/>
      <c r="KL232" s="201"/>
      <c r="KM232" s="201"/>
      <c r="KN232" s="201"/>
      <c r="KO232" s="201" t="str">
        <f t="shared" si="281"/>
        <v/>
      </c>
      <c r="KP232" s="201"/>
      <c r="KQ232" s="201"/>
      <c r="KR232" s="201"/>
      <c r="KS232" s="201"/>
      <c r="KT232" s="201"/>
      <c r="KU232" s="201"/>
      <c r="KV232" s="201" t="str">
        <f t="shared" si="282"/>
        <v/>
      </c>
      <c r="KW232" s="201"/>
      <c r="KX232" s="201"/>
      <c r="KY232" s="203"/>
      <c r="KZ232" s="201"/>
      <c r="LA232" s="201"/>
      <c r="LB232" s="201"/>
      <c r="LC232" s="201" t="str">
        <f t="shared" si="283"/>
        <v/>
      </c>
      <c r="LD232" s="201"/>
      <c r="LE232" s="201"/>
      <c r="LF232" s="203"/>
      <c r="LG232" s="201"/>
      <c r="LH232" s="201"/>
      <c r="LI232" s="201"/>
      <c r="LJ232" s="201" t="str">
        <f t="shared" si="294"/>
        <v/>
      </c>
      <c r="LK232" s="201"/>
      <c r="LL232" s="201"/>
      <c r="LM232" s="203"/>
      <c r="LN232" s="201"/>
      <c r="LO232" s="201"/>
      <c r="LP232" s="201"/>
      <c r="LQ232" s="201" t="str">
        <f t="shared" si="295"/>
        <v/>
      </c>
      <c r="LR232" s="201"/>
      <c r="LS232" s="201"/>
      <c r="LT232" s="203"/>
      <c r="LU232" s="201"/>
      <c r="LV232" s="201"/>
      <c r="LW232" s="201"/>
      <c r="LX232" s="201" t="str">
        <f t="shared" si="296"/>
        <v/>
      </c>
      <c r="LY232" s="201"/>
      <c r="LZ232" s="201"/>
      <c r="MA232" s="203"/>
      <c r="MB232" s="201"/>
      <c r="MC232" s="201"/>
      <c r="MD232" s="201"/>
      <c r="ME232" s="201" t="str">
        <f t="shared" si="297"/>
        <v/>
      </c>
      <c r="MF232" s="201"/>
      <c r="MG232" s="201"/>
      <c r="MH232" s="201"/>
      <c r="MI232" s="201"/>
      <c r="MJ232" s="201"/>
      <c r="MK232" s="201"/>
      <c r="ML232" s="201" t="str">
        <f t="shared" si="298"/>
        <v/>
      </c>
      <c r="MM232" s="201"/>
      <c r="MN232" s="201"/>
      <c r="MO232" s="203"/>
      <c r="MP232" s="201"/>
      <c r="MQ232" s="201"/>
      <c r="MR232" s="201"/>
      <c r="MS232" s="201" t="str">
        <f t="shared" si="299"/>
        <v/>
      </c>
      <c r="MT232" s="201"/>
      <c r="MU232" s="201"/>
      <c r="MV232" s="203"/>
      <c r="MW232" s="201"/>
      <c r="MX232" s="201"/>
      <c r="MY232" s="201"/>
      <c r="MZ232" s="201" t="str">
        <f t="shared" si="300"/>
        <v/>
      </c>
      <c r="NA232" s="201"/>
      <c r="NB232" s="201"/>
      <c r="NC232" s="203"/>
      <c r="ND232" s="201"/>
      <c r="NE232" s="201"/>
      <c r="NF232" s="201"/>
      <c r="NG232" s="201" t="str">
        <f t="shared" si="301"/>
        <v/>
      </c>
      <c r="NH232" s="201"/>
      <c r="NI232" s="201"/>
      <c r="NJ232" s="203"/>
      <c r="NK232" s="201"/>
      <c r="NL232" s="201"/>
      <c r="NM232" s="201"/>
      <c r="NN232" s="201" t="str">
        <f t="shared" si="302"/>
        <v/>
      </c>
      <c r="NO232" s="201"/>
      <c r="NP232" s="201"/>
      <c r="NQ232" s="203"/>
      <c r="NR232" s="201"/>
      <c r="NS232" s="201"/>
      <c r="NT232" s="201"/>
      <c r="NU232" s="201" t="str">
        <f t="shared" si="303"/>
        <v/>
      </c>
      <c r="NV232" s="201"/>
      <c r="NW232" s="201"/>
      <c r="NX232" s="201"/>
      <c r="NY232" s="201"/>
      <c r="NZ232" s="201"/>
      <c r="OA232" s="201"/>
      <c r="OB232" s="201" t="str">
        <f t="shared" si="304"/>
        <v/>
      </c>
      <c r="OC232" s="201"/>
      <c r="OD232" s="201"/>
      <c r="OE232" s="203"/>
      <c r="OF232" s="201"/>
      <c r="OG232" s="201"/>
      <c r="OH232" s="201"/>
      <c r="OI232" s="201" t="str">
        <f t="shared" si="305"/>
        <v/>
      </c>
      <c r="OJ232" s="201"/>
      <c r="OK232" s="201"/>
      <c r="OL232" s="203"/>
      <c r="OM232" s="201"/>
      <c r="ON232" s="201"/>
      <c r="OO232" s="201"/>
      <c r="OP232" s="201" t="str">
        <f t="shared" si="306"/>
        <v/>
      </c>
      <c r="OQ232" s="201"/>
      <c r="OR232" s="201"/>
      <c r="OS232" s="203"/>
      <c r="OT232" s="201"/>
      <c r="OU232" s="201"/>
      <c r="OV232" s="201"/>
      <c r="OW232" s="201" t="str">
        <f t="shared" si="307"/>
        <v/>
      </c>
      <c r="OX232" s="201"/>
      <c r="OY232" s="201"/>
      <c r="OZ232" s="203"/>
      <c r="PA232" s="201"/>
      <c r="PB232" s="201"/>
      <c r="PC232" s="201"/>
      <c r="PD232" s="201" t="str">
        <f t="shared" si="308"/>
        <v/>
      </c>
      <c r="PE232" s="201"/>
      <c r="PF232" s="201"/>
      <c r="PG232" s="203"/>
      <c r="PH232" s="201"/>
      <c r="PI232" s="201"/>
      <c r="PJ232" s="201"/>
      <c r="PK232" s="201" t="str">
        <f t="shared" si="309"/>
        <v/>
      </c>
      <c r="PL232" s="201"/>
      <c r="PM232" s="201"/>
      <c r="PN232" s="201"/>
      <c r="PO232" s="201"/>
      <c r="PP232" s="201"/>
      <c r="PQ232" s="201"/>
      <c r="PR232" s="201" t="str">
        <f t="shared" si="310"/>
        <v/>
      </c>
      <c r="PS232" s="201"/>
      <c r="PT232" s="201"/>
      <c r="PU232" s="201"/>
      <c r="PV232" s="201"/>
      <c r="PW232" s="201"/>
      <c r="PX232" s="201"/>
      <c r="PY232" s="201" t="str">
        <f t="shared" si="311"/>
        <v/>
      </c>
      <c r="PZ232" s="201"/>
      <c r="QA232" s="201"/>
      <c r="QB232" s="201"/>
      <c r="QC232" s="201"/>
      <c r="QD232" s="201"/>
      <c r="QE232" s="201"/>
      <c r="QF232" s="201" t="str">
        <f t="shared" si="312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5" x14ac:dyDescent="0.2">
      <c r="A233" s="201"/>
      <c r="B233" s="202"/>
      <c r="C233" s="202"/>
      <c r="D233" s="202"/>
      <c r="E233" s="202"/>
      <c r="F233" s="201"/>
      <c r="G233" s="201" t="e">
        <f t="shared" si="313"/>
        <v>#N/A</v>
      </c>
      <c r="H233" s="202"/>
      <c r="I233" s="202"/>
      <c r="J233" s="202"/>
      <c r="K233" s="201"/>
      <c r="L233" s="201"/>
      <c r="M233" s="201"/>
      <c r="N233" s="201">
        <f t="shared" si="314"/>
        <v>0</v>
      </c>
      <c r="O233" s="201"/>
      <c r="P233" s="201"/>
      <c r="Q233" s="203"/>
      <c r="R233" s="201"/>
      <c r="S233" s="201"/>
      <c r="T233" s="201"/>
      <c r="U233" s="201">
        <f t="shared" si="315"/>
        <v>0</v>
      </c>
      <c r="V233" s="201"/>
      <c r="W233" s="201"/>
      <c r="X233" s="203"/>
      <c r="Y233" s="201"/>
      <c r="Z233" s="201"/>
      <c r="AA233" s="201"/>
      <c r="AB233" s="201">
        <f t="shared" si="316"/>
        <v>20</v>
      </c>
      <c r="AC233" s="201"/>
      <c r="AD233" s="201"/>
      <c r="AE233" s="203"/>
      <c r="AF233" s="201"/>
      <c r="AG233" s="201"/>
      <c r="AH233" s="201"/>
      <c r="AI233" s="201">
        <f t="shared" si="243"/>
        <v>0</v>
      </c>
      <c r="AJ233" s="201"/>
      <c r="AK233" s="201"/>
      <c r="AL233" s="203"/>
      <c r="AM233" s="201"/>
      <c r="AN233" s="201"/>
      <c r="AO233" s="201"/>
      <c r="AP233" s="201">
        <f t="shared" si="244"/>
        <v>20</v>
      </c>
      <c r="AQ233" s="201"/>
      <c r="AR233" s="201"/>
      <c r="AS233" s="203"/>
      <c r="AT233" s="201"/>
      <c r="AU233" s="201"/>
      <c r="AV233" s="201"/>
      <c r="AW233" s="201">
        <f t="shared" si="245"/>
        <v>20</v>
      </c>
      <c r="AX233" s="201"/>
      <c r="AY233" s="201"/>
      <c r="AZ233" s="201"/>
      <c r="BA233" s="201"/>
      <c r="BB233" s="201"/>
      <c r="BC233" s="201"/>
      <c r="BD233" s="201">
        <f t="shared" si="246"/>
        <v>0</v>
      </c>
      <c r="BE233" s="201"/>
      <c r="BF233" s="201"/>
      <c r="BG233" s="203"/>
      <c r="BH233" s="201"/>
      <c r="BI233" s="201"/>
      <c r="BJ233" s="201"/>
      <c r="BK233" s="201">
        <f t="shared" si="247"/>
        <v>0</v>
      </c>
      <c r="BL233" s="201"/>
      <c r="BM233" s="201"/>
      <c r="BN233" s="203"/>
      <c r="BO233" s="201"/>
      <c r="BP233" s="201"/>
      <c r="BQ233" s="201"/>
      <c r="BR233" s="201">
        <f t="shared" si="248"/>
        <v>0</v>
      </c>
      <c r="BS233" s="201"/>
      <c r="BT233" s="201"/>
      <c r="BU233" s="203"/>
      <c r="BV233" s="201"/>
      <c r="BW233" s="201"/>
      <c r="BX233" s="201"/>
      <c r="BY233" s="201">
        <f t="shared" si="249"/>
        <v>0</v>
      </c>
      <c r="BZ233" s="201"/>
      <c r="CA233" s="201"/>
      <c r="CB233" s="203"/>
      <c r="CC233" s="201"/>
      <c r="CD233" s="201"/>
      <c r="CE233" s="201"/>
      <c r="CF233" s="201">
        <f t="shared" si="250"/>
        <v>0</v>
      </c>
      <c r="CG233" s="201"/>
      <c r="CH233" s="201"/>
      <c r="CI233" s="203"/>
      <c r="CJ233" s="201"/>
      <c r="CK233" s="201"/>
      <c r="CL233" s="201"/>
      <c r="CM233" s="201">
        <f t="shared" si="251"/>
        <v>0</v>
      </c>
      <c r="CN233" s="201"/>
      <c r="CO233" s="201"/>
      <c r="CP233" s="201"/>
      <c r="CQ233" s="201"/>
      <c r="CR233" s="201"/>
      <c r="CS233" s="201"/>
      <c r="CT233" s="201">
        <f t="shared" si="252"/>
        <v>0</v>
      </c>
      <c r="CU233" s="201"/>
      <c r="CV233" s="201"/>
      <c r="CW233" s="203"/>
      <c r="CX233" s="201"/>
      <c r="CY233" s="201"/>
      <c r="CZ233" s="201"/>
      <c r="DA233" s="201">
        <f t="shared" si="253"/>
        <v>0</v>
      </c>
      <c r="DB233" s="201"/>
      <c r="DC233" s="201"/>
      <c r="DD233" s="203"/>
      <c r="DE233" s="201"/>
      <c r="DF233" s="201"/>
      <c r="DG233" s="201"/>
      <c r="DH233" s="201">
        <f t="shared" si="254"/>
        <v>0</v>
      </c>
      <c r="DI233" s="201"/>
      <c r="DJ233" s="201"/>
      <c r="DK233" s="203"/>
      <c r="DL233" s="201"/>
      <c r="DM233" s="201"/>
      <c r="DN233" s="201"/>
      <c r="DO233" s="201">
        <f t="shared" si="255"/>
        <v>0</v>
      </c>
      <c r="DP233" s="201"/>
      <c r="DQ233" s="201"/>
      <c r="DR233" s="203"/>
      <c r="DS233" s="201"/>
      <c r="DT233" s="201"/>
      <c r="DU233" s="201"/>
      <c r="DV233" s="201">
        <f t="shared" si="256"/>
        <v>0</v>
      </c>
      <c r="DW233" s="201"/>
      <c r="DX233" s="201"/>
      <c r="DY233" s="203"/>
      <c r="DZ233" s="201"/>
      <c r="EA233" s="201"/>
      <c r="EB233" s="201"/>
      <c r="EC233" s="201">
        <f t="shared" si="257"/>
        <v>0</v>
      </c>
      <c r="ED233" s="201"/>
      <c r="EE233" s="201"/>
      <c r="EF233" s="201"/>
      <c r="EG233" s="201"/>
      <c r="EH233" s="201"/>
      <c r="EI233" s="201"/>
      <c r="EJ233" s="201">
        <f t="shared" si="258"/>
        <v>0</v>
      </c>
      <c r="EK233" s="201"/>
      <c r="EL233" s="201"/>
      <c r="EM233" s="203"/>
      <c r="EN233" s="201"/>
      <c r="EO233" s="201"/>
      <c r="EP233" s="201"/>
      <c r="EQ233" s="201">
        <f t="shared" si="259"/>
        <v>0</v>
      </c>
      <c r="ER233" s="201"/>
      <c r="ES233" s="201"/>
      <c r="ET233" s="203"/>
      <c r="EU233" s="201"/>
      <c r="EV233" s="201"/>
      <c r="EW233" s="201"/>
      <c r="EX233" s="201">
        <f t="shared" si="260"/>
        <v>0</v>
      </c>
      <c r="EY233" s="201"/>
      <c r="EZ233" s="201"/>
      <c r="FA233" s="203"/>
      <c r="FB233" s="201"/>
      <c r="FC233" s="201"/>
      <c r="FD233" s="201"/>
      <c r="FE233" s="201">
        <f t="shared" si="261"/>
        <v>0</v>
      </c>
      <c r="FF233" s="201"/>
      <c r="FG233" s="201"/>
      <c r="FH233" s="203"/>
      <c r="FI233" s="201"/>
      <c r="FJ233" s="201"/>
      <c r="FK233" s="201"/>
      <c r="FL233" s="201" t="str">
        <f t="shared" si="262"/>
        <v/>
      </c>
      <c r="FM233" s="201"/>
      <c r="FN233" s="201"/>
      <c r="FO233" s="203"/>
      <c r="FP233" s="201"/>
      <c r="FQ233" s="201"/>
      <c r="FR233" s="201"/>
      <c r="FS233" s="201">
        <f t="shared" si="263"/>
        <v>0</v>
      </c>
      <c r="FT233" s="201"/>
      <c r="FU233" s="201"/>
      <c r="FV233" s="201"/>
      <c r="FW233" s="201"/>
      <c r="FX233" s="201"/>
      <c r="FY233" s="201"/>
      <c r="FZ233" s="201" t="str">
        <f t="shared" si="264"/>
        <v/>
      </c>
      <c r="GA233" s="201"/>
      <c r="GB233" s="201"/>
      <c r="GC233" s="203"/>
      <c r="GD233" s="201"/>
      <c r="GE233" s="201"/>
      <c r="GF233" s="201"/>
      <c r="GG233" s="201" t="str">
        <f t="shared" si="265"/>
        <v/>
      </c>
      <c r="GH233" s="201"/>
      <c r="GI233" s="201"/>
      <c r="GJ233" s="203"/>
      <c r="GK233" s="201"/>
      <c r="GL233" s="201"/>
      <c r="GM233" s="201"/>
      <c r="GN233" s="201" t="str">
        <f t="shared" si="266"/>
        <v/>
      </c>
      <c r="GO233" s="201"/>
      <c r="GP233" s="201"/>
      <c r="GQ233" s="203"/>
      <c r="GR233" s="201"/>
      <c r="GS233" s="201"/>
      <c r="GT233" s="201"/>
      <c r="GU233" s="201" t="str">
        <f t="shared" si="267"/>
        <v/>
      </c>
      <c r="GV233" s="201"/>
      <c r="GW233" s="201"/>
      <c r="GX233" s="203"/>
      <c r="GY233" s="201"/>
      <c r="GZ233" s="201"/>
      <c r="HA233" s="201"/>
      <c r="HB233" s="201" t="str">
        <f t="shared" si="268"/>
        <v/>
      </c>
      <c r="HC233" s="201"/>
      <c r="HD233" s="201"/>
      <c r="HE233" s="203"/>
      <c r="HF233" s="201"/>
      <c r="HG233" s="201"/>
      <c r="HH233" s="201"/>
      <c r="HI233" s="201" t="str">
        <f t="shared" si="269"/>
        <v/>
      </c>
      <c r="HJ233" s="201"/>
      <c r="HK233" s="201"/>
      <c r="HL233" s="201"/>
      <c r="HM233" s="201"/>
      <c r="HN233" s="201"/>
      <c r="HO233" s="201"/>
      <c r="HP233" s="201" t="str">
        <f t="shared" si="270"/>
        <v/>
      </c>
      <c r="HQ233" s="201"/>
      <c r="HR233" s="201"/>
      <c r="HS233" s="203"/>
      <c r="HT233" s="201"/>
      <c r="HU233" s="201"/>
      <c r="HV233" s="201"/>
      <c r="HW233" s="201" t="str">
        <f t="shared" si="271"/>
        <v/>
      </c>
      <c r="HX233" s="201"/>
      <c r="HY233" s="201"/>
      <c r="HZ233" s="203"/>
      <c r="IA233" s="201"/>
      <c r="IB233" s="201"/>
      <c r="IC233" s="201"/>
      <c r="ID233" s="201" t="str">
        <f t="shared" si="272"/>
        <v/>
      </c>
      <c r="IE233" s="201"/>
      <c r="IF233" s="201"/>
      <c r="IG233" s="203"/>
      <c r="IH233" s="201"/>
      <c r="II233" s="201"/>
      <c r="IJ233" s="201"/>
      <c r="IK233" s="201" t="str">
        <f t="shared" si="273"/>
        <v/>
      </c>
      <c r="IL233" s="201"/>
      <c r="IM233" s="201"/>
      <c r="IN233" s="203"/>
      <c r="IO233" s="201"/>
      <c r="IP233" s="201"/>
      <c r="IQ233" s="201"/>
      <c r="IR233" s="201" t="str">
        <f t="shared" si="274"/>
        <v/>
      </c>
      <c r="IS233" s="201"/>
      <c r="IT233" s="201"/>
      <c r="IU233" s="203"/>
      <c r="IV233" s="201"/>
      <c r="IW233" s="201"/>
      <c r="IX233" s="201"/>
      <c r="IY233" s="201" t="str">
        <f t="shared" si="275"/>
        <v/>
      </c>
      <c r="IZ233" s="201"/>
      <c r="JA233" s="201"/>
      <c r="JB233" s="201"/>
      <c r="JC233" s="201"/>
      <c r="JD233" s="201"/>
      <c r="JE233" s="201"/>
      <c r="JF233" s="201" t="str">
        <f t="shared" si="276"/>
        <v/>
      </c>
      <c r="JG233" s="201"/>
      <c r="JH233" s="201"/>
      <c r="JI233" s="203"/>
      <c r="JJ233" s="201"/>
      <c r="JK233" s="201"/>
      <c r="JL233" s="201"/>
      <c r="JM233" s="201" t="str">
        <f t="shared" si="277"/>
        <v/>
      </c>
      <c r="JN233" s="201"/>
      <c r="JO233" s="201"/>
      <c r="JP233" s="203"/>
      <c r="JQ233" s="201"/>
      <c r="JR233" s="201"/>
      <c r="JS233" s="201"/>
      <c r="JT233" s="201" t="str">
        <f t="shared" si="278"/>
        <v/>
      </c>
      <c r="JU233" s="201"/>
      <c r="JV233" s="201"/>
      <c r="JW233" s="203"/>
      <c r="JX233" s="201"/>
      <c r="JY233" s="201"/>
      <c r="JZ233" s="201"/>
      <c r="KA233" s="201" t="str">
        <f t="shared" si="279"/>
        <v/>
      </c>
      <c r="KB233" s="201"/>
      <c r="KC233" s="201"/>
      <c r="KD233" s="203"/>
      <c r="KE233" s="201"/>
      <c r="KF233" s="201"/>
      <c r="KG233" s="201"/>
      <c r="KH233" s="201" t="str">
        <f t="shared" si="280"/>
        <v/>
      </c>
      <c r="KI233" s="201"/>
      <c r="KJ233" s="201"/>
      <c r="KK233" s="203"/>
      <c r="KL233" s="201"/>
      <c r="KM233" s="201"/>
      <c r="KN233" s="201"/>
      <c r="KO233" s="201" t="str">
        <f t="shared" si="281"/>
        <v/>
      </c>
      <c r="KP233" s="201"/>
      <c r="KQ233" s="201"/>
      <c r="KR233" s="201"/>
      <c r="KS233" s="201"/>
      <c r="KT233" s="201"/>
      <c r="KU233" s="201"/>
      <c r="KV233" s="201" t="str">
        <f t="shared" si="282"/>
        <v/>
      </c>
      <c r="KW233" s="201"/>
      <c r="KX233" s="201"/>
      <c r="KY233" s="203"/>
      <c r="KZ233" s="201"/>
      <c r="LA233" s="201"/>
      <c r="LB233" s="201"/>
      <c r="LC233" s="201" t="str">
        <f t="shared" si="283"/>
        <v/>
      </c>
      <c r="LD233" s="201"/>
      <c r="LE233" s="201"/>
      <c r="LF233" s="203"/>
      <c r="LG233" s="201"/>
      <c r="LH233" s="201"/>
      <c r="LI233" s="201"/>
      <c r="LJ233" s="201" t="str">
        <f t="shared" si="294"/>
        <v/>
      </c>
      <c r="LK233" s="201"/>
      <c r="LL233" s="201"/>
      <c r="LM233" s="203"/>
      <c r="LN233" s="201"/>
      <c r="LO233" s="201"/>
      <c r="LP233" s="201"/>
      <c r="LQ233" s="201" t="str">
        <f t="shared" si="295"/>
        <v/>
      </c>
      <c r="LR233" s="201"/>
      <c r="LS233" s="201"/>
      <c r="LT233" s="203"/>
      <c r="LU233" s="201"/>
      <c r="LV233" s="201"/>
      <c r="LW233" s="201"/>
      <c r="LX233" s="201" t="str">
        <f t="shared" si="296"/>
        <v/>
      </c>
      <c r="LY233" s="201"/>
      <c r="LZ233" s="201"/>
      <c r="MA233" s="203"/>
      <c r="MB233" s="201"/>
      <c r="MC233" s="201"/>
      <c r="MD233" s="201"/>
      <c r="ME233" s="201" t="str">
        <f t="shared" si="297"/>
        <v/>
      </c>
      <c r="MF233" s="201"/>
      <c r="MG233" s="201"/>
      <c r="MH233" s="201"/>
      <c r="MI233" s="201"/>
      <c r="MJ233" s="201"/>
      <c r="MK233" s="201"/>
      <c r="ML233" s="201" t="str">
        <f t="shared" si="298"/>
        <v/>
      </c>
      <c r="MM233" s="201"/>
      <c r="MN233" s="201"/>
      <c r="MO233" s="203"/>
      <c r="MP233" s="201"/>
      <c r="MQ233" s="201"/>
      <c r="MR233" s="201"/>
      <c r="MS233" s="201" t="str">
        <f t="shared" si="299"/>
        <v/>
      </c>
      <c r="MT233" s="201"/>
      <c r="MU233" s="201"/>
      <c r="MV233" s="203"/>
      <c r="MW233" s="201"/>
      <c r="MX233" s="201"/>
      <c r="MY233" s="201"/>
      <c r="MZ233" s="201" t="str">
        <f t="shared" si="300"/>
        <v/>
      </c>
      <c r="NA233" s="201"/>
      <c r="NB233" s="201"/>
      <c r="NC233" s="203"/>
      <c r="ND233" s="201"/>
      <c r="NE233" s="201"/>
      <c r="NF233" s="201"/>
      <c r="NG233" s="201" t="str">
        <f t="shared" si="301"/>
        <v/>
      </c>
      <c r="NH233" s="201"/>
      <c r="NI233" s="201"/>
      <c r="NJ233" s="203"/>
      <c r="NK233" s="201"/>
      <c r="NL233" s="201"/>
      <c r="NM233" s="201"/>
      <c r="NN233" s="201" t="str">
        <f t="shared" si="302"/>
        <v/>
      </c>
      <c r="NO233" s="201"/>
      <c r="NP233" s="201"/>
      <c r="NQ233" s="203"/>
      <c r="NR233" s="201"/>
      <c r="NS233" s="201"/>
      <c r="NT233" s="201"/>
      <c r="NU233" s="201" t="str">
        <f t="shared" si="303"/>
        <v/>
      </c>
      <c r="NV233" s="201"/>
      <c r="NW233" s="201"/>
      <c r="NX233" s="201"/>
      <c r="NY233" s="201"/>
      <c r="NZ233" s="201"/>
      <c r="OA233" s="201"/>
      <c r="OB233" s="201" t="str">
        <f t="shared" si="304"/>
        <v/>
      </c>
      <c r="OC233" s="201"/>
      <c r="OD233" s="201"/>
      <c r="OE233" s="203"/>
      <c r="OF233" s="201"/>
      <c r="OG233" s="201"/>
      <c r="OH233" s="201"/>
      <c r="OI233" s="201" t="str">
        <f t="shared" si="305"/>
        <v/>
      </c>
      <c r="OJ233" s="201"/>
      <c r="OK233" s="201"/>
      <c r="OL233" s="203"/>
      <c r="OM233" s="201"/>
      <c r="ON233" s="201"/>
      <c r="OO233" s="201"/>
      <c r="OP233" s="201" t="str">
        <f t="shared" si="306"/>
        <v/>
      </c>
      <c r="OQ233" s="201"/>
      <c r="OR233" s="201"/>
      <c r="OS233" s="203"/>
      <c r="OT233" s="201"/>
      <c r="OU233" s="201"/>
      <c r="OV233" s="201"/>
      <c r="OW233" s="201" t="str">
        <f t="shared" si="307"/>
        <v/>
      </c>
      <c r="OX233" s="201"/>
      <c r="OY233" s="201"/>
      <c r="OZ233" s="203"/>
      <c r="PA233" s="201"/>
      <c r="PB233" s="201"/>
      <c r="PC233" s="201"/>
      <c r="PD233" s="201" t="str">
        <f t="shared" si="308"/>
        <v/>
      </c>
      <c r="PE233" s="201"/>
      <c r="PF233" s="201"/>
      <c r="PG233" s="203"/>
      <c r="PH233" s="201"/>
      <c r="PI233" s="201"/>
      <c r="PJ233" s="201"/>
      <c r="PK233" s="201" t="str">
        <f t="shared" si="309"/>
        <v/>
      </c>
      <c r="PL233" s="201"/>
      <c r="PM233" s="201"/>
      <c r="PN233" s="201"/>
      <c r="PO233" s="201"/>
      <c r="PP233" s="201"/>
      <c r="PQ233" s="201"/>
      <c r="PR233" s="201" t="str">
        <f t="shared" si="310"/>
        <v/>
      </c>
      <c r="PS233" s="201"/>
      <c r="PT233" s="201"/>
      <c r="PU233" s="201"/>
      <c r="PV233" s="201"/>
      <c r="PW233" s="201"/>
      <c r="PX233" s="201"/>
      <c r="PY233" s="201" t="str">
        <f t="shared" si="311"/>
        <v/>
      </c>
      <c r="PZ233" s="201"/>
      <c r="QA233" s="201"/>
      <c r="QB233" s="201"/>
      <c r="QC233" s="201"/>
      <c r="QD233" s="201"/>
      <c r="QE233" s="201"/>
      <c r="QF233" s="201" t="str">
        <f t="shared" si="312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5" x14ac:dyDescent="0.2">
      <c r="A234" s="201"/>
      <c r="B234" s="202"/>
      <c r="C234" s="202"/>
      <c r="D234" s="202"/>
      <c r="E234" s="202"/>
      <c r="F234" s="201"/>
      <c r="G234" s="201" t="e">
        <f t="shared" ref="G234:G242" si="317">G64</f>
        <v>#N/A</v>
      </c>
      <c r="H234" s="202"/>
      <c r="I234" s="202"/>
      <c r="J234" s="202"/>
      <c r="K234" s="201"/>
      <c r="L234" s="201"/>
      <c r="M234" s="201"/>
      <c r="N234" s="201">
        <f t="shared" ref="N234:N242" si="318">N64</f>
        <v>0</v>
      </c>
      <c r="O234" s="201"/>
      <c r="P234" s="201"/>
      <c r="Q234" s="203"/>
      <c r="R234" s="201"/>
      <c r="S234" s="201"/>
      <c r="T234" s="201"/>
      <c r="U234" s="201">
        <f t="shared" si="315"/>
        <v>0</v>
      </c>
      <c r="V234" s="201"/>
      <c r="W234" s="201"/>
      <c r="X234" s="203"/>
      <c r="Y234" s="201"/>
      <c r="Z234" s="201"/>
      <c r="AA234" s="201"/>
      <c r="AB234" s="201">
        <f t="shared" si="316"/>
        <v>20</v>
      </c>
      <c r="AC234" s="201"/>
      <c r="AD234" s="201"/>
      <c r="AE234" s="203"/>
      <c r="AF234" s="201"/>
      <c r="AG234" s="201"/>
      <c r="AH234" s="201"/>
      <c r="AI234" s="201">
        <f t="shared" si="243"/>
        <v>0</v>
      </c>
      <c r="AJ234" s="201"/>
      <c r="AK234" s="201"/>
      <c r="AL234" s="203"/>
      <c r="AM234" s="201"/>
      <c r="AN234" s="201"/>
      <c r="AO234" s="201"/>
      <c r="AP234" s="201">
        <f t="shared" si="244"/>
        <v>0</v>
      </c>
      <c r="AQ234" s="201"/>
      <c r="AR234" s="201"/>
      <c r="AS234" s="203"/>
      <c r="AT234" s="201"/>
      <c r="AU234" s="201"/>
      <c r="AV234" s="201"/>
      <c r="AW234" s="201">
        <f t="shared" si="245"/>
        <v>0</v>
      </c>
      <c r="AX234" s="201"/>
      <c r="AY234" s="201"/>
      <c r="AZ234" s="201"/>
      <c r="BA234" s="201"/>
      <c r="BB234" s="201"/>
      <c r="BC234" s="201"/>
      <c r="BD234" s="201">
        <f t="shared" si="246"/>
        <v>0</v>
      </c>
      <c r="BE234" s="201"/>
      <c r="BF234" s="201"/>
      <c r="BG234" s="203"/>
      <c r="BH234" s="201"/>
      <c r="BI234" s="201"/>
      <c r="BJ234" s="201"/>
      <c r="BK234" s="201">
        <f t="shared" si="247"/>
        <v>0</v>
      </c>
      <c r="BL234" s="201"/>
      <c r="BM234" s="201"/>
      <c r="BN234" s="203"/>
      <c r="BO234" s="201"/>
      <c r="BP234" s="201"/>
      <c r="BQ234" s="201"/>
      <c r="BR234" s="201">
        <f t="shared" si="248"/>
        <v>0</v>
      </c>
      <c r="BS234" s="201"/>
      <c r="BT234" s="201"/>
      <c r="BU234" s="203"/>
      <c r="BV234" s="201"/>
      <c r="BW234" s="201"/>
      <c r="BX234" s="201"/>
      <c r="BY234" s="201">
        <f t="shared" si="249"/>
        <v>0</v>
      </c>
      <c r="BZ234" s="201"/>
      <c r="CA234" s="201"/>
      <c r="CB234" s="203"/>
      <c r="CC234" s="201"/>
      <c r="CD234" s="201"/>
      <c r="CE234" s="201"/>
      <c r="CF234" s="201">
        <f t="shared" si="250"/>
        <v>0</v>
      </c>
      <c r="CG234" s="201"/>
      <c r="CH234" s="201"/>
      <c r="CI234" s="203"/>
      <c r="CJ234" s="201"/>
      <c r="CK234" s="201"/>
      <c r="CL234" s="201"/>
      <c r="CM234" s="201">
        <f t="shared" si="251"/>
        <v>0</v>
      </c>
      <c r="CN234" s="201"/>
      <c r="CO234" s="201"/>
      <c r="CP234" s="201"/>
      <c r="CQ234" s="201"/>
      <c r="CR234" s="201"/>
      <c r="CS234" s="201"/>
      <c r="CT234" s="201">
        <f t="shared" si="252"/>
        <v>0</v>
      </c>
      <c r="CU234" s="201"/>
      <c r="CV234" s="201"/>
      <c r="CW234" s="203"/>
      <c r="CX234" s="201"/>
      <c r="CY234" s="201"/>
      <c r="CZ234" s="201"/>
      <c r="DA234" s="201">
        <f t="shared" si="253"/>
        <v>0</v>
      </c>
      <c r="DB234" s="201"/>
      <c r="DC234" s="201"/>
      <c r="DD234" s="203"/>
      <c r="DE234" s="201"/>
      <c r="DF234" s="201"/>
      <c r="DG234" s="201"/>
      <c r="DH234" s="201">
        <f t="shared" si="254"/>
        <v>0</v>
      </c>
      <c r="DI234" s="201"/>
      <c r="DJ234" s="201"/>
      <c r="DK234" s="203"/>
      <c r="DL234" s="201"/>
      <c r="DM234" s="201"/>
      <c r="DN234" s="201"/>
      <c r="DO234" s="201">
        <f t="shared" si="255"/>
        <v>0</v>
      </c>
      <c r="DP234" s="201"/>
      <c r="DQ234" s="201"/>
      <c r="DR234" s="203"/>
      <c r="DS234" s="201"/>
      <c r="DT234" s="201"/>
      <c r="DU234" s="201"/>
      <c r="DV234" s="201">
        <f t="shared" si="256"/>
        <v>0</v>
      </c>
      <c r="DW234" s="201"/>
      <c r="DX234" s="201"/>
      <c r="DY234" s="203"/>
      <c r="DZ234" s="201"/>
      <c r="EA234" s="201"/>
      <c r="EB234" s="201"/>
      <c r="EC234" s="201">
        <f t="shared" si="257"/>
        <v>0</v>
      </c>
      <c r="ED234" s="201"/>
      <c r="EE234" s="201"/>
      <c r="EF234" s="201"/>
      <c r="EG234" s="201"/>
      <c r="EH234" s="201"/>
      <c r="EI234" s="201"/>
      <c r="EJ234" s="201">
        <f t="shared" si="258"/>
        <v>0</v>
      </c>
      <c r="EK234" s="201"/>
      <c r="EL234" s="201"/>
      <c r="EM234" s="203"/>
      <c r="EN234" s="201"/>
      <c r="EO234" s="201"/>
      <c r="EP234" s="201"/>
      <c r="EQ234" s="201">
        <f t="shared" si="259"/>
        <v>0</v>
      </c>
      <c r="ER234" s="201"/>
      <c r="ES234" s="201"/>
      <c r="ET234" s="203"/>
      <c r="EU234" s="201"/>
      <c r="EV234" s="201"/>
      <c r="EW234" s="201"/>
      <c r="EX234" s="201">
        <f t="shared" si="260"/>
        <v>0</v>
      </c>
      <c r="EY234" s="201"/>
      <c r="EZ234" s="201"/>
      <c r="FA234" s="203"/>
      <c r="FB234" s="201"/>
      <c r="FC234" s="201"/>
      <c r="FD234" s="201"/>
      <c r="FE234" s="201">
        <f t="shared" si="261"/>
        <v>0</v>
      </c>
      <c r="FF234" s="201"/>
      <c r="FG234" s="201"/>
      <c r="FH234" s="203"/>
      <c r="FI234" s="201"/>
      <c r="FJ234" s="201"/>
      <c r="FK234" s="201"/>
      <c r="FL234" s="201" t="str">
        <f t="shared" si="262"/>
        <v/>
      </c>
      <c r="FM234" s="201"/>
      <c r="FN234" s="201"/>
      <c r="FO234" s="203"/>
      <c r="FP234" s="201"/>
      <c r="FQ234" s="201"/>
      <c r="FR234" s="201"/>
      <c r="FS234" s="201">
        <f t="shared" si="263"/>
        <v>0</v>
      </c>
      <c r="FT234" s="201"/>
      <c r="FU234" s="201"/>
      <c r="FV234" s="201"/>
      <c r="FW234" s="201"/>
      <c r="FX234" s="201"/>
      <c r="FY234" s="201"/>
      <c r="FZ234" s="201" t="str">
        <f t="shared" si="264"/>
        <v/>
      </c>
      <c r="GA234" s="201"/>
      <c r="GB234" s="201"/>
      <c r="GC234" s="203"/>
      <c r="GD234" s="201"/>
      <c r="GE234" s="201"/>
      <c r="GF234" s="201"/>
      <c r="GG234" s="201" t="str">
        <f t="shared" si="265"/>
        <v/>
      </c>
      <c r="GH234" s="201"/>
      <c r="GI234" s="201"/>
      <c r="GJ234" s="203"/>
      <c r="GK234" s="201"/>
      <c r="GL234" s="201"/>
      <c r="GM234" s="201"/>
      <c r="GN234" s="201" t="str">
        <f t="shared" si="266"/>
        <v/>
      </c>
      <c r="GO234" s="201"/>
      <c r="GP234" s="201"/>
      <c r="GQ234" s="203"/>
      <c r="GR234" s="201"/>
      <c r="GS234" s="201"/>
      <c r="GT234" s="201"/>
      <c r="GU234" s="201" t="str">
        <f t="shared" si="267"/>
        <v/>
      </c>
      <c r="GV234" s="201"/>
      <c r="GW234" s="201"/>
      <c r="GX234" s="203"/>
      <c r="GY234" s="201"/>
      <c r="GZ234" s="201"/>
      <c r="HA234" s="201"/>
      <c r="HB234" s="201" t="str">
        <f t="shared" si="268"/>
        <v/>
      </c>
      <c r="HC234" s="201"/>
      <c r="HD234" s="201"/>
      <c r="HE234" s="203"/>
      <c r="HF234" s="201"/>
      <c r="HG234" s="201"/>
      <c r="HH234" s="201"/>
      <c r="HI234" s="201" t="str">
        <f t="shared" si="269"/>
        <v/>
      </c>
      <c r="HJ234" s="201"/>
      <c r="HK234" s="201"/>
      <c r="HL234" s="201"/>
      <c r="HM234" s="201"/>
      <c r="HN234" s="201"/>
      <c r="HO234" s="201"/>
      <c r="HP234" s="201" t="str">
        <f t="shared" si="270"/>
        <v/>
      </c>
      <c r="HQ234" s="201"/>
      <c r="HR234" s="201"/>
      <c r="HS234" s="203"/>
      <c r="HT234" s="201"/>
      <c r="HU234" s="201"/>
      <c r="HV234" s="201"/>
      <c r="HW234" s="201" t="str">
        <f t="shared" si="271"/>
        <v/>
      </c>
      <c r="HX234" s="201"/>
      <c r="HY234" s="201"/>
      <c r="HZ234" s="203"/>
      <c r="IA234" s="201"/>
      <c r="IB234" s="201"/>
      <c r="IC234" s="201"/>
      <c r="ID234" s="201" t="str">
        <f t="shared" si="272"/>
        <v/>
      </c>
      <c r="IE234" s="201"/>
      <c r="IF234" s="201"/>
      <c r="IG234" s="203"/>
      <c r="IH234" s="201"/>
      <c r="II234" s="201"/>
      <c r="IJ234" s="201"/>
      <c r="IK234" s="201" t="str">
        <f t="shared" si="273"/>
        <v/>
      </c>
      <c r="IL234" s="201"/>
      <c r="IM234" s="201"/>
      <c r="IN234" s="203"/>
      <c r="IO234" s="201"/>
      <c r="IP234" s="201"/>
      <c r="IQ234" s="201"/>
      <c r="IR234" s="201" t="str">
        <f t="shared" si="274"/>
        <v/>
      </c>
      <c r="IS234" s="201"/>
      <c r="IT234" s="201"/>
      <c r="IU234" s="203"/>
      <c r="IV234" s="201"/>
      <c r="IW234" s="201"/>
      <c r="IX234" s="201"/>
      <c r="IY234" s="201" t="str">
        <f t="shared" si="275"/>
        <v/>
      </c>
      <c r="IZ234" s="201"/>
      <c r="JA234" s="201"/>
      <c r="JB234" s="201"/>
      <c r="JC234" s="201"/>
      <c r="JD234" s="201"/>
      <c r="JE234" s="201"/>
      <c r="JF234" s="201" t="str">
        <f t="shared" si="276"/>
        <v/>
      </c>
      <c r="JG234" s="201"/>
      <c r="JH234" s="201"/>
      <c r="JI234" s="203"/>
      <c r="JJ234" s="201"/>
      <c r="JK234" s="201"/>
      <c r="JL234" s="201"/>
      <c r="JM234" s="201" t="str">
        <f t="shared" si="277"/>
        <v/>
      </c>
      <c r="JN234" s="201"/>
      <c r="JO234" s="201"/>
      <c r="JP234" s="203"/>
      <c r="JQ234" s="201"/>
      <c r="JR234" s="201"/>
      <c r="JS234" s="201"/>
      <c r="JT234" s="201" t="str">
        <f t="shared" si="278"/>
        <v/>
      </c>
      <c r="JU234" s="201"/>
      <c r="JV234" s="201"/>
      <c r="JW234" s="203"/>
      <c r="JX234" s="201"/>
      <c r="JY234" s="201"/>
      <c r="JZ234" s="201"/>
      <c r="KA234" s="201" t="str">
        <f t="shared" si="279"/>
        <v/>
      </c>
      <c r="KB234" s="201"/>
      <c r="KC234" s="201"/>
      <c r="KD234" s="203"/>
      <c r="KE234" s="201"/>
      <c r="KF234" s="201"/>
      <c r="KG234" s="201"/>
      <c r="KH234" s="201" t="str">
        <f t="shared" si="280"/>
        <v/>
      </c>
      <c r="KI234" s="201"/>
      <c r="KJ234" s="201"/>
      <c r="KK234" s="203"/>
      <c r="KL234" s="201"/>
      <c r="KM234" s="201"/>
      <c r="KN234" s="201"/>
      <c r="KO234" s="201" t="str">
        <f t="shared" si="281"/>
        <v/>
      </c>
      <c r="KP234" s="201"/>
      <c r="KQ234" s="201"/>
      <c r="KR234" s="201"/>
      <c r="KS234" s="201"/>
      <c r="KT234" s="201"/>
      <c r="KU234" s="201"/>
      <c r="KV234" s="201" t="str">
        <f t="shared" si="282"/>
        <v/>
      </c>
      <c r="KW234" s="201"/>
      <c r="KX234" s="201"/>
      <c r="KY234" s="203"/>
      <c r="KZ234" s="201"/>
      <c r="LA234" s="201"/>
      <c r="LB234" s="201"/>
      <c r="LC234" s="201" t="str">
        <f t="shared" si="283"/>
        <v/>
      </c>
      <c r="LD234" s="201"/>
      <c r="LE234" s="201"/>
      <c r="LF234" s="203"/>
      <c r="LG234" s="201"/>
      <c r="LH234" s="201"/>
      <c r="LI234" s="201"/>
      <c r="LJ234" s="201" t="str">
        <f t="shared" si="294"/>
        <v/>
      </c>
      <c r="LK234" s="201"/>
      <c r="LL234" s="201"/>
      <c r="LM234" s="203"/>
      <c r="LN234" s="201"/>
      <c r="LO234" s="201"/>
      <c r="LP234" s="201"/>
      <c r="LQ234" s="201" t="str">
        <f t="shared" si="295"/>
        <v/>
      </c>
      <c r="LR234" s="201"/>
      <c r="LS234" s="201"/>
      <c r="LT234" s="203"/>
      <c r="LU234" s="201"/>
      <c r="LV234" s="201"/>
      <c r="LW234" s="201"/>
      <c r="LX234" s="201" t="str">
        <f t="shared" si="296"/>
        <v/>
      </c>
      <c r="LY234" s="201"/>
      <c r="LZ234" s="201"/>
      <c r="MA234" s="203"/>
      <c r="MB234" s="201"/>
      <c r="MC234" s="201"/>
      <c r="MD234" s="201"/>
      <c r="ME234" s="201" t="str">
        <f t="shared" si="297"/>
        <v/>
      </c>
      <c r="MF234" s="201"/>
      <c r="MG234" s="201"/>
      <c r="MH234" s="201"/>
      <c r="MI234" s="201"/>
      <c r="MJ234" s="201"/>
      <c r="MK234" s="201"/>
      <c r="ML234" s="201" t="str">
        <f t="shared" si="298"/>
        <v/>
      </c>
      <c r="MM234" s="201"/>
      <c r="MN234" s="201"/>
      <c r="MO234" s="203"/>
      <c r="MP234" s="201"/>
      <c r="MQ234" s="201"/>
      <c r="MR234" s="201"/>
      <c r="MS234" s="201" t="str">
        <f t="shared" si="299"/>
        <v/>
      </c>
      <c r="MT234" s="201"/>
      <c r="MU234" s="201"/>
      <c r="MV234" s="203"/>
      <c r="MW234" s="201"/>
      <c r="MX234" s="201"/>
      <c r="MY234" s="201"/>
      <c r="MZ234" s="201" t="str">
        <f t="shared" si="300"/>
        <v/>
      </c>
      <c r="NA234" s="201"/>
      <c r="NB234" s="201"/>
      <c r="NC234" s="203"/>
      <c r="ND234" s="201"/>
      <c r="NE234" s="201"/>
      <c r="NF234" s="201"/>
      <c r="NG234" s="201" t="str">
        <f t="shared" si="301"/>
        <v/>
      </c>
      <c r="NH234" s="201"/>
      <c r="NI234" s="201"/>
      <c r="NJ234" s="203"/>
      <c r="NK234" s="201"/>
      <c r="NL234" s="201"/>
      <c r="NM234" s="201"/>
      <c r="NN234" s="201" t="str">
        <f t="shared" si="302"/>
        <v/>
      </c>
      <c r="NO234" s="201"/>
      <c r="NP234" s="201"/>
      <c r="NQ234" s="203"/>
      <c r="NR234" s="201"/>
      <c r="NS234" s="201"/>
      <c r="NT234" s="201"/>
      <c r="NU234" s="201" t="str">
        <f t="shared" si="303"/>
        <v/>
      </c>
      <c r="NV234" s="201"/>
      <c r="NW234" s="201"/>
      <c r="NX234" s="201"/>
      <c r="NY234" s="201"/>
      <c r="NZ234" s="201"/>
      <c r="OA234" s="201"/>
      <c r="OB234" s="201" t="str">
        <f t="shared" si="304"/>
        <v/>
      </c>
      <c r="OC234" s="201"/>
      <c r="OD234" s="201"/>
      <c r="OE234" s="203"/>
      <c r="OF234" s="201"/>
      <c r="OG234" s="201"/>
      <c r="OH234" s="201"/>
      <c r="OI234" s="201" t="str">
        <f t="shared" si="305"/>
        <v/>
      </c>
      <c r="OJ234" s="201"/>
      <c r="OK234" s="201"/>
      <c r="OL234" s="203"/>
      <c r="OM234" s="201"/>
      <c r="ON234" s="201"/>
      <c r="OO234" s="201"/>
      <c r="OP234" s="201" t="str">
        <f t="shared" si="306"/>
        <v/>
      </c>
      <c r="OQ234" s="201"/>
      <c r="OR234" s="201"/>
      <c r="OS234" s="203"/>
      <c r="OT234" s="201"/>
      <c r="OU234" s="201"/>
      <c r="OV234" s="201"/>
      <c r="OW234" s="201" t="str">
        <f t="shared" si="307"/>
        <v/>
      </c>
      <c r="OX234" s="201"/>
      <c r="OY234" s="201"/>
      <c r="OZ234" s="203"/>
      <c r="PA234" s="201"/>
      <c r="PB234" s="201"/>
      <c r="PC234" s="201"/>
      <c r="PD234" s="201" t="str">
        <f t="shared" si="308"/>
        <v/>
      </c>
      <c r="PE234" s="201"/>
      <c r="PF234" s="201"/>
      <c r="PG234" s="203"/>
      <c r="PH234" s="201"/>
      <c r="PI234" s="201"/>
      <c r="PJ234" s="201"/>
      <c r="PK234" s="201" t="str">
        <f t="shared" si="309"/>
        <v/>
      </c>
      <c r="PL234" s="201"/>
      <c r="PM234" s="201"/>
      <c r="PN234" s="201"/>
      <c r="PO234" s="201"/>
      <c r="PP234" s="201"/>
      <c r="PQ234" s="201"/>
      <c r="PR234" s="201" t="str">
        <f t="shared" si="310"/>
        <v/>
      </c>
      <c r="PS234" s="201"/>
      <c r="PT234" s="201"/>
      <c r="PU234" s="201"/>
      <c r="PV234" s="201"/>
      <c r="PW234" s="201"/>
      <c r="PX234" s="201"/>
      <c r="PY234" s="201" t="str">
        <f t="shared" si="311"/>
        <v/>
      </c>
      <c r="PZ234" s="201"/>
      <c r="QA234" s="201"/>
      <c r="QB234" s="201"/>
      <c r="QC234" s="201"/>
      <c r="QD234" s="201"/>
      <c r="QE234" s="201"/>
      <c r="QF234" s="201" t="str">
        <f t="shared" si="312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5" x14ac:dyDescent="0.2">
      <c r="A235" s="201"/>
      <c r="B235" s="202"/>
      <c r="C235" s="202"/>
      <c r="D235" s="202"/>
      <c r="E235" s="202"/>
      <c r="F235" s="201"/>
      <c r="G235" s="201" t="e">
        <f t="shared" si="317"/>
        <v>#N/A</v>
      </c>
      <c r="H235" s="202"/>
      <c r="I235" s="202"/>
      <c r="J235" s="202"/>
      <c r="K235" s="201"/>
      <c r="L235" s="201"/>
      <c r="M235" s="201"/>
      <c r="N235" s="201">
        <f t="shared" si="318"/>
        <v>20</v>
      </c>
      <c r="O235" s="201"/>
      <c r="P235" s="201"/>
      <c r="Q235" s="203"/>
      <c r="R235" s="201"/>
      <c r="S235" s="201"/>
      <c r="T235" s="201"/>
      <c r="U235" s="201">
        <f t="shared" si="315"/>
        <v>0</v>
      </c>
      <c r="V235" s="201"/>
      <c r="W235" s="201"/>
      <c r="X235" s="203"/>
      <c r="Y235" s="201"/>
      <c r="Z235" s="201"/>
      <c r="AA235" s="201"/>
      <c r="AB235" s="201">
        <f t="shared" si="316"/>
        <v>0</v>
      </c>
      <c r="AC235" s="201"/>
      <c r="AD235" s="201"/>
      <c r="AE235" s="203"/>
      <c r="AF235" s="201"/>
      <c r="AG235" s="201"/>
      <c r="AH235" s="201"/>
      <c r="AI235" s="201">
        <f t="shared" si="243"/>
        <v>0</v>
      </c>
      <c r="AJ235" s="201"/>
      <c r="AK235" s="201"/>
      <c r="AL235" s="203"/>
      <c r="AM235" s="201"/>
      <c r="AN235" s="201"/>
      <c r="AO235" s="201"/>
      <c r="AP235" s="201">
        <f t="shared" si="244"/>
        <v>20</v>
      </c>
      <c r="AQ235" s="201"/>
      <c r="AR235" s="201"/>
      <c r="AS235" s="203"/>
      <c r="AT235" s="201"/>
      <c r="AU235" s="201"/>
      <c r="AV235" s="201"/>
      <c r="AW235" s="201">
        <f t="shared" si="245"/>
        <v>0</v>
      </c>
      <c r="AX235" s="201"/>
      <c r="AY235" s="201"/>
      <c r="AZ235" s="201"/>
      <c r="BA235" s="201"/>
      <c r="BB235" s="201"/>
      <c r="BC235" s="201"/>
      <c r="BD235" s="201">
        <f t="shared" si="246"/>
        <v>0</v>
      </c>
      <c r="BE235" s="201"/>
      <c r="BF235" s="201"/>
      <c r="BG235" s="203"/>
      <c r="BH235" s="201"/>
      <c r="BI235" s="201"/>
      <c r="BJ235" s="201"/>
      <c r="BK235" s="201">
        <f t="shared" si="247"/>
        <v>0</v>
      </c>
      <c r="BL235" s="201"/>
      <c r="BM235" s="201"/>
      <c r="BN235" s="203"/>
      <c r="BO235" s="201"/>
      <c r="BP235" s="201"/>
      <c r="BQ235" s="201"/>
      <c r="BR235" s="201">
        <f t="shared" si="248"/>
        <v>0</v>
      </c>
      <c r="BS235" s="201"/>
      <c r="BT235" s="201"/>
      <c r="BU235" s="203"/>
      <c r="BV235" s="201"/>
      <c r="BW235" s="201"/>
      <c r="BX235" s="201"/>
      <c r="BY235" s="201">
        <f t="shared" si="249"/>
        <v>0</v>
      </c>
      <c r="BZ235" s="201"/>
      <c r="CA235" s="201"/>
      <c r="CB235" s="203"/>
      <c r="CC235" s="201"/>
      <c r="CD235" s="201"/>
      <c r="CE235" s="201"/>
      <c r="CF235" s="201">
        <f t="shared" si="250"/>
        <v>0</v>
      </c>
      <c r="CG235" s="201"/>
      <c r="CH235" s="201"/>
      <c r="CI235" s="203"/>
      <c r="CJ235" s="201"/>
      <c r="CK235" s="201"/>
      <c r="CL235" s="201"/>
      <c r="CM235" s="201">
        <f t="shared" si="251"/>
        <v>0</v>
      </c>
      <c r="CN235" s="201"/>
      <c r="CO235" s="201"/>
      <c r="CP235" s="201"/>
      <c r="CQ235" s="201"/>
      <c r="CR235" s="201"/>
      <c r="CS235" s="201"/>
      <c r="CT235" s="201">
        <f t="shared" si="252"/>
        <v>0</v>
      </c>
      <c r="CU235" s="201"/>
      <c r="CV235" s="201"/>
      <c r="CW235" s="203"/>
      <c r="CX235" s="201"/>
      <c r="CY235" s="201"/>
      <c r="CZ235" s="201"/>
      <c r="DA235" s="201">
        <f t="shared" si="253"/>
        <v>0</v>
      </c>
      <c r="DB235" s="201"/>
      <c r="DC235" s="201"/>
      <c r="DD235" s="203"/>
      <c r="DE235" s="201"/>
      <c r="DF235" s="201"/>
      <c r="DG235" s="201"/>
      <c r="DH235" s="201">
        <f t="shared" si="254"/>
        <v>0</v>
      </c>
      <c r="DI235" s="201"/>
      <c r="DJ235" s="201"/>
      <c r="DK235" s="203"/>
      <c r="DL235" s="201"/>
      <c r="DM235" s="201"/>
      <c r="DN235" s="201"/>
      <c r="DO235" s="201">
        <f t="shared" si="255"/>
        <v>0</v>
      </c>
      <c r="DP235" s="201"/>
      <c r="DQ235" s="201"/>
      <c r="DR235" s="203"/>
      <c r="DS235" s="201"/>
      <c r="DT235" s="201"/>
      <c r="DU235" s="201"/>
      <c r="DV235" s="201">
        <f t="shared" si="256"/>
        <v>0</v>
      </c>
      <c r="DW235" s="201"/>
      <c r="DX235" s="201"/>
      <c r="DY235" s="203"/>
      <c r="DZ235" s="201"/>
      <c r="EA235" s="201"/>
      <c r="EB235" s="201"/>
      <c r="EC235" s="201">
        <f t="shared" si="257"/>
        <v>0</v>
      </c>
      <c r="ED235" s="201"/>
      <c r="EE235" s="201"/>
      <c r="EF235" s="201"/>
      <c r="EG235" s="201"/>
      <c r="EH235" s="201"/>
      <c r="EI235" s="201"/>
      <c r="EJ235" s="201">
        <f t="shared" si="258"/>
        <v>20</v>
      </c>
      <c r="EK235" s="201"/>
      <c r="EL235" s="201"/>
      <c r="EM235" s="203"/>
      <c r="EN235" s="201"/>
      <c r="EO235" s="201"/>
      <c r="EP235" s="201"/>
      <c r="EQ235" s="201">
        <f t="shared" si="259"/>
        <v>0</v>
      </c>
      <c r="ER235" s="201"/>
      <c r="ES235" s="201"/>
      <c r="ET235" s="203"/>
      <c r="EU235" s="201"/>
      <c r="EV235" s="201"/>
      <c r="EW235" s="201"/>
      <c r="EX235" s="201">
        <f t="shared" si="260"/>
        <v>0</v>
      </c>
      <c r="EY235" s="201"/>
      <c r="EZ235" s="201"/>
      <c r="FA235" s="203"/>
      <c r="FB235" s="201"/>
      <c r="FC235" s="201"/>
      <c r="FD235" s="201"/>
      <c r="FE235" s="201">
        <f t="shared" si="261"/>
        <v>0</v>
      </c>
      <c r="FF235" s="201"/>
      <c r="FG235" s="201"/>
      <c r="FH235" s="203"/>
      <c r="FI235" s="201"/>
      <c r="FJ235" s="201"/>
      <c r="FK235" s="201"/>
      <c r="FL235" s="201" t="str">
        <f t="shared" si="262"/>
        <v/>
      </c>
      <c r="FM235" s="201"/>
      <c r="FN235" s="201"/>
      <c r="FO235" s="203"/>
      <c r="FP235" s="201"/>
      <c r="FQ235" s="201"/>
      <c r="FR235" s="201"/>
      <c r="FS235" s="201">
        <f t="shared" si="263"/>
        <v>0</v>
      </c>
      <c r="FT235" s="201"/>
      <c r="FU235" s="201"/>
      <c r="FV235" s="201"/>
      <c r="FW235" s="201"/>
      <c r="FX235" s="201"/>
      <c r="FY235" s="201"/>
      <c r="FZ235" s="201" t="str">
        <f t="shared" si="264"/>
        <v/>
      </c>
      <c r="GA235" s="201"/>
      <c r="GB235" s="201"/>
      <c r="GC235" s="203"/>
      <c r="GD235" s="201"/>
      <c r="GE235" s="201"/>
      <c r="GF235" s="201"/>
      <c r="GG235" s="201" t="str">
        <f t="shared" si="265"/>
        <v/>
      </c>
      <c r="GH235" s="201"/>
      <c r="GI235" s="201"/>
      <c r="GJ235" s="203"/>
      <c r="GK235" s="201"/>
      <c r="GL235" s="201"/>
      <c r="GM235" s="201"/>
      <c r="GN235" s="201" t="str">
        <f t="shared" si="266"/>
        <v/>
      </c>
      <c r="GO235" s="201"/>
      <c r="GP235" s="201"/>
      <c r="GQ235" s="203"/>
      <c r="GR235" s="201"/>
      <c r="GS235" s="201"/>
      <c r="GT235" s="201"/>
      <c r="GU235" s="201" t="str">
        <f t="shared" si="267"/>
        <v/>
      </c>
      <c r="GV235" s="201"/>
      <c r="GW235" s="201"/>
      <c r="GX235" s="203"/>
      <c r="GY235" s="201"/>
      <c r="GZ235" s="201"/>
      <c r="HA235" s="201"/>
      <c r="HB235" s="201" t="str">
        <f t="shared" si="268"/>
        <v/>
      </c>
      <c r="HC235" s="201"/>
      <c r="HD235" s="201"/>
      <c r="HE235" s="203"/>
      <c r="HF235" s="201"/>
      <c r="HG235" s="201"/>
      <c r="HH235" s="201"/>
      <c r="HI235" s="201" t="str">
        <f t="shared" si="269"/>
        <v/>
      </c>
      <c r="HJ235" s="201"/>
      <c r="HK235" s="201"/>
      <c r="HL235" s="201"/>
      <c r="HM235" s="201"/>
      <c r="HN235" s="201"/>
      <c r="HO235" s="201"/>
      <c r="HP235" s="201" t="str">
        <f t="shared" si="270"/>
        <v/>
      </c>
      <c r="HQ235" s="201"/>
      <c r="HR235" s="201"/>
      <c r="HS235" s="203"/>
      <c r="HT235" s="201"/>
      <c r="HU235" s="201"/>
      <c r="HV235" s="201"/>
      <c r="HW235" s="201" t="str">
        <f t="shared" si="271"/>
        <v/>
      </c>
      <c r="HX235" s="201"/>
      <c r="HY235" s="201"/>
      <c r="HZ235" s="203"/>
      <c r="IA235" s="201"/>
      <c r="IB235" s="201"/>
      <c r="IC235" s="201"/>
      <c r="ID235" s="201" t="str">
        <f t="shared" si="272"/>
        <v/>
      </c>
      <c r="IE235" s="201"/>
      <c r="IF235" s="201"/>
      <c r="IG235" s="203"/>
      <c r="IH235" s="201"/>
      <c r="II235" s="201"/>
      <c r="IJ235" s="201"/>
      <c r="IK235" s="201" t="str">
        <f t="shared" si="273"/>
        <v/>
      </c>
      <c r="IL235" s="201"/>
      <c r="IM235" s="201"/>
      <c r="IN235" s="203"/>
      <c r="IO235" s="201"/>
      <c r="IP235" s="201"/>
      <c r="IQ235" s="201"/>
      <c r="IR235" s="201" t="str">
        <f t="shared" si="274"/>
        <v/>
      </c>
      <c r="IS235" s="201"/>
      <c r="IT235" s="201"/>
      <c r="IU235" s="203"/>
      <c r="IV235" s="201"/>
      <c r="IW235" s="201"/>
      <c r="IX235" s="201"/>
      <c r="IY235" s="201" t="str">
        <f t="shared" si="275"/>
        <v/>
      </c>
      <c r="IZ235" s="201"/>
      <c r="JA235" s="201"/>
      <c r="JB235" s="201"/>
      <c r="JC235" s="201"/>
      <c r="JD235" s="201"/>
      <c r="JE235" s="201"/>
      <c r="JF235" s="201" t="str">
        <f t="shared" si="276"/>
        <v/>
      </c>
      <c r="JG235" s="201"/>
      <c r="JH235" s="201"/>
      <c r="JI235" s="203"/>
      <c r="JJ235" s="201"/>
      <c r="JK235" s="201"/>
      <c r="JL235" s="201"/>
      <c r="JM235" s="201" t="str">
        <f t="shared" si="277"/>
        <v/>
      </c>
      <c r="JN235" s="201"/>
      <c r="JO235" s="201"/>
      <c r="JP235" s="203"/>
      <c r="JQ235" s="201"/>
      <c r="JR235" s="201"/>
      <c r="JS235" s="201"/>
      <c r="JT235" s="201" t="str">
        <f t="shared" si="278"/>
        <v/>
      </c>
      <c r="JU235" s="201"/>
      <c r="JV235" s="201"/>
      <c r="JW235" s="203"/>
      <c r="JX235" s="201"/>
      <c r="JY235" s="201"/>
      <c r="JZ235" s="201"/>
      <c r="KA235" s="201" t="str">
        <f t="shared" si="279"/>
        <v/>
      </c>
      <c r="KB235" s="201"/>
      <c r="KC235" s="201"/>
      <c r="KD235" s="203"/>
      <c r="KE235" s="201"/>
      <c r="KF235" s="201"/>
      <c r="KG235" s="201"/>
      <c r="KH235" s="201" t="str">
        <f t="shared" si="280"/>
        <v/>
      </c>
      <c r="KI235" s="201"/>
      <c r="KJ235" s="201"/>
      <c r="KK235" s="203"/>
      <c r="KL235" s="201"/>
      <c r="KM235" s="201"/>
      <c r="KN235" s="201"/>
      <c r="KO235" s="201" t="str">
        <f t="shared" si="281"/>
        <v/>
      </c>
      <c r="KP235" s="201"/>
      <c r="KQ235" s="201"/>
      <c r="KR235" s="201"/>
      <c r="KS235" s="201"/>
      <c r="KT235" s="201"/>
      <c r="KU235" s="201"/>
      <c r="KV235" s="201" t="str">
        <f t="shared" si="282"/>
        <v/>
      </c>
      <c r="KW235" s="201"/>
      <c r="KX235" s="201"/>
      <c r="KY235" s="203"/>
      <c r="KZ235" s="201"/>
      <c r="LA235" s="201"/>
      <c r="LB235" s="201"/>
      <c r="LC235" s="201" t="str">
        <f t="shared" si="283"/>
        <v/>
      </c>
      <c r="LD235" s="201"/>
      <c r="LE235" s="201"/>
      <c r="LF235" s="203"/>
      <c r="LG235" s="201"/>
      <c r="LH235" s="201"/>
      <c r="LI235" s="201"/>
      <c r="LJ235" s="201" t="str">
        <f t="shared" si="294"/>
        <v/>
      </c>
      <c r="LK235" s="201"/>
      <c r="LL235" s="201"/>
      <c r="LM235" s="203"/>
      <c r="LN235" s="201"/>
      <c r="LO235" s="201"/>
      <c r="LP235" s="201"/>
      <c r="LQ235" s="201" t="str">
        <f t="shared" si="295"/>
        <v/>
      </c>
      <c r="LR235" s="201"/>
      <c r="LS235" s="201"/>
      <c r="LT235" s="203"/>
      <c r="LU235" s="201"/>
      <c r="LV235" s="201"/>
      <c r="LW235" s="201"/>
      <c r="LX235" s="201" t="str">
        <f t="shared" si="296"/>
        <v/>
      </c>
      <c r="LY235" s="201"/>
      <c r="LZ235" s="201"/>
      <c r="MA235" s="203"/>
      <c r="MB235" s="201"/>
      <c r="MC235" s="201"/>
      <c r="MD235" s="201"/>
      <c r="ME235" s="201" t="str">
        <f t="shared" si="297"/>
        <v/>
      </c>
      <c r="MF235" s="201"/>
      <c r="MG235" s="201"/>
      <c r="MH235" s="201"/>
      <c r="MI235" s="201"/>
      <c r="MJ235" s="201"/>
      <c r="MK235" s="201"/>
      <c r="ML235" s="201" t="str">
        <f t="shared" si="298"/>
        <v/>
      </c>
      <c r="MM235" s="201"/>
      <c r="MN235" s="201"/>
      <c r="MO235" s="203"/>
      <c r="MP235" s="201"/>
      <c r="MQ235" s="201"/>
      <c r="MR235" s="201"/>
      <c r="MS235" s="201" t="str">
        <f t="shared" si="299"/>
        <v/>
      </c>
      <c r="MT235" s="201"/>
      <c r="MU235" s="201"/>
      <c r="MV235" s="203"/>
      <c r="MW235" s="201"/>
      <c r="MX235" s="201"/>
      <c r="MY235" s="201"/>
      <c r="MZ235" s="201" t="str">
        <f t="shared" si="300"/>
        <v/>
      </c>
      <c r="NA235" s="201"/>
      <c r="NB235" s="201"/>
      <c r="NC235" s="203"/>
      <c r="ND235" s="201"/>
      <c r="NE235" s="201"/>
      <c r="NF235" s="201"/>
      <c r="NG235" s="201" t="str">
        <f t="shared" si="301"/>
        <v/>
      </c>
      <c r="NH235" s="201"/>
      <c r="NI235" s="201"/>
      <c r="NJ235" s="203"/>
      <c r="NK235" s="201"/>
      <c r="NL235" s="201"/>
      <c r="NM235" s="201"/>
      <c r="NN235" s="201" t="str">
        <f t="shared" si="302"/>
        <v/>
      </c>
      <c r="NO235" s="201"/>
      <c r="NP235" s="201"/>
      <c r="NQ235" s="203"/>
      <c r="NR235" s="201"/>
      <c r="NS235" s="201"/>
      <c r="NT235" s="201"/>
      <c r="NU235" s="201" t="str">
        <f t="shared" si="303"/>
        <v/>
      </c>
      <c r="NV235" s="201"/>
      <c r="NW235" s="201"/>
      <c r="NX235" s="201"/>
      <c r="NY235" s="201"/>
      <c r="NZ235" s="201"/>
      <c r="OA235" s="201"/>
      <c r="OB235" s="201" t="str">
        <f t="shared" si="304"/>
        <v/>
      </c>
      <c r="OC235" s="201"/>
      <c r="OD235" s="201"/>
      <c r="OE235" s="203"/>
      <c r="OF235" s="201"/>
      <c r="OG235" s="201"/>
      <c r="OH235" s="201"/>
      <c r="OI235" s="201" t="str">
        <f t="shared" si="305"/>
        <v/>
      </c>
      <c r="OJ235" s="201"/>
      <c r="OK235" s="201"/>
      <c r="OL235" s="203"/>
      <c r="OM235" s="201"/>
      <c r="ON235" s="201"/>
      <c r="OO235" s="201"/>
      <c r="OP235" s="201" t="str">
        <f t="shared" si="306"/>
        <v/>
      </c>
      <c r="OQ235" s="201"/>
      <c r="OR235" s="201"/>
      <c r="OS235" s="203"/>
      <c r="OT235" s="201"/>
      <c r="OU235" s="201"/>
      <c r="OV235" s="201"/>
      <c r="OW235" s="201" t="str">
        <f t="shared" si="307"/>
        <v/>
      </c>
      <c r="OX235" s="201"/>
      <c r="OY235" s="201"/>
      <c r="OZ235" s="203"/>
      <c r="PA235" s="201"/>
      <c r="PB235" s="201"/>
      <c r="PC235" s="201"/>
      <c r="PD235" s="201" t="str">
        <f t="shared" si="308"/>
        <v/>
      </c>
      <c r="PE235" s="201"/>
      <c r="PF235" s="201"/>
      <c r="PG235" s="203"/>
      <c r="PH235" s="201"/>
      <c r="PI235" s="201"/>
      <c r="PJ235" s="201"/>
      <c r="PK235" s="201" t="str">
        <f t="shared" si="309"/>
        <v/>
      </c>
      <c r="PL235" s="201"/>
      <c r="PM235" s="201"/>
      <c r="PN235" s="201"/>
      <c r="PO235" s="201"/>
      <c r="PP235" s="201"/>
      <c r="PQ235" s="201"/>
      <c r="PR235" s="201" t="str">
        <f t="shared" si="310"/>
        <v/>
      </c>
      <c r="PS235" s="201"/>
      <c r="PT235" s="201"/>
      <c r="PU235" s="201"/>
      <c r="PV235" s="201"/>
      <c r="PW235" s="201"/>
      <c r="PX235" s="201"/>
      <c r="PY235" s="201" t="str">
        <f t="shared" si="311"/>
        <v/>
      </c>
      <c r="PZ235" s="201"/>
      <c r="QA235" s="201"/>
      <c r="QB235" s="201"/>
      <c r="QC235" s="201"/>
      <c r="QD235" s="201"/>
      <c r="QE235" s="201"/>
      <c r="QF235" s="201" t="str">
        <f t="shared" si="312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5" x14ac:dyDescent="0.2">
      <c r="A236" s="201"/>
      <c r="B236" s="202"/>
      <c r="C236" s="202"/>
      <c r="D236" s="202"/>
      <c r="E236" s="202"/>
      <c r="F236" s="201"/>
      <c r="G236" s="201" t="e">
        <f t="shared" si="317"/>
        <v>#N/A</v>
      </c>
      <c r="H236" s="202"/>
      <c r="I236" s="202"/>
      <c r="J236" s="202"/>
      <c r="K236" s="201"/>
      <c r="L236" s="201"/>
      <c r="M236" s="201"/>
      <c r="N236" s="201">
        <f t="shared" si="318"/>
        <v>20</v>
      </c>
      <c r="O236" s="201"/>
      <c r="P236" s="201"/>
      <c r="Q236" s="203"/>
      <c r="R236" s="201"/>
      <c r="S236" s="201"/>
      <c r="T236" s="201"/>
      <c r="U236" s="201">
        <f t="shared" si="315"/>
        <v>0</v>
      </c>
      <c r="V236" s="201"/>
      <c r="W236" s="201"/>
      <c r="X236" s="203"/>
      <c r="Y236" s="201"/>
      <c r="Z236" s="201"/>
      <c r="AA236" s="201"/>
      <c r="AB236" s="201">
        <f t="shared" si="316"/>
        <v>20</v>
      </c>
      <c r="AC236" s="201"/>
      <c r="AD236" s="201"/>
      <c r="AE236" s="203"/>
      <c r="AF236" s="201"/>
      <c r="AG236" s="201"/>
      <c r="AH236" s="201"/>
      <c r="AI236" s="201">
        <f t="shared" si="243"/>
        <v>0</v>
      </c>
      <c r="AJ236" s="201"/>
      <c r="AK236" s="201"/>
      <c r="AL236" s="203"/>
      <c r="AM236" s="201"/>
      <c r="AN236" s="201"/>
      <c r="AO236" s="201"/>
      <c r="AP236" s="201">
        <f t="shared" si="244"/>
        <v>20</v>
      </c>
      <c r="AQ236" s="201"/>
      <c r="AR236" s="201"/>
      <c r="AS236" s="203"/>
      <c r="AT236" s="201"/>
      <c r="AU236" s="201"/>
      <c r="AV236" s="201"/>
      <c r="AW236" s="201">
        <f t="shared" si="245"/>
        <v>0</v>
      </c>
      <c r="AX236" s="201"/>
      <c r="AY236" s="201"/>
      <c r="AZ236" s="201"/>
      <c r="BA236" s="201"/>
      <c r="BB236" s="201"/>
      <c r="BC236" s="201"/>
      <c r="BD236" s="201">
        <f t="shared" si="246"/>
        <v>0</v>
      </c>
      <c r="BE236" s="201"/>
      <c r="BF236" s="201"/>
      <c r="BG236" s="203"/>
      <c r="BH236" s="201"/>
      <c r="BI236" s="201"/>
      <c r="BJ236" s="201"/>
      <c r="BK236" s="201">
        <f t="shared" si="247"/>
        <v>0</v>
      </c>
      <c r="BL236" s="201"/>
      <c r="BM236" s="201"/>
      <c r="BN236" s="203"/>
      <c r="BO236" s="201"/>
      <c r="BP236" s="201"/>
      <c r="BQ236" s="201"/>
      <c r="BR236" s="201">
        <f t="shared" si="248"/>
        <v>0</v>
      </c>
      <c r="BS236" s="201"/>
      <c r="BT236" s="201"/>
      <c r="BU236" s="203"/>
      <c r="BV236" s="201"/>
      <c r="BW236" s="201"/>
      <c r="BX236" s="201"/>
      <c r="BY236" s="201">
        <f t="shared" si="249"/>
        <v>0</v>
      </c>
      <c r="BZ236" s="201"/>
      <c r="CA236" s="201"/>
      <c r="CB236" s="203"/>
      <c r="CC236" s="201"/>
      <c r="CD236" s="201"/>
      <c r="CE236" s="201"/>
      <c r="CF236" s="201">
        <f t="shared" si="250"/>
        <v>0</v>
      </c>
      <c r="CG236" s="201"/>
      <c r="CH236" s="201"/>
      <c r="CI236" s="203"/>
      <c r="CJ236" s="201"/>
      <c r="CK236" s="201"/>
      <c r="CL236" s="201"/>
      <c r="CM236" s="201">
        <f t="shared" si="251"/>
        <v>0</v>
      </c>
      <c r="CN236" s="201"/>
      <c r="CO236" s="201"/>
      <c r="CP236" s="201"/>
      <c r="CQ236" s="201"/>
      <c r="CR236" s="201"/>
      <c r="CS236" s="201"/>
      <c r="CT236" s="201">
        <f t="shared" si="252"/>
        <v>0</v>
      </c>
      <c r="CU236" s="201"/>
      <c r="CV236" s="201"/>
      <c r="CW236" s="203"/>
      <c r="CX236" s="201"/>
      <c r="CY236" s="201"/>
      <c r="CZ236" s="201"/>
      <c r="DA236" s="201">
        <f t="shared" si="253"/>
        <v>0</v>
      </c>
      <c r="DB236" s="201"/>
      <c r="DC236" s="201"/>
      <c r="DD236" s="203"/>
      <c r="DE236" s="201"/>
      <c r="DF236" s="201"/>
      <c r="DG236" s="201"/>
      <c r="DH236" s="201">
        <f t="shared" si="254"/>
        <v>0</v>
      </c>
      <c r="DI236" s="201"/>
      <c r="DJ236" s="201"/>
      <c r="DK236" s="203"/>
      <c r="DL236" s="201"/>
      <c r="DM236" s="201"/>
      <c r="DN236" s="201"/>
      <c r="DO236" s="201">
        <f t="shared" si="255"/>
        <v>0</v>
      </c>
      <c r="DP236" s="201"/>
      <c r="DQ236" s="201"/>
      <c r="DR236" s="203"/>
      <c r="DS236" s="201"/>
      <c r="DT236" s="201"/>
      <c r="DU236" s="201"/>
      <c r="DV236" s="201">
        <f t="shared" si="256"/>
        <v>0</v>
      </c>
      <c r="DW236" s="201"/>
      <c r="DX236" s="201"/>
      <c r="DY236" s="203"/>
      <c r="DZ236" s="201"/>
      <c r="EA236" s="201"/>
      <c r="EB236" s="201"/>
      <c r="EC236" s="201">
        <f t="shared" si="257"/>
        <v>0</v>
      </c>
      <c r="ED236" s="201"/>
      <c r="EE236" s="201"/>
      <c r="EF236" s="201"/>
      <c r="EG236" s="201"/>
      <c r="EH236" s="201"/>
      <c r="EI236" s="201"/>
      <c r="EJ236" s="201">
        <f t="shared" si="258"/>
        <v>20</v>
      </c>
      <c r="EK236" s="201"/>
      <c r="EL236" s="201"/>
      <c r="EM236" s="203"/>
      <c r="EN236" s="201"/>
      <c r="EO236" s="201"/>
      <c r="EP236" s="201"/>
      <c r="EQ236" s="201">
        <f t="shared" si="259"/>
        <v>20</v>
      </c>
      <c r="ER236" s="201"/>
      <c r="ES236" s="201"/>
      <c r="ET236" s="203"/>
      <c r="EU236" s="201"/>
      <c r="EV236" s="201"/>
      <c r="EW236" s="201"/>
      <c r="EX236" s="201">
        <f t="shared" si="260"/>
        <v>20</v>
      </c>
      <c r="EY236" s="201"/>
      <c r="EZ236" s="201"/>
      <c r="FA236" s="203"/>
      <c r="FB236" s="201"/>
      <c r="FC236" s="201"/>
      <c r="FD236" s="201"/>
      <c r="FE236" s="201">
        <f t="shared" si="261"/>
        <v>0</v>
      </c>
      <c r="FF236" s="201"/>
      <c r="FG236" s="201"/>
      <c r="FH236" s="203"/>
      <c r="FI236" s="201"/>
      <c r="FJ236" s="201"/>
      <c r="FK236" s="201"/>
      <c r="FL236" s="201" t="str">
        <f t="shared" si="262"/>
        <v/>
      </c>
      <c r="FM236" s="201"/>
      <c r="FN236" s="201"/>
      <c r="FO236" s="203"/>
      <c r="FP236" s="201"/>
      <c r="FQ236" s="201"/>
      <c r="FR236" s="201"/>
      <c r="FS236" s="201">
        <f t="shared" si="263"/>
        <v>0</v>
      </c>
      <c r="FT236" s="201"/>
      <c r="FU236" s="201"/>
      <c r="FV236" s="201"/>
      <c r="FW236" s="201"/>
      <c r="FX236" s="201"/>
      <c r="FY236" s="201"/>
      <c r="FZ236" s="201" t="str">
        <f t="shared" si="264"/>
        <v/>
      </c>
      <c r="GA236" s="201"/>
      <c r="GB236" s="201"/>
      <c r="GC236" s="203"/>
      <c r="GD236" s="201"/>
      <c r="GE236" s="201"/>
      <c r="GF236" s="201"/>
      <c r="GG236" s="201" t="str">
        <f t="shared" si="265"/>
        <v/>
      </c>
      <c r="GH236" s="201"/>
      <c r="GI236" s="201"/>
      <c r="GJ236" s="203"/>
      <c r="GK236" s="201"/>
      <c r="GL236" s="201"/>
      <c r="GM236" s="201"/>
      <c r="GN236" s="201" t="str">
        <f t="shared" si="266"/>
        <v/>
      </c>
      <c r="GO236" s="201"/>
      <c r="GP236" s="201"/>
      <c r="GQ236" s="203"/>
      <c r="GR236" s="201"/>
      <c r="GS236" s="201"/>
      <c r="GT236" s="201"/>
      <c r="GU236" s="201" t="str">
        <f t="shared" si="267"/>
        <v/>
      </c>
      <c r="GV236" s="201"/>
      <c r="GW236" s="201"/>
      <c r="GX236" s="203"/>
      <c r="GY236" s="201"/>
      <c r="GZ236" s="201"/>
      <c r="HA236" s="201"/>
      <c r="HB236" s="201" t="str">
        <f t="shared" si="268"/>
        <v/>
      </c>
      <c r="HC236" s="201"/>
      <c r="HD236" s="201"/>
      <c r="HE236" s="203"/>
      <c r="HF236" s="201"/>
      <c r="HG236" s="201"/>
      <c r="HH236" s="201"/>
      <c r="HI236" s="201" t="str">
        <f t="shared" si="269"/>
        <v/>
      </c>
      <c r="HJ236" s="201"/>
      <c r="HK236" s="201"/>
      <c r="HL236" s="201"/>
      <c r="HM236" s="201"/>
      <c r="HN236" s="201"/>
      <c r="HO236" s="201"/>
      <c r="HP236" s="201" t="str">
        <f t="shared" si="270"/>
        <v/>
      </c>
      <c r="HQ236" s="201"/>
      <c r="HR236" s="201"/>
      <c r="HS236" s="203"/>
      <c r="HT236" s="201"/>
      <c r="HU236" s="201"/>
      <c r="HV236" s="201"/>
      <c r="HW236" s="201" t="str">
        <f t="shared" si="271"/>
        <v/>
      </c>
      <c r="HX236" s="201"/>
      <c r="HY236" s="201"/>
      <c r="HZ236" s="203"/>
      <c r="IA236" s="201"/>
      <c r="IB236" s="201"/>
      <c r="IC236" s="201"/>
      <c r="ID236" s="201" t="str">
        <f t="shared" si="272"/>
        <v/>
      </c>
      <c r="IE236" s="201"/>
      <c r="IF236" s="201"/>
      <c r="IG236" s="203"/>
      <c r="IH236" s="201"/>
      <c r="II236" s="201"/>
      <c r="IJ236" s="201"/>
      <c r="IK236" s="201" t="str">
        <f t="shared" si="273"/>
        <v/>
      </c>
      <c r="IL236" s="201"/>
      <c r="IM236" s="201"/>
      <c r="IN236" s="203"/>
      <c r="IO236" s="201"/>
      <c r="IP236" s="201"/>
      <c r="IQ236" s="201"/>
      <c r="IR236" s="201" t="str">
        <f t="shared" si="274"/>
        <v/>
      </c>
      <c r="IS236" s="201"/>
      <c r="IT236" s="201"/>
      <c r="IU236" s="203"/>
      <c r="IV236" s="201"/>
      <c r="IW236" s="201"/>
      <c r="IX236" s="201"/>
      <c r="IY236" s="201" t="str">
        <f t="shared" si="275"/>
        <v/>
      </c>
      <c r="IZ236" s="201"/>
      <c r="JA236" s="201"/>
      <c r="JB236" s="201"/>
      <c r="JC236" s="201"/>
      <c r="JD236" s="201"/>
      <c r="JE236" s="201"/>
      <c r="JF236" s="201" t="str">
        <f t="shared" si="276"/>
        <v/>
      </c>
      <c r="JG236" s="201"/>
      <c r="JH236" s="201"/>
      <c r="JI236" s="203"/>
      <c r="JJ236" s="201"/>
      <c r="JK236" s="201"/>
      <c r="JL236" s="201"/>
      <c r="JM236" s="201" t="str">
        <f t="shared" si="277"/>
        <v/>
      </c>
      <c r="JN236" s="201"/>
      <c r="JO236" s="201"/>
      <c r="JP236" s="203"/>
      <c r="JQ236" s="201"/>
      <c r="JR236" s="201"/>
      <c r="JS236" s="201"/>
      <c r="JT236" s="201" t="str">
        <f t="shared" si="278"/>
        <v/>
      </c>
      <c r="JU236" s="201"/>
      <c r="JV236" s="201"/>
      <c r="JW236" s="203"/>
      <c r="JX236" s="201"/>
      <c r="JY236" s="201"/>
      <c r="JZ236" s="201"/>
      <c r="KA236" s="201" t="str">
        <f t="shared" si="279"/>
        <v/>
      </c>
      <c r="KB236" s="201"/>
      <c r="KC236" s="201"/>
      <c r="KD236" s="203"/>
      <c r="KE236" s="201"/>
      <c r="KF236" s="201"/>
      <c r="KG236" s="201"/>
      <c r="KH236" s="201" t="str">
        <f t="shared" si="280"/>
        <v/>
      </c>
      <c r="KI236" s="201"/>
      <c r="KJ236" s="201"/>
      <c r="KK236" s="203"/>
      <c r="KL236" s="201"/>
      <c r="KM236" s="201"/>
      <c r="KN236" s="201"/>
      <c r="KO236" s="201" t="str">
        <f t="shared" si="281"/>
        <v/>
      </c>
      <c r="KP236" s="201"/>
      <c r="KQ236" s="201"/>
      <c r="KR236" s="201"/>
      <c r="KS236" s="201"/>
      <c r="KT236" s="201"/>
      <c r="KU236" s="201"/>
      <c r="KV236" s="201" t="str">
        <f t="shared" si="282"/>
        <v/>
      </c>
      <c r="KW236" s="201"/>
      <c r="KX236" s="201"/>
      <c r="KY236" s="203"/>
      <c r="KZ236" s="201"/>
      <c r="LA236" s="201"/>
      <c r="LB236" s="201"/>
      <c r="LC236" s="201" t="str">
        <f t="shared" si="283"/>
        <v/>
      </c>
      <c r="LD236" s="201"/>
      <c r="LE236" s="201"/>
      <c r="LF236" s="203"/>
      <c r="LG236" s="201"/>
      <c r="LH236" s="201"/>
      <c r="LI236" s="201"/>
      <c r="LJ236" s="201" t="str">
        <f t="shared" si="294"/>
        <v/>
      </c>
      <c r="LK236" s="201"/>
      <c r="LL236" s="201"/>
      <c r="LM236" s="203"/>
      <c r="LN236" s="201"/>
      <c r="LO236" s="201"/>
      <c r="LP236" s="201"/>
      <c r="LQ236" s="201" t="str">
        <f t="shared" si="295"/>
        <v/>
      </c>
      <c r="LR236" s="201"/>
      <c r="LS236" s="201"/>
      <c r="LT236" s="203"/>
      <c r="LU236" s="201"/>
      <c r="LV236" s="201"/>
      <c r="LW236" s="201"/>
      <c r="LX236" s="201" t="str">
        <f t="shared" si="296"/>
        <v/>
      </c>
      <c r="LY236" s="201"/>
      <c r="LZ236" s="201"/>
      <c r="MA236" s="203"/>
      <c r="MB236" s="201"/>
      <c r="MC236" s="201"/>
      <c r="MD236" s="201"/>
      <c r="ME236" s="201" t="str">
        <f t="shared" si="297"/>
        <v/>
      </c>
      <c r="MF236" s="201"/>
      <c r="MG236" s="201"/>
      <c r="MH236" s="201"/>
      <c r="MI236" s="201"/>
      <c r="MJ236" s="201"/>
      <c r="MK236" s="201"/>
      <c r="ML236" s="201" t="str">
        <f t="shared" si="298"/>
        <v/>
      </c>
      <c r="MM236" s="201"/>
      <c r="MN236" s="201"/>
      <c r="MO236" s="203"/>
      <c r="MP236" s="201"/>
      <c r="MQ236" s="201"/>
      <c r="MR236" s="201"/>
      <c r="MS236" s="201" t="str">
        <f t="shared" si="299"/>
        <v/>
      </c>
      <c r="MT236" s="201"/>
      <c r="MU236" s="201"/>
      <c r="MV236" s="203"/>
      <c r="MW236" s="201"/>
      <c r="MX236" s="201"/>
      <c r="MY236" s="201"/>
      <c r="MZ236" s="201" t="str">
        <f t="shared" si="300"/>
        <v/>
      </c>
      <c r="NA236" s="201"/>
      <c r="NB236" s="201"/>
      <c r="NC236" s="203"/>
      <c r="ND236" s="201"/>
      <c r="NE236" s="201"/>
      <c r="NF236" s="201"/>
      <c r="NG236" s="201" t="str">
        <f t="shared" si="301"/>
        <v/>
      </c>
      <c r="NH236" s="201"/>
      <c r="NI236" s="201"/>
      <c r="NJ236" s="203"/>
      <c r="NK236" s="201"/>
      <c r="NL236" s="201"/>
      <c r="NM236" s="201"/>
      <c r="NN236" s="201" t="str">
        <f t="shared" si="302"/>
        <v/>
      </c>
      <c r="NO236" s="201"/>
      <c r="NP236" s="201"/>
      <c r="NQ236" s="203"/>
      <c r="NR236" s="201"/>
      <c r="NS236" s="201"/>
      <c r="NT236" s="201"/>
      <c r="NU236" s="201" t="str">
        <f t="shared" si="303"/>
        <v/>
      </c>
      <c r="NV236" s="201"/>
      <c r="NW236" s="201"/>
      <c r="NX236" s="201"/>
      <c r="NY236" s="201"/>
      <c r="NZ236" s="201"/>
      <c r="OA236" s="201"/>
      <c r="OB236" s="201" t="str">
        <f t="shared" si="304"/>
        <v/>
      </c>
      <c r="OC236" s="201"/>
      <c r="OD236" s="201"/>
      <c r="OE236" s="203"/>
      <c r="OF236" s="201"/>
      <c r="OG236" s="201"/>
      <c r="OH236" s="201"/>
      <c r="OI236" s="201" t="str">
        <f t="shared" si="305"/>
        <v/>
      </c>
      <c r="OJ236" s="201"/>
      <c r="OK236" s="201"/>
      <c r="OL236" s="203"/>
      <c r="OM236" s="201"/>
      <c r="ON236" s="201"/>
      <c r="OO236" s="201"/>
      <c r="OP236" s="201" t="str">
        <f t="shared" si="306"/>
        <v/>
      </c>
      <c r="OQ236" s="201"/>
      <c r="OR236" s="201"/>
      <c r="OS236" s="203"/>
      <c r="OT236" s="201"/>
      <c r="OU236" s="201"/>
      <c r="OV236" s="201"/>
      <c r="OW236" s="201" t="str">
        <f t="shared" si="307"/>
        <v/>
      </c>
      <c r="OX236" s="201"/>
      <c r="OY236" s="201"/>
      <c r="OZ236" s="203"/>
      <c r="PA236" s="201"/>
      <c r="PB236" s="201"/>
      <c r="PC236" s="201"/>
      <c r="PD236" s="201" t="str">
        <f t="shared" si="308"/>
        <v/>
      </c>
      <c r="PE236" s="201"/>
      <c r="PF236" s="201"/>
      <c r="PG236" s="203"/>
      <c r="PH236" s="201"/>
      <c r="PI236" s="201"/>
      <c r="PJ236" s="201"/>
      <c r="PK236" s="201" t="str">
        <f t="shared" si="309"/>
        <v/>
      </c>
      <c r="PL236" s="201"/>
      <c r="PM236" s="201"/>
      <c r="PN236" s="201"/>
      <c r="PO236" s="201"/>
      <c r="PP236" s="201"/>
      <c r="PQ236" s="201"/>
      <c r="PR236" s="201" t="str">
        <f t="shared" si="310"/>
        <v/>
      </c>
      <c r="PS236" s="201"/>
      <c r="PT236" s="201"/>
      <c r="PU236" s="201"/>
      <c r="PV236" s="201"/>
      <c r="PW236" s="201"/>
      <c r="PX236" s="201"/>
      <c r="PY236" s="201" t="str">
        <f t="shared" si="311"/>
        <v/>
      </c>
      <c r="PZ236" s="201"/>
      <c r="QA236" s="201"/>
      <c r="QB236" s="201"/>
      <c r="QC236" s="201"/>
      <c r="QD236" s="201"/>
      <c r="QE236" s="201"/>
      <c r="QF236" s="201" t="str">
        <f t="shared" si="312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5" x14ac:dyDescent="0.2">
      <c r="A237" s="201"/>
      <c r="B237" s="202"/>
      <c r="C237" s="202"/>
      <c r="D237" s="202"/>
      <c r="E237" s="202"/>
      <c r="F237" s="201"/>
      <c r="G237" s="201" t="e">
        <f t="shared" si="317"/>
        <v>#N/A</v>
      </c>
      <c r="H237" s="202"/>
      <c r="I237" s="202"/>
      <c r="J237" s="202"/>
      <c r="K237" s="201"/>
      <c r="L237" s="201"/>
      <c r="M237" s="201"/>
      <c r="N237" s="201">
        <f t="shared" si="318"/>
        <v>0</v>
      </c>
      <c r="O237" s="201"/>
      <c r="P237" s="201"/>
      <c r="Q237" s="203"/>
      <c r="R237" s="201"/>
      <c r="S237" s="201"/>
      <c r="T237" s="201"/>
      <c r="U237" s="201">
        <f t="shared" ref="U237:U257" si="319">U64</f>
        <v>0</v>
      </c>
      <c r="V237" s="201"/>
      <c r="W237" s="201"/>
      <c r="X237" s="203"/>
      <c r="Y237" s="201"/>
      <c r="Z237" s="201"/>
      <c r="AA237" s="201"/>
      <c r="AB237" s="201">
        <f t="shared" ref="AB237:AB257" si="320">AB64</f>
        <v>0</v>
      </c>
      <c r="AC237" s="201"/>
      <c r="AD237" s="201"/>
      <c r="AE237" s="203"/>
      <c r="AF237" s="201"/>
      <c r="AG237" s="201"/>
      <c r="AH237" s="201"/>
      <c r="AI237" s="201">
        <f t="shared" si="243"/>
        <v>0</v>
      </c>
      <c r="AJ237" s="201"/>
      <c r="AK237" s="201"/>
      <c r="AL237" s="203"/>
      <c r="AM237" s="201"/>
      <c r="AN237" s="201"/>
      <c r="AO237" s="201"/>
      <c r="AP237" s="201">
        <f t="shared" si="244"/>
        <v>20</v>
      </c>
      <c r="AQ237" s="201"/>
      <c r="AR237" s="201"/>
      <c r="AS237" s="203"/>
      <c r="AT237" s="201"/>
      <c r="AU237" s="201"/>
      <c r="AV237" s="201"/>
      <c r="AW237" s="201">
        <f t="shared" si="245"/>
        <v>0</v>
      </c>
      <c r="AX237" s="201"/>
      <c r="AY237" s="201"/>
      <c r="AZ237" s="201"/>
      <c r="BA237" s="201"/>
      <c r="BB237" s="201"/>
      <c r="BC237" s="201"/>
      <c r="BD237" s="201">
        <f t="shared" si="246"/>
        <v>0</v>
      </c>
      <c r="BE237" s="201"/>
      <c r="BF237" s="201"/>
      <c r="BG237" s="203"/>
      <c r="BH237" s="201"/>
      <c r="BI237" s="201"/>
      <c r="BJ237" s="201"/>
      <c r="BK237" s="201">
        <f t="shared" si="247"/>
        <v>0</v>
      </c>
      <c r="BL237" s="201"/>
      <c r="BM237" s="201"/>
      <c r="BN237" s="203"/>
      <c r="BO237" s="201"/>
      <c r="BP237" s="201"/>
      <c r="BQ237" s="201"/>
      <c r="BR237" s="201">
        <f t="shared" si="248"/>
        <v>0</v>
      </c>
      <c r="BS237" s="201"/>
      <c r="BT237" s="201"/>
      <c r="BU237" s="203"/>
      <c r="BV237" s="201"/>
      <c r="BW237" s="201"/>
      <c r="BX237" s="201"/>
      <c r="BY237" s="201">
        <f t="shared" si="249"/>
        <v>0</v>
      </c>
      <c r="BZ237" s="201"/>
      <c r="CA237" s="201"/>
      <c r="CB237" s="203"/>
      <c r="CC237" s="201"/>
      <c r="CD237" s="201"/>
      <c r="CE237" s="201"/>
      <c r="CF237" s="201">
        <f t="shared" si="250"/>
        <v>0</v>
      </c>
      <c r="CG237" s="201"/>
      <c r="CH237" s="201"/>
      <c r="CI237" s="203"/>
      <c r="CJ237" s="201"/>
      <c r="CK237" s="201"/>
      <c r="CL237" s="201"/>
      <c r="CM237" s="201">
        <f t="shared" si="251"/>
        <v>0</v>
      </c>
      <c r="CN237" s="201"/>
      <c r="CO237" s="201"/>
      <c r="CP237" s="201"/>
      <c r="CQ237" s="201"/>
      <c r="CR237" s="201"/>
      <c r="CS237" s="201"/>
      <c r="CT237" s="201">
        <f t="shared" si="252"/>
        <v>0</v>
      </c>
      <c r="CU237" s="201"/>
      <c r="CV237" s="201"/>
      <c r="CW237" s="203"/>
      <c r="CX237" s="201"/>
      <c r="CY237" s="201"/>
      <c r="CZ237" s="201"/>
      <c r="DA237" s="201">
        <f t="shared" si="253"/>
        <v>0</v>
      </c>
      <c r="DB237" s="201"/>
      <c r="DC237" s="201"/>
      <c r="DD237" s="203"/>
      <c r="DE237" s="201"/>
      <c r="DF237" s="201"/>
      <c r="DG237" s="201"/>
      <c r="DH237" s="201">
        <f t="shared" si="254"/>
        <v>0</v>
      </c>
      <c r="DI237" s="201"/>
      <c r="DJ237" s="201"/>
      <c r="DK237" s="203"/>
      <c r="DL237" s="201"/>
      <c r="DM237" s="201"/>
      <c r="DN237" s="201"/>
      <c r="DO237" s="201">
        <f t="shared" si="255"/>
        <v>0</v>
      </c>
      <c r="DP237" s="201"/>
      <c r="DQ237" s="201"/>
      <c r="DR237" s="203"/>
      <c r="DS237" s="201"/>
      <c r="DT237" s="201"/>
      <c r="DU237" s="201"/>
      <c r="DV237" s="201">
        <f t="shared" si="256"/>
        <v>0</v>
      </c>
      <c r="DW237" s="201"/>
      <c r="DX237" s="201"/>
      <c r="DY237" s="203"/>
      <c r="DZ237" s="201"/>
      <c r="EA237" s="201"/>
      <c r="EB237" s="201"/>
      <c r="EC237" s="201">
        <f t="shared" si="257"/>
        <v>0</v>
      </c>
      <c r="ED237" s="201"/>
      <c r="EE237" s="201"/>
      <c r="EF237" s="201"/>
      <c r="EG237" s="201"/>
      <c r="EH237" s="201"/>
      <c r="EI237" s="201"/>
      <c r="EJ237" s="201">
        <f t="shared" si="258"/>
        <v>0</v>
      </c>
      <c r="EK237" s="201"/>
      <c r="EL237" s="201"/>
      <c r="EM237" s="203"/>
      <c r="EN237" s="201"/>
      <c r="EO237" s="201"/>
      <c r="EP237" s="201"/>
      <c r="EQ237" s="201">
        <f t="shared" si="259"/>
        <v>0</v>
      </c>
      <c r="ER237" s="201"/>
      <c r="ES237" s="201"/>
      <c r="ET237" s="203"/>
      <c r="EU237" s="201"/>
      <c r="EV237" s="201"/>
      <c r="EW237" s="201"/>
      <c r="EX237" s="201">
        <f t="shared" si="260"/>
        <v>0</v>
      </c>
      <c r="EY237" s="201"/>
      <c r="EZ237" s="201"/>
      <c r="FA237" s="203"/>
      <c r="FB237" s="201"/>
      <c r="FC237" s="201"/>
      <c r="FD237" s="201"/>
      <c r="FE237" s="201">
        <f t="shared" si="261"/>
        <v>0</v>
      </c>
      <c r="FF237" s="201"/>
      <c r="FG237" s="201"/>
      <c r="FH237" s="203"/>
      <c r="FI237" s="201"/>
      <c r="FJ237" s="201"/>
      <c r="FK237" s="201"/>
      <c r="FL237" s="201" t="str">
        <f t="shared" si="262"/>
        <v/>
      </c>
      <c r="FM237" s="201"/>
      <c r="FN237" s="201"/>
      <c r="FO237" s="203"/>
      <c r="FP237" s="201"/>
      <c r="FQ237" s="201"/>
      <c r="FR237" s="201"/>
      <c r="FS237" s="201">
        <f t="shared" si="263"/>
        <v>0</v>
      </c>
      <c r="FT237" s="201"/>
      <c r="FU237" s="201"/>
      <c r="FV237" s="201"/>
      <c r="FW237" s="201"/>
      <c r="FX237" s="201"/>
      <c r="FY237" s="201"/>
      <c r="FZ237" s="201" t="str">
        <f t="shared" si="264"/>
        <v/>
      </c>
      <c r="GA237" s="201"/>
      <c r="GB237" s="201"/>
      <c r="GC237" s="203"/>
      <c r="GD237" s="201"/>
      <c r="GE237" s="201"/>
      <c r="GF237" s="201"/>
      <c r="GG237" s="201" t="str">
        <f t="shared" si="265"/>
        <v/>
      </c>
      <c r="GH237" s="201"/>
      <c r="GI237" s="201"/>
      <c r="GJ237" s="203"/>
      <c r="GK237" s="201"/>
      <c r="GL237" s="201"/>
      <c r="GM237" s="201"/>
      <c r="GN237" s="201" t="str">
        <f t="shared" si="266"/>
        <v/>
      </c>
      <c r="GO237" s="201"/>
      <c r="GP237" s="201"/>
      <c r="GQ237" s="203"/>
      <c r="GR237" s="201"/>
      <c r="GS237" s="201"/>
      <c r="GT237" s="201"/>
      <c r="GU237" s="201" t="str">
        <f t="shared" si="267"/>
        <v/>
      </c>
      <c r="GV237" s="201"/>
      <c r="GW237" s="201"/>
      <c r="GX237" s="203"/>
      <c r="GY237" s="201"/>
      <c r="GZ237" s="201"/>
      <c r="HA237" s="201"/>
      <c r="HB237" s="201" t="str">
        <f t="shared" si="268"/>
        <v/>
      </c>
      <c r="HC237" s="201"/>
      <c r="HD237" s="201"/>
      <c r="HE237" s="203"/>
      <c r="HF237" s="201"/>
      <c r="HG237" s="201"/>
      <c r="HH237" s="201"/>
      <c r="HI237" s="201" t="str">
        <f t="shared" si="269"/>
        <v/>
      </c>
      <c r="HJ237" s="201"/>
      <c r="HK237" s="201"/>
      <c r="HL237" s="201"/>
      <c r="HM237" s="201"/>
      <c r="HN237" s="201"/>
      <c r="HO237" s="201"/>
      <c r="HP237" s="201" t="str">
        <f t="shared" si="270"/>
        <v/>
      </c>
      <c r="HQ237" s="201"/>
      <c r="HR237" s="201"/>
      <c r="HS237" s="203"/>
      <c r="HT237" s="201"/>
      <c r="HU237" s="201"/>
      <c r="HV237" s="201"/>
      <c r="HW237" s="201" t="str">
        <f t="shared" si="271"/>
        <v/>
      </c>
      <c r="HX237" s="201"/>
      <c r="HY237" s="201"/>
      <c r="HZ237" s="203"/>
      <c r="IA237" s="201"/>
      <c r="IB237" s="201"/>
      <c r="IC237" s="201"/>
      <c r="ID237" s="201" t="str">
        <f t="shared" si="272"/>
        <v/>
      </c>
      <c r="IE237" s="201"/>
      <c r="IF237" s="201"/>
      <c r="IG237" s="203"/>
      <c r="IH237" s="201"/>
      <c r="II237" s="201"/>
      <c r="IJ237" s="201"/>
      <c r="IK237" s="201" t="str">
        <f t="shared" si="273"/>
        <v/>
      </c>
      <c r="IL237" s="201"/>
      <c r="IM237" s="201"/>
      <c r="IN237" s="203"/>
      <c r="IO237" s="201"/>
      <c r="IP237" s="201"/>
      <c r="IQ237" s="201"/>
      <c r="IR237" s="201" t="str">
        <f t="shared" si="274"/>
        <v/>
      </c>
      <c r="IS237" s="201"/>
      <c r="IT237" s="201"/>
      <c r="IU237" s="203"/>
      <c r="IV237" s="201"/>
      <c r="IW237" s="201"/>
      <c r="IX237" s="201"/>
      <c r="IY237" s="201" t="str">
        <f t="shared" si="275"/>
        <v/>
      </c>
      <c r="IZ237" s="201"/>
      <c r="JA237" s="201"/>
      <c r="JB237" s="201"/>
      <c r="JC237" s="201"/>
      <c r="JD237" s="201"/>
      <c r="JE237" s="201"/>
      <c r="JF237" s="201" t="str">
        <f t="shared" si="276"/>
        <v/>
      </c>
      <c r="JG237" s="201"/>
      <c r="JH237" s="201"/>
      <c r="JI237" s="203"/>
      <c r="JJ237" s="201"/>
      <c r="JK237" s="201"/>
      <c r="JL237" s="201"/>
      <c r="JM237" s="201" t="str">
        <f t="shared" si="277"/>
        <v/>
      </c>
      <c r="JN237" s="201"/>
      <c r="JO237" s="201"/>
      <c r="JP237" s="203"/>
      <c r="JQ237" s="201"/>
      <c r="JR237" s="201"/>
      <c r="JS237" s="201"/>
      <c r="JT237" s="201" t="str">
        <f t="shared" si="278"/>
        <v/>
      </c>
      <c r="JU237" s="201"/>
      <c r="JV237" s="201"/>
      <c r="JW237" s="203"/>
      <c r="JX237" s="201"/>
      <c r="JY237" s="201"/>
      <c r="JZ237" s="201"/>
      <c r="KA237" s="201" t="str">
        <f t="shared" si="279"/>
        <v/>
      </c>
      <c r="KB237" s="201"/>
      <c r="KC237" s="201"/>
      <c r="KD237" s="203"/>
      <c r="KE237" s="201"/>
      <c r="KF237" s="201"/>
      <c r="KG237" s="201"/>
      <c r="KH237" s="201" t="str">
        <f t="shared" si="280"/>
        <v/>
      </c>
      <c r="KI237" s="201"/>
      <c r="KJ237" s="201"/>
      <c r="KK237" s="203"/>
      <c r="KL237" s="201"/>
      <c r="KM237" s="201"/>
      <c r="KN237" s="201"/>
      <c r="KO237" s="201" t="str">
        <f t="shared" si="281"/>
        <v/>
      </c>
      <c r="KP237" s="201"/>
      <c r="KQ237" s="201"/>
      <c r="KR237" s="201"/>
      <c r="KS237" s="201"/>
      <c r="KT237" s="201"/>
      <c r="KU237" s="201"/>
      <c r="KV237" s="201" t="str">
        <f t="shared" si="282"/>
        <v/>
      </c>
      <c r="KW237" s="201"/>
      <c r="KX237" s="201"/>
      <c r="KY237" s="203"/>
      <c r="KZ237" s="201"/>
      <c r="LA237" s="201"/>
      <c r="LB237" s="201"/>
      <c r="LC237" s="201" t="str">
        <f t="shared" si="283"/>
        <v/>
      </c>
      <c r="LD237" s="201"/>
      <c r="LE237" s="201"/>
      <c r="LF237" s="203"/>
      <c r="LG237" s="201"/>
      <c r="LH237" s="201"/>
      <c r="LI237" s="201"/>
      <c r="LJ237" s="201" t="str">
        <f t="shared" si="294"/>
        <v/>
      </c>
      <c r="LK237" s="201"/>
      <c r="LL237" s="201"/>
      <c r="LM237" s="203"/>
      <c r="LN237" s="201"/>
      <c r="LO237" s="201"/>
      <c r="LP237" s="201"/>
      <c r="LQ237" s="201" t="str">
        <f t="shared" si="295"/>
        <v/>
      </c>
      <c r="LR237" s="201"/>
      <c r="LS237" s="201"/>
      <c r="LT237" s="203"/>
      <c r="LU237" s="201"/>
      <c r="LV237" s="201"/>
      <c r="LW237" s="201"/>
      <c r="LX237" s="201" t="str">
        <f t="shared" si="296"/>
        <v/>
      </c>
      <c r="LY237" s="201"/>
      <c r="LZ237" s="201"/>
      <c r="MA237" s="203"/>
      <c r="MB237" s="201"/>
      <c r="MC237" s="201"/>
      <c r="MD237" s="201"/>
      <c r="ME237" s="201" t="str">
        <f t="shared" si="297"/>
        <v/>
      </c>
      <c r="MF237" s="201"/>
      <c r="MG237" s="201"/>
      <c r="MH237" s="201"/>
      <c r="MI237" s="201"/>
      <c r="MJ237" s="201"/>
      <c r="MK237" s="201"/>
      <c r="ML237" s="201" t="str">
        <f t="shared" si="298"/>
        <v/>
      </c>
      <c r="MM237" s="201"/>
      <c r="MN237" s="201"/>
      <c r="MO237" s="203"/>
      <c r="MP237" s="201"/>
      <c r="MQ237" s="201"/>
      <c r="MR237" s="201"/>
      <c r="MS237" s="201" t="str">
        <f t="shared" si="299"/>
        <v/>
      </c>
      <c r="MT237" s="201"/>
      <c r="MU237" s="201"/>
      <c r="MV237" s="203"/>
      <c r="MW237" s="201"/>
      <c r="MX237" s="201"/>
      <c r="MY237" s="201"/>
      <c r="MZ237" s="201" t="str">
        <f t="shared" si="300"/>
        <v/>
      </c>
      <c r="NA237" s="201"/>
      <c r="NB237" s="201"/>
      <c r="NC237" s="203"/>
      <c r="ND237" s="201"/>
      <c r="NE237" s="201"/>
      <c r="NF237" s="201"/>
      <c r="NG237" s="201" t="str">
        <f t="shared" si="301"/>
        <v/>
      </c>
      <c r="NH237" s="201"/>
      <c r="NI237" s="201"/>
      <c r="NJ237" s="203"/>
      <c r="NK237" s="201"/>
      <c r="NL237" s="201"/>
      <c r="NM237" s="201"/>
      <c r="NN237" s="201" t="str">
        <f t="shared" si="302"/>
        <v/>
      </c>
      <c r="NO237" s="201"/>
      <c r="NP237" s="201"/>
      <c r="NQ237" s="203"/>
      <c r="NR237" s="201"/>
      <c r="NS237" s="201"/>
      <c r="NT237" s="201"/>
      <c r="NU237" s="201" t="str">
        <f t="shared" si="303"/>
        <v/>
      </c>
      <c r="NV237" s="201"/>
      <c r="NW237" s="201"/>
      <c r="NX237" s="201"/>
      <c r="NY237" s="201"/>
      <c r="NZ237" s="201"/>
      <c r="OA237" s="201"/>
      <c r="OB237" s="201" t="str">
        <f t="shared" si="304"/>
        <v/>
      </c>
      <c r="OC237" s="201"/>
      <c r="OD237" s="201"/>
      <c r="OE237" s="203"/>
      <c r="OF237" s="201"/>
      <c r="OG237" s="201"/>
      <c r="OH237" s="201"/>
      <c r="OI237" s="201" t="str">
        <f t="shared" si="305"/>
        <v/>
      </c>
      <c r="OJ237" s="201"/>
      <c r="OK237" s="201"/>
      <c r="OL237" s="203"/>
      <c r="OM237" s="201"/>
      <c r="ON237" s="201"/>
      <c r="OO237" s="201"/>
      <c r="OP237" s="201" t="str">
        <f t="shared" si="306"/>
        <v/>
      </c>
      <c r="OQ237" s="201"/>
      <c r="OR237" s="201"/>
      <c r="OS237" s="203"/>
      <c r="OT237" s="201"/>
      <c r="OU237" s="201"/>
      <c r="OV237" s="201"/>
      <c r="OW237" s="201" t="str">
        <f t="shared" si="307"/>
        <v/>
      </c>
      <c r="OX237" s="201"/>
      <c r="OY237" s="201"/>
      <c r="OZ237" s="203"/>
      <c r="PA237" s="201"/>
      <c r="PB237" s="201"/>
      <c r="PC237" s="201"/>
      <c r="PD237" s="201" t="str">
        <f t="shared" si="308"/>
        <v/>
      </c>
      <c r="PE237" s="201"/>
      <c r="PF237" s="201"/>
      <c r="PG237" s="203"/>
      <c r="PH237" s="201"/>
      <c r="PI237" s="201"/>
      <c r="PJ237" s="201"/>
      <c r="PK237" s="201" t="str">
        <f t="shared" si="309"/>
        <v/>
      </c>
      <c r="PL237" s="201"/>
      <c r="PM237" s="201"/>
      <c r="PN237" s="201"/>
      <c r="PO237" s="201"/>
      <c r="PP237" s="201"/>
      <c r="PQ237" s="201"/>
      <c r="PR237" s="201" t="str">
        <f t="shared" si="310"/>
        <v/>
      </c>
      <c r="PS237" s="201"/>
      <c r="PT237" s="201"/>
      <c r="PU237" s="201"/>
      <c r="PV237" s="201"/>
      <c r="PW237" s="201"/>
      <c r="PX237" s="201"/>
      <c r="PY237" s="201" t="str">
        <f t="shared" si="311"/>
        <v/>
      </c>
      <c r="PZ237" s="201"/>
      <c r="QA237" s="201"/>
      <c r="QB237" s="201"/>
      <c r="QC237" s="201"/>
      <c r="QD237" s="201"/>
      <c r="QE237" s="201"/>
      <c r="QF237" s="201" t="str">
        <f t="shared" si="312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5" x14ac:dyDescent="0.2">
      <c r="A238" s="201"/>
      <c r="B238" s="202"/>
      <c r="C238" s="202"/>
      <c r="D238" s="202"/>
      <c r="E238" s="202"/>
      <c r="F238" s="201"/>
      <c r="G238" s="201" t="e">
        <f t="shared" si="317"/>
        <v>#N/A</v>
      </c>
      <c r="H238" s="202"/>
      <c r="I238" s="202"/>
      <c r="J238" s="202"/>
      <c r="K238" s="201"/>
      <c r="L238" s="201"/>
      <c r="M238" s="201"/>
      <c r="N238" s="201">
        <f t="shared" si="318"/>
        <v>20</v>
      </c>
      <c r="O238" s="201"/>
      <c r="P238" s="201"/>
      <c r="Q238" s="203"/>
      <c r="R238" s="201"/>
      <c r="S238" s="201"/>
      <c r="T238" s="201"/>
      <c r="U238" s="201">
        <f t="shared" si="319"/>
        <v>0</v>
      </c>
      <c r="V238" s="201"/>
      <c r="W238" s="201"/>
      <c r="X238" s="203"/>
      <c r="Y238" s="201"/>
      <c r="Z238" s="201"/>
      <c r="AA238" s="201"/>
      <c r="AB238" s="201">
        <f t="shared" si="320"/>
        <v>20</v>
      </c>
      <c r="AC238" s="201"/>
      <c r="AD238" s="201"/>
      <c r="AE238" s="203"/>
      <c r="AF238" s="201"/>
      <c r="AG238" s="201"/>
      <c r="AH238" s="201"/>
      <c r="AI238" s="201">
        <f t="shared" si="243"/>
        <v>0</v>
      </c>
      <c r="AJ238" s="201"/>
      <c r="AK238" s="201"/>
      <c r="AL238" s="203"/>
      <c r="AM238" s="201"/>
      <c r="AN238" s="201"/>
      <c r="AO238" s="201"/>
      <c r="AP238" s="201">
        <f t="shared" si="244"/>
        <v>0</v>
      </c>
      <c r="AQ238" s="201"/>
      <c r="AR238" s="201"/>
      <c r="AS238" s="203"/>
      <c r="AT238" s="201"/>
      <c r="AU238" s="201"/>
      <c r="AV238" s="201"/>
      <c r="AW238" s="201">
        <f t="shared" si="245"/>
        <v>0</v>
      </c>
      <c r="AX238" s="201"/>
      <c r="AY238" s="201"/>
      <c r="AZ238" s="201"/>
      <c r="BA238" s="201"/>
      <c r="BB238" s="201"/>
      <c r="BC238" s="201"/>
      <c r="BD238" s="201">
        <f t="shared" si="246"/>
        <v>0</v>
      </c>
      <c r="BE238" s="201"/>
      <c r="BF238" s="201"/>
      <c r="BG238" s="203"/>
      <c r="BH238" s="201"/>
      <c r="BI238" s="201"/>
      <c r="BJ238" s="201"/>
      <c r="BK238" s="201">
        <f t="shared" si="247"/>
        <v>0</v>
      </c>
      <c r="BL238" s="201"/>
      <c r="BM238" s="201"/>
      <c r="BN238" s="203"/>
      <c r="BO238" s="201"/>
      <c r="BP238" s="201"/>
      <c r="BQ238" s="201"/>
      <c r="BR238" s="201">
        <f t="shared" si="248"/>
        <v>0</v>
      </c>
      <c r="BS238" s="201"/>
      <c r="BT238" s="201"/>
      <c r="BU238" s="203"/>
      <c r="BV238" s="201"/>
      <c r="BW238" s="201"/>
      <c r="BX238" s="201"/>
      <c r="BY238" s="201">
        <f t="shared" si="249"/>
        <v>30</v>
      </c>
      <c r="BZ238" s="201"/>
      <c r="CA238" s="201"/>
      <c r="CB238" s="203"/>
      <c r="CC238" s="201"/>
      <c r="CD238" s="201"/>
      <c r="CE238" s="201"/>
      <c r="CF238" s="201">
        <f t="shared" si="250"/>
        <v>0</v>
      </c>
      <c r="CG238" s="201"/>
      <c r="CH238" s="201"/>
      <c r="CI238" s="203"/>
      <c r="CJ238" s="201"/>
      <c r="CK238" s="201"/>
      <c r="CL238" s="201"/>
      <c r="CM238" s="201">
        <f t="shared" si="251"/>
        <v>0</v>
      </c>
      <c r="CN238" s="201"/>
      <c r="CO238" s="201"/>
      <c r="CP238" s="201"/>
      <c r="CQ238" s="201"/>
      <c r="CR238" s="201"/>
      <c r="CS238" s="201"/>
      <c r="CT238" s="201">
        <f t="shared" si="252"/>
        <v>0</v>
      </c>
      <c r="CU238" s="201"/>
      <c r="CV238" s="201"/>
      <c r="CW238" s="203"/>
      <c r="CX238" s="201"/>
      <c r="CY238" s="201"/>
      <c r="CZ238" s="201"/>
      <c r="DA238" s="201">
        <f t="shared" si="253"/>
        <v>0</v>
      </c>
      <c r="DB238" s="201"/>
      <c r="DC238" s="201"/>
      <c r="DD238" s="203"/>
      <c r="DE238" s="201"/>
      <c r="DF238" s="201"/>
      <c r="DG238" s="201"/>
      <c r="DH238" s="201">
        <f t="shared" si="254"/>
        <v>20</v>
      </c>
      <c r="DI238" s="201"/>
      <c r="DJ238" s="201"/>
      <c r="DK238" s="203"/>
      <c r="DL238" s="201"/>
      <c r="DM238" s="201"/>
      <c r="DN238" s="201"/>
      <c r="DO238" s="201">
        <f t="shared" si="255"/>
        <v>0</v>
      </c>
      <c r="DP238" s="201"/>
      <c r="DQ238" s="201"/>
      <c r="DR238" s="203"/>
      <c r="DS238" s="201"/>
      <c r="DT238" s="201"/>
      <c r="DU238" s="201"/>
      <c r="DV238" s="201">
        <f t="shared" si="256"/>
        <v>0</v>
      </c>
      <c r="DW238" s="201"/>
      <c r="DX238" s="201"/>
      <c r="DY238" s="203"/>
      <c r="DZ238" s="201"/>
      <c r="EA238" s="201"/>
      <c r="EB238" s="201"/>
      <c r="EC238" s="201">
        <f t="shared" si="257"/>
        <v>0</v>
      </c>
      <c r="ED238" s="201"/>
      <c r="EE238" s="201"/>
      <c r="EF238" s="201"/>
      <c r="EG238" s="201"/>
      <c r="EH238" s="201"/>
      <c r="EI238" s="201"/>
      <c r="EJ238" s="201">
        <f t="shared" si="258"/>
        <v>0</v>
      </c>
      <c r="EK238" s="201"/>
      <c r="EL238" s="201"/>
      <c r="EM238" s="203"/>
      <c r="EN238" s="201"/>
      <c r="EO238" s="201"/>
      <c r="EP238" s="201"/>
      <c r="EQ238" s="201">
        <f t="shared" si="259"/>
        <v>0</v>
      </c>
      <c r="ER238" s="201"/>
      <c r="ES238" s="201"/>
      <c r="ET238" s="203"/>
      <c r="EU238" s="201"/>
      <c r="EV238" s="201"/>
      <c r="EW238" s="201"/>
      <c r="EX238" s="201">
        <f t="shared" si="260"/>
        <v>0</v>
      </c>
      <c r="EY238" s="201"/>
      <c r="EZ238" s="201"/>
      <c r="FA238" s="203"/>
      <c r="FB238" s="201"/>
      <c r="FC238" s="201"/>
      <c r="FD238" s="201"/>
      <c r="FE238" s="201">
        <f t="shared" si="261"/>
        <v>0</v>
      </c>
      <c r="FF238" s="201"/>
      <c r="FG238" s="201"/>
      <c r="FH238" s="203"/>
      <c r="FI238" s="201"/>
      <c r="FJ238" s="201"/>
      <c r="FK238" s="201"/>
      <c r="FL238" s="201" t="str">
        <f t="shared" si="262"/>
        <v/>
      </c>
      <c r="FM238" s="201"/>
      <c r="FN238" s="201"/>
      <c r="FO238" s="203"/>
      <c r="FP238" s="201"/>
      <c r="FQ238" s="201"/>
      <c r="FR238" s="201"/>
      <c r="FS238" s="201">
        <f t="shared" si="263"/>
        <v>0</v>
      </c>
      <c r="FT238" s="201"/>
      <c r="FU238" s="201"/>
      <c r="FV238" s="201"/>
      <c r="FW238" s="201"/>
      <c r="FX238" s="201"/>
      <c r="FY238" s="201"/>
      <c r="FZ238" s="201" t="str">
        <f t="shared" si="264"/>
        <v/>
      </c>
      <c r="GA238" s="201"/>
      <c r="GB238" s="201"/>
      <c r="GC238" s="203"/>
      <c r="GD238" s="201"/>
      <c r="GE238" s="201"/>
      <c r="GF238" s="201"/>
      <c r="GG238" s="201" t="str">
        <f t="shared" si="265"/>
        <v/>
      </c>
      <c r="GH238" s="201"/>
      <c r="GI238" s="201"/>
      <c r="GJ238" s="203"/>
      <c r="GK238" s="201"/>
      <c r="GL238" s="201"/>
      <c r="GM238" s="201"/>
      <c r="GN238" s="201" t="str">
        <f t="shared" si="266"/>
        <v/>
      </c>
      <c r="GO238" s="201"/>
      <c r="GP238" s="201"/>
      <c r="GQ238" s="203"/>
      <c r="GR238" s="201"/>
      <c r="GS238" s="201"/>
      <c r="GT238" s="201"/>
      <c r="GU238" s="201" t="str">
        <f t="shared" si="267"/>
        <v/>
      </c>
      <c r="GV238" s="201"/>
      <c r="GW238" s="201"/>
      <c r="GX238" s="203"/>
      <c r="GY238" s="201"/>
      <c r="GZ238" s="201"/>
      <c r="HA238" s="201"/>
      <c r="HB238" s="201" t="str">
        <f t="shared" si="268"/>
        <v/>
      </c>
      <c r="HC238" s="201"/>
      <c r="HD238" s="201"/>
      <c r="HE238" s="203"/>
      <c r="HF238" s="201"/>
      <c r="HG238" s="201"/>
      <c r="HH238" s="201"/>
      <c r="HI238" s="201" t="str">
        <f t="shared" si="269"/>
        <v/>
      </c>
      <c r="HJ238" s="201"/>
      <c r="HK238" s="201"/>
      <c r="HL238" s="201"/>
      <c r="HM238" s="201"/>
      <c r="HN238" s="201"/>
      <c r="HO238" s="201"/>
      <c r="HP238" s="201" t="str">
        <f t="shared" si="270"/>
        <v/>
      </c>
      <c r="HQ238" s="201"/>
      <c r="HR238" s="201"/>
      <c r="HS238" s="203"/>
      <c r="HT238" s="201"/>
      <c r="HU238" s="201"/>
      <c r="HV238" s="201"/>
      <c r="HW238" s="201" t="str">
        <f t="shared" si="271"/>
        <v/>
      </c>
      <c r="HX238" s="201"/>
      <c r="HY238" s="201"/>
      <c r="HZ238" s="203"/>
      <c r="IA238" s="201"/>
      <c r="IB238" s="201"/>
      <c r="IC238" s="201"/>
      <c r="ID238" s="201" t="str">
        <f t="shared" si="272"/>
        <v/>
      </c>
      <c r="IE238" s="201"/>
      <c r="IF238" s="201"/>
      <c r="IG238" s="203"/>
      <c r="IH238" s="201"/>
      <c r="II238" s="201"/>
      <c r="IJ238" s="201"/>
      <c r="IK238" s="201" t="str">
        <f t="shared" si="273"/>
        <v/>
      </c>
      <c r="IL238" s="201"/>
      <c r="IM238" s="201"/>
      <c r="IN238" s="203"/>
      <c r="IO238" s="201"/>
      <c r="IP238" s="201"/>
      <c r="IQ238" s="201"/>
      <c r="IR238" s="201" t="str">
        <f t="shared" si="274"/>
        <v/>
      </c>
      <c r="IS238" s="201"/>
      <c r="IT238" s="201"/>
      <c r="IU238" s="203"/>
      <c r="IV238" s="201"/>
      <c r="IW238" s="201"/>
      <c r="IX238" s="201"/>
      <c r="IY238" s="201" t="str">
        <f t="shared" si="275"/>
        <v/>
      </c>
      <c r="IZ238" s="201"/>
      <c r="JA238" s="201"/>
      <c r="JB238" s="201"/>
      <c r="JC238" s="201"/>
      <c r="JD238" s="201"/>
      <c r="JE238" s="201"/>
      <c r="JF238" s="201" t="str">
        <f t="shared" si="276"/>
        <v/>
      </c>
      <c r="JG238" s="201"/>
      <c r="JH238" s="201"/>
      <c r="JI238" s="203"/>
      <c r="JJ238" s="201"/>
      <c r="JK238" s="201"/>
      <c r="JL238" s="201"/>
      <c r="JM238" s="201" t="str">
        <f t="shared" si="277"/>
        <v/>
      </c>
      <c r="JN238" s="201"/>
      <c r="JO238" s="201"/>
      <c r="JP238" s="203"/>
      <c r="JQ238" s="201"/>
      <c r="JR238" s="201"/>
      <c r="JS238" s="201"/>
      <c r="JT238" s="201" t="str">
        <f t="shared" si="278"/>
        <v/>
      </c>
      <c r="JU238" s="201"/>
      <c r="JV238" s="201"/>
      <c r="JW238" s="203"/>
      <c r="JX238" s="201"/>
      <c r="JY238" s="201"/>
      <c r="JZ238" s="201"/>
      <c r="KA238" s="201" t="str">
        <f t="shared" si="279"/>
        <v/>
      </c>
      <c r="KB238" s="201"/>
      <c r="KC238" s="201"/>
      <c r="KD238" s="203"/>
      <c r="KE238" s="201"/>
      <c r="KF238" s="201"/>
      <c r="KG238" s="201"/>
      <c r="KH238" s="201" t="str">
        <f t="shared" si="280"/>
        <v/>
      </c>
      <c r="KI238" s="201"/>
      <c r="KJ238" s="201"/>
      <c r="KK238" s="203"/>
      <c r="KL238" s="201"/>
      <c r="KM238" s="201"/>
      <c r="KN238" s="201"/>
      <c r="KO238" s="201" t="str">
        <f t="shared" si="281"/>
        <v/>
      </c>
      <c r="KP238" s="201"/>
      <c r="KQ238" s="201"/>
      <c r="KR238" s="201"/>
      <c r="KS238" s="201"/>
      <c r="KT238" s="201"/>
      <c r="KU238" s="201"/>
      <c r="KV238" s="201" t="str">
        <f t="shared" si="282"/>
        <v/>
      </c>
      <c r="KW238" s="201"/>
      <c r="KX238" s="201"/>
      <c r="KY238" s="203"/>
      <c r="KZ238" s="201"/>
      <c r="LA238" s="201"/>
      <c r="LB238" s="201"/>
      <c r="LC238" s="201" t="str">
        <f t="shared" si="283"/>
        <v/>
      </c>
      <c r="LD238" s="201"/>
      <c r="LE238" s="201"/>
      <c r="LF238" s="203"/>
      <c r="LG238" s="201"/>
      <c r="LH238" s="201"/>
      <c r="LI238" s="201"/>
      <c r="LJ238" s="201" t="str">
        <f t="shared" si="294"/>
        <v/>
      </c>
      <c r="LK238" s="201"/>
      <c r="LL238" s="201"/>
      <c r="LM238" s="203"/>
      <c r="LN238" s="201"/>
      <c r="LO238" s="201"/>
      <c r="LP238" s="201"/>
      <c r="LQ238" s="201" t="str">
        <f t="shared" si="295"/>
        <v/>
      </c>
      <c r="LR238" s="201"/>
      <c r="LS238" s="201"/>
      <c r="LT238" s="203"/>
      <c r="LU238" s="201"/>
      <c r="LV238" s="201"/>
      <c r="LW238" s="201"/>
      <c r="LX238" s="201" t="str">
        <f t="shared" si="296"/>
        <v/>
      </c>
      <c r="LY238" s="201"/>
      <c r="LZ238" s="201"/>
      <c r="MA238" s="203"/>
      <c r="MB238" s="201"/>
      <c r="MC238" s="201"/>
      <c r="MD238" s="201"/>
      <c r="ME238" s="201" t="str">
        <f t="shared" si="297"/>
        <v/>
      </c>
      <c r="MF238" s="201"/>
      <c r="MG238" s="201"/>
      <c r="MH238" s="201"/>
      <c r="MI238" s="201"/>
      <c r="MJ238" s="201"/>
      <c r="MK238" s="201"/>
      <c r="ML238" s="201" t="str">
        <f t="shared" si="298"/>
        <v/>
      </c>
      <c r="MM238" s="201"/>
      <c r="MN238" s="201"/>
      <c r="MO238" s="203"/>
      <c r="MP238" s="201"/>
      <c r="MQ238" s="201"/>
      <c r="MR238" s="201"/>
      <c r="MS238" s="201" t="str">
        <f t="shared" si="299"/>
        <v/>
      </c>
      <c r="MT238" s="201"/>
      <c r="MU238" s="201"/>
      <c r="MV238" s="203"/>
      <c r="MW238" s="201"/>
      <c r="MX238" s="201"/>
      <c r="MY238" s="201"/>
      <c r="MZ238" s="201" t="str">
        <f t="shared" si="300"/>
        <v/>
      </c>
      <c r="NA238" s="201"/>
      <c r="NB238" s="201"/>
      <c r="NC238" s="203"/>
      <c r="ND238" s="201"/>
      <c r="NE238" s="201"/>
      <c r="NF238" s="201"/>
      <c r="NG238" s="201" t="str">
        <f t="shared" si="301"/>
        <v/>
      </c>
      <c r="NH238" s="201"/>
      <c r="NI238" s="201"/>
      <c r="NJ238" s="203"/>
      <c r="NK238" s="201"/>
      <c r="NL238" s="201"/>
      <c r="NM238" s="201"/>
      <c r="NN238" s="201" t="str">
        <f t="shared" si="302"/>
        <v/>
      </c>
      <c r="NO238" s="201"/>
      <c r="NP238" s="201"/>
      <c r="NQ238" s="203"/>
      <c r="NR238" s="201"/>
      <c r="NS238" s="201"/>
      <c r="NT238" s="201"/>
      <c r="NU238" s="201" t="str">
        <f t="shared" si="303"/>
        <v/>
      </c>
      <c r="NV238" s="201"/>
      <c r="NW238" s="201"/>
      <c r="NX238" s="201"/>
      <c r="NY238" s="201"/>
      <c r="NZ238" s="201"/>
      <c r="OA238" s="201"/>
      <c r="OB238" s="201" t="str">
        <f t="shared" si="304"/>
        <v/>
      </c>
      <c r="OC238" s="201"/>
      <c r="OD238" s="201"/>
      <c r="OE238" s="203"/>
      <c r="OF238" s="201"/>
      <c r="OG238" s="201"/>
      <c r="OH238" s="201"/>
      <c r="OI238" s="201" t="str">
        <f t="shared" si="305"/>
        <v/>
      </c>
      <c r="OJ238" s="201"/>
      <c r="OK238" s="201"/>
      <c r="OL238" s="203"/>
      <c r="OM238" s="201"/>
      <c r="ON238" s="201"/>
      <c r="OO238" s="201"/>
      <c r="OP238" s="201" t="str">
        <f t="shared" si="306"/>
        <v/>
      </c>
      <c r="OQ238" s="201"/>
      <c r="OR238" s="201"/>
      <c r="OS238" s="203"/>
      <c r="OT238" s="201"/>
      <c r="OU238" s="201"/>
      <c r="OV238" s="201"/>
      <c r="OW238" s="201" t="str">
        <f t="shared" si="307"/>
        <v/>
      </c>
      <c r="OX238" s="201"/>
      <c r="OY238" s="201"/>
      <c r="OZ238" s="203"/>
      <c r="PA238" s="201"/>
      <c r="PB238" s="201"/>
      <c r="PC238" s="201"/>
      <c r="PD238" s="201" t="str">
        <f t="shared" si="308"/>
        <v/>
      </c>
      <c r="PE238" s="201"/>
      <c r="PF238" s="201"/>
      <c r="PG238" s="203"/>
      <c r="PH238" s="201"/>
      <c r="PI238" s="201"/>
      <c r="PJ238" s="201"/>
      <c r="PK238" s="201" t="str">
        <f t="shared" si="309"/>
        <v/>
      </c>
      <c r="PL238" s="201"/>
      <c r="PM238" s="201"/>
      <c r="PN238" s="201"/>
      <c r="PO238" s="201"/>
      <c r="PP238" s="201"/>
      <c r="PQ238" s="201"/>
      <c r="PR238" s="201" t="str">
        <f t="shared" si="310"/>
        <v/>
      </c>
      <c r="PS238" s="201"/>
      <c r="PT238" s="201"/>
      <c r="PU238" s="201"/>
      <c r="PV238" s="201"/>
      <c r="PW238" s="201"/>
      <c r="PX238" s="201"/>
      <c r="PY238" s="201" t="str">
        <f t="shared" si="311"/>
        <v/>
      </c>
      <c r="PZ238" s="201"/>
      <c r="QA238" s="201"/>
      <c r="QB238" s="201"/>
      <c r="QC238" s="201"/>
      <c r="QD238" s="201"/>
      <c r="QE238" s="201"/>
      <c r="QF238" s="201" t="str">
        <f t="shared" si="312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5" x14ac:dyDescent="0.2">
      <c r="A239" s="201"/>
      <c r="B239" s="202"/>
      <c r="C239" s="202"/>
      <c r="D239" s="202"/>
      <c r="E239" s="202"/>
      <c r="F239" s="201"/>
      <c r="G239" s="201" t="e">
        <f t="shared" si="317"/>
        <v>#N/A</v>
      </c>
      <c r="H239" s="202"/>
      <c r="I239" s="202"/>
      <c r="J239" s="202"/>
      <c r="K239" s="201"/>
      <c r="L239" s="201"/>
      <c r="M239" s="201"/>
      <c r="N239" s="201">
        <f t="shared" si="318"/>
        <v>20</v>
      </c>
      <c r="O239" s="201"/>
      <c r="P239" s="201"/>
      <c r="Q239" s="203"/>
      <c r="R239" s="201"/>
      <c r="S239" s="201"/>
      <c r="T239" s="201"/>
      <c r="U239" s="201">
        <f t="shared" si="319"/>
        <v>0</v>
      </c>
      <c r="V239" s="201"/>
      <c r="W239" s="201"/>
      <c r="X239" s="203"/>
      <c r="Y239" s="201"/>
      <c r="Z239" s="201"/>
      <c r="AA239" s="201"/>
      <c r="AB239" s="201">
        <f t="shared" si="320"/>
        <v>0</v>
      </c>
      <c r="AC239" s="201"/>
      <c r="AD239" s="201"/>
      <c r="AE239" s="203"/>
      <c r="AF239" s="201"/>
      <c r="AG239" s="201"/>
      <c r="AH239" s="201"/>
      <c r="AI239" s="201">
        <f t="shared" si="243"/>
        <v>0</v>
      </c>
      <c r="AJ239" s="201"/>
      <c r="AK239" s="201"/>
      <c r="AL239" s="203"/>
      <c r="AM239" s="201"/>
      <c r="AN239" s="201"/>
      <c r="AO239" s="201"/>
      <c r="AP239" s="201">
        <f t="shared" si="244"/>
        <v>0</v>
      </c>
      <c r="AQ239" s="201"/>
      <c r="AR239" s="201"/>
      <c r="AS239" s="203"/>
      <c r="AT239" s="201"/>
      <c r="AU239" s="201"/>
      <c r="AV239" s="201"/>
      <c r="AW239" s="201">
        <f t="shared" si="245"/>
        <v>0</v>
      </c>
      <c r="AX239" s="201"/>
      <c r="AY239" s="201"/>
      <c r="AZ239" s="201"/>
      <c r="BA239" s="201"/>
      <c r="BB239" s="201"/>
      <c r="BC239" s="201"/>
      <c r="BD239" s="201">
        <f t="shared" si="246"/>
        <v>0</v>
      </c>
      <c r="BE239" s="201"/>
      <c r="BF239" s="201"/>
      <c r="BG239" s="203"/>
      <c r="BH239" s="201"/>
      <c r="BI239" s="201"/>
      <c r="BJ239" s="201"/>
      <c r="BK239" s="201">
        <f t="shared" si="247"/>
        <v>0</v>
      </c>
      <c r="BL239" s="201"/>
      <c r="BM239" s="201"/>
      <c r="BN239" s="203"/>
      <c r="BO239" s="201"/>
      <c r="BP239" s="201"/>
      <c r="BQ239" s="201"/>
      <c r="BR239" s="201">
        <f t="shared" si="248"/>
        <v>0</v>
      </c>
      <c r="BS239" s="201"/>
      <c r="BT239" s="201"/>
      <c r="BU239" s="203"/>
      <c r="BV239" s="201"/>
      <c r="BW239" s="201"/>
      <c r="BX239" s="201"/>
      <c r="BY239" s="201">
        <f t="shared" si="249"/>
        <v>0</v>
      </c>
      <c r="BZ239" s="201"/>
      <c r="CA239" s="201"/>
      <c r="CB239" s="203"/>
      <c r="CC239" s="201"/>
      <c r="CD239" s="201"/>
      <c r="CE239" s="201"/>
      <c r="CF239" s="201">
        <f t="shared" si="250"/>
        <v>0</v>
      </c>
      <c r="CG239" s="201"/>
      <c r="CH239" s="201"/>
      <c r="CI239" s="203"/>
      <c r="CJ239" s="201"/>
      <c r="CK239" s="201"/>
      <c r="CL239" s="201"/>
      <c r="CM239" s="201">
        <f t="shared" si="251"/>
        <v>0</v>
      </c>
      <c r="CN239" s="201"/>
      <c r="CO239" s="201"/>
      <c r="CP239" s="201"/>
      <c r="CQ239" s="201"/>
      <c r="CR239" s="201"/>
      <c r="CS239" s="201"/>
      <c r="CT239" s="201">
        <f t="shared" si="252"/>
        <v>0</v>
      </c>
      <c r="CU239" s="201"/>
      <c r="CV239" s="201"/>
      <c r="CW239" s="203"/>
      <c r="CX239" s="201"/>
      <c r="CY239" s="201"/>
      <c r="CZ239" s="201"/>
      <c r="DA239" s="201">
        <f t="shared" si="253"/>
        <v>0</v>
      </c>
      <c r="DB239" s="201"/>
      <c r="DC239" s="201"/>
      <c r="DD239" s="203"/>
      <c r="DE239" s="201"/>
      <c r="DF239" s="201"/>
      <c r="DG239" s="201"/>
      <c r="DH239" s="201">
        <f t="shared" si="254"/>
        <v>0</v>
      </c>
      <c r="DI239" s="201"/>
      <c r="DJ239" s="201"/>
      <c r="DK239" s="203"/>
      <c r="DL239" s="201"/>
      <c r="DM239" s="201"/>
      <c r="DN239" s="201"/>
      <c r="DO239" s="201">
        <f t="shared" si="255"/>
        <v>0</v>
      </c>
      <c r="DP239" s="201"/>
      <c r="DQ239" s="201"/>
      <c r="DR239" s="203"/>
      <c r="DS239" s="201"/>
      <c r="DT239" s="201"/>
      <c r="DU239" s="201"/>
      <c r="DV239" s="201">
        <f t="shared" si="256"/>
        <v>0</v>
      </c>
      <c r="DW239" s="201"/>
      <c r="DX239" s="201"/>
      <c r="DY239" s="203"/>
      <c r="DZ239" s="201"/>
      <c r="EA239" s="201"/>
      <c r="EB239" s="201"/>
      <c r="EC239" s="201">
        <f t="shared" si="257"/>
        <v>0</v>
      </c>
      <c r="ED239" s="201"/>
      <c r="EE239" s="201"/>
      <c r="EF239" s="201"/>
      <c r="EG239" s="201"/>
      <c r="EH239" s="201"/>
      <c r="EI239" s="201"/>
      <c r="EJ239" s="201">
        <f t="shared" si="258"/>
        <v>20</v>
      </c>
      <c r="EK239" s="201"/>
      <c r="EL239" s="201"/>
      <c r="EM239" s="203"/>
      <c r="EN239" s="201"/>
      <c r="EO239" s="201"/>
      <c r="EP239" s="201"/>
      <c r="EQ239" s="201">
        <f t="shared" si="259"/>
        <v>0</v>
      </c>
      <c r="ER239" s="201"/>
      <c r="ES239" s="201"/>
      <c r="ET239" s="203"/>
      <c r="EU239" s="201"/>
      <c r="EV239" s="201"/>
      <c r="EW239" s="201"/>
      <c r="EX239" s="201">
        <f t="shared" si="260"/>
        <v>0</v>
      </c>
      <c r="EY239" s="201"/>
      <c r="EZ239" s="201"/>
      <c r="FA239" s="203"/>
      <c r="FB239" s="201"/>
      <c r="FC239" s="201"/>
      <c r="FD239" s="201"/>
      <c r="FE239" s="201">
        <f t="shared" si="261"/>
        <v>0</v>
      </c>
      <c r="FF239" s="201"/>
      <c r="FG239" s="201"/>
      <c r="FH239" s="203"/>
      <c r="FI239" s="201"/>
      <c r="FJ239" s="201"/>
      <c r="FK239" s="201"/>
      <c r="FL239" s="201" t="str">
        <f t="shared" si="262"/>
        <v/>
      </c>
      <c r="FM239" s="201"/>
      <c r="FN239" s="201"/>
      <c r="FO239" s="203"/>
      <c r="FP239" s="201"/>
      <c r="FQ239" s="201"/>
      <c r="FR239" s="201"/>
      <c r="FS239" s="201">
        <f t="shared" si="263"/>
        <v>0</v>
      </c>
      <c r="FT239" s="201"/>
      <c r="FU239" s="201"/>
      <c r="FV239" s="201"/>
      <c r="FW239" s="201"/>
      <c r="FX239" s="201"/>
      <c r="FY239" s="201"/>
      <c r="FZ239" s="201" t="str">
        <f t="shared" si="264"/>
        <v/>
      </c>
      <c r="GA239" s="201"/>
      <c r="GB239" s="201"/>
      <c r="GC239" s="203"/>
      <c r="GD239" s="201"/>
      <c r="GE239" s="201"/>
      <c r="GF239" s="201"/>
      <c r="GG239" s="201" t="str">
        <f t="shared" si="265"/>
        <v/>
      </c>
      <c r="GH239" s="201"/>
      <c r="GI239" s="201"/>
      <c r="GJ239" s="203"/>
      <c r="GK239" s="201"/>
      <c r="GL239" s="201"/>
      <c r="GM239" s="201"/>
      <c r="GN239" s="201" t="str">
        <f t="shared" si="266"/>
        <v/>
      </c>
      <c r="GO239" s="201"/>
      <c r="GP239" s="201"/>
      <c r="GQ239" s="203"/>
      <c r="GR239" s="201"/>
      <c r="GS239" s="201"/>
      <c r="GT239" s="201"/>
      <c r="GU239" s="201" t="str">
        <f t="shared" si="267"/>
        <v/>
      </c>
      <c r="GV239" s="201"/>
      <c r="GW239" s="201"/>
      <c r="GX239" s="203"/>
      <c r="GY239" s="201"/>
      <c r="GZ239" s="201"/>
      <c r="HA239" s="201"/>
      <c r="HB239" s="201" t="str">
        <f t="shared" si="268"/>
        <v/>
      </c>
      <c r="HC239" s="201"/>
      <c r="HD239" s="201"/>
      <c r="HE239" s="203"/>
      <c r="HF239" s="201"/>
      <c r="HG239" s="201"/>
      <c r="HH239" s="201"/>
      <c r="HI239" s="201" t="str">
        <f t="shared" si="269"/>
        <v/>
      </c>
      <c r="HJ239" s="201"/>
      <c r="HK239" s="201"/>
      <c r="HL239" s="201"/>
      <c r="HM239" s="201"/>
      <c r="HN239" s="201"/>
      <c r="HO239" s="201"/>
      <c r="HP239" s="201" t="str">
        <f t="shared" si="270"/>
        <v/>
      </c>
      <c r="HQ239" s="201"/>
      <c r="HR239" s="201"/>
      <c r="HS239" s="203"/>
      <c r="HT239" s="201"/>
      <c r="HU239" s="201"/>
      <c r="HV239" s="201"/>
      <c r="HW239" s="201" t="str">
        <f t="shared" si="271"/>
        <v/>
      </c>
      <c r="HX239" s="201"/>
      <c r="HY239" s="201"/>
      <c r="HZ239" s="203"/>
      <c r="IA239" s="201"/>
      <c r="IB239" s="201"/>
      <c r="IC239" s="201"/>
      <c r="ID239" s="201" t="str">
        <f t="shared" si="272"/>
        <v/>
      </c>
      <c r="IE239" s="201"/>
      <c r="IF239" s="201"/>
      <c r="IG239" s="203"/>
      <c r="IH239" s="201"/>
      <c r="II239" s="201"/>
      <c r="IJ239" s="201"/>
      <c r="IK239" s="201" t="str">
        <f t="shared" si="273"/>
        <v/>
      </c>
      <c r="IL239" s="201"/>
      <c r="IM239" s="201"/>
      <c r="IN239" s="203"/>
      <c r="IO239" s="201"/>
      <c r="IP239" s="201"/>
      <c r="IQ239" s="201"/>
      <c r="IR239" s="201" t="str">
        <f t="shared" si="274"/>
        <v/>
      </c>
      <c r="IS239" s="201"/>
      <c r="IT239" s="201"/>
      <c r="IU239" s="203"/>
      <c r="IV239" s="201"/>
      <c r="IW239" s="201"/>
      <c r="IX239" s="201"/>
      <c r="IY239" s="201" t="str">
        <f t="shared" si="275"/>
        <v/>
      </c>
      <c r="IZ239" s="201"/>
      <c r="JA239" s="201"/>
      <c r="JB239" s="201"/>
      <c r="JC239" s="201"/>
      <c r="JD239" s="201"/>
      <c r="JE239" s="201"/>
      <c r="JF239" s="201" t="str">
        <f t="shared" si="276"/>
        <v/>
      </c>
      <c r="JG239" s="201"/>
      <c r="JH239" s="201"/>
      <c r="JI239" s="203"/>
      <c r="JJ239" s="201"/>
      <c r="JK239" s="201"/>
      <c r="JL239" s="201"/>
      <c r="JM239" s="201" t="str">
        <f t="shared" si="277"/>
        <v/>
      </c>
      <c r="JN239" s="201"/>
      <c r="JO239" s="201"/>
      <c r="JP239" s="203"/>
      <c r="JQ239" s="201"/>
      <c r="JR239" s="201"/>
      <c r="JS239" s="201"/>
      <c r="JT239" s="201" t="str">
        <f t="shared" si="278"/>
        <v/>
      </c>
      <c r="JU239" s="201"/>
      <c r="JV239" s="201"/>
      <c r="JW239" s="203"/>
      <c r="JX239" s="201"/>
      <c r="JY239" s="201"/>
      <c r="JZ239" s="201"/>
      <c r="KA239" s="201" t="str">
        <f t="shared" si="279"/>
        <v/>
      </c>
      <c r="KB239" s="201"/>
      <c r="KC239" s="201"/>
      <c r="KD239" s="203"/>
      <c r="KE239" s="201"/>
      <c r="KF239" s="201"/>
      <c r="KG239" s="201"/>
      <c r="KH239" s="201" t="str">
        <f t="shared" si="280"/>
        <v/>
      </c>
      <c r="KI239" s="201"/>
      <c r="KJ239" s="201"/>
      <c r="KK239" s="203"/>
      <c r="KL239" s="201"/>
      <c r="KM239" s="201"/>
      <c r="KN239" s="201"/>
      <c r="KO239" s="201" t="str">
        <f t="shared" si="281"/>
        <v/>
      </c>
      <c r="KP239" s="201"/>
      <c r="KQ239" s="201"/>
      <c r="KR239" s="201"/>
      <c r="KS239" s="201"/>
      <c r="KT239" s="201"/>
      <c r="KU239" s="201"/>
      <c r="KV239" s="201" t="str">
        <f t="shared" si="282"/>
        <v/>
      </c>
      <c r="KW239" s="201"/>
      <c r="KX239" s="201"/>
      <c r="KY239" s="203"/>
      <c r="KZ239" s="201"/>
      <c r="LA239" s="201"/>
      <c r="LB239" s="201"/>
      <c r="LC239" s="201" t="str">
        <f t="shared" si="283"/>
        <v/>
      </c>
      <c r="LD239" s="201"/>
      <c r="LE239" s="201"/>
      <c r="LF239" s="203"/>
      <c r="LG239" s="201"/>
      <c r="LH239" s="201"/>
      <c r="LI239" s="201"/>
      <c r="LJ239" s="201" t="str">
        <f t="shared" si="294"/>
        <v/>
      </c>
      <c r="LK239" s="201"/>
      <c r="LL239" s="201"/>
      <c r="LM239" s="203"/>
      <c r="LN239" s="201"/>
      <c r="LO239" s="201"/>
      <c r="LP239" s="201"/>
      <c r="LQ239" s="201" t="str">
        <f t="shared" si="295"/>
        <v/>
      </c>
      <c r="LR239" s="201"/>
      <c r="LS239" s="201"/>
      <c r="LT239" s="203"/>
      <c r="LU239" s="201"/>
      <c r="LV239" s="201"/>
      <c r="LW239" s="201"/>
      <c r="LX239" s="201" t="str">
        <f t="shared" si="296"/>
        <v/>
      </c>
      <c r="LY239" s="201"/>
      <c r="LZ239" s="201"/>
      <c r="MA239" s="203"/>
      <c r="MB239" s="201"/>
      <c r="MC239" s="201"/>
      <c r="MD239" s="201"/>
      <c r="ME239" s="201" t="str">
        <f t="shared" si="297"/>
        <v/>
      </c>
      <c r="MF239" s="201"/>
      <c r="MG239" s="201"/>
      <c r="MH239" s="201"/>
      <c r="MI239" s="201"/>
      <c r="MJ239" s="201"/>
      <c r="MK239" s="201"/>
      <c r="ML239" s="201" t="str">
        <f t="shared" si="298"/>
        <v/>
      </c>
      <c r="MM239" s="201"/>
      <c r="MN239" s="201"/>
      <c r="MO239" s="203"/>
      <c r="MP239" s="201"/>
      <c r="MQ239" s="201"/>
      <c r="MR239" s="201"/>
      <c r="MS239" s="201" t="str">
        <f t="shared" si="299"/>
        <v/>
      </c>
      <c r="MT239" s="201"/>
      <c r="MU239" s="201"/>
      <c r="MV239" s="203"/>
      <c r="MW239" s="201"/>
      <c r="MX239" s="201"/>
      <c r="MY239" s="201"/>
      <c r="MZ239" s="201" t="str">
        <f t="shared" si="300"/>
        <v/>
      </c>
      <c r="NA239" s="201"/>
      <c r="NB239" s="201"/>
      <c r="NC239" s="203"/>
      <c r="ND239" s="201"/>
      <c r="NE239" s="201"/>
      <c r="NF239" s="201"/>
      <c r="NG239" s="201" t="str">
        <f t="shared" si="301"/>
        <v/>
      </c>
      <c r="NH239" s="201"/>
      <c r="NI239" s="201"/>
      <c r="NJ239" s="203"/>
      <c r="NK239" s="201"/>
      <c r="NL239" s="201"/>
      <c r="NM239" s="201"/>
      <c r="NN239" s="201" t="str">
        <f t="shared" si="302"/>
        <v/>
      </c>
      <c r="NO239" s="201"/>
      <c r="NP239" s="201"/>
      <c r="NQ239" s="203"/>
      <c r="NR239" s="201"/>
      <c r="NS239" s="201"/>
      <c r="NT239" s="201"/>
      <c r="NU239" s="201" t="str">
        <f t="shared" si="303"/>
        <v/>
      </c>
      <c r="NV239" s="201"/>
      <c r="NW239" s="201"/>
      <c r="NX239" s="201"/>
      <c r="NY239" s="201"/>
      <c r="NZ239" s="201"/>
      <c r="OA239" s="201"/>
      <c r="OB239" s="201" t="str">
        <f t="shared" si="304"/>
        <v/>
      </c>
      <c r="OC239" s="201"/>
      <c r="OD239" s="201"/>
      <c r="OE239" s="203"/>
      <c r="OF239" s="201"/>
      <c r="OG239" s="201"/>
      <c r="OH239" s="201"/>
      <c r="OI239" s="201" t="str">
        <f t="shared" si="305"/>
        <v/>
      </c>
      <c r="OJ239" s="201"/>
      <c r="OK239" s="201"/>
      <c r="OL239" s="203"/>
      <c r="OM239" s="201"/>
      <c r="ON239" s="201"/>
      <c r="OO239" s="201"/>
      <c r="OP239" s="201" t="str">
        <f t="shared" si="306"/>
        <v/>
      </c>
      <c r="OQ239" s="201"/>
      <c r="OR239" s="201"/>
      <c r="OS239" s="203"/>
      <c r="OT239" s="201"/>
      <c r="OU239" s="201"/>
      <c r="OV239" s="201"/>
      <c r="OW239" s="201" t="str">
        <f t="shared" si="307"/>
        <v/>
      </c>
      <c r="OX239" s="201"/>
      <c r="OY239" s="201"/>
      <c r="OZ239" s="203"/>
      <c r="PA239" s="201"/>
      <c r="PB239" s="201"/>
      <c r="PC239" s="201"/>
      <c r="PD239" s="201" t="str">
        <f t="shared" si="308"/>
        <v/>
      </c>
      <c r="PE239" s="201"/>
      <c r="PF239" s="201"/>
      <c r="PG239" s="203"/>
      <c r="PH239" s="201"/>
      <c r="PI239" s="201"/>
      <c r="PJ239" s="201"/>
      <c r="PK239" s="201" t="str">
        <f t="shared" si="309"/>
        <v/>
      </c>
      <c r="PL239" s="201"/>
      <c r="PM239" s="201"/>
      <c r="PN239" s="201"/>
      <c r="PO239" s="201"/>
      <c r="PP239" s="201"/>
      <c r="PQ239" s="201"/>
      <c r="PR239" s="201" t="str">
        <f t="shared" si="310"/>
        <v/>
      </c>
      <c r="PS239" s="201"/>
      <c r="PT239" s="201"/>
      <c r="PU239" s="201"/>
      <c r="PV239" s="201"/>
      <c r="PW239" s="201"/>
      <c r="PX239" s="201"/>
      <c r="PY239" s="201" t="str">
        <f t="shared" si="311"/>
        <v/>
      </c>
      <c r="PZ239" s="201"/>
      <c r="QA239" s="201"/>
      <c r="QB239" s="201"/>
      <c r="QC239" s="201"/>
      <c r="QD239" s="201"/>
      <c r="QE239" s="201"/>
      <c r="QF239" s="201" t="str">
        <f t="shared" si="312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5" x14ac:dyDescent="0.2">
      <c r="A240" s="201"/>
      <c r="B240" s="202"/>
      <c r="C240" s="202"/>
      <c r="D240" s="202"/>
      <c r="E240" s="202"/>
      <c r="F240" s="201"/>
      <c r="G240" s="201" t="e">
        <f t="shared" si="317"/>
        <v>#N/A</v>
      </c>
      <c r="H240" s="202"/>
      <c r="I240" s="202"/>
      <c r="J240" s="202"/>
      <c r="K240" s="201"/>
      <c r="L240" s="201"/>
      <c r="M240" s="201"/>
      <c r="N240" s="201">
        <f t="shared" si="318"/>
        <v>20</v>
      </c>
      <c r="O240" s="201"/>
      <c r="P240" s="201"/>
      <c r="Q240" s="203"/>
      <c r="R240" s="201"/>
      <c r="S240" s="201"/>
      <c r="T240" s="201"/>
      <c r="U240" s="201">
        <f t="shared" si="319"/>
        <v>0</v>
      </c>
      <c r="V240" s="201"/>
      <c r="W240" s="201"/>
      <c r="X240" s="203"/>
      <c r="Y240" s="201"/>
      <c r="Z240" s="201"/>
      <c r="AA240" s="201"/>
      <c r="AB240" s="201">
        <f t="shared" si="320"/>
        <v>0</v>
      </c>
      <c r="AC240" s="201"/>
      <c r="AD240" s="201"/>
      <c r="AE240" s="203"/>
      <c r="AF240" s="201"/>
      <c r="AG240" s="201"/>
      <c r="AH240" s="201"/>
      <c r="AI240" s="201">
        <f t="shared" si="243"/>
        <v>0</v>
      </c>
      <c r="AJ240" s="201"/>
      <c r="AK240" s="201"/>
      <c r="AL240" s="203"/>
      <c r="AM240" s="201"/>
      <c r="AN240" s="201"/>
      <c r="AO240" s="201"/>
      <c r="AP240" s="201">
        <f t="shared" si="244"/>
        <v>20</v>
      </c>
      <c r="AQ240" s="201"/>
      <c r="AR240" s="201"/>
      <c r="AS240" s="203"/>
      <c r="AT240" s="201"/>
      <c r="AU240" s="201"/>
      <c r="AV240" s="201"/>
      <c r="AW240" s="201">
        <f t="shared" si="245"/>
        <v>0</v>
      </c>
      <c r="AX240" s="201"/>
      <c r="AY240" s="201"/>
      <c r="AZ240" s="201"/>
      <c r="BA240" s="201"/>
      <c r="BB240" s="201"/>
      <c r="BC240" s="201"/>
      <c r="BD240" s="201">
        <f t="shared" si="246"/>
        <v>0</v>
      </c>
      <c r="BE240" s="201"/>
      <c r="BF240" s="201"/>
      <c r="BG240" s="203"/>
      <c r="BH240" s="201"/>
      <c r="BI240" s="201"/>
      <c r="BJ240" s="201"/>
      <c r="BK240" s="201">
        <f t="shared" si="247"/>
        <v>0</v>
      </c>
      <c r="BL240" s="201"/>
      <c r="BM240" s="201"/>
      <c r="BN240" s="203"/>
      <c r="BO240" s="201"/>
      <c r="BP240" s="201"/>
      <c r="BQ240" s="201"/>
      <c r="BR240" s="201">
        <f t="shared" si="248"/>
        <v>0</v>
      </c>
      <c r="BS240" s="201"/>
      <c r="BT240" s="201"/>
      <c r="BU240" s="203"/>
      <c r="BV240" s="201"/>
      <c r="BW240" s="201"/>
      <c r="BX240" s="201"/>
      <c r="BY240" s="201">
        <f t="shared" si="249"/>
        <v>0</v>
      </c>
      <c r="BZ240" s="201"/>
      <c r="CA240" s="201"/>
      <c r="CB240" s="203"/>
      <c r="CC240" s="201"/>
      <c r="CD240" s="201"/>
      <c r="CE240" s="201"/>
      <c r="CF240" s="201">
        <f t="shared" si="250"/>
        <v>0</v>
      </c>
      <c r="CG240" s="201"/>
      <c r="CH240" s="201"/>
      <c r="CI240" s="203"/>
      <c r="CJ240" s="201"/>
      <c r="CK240" s="201"/>
      <c r="CL240" s="201"/>
      <c r="CM240" s="201">
        <f t="shared" si="251"/>
        <v>0</v>
      </c>
      <c r="CN240" s="201"/>
      <c r="CO240" s="201"/>
      <c r="CP240" s="201"/>
      <c r="CQ240" s="201"/>
      <c r="CR240" s="201"/>
      <c r="CS240" s="201"/>
      <c r="CT240" s="201">
        <f t="shared" si="252"/>
        <v>0</v>
      </c>
      <c r="CU240" s="201"/>
      <c r="CV240" s="201"/>
      <c r="CW240" s="203"/>
      <c r="CX240" s="201"/>
      <c r="CY240" s="201"/>
      <c r="CZ240" s="201"/>
      <c r="DA240" s="201">
        <f t="shared" si="253"/>
        <v>0</v>
      </c>
      <c r="DB240" s="201"/>
      <c r="DC240" s="201"/>
      <c r="DD240" s="203"/>
      <c r="DE240" s="201"/>
      <c r="DF240" s="201"/>
      <c r="DG240" s="201"/>
      <c r="DH240" s="201">
        <f t="shared" si="254"/>
        <v>0</v>
      </c>
      <c r="DI240" s="201"/>
      <c r="DJ240" s="201"/>
      <c r="DK240" s="203"/>
      <c r="DL240" s="201"/>
      <c r="DM240" s="201"/>
      <c r="DN240" s="201"/>
      <c r="DO240" s="201">
        <f t="shared" si="255"/>
        <v>0</v>
      </c>
      <c r="DP240" s="201"/>
      <c r="DQ240" s="201"/>
      <c r="DR240" s="203"/>
      <c r="DS240" s="201"/>
      <c r="DT240" s="201"/>
      <c r="DU240" s="201"/>
      <c r="DV240" s="201">
        <f t="shared" si="256"/>
        <v>0</v>
      </c>
      <c r="DW240" s="201"/>
      <c r="DX240" s="201"/>
      <c r="DY240" s="203"/>
      <c r="DZ240" s="201"/>
      <c r="EA240" s="201"/>
      <c r="EB240" s="201"/>
      <c r="EC240" s="201">
        <f t="shared" si="257"/>
        <v>0</v>
      </c>
      <c r="ED240" s="201"/>
      <c r="EE240" s="201"/>
      <c r="EF240" s="201"/>
      <c r="EG240" s="201"/>
      <c r="EH240" s="201"/>
      <c r="EI240" s="201"/>
      <c r="EJ240" s="201">
        <f t="shared" si="258"/>
        <v>0</v>
      </c>
      <c r="EK240" s="201"/>
      <c r="EL240" s="201"/>
      <c r="EM240" s="203"/>
      <c r="EN240" s="201"/>
      <c r="EO240" s="201"/>
      <c r="EP240" s="201"/>
      <c r="EQ240" s="201">
        <f t="shared" si="259"/>
        <v>0</v>
      </c>
      <c r="ER240" s="201"/>
      <c r="ES240" s="201"/>
      <c r="ET240" s="203"/>
      <c r="EU240" s="201"/>
      <c r="EV240" s="201"/>
      <c r="EW240" s="201"/>
      <c r="EX240" s="201">
        <f t="shared" si="260"/>
        <v>0</v>
      </c>
      <c r="EY240" s="201"/>
      <c r="EZ240" s="201"/>
      <c r="FA240" s="203"/>
      <c r="FB240" s="201"/>
      <c r="FC240" s="201"/>
      <c r="FD240" s="201"/>
      <c r="FE240" s="201">
        <f t="shared" si="261"/>
        <v>0</v>
      </c>
      <c r="FF240" s="201"/>
      <c r="FG240" s="201"/>
      <c r="FH240" s="203"/>
      <c r="FI240" s="201"/>
      <c r="FJ240" s="201"/>
      <c r="FK240" s="201"/>
      <c r="FL240" s="201" t="str">
        <f t="shared" si="262"/>
        <v/>
      </c>
      <c r="FM240" s="201"/>
      <c r="FN240" s="201"/>
      <c r="FO240" s="203"/>
      <c r="FP240" s="201"/>
      <c r="FQ240" s="201"/>
      <c r="FR240" s="201"/>
      <c r="FS240" s="201">
        <f t="shared" si="263"/>
        <v>0</v>
      </c>
      <c r="FT240" s="201"/>
      <c r="FU240" s="201"/>
      <c r="FV240" s="201"/>
      <c r="FW240" s="201"/>
      <c r="FX240" s="201"/>
      <c r="FY240" s="201"/>
      <c r="FZ240" s="201" t="str">
        <f t="shared" si="264"/>
        <v/>
      </c>
      <c r="GA240" s="201"/>
      <c r="GB240" s="201"/>
      <c r="GC240" s="203"/>
      <c r="GD240" s="201"/>
      <c r="GE240" s="201"/>
      <c r="GF240" s="201"/>
      <c r="GG240" s="201" t="str">
        <f t="shared" si="265"/>
        <v/>
      </c>
      <c r="GH240" s="201"/>
      <c r="GI240" s="201"/>
      <c r="GJ240" s="203"/>
      <c r="GK240" s="201"/>
      <c r="GL240" s="201"/>
      <c r="GM240" s="201"/>
      <c r="GN240" s="201" t="str">
        <f t="shared" si="266"/>
        <v/>
      </c>
      <c r="GO240" s="201"/>
      <c r="GP240" s="201"/>
      <c r="GQ240" s="203"/>
      <c r="GR240" s="201"/>
      <c r="GS240" s="201"/>
      <c r="GT240" s="201"/>
      <c r="GU240" s="201" t="str">
        <f t="shared" si="267"/>
        <v/>
      </c>
      <c r="GV240" s="201"/>
      <c r="GW240" s="201"/>
      <c r="GX240" s="203"/>
      <c r="GY240" s="201"/>
      <c r="GZ240" s="201"/>
      <c r="HA240" s="201"/>
      <c r="HB240" s="201" t="str">
        <f t="shared" si="268"/>
        <v/>
      </c>
      <c r="HC240" s="201"/>
      <c r="HD240" s="201"/>
      <c r="HE240" s="203"/>
      <c r="HF240" s="201"/>
      <c r="HG240" s="201"/>
      <c r="HH240" s="201"/>
      <c r="HI240" s="201" t="str">
        <f t="shared" si="269"/>
        <v/>
      </c>
      <c r="HJ240" s="201"/>
      <c r="HK240" s="201"/>
      <c r="HL240" s="201"/>
      <c r="HM240" s="201"/>
      <c r="HN240" s="201"/>
      <c r="HO240" s="201"/>
      <c r="HP240" s="201" t="str">
        <f t="shared" si="270"/>
        <v/>
      </c>
      <c r="HQ240" s="201"/>
      <c r="HR240" s="201"/>
      <c r="HS240" s="203"/>
      <c r="HT240" s="201"/>
      <c r="HU240" s="201"/>
      <c r="HV240" s="201"/>
      <c r="HW240" s="201" t="str">
        <f t="shared" si="271"/>
        <v/>
      </c>
      <c r="HX240" s="201"/>
      <c r="HY240" s="201"/>
      <c r="HZ240" s="203"/>
      <c r="IA240" s="201"/>
      <c r="IB240" s="201"/>
      <c r="IC240" s="201"/>
      <c r="ID240" s="201" t="str">
        <f t="shared" si="272"/>
        <v/>
      </c>
      <c r="IE240" s="201"/>
      <c r="IF240" s="201"/>
      <c r="IG240" s="203"/>
      <c r="IH240" s="201"/>
      <c r="II240" s="201"/>
      <c r="IJ240" s="201"/>
      <c r="IK240" s="201" t="str">
        <f t="shared" si="273"/>
        <v/>
      </c>
      <c r="IL240" s="201"/>
      <c r="IM240" s="201"/>
      <c r="IN240" s="203"/>
      <c r="IO240" s="201"/>
      <c r="IP240" s="201"/>
      <c r="IQ240" s="201"/>
      <c r="IR240" s="201" t="str">
        <f t="shared" si="274"/>
        <v/>
      </c>
      <c r="IS240" s="201"/>
      <c r="IT240" s="201"/>
      <c r="IU240" s="203"/>
      <c r="IV240" s="201"/>
      <c r="IW240" s="201"/>
      <c r="IX240" s="201"/>
      <c r="IY240" s="201" t="str">
        <f t="shared" si="275"/>
        <v/>
      </c>
      <c r="IZ240" s="201"/>
      <c r="JA240" s="201"/>
      <c r="JB240" s="201"/>
      <c r="JC240" s="201"/>
      <c r="JD240" s="201"/>
      <c r="JE240" s="201"/>
      <c r="JF240" s="201" t="str">
        <f t="shared" si="276"/>
        <v/>
      </c>
      <c r="JG240" s="201"/>
      <c r="JH240" s="201"/>
      <c r="JI240" s="203"/>
      <c r="JJ240" s="201"/>
      <c r="JK240" s="201"/>
      <c r="JL240" s="201"/>
      <c r="JM240" s="201" t="str">
        <f t="shared" si="277"/>
        <v/>
      </c>
      <c r="JN240" s="201"/>
      <c r="JO240" s="201"/>
      <c r="JP240" s="203"/>
      <c r="JQ240" s="201"/>
      <c r="JR240" s="201"/>
      <c r="JS240" s="201"/>
      <c r="JT240" s="201" t="str">
        <f t="shared" si="278"/>
        <v/>
      </c>
      <c r="JU240" s="201"/>
      <c r="JV240" s="201"/>
      <c r="JW240" s="203"/>
      <c r="JX240" s="201"/>
      <c r="JY240" s="201"/>
      <c r="JZ240" s="201"/>
      <c r="KA240" s="201" t="str">
        <f t="shared" si="279"/>
        <v/>
      </c>
      <c r="KB240" s="201"/>
      <c r="KC240" s="201"/>
      <c r="KD240" s="203"/>
      <c r="KE240" s="201"/>
      <c r="KF240" s="201"/>
      <c r="KG240" s="201"/>
      <c r="KH240" s="201" t="str">
        <f t="shared" si="280"/>
        <v/>
      </c>
      <c r="KI240" s="201"/>
      <c r="KJ240" s="201"/>
      <c r="KK240" s="203"/>
      <c r="KL240" s="201"/>
      <c r="KM240" s="201"/>
      <c r="KN240" s="201"/>
      <c r="KO240" s="201" t="str">
        <f t="shared" si="281"/>
        <v/>
      </c>
      <c r="KP240" s="201"/>
      <c r="KQ240" s="201"/>
      <c r="KR240" s="201"/>
      <c r="KS240" s="201"/>
      <c r="KT240" s="201"/>
      <c r="KU240" s="201"/>
      <c r="KV240" s="201" t="str">
        <f t="shared" si="282"/>
        <v/>
      </c>
      <c r="KW240" s="201"/>
      <c r="KX240" s="201"/>
      <c r="KY240" s="203"/>
      <c r="KZ240" s="201"/>
      <c r="LA240" s="201"/>
      <c r="LB240" s="201"/>
      <c r="LC240" s="201" t="str">
        <f t="shared" si="283"/>
        <v/>
      </c>
      <c r="LD240" s="201"/>
      <c r="LE240" s="201"/>
      <c r="LF240" s="203"/>
      <c r="LG240" s="201"/>
      <c r="LH240" s="201"/>
      <c r="LI240" s="201"/>
      <c r="LJ240" s="201" t="str">
        <f t="shared" si="294"/>
        <v/>
      </c>
      <c r="LK240" s="201"/>
      <c r="LL240" s="201"/>
      <c r="LM240" s="203"/>
      <c r="LN240" s="201"/>
      <c r="LO240" s="201"/>
      <c r="LP240" s="201"/>
      <c r="LQ240" s="201" t="str">
        <f t="shared" si="295"/>
        <v/>
      </c>
      <c r="LR240" s="201"/>
      <c r="LS240" s="201"/>
      <c r="LT240" s="203"/>
      <c r="LU240" s="201"/>
      <c r="LV240" s="201"/>
      <c r="LW240" s="201"/>
      <c r="LX240" s="201" t="str">
        <f t="shared" si="296"/>
        <v/>
      </c>
      <c r="LY240" s="201"/>
      <c r="LZ240" s="201"/>
      <c r="MA240" s="203"/>
      <c r="MB240" s="201"/>
      <c r="MC240" s="201"/>
      <c r="MD240" s="201"/>
      <c r="ME240" s="201" t="str">
        <f t="shared" si="297"/>
        <v/>
      </c>
      <c r="MF240" s="201"/>
      <c r="MG240" s="201"/>
      <c r="MH240" s="201"/>
      <c r="MI240" s="201"/>
      <c r="MJ240" s="201"/>
      <c r="MK240" s="201"/>
      <c r="ML240" s="201" t="str">
        <f t="shared" si="298"/>
        <v/>
      </c>
      <c r="MM240" s="201"/>
      <c r="MN240" s="201"/>
      <c r="MO240" s="203"/>
      <c r="MP240" s="201"/>
      <c r="MQ240" s="201"/>
      <c r="MR240" s="201"/>
      <c r="MS240" s="201" t="str">
        <f t="shared" si="299"/>
        <v/>
      </c>
      <c r="MT240" s="201"/>
      <c r="MU240" s="201"/>
      <c r="MV240" s="203"/>
      <c r="MW240" s="201"/>
      <c r="MX240" s="201"/>
      <c r="MY240" s="201"/>
      <c r="MZ240" s="201" t="str">
        <f t="shared" si="300"/>
        <v/>
      </c>
      <c r="NA240" s="201"/>
      <c r="NB240" s="201"/>
      <c r="NC240" s="203"/>
      <c r="ND240" s="201"/>
      <c r="NE240" s="201"/>
      <c r="NF240" s="201"/>
      <c r="NG240" s="201" t="str">
        <f t="shared" si="301"/>
        <v/>
      </c>
      <c r="NH240" s="201"/>
      <c r="NI240" s="201"/>
      <c r="NJ240" s="203"/>
      <c r="NK240" s="201"/>
      <c r="NL240" s="201"/>
      <c r="NM240" s="201"/>
      <c r="NN240" s="201" t="str">
        <f t="shared" si="302"/>
        <v/>
      </c>
      <c r="NO240" s="201"/>
      <c r="NP240" s="201"/>
      <c r="NQ240" s="203"/>
      <c r="NR240" s="201"/>
      <c r="NS240" s="201"/>
      <c r="NT240" s="201"/>
      <c r="NU240" s="201" t="str">
        <f t="shared" si="303"/>
        <v/>
      </c>
      <c r="NV240" s="201"/>
      <c r="NW240" s="201"/>
      <c r="NX240" s="201"/>
      <c r="NY240" s="201"/>
      <c r="NZ240" s="201"/>
      <c r="OA240" s="201"/>
      <c r="OB240" s="201" t="str">
        <f t="shared" si="304"/>
        <v/>
      </c>
      <c r="OC240" s="201"/>
      <c r="OD240" s="201"/>
      <c r="OE240" s="203"/>
      <c r="OF240" s="201"/>
      <c r="OG240" s="201"/>
      <c r="OH240" s="201"/>
      <c r="OI240" s="201" t="str">
        <f t="shared" si="305"/>
        <v/>
      </c>
      <c r="OJ240" s="201"/>
      <c r="OK240" s="201"/>
      <c r="OL240" s="203"/>
      <c r="OM240" s="201"/>
      <c r="ON240" s="201"/>
      <c r="OO240" s="201"/>
      <c r="OP240" s="201" t="str">
        <f t="shared" si="306"/>
        <v/>
      </c>
      <c r="OQ240" s="201"/>
      <c r="OR240" s="201"/>
      <c r="OS240" s="203"/>
      <c r="OT240" s="201"/>
      <c r="OU240" s="201"/>
      <c r="OV240" s="201"/>
      <c r="OW240" s="201" t="str">
        <f t="shared" si="307"/>
        <v/>
      </c>
      <c r="OX240" s="201"/>
      <c r="OY240" s="201"/>
      <c r="OZ240" s="203"/>
      <c r="PA240" s="201"/>
      <c r="PB240" s="201"/>
      <c r="PC240" s="201"/>
      <c r="PD240" s="201" t="str">
        <f t="shared" si="308"/>
        <v/>
      </c>
      <c r="PE240" s="201"/>
      <c r="PF240" s="201"/>
      <c r="PG240" s="203"/>
      <c r="PH240" s="201"/>
      <c r="PI240" s="201"/>
      <c r="PJ240" s="201"/>
      <c r="PK240" s="201" t="str">
        <f t="shared" si="309"/>
        <v/>
      </c>
      <c r="PL240" s="201"/>
      <c r="PM240" s="201"/>
      <c r="PN240" s="201"/>
      <c r="PO240" s="201"/>
      <c r="PP240" s="201"/>
      <c r="PQ240" s="201"/>
      <c r="PR240" s="201" t="str">
        <f t="shared" si="310"/>
        <v/>
      </c>
      <c r="PS240" s="201"/>
      <c r="PT240" s="201"/>
      <c r="PU240" s="201"/>
      <c r="PV240" s="201"/>
      <c r="PW240" s="201"/>
      <c r="PX240" s="201"/>
      <c r="PY240" s="201" t="str">
        <f t="shared" si="311"/>
        <v/>
      </c>
      <c r="PZ240" s="201"/>
      <c r="QA240" s="201"/>
      <c r="QB240" s="201"/>
      <c r="QC240" s="201"/>
      <c r="QD240" s="201"/>
      <c r="QE240" s="201"/>
      <c r="QF240" s="201" t="str">
        <f t="shared" si="312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5" x14ac:dyDescent="0.2">
      <c r="A241" s="201"/>
      <c r="B241" s="202"/>
      <c r="C241" s="202"/>
      <c r="D241" s="202"/>
      <c r="E241" s="202"/>
      <c r="F241" s="201"/>
      <c r="G241" s="201" t="e">
        <f t="shared" si="317"/>
        <v>#N/A</v>
      </c>
      <c r="H241" s="202"/>
      <c r="I241" s="202"/>
      <c r="J241" s="202"/>
      <c r="K241" s="201"/>
      <c r="L241" s="201"/>
      <c r="M241" s="201"/>
      <c r="N241" s="201">
        <f t="shared" si="318"/>
        <v>20</v>
      </c>
      <c r="O241" s="201"/>
      <c r="P241" s="201"/>
      <c r="Q241" s="203"/>
      <c r="R241" s="201"/>
      <c r="S241" s="201"/>
      <c r="T241" s="201"/>
      <c r="U241" s="201">
        <f t="shared" si="319"/>
        <v>0</v>
      </c>
      <c r="V241" s="201"/>
      <c r="W241" s="201"/>
      <c r="X241" s="203"/>
      <c r="Y241" s="201"/>
      <c r="Z241" s="201"/>
      <c r="AA241" s="201"/>
      <c r="AB241" s="201">
        <f t="shared" si="320"/>
        <v>20</v>
      </c>
      <c r="AC241" s="201"/>
      <c r="AD241" s="201"/>
      <c r="AE241" s="203"/>
      <c r="AF241" s="201"/>
      <c r="AG241" s="201"/>
      <c r="AH241" s="201"/>
      <c r="AI241" s="201">
        <f t="shared" si="243"/>
        <v>0</v>
      </c>
      <c r="AJ241" s="201"/>
      <c r="AK241" s="201"/>
      <c r="AL241" s="203"/>
      <c r="AM241" s="201"/>
      <c r="AN241" s="201"/>
      <c r="AO241" s="201"/>
      <c r="AP241" s="201">
        <f t="shared" si="244"/>
        <v>0</v>
      </c>
      <c r="AQ241" s="201"/>
      <c r="AR241" s="201"/>
      <c r="AS241" s="203"/>
      <c r="AT241" s="201"/>
      <c r="AU241" s="201"/>
      <c r="AV241" s="201"/>
      <c r="AW241" s="201">
        <f t="shared" si="245"/>
        <v>0</v>
      </c>
      <c r="AX241" s="201"/>
      <c r="AY241" s="201"/>
      <c r="AZ241" s="201"/>
      <c r="BA241" s="201"/>
      <c r="BB241" s="201"/>
      <c r="BC241" s="201"/>
      <c r="BD241" s="201">
        <f t="shared" si="246"/>
        <v>0</v>
      </c>
      <c r="BE241" s="201"/>
      <c r="BF241" s="201"/>
      <c r="BG241" s="203"/>
      <c r="BH241" s="201"/>
      <c r="BI241" s="201"/>
      <c r="BJ241" s="201"/>
      <c r="BK241" s="201">
        <f t="shared" si="247"/>
        <v>20</v>
      </c>
      <c r="BL241" s="201"/>
      <c r="BM241" s="201"/>
      <c r="BN241" s="203"/>
      <c r="BO241" s="201"/>
      <c r="BP241" s="201"/>
      <c r="BQ241" s="201"/>
      <c r="BR241" s="201">
        <f t="shared" si="248"/>
        <v>0</v>
      </c>
      <c r="BS241" s="201"/>
      <c r="BT241" s="201"/>
      <c r="BU241" s="203"/>
      <c r="BV241" s="201"/>
      <c r="BW241" s="201"/>
      <c r="BX241" s="201"/>
      <c r="BY241" s="201">
        <f t="shared" si="249"/>
        <v>0</v>
      </c>
      <c r="BZ241" s="201"/>
      <c r="CA241" s="201"/>
      <c r="CB241" s="203"/>
      <c r="CC241" s="201"/>
      <c r="CD241" s="201"/>
      <c r="CE241" s="201"/>
      <c r="CF241" s="201">
        <f t="shared" si="250"/>
        <v>0</v>
      </c>
      <c r="CG241" s="201"/>
      <c r="CH241" s="201"/>
      <c r="CI241" s="203"/>
      <c r="CJ241" s="201"/>
      <c r="CK241" s="201"/>
      <c r="CL241" s="201"/>
      <c r="CM241" s="201">
        <f t="shared" si="251"/>
        <v>0</v>
      </c>
      <c r="CN241" s="201"/>
      <c r="CO241" s="201"/>
      <c r="CP241" s="201"/>
      <c r="CQ241" s="201"/>
      <c r="CR241" s="201"/>
      <c r="CS241" s="201"/>
      <c r="CT241" s="201">
        <f t="shared" si="252"/>
        <v>0</v>
      </c>
      <c r="CU241" s="201"/>
      <c r="CV241" s="201"/>
      <c r="CW241" s="203"/>
      <c r="CX241" s="201"/>
      <c r="CY241" s="201"/>
      <c r="CZ241" s="201"/>
      <c r="DA241" s="201">
        <f t="shared" si="253"/>
        <v>0</v>
      </c>
      <c r="DB241" s="201"/>
      <c r="DC241" s="201"/>
      <c r="DD241" s="203"/>
      <c r="DE241" s="201"/>
      <c r="DF241" s="201"/>
      <c r="DG241" s="201"/>
      <c r="DH241" s="201">
        <f t="shared" si="254"/>
        <v>0</v>
      </c>
      <c r="DI241" s="201"/>
      <c r="DJ241" s="201"/>
      <c r="DK241" s="203"/>
      <c r="DL241" s="201"/>
      <c r="DM241" s="201"/>
      <c r="DN241" s="201"/>
      <c r="DO241" s="201">
        <f t="shared" si="255"/>
        <v>0</v>
      </c>
      <c r="DP241" s="201"/>
      <c r="DQ241" s="201"/>
      <c r="DR241" s="203"/>
      <c r="DS241" s="201"/>
      <c r="DT241" s="201"/>
      <c r="DU241" s="201"/>
      <c r="DV241" s="201">
        <f t="shared" si="256"/>
        <v>0</v>
      </c>
      <c r="DW241" s="201"/>
      <c r="DX241" s="201"/>
      <c r="DY241" s="203"/>
      <c r="DZ241" s="201"/>
      <c r="EA241" s="201"/>
      <c r="EB241" s="201"/>
      <c r="EC241" s="201">
        <f t="shared" si="257"/>
        <v>0</v>
      </c>
      <c r="ED241" s="201"/>
      <c r="EE241" s="201"/>
      <c r="EF241" s="201"/>
      <c r="EG241" s="201"/>
      <c r="EH241" s="201"/>
      <c r="EI241" s="201"/>
      <c r="EJ241" s="201">
        <f t="shared" si="258"/>
        <v>0</v>
      </c>
      <c r="EK241" s="201"/>
      <c r="EL241" s="201"/>
      <c r="EM241" s="203"/>
      <c r="EN241" s="201"/>
      <c r="EO241" s="201"/>
      <c r="EP241" s="201"/>
      <c r="EQ241" s="201">
        <f t="shared" si="259"/>
        <v>0</v>
      </c>
      <c r="ER241" s="201"/>
      <c r="ES241" s="201"/>
      <c r="ET241" s="203"/>
      <c r="EU241" s="201"/>
      <c r="EV241" s="201"/>
      <c r="EW241" s="201"/>
      <c r="EX241" s="201">
        <f t="shared" si="260"/>
        <v>0</v>
      </c>
      <c r="EY241" s="201"/>
      <c r="EZ241" s="201"/>
      <c r="FA241" s="203"/>
      <c r="FB241" s="201"/>
      <c r="FC241" s="201"/>
      <c r="FD241" s="201"/>
      <c r="FE241" s="201">
        <f t="shared" si="261"/>
        <v>0</v>
      </c>
      <c r="FF241" s="201"/>
      <c r="FG241" s="201"/>
      <c r="FH241" s="203"/>
      <c r="FI241" s="201"/>
      <c r="FJ241" s="201"/>
      <c r="FK241" s="201"/>
      <c r="FL241" s="201" t="str">
        <f t="shared" si="262"/>
        <v/>
      </c>
      <c r="FM241" s="201"/>
      <c r="FN241" s="201"/>
      <c r="FO241" s="203"/>
      <c r="FP241" s="201"/>
      <c r="FQ241" s="201"/>
      <c r="FR241" s="201"/>
      <c r="FS241" s="201">
        <f t="shared" si="263"/>
        <v>0</v>
      </c>
      <c r="FT241" s="201"/>
      <c r="FU241" s="201"/>
      <c r="FV241" s="201"/>
      <c r="FW241" s="201"/>
      <c r="FX241" s="201"/>
      <c r="FY241" s="201"/>
      <c r="FZ241" s="201" t="str">
        <f t="shared" si="264"/>
        <v/>
      </c>
      <c r="GA241" s="201"/>
      <c r="GB241" s="201"/>
      <c r="GC241" s="203"/>
      <c r="GD241" s="201"/>
      <c r="GE241" s="201"/>
      <c r="GF241" s="201"/>
      <c r="GG241" s="201" t="str">
        <f t="shared" si="265"/>
        <v/>
      </c>
      <c r="GH241" s="201"/>
      <c r="GI241" s="201"/>
      <c r="GJ241" s="203"/>
      <c r="GK241" s="201"/>
      <c r="GL241" s="201"/>
      <c r="GM241" s="201"/>
      <c r="GN241" s="201" t="str">
        <f t="shared" si="266"/>
        <v/>
      </c>
      <c r="GO241" s="201"/>
      <c r="GP241" s="201"/>
      <c r="GQ241" s="203"/>
      <c r="GR241" s="201"/>
      <c r="GS241" s="201"/>
      <c r="GT241" s="201"/>
      <c r="GU241" s="201" t="str">
        <f t="shared" si="267"/>
        <v/>
      </c>
      <c r="GV241" s="201"/>
      <c r="GW241" s="201"/>
      <c r="GX241" s="203"/>
      <c r="GY241" s="201"/>
      <c r="GZ241" s="201"/>
      <c r="HA241" s="201"/>
      <c r="HB241" s="201" t="str">
        <f t="shared" si="268"/>
        <v/>
      </c>
      <c r="HC241" s="201"/>
      <c r="HD241" s="201"/>
      <c r="HE241" s="203"/>
      <c r="HF241" s="201"/>
      <c r="HG241" s="201"/>
      <c r="HH241" s="201"/>
      <c r="HI241" s="201" t="str">
        <f t="shared" si="269"/>
        <v/>
      </c>
      <c r="HJ241" s="201"/>
      <c r="HK241" s="201"/>
      <c r="HL241" s="201"/>
      <c r="HM241" s="201"/>
      <c r="HN241" s="201"/>
      <c r="HO241" s="201"/>
      <c r="HP241" s="201" t="str">
        <f t="shared" si="270"/>
        <v/>
      </c>
      <c r="HQ241" s="201"/>
      <c r="HR241" s="201"/>
      <c r="HS241" s="203"/>
      <c r="HT241" s="201"/>
      <c r="HU241" s="201"/>
      <c r="HV241" s="201"/>
      <c r="HW241" s="201" t="str">
        <f t="shared" si="271"/>
        <v/>
      </c>
      <c r="HX241" s="201"/>
      <c r="HY241" s="201"/>
      <c r="HZ241" s="203"/>
      <c r="IA241" s="201"/>
      <c r="IB241" s="201"/>
      <c r="IC241" s="201"/>
      <c r="ID241" s="201" t="str">
        <f t="shared" si="272"/>
        <v/>
      </c>
      <c r="IE241" s="201"/>
      <c r="IF241" s="201"/>
      <c r="IG241" s="203"/>
      <c r="IH241" s="201"/>
      <c r="II241" s="201"/>
      <c r="IJ241" s="201"/>
      <c r="IK241" s="201" t="str">
        <f t="shared" si="273"/>
        <v/>
      </c>
      <c r="IL241" s="201"/>
      <c r="IM241" s="201"/>
      <c r="IN241" s="203"/>
      <c r="IO241" s="201"/>
      <c r="IP241" s="201"/>
      <c r="IQ241" s="201"/>
      <c r="IR241" s="201" t="str">
        <f t="shared" si="274"/>
        <v/>
      </c>
      <c r="IS241" s="201"/>
      <c r="IT241" s="201"/>
      <c r="IU241" s="203"/>
      <c r="IV241" s="201"/>
      <c r="IW241" s="201"/>
      <c r="IX241" s="201"/>
      <c r="IY241" s="201" t="str">
        <f t="shared" si="275"/>
        <v/>
      </c>
      <c r="IZ241" s="201"/>
      <c r="JA241" s="201"/>
      <c r="JB241" s="201"/>
      <c r="JC241" s="201"/>
      <c r="JD241" s="201"/>
      <c r="JE241" s="201"/>
      <c r="JF241" s="201" t="str">
        <f t="shared" si="276"/>
        <v/>
      </c>
      <c r="JG241" s="201"/>
      <c r="JH241" s="201"/>
      <c r="JI241" s="203"/>
      <c r="JJ241" s="201"/>
      <c r="JK241" s="201"/>
      <c r="JL241" s="201"/>
      <c r="JM241" s="201" t="str">
        <f t="shared" si="277"/>
        <v/>
      </c>
      <c r="JN241" s="201"/>
      <c r="JO241" s="201"/>
      <c r="JP241" s="203"/>
      <c r="JQ241" s="201"/>
      <c r="JR241" s="201"/>
      <c r="JS241" s="201"/>
      <c r="JT241" s="201" t="str">
        <f t="shared" si="278"/>
        <v/>
      </c>
      <c r="JU241" s="201"/>
      <c r="JV241" s="201"/>
      <c r="JW241" s="203"/>
      <c r="JX241" s="201"/>
      <c r="JY241" s="201"/>
      <c r="JZ241" s="201"/>
      <c r="KA241" s="201" t="str">
        <f t="shared" si="279"/>
        <v/>
      </c>
      <c r="KB241" s="201"/>
      <c r="KC241" s="201"/>
      <c r="KD241" s="203"/>
      <c r="KE241" s="201"/>
      <c r="KF241" s="201"/>
      <c r="KG241" s="201"/>
      <c r="KH241" s="201" t="str">
        <f t="shared" si="280"/>
        <v/>
      </c>
      <c r="KI241" s="201"/>
      <c r="KJ241" s="201"/>
      <c r="KK241" s="203"/>
      <c r="KL241" s="201"/>
      <c r="KM241" s="201"/>
      <c r="KN241" s="201"/>
      <c r="KO241" s="201" t="str">
        <f t="shared" si="281"/>
        <v/>
      </c>
      <c r="KP241" s="201"/>
      <c r="KQ241" s="201"/>
      <c r="KR241" s="201"/>
      <c r="KS241" s="201"/>
      <c r="KT241" s="201"/>
      <c r="KU241" s="201"/>
      <c r="KV241" s="201" t="str">
        <f t="shared" si="282"/>
        <v/>
      </c>
      <c r="KW241" s="201"/>
      <c r="KX241" s="201"/>
      <c r="KY241" s="203"/>
      <c r="KZ241" s="201"/>
      <c r="LA241" s="201"/>
      <c r="LB241" s="201"/>
      <c r="LC241" s="201" t="str">
        <f t="shared" si="283"/>
        <v/>
      </c>
      <c r="LD241" s="201"/>
      <c r="LE241" s="201"/>
      <c r="LF241" s="203"/>
      <c r="LG241" s="201"/>
      <c r="LH241" s="201"/>
      <c r="LI241" s="201"/>
      <c r="LJ241" s="201" t="str">
        <f t="shared" si="294"/>
        <v/>
      </c>
      <c r="LK241" s="201"/>
      <c r="LL241" s="201"/>
      <c r="LM241" s="203"/>
      <c r="LN241" s="201"/>
      <c r="LO241" s="201"/>
      <c r="LP241" s="201"/>
      <c r="LQ241" s="201" t="str">
        <f t="shared" si="295"/>
        <v/>
      </c>
      <c r="LR241" s="201"/>
      <c r="LS241" s="201"/>
      <c r="LT241" s="203"/>
      <c r="LU241" s="201"/>
      <c r="LV241" s="201"/>
      <c r="LW241" s="201"/>
      <c r="LX241" s="201" t="str">
        <f t="shared" si="296"/>
        <v/>
      </c>
      <c r="LY241" s="201"/>
      <c r="LZ241" s="201"/>
      <c r="MA241" s="203"/>
      <c r="MB241" s="201"/>
      <c r="MC241" s="201"/>
      <c r="MD241" s="201"/>
      <c r="ME241" s="201" t="str">
        <f t="shared" si="297"/>
        <v/>
      </c>
      <c r="MF241" s="201"/>
      <c r="MG241" s="201"/>
      <c r="MH241" s="201"/>
      <c r="MI241" s="201"/>
      <c r="MJ241" s="201"/>
      <c r="MK241" s="201"/>
      <c r="ML241" s="201" t="str">
        <f t="shared" si="298"/>
        <v/>
      </c>
      <c r="MM241" s="201"/>
      <c r="MN241" s="201"/>
      <c r="MO241" s="203"/>
      <c r="MP241" s="201"/>
      <c r="MQ241" s="201"/>
      <c r="MR241" s="201"/>
      <c r="MS241" s="201" t="str">
        <f t="shared" si="299"/>
        <v/>
      </c>
      <c r="MT241" s="201"/>
      <c r="MU241" s="201"/>
      <c r="MV241" s="203"/>
      <c r="MW241" s="201"/>
      <c r="MX241" s="201"/>
      <c r="MY241" s="201"/>
      <c r="MZ241" s="201" t="str">
        <f t="shared" si="300"/>
        <v/>
      </c>
      <c r="NA241" s="201"/>
      <c r="NB241" s="201"/>
      <c r="NC241" s="203"/>
      <c r="ND241" s="201"/>
      <c r="NE241" s="201"/>
      <c r="NF241" s="201"/>
      <c r="NG241" s="201" t="str">
        <f t="shared" si="301"/>
        <v/>
      </c>
      <c r="NH241" s="201"/>
      <c r="NI241" s="201"/>
      <c r="NJ241" s="203"/>
      <c r="NK241" s="201"/>
      <c r="NL241" s="201"/>
      <c r="NM241" s="201"/>
      <c r="NN241" s="201" t="str">
        <f t="shared" si="302"/>
        <v/>
      </c>
      <c r="NO241" s="201"/>
      <c r="NP241" s="201"/>
      <c r="NQ241" s="203"/>
      <c r="NR241" s="201"/>
      <c r="NS241" s="201"/>
      <c r="NT241" s="201"/>
      <c r="NU241" s="201" t="str">
        <f t="shared" si="303"/>
        <v/>
      </c>
      <c r="NV241" s="201"/>
      <c r="NW241" s="201"/>
      <c r="NX241" s="201"/>
      <c r="NY241" s="201"/>
      <c r="NZ241" s="201"/>
      <c r="OA241" s="201"/>
      <c r="OB241" s="201" t="str">
        <f t="shared" si="304"/>
        <v/>
      </c>
      <c r="OC241" s="201"/>
      <c r="OD241" s="201"/>
      <c r="OE241" s="203"/>
      <c r="OF241" s="201"/>
      <c r="OG241" s="201"/>
      <c r="OH241" s="201"/>
      <c r="OI241" s="201" t="str">
        <f t="shared" si="305"/>
        <v/>
      </c>
      <c r="OJ241" s="201"/>
      <c r="OK241" s="201"/>
      <c r="OL241" s="203"/>
      <c r="OM241" s="201"/>
      <c r="ON241" s="201"/>
      <c r="OO241" s="201"/>
      <c r="OP241" s="201" t="str">
        <f t="shared" si="306"/>
        <v/>
      </c>
      <c r="OQ241" s="201"/>
      <c r="OR241" s="201"/>
      <c r="OS241" s="203"/>
      <c r="OT241" s="201"/>
      <c r="OU241" s="201"/>
      <c r="OV241" s="201"/>
      <c r="OW241" s="201" t="str">
        <f t="shared" si="307"/>
        <v/>
      </c>
      <c r="OX241" s="201"/>
      <c r="OY241" s="201"/>
      <c r="OZ241" s="203"/>
      <c r="PA241" s="201"/>
      <c r="PB241" s="201"/>
      <c r="PC241" s="201"/>
      <c r="PD241" s="201" t="str">
        <f t="shared" si="308"/>
        <v/>
      </c>
      <c r="PE241" s="201"/>
      <c r="PF241" s="201"/>
      <c r="PG241" s="203"/>
      <c r="PH241" s="201"/>
      <c r="PI241" s="201"/>
      <c r="PJ241" s="201"/>
      <c r="PK241" s="201" t="str">
        <f t="shared" si="309"/>
        <v/>
      </c>
      <c r="PL241" s="201"/>
      <c r="PM241" s="201"/>
      <c r="PN241" s="201"/>
      <c r="PO241" s="201"/>
      <c r="PP241" s="201"/>
      <c r="PQ241" s="201"/>
      <c r="PR241" s="201" t="str">
        <f t="shared" si="310"/>
        <v/>
      </c>
      <c r="PS241" s="201"/>
      <c r="PT241" s="201"/>
      <c r="PU241" s="201"/>
      <c r="PV241" s="201"/>
      <c r="PW241" s="201"/>
      <c r="PX241" s="201"/>
      <c r="PY241" s="201" t="str">
        <f t="shared" si="311"/>
        <v/>
      </c>
      <c r="PZ241" s="201"/>
      <c r="QA241" s="201"/>
      <c r="QB241" s="201"/>
      <c r="QC241" s="201"/>
      <c r="QD241" s="201"/>
      <c r="QE241" s="201"/>
      <c r="QF241" s="201" t="str">
        <f t="shared" si="312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5" x14ac:dyDescent="0.2">
      <c r="A242" s="201"/>
      <c r="B242" s="202"/>
      <c r="C242" s="202"/>
      <c r="D242" s="202"/>
      <c r="E242" s="202"/>
      <c r="F242" s="201"/>
      <c r="G242" s="201" t="e">
        <f t="shared" si="317"/>
        <v>#N/A</v>
      </c>
      <c r="H242" s="202"/>
      <c r="I242" s="202"/>
      <c r="J242" s="202"/>
      <c r="K242" s="201"/>
      <c r="L242" s="201"/>
      <c r="M242" s="201"/>
      <c r="N242" s="201">
        <f t="shared" si="318"/>
        <v>0</v>
      </c>
      <c r="O242" s="201"/>
      <c r="P242" s="201"/>
      <c r="Q242" s="203"/>
      <c r="R242" s="201"/>
      <c r="S242" s="201"/>
      <c r="T242" s="201"/>
      <c r="U242" s="201">
        <f t="shared" si="319"/>
        <v>0</v>
      </c>
      <c r="V242" s="201"/>
      <c r="W242" s="201"/>
      <c r="X242" s="203"/>
      <c r="Y242" s="201"/>
      <c r="Z242" s="201"/>
      <c r="AA242" s="201"/>
      <c r="AB242" s="201">
        <f t="shared" si="320"/>
        <v>20</v>
      </c>
      <c r="AC242" s="201"/>
      <c r="AD242" s="201"/>
      <c r="AE242" s="203"/>
      <c r="AF242" s="201"/>
      <c r="AG242" s="201"/>
      <c r="AH242" s="201"/>
      <c r="AI242" s="201">
        <f t="shared" si="243"/>
        <v>30</v>
      </c>
      <c r="AJ242" s="201"/>
      <c r="AK242" s="201"/>
      <c r="AL242" s="203"/>
      <c r="AM242" s="201"/>
      <c r="AN242" s="201"/>
      <c r="AO242" s="201"/>
      <c r="AP242" s="201">
        <f t="shared" si="244"/>
        <v>0</v>
      </c>
      <c r="AQ242" s="201"/>
      <c r="AR242" s="201"/>
      <c r="AS242" s="203"/>
      <c r="AT242" s="201"/>
      <c r="AU242" s="201"/>
      <c r="AV242" s="201"/>
      <c r="AW242" s="201">
        <f t="shared" si="245"/>
        <v>0</v>
      </c>
      <c r="AX242" s="201"/>
      <c r="AY242" s="201"/>
      <c r="AZ242" s="201"/>
      <c r="BA242" s="201"/>
      <c r="BB242" s="201"/>
      <c r="BC242" s="201"/>
      <c r="BD242" s="201">
        <f t="shared" si="246"/>
        <v>0</v>
      </c>
      <c r="BE242" s="201"/>
      <c r="BF242" s="201"/>
      <c r="BG242" s="203"/>
      <c r="BH242" s="201"/>
      <c r="BI242" s="201"/>
      <c r="BJ242" s="201"/>
      <c r="BK242" s="201">
        <f t="shared" si="247"/>
        <v>0</v>
      </c>
      <c r="BL242" s="201"/>
      <c r="BM242" s="201"/>
      <c r="BN242" s="203"/>
      <c r="BO242" s="201"/>
      <c r="BP242" s="201"/>
      <c r="BQ242" s="201"/>
      <c r="BR242" s="201">
        <f t="shared" si="248"/>
        <v>0</v>
      </c>
      <c r="BS242" s="201"/>
      <c r="BT242" s="201"/>
      <c r="BU242" s="203"/>
      <c r="BV242" s="201"/>
      <c r="BW242" s="201"/>
      <c r="BX242" s="201"/>
      <c r="BY242" s="201">
        <f t="shared" si="249"/>
        <v>0</v>
      </c>
      <c r="BZ242" s="201"/>
      <c r="CA242" s="201"/>
      <c r="CB242" s="203"/>
      <c r="CC242" s="201"/>
      <c r="CD242" s="201"/>
      <c r="CE242" s="201"/>
      <c r="CF242" s="201">
        <f t="shared" si="250"/>
        <v>0</v>
      </c>
      <c r="CG242" s="201"/>
      <c r="CH242" s="201"/>
      <c r="CI242" s="203"/>
      <c r="CJ242" s="201"/>
      <c r="CK242" s="201"/>
      <c r="CL242" s="201"/>
      <c r="CM242" s="201">
        <f t="shared" si="251"/>
        <v>0</v>
      </c>
      <c r="CN242" s="201"/>
      <c r="CO242" s="201"/>
      <c r="CP242" s="201"/>
      <c r="CQ242" s="201"/>
      <c r="CR242" s="201"/>
      <c r="CS242" s="201"/>
      <c r="CT242" s="201">
        <f t="shared" si="252"/>
        <v>0</v>
      </c>
      <c r="CU242" s="201"/>
      <c r="CV242" s="201"/>
      <c r="CW242" s="203"/>
      <c r="CX242" s="201"/>
      <c r="CY242" s="201"/>
      <c r="CZ242" s="201"/>
      <c r="DA242" s="201">
        <f t="shared" si="253"/>
        <v>0</v>
      </c>
      <c r="DB242" s="201"/>
      <c r="DC242" s="201"/>
      <c r="DD242" s="203"/>
      <c r="DE242" s="201"/>
      <c r="DF242" s="201"/>
      <c r="DG242" s="201"/>
      <c r="DH242" s="201">
        <f t="shared" si="254"/>
        <v>0</v>
      </c>
      <c r="DI242" s="201"/>
      <c r="DJ242" s="201"/>
      <c r="DK242" s="203"/>
      <c r="DL242" s="201"/>
      <c r="DM242" s="201"/>
      <c r="DN242" s="201"/>
      <c r="DO242" s="201">
        <f t="shared" si="255"/>
        <v>0</v>
      </c>
      <c r="DP242" s="201"/>
      <c r="DQ242" s="201"/>
      <c r="DR242" s="203"/>
      <c r="DS242" s="201"/>
      <c r="DT242" s="201"/>
      <c r="DU242" s="201"/>
      <c r="DV242" s="201">
        <f t="shared" si="256"/>
        <v>0</v>
      </c>
      <c r="DW242" s="201"/>
      <c r="DX242" s="201"/>
      <c r="DY242" s="203"/>
      <c r="DZ242" s="201"/>
      <c r="EA242" s="201"/>
      <c r="EB242" s="201"/>
      <c r="EC242" s="201">
        <f t="shared" si="257"/>
        <v>0</v>
      </c>
      <c r="ED242" s="201"/>
      <c r="EE242" s="201"/>
      <c r="EF242" s="201"/>
      <c r="EG242" s="201"/>
      <c r="EH242" s="201"/>
      <c r="EI242" s="201"/>
      <c r="EJ242" s="201">
        <f t="shared" si="258"/>
        <v>0</v>
      </c>
      <c r="EK242" s="201"/>
      <c r="EL242" s="201"/>
      <c r="EM242" s="203"/>
      <c r="EN242" s="201"/>
      <c r="EO242" s="201"/>
      <c r="EP242" s="201"/>
      <c r="EQ242" s="201">
        <f t="shared" si="259"/>
        <v>20</v>
      </c>
      <c r="ER242" s="201"/>
      <c r="ES242" s="201"/>
      <c r="ET242" s="203"/>
      <c r="EU242" s="201"/>
      <c r="EV242" s="201"/>
      <c r="EW242" s="201"/>
      <c r="EX242" s="201">
        <f t="shared" si="260"/>
        <v>0</v>
      </c>
      <c r="EY242" s="201"/>
      <c r="EZ242" s="201"/>
      <c r="FA242" s="203"/>
      <c r="FB242" s="201"/>
      <c r="FC242" s="201"/>
      <c r="FD242" s="201"/>
      <c r="FE242" s="201">
        <f t="shared" si="261"/>
        <v>0</v>
      </c>
      <c r="FF242" s="201"/>
      <c r="FG242" s="201"/>
      <c r="FH242" s="203"/>
      <c r="FI242" s="201"/>
      <c r="FJ242" s="201"/>
      <c r="FK242" s="201"/>
      <c r="FL242" s="201" t="str">
        <f t="shared" si="262"/>
        <v/>
      </c>
      <c r="FM242" s="201"/>
      <c r="FN242" s="201"/>
      <c r="FO242" s="203"/>
      <c r="FP242" s="201"/>
      <c r="FQ242" s="201"/>
      <c r="FR242" s="201"/>
      <c r="FS242" s="201">
        <f t="shared" si="263"/>
        <v>0</v>
      </c>
      <c r="FT242" s="201"/>
      <c r="FU242" s="201"/>
      <c r="FV242" s="201"/>
      <c r="FW242" s="201"/>
      <c r="FX242" s="201"/>
      <c r="FY242" s="201"/>
      <c r="FZ242" s="201" t="str">
        <f t="shared" si="264"/>
        <v/>
      </c>
      <c r="GA242" s="201"/>
      <c r="GB242" s="201"/>
      <c r="GC242" s="203"/>
      <c r="GD242" s="201"/>
      <c r="GE242" s="201"/>
      <c r="GF242" s="201"/>
      <c r="GG242" s="201" t="str">
        <f t="shared" si="265"/>
        <v/>
      </c>
      <c r="GH242" s="201"/>
      <c r="GI242" s="201"/>
      <c r="GJ242" s="203"/>
      <c r="GK242" s="201"/>
      <c r="GL242" s="201"/>
      <c r="GM242" s="201"/>
      <c r="GN242" s="201" t="str">
        <f t="shared" si="266"/>
        <v/>
      </c>
      <c r="GO242" s="201"/>
      <c r="GP242" s="201"/>
      <c r="GQ242" s="203"/>
      <c r="GR242" s="201"/>
      <c r="GS242" s="201"/>
      <c r="GT242" s="201"/>
      <c r="GU242" s="201" t="str">
        <f t="shared" si="267"/>
        <v/>
      </c>
      <c r="GV242" s="201"/>
      <c r="GW242" s="201"/>
      <c r="GX242" s="203"/>
      <c r="GY242" s="201"/>
      <c r="GZ242" s="201"/>
      <c r="HA242" s="201"/>
      <c r="HB242" s="201" t="str">
        <f t="shared" si="268"/>
        <v/>
      </c>
      <c r="HC242" s="201"/>
      <c r="HD242" s="201"/>
      <c r="HE242" s="203"/>
      <c r="HF242" s="201"/>
      <c r="HG242" s="201"/>
      <c r="HH242" s="201"/>
      <c r="HI242" s="201" t="str">
        <f t="shared" si="269"/>
        <v/>
      </c>
      <c r="HJ242" s="201"/>
      <c r="HK242" s="201"/>
      <c r="HL242" s="201"/>
      <c r="HM242" s="201"/>
      <c r="HN242" s="201"/>
      <c r="HO242" s="201"/>
      <c r="HP242" s="201" t="str">
        <f t="shared" si="270"/>
        <v/>
      </c>
      <c r="HQ242" s="201"/>
      <c r="HR242" s="201"/>
      <c r="HS242" s="203"/>
      <c r="HT242" s="201"/>
      <c r="HU242" s="201"/>
      <c r="HV242" s="201"/>
      <c r="HW242" s="201" t="str">
        <f t="shared" si="271"/>
        <v/>
      </c>
      <c r="HX242" s="201"/>
      <c r="HY242" s="201"/>
      <c r="HZ242" s="203"/>
      <c r="IA242" s="201"/>
      <c r="IB242" s="201"/>
      <c r="IC242" s="201"/>
      <c r="ID242" s="201" t="str">
        <f t="shared" si="272"/>
        <v/>
      </c>
      <c r="IE242" s="201"/>
      <c r="IF242" s="201"/>
      <c r="IG242" s="203"/>
      <c r="IH242" s="201"/>
      <c r="II242" s="201"/>
      <c r="IJ242" s="201"/>
      <c r="IK242" s="201" t="str">
        <f t="shared" si="273"/>
        <v/>
      </c>
      <c r="IL242" s="201"/>
      <c r="IM242" s="201"/>
      <c r="IN242" s="203"/>
      <c r="IO242" s="201"/>
      <c r="IP242" s="201"/>
      <c r="IQ242" s="201"/>
      <c r="IR242" s="201" t="str">
        <f t="shared" si="274"/>
        <v/>
      </c>
      <c r="IS242" s="201"/>
      <c r="IT242" s="201"/>
      <c r="IU242" s="203"/>
      <c r="IV242" s="201"/>
      <c r="IW242" s="201"/>
      <c r="IX242" s="201"/>
      <c r="IY242" s="201" t="str">
        <f t="shared" si="275"/>
        <v/>
      </c>
      <c r="IZ242" s="201"/>
      <c r="JA242" s="201"/>
      <c r="JB242" s="201"/>
      <c r="JC242" s="201"/>
      <c r="JD242" s="201"/>
      <c r="JE242" s="201"/>
      <c r="JF242" s="201" t="str">
        <f t="shared" si="276"/>
        <v/>
      </c>
      <c r="JG242" s="201"/>
      <c r="JH242" s="201"/>
      <c r="JI242" s="203"/>
      <c r="JJ242" s="201"/>
      <c r="JK242" s="201"/>
      <c r="JL242" s="201"/>
      <c r="JM242" s="201" t="str">
        <f t="shared" si="277"/>
        <v/>
      </c>
      <c r="JN242" s="201"/>
      <c r="JO242" s="201"/>
      <c r="JP242" s="203"/>
      <c r="JQ242" s="201"/>
      <c r="JR242" s="201"/>
      <c r="JS242" s="201"/>
      <c r="JT242" s="201" t="str">
        <f t="shared" si="278"/>
        <v/>
      </c>
      <c r="JU242" s="201"/>
      <c r="JV242" s="201"/>
      <c r="JW242" s="203"/>
      <c r="JX242" s="201"/>
      <c r="JY242" s="201"/>
      <c r="JZ242" s="201"/>
      <c r="KA242" s="201" t="str">
        <f t="shared" si="279"/>
        <v/>
      </c>
      <c r="KB242" s="201"/>
      <c r="KC242" s="201"/>
      <c r="KD242" s="203"/>
      <c r="KE242" s="201"/>
      <c r="KF242" s="201"/>
      <c r="KG242" s="201"/>
      <c r="KH242" s="201" t="str">
        <f t="shared" si="280"/>
        <v/>
      </c>
      <c r="KI242" s="201"/>
      <c r="KJ242" s="201"/>
      <c r="KK242" s="203"/>
      <c r="KL242" s="201"/>
      <c r="KM242" s="201"/>
      <c r="KN242" s="201"/>
      <c r="KO242" s="201" t="str">
        <f t="shared" si="281"/>
        <v/>
      </c>
      <c r="KP242" s="201"/>
      <c r="KQ242" s="201"/>
      <c r="KR242" s="201"/>
      <c r="KS242" s="201"/>
      <c r="KT242" s="201"/>
      <c r="KU242" s="201"/>
      <c r="KV242" s="201" t="str">
        <f t="shared" si="282"/>
        <v/>
      </c>
      <c r="KW242" s="201"/>
      <c r="KX242" s="201"/>
      <c r="KY242" s="203"/>
      <c r="KZ242" s="201"/>
      <c r="LA242" s="201"/>
      <c r="LB242" s="201"/>
      <c r="LC242" s="201" t="str">
        <f t="shared" si="283"/>
        <v/>
      </c>
      <c r="LD242" s="201"/>
      <c r="LE242" s="201"/>
      <c r="LF242" s="203"/>
      <c r="LG242" s="201"/>
      <c r="LH242" s="201"/>
      <c r="LI242" s="201"/>
      <c r="LJ242" s="201" t="str">
        <f t="shared" si="294"/>
        <v/>
      </c>
      <c r="LK242" s="201"/>
      <c r="LL242" s="201"/>
      <c r="LM242" s="203"/>
      <c r="LN242" s="201"/>
      <c r="LO242" s="201"/>
      <c r="LP242" s="201"/>
      <c r="LQ242" s="201" t="str">
        <f t="shared" si="295"/>
        <v/>
      </c>
      <c r="LR242" s="201"/>
      <c r="LS242" s="201"/>
      <c r="LT242" s="203"/>
      <c r="LU242" s="201"/>
      <c r="LV242" s="201"/>
      <c r="LW242" s="201"/>
      <c r="LX242" s="201" t="str">
        <f t="shared" si="296"/>
        <v/>
      </c>
      <c r="LY242" s="201"/>
      <c r="LZ242" s="201"/>
      <c r="MA242" s="203"/>
      <c r="MB242" s="201"/>
      <c r="MC242" s="201"/>
      <c r="MD242" s="201"/>
      <c r="ME242" s="201" t="str">
        <f t="shared" si="297"/>
        <v/>
      </c>
      <c r="MF242" s="201"/>
      <c r="MG242" s="201"/>
      <c r="MH242" s="201"/>
      <c r="MI242" s="201"/>
      <c r="MJ242" s="201"/>
      <c r="MK242" s="201"/>
      <c r="ML242" s="201" t="str">
        <f t="shared" si="298"/>
        <v/>
      </c>
      <c r="MM242" s="201"/>
      <c r="MN242" s="201"/>
      <c r="MO242" s="203"/>
      <c r="MP242" s="201"/>
      <c r="MQ242" s="201"/>
      <c r="MR242" s="201"/>
      <c r="MS242" s="201" t="str">
        <f t="shared" si="299"/>
        <v/>
      </c>
      <c r="MT242" s="201"/>
      <c r="MU242" s="201"/>
      <c r="MV242" s="203"/>
      <c r="MW242" s="201"/>
      <c r="MX242" s="201"/>
      <c r="MY242" s="201"/>
      <c r="MZ242" s="201" t="str">
        <f t="shared" si="300"/>
        <v/>
      </c>
      <c r="NA242" s="201"/>
      <c r="NB242" s="201"/>
      <c r="NC242" s="203"/>
      <c r="ND242" s="201"/>
      <c r="NE242" s="201"/>
      <c r="NF242" s="201"/>
      <c r="NG242" s="201" t="str">
        <f t="shared" si="301"/>
        <v/>
      </c>
      <c r="NH242" s="201"/>
      <c r="NI242" s="201"/>
      <c r="NJ242" s="203"/>
      <c r="NK242" s="201"/>
      <c r="NL242" s="201"/>
      <c r="NM242" s="201"/>
      <c r="NN242" s="201" t="str">
        <f t="shared" si="302"/>
        <v/>
      </c>
      <c r="NO242" s="201"/>
      <c r="NP242" s="201"/>
      <c r="NQ242" s="203"/>
      <c r="NR242" s="201"/>
      <c r="NS242" s="201"/>
      <c r="NT242" s="201"/>
      <c r="NU242" s="201" t="str">
        <f t="shared" si="303"/>
        <v/>
      </c>
      <c r="NV242" s="201"/>
      <c r="NW242" s="201"/>
      <c r="NX242" s="201"/>
      <c r="NY242" s="201"/>
      <c r="NZ242" s="201"/>
      <c r="OA242" s="201"/>
      <c r="OB242" s="201" t="str">
        <f t="shared" si="304"/>
        <v/>
      </c>
      <c r="OC242" s="201"/>
      <c r="OD242" s="201"/>
      <c r="OE242" s="203"/>
      <c r="OF242" s="201"/>
      <c r="OG242" s="201"/>
      <c r="OH242" s="201"/>
      <c r="OI242" s="201" t="str">
        <f t="shared" si="305"/>
        <v/>
      </c>
      <c r="OJ242" s="201"/>
      <c r="OK242" s="201"/>
      <c r="OL242" s="203"/>
      <c r="OM242" s="201"/>
      <c r="ON242" s="201"/>
      <c r="OO242" s="201"/>
      <c r="OP242" s="201" t="str">
        <f t="shared" si="306"/>
        <v/>
      </c>
      <c r="OQ242" s="201"/>
      <c r="OR242" s="201"/>
      <c r="OS242" s="203"/>
      <c r="OT242" s="201"/>
      <c r="OU242" s="201"/>
      <c r="OV242" s="201"/>
      <c r="OW242" s="201" t="str">
        <f t="shared" si="307"/>
        <v/>
      </c>
      <c r="OX242" s="201"/>
      <c r="OY242" s="201"/>
      <c r="OZ242" s="203"/>
      <c r="PA242" s="201"/>
      <c r="PB242" s="201"/>
      <c r="PC242" s="201"/>
      <c r="PD242" s="201" t="str">
        <f t="shared" si="308"/>
        <v/>
      </c>
      <c r="PE242" s="201"/>
      <c r="PF242" s="201"/>
      <c r="PG242" s="203"/>
      <c r="PH242" s="201"/>
      <c r="PI242" s="201"/>
      <c r="PJ242" s="201"/>
      <c r="PK242" s="201" t="str">
        <f t="shared" si="309"/>
        <v/>
      </c>
      <c r="PL242" s="201"/>
      <c r="PM242" s="201"/>
      <c r="PN242" s="201"/>
      <c r="PO242" s="201"/>
      <c r="PP242" s="201"/>
      <c r="PQ242" s="201"/>
      <c r="PR242" s="201" t="str">
        <f t="shared" si="310"/>
        <v/>
      </c>
      <c r="PS242" s="201"/>
      <c r="PT242" s="201"/>
      <c r="PU242" s="201"/>
      <c r="PV242" s="201"/>
      <c r="PW242" s="201"/>
      <c r="PX242" s="201"/>
      <c r="PY242" s="201" t="str">
        <f t="shared" si="311"/>
        <v/>
      </c>
      <c r="PZ242" s="201"/>
      <c r="QA242" s="201"/>
      <c r="QB242" s="201"/>
      <c r="QC242" s="201"/>
      <c r="QD242" s="201"/>
      <c r="QE242" s="201"/>
      <c r="QF242" s="201" t="str">
        <f t="shared" si="312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5" x14ac:dyDescent="0.2">
      <c r="A243" s="201"/>
      <c r="B243" s="202"/>
      <c r="C243" s="202"/>
      <c r="D243" s="202"/>
      <c r="E243" s="202"/>
      <c r="F243" s="201"/>
      <c r="G243" s="201" t="e">
        <f t="shared" ref="G243:G249" si="321">G74</f>
        <v>#N/A</v>
      </c>
      <c r="H243" s="202"/>
      <c r="I243" s="202"/>
      <c r="J243" s="202"/>
      <c r="K243" s="201"/>
      <c r="L243" s="201"/>
      <c r="M243" s="201"/>
      <c r="N243" s="201">
        <f t="shared" ref="N243:N249" si="322">N74</f>
        <v>20</v>
      </c>
      <c r="O243" s="201"/>
      <c r="P243" s="201"/>
      <c r="Q243" s="203"/>
      <c r="R243" s="201"/>
      <c r="S243" s="201"/>
      <c r="T243" s="201"/>
      <c r="U243" s="201">
        <f t="shared" si="319"/>
        <v>0</v>
      </c>
      <c r="V243" s="201"/>
      <c r="W243" s="201"/>
      <c r="X243" s="203"/>
      <c r="Y243" s="201"/>
      <c r="Z243" s="201"/>
      <c r="AA243" s="201"/>
      <c r="AB243" s="201">
        <f t="shared" si="320"/>
        <v>0</v>
      </c>
      <c r="AC243" s="201"/>
      <c r="AD243" s="201"/>
      <c r="AE243" s="203"/>
      <c r="AF243" s="201"/>
      <c r="AG243" s="201"/>
      <c r="AH243" s="201"/>
      <c r="AI243" s="201">
        <f t="shared" si="243"/>
        <v>0</v>
      </c>
      <c r="AJ243" s="201"/>
      <c r="AK243" s="201"/>
      <c r="AL243" s="203"/>
      <c r="AM243" s="201"/>
      <c r="AN243" s="201"/>
      <c r="AO243" s="201"/>
      <c r="AP243" s="201">
        <f t="shared" si="244"/>
        <v>20</v>
      </c>
      <c r="AQ243" s="201"/>
      <c r="AR243" s="201"/>
      <c r="AS243" s="203"/>
      <c r="AT243" s="201"/>
      <c r="AU243" s="201"/>
      <c r="AV243" s="201"/>
      <c r="AW243" s="201">
        <f t="shared" si="245"/>
        <v>0</v>
      </c>
      <c r="AX243" s="201"/>
      <c r="AY243" s="201"/>
      <c r="AZ243" s="201"/>
      <c r="BA243" s="201"/>
      <c r="BB243" s="201"/>
      <c r="BC243" s="201"/>
      <c r="BD243" s="201">
        <f t="shared" si="246"/>
        <v>20</v>
      </c>
      <c r="BE243" s="201"/>
      <c r="BF243" s="201"/>
      <c r="BG243" s="203"/>
      <c r="BH243" s="201"/>
      <c r="BI243" s="201"/>
      <c r="BJ243" s="201"/>
      <c r="BK243" s="201">
        <f t="shared" si="247"/>
        <v>0</v>
      </c>
      <c r="BL243" s="201"/>
      <c r="BM243" s="201"/>
      <c r="BN243" s="203"/>
      <c r="BO243" s="201"/>
      <c r="BP243" s="201"/>
      <c r="BQ243" s="201"/>
      <c r="BR243" s="201">
        <f t="shared" si="248"/>
        <v>0</v>
      </c>
      <c r="BS243" s="201"/>
      <c r="BT243" s="201"/>
      <c r="BU243" s="203"/>
      <c r="BV243" s="201"/>
      <c r="BW243" s="201"/>
      <c r="BX243" s="201"/>
      <c r="BY243" s="201">
        <f t="shared" si="249"/>
        <v>0</v>
      </c>
      <c r="BZ243" s="201"/>
      <c r="CA243" s="201"/>
      <c r="CB243" s="203"/>
      <c r="CC243" s="201"/>
      <c r="CD243" s="201"/>
      <c r="CE243" s="201"/>
      <c r="CF243" s="201">
        <f t="shared" si="250"/>
        <v>0</v>
      </c>
      <c r="CG243" s="201"/>
      <c r="CH243" s="201"/>
      <c r="CI243" s="203"/>
      <c r="CJ243" s="201"/>
      <c r="CK243" s="201"/>
      <c r="CL243" s="201"/>
      <c r="CM243" s="201">
        <f t="shared" si="251"/>
        <v>0</v>
      </c>
      <c r="CN243" s="201"/>
      <c r="CO243" s="201"/>
      <c r="CP243" s="201"/>
      <c r="CQ243" s="201"/>
      <c r="CR243" s="201"/>
      <c r="CS243" s="201"/>
      <c r="CT243" s="201">
        <f t="shared" si="252"/>
        <v>0</v>
      </c>
      <c r="CU243" s="201"/>
      <c r="CV243" s="201"/>
      <c r="CW243" s="203"/>
      <c r="CX243" s="201"/>
      <c r="CY243" s="201"/>
      <c r="CZ243" s="201"/>
      <c r="DA243" s="201">
        <f t="shared" si="253"/>
        <v>0</v>
      </c>
      <c r="DB243" s="201"/>
      <c r="DC243" s="201"/>
      <c r="DD243" s="203"/>
      <c r="DE243" s="201"/>
      <c r="DF243" s="201"/>
      <c r="DG243" s="201"/>
      <c r="DH243" s="201">
        <f t="shared" si="254"/>
        <v>0</v>
      </c>
      <c r="DI243" s="201"/>
      <c r="DJ243" s="201"/>
      <c r="DK243" s="203"/>
      <c r="DL243" s="201"/>
      <c r="DM243" s="201"/>
      <c r="DN243" s="201"/>
      <c r="DO243" s="201">
        <f t="shared" si="255"/>
        <v>0</v>
      </c>
      <c r="DP243" s="201"/>
      <c r="DQ243" s="201"/>
      <c r="DR243" s="203"/>
      <c r="DS243" s="201"/>
      <c r="DT243" s="201"/>
      <c r="DU243" s="201"/>
      <c r="DV243" s="201">
        <f t="shared" si="256"/>
        <v>0</v>
      </c>
      <c r="DW243" s="201"/>
      <c r="DX243" s="201"/>
      <c r="DY243" s="203"/>
      <c r="DZ243" s="201"/>
      <c r="EA243" s="201"/>
      <c r="EB243" s="201"/>
      <c r="EC243" s="201">
        <f t="shared" si="257"/>
        <v>0</v>
      </c>
      <c r="ED243" s="201"/>
      <c r="EE243" s="201"/>
      <c r="EF243" s="201"/>
      <c r="EG243" s="201"/>
      <c r="EH243" s="201"/>
      <c r="EI243" s="201"/>
      <c r="EJ243" s="201">
        <f t="shared" si="258"/>
        <v>20</v>
      </c>
      <c r="EK243" s="201"/>
      <c r="EL243" s="201"/>
      <c r="EM243" s="203"/>
      <c r="EN243" s="201"/>
      <c r="EO243" s="201"/>
      <c r="EP243" s="201"/>
      <c r="EQ243" s="201">
        <f t="shared" si="259"/>
        <v>0</v>
      </c>
      <c r="ER243" s="201"/>
      <c r="ES243" s="201"/>
      <c r="ET243" s="203"/>
      <c r="EU243" s="201"/>
      <c r="EV243" s="201"/>
      <c r="EW243" s="201"/>
      <c r="EX243" s="201">
        <f t="shared" si="260"/>
        <v>0</v>
      </c>
      <c r="EY243" s="201"/>
      <c r="EZ243" s="201"/>
      <c r="FA243" s="203"/>
      <c r="FB243" s="201"/>
      <c r="FC243" s="201"/>
      <c r="FD243" s="201"/>
      <c r="FE243" s="201">
        <f t="shared" si="261"/>
        <v>0</v>
      </c>
      <c r="FF243" s="201"/>
      <c r="FG243" s="201"/>
      <c r="FH243" s="203"/>
      <c r="FI243" s="201"/>
      <c r="FJ243" s="201"/>
      <c r="FK243" s="201"/>
      <c r="FL243" s="201" t="str">
        <f t="shared" si="262"/>
        <v/>
      </c>
      <c r="FM243" s="201"/>
      <c r="FN243" s="201"/>
      <c r="FO243" s="203"/>
      <c r="FP243" s="201"/>
      <c r="FQ243" s="201"/>
      <c r="FR243" s="201"/>
      <c r="FS243" s="201">
        <f t="shared" si="263"/>
        <v>0</v>
      </c>
      <c r="FT243" s="201"/>
      <c r="FU243" s="201"/>
      <c r="FV243" s="201"/>
      <c r="FW243" s="201"/>
      <c r="FX243" s="201"/>
      <c r="FY243" s="201"/>
      <c r="FZ243" s="201" t="str">
        <f t="shared" si="264"/>
        <v/>
      </c>
      <c r="GA243" s="201"/>
      <c r="GB243" s="201"/>
      <c r="GC243" s="203"/>
      <c r="GD243" s="201"/>
      <c r="GE243" s="201"/>
      <c r="GF243" s="201"/>
      <c r="GG243" s="201" t="str">
        <f t="shared" si="265"/>
        <v/>
      </c>
      <c r="GH243" s="201"/>
      <c r="GI243" s="201"/>
      <c r="GJ243" s="203"/>
      <c r="GK243" s="201"/>
      <c r="GL243" s="201"/>
      <c r="GM243" s="201"/>
      <c r="GN243" s="201" t="str">
        <f t="shared" si="266"/>
        <v/>
      </c>
      <c r="GO243" s="201"/>
      <c r="GP243" s="201"/>
      <c r="GQ243" s="203"/>
      <c r="GR243" s="201"/>
      <c r="GS243" s="201"/>
      <c r="GT243" s="201"/>
      <c r="GU243" s="201" t="str">
        <f t="shared" si="267"/>
        <v/>
      </c>
      <c r="GV243" s="201"/>
      <c r="GW243" s="201"/>
      <c r="GX243" s="203"/>
      <c r="GY243" s="201"/>
      <c r="GZ243" s="201"/>
      <c r="HA243" s="201"/>
      <c r="HB243" s="201" t="str">
        <f t="shared" si="268"/>
        <v/>
      </c>
      <c r="HC243" s="201"/>
      <c r="HD243" s="201"/>
      <c r="HE243" s="203"/>
      <c r="HF243" s="201"/>
      <c r="HG243" s="201"/>
      <c r="HH243" s="201"/>
      <c r="HI243" s="201" t="str">
        <f t="shared" si="269"/>
        <v/>
      </c>
      <c r="HJ243" s="201"/>
      <c r="HK243" s="201"/>
      <c r="HL243" s="201"/>
      <c r="HM243" s="201"/>
      <c r="HN243" s="201"/>
      <c r="HO243" s="201"/>
      <c r="HP243" s="201" t="str">
        <f t="shared" si="270"/>
        <v/>
      </c>
      <c r="HQ243" s="201"/>
      <c r="HR243" s="201"/>
      <c r="HS243" s="203"/>
      <c r="HT243" s="201"/>
      <c r="HU243" s="201"/>
      <c r="HV243" s="201"/>
      <c r="HW243" s="201" t="str">
        <f t="shared" si="271"/>
        <v/>
      </c>
      <c r="HX243" s="201"/>
      <c r="HY243" s="201"/>
      <c r="HZ243" s="203"/>
      <c r="IA243" s="201"/>
      <c r="IB243" s="201"/>
      <c r="IC243" s="201"/>
      <c r="ID243" s="201" t="str">
        <f t="shared" si="272"/>
        <v/>
      </c>
      <c r="IE243" s="201"/>
      <c r="IF243" s="201"/>
      <c r="IG243" s="203"/>
      <c r="IH243" s="201"/>
      <c r="II243" s="201"/>
      <c r="IJ243" s="201"/>
      <c r="IK243" s="201" t="str">
        <f t="shared" si="273"/>
        <v/>
      </c>
      <c r="IL243" s="201"/>
      <c r="IM243" s="201"/>
      <c r="IN243" s="203"/>
      <c r="IO243" s="201"/>
      <c r="IP243" s="201"/>
      <c r="IQ243" s="201"/>
      <c r="IR243" s="201" t="str">
        <f t="shared" si="274"/>
        <v/>
      </c>
      <c r="IS243" s="201"/>
      <c r="IT243" s="201"/>
      <c r="IU243" s="203"/>
      <c r="IV243" s="201"/>
      <c r="IW243" s="201"/>
      <c r="IX243" s="201"/>
      <c r="IY243" s="201" t="str">
        <f t="shared" si="275"/>
        <v/>
      </c>
      <c r="IZ243" s="201"/>
      <c r="JA243" s="201"/>
      <c r="JB243" s="201"/>
      <c r="JC243" s="201"/>
      <c r="JD243" s="201"/>
      <c r="JE243" s="201"/>
      <c r="JF243" s="201" t="str">
        <f t="shared" si="276"/>
        <v/>
      </c>
      <c r="JG243" s="201"/>
      <c r="JH243" s="201"/>
      <c r="JI243" s="203"/>
      <c r="JJ243" s="201"/>
      <c r="JK243" s="201"/>
      <c r="JL243" s="201"/>
      <c r="JM243" s="201" t="str">
        <f t="shared" si="277"/>
        <v/>
      </c>
      <c r="JN243" s="201"/>
      <c r="JO243" s="201"/>
      <c r="JP243" s="203"/>
      <c r="JQ243" s="201"/>
      <c r="JR243" s="201"/>
      <c r="JS243" s="201"/>
      <c r="JT243" s="201" t="str">
        <f t="shared" si="278"/>
        <v/>
      </c>
      <c r="JU243" s="201"/>
      <c r="JV243" s="201"/>
      <c r="JW243" s="203"/>
      <c r="JX243" s="201"/>
      <c r="JY243" s="201"/>
      <c r="JZ243" s="201"/>
      <c r="KA243" s="201" t="str">
        <f t="shared" si="279"/>
        <v/>
      </c>
      <c r="KB243" s="201"/>
      <c r="KC243" s="201"/>
      <c r="KD243" s="203"/>
      <c r="KE243" s="201"/>
      <c r="KF243" s="201"/>
      <c r="KG243" s="201"/>
      <c r="KH243" s="201" t="str">
        <f t="shared" si="280"/>
        <v/>
      </c>
      <c r="KI243" s="201"/>
      <c r="KJ243" s="201"/>
      <c r="KK243" s="203"/>
      <c r="KL243" s="201"/>
      <c r="KM243" s="201"/>
      <c r="KN243" s="201"/>
      <c r="KO243" s="201" t="str">
        <f t="shared" si="281"/>
        <v/>
      </c>
      <c r="KP243" s="201"/>
      <c r="KQ243" s="201"/>
      <c r="KR243" s="201"/>
      <c r="KS243" s="201"/>
      <c r="KT243" s="201"/>
      <c r="KU243" s="201"/>
      <c r="KV243" s="201" t="str">
        <f t="shared" si="282"/>
        <v/>
      </c>
      <c r="KW243" s="201"/>
      <c r="KX243" s="201"/>
      <c r="KY243" s="203"/>
      <c r="KZ243" s="201"/>
      <c r="LA243" s="201"/>
      <c r="LB243" s="201"/>
      <c r="LC243" s="201" t="str">
        <f t="shared" si="283"/>
        <v/>
      </c>
      <c r="LD243" s="201"/>
      <c r="LE243" s="201"/>
      <c r="LF243" s="203"/>
      <c r="LG243" s="201"/>
      <c r="LH243" s="201"/>
      <c r="LI243" s="201"/>
      <c r="LJ243" s="201" t="str">
        <f t="shared" si="294"/>
        <v/>
      </c>
      <c r="LK243" s="201"/>
      <c r="LL243" s="201"/>
      <c r="LM243" s="203"/>
      <c r="LN243" s="201"/>
      <c r="LO243" s="201"/>
      <c r="LP243" s="201"/>
      <c r="LQ243" s="201" t="str">
        <f t="shared" si="295"/>
        <v/>
      </c>
      <c r="LR243" s="201"/>
      <c r="LS243" s="201"/>
      <c r="LT243" s="203"/>
      <c r="LU243" s="201"/>
      <c r="LV243" s="201"/>
      <c r="LW243" s="201"/>
      <c r="LX243" s="201" t="str">
        <f t="shared" si="296"/>
        <v/>
      </c>
      <c r="LY243" s="201"/>
      <c r="LZ243" s="201"/>
      <c r="MA243" s="203"/>
      <c r="MB243" s="201"/>
      <c r="MC243" s="201"/>
      <c r="MD243" s="201"/>
      <c r="ME243" s="201" t="str">
        <f t="shared" si="297"/>
        <v/>
      </c>
      <c r="MF243" s="201"/>
      <c r="MG243" s="201"/>
      <c r="MH243" s="201"/>
      <c r="MI243" s="201"/>
      <c r="MJ243" s="201"/>
      <c r="MK243" s="201"/>
      <c r="ML243" s="201" t="str">
        <f t="shared" si="298"/>
        <v/>
      </c>
      <c r="MM243" s="201"/>
      <c r="MN243" s="201"/>
      <c r="MO243" s="203"/>
      <c r="MP243" s="201"/>
      <c r="MQ243" s="201"/>
      <c r="MR243" s="201"/>
      <c r="MS243" s="201" t="str">
        <f t="shared" si="299"/>
        <v/>
      </c>
      <c r="MT243" s="201"/>
      <c r="MU243" s="201"/>
      <c r="MV243" s="203"/>
      <c r="MW243" s="201"/>
      <c r="MX243" s="201"/>
      <c r="MY243" s="201"/>
      <c r="MZ243" s="201" t="str">
        <f t="shared" si="300"/>
        <v/>
      </c>
      <c r="NA243" s="201"/>
      <c r="NB243" s="201"/>
      <c r="NC243" s="203"/>
      <c r="ND243" s="201"/>
      <c r="NE243" s="201"/>
      <c r="NF243" s="201"/>
      <c r="NG243" s="201" t="str">
        <f t="shared" si="301"/>
        <v/>
      </c>
      <c r="NH243" s="201"/>
      <c r="NI243" s="201"/>
      <c r="NJ243" s="203"/>
      <c r="NK243" s="201"/>
      <c r="NL243" s="201"/>
      <c r="NM243" s="201"/>
      <c r="NN243" s="201" t="str">
        <f t="shared" si="302"/>
        <v/>
      </c>
      <c r="NO243" s="201"/>
      <c r="NP243" s="201"/>
      <c r="NQ243" s="203"/>
      <c r="NR243" s="201"/>
      <c r="NS243" s="201"/>
      <c r="NT243" s="201"/>
      <c r="NU243" s="201" t="str">
        <f t="shared" si="303"/>
        <v/>
      </c>
      <c r="NV243" s="201"/>
      <c r="NW243" s="201"/>
      <c r="NX243" s="201"/>
      <c r="NY243" s="201"/>
      <c r="NZ243" s="201"/>
      <c r="OA243" s="201"/>
      <c r="OB243" s="201" t="str">
        <f t="shared" si="304"/>
        <v/>
      </c>
      <c r="OC243" s="201"/>
      <c r="OD243" s="201"/>
      <c r="OE243" s="203"/>
      <c r="OF243" s="201"/>
      <c r="OG243" s="201"/>
      <c r="OH243" s="201"/>
      <c r="OI243" s="201" t="str">
        <f t="shared" si="305"/>
        <v/>
      </c>
      <c r="OJ243" s="201"/>
      <c r="OK243" s="201"/>
      <c r="OL243" s="203"/>
      <c r="OM243" s="201"/>
      <c r="ON243" s="201"/>
      <c r="OO243" s="201"/>
      <c r="OP243" s="201" t="str">
        <f t="shared" si="306"/>
        <v/>
      </c>
      <c r="OQ243" s="201"/>
      <c r="OR243" s="201"/>
      <c r="OS243" s="203"/>
      <c r="OT243" s="201"/>
      <c r="OU243" s="201"/>
      <c r="OV243" s="201"/>
      <c r="OW243" s="201" t="str">
        <f t="shared" si="307"/>
        <v/>
      </c>
      <c r="OX243" s="201"/>
      <c r="OY243" s="201"/>
      <c r="OZ243" s="203"/>
      <c r="PA243" s="201"/>
      <c r="PB243" s="201"/>
      <c r="PC243" s="201"/>
      <c r="PD243" s="201" t="str">
        <f t="shared" si="308"/>
        <v/>
      </c>
      <c r="PE243" s="201"/>
      <c r="PF243" s="201"/>
      <c r="PG243" s="203"/>
      <c r="PH243" s="201"/>
      <c r="PI243" s="201"/>
      <c r="PJ243" s="201"/>
      <c r="PK243" s="201" t="str">
        <f t="shared" si="309"/>
        <v/>
      </c>
      <c r="PL243" s="201"/>
      <c r="PM243" s="201"/>
      <c r="PN243" s="201"/>
      <c r="PO243" s="201"/>
      <c r="PP243" s="201"/>
      <c r="PQ243" s="201"/>
      <c r="PR243" s="201" t="str">
        <f t="shared" si="310"/>
        <v/>
      </c>
      <c r="PS243" s="201"/>
      <c r="PT243" s="201"/>
      <c r="PU243" s="201"/>
      <c r="PV243" s="201"/>
      <c r="PW243" s="201"/>
      <c r="PX243" s="201"/>
      <c r="PY243" s="201" t="str">
        <f t="shared" si="311"/>
        <v/>
      </c>
      <c r="PZ243" s="201"/>
      <c r="QA243" s="201"/>
      <c r="QB243" s="201"/>
      <c r="QC243" s="201"/>
      <c r="QD243" s="201"/>
      <c r="QE243" s="201"/>
      <c r="QF243" s="201" t="str">
        <f t="shared" si="312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5" x14ac:dyDescent="0.2">
      <c r="A244" s="201"/>
      <c r="B244" s="202"/>
      <c r="C244" s="202"/>
      <c r="D244" s="202"/>
      <c r="E244" s="202"/>
      <c r="F244" s="201"/>
      <c r="G244" s="201" t="e">
        <f t="shared" si="321"/>
        <v>#N/A</v>
      </c>
      <c r="H244" s="202"/>
      <c r="I244" s="202"/>
      <c r="J244" s="202"/>
      <c r="K244" s="201"/>
      <c r="L244" s="201"/>
      <c r="M244" s="201"/>
      <c r="N244" s="201">
        <f t="shared" si="322"/>
        <v>0</v>
      </c>
      <c r="O244" s="201"/>
      <c r="P244" s="201"/>
      <c r="Q244" s="203"/>
      <c r="R244" s="201"/>
      <c r="S244" s="201"/>
      <c r="T244" s="201"/>
      <c r="U244" s="201">
        <f t="shared" si="319"/>
        <v>0</v>
      </c>
      <c r="V244" s="201"/>
      <c r="W244" s="201"/>
      <c r="X244" s="203"/>
      <c r="Y244" s="201"/>
      <c r="Z244" s="201"/>
      <c r="AA244" s="201"/>
      <c r="AB244" s="201">
        <f t="shared" si="320"/>
        <v>20</v>
      </c>
      <c r="AC244" s="201"/>
      <c r="AD244" s="201"/>
      <c r="AE244" s="203"/>
      <c r="AF244" s="201"/>
      <c r="AG244" s="201"/>
      <c r="AH244" s="201"/>
      <c r="AI244" s="201">
        <f t="shared" si="243"/>
        <v>0</v>
      </c>
      <c r="AJ244" s="201"/>
      <c r="AK244" s="201"/>
      <c r="AL244" s="203"/>
      <c r="AM244" s="201"/>
      <c r="AN244" s="201"/>
      <c r="AO244" s="201"/>
      <c r="AP244" s="201">
        <f t="shared" si="244"/>
        <v>0</v>
      </c>
      <c r="AQ244" s="201"/>
      <c r="AR244" s="201"/>
      <c r="AS244" s="203"/>
      <c r="AT244" s="201"/>
      <c r="AU244" s="201"/>
      <c r="AV244" s="201"/>
      <c r="AW244" s="201">
        <f t="shared" si="245"/>
        <v>0</v>
      </c>
      <c r="AX244" s="201"/>
      <c r="AY244" s="201"/>
      <c r="AZ244" s="201"/>
      <c r="BA244" s="201"/>
      <c r="BB244" s="201"/>
      <c r="BC244" s="201"/>
      <c r="BD244" s="201">
        <f t="shared" si="246"/>
        <v>0</v>
      </c>
      <c r="BE244" s="201"/>
      <c r="BF244" s="201"/>
      <c r="BG244" s="203"/>
      <c r="BH244" s="201"/>
      <c r="BI244" s="201"/>
      <c r="BJ244" s="201"/>
      <c r="BK244" s="201">
        <f t="shared" si="247"/>
        <v>0</v>
      </c>
      <c r="BL244" s="201"/>
      <c r="BM244" s="201"/>
      <c r="BN244" s="203"/>
      <c r="BO244" s="201"/>
      <c r="BP244" s="201"/>
      <c r="BQ244" s="201"/>
      <c r="BR244" s="201">
        <f t="shared" si="248"/>
        <v>0</v>
      </c>
      <c r="BS244" s="201"/>
      <c r="BT244" s="201"/>
      <c r="BU244" s="203"/>
      <c r="BV244" s="201"/>
      <c r="BW244" s="201"/>
      <c r="BX244" s="201"/>
      <c r="BY244" s="201">
        <f t="shared" si="249"/>
        <v>0</v>
      </c>
      <c r="BZ244" s="201"/>
      <c r="CA244" s="201"/>
      <c r="CB244" s="203"/>
      <c r="CC244" s="201"/>
      <c r="CD244" s="201"/>
      <c r="CE244" s="201"/>
      <c r="CF244" s="201">
        <f t="shared" si="250"/>
        <v>0</v>
      </c>
      <c r="CG244" s="201"/>
      <c r="CH244" s="201"/>
      <c r="CI244" s="203"/>
      <c r="CJ244" s="201"/>
      <c r="CK244" s="201"/>
      <c r="CL244" s="201"/>
      <c r="CM244" s="201">
        <f t="shared" si="251"/>
        <v>0</v>
      </c>
      <c r="CN244" s="201"/>
      <c r="CO244" s="201"/>
      <c r="CP244" s="201"/>
      <c r="CQ244" s="201"/>
      <c r="CR244" s="201"/>
      <c r="CS244" s="201"/>
      <c r="CT244" s="201">
        <f t="shared" si="252"/>
        <v>0</v>
      </c>
      <c r="CU244" s="201"/>
      <c r="CV244" s="201"/>
      <c r="CW244" s="203"/>
      <c r="CX244" s="201"/>
      <c r="CY244" s="201"/>
      <c r="CZ244" s="201"/>
      <c r="DA244" s="201">
        <f t="shared" si="253"/>
        <v>0</v>
      </c>
      <c r="DB244" s="201"/>
      <c r="DC244" s="201"/>
      <c r="DD244" s="203"/>
      <c r="DE244" s="201"/>
      <c r="DF244" s="201"/>
      <c r="DG244" s="201"/>
      <c r="DH244" s="201">
        <f t="shared" si="254"/>
        <v>20</v>
      </c>
      <c r="DI244" s="201"/>
      <c r="DJ244" s="201"/>
      <c r="DK244" s="203"/>
      <c r="DL244" s="201"/>
      <c r="DM244" s="201"/>
      <c r="DN244" s="201"/>
      <c r="DO244" s="201">
        <f t="shared" si="255"/>
        <v>0</v>
      </c>
      <c r="DP244" s="201"/>
      <c r="DQ244" s="201"/>
      <c r="DR244" s="203"/>
      <c r="DS244" s="201"/>
      <c r="DT244" s="201"/>
      <c r="DU244" s="201"/>
      <c r="DV244" s="201">
        <f t="shared" si="256"/>
        <v>0</v>
      </c>
      <c r="DW244" s="201"/>
      <c r="DX244" s="201"/>
      <c r="DY244" s="203"/>
      <c r="DZ244" s="201"/>
      <c r="EA244" s="201"/>
      <c r="EB244" s="201"/>
      <c r="EC244" s="201">
        <f t="shared" si="257"/>
        <v>0</v>
      </c>
      <c r="ED244" s="201"/>
      <c r="EE244" s="201"/>
      <c r="EF244" s="201"/>
      <c r="EG244" s="201"/>
      <c r="EH244" s="201"/>
      <c r="EI244" s="201"/>
      <c r="EJ244" s="201">
        <f t="shared" si="258"/>
        <v>0</v>
      </c>
      <c r="EK244" s="201"/>
      <c r="EL244" s="201"/>
      <c r="EM244" s="203"/>
      <c r="EN244" s="201"/>
      <c r="EO244" s="201"/>
      <c r="EP244" s="201"/>
      <c r="EQ244" s="201">
        <f t="shared" si="259"/>
        <v>0</v>
      </c>
      <c r="ER244" s="201"/>
      <c r="ES244" s="201"/>
      <c r="ET244" s="203"/>
      <c r="EU244" s="201"/>
      <c r="EV244" s="201"/>
      <c r="EW244" s="201"/>
      <c r="EX244" s="201">
        <f t="shared" si="260"/>
        <v>0</v>
      </c>
      <c r="EY244" s="201"/>
      <c r="EZ244" s="201"/>
      <c r="FA244" s="203"/>
      <c r="FB244" s="201"/>
      <c r="FC244" s="201"/>
      <c r="FD244" s="201"/>
      <c r="FE244" s="201">
        <f t="shared" si="261"/>
        <v>0</v>
      </c>
      <c r="FF244" s="201"/>
      <c r="FG244" s="201"/>
      <c r="FH244" s="203"/>
      <c r="FI244" s="201"/>
      <c r="FJ244" s="201"/>
      <c r="FK244" s="201"/>
      <c r="FL244" s="201" t="str">
        <f t="shared" si="262"/>
        <v/>
      </c>
      <c r="FM244" s="201"/>
      <c r="FN244" s="201"/>
      <c r="FO244" s="203"/>
      <c r="FP244" s="201"/>
      <c r="FQ244" s="201"/>
      <c r="FR244" s="201"/>
      <c r="FS244" s="201">
        <f t="shared" si="263"/>
        <v>0</v>
      </c>
      <c r="FT244" s="201"/>
      <c r="FU244" s="201"/>
      <c r="FV244" s="201"/>
      <c r="FW244" s="201"/>
      <c r="FX244" s="201"/>
      <c r="FY244" s="201"/>
      <c r="FZ244" s="201" t="str">
        <f t="shared" si="264"/>
        <v/>
      </c>
      <c r="GA244" s="201"/>
      <c r="GB244" s="201"/>
      <c r="GC244" s="203"/>
      <c r="GD244" s="201"/>
      <c r="GE244" s="201"/>
      <c r="GF244" s="201"/>
      <c r="GG244" s="201" t="str">
        <f t="shared" si="265"/>
        <v/>
      </c>
      <c r="GH244" s="201"/>
      <c r="GI244" s="201"/>
      <c r="GJ244" s="203"/>
      <c r="GK244" s="201"/>
      <c r="GL244" s="201"/>
      <c r="GM244" s="201"/>
      <c r="GN244" s="201" t="str">
        <f t="shared" si="266"/>
        <v/>
      </c>
      <c r="GO244" s="201"/>
      <c r="GP244" s="201"/>
      <c r="GQ244" s="203"/>
      <c r="GR244" s="201"/>
      <c r="GS244" s="201"/>
      <c r="GT244" s="201"/>
      <c r="GU244" s="201" t="str">
        <f t="shared" si="267"/>
        <v/>
      </c>
      <c r="GV244" s="201"/>
      <c r="GW244" s="201"/>
      <c r="GX244" s="203"/>
      <c r="GY244" s="201"/>
      <c r="GZ244" s="201"/>
      <c r="HA244" s="201"/>
      <c r="HB244" s="201" t="str">
        <f t="shared" si="268"/>
        <v/>
      </c>
      <c r="HC244" s="201"/>
      <c r="HD244" s="201"/>
      <c r="HE244" s="203"/>
      <c r="HF244" s="201"/>
      <c r="HG244" s="201"/>
      <c r="HH244" s="201"/>
      <c r="HI244" s="201" t="str">
        <f t="shared" si="269"/>
        <v/>
      </c>
      <c r="HJ244" s="201"/>
      <c r="HK244" s="201"/>
      <c r="HL244" s="201"/>
      <c r="HM244" s="201"/>
      <c r="HN244" s="201"/>
      <c r="HO244" s="201"/>
      <c r="HP244" s="201" t="str">
        <f t="shared" si="270"/>
        <v/>
      </c>
      <c r="HQ244" s="201"/>
      <c r="HR244" s="201"/>
      <c r="HS244" s="203"/>
      <c r="HT244" s="201"/>
      <c r="HU244" s="201"/>
      <c r="HV244" s="201"/>
      <c r="HW244" s="201" t="str">
        <f t="shared" si="271"/>
        <v/>
      </c>
      <c r="HX244" s="201"/>
      <c r="HY244" s="201"/>
      <c r="HZ244" s="203"/>
      <c r="IA244" s="201"/>
      <c r="IB244" s="201"/>
      <c r="IC244" s="201"/>
      <c r="ID244" s="201" t="str">
        <f t="shared" si="272"/>
        <v/>
      </c>
      <c r="IE244" s="201"/>
      <c r="IF244" s="201"/>
      <c r="IG244" s="203"/>
      <c r="IH244" s="201"/>
      <c r="II244" s="201"/>
      <c r="IJ244" s="201"/>
      <c r="IK244" s="201" t="str">
        <f t="shared" si="273"/>
        <v/>
      </c>
      <c r="IL244" s="201"/>
      <c r="IM244" s="201"/>
      <c r="IN244" s="203"/>
      <c r="IO244" s="201"/>
      <c r="IP244" s="201"/>
      <c r="IQ244" s="201"/>
      <c r="IR244" s="201" t="str">
        <f t="shared" si="274"/>
        <v/>
      </c>
      <c r="IS244" s="201"/>
      <c r="IT244" s="201"/>
      <c r="IU244" s="203"/>
      <c r="IV244" s="201"/>
      <c r="IW244" s="201"/>
      <c r="IX244" s="201"/>
      <c r="IY244" s="201" t="str">
        <f t="shared" si="275"/>
        <v/>
      </c>
      <c r="IZ244" s="201"/>
      <c r="JA244" s="201"/>
      <c r="JB244" s="201"/>
      <c r="JC244" s="201"/>
      <c r="JD244" s="201"/>
      <c r="JE244" s="201"/>
      <c r="JF244" s="201" t="str">
        <f t="shared" si="276"/>
        <v/>
      </c>
      <c r="JG244" s="201"/>
      <c r="JH244" s="201"/>
      <c r="JI244" s="203"/>
      <c r="JJ244" s="201"/>
      <c r="JK244" s="201"/>
      <c r="JL244" s="201"/>
      <c r="JM244" s="201" t="str">
        <f t="shared" si="277"/>
        <v/>
      </c>
      <c r="JN244" s="201"/>
      <c r="JO244" s="201"/>
      <c r="JP244" s="203"/>
      <c r="JQ244" s="201"/>
      <c r="JR244" s="201"/>
      <c r="JS244" s="201"/>
      <c r="JT244" s="201" t="str">
        <f t="shared" si="278"/>
        <v/>
      </c>
      <c r="JU244" s="201"/>
      <c r="JV244" s="201"/>
      <c r="JW244" s="203"/>
      <c r="JX244" s="201"/>
      <c r="JY244" s="201"/>
      <c r="JZ244" s="201"/>
      <c r="KA244" s="201" t="str">
        <f t="shared" si="279"/>
        <v/>
      </c>
      <c r="KB244" s="201"/>
      <c r="KC244" s="201"/>
      <c r="KD244" s="203"/>
      <c r="KE244" s="201"/>
      <c r="KF244" s="201"/>
      <c r="KG244" s="201"/>
      <c r="KH244" s="201" t="str">
        <f t="shared" si="280"/>
        <v/>
      </c>
      <c r="KI244" s="201"/>
      <c r="KJ244" s="201"/>
      <c r="KK244" s="203"/>
      <c r="KL244" s="201"/>
      <c r="KM244" s="201"/>
      <c r="KN244" s="201"/>
      <c r="KO244" s="201" t="str">
        <f t="shared" si="281"/>
        <v/>
      </c>
      <c r="KP244" s="201"/>
      <c r="KQ244" s="201"/>
      <c r="KR244" s="201"/>
      <c r="KS244" s="201"/>
      <c r="KT244" s="201"/>
      <c r="KU244" s="201"/>
      <c r="KV244" s="201" t="str">
        <f t="shared" si="282"/>
        <v/>
      </c>
      <c r="KW244" s="201"/>
      <c r="KX244" s="201"/>
      <c r="KY244" s="203"/>
      <c r="KZ244" s="201"/>
      <c r="LA244" s="201"/>
      <c r="LB244" s="201"/>
      <c r="LC244" s="201" t="str">
        <f t="shared" si="283"/>
        <v/>
      </c>
      <c r="LD244" s="201"/>
      <c r="LE244" s="201"/>
      <c r="LF244" s="203"/>
      <c r="LG244" s="201"/>
      <c r="LH244" s="201"/>
      <c r="LI244" s="201"/>
      <c r="LJ244" s="201" t="str">
        <f t="shared" si="294"/>
        <v/>
      </c>
      <c r="LK244" s="201"/>
      <c r="LL244" s="201"/>
      <c r="LM244" s="203"/>
      <c r="LN244" s="201"/>
      <c r="LO244" s="201"/>
      <c r="LP244" s="201"/>
      <c r="LQ244" s="201" t="str">
        <f t="shared" si="295"/>
        <v/>
      </c>
      <c r="LR244" s="201"/>
      <c r="LS244" s="201"/>
      <c r="LT244" s="203"/>
      <c r="LU244" s="201"/>
      <c r="LV244" s="201"/>
      <c r="LW244" s="201"/>
      <c r="LX244" s="201" t="str">
        <f t="shared" si="296"/>
        <v/>
      </c>
      <c r="LY244" s="201"/>
      <c r="LZ244" s="201"/>
      <c r="MA244" s="203"/>
      <c r="MB244" s="201"/>
      <c r="MC244" s="201"/>
      <c r="MD244" s="201"/>
      <c r="ME244" s="201" t="str">
        <f t="shared" si="297"/>
        <v/>
      </c>
      <c r="MF244" s="201"/>
      <c r="MG244" s="201"/>
      <c r="MH244" s="201"/>
      <c r="MI244" s="201"/>
      <c r="MJ244" s="201"/>
      <c r="MK244" s="201"/>
      <c r="ML244" s="201" t="str">
        <f t="shared" si="298"/>
        <v/>
      </c>
      <c r="MM244" s="201"/>
      <c r="MN244" s="201"/>
      <c r="MO244" s="203"/>
      <c r="MP244" s="201"/>
      <c r="MQ244" s="201"/>
      <c r="MR244" s="201"/>
      <c r="MS244" s="201" t="str">
        <f t="shared" si="299"/>
        <v/>
      </c>
      <c r="MT244" s="201"/>
      <c r="MU244" s="201"/>
      <c r="MV244" s="203"/>
      <c r="MW244" s="201"/>
      <c r="MX244" s="201"/>
      <c r="MY244" s="201"/>
      <c r="MZ244" s="201" t="str">
        <f t="shared" si="300"/>
        <v/>
      </c>
      <c r="NA244" s="201"/>
      <c r="NB244" s="201"/>
      <c r="NC244" s="203"/>
      <c r="ND244" s="201"/>
      <c r="NE244" s="201"/>
      <c r="NF244" s="201"/>
      <c r="NG244" s="201" t="str">
        <f t="shared" si="301"/>
        <v/>
      </c>
      <c r="NH244" s="201"/>
      <c r="NI244" s="201"/>
      <c r="NJ244" s="203"/>
      <c r="NK244" s="201"/>
      <c r="NL244" s="201"/>
      <c r="NM244" s="201"/>
      <c r="NN244" s="201" t="str">
        <f t="shared" si="302"/>
        <v/>
      </c>
      <c r="NO244" s="201"/>
      <c r="NP244" s="201"/>
      <c r="NQ244" s="203"/>
      <c r="NR244" s="201"/>
      <c r="NS244" s="201"/>
      <c r="NT244" s="201"/>
      <c r="NU244" s="201" t="str">
        <f t="shared" si="303"/>
        <v/>
      </c>
      <c r="NV244" s="201"/>
      <c r="NW244" s="201"/>
      <c r="NX244" s="201"/>
      <c r="NY244" s="201"/>
      <c r="NZ244" s="201"/>
      <c r="OA244" s="201"/>
      <c r="OB244" s="201" t="str">
        <f t="shared" si="304"/>
        <v/>
      </c>
      <c r="OC244" s="201"/>
      <c r="OD244" s="201"/>
      <c r="OE244" s="203"/>
      <c r="OF244" s="201"/>
      <c r="OG244" s="201"/>
      <c r="OH244" s="201"/>
      <c r="OI244" s="201" t="str">
        <f t="shared" si="305"/>
        <v/>
      </c>
      <c r="OJ244" s="201"/>
      <c r="OK244" s="201"/>
      <c r="OL244" s="203"/>
      <c r="OM244" s="201"/>
      <c r="ON244" s="201"/>
      <c r="OO244" s="201"/>
      <c r="OP244" s="201" t="str">
        <f t="shared" si="306"/>
        <v/>
      </c>
      <c r="OQ244" s="201"/>
      <c r="OR244" s="201"/>
      <c r="OS244" s="203"/>
      <c r="OT244" s="201"/>
      <c r="OU244" s="201"/>
      <c r="OV244" s="201"/>
      <c r="OW244" s="201" t="str">
        <f t="shared" si="307"/>
        <v/>
      </c>
      <c r="OX244" s="201"/>
      <c r="OY244" s="201"/>
      <c r="OZ244" s="203"/>
      <c r="PA244" s="201"/>
      <c r="PB244" s="201"/>
      <c r="PC244" s="201"/>
      <c r="PD244" s="201" t="str">
        <f t="shared" si="308"/>
        <v/>
      </c>
      <c r="PE244" s="201"/>
      <c r="PF244" s="201"/>
      <c r="PG244" s="203"/>
      <c r="PH244" s="201"/>
      <c r="PI244" s="201"/>
      <c r="PJ244" s="201"/>
      <c r="PK244" s="201" t="str">
        <f t="shared" si="309"/>
        <v/>
      </c>
      <c r="PL244" s="201"/>
      <c r="PM244" s="201"/>
      <c r="PN244" s="201"/>
      <c r="PO244" s="201"/>
      <c r="PP244" s="201"/>
      <c r="PQ244" s="201"/>
      <c r="PR244" s="201" t="str">
        <f t="shared" si="310"/>
        <v/>
      </c>
      <c r="PS244" s="201"/>
      <c r="PT244" s="201"/>
      <c r="PU244" s="201"/>
      <c r="PV244" s="201"/>
      <c r="PW244" s="201"/>
      <c r="PX244" s="201"/>
      <c r="PY244" s="201" t="str">
        <f t="shared" si="311"/>
        <v/>
      </c>
      <c r="PZ244" s="201"/>
      <c r="QA244" s="201"/>
      <c r="QB244" s="201"/>
      <c r="QC244" s="201"/>
      <c r="QD244" s="201"/>
      <c r="QE244" s="201"/>
      <c r="QF244" s="201" t="str">
        <f t="shared" si="312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5" x14ac:dyDescent="0.2">
      <c r="A245" s="201"/>
      <c r="B245" s="202"/>
      <c r="C245" s="202"/>
      <c r="D245" s="202"/>
      <c r="E245" s="202"/>
      <c r="F245" s="201"/>
      <c r="G245" s="201" t="e">
        <f t="shared" si="321"/>
        <v>#N/A</v>
      </c>
      <c r="H245" s="202"/>
      <c r="I245" s="202"/>
      <c r="J245" s="202"/>
      <c r="K245" s="201"/>
      <c r="L245" s="201"/>
      <c r="M245" s="201"/>
      <c r="N245" s="201">
        <f t="shared" si="322"/>
        <v>20</v>
      </c>
      <c r="O245" s="201"/>
      <c r="P245" s="201"/>
      <c r="Q245" s="203"/>
      <c r="R245" s="201"/>
      <c r="S245" s="201"/>
      <c r="T245" s="201"/>
      <c r="U245" s="201">
        <f t="shared" si="319"/>
        <v>0</v>
      </c>
      <c r="V245" s="201"/>
      <c r="W245" s="201"/>
      <c r="X245" s="203"/>
      <c r="Y245" s="201"/>
      <c r="Z245" s="201"/>
      <c r="AA245" s="201"/>
      <c r="AB245" s="201">
        <f t="shared" si="320"/>
        <v>0</v>
      </c>
      <c r="AC245" s="201"/>
      <c r="AD245" s="201"/>
      <c r="AE245" s="203"/>
      <c r="AF245" s="201"/>
      <c r="AG245" s="201"/>
      <c r="AH245" s="201"/>
      <c r="AI245" s="201">
        <f t="shared" si="243"/>
        <v>0</v>
      </c>
      <c r="AJ245" s="201"/>
      <c r="AK245" s="201"/>
      <c r="AL245" s="203"/>
      <c r="AM245" s="201"/>
      <c r="AN245" s="201"/>
      <c r="AO245" s="201"/>
      <c r="AP245" s="201">
        <f t="shared" si="244"/>
        <v>20</v>
      </c>
      <c r="AQ245" s="201"/>
      <c r="AR245" s="201"/>
      <c r="AS245" s="203"/>
      <c r="AT245" s="201"/>
      <c r="AU245" s="201"/>
      <c r="AV245" s="201"/>
      <c r="AW245" s="201">
        <f t="shared" si="245"/>
        <v>0</v>
      </c>
      <c r="AX245" s="201"/>
      <c r="AY245" s="201"/>
      <c r="AZ245" s="201"/>
      <c r="BA245" s="201"/>
      <c r="BB245" s="201"/>
      <c r="BC245" s="201"/>
      <c r="BD245" s="201">
        <f t="shared" si="246"/>
        <v>0</v>
      </c>
      <c r="BE245" s="201"/>
      <c r="BF245" s="201"/>
      <c r="BG245" s="203"/>
      <c r="BH245" s="201"/>
      <c r="BI245" s="201"/>
      <c r="BJ245" s="201"/>
      <c r="BK245" s="201">
        <f t="shared" si="247"/>
        <v>0</v>
      </c>
      <c r="BL245" s="201"/>
      <c r="BM245" s="201"/>
      <c r="BN245" s="203"/>
      <c r="BO245" s="201"/>
      <c r="BP245" s="201"/>
      <c r="BQ245" s="201"/>
      <c r="BR245" s="201">
        <f t="shared" si="248"/>
        <v>0</v>
      </c>
      <c r="BS245" s="201"/>
      <c r="BT245" s="201"/>
      <c r="BU245" s="203"/>
      <c r="BV245" s="201"/>
      <c r="BW245" s="201"/>
      <c r="BX245" s="201"/>
      <c r="BY245" s="201">
        <f t="shared" si="249"/>
        <v>30</v>
      </c>
      <c r="BZ245" s="201"/>
      <c r="CA245" s="201"/>
      <c r="CB245" s="203"/>
      <c r="CC245" s="201"/>
      <c r="CD245" s="201"/>
      <c r="CE245" s="201"/>
      <c r="CF245" s="201">
        <f t="shared" si="250"/>
        <v>0</v>
      </c>
      <c r="CG245" s="201"/>
      <c r="CH245" s="201"/>
      <c r="CI245" s="203"/>
      <c r="CJ245" s="201"/>
      <c r="CK245" s="201"/>
      <c r="CL245" s="201"/>
      <c r="CM245" s="201">
        <f t="shared" si="251"/>
        <v>0</v>
      </c>
      <c r="CN245" s="201"/>
      <c r="CO245" s="201"/>
      <c r="CP245" s="201"/>
      <c r="CQ245" s="201"/>
      <c r="CR245" s="201"/>
      <c r="CS245" s="201"/>
      <c r="CT245" s="201">
        <f t="shared" si="252"/>
        <v>0</v>
      </c>
      <c r="CU245" s="201"/>
      <c r="CV245" s="201"/>
      <c r="CW245" s="203"/>
      <c r="CX245" s="201"/>
      <c r="CY245" s="201"/>
      <c r="CZ245" s="201"/>
      <c r="DA245" s="201">
        <f t="shared" si="253"/>
        <v>0</v>
      </c>
      <c r="DB245" s="201"/>
      <c r="DC245" s="201"/>
      <c r="DD245" s="203"/>
      <c r="DE245" s="201"/>
      <c r="DF245" s="201"/>
      <c r="DG245" s="201"/>
      <c r="DH245" s="201">
        <f t="shared" si="254"/>
        <v>0</v>
      </c>
      <c r="DI245" s="201"/>
      <c r="DJ245" s="201"/>
      <c r="DK245" s="203"/>
      <c r="DL245" s="201"/>
      <c r="DM245" s="201"/>
      <c r="DN245" s="201"/>
      <c r="DO245" s="201">
        <f t="shared" si="255"/>
        <v>0</v>
      </c>
      <c r="DP245" s="201"/>
      <c r="DQ245" s="201"/>
      <c r="DR245" s="203"/>
      <c r="DS245" s="201"/>
      <c r="DT245" s="201"/>
      <c r="DU245" s="201"/>
      <c r="DV245" s="201">
        <f t="shared" si="256"/>
        <v>0</v>
      </c>
      <c r="DW245" s="201"/>
      <c r="DX245" s="201"/>
      <c r="DY245" s="203"/>
      <c r="DZ245" s="201"/>
      <c r="EA245" s="201"/>
      <c r="EB245" s="201"/>
      <c r="EC245" s="201">
        <f t="shared" si="257"/>
        <v>0</v>
      </c>
      <c r="ED245" s="201"/>
      <c r="EE245" s="201"/>
      <c r="EF245" s="201"/>
      <c r="EG245" s="201"/>
      <c r="EH245" s="201"/>
      <c r="EI245" s="201"/>
      <c r="EJ245" s="201">
        <f t="shared" si="258"/>
        <v>20</v>
      </c>
      <c r="EK245" s="201"/>
      <c r="EL245" s="201"/>
      <c r="EM245" s="203"/>
      <c r="EN245" s="201"/>
      <c r="EO245" s="201"/>
      <c r="EP245" s="201"/>
      <c r="EQ245" s="201">
        <f t="shared" si="259"/>
        <v>0</v>
      </c>
      <c r="ER245" s="201"/>
      <c r="ES245" s="201"/>
      <c r="ET245" s="203"/>
      <c r="EU245" s="201"/>
      <c r="EV245" s="201"/>
      <c r="EW245" s="201"/>
      <c r="EX245" s="201">
        <f t="shared" si="260"/>
        <v>0</v>
      </c>
      <c r="EY245" s="201"/>
      <c r="EZ245" s="201"/>
      <c r="FA245" s="203"/>
      <c r="FB245" s="201"/>
      <c r="FC245" s="201"/>
      <c r="FD245" s="201"/>
      <c r="FE245" s="201">
        <f t="shared" si="261"/>
        <v>0</v>
      </c>
      <c r="FF245" s="201"/>
      <c r="FG245" s="201"/>
      <c r="FH245" s="203"/>
      <c r="FI245" s="201"/>
      <c r="FJ245" s="201"/>
      <c r="FK245" s="201"/>
      <c r="FL245" s="201" t="str">
        <f t="shared" si="262"/>
        <v/>
      </c>
      <c r="FM245" s="201"/>
      <c r="FN245" s="201"/>
      <c r="FO245" s="203"/>
      <c r="FP245" s="201"/>
      <c r="FQ245" s="201"/>
      <c r="FR245" s="201"/>
      <c r="FS245" s="201">
        <f t="shared" si="263"/>
        <v>0</v>
      </c>
      <c r="FT245" s="201"/>
      <c r="FU245" s="201"/>
      <c r="FV245" s="201"/>
      <c r="FW245" s="201"/>
      <c r="FX245" s="201"/>
      <c r="FY245" s="201"/>
      <c r="FZ245" s="201" t="str">
        <f t="shared" si="264"/>
        <v/>
      </c>
      <c r="GA245" s="201"/>
      <c r="GB245" s="201"/>
      <c r="GC245" s="203"/>
      <c r="GD245" s="201"/>
      <c r="GE245" s="201"/>
      <c r="GF245" s="201"/>
      <c r="GG245" s="201" t="str">
        <f t="shared" si="265"/>
        <v/>
      </c>
      <c r="GH245" s="201"/>
      <c r="GI245" s="201"/>
      <c r="GJ245" s="203"/>
      <c r="GK245" s="201"/>
      <c r="GL245" s="201"/>
      <c r="GM245" s="201"/>
      <c r="GN245" s="201" t="str">
        <f t="shared" si="266"/>
        <v/>
      </c>
      <c r="GO245" s="201"/>
      <c r="GP245" s="201"/>
      <c r="GQ245" s="203"/>
      <c r="GR245" s="201"/>
      <c r="GS245" s="201"/>
      <c r="GT245" s="201"/>
      <c r="GU245" s="201" t="str">
        <f t="shared" si="267"/>
        <v/>
      </c>
      <c r="GV245" s="201"/>
      <c r="GW245" s="201"/>
      <c r="GX245" s="203"/>
      <c r="GY245" s="201"/>
      <c r="GZ245" s="201"/>
      <c r="HA245" s="201"/>
      <c r="HB245" s="201" t="str">
        <f t="shared" si="268"/>
        <v/>
      </c>
      <c r="HC245" s="201"/>
      <c r="HD245" s="201"/>
      <c r="HE245" s="203"/>
      <c r="HF245" s="201"/>
      <c r="HG245" s="201"/>
      <c r="HH245" s="201"/>
      <c r="HI245" s="201" t="str">
        <f t="shared" si="269"/>
        <v/>
      </c>
      <c r="HJ245" s="201"/>
      <c r="HK245" s="201"/>
      <c r="HL245" s="201"/>
      <c r="HM245" s="201"/>
      <c r="HN245" s="201"/>
      <c r="HO245" s="201"/>
      <c r="HP245" s="201" t="str">
        <f t="shared" si="270"/>
        <v/>
      </c>
      <c r="HQ245" s="201"/>
      <c r="HR245" s="201"/>
      <c r="HS245" s="203"/>
      <c r="HT245" s="201"/>
      <c r="HU245" s="201"/>
      <c r="HV245" s="201"/>
      <c r="HW245" s="201" t="str">
        <f t="shared" si="271"/>
        <v/>
      </c>
      <c r="HX245" s="201"/>
      <c r="HY245" s="201"/>
      <c r="HZ245" s="203"/>
      <c r="IA245" s="201"/>
      <c r="IB245" s="201"/>
      <c r="IC245" s="201"/>
      <c r="ID245" s="201" t="str">
        <f t="shared" si="272"/>
        <v/>
      </c>
      <c r="IE245" s="201"/>
      <c r="IF245" s="201"/>
      <c r="IG245" s="203"/>
      <c r="IH245" s="201"/>
      <c r="II245" s="201"/>
      <c r="IJ245" s="201"/>
      <c r="IK245" s="201" t="str">
        <f t="shared" si="273"/>
        <v/>
      </c>
      <c r="IL245" s="201"/>
      <c r="IM245" s="201"/>
      <c r="IN245" s="203"/>
      <c r="IO245" s="201"/>
      <c r="IP245" s="201"/>
      <c r="IQ245" s="201"/>
      <c r="IR245" s="201" t="str">
        <f t="shared" si="274"/>
        <v/>
      </c>
      <c r="IS245" s="201"/>
      <c r="IT245" s="201"/>
      <c r="IU245" s="203"/>
      <c r="IV245" s="201"/>
      <c r="IW245" s="201"/>
      <c r="IX245" s="201"/>
      <c r="IY245" s="201" t="str">
        <f t="shared" si="275"/>
        <v/>
      </c>
      <c r="IZ245" s="201"/>
      <c r="JA245" s="201"/>
      <c r="JB245" s="201"/>
      <c r="JC245" s="201"/>
      <c r="JD245" s="201"/>
      <c r="JE245" s="201"/>
      <c r="JF245" s="201" t="str">
        <f t="shared" si="276"/>
        <v/>
      </c>
      <c r="JG245" s="201"/>
      <c r="JH245" s="201"/>
      <c r="JI245" s="203"/>
      <c r="JJ245" s="201"/>
      <c r="JK245" s="201"/>
      <c r="JL245" s="201"/>
      <c r="JM245" s="201" t="str">
        <f t="shared" si="277"/>
        <v/>
      </c>
      <c r="JN245" s="201"/>
      <c r="JO245" s="201"/>
      <c r="JP245" s="203"/>
      <c r="JQ245" s="201"/>
      <c r="JR245" s="201"/>
      <c r="JS245" s="201"/>
      <c r="JT245" s="201" t="str">
        <f t="shared" si="278"/>
        <v/>
      </c>
      <c r="JU245" s="201"/>
      <c r="JV245" s="201"/>
      <c r="JW245" s="203"/>
      <c r="JX245" s="201"/>
      <c r="JY245" s="201"/>
      <c r="JZ245" s="201"/>
      <c r="KA245" s="201" t="str">
        <f t="shared" si="279"/>
        <v/>
      </c>
      <c r="KB245" s="201"/>
      <c r="KC245" s="201"/>
      <c r="KD245" s="203"/>
      <c r="KE245" s="201"/>
      <c r="KF245" s="201"/>
      <c r="KG245" s="201"/>
      <c r="KH245" s="201" t="str">
        <f t="shared" si="280"/>
        <v/>
      </c>
      <c r="KI245" s="201"/>
      <c r="KJ245" s="201"/>
      <c r="KK245" s="203"/>
      <c r="KL245" s="201"/>
      <c r="KM245" s="201"/>
      <c r="KN245" s="201"/>
      <c r="KO245" s="201" t="str">
        <f t="shared" si="281"/>
        <v/>
      </c>
      <c r="KP245" s="201"/>
      <c r="KQ245" s="201"/>
      <c r="KR245" s="201"/>
      <c r="KS245" s="201"/>
      <c r="KT245" s="201"/>
      <c r="KU245" s="201"/>
      <c r="KV245" s="201" t="str">
        <f t="shared" si="282"/>
        <v/>
      </c>
      <c r="KW245" s="201"/>
      <c r="KX245" s="201"/>
      <c r="KY245" s="203"/>
      <c r="KZ245" s="201"/>
      <c r="LA245" s="201"/>
      <c r="LB245" s="201"/>
      <c r="LC245" s="201" t="str">
        <f t="shared" si="283"/>
        <v/>
      </c>
      <c r="LD245" s="201"/>
      <c r="LE245" s="201"/>
      <c r="LF245" s="203"/>
      <c r="LG245" s="201"/>
      <c r="LH245" s="201"/>
      <c r="LI245" s="201"/>
      <c r="LJ245" s="201" t="str">
        <f t="shared" si="294"/>
        <v/>
      </c>
      <c r="LK245" s="201"/>
      <c r="LL245" s="201"/>
      <c r="LM245" s="203"/>
      <c r="LN245" s="201"/>
      <c r="LO245" s="201"/>
      <c r="LP245" s="201"/>
      <c r="LQ245" s="201" t="str">
        <f t="shared" si="295"/>
        <v/>
      </c>
      <c r="LR245" s="201"/>
      <c r="LS245" s="201"/>
      <c r="LT245" s="203"/>
      <c r="LU245" s="201"/>
      <c r="LV245" s="201"/>
      <c r="LW245" s="201"/>
      <c r="LX245" s="201" t="str">
        <f t="shared" si="296"/>
        <v/>
      </c>
      <c r="LY245" s="201"/>
      <c r="LZ245" s="201"/>
      <c r="MA245" s="203"/>
      <c r="MB245" s="201"/>
      <c r="MC245" s="201"/>
      <c r="MD245" s="201"/>
      <c r="ME245" s="201" t="str">
        <f t="shared" si="297"/>
        <v/>
      </c>
      <c r="MF245" s="201"/>
      <c r="MG245" s="201"/>
      <c r="MH245" s="201"/>
      <c r="MI245" s="201"/>
      <c r="MJ245" s="201"/>
      <c r="MK245" s="201"/>
      <c r="ML245" s="201" t="str">
        <f t="shared" si="298"/>
        <v/>
      </c>
      <c r="MM245" s="201"/>
      <c r="MN245" s="201"/>
      <c r="MO245" s="203"/>
      <c r="MP245" s="201"/>
      <c r="MQ245" s="201"/>
      <c r="MR245" s="201"/>
      <c r="MS245" s="201" t="str">
        <f t="shared" si="299"/>
        <v/>
      </c>
      <c r="MT245" s="201"/>
      <c r="MU245" s="201"/>
      <c r="MV245" s="203"/>
      <c r="MW245" s="201"/>
      <c r="MX245" s="201"/>
      <c r="MY245" s="201"/>
      <c r="MZ245" s="201" t="str">
        <f t="shared" si="300"/>
        <v/>
      </c>
      <c r="NA245" s="201"/>
      <c r="NB245" s="201"/>
      <c r="NC245" s="203"/>
      <c r="ND245" s="201"/>
      <c r="NE245" s="201"/>
      <c r="NF245" s="201"/>
      <c r="NG245" s="201" t="str">
        <f t="shared" si="301"/>
        <v/>
      </c>
      <c r="NH245" s="201"/>
      <c r="NI245" s="201"/>
      <c r="NJ245" s="203"/>
      <c r="NK245" s="201"/>
      <c r="NL245" s="201"/>
      <c r="NM245" s="201"/>
      <c r="NN245" s="201" t="str">
        <f t="shared" si="302"/>
        <v/>
      </c>
      <c r="NO245" s="201"/>
      <c r="NP245" s="201"/>
      <c r="NQ245" s="203"/>
      <c r="NR245" s="201"/>
      <c r="NS245" s="201"/>
      <c r="NT245" s="201"/>
      <c r="NU245" s="201" t="str">
        <f t="shared" si="303"/>
        <v/>
      </c>
      <c r="NV245" s="201"/>
      <c r="NW245" s="201"/>
      <c r="NX245" s="201"/>
      <c r="NY245" s="201"/>
      <c r="NZ245" s="201"/>
      <c r="OA245" s="201"/>
      <c r="OB245" s="201" t="str">
        <f t="shared" si="304"/>
        <v/>
      </c>
      <c r="OC245" s="201"/>
      <c r="OD245" s="201"/>
      <c r="OE245" s="203"/>
      <c r="OF245" s="201"/>
      <c r="OG245" s="201"/>
      <c r="OH245" s="201"/>
      <c r="OI245" s="201" t="str">
        <f t="shared" si="305"/>
        <v/>
      </c>
      <c r="OJ245" s="201"/>
      <c r="OK245" s="201"/>
      <c r="OL245" s="203"/>
      <c r="OM245" s="201"/>
      <c r="ON245" s="201"/>
      <c r="OO245" s="201"/>
      <c r="OP245" s="201" t="str">
        <f t="shared" si="306"/>
        <v/>
      </c>
      <c r="OQ245" s="201"/>
      <c r="OR245" s="201"/>
      <c r="OS245" s="203"/>
      <c r="OT245" s="201"/>
      <c r="OU245" s="201"/>
      <c r="OV245" s="201"/>
      <c r="OW245" s="201" t="str">
        <f t="shared" si="307"/>
        <v/>
      </c>
      <c r="OX245" s="201"/>
      <c r="OY245" s="201"/>
      <c r="OZ245" s="203"/>
      <c r="PA245" s="201"/>
      <c r="PB245" s="201"/>
      <c r="PC245" s="201"/>
      <c r="PD245" s="201" t="str">
        <f t="shared" si="308"/>
        <v/>
      </c>
      <c r="PE245" s="201"/>
      <c r="PF245" s="201"/>
      <c r="PG245" s="203"/>
      <c r="PH245" s="201"/>
      <c r="PI245" s="201"/>
      <c r="PJ245" s="201"/>
      <c r="PK245" s="201" t="str">
        <f t="shared" si="309"/>
        <v/>
      </c>
      <c r="PL245" s="201"/>
      <c r="PM245" s="201"/>
      <c r="PN245" s="201"/>
      <c r="PO245" s="201"/>
      <c r="PP245" s="201"/>
      <c r="PQ245" s="201"/>
      <c r="PR245" s="201" t="str">
        <f t="shared" si="310"/>
        <v/>
      </c>
      <c r="PS245" s="201"/>
      <c r="PT245" s="201"/>
      <c r="PU245" s="201"/>
      <c r="PV245" s="201"/>
      <c r="PW245" s="201"/>
      <c r="PX245" s="201"/>
      <c r="PY245" s="201" t="str">
        <f t="shared" si="311"/>
        <v/>
      </c>
      <c r="PZ245" s="201"/>
      <c r="QA245" s="201"/>
      <c r="QB245" s="201"/>
      <c r="QC245" s="201"/>
      <c r="QD245" s="201"/>
      <c r="QE245" s="201"/>
      <c r="QF245" s="201" t="str">
        <f t="shared" si="312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5" x14ac:dyDescent="0.2">
      <c r="A246" s="201"/>
      <c r="B246" s="202"/>
      <c r="C246" s="202"/>
      <c r="D246" s="202"/>
      <c r="E246" s="202"/>
      <c r="F246" s="201"/>
      <c r="G246" s="201" t="e">
        <f t="shared" si="321"/>
        <v>#N/A</v>
      </c>
      <c r="H246" s="202"/>
      <c r="I246" s="202"/>
      <c r="J246" s="202"/>
      <c r="K246" s="201"/>
      <c r="L246" s="201"/>
      <c r="M246" s="201"/>
      <c r="N246" s="201">
        <f t="shared" si="322"/>
        <v>0</v>
      </c>
      <c r="O246" s="201"/>
      <c r="P246" s="201"/>
      <c r="Q246" s="203"/>
      <c r="R246" s="201"/>
      <c r="S246" s="201"/>
      <c r="T246" s="201"/>
      <c r="U246" s="201">
        <f t="shared" si="319"/>
        <v>0</v>
      </c>
      <c r="V246" s="201"/>
      <c r="W246" s="201"/>
      <c r="X246" s="203"/>
      <c r="Y246" s="201"/>
      <c r="Z246" s="201"/>
      <c r="AA246" s="201"/>
      <c r="AB246" s="201">
        <f t="shared" si="320"/>
        <v>0</v>
      </c>
      <c r="AC246" s="201"/>
      <c r="AD246" s="201"/>
      <c r="AE246" s="203"/>
      <c r="AF246" s="201"/>
      <c r="AG246" s="201"/>
      <c r="AH246" s="201"/>
      <c r="AI246" s="201">
        <f t="shared" si="243"/>
        <v>0</v>
      </c>
      <c r="AJ246" s="201"/>
      <c r="AK246" s="201"/>
      <c r="AL246" s="203"/>
      <c r="AM246" s="201"/>
      <c r="AN246" s="201"/>
      <c r="AO246" s="201"/>
      <c r="AP246" s="201">
        <f t="shared" si="244"/>
        <v>20</v>
      </c>
      <c r="AQ246" s="201"/>
      <c r="AR246" s="201"/>
      <c r="AS246" s="203"/>
      <c r="AT246" s="201"/>
      <c r="AU246" s="201"/>
      <c r="AV246" s="201"/>
      <c r="AW246" s="201">
        <f t="shared" si="245"/>
        <v>0</v>
      </c>
      <c r="AX246" s="201"/>
      <c r="AY246" s="201"/>
      <c r="AZ246" s="201"/>
      <c r="BA246" s="201"/>
      <c r="BB246" s="201"/>
      <c r="BC246" s="201"/>
      <c r="BD246" s="201">
        <f t="shared" si="246"/>
        <v>0</v>
      </c>
      <c r="BE246" s="201"/>
      <c r="BF246" s="201"/>
      <c r="BG246" s="203"/>
      <c r="BH246" s="201"/>
      <c r="BI246" s="201"/>
      <c r="BJ246" s="201"/>
      <c r="BK246" s="201">
        <f t="shared" si="247"/>
        <v>0</v>
      </c>
      <c r="BL246" s="201"/>
      <c r="BM246" s="201"/>
      <c r="BN246" s="203"/>
      <c r="BO246" s="201"/>
      <c r="BP246" s="201"/>
      <c r="BQ246" s="201"/>
      <c r="BR246" s="201">
        <f t="shared" si="248"/>
        <v>0</v>
      </c>
      <c r="BS246" s="201"/>
      <c r="BT246" s="201"/>
      <c r="BU246" s="203"/>
      <c r="BV246" s="201"/>
      <c r="BW246" s="201"/>
      <c r="BX246" s="201"/>
      <c r="BY246" s="201">
        <f t="shared" si="249"/>
        <v>0</v>
      </c>
      <c r="BZ246" s="201"/>
      <c r="CA246" s="201"/>
      <c r="CB246" s="203"/>
      <c r="CC246" s="201"/>
      <c r="CD246" s="201"/>
      <c r="CE246" s="201"/>
      <c r="CF246" s="201">
        <f t="shared" si="250"/>
        <v>0</v>
      </c>
      <c r="CG246" s="201"/>
      <c r="CH246" s="201"/>
      <c r="CI246" s="203"/>
      <c r="CJ246" s="201"/>
      <c r="CK246" s="201"/>
      <c r="CL246" s="201"/>
      <c r="CM246" s="201">
        <f t="shared" si="251"/>
        <v>0</v>
      </c>
      <c r="CN246" s="201"/>
      <c r="CO246" s="201"/>
      <c r="CP246" s="201"/>
      <c r="CQ246" s="201"/>
      <c r="CR246" s="201"/>
      <c r="CS246" s="201"/>
      <c r="CT246" s="201">
        <f t="shared" si="252"/>
        <v>0</v>
      </c>
      <c r="CU246" s="201"/>
      <c r="CV246" s="201"/>
      <c r="CW246" s="203"/>
      <c r="CX246" s="201"/>
      <c r="CY246" s="201"/>
      <c r="CZ246" s="201"/>
      <c r="DA246" s="201">
        <f t="shared" si="253"/>
        <v>0</v>
      </c>
      <c r="DB246" s="201"/>
      <c r="DC246" s="201"/>
      <c r="DD246" s="203"/>
      <c r="DE246" s="201"/>
      <c r="DF246" s="201"/>
      <c r="DG246" s="201"/>
      <c r="DH246" s="201">
        <f t="shared" si="254"/>
        <v>0</v>
      </c>
      <c r="DI246" s="201"/>
      <c r="DJ246" s="201"/>
      <c r="DK246" s="203"/>
      <c r="DL246" s="201"/>
      <c r="DM246" s="201"/>
      <c r="DN246" s="201"/>
      <c r="DO246" s="201">
        <f t="shared" si="255"/>
        <v>0</v>
      </c>
      <c r="DP246" s="201"/>
      <c r="DQ246" s="201"/>
      <c r="DR246" s="203"/>
      <c r="DS246" s="201"/>
      <c r="DT246" s="201"/>
      <c r="DU246" s="201"/>
      <c r="DV246" s="201">
        <f t="shared" si="256"/>
        <v>0</v>
      </c>
      <c r="DW246" s="201"/>
      <c r="DX246" s="201"/>
      <c r="DY246" s="203"/>
      <c r="DZ246" s="201"/>
      <c r="EA246" s="201"/>
      <c r="EB246" s="201"/>
      <c r="EC246" s="201">
        <f t="shared" si="257"/>
        <v>20</v>
      </c>
      <c r="ED246" s="201"/>
      <c r="EE246" s="201"/>
      <c r="EF246" s="201"/>
      <c r="EG246" s="201"/>
      <c r="EH246" s="201"/>
      <c r="EI246" s="201"/>
      <c r="EJ246" s="201">
        <f t="shared" si="258"/>
        <v>0</v>
      </c>
      <c r="EK246" s="201"/>
      <c r="EL246" s="201"/>
      <c r="EM246" s="203"/>
      <c r="EN246" s="201"/>
      <c r="EO246" s="201"/>
      <c r="EP246" s="201"/>
      <c r="EQ246" s="201">
        <f t="shared" si="259"/>
        <v>20</v>
      </c>
      <c r="ER246" s="201"/>
      <c r="ES246" s="201"/>
      <c r="ET246" s="203"/>
      <c r="EU246" s="201"/>
      <c r="EV246" s="201"/>
      <c r="EW246" s="201"/>
      <c r="EX246" s="201">
        <f t="shared" si="260"/>
        <v>20</v>
      </c>
      <c r="EY246" s="201"/>
      <c r="EZ246" s="201"/>
      <c r="FA246" s="203"/>
      <c r="FB246" s="201"/>
      <c r="FC246" s="201"/>
      <c r="FD246" s="201"/>
      <c r="FE246" s="201">
        <f t="shared" si="261"/>
        <v>0</v>
      </c>
      <c r="FF246" s="201"/>
      <c r="FG246" s="201"/>
      <c r="FH246" s="203"/>
      <c r="FI246" s="201"/>
      <c r="FJ246" s="201"/>
      <c r="FK246" s="201"/>
      <c r="FL246" s="201" t="str">
        <f t="shared" si="262"/>
        <v/>
      </c>
      <c r="FM246" s="201"/>
      <c r="FN246" s="201"/>
      <c r="FO246" s="203"/>
      <c r="FP246" s="201"/>
      <c r="FQ246" s="201"/>
      <c r="FR246" s="201"/>
      <c r="FS246" s="201">
        <f t="shared" si="263"/>
        <v>0</v>
      </c>
      <c r="FT246" s="201"/>
      <c r="FU246" s="201"/>
      <c r="FV246" s="201"/>
      <c r="FW246" s="201"/>
      <c r="FX246" s="201"/>
      <c r="FY246" s="201"/>
      <c r="FZ246" s="201" t="str">
        <f t="shared" si="264"/>
        <v/>
      </c>
      <c r="GA246" s="201"/>
      <c r="GB246" s="201"/>
      <c r="GC246" s="203"/>
      <c r="GD246" s="201"/>
      <c r="GE246" s="201"/>
      <c r="GF246" s="201"/>
      <c r="GG246" s="201" t="str">
        <f t="shared" si="265"/>
        <v/>
      </c>
      <c r="GH246" s="201"/>
      <c r="GI246" s="201"/>
      <c r="GJ246" s="203"/>
      <c r="GK246" s="201"/>
      <c r="GL246" s="201"/>
      <c r="GM246" s="201"/>
      <c r="GN246" s="201" t="str">
        <f t="shared" si="266"/>
        <v/>
      </c>
      <c r="GO246" s="201"/>
      <c r="GP246" s="201"/>
      <c r="GQ246" s="203"/>
      <c r="GR246" s="201"/>
      <c r="GS246" s="201"/>
      <c r="GT246" s="201"/>
      <c r="GU246" s="201" t="str">
        <f t="shared" si="267"/>
        <v/>
      </c>
      <c r="GV246" s="201"/>
      <c r="GW246" s="201"/>
      <c r="GX246" s="203"/>
      <c r="GY246" s="201"/>
      <c r="GZ246" s="201"/>
      <c r="HA246" s="201"/>
      <c r="HB246" s="201" t="str">
        <f t="shared" si="268"/>
        <v/>
      </c>
      <c r="HC246" s="201"/>
      <c r="HD246" s="201"/>
      <c r="HE246" s="203"/>
      <c r="HF246" s="201"/>
      <c r="HG246" s="201"/>
      <c r="HH246" s="201"/>
      <c r="HI246" s="201" t="str">
        <f t="shared" si="269"/>
        <v/>
      </c>
      <c r="HJ246" s="201"/>
      <c r="HK246" s="201"/>
      <c r="HL246" s="201"/>
      <c r="HM246" s="201"/>
      <c r="HN246" s="201"/>
      <c r="HO246" s="201"/>
      <c r="HP246" s="201" t="str">
        <f t="shared" si="270"/>
        <v/>
      </c>
      <c r="HQ246" s="201"/>
      <c r="HR246" s="201"/>
      <c r="HS246" s="203"/>
      <c r="HT246" s="201"/>
      <c r="HU246" s="201"/>
      <c r="HV246" s="201"/>
      <c r="HW246" s="201" t="str">
        <f t="shared" si="271"/>
        <v/>
      </c>
      <c r="HX246" s="201"/>
      <c r="HY246" s="201"/>
      <c r="HZ246" s="203"/>
      <c r="IA246" s="201"/>
      <c r="IB246" s="201"/>
      <c r="IC246" s="201"/>
      <c r="ID246" s="201" t="str">
        <f t="shared" si="272"/>
        <v/>
      </c>
      <c r="IE246" s="201"/>
      <c r="IF246" s="201"/>
      <c r="IG246" s="203"/>
      <c r="IH246" s="201"/>
      <c r="II246" s="201"/>
      <c r="IJ246" s="201"/>
      <c r="IK246" s="201" t="str">
        <f t="shared" si="273"/>
        <v/>
      </c>
      <c r="IL246" s="201"/>
      <c r="IM246" s="201"/>
      <c r="IN246" s="203"/>
      <c r="IO246" s="201"/>
      <c r="IP246" s="201"/>
      <c r="IQ246" s="201"/>
      <c r="IR246" s="201" t="str">
        <f t="shared" si="274"/>
        <v/>
      </c>
      <c r="IS246" s="201"/>
      <c r="IT246" s="201"/>
      <c r="IU246" s="203"/>
      <c r="IV246" s="201"/>
      <c r="IW246" s="201"/>
      <c r="IX246" s="201"/>
      <c r="IY246" s="201" t="str">
        <f t="shared" si="275"/>
        <v/>
      </c>
      <c r="IZ246" s="201"/>
      <c r="JA246" s="201"/>
      <c r="JB246" s="201"/>
      <c r="JC246" s="201"/>
      <c r="JD246" s="201"/>
      <c r="JE246" s="201"/>
      <c r="JF246" s="201" t="str">
        <f t="shared" si="276"/>
        <v/>
      </c>
      <c r="JG246" s="201"/>
      <c r="JH246" s="201"/>
      <c r="JI246" s="203"/>
      <c r="JJ246" s="201"/>
      <c r="JK246" s="201"/>
      <c r="JL246" s="201"/>
      <c r="JM246" s="201" t="str">
        <f t="shared" si="277"/>
        <v/>
      </c>
      <c r="JN246" s="201"/>
      <c r="JO246" s="201"/>
      <c r="JP246" s="203"/>
      <c r="JQ246" s="201"/>
      <c r="JR246" s="201"/>
      <c r="JS246" s="201"/>
      <c r="JT246" s="201" t="str">
        <f t="shared" si="278"/>
        <v/>
      </c>
      <c r="JU246" s="201"/>
      <c r="JV246" s="201"/>
      <c r="JW246" s="203"/>
      <c r="JX246" s="201"/>
      <c r="JY246" s="201"/>
      <c r="JZ246" s="201"/>
      <c r="KA246" s="201" t="str">
        <f t="shared" si="279"/>
        <v/>
      </c>
      <c r="KB246" s="201"/>
      <c r="KC246" s="201"/>
      <c r="KD246" s="203"/>
      <c r="KE246" s="201"/>
      <c r="KF246" s="201"/>
      <c r="KG246" s="201"/>
      <c r="KH246" s="201" t="str">
        <f t="shared" si="280"/>
        <v/>
      </c>
      <c r="KI246" s="201"/>
      <c r="KJ246" s="201"/>
      <c r="KK246" s="203"/>
      <c r="KL246" s="201"/>
      <c r="KM246" s="201"/>
      <c r="KN246" s="201"/>
      <c r="KO246" s="201" t="str">
        <f t="shared" si="281"/>
        <v/>
      </c>
      <c r="KP246" s="201"/>
      <c r="KQ246" s="201"/>
      <c r="KR246" s="201"/>
      <c r="KS246" s="201"/>
      <c r="KT246" s="201"/>
      <c r="KU246" s="201"/>
      <c r="KV246" s="201" t="str">
        <f t="shared" si="282"/>
        <v/>
      </c>
      <c r="KW246" s="201"/>
      <c r="KX246" s="201"/>
      <c r="KY246" s="203"/>
      <c r="KZ246" s="201"/>
      <c r="LA246" s="201"/>
      <c r="LB246" s="201"/>
      <c r="LC246" s="201" t="str">
        <f t="shared" si="283"/>
        <v/>
      </c>
      <c r="LD246" s="201"/>
      <c r="LE246" s="201"/>
      <c r="LF246" s="203"/>
      <c r="LG246" s="201"/>
      <c r="LH246" s="201"/>
      <c r="LI246" s="201"/>
      <c r="LJ246" s="201" t="str">
        <f t="shared" si="294"/>
        <v/>
      </c>
      <c r="LK246" s="201"/>
      <c r="LL246" s="201"/>
      <c r="LM246" s="203"/>
      <c r="LN246" s="201"/>
      <c r="LO246" s="201"/>
      <c r="LP246" s="201"/>
      <c r="LQ246" s="201" t="str">
        <f t="shared" si="295"/>
        <v/>
      </c>
      <c r="LR246" s="201"/>
      <c r="LS246" s="201"/>
      <c r="LT246" s="203"/>
      <c r="LU246" s="201"/>
      <c r="LV246" s="201"/>
      <c r="LW246" s="201"/>
      <c r="LX246" s="201" t="str">
        <f t="shared" si="296"/>
        <v/>
      </c>
      <c r="LY246" s="201"/>
      <c r="LZ246" s="201"/>
      <c r="MA246" s="203"/>
      <c r="MB246" s="201"/>
      <c r="MC246" s="201"/>
      <c r="MD246" s="201"/>
      <c r="ME246" s="201" t="str">
        <f t="shared" si="297"/>
        <v/>
      </c>
      <c r="MF246" s="201"/>
      <c r="MG246" s="201"/>
      <c r="MH246" s="201"/>
      <c r="MI246" s="201"/>
      <c r="MJ246" s="201"/>
      <c r="MK246" s="201"/>
      <c r="ML246" s="201" t="str">
        <f t="shared" si="298"/>
        <v/>
      </c>
      <c r="MM246" s="201"/>
      <c r="MN246" s="201"/>
      <c r="MO246" s="203"/>
      <c r="MP246" s="201"/>
      <c r="MQ246" s="201"/>
      <c r="MR246" s="201"/>
      <c r="MS246" s="201" t="str">
        <f t="shared" si="299"/>
        <v/>
      </c>
      <c r="MT246" s="201"/>
      <c r="MU246" s="201"/>
      <c r="MV246" s="203"/>
      <c r="MW246" s="201"/>
      <c r="MX246" s="201"/>
      <c r="MY246" s="201"/>
      <c r="MZ246" s="201" t="str">
        <f t="shared" si="300"/>
        <v/>
      </c>
      <c r="NA246" s="201"/>
      <c r="NB246" s="201"/>
      <c r="NC246" s="203"/>
      <c r="ND246" s="201"/>
      <c r="NE246" s="201"/>
      <c r="NF246" s="201"/>
      <c r="NG246" s="201" t="str">
        <f t="shared" si="301"/>
        <v/>
      </c>
      <c r="NH246" s="201"/>
      <c r="NI246" s="201"/>
      <c r="NJ246" s="203"/>
      <c r="NK246" s="201"/>
      <c r="NL246" s="201"/>
      <c r="NM246" s="201"/>
      <c r="NN246" s="201" t="str">
        <f t="shared" si="302"/>
        <v/>
      </c>
      <c r="NO246" s="201"/>
      <c r="NP246" s="201"/>
      <c r="NQ246" s="203"/>
      <c r="NR246" s="201"/>
      <c r="NS246" s="201"/>
      <c r="NT246" s="201"/>
      <c r="NU246" s="201" t="str">
        <f t="shared" si="303"/>
        <v/>
      </c>
      <c r="NV246" s="201"/>
      <c r="NW246" s="201"/>
      <c r="NX246" s="201"/>
      <c r="NY246" s="201"/>
      <c r="NZ246" s="201"/>
      <c r="OA246" s="201"/>
      <c r="OB246" s="201" t="str">
        <f t="shared" si="304"/>
        <v/>
      </c>
      <c r="OC246" s="201"/>
      <c r="OD246" s="201"/>
      <c r="OE246" s="203"/>
      <c r="OF246" s="201"/>
      <c r="OG246" s="201"/>
      <c r="OH246" s="201"/>
      <c r="OI246" s="201" t="str">
        <f t="shared" si="305"/>
        <v/>
      </c>
      <c r="OJ246" s="201"/>
      <c r="OK246" s="201"/>
      <c r="OL246" s="203"/>
      <c r="OM246" s="201"/>
      <c r="ON246" s="201"/>
      <c r="OO246" s="201"/>
      <c r="OP246" s="201" t="str">
        <f t="shared" si="306"/>
        <v/>
      </c>
      <c r="OQ246" s="201"/>
      <c r="OR246" s="201"/>
      <c r="OS246" s="203"/>
      <c r="OT246" s="201"/>
      <c r="OU246" s="201"/>
      <c r="OV246" s="201"/>
      <c r="OW246" s="201" t="str">
        <f t="shared" si="307"/>
        <v/>
      </c>
      <c r="OX246" s="201"/>
      <c r="OY246" s="201"/>
      <c r="OZ246" s="203"/>
      <c r="PA246" s="201"/>
      <c r="PB246" s="201"/>
      <c r="PC246" s="201"/>
      <c r="PD246" s="201" t="str">
        <f t="shared" si="308"/>
        <v/>
      </c>
      <c r="PE246" s="201"/>
      <c r="PF246" s="201"/>
      <c r="PG246" s="203"/>
      <c r="PH246" s="201"/>
      <c r="PI246" s="201"/>
      <c r="PJ246" s="201"/>
      <c r="PK246" s="201" t="str">
        <f t="shared" si="309"/>
        <v/>
      </c>
      <c r="PL246" s="201"/>
      <c r="PM246" s="201"/>
      <c r="PN246" s="201"/>
      <c r="PO246" s="201"/>
      <c r="PP246" s="201"/>
      <c r="PQ246" s="201"/>
      <c r="PR246" s="201" t="str">
        <f t="shared" si="310"/>
        <v/>
      </c>
      <c r="PS246" s="201"/>
      <c r="PT246" s="201"/>
      <c r="PU246" s="201"/>
      <c r="PV246" s="201"/>
      <c r="PW246" s="201"/>
      <c r="PX246" s="201"/>
      <c r="PY246" s="201" t="str">
        <f t="shared" si="311"/>
        <v/>
      </c>
      <c r="PZ246" s="201"/>
      <c r="QA246" s="201"/>
      <c r="QB246" s="201"/>
      <c r="QC246" s="201"/>
      <c r="QD246" s="201"/>
      <c r="QE246" s="201"/>
      <c r="QF246" s="201" t="str">
        <f t="shared" si="312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5" x14ac:dyDescent="0.2">
      <c r="A247" s="201"/>
      <c r="B247" s="202"/>
      <c r="C247" s="202"/>
      <c r="D247" s="202"/>
      <c r="E247" s="202"/>
      <c r="F247" s="201"/>
      <c r="G247" s="201" t="e">
        <f t="shared" si="321"/>
        <v>#N/A</v>
      </c>
      <c r="H247" s="202"/>
      <c r="I247" s="202"/>
      <c r="J247" s="202"/>
      <c r="K247" s="201"/>
      <c r="L247" s="201"/>
      <c r="M247" s="201"/>
      <c r="N247" s="201">
        <f t="shared" si="322"/>
        <v>0</v>
      </c>
      <c r="O247" s="201"/>
      <c r="P247" s="201"/>
      <c r="Q247" s="203"/>
      <c r="R247" s="201"/>
      <c r="S247" s="201"/>
      <c r="T247" s="201"/>
      <c r="U247" s="201">
        <f t="shared" si="319"/>
        <v>0</v>
      </c>
      <c r="V247" s="201"/>
      <c r="W247" s="201"/>
      <c r="X247" s="203"/>
      <c r="Y247" s="201"/>
      <c r="Z247" s="201"/>
      <c r="AA247" s="201"/>
      <c r="AB247" s="201">
        <f t="shared" si="320"/>
        <v>0</v>
      </c>
      <c r="AC247" s="201"/>
      <c r="AD247" s="201"/>
      <c r="AE247" s="203"/>
      <c r="AF247" s="201"/>
      <c r="AG247" s="201"/>
      <c r="AH247" s="201"/>
      <c r="AI247" s="201">
        <f t="shared" si="243"/>
        <v>0</v>
      </c>
      <c r="AJ247" s="201"/>
      <c r="AK247" s="201"/>
      <c r="AL247" s="203"/>
      <c r="AM247" s="201"/>
      <c r="AN247" s="201"/>
      <c r="AO247" s="201"/>
      <c r="AP247" s="201">
        <f t="shared" si="244"/>
        <v>20</v>
      </c>
      <c r="AQ247" s="201"/>
      <c r="AR247" s="201"/>
      <c r="AS247" s="203"/>
      <c r="AT247" s="201"/>
      <c r="AU247" s="201"/>
      <c r="AV247" s="201"/>
      <c r="AW247" s="201">
        <f t="shared" si="245"/>
        <v>0</v>
      </c>
      <c r="AX247" s="201"/>
      <c r="AY247" s="201"/>
      <c r="AZ247" s="201"/>
      <c r="BA247" s="201"/>
      <c r="BB247" s="201"/>
      <c r="BC247" s="201"/>
      <c r="BD247" s="201">
        <f t="shared" si="246"/>
        <v>0</v>
      </c>
      <c r="BE247" s="201"/>
      <c r="BF247" s="201"/>
      <c r="BG247" s="203"/>
      <c r="BH247" s="201"/>
      <c r="BI247" s="201"/>
      <c r="BJ247" s="201"/>
      <c r="BK247" s="201">
        <f t="shared" si="247"/>
        <v>0</v>
      </c>
      <c r="BL247" s="201"/>
      <c r="BM247" s="201"/>
      <c r="BN247" s="203"/>
      <c r="BO247" s="201"/>
      <c r="BP247" s="201"/>
      <c r="BQ247" s="201"/>
      <c r="BR247" s="201">
        <f t="shared" si="248"/>
        <v>0</v>
      </c>
      <c r="BS247" s="201"/>
      <c r="BT247" s="201"/>
      <c r="BU247" s="203"/>
      <c r="BV247" s="201"/>
      <c r="BW247" s="201"/>
      <c r="BX247" s="201"/>
      <c r="BY247" s="201">
        <f t="shared" si="249"/>
        <v>0</v>
      </c>
      <c r="BZ247" s="201"/>
      <c r="CA247" s="201"/>
      <c r="CB247" s="203"/>
      <c r="CC247" s="201"/>
      <c r="CD247" s="201"/>
      <c r="CE247" s="201"/>
      <c r="CF247" s="201">
        <f t="shared" si="250"/>
        <v>0</v>
      </c>
      <c r="CG247" s="201"/>
      <c r="CH247" s="201"/>
      <c r="CI247" s="203"/>
      <c r="CJ247" s="201"/>
      <c r="CK247" s="201"/>
      <c r="CL247" s="201"/>
      <c r="CM247" s="201">
        <f t="shared" si="251"/>
        <v>0</v>
      </c>
      <c r="CN247" s="201"/>
      <c r="CO247" s="201"/>
      <c r="CP247" s="201"/>
      <c r="CQ247" s="201"/>
      <c r="CR247" s="201"/>
      <c r="CS247" s="201"/>
      <c r="CT247" s="201">
        <f t="shared" si="252"/>
        <v>20</v>
      </c>
      <c r="CU247" s="201"/>
      <c r="CV247" s="201"/>
      <c r="CW247" s="203"/>
      <c r="CX247" s="201"/>
      <c r="CY247" s="201"/>
      <c r="CZ247" s="201"/>
      <c r="DA247" s="201">
        <f t="shared" si="253"/>
        <v>0</v>
      </c>
      <c r="DB247" s="201"/>
      <c r="DC247" s="201"/>
      <c r="DD247" s="203"/>
      <c r="DE247" s="201"/>
      <c r="DF247" s="201"/>
      <c r="DG247" s="201"/>
      <c r="DH247" s="201">
        <f t="shared" si="254"/>
        <v>30</v>
      </c>
      <c r="DI247" s="201"/>
      <c r="DJ247" s="201"/>
      <c r="DK247" s="203"/>
      <c r="DL247" s="201"/>
      <c r="DM247" s="201"/>
      <c r="DN247" s="201"/>
      <c r="DO247" s="201">
        <f t="shared" si="255"/>
        <v>0</v>
      </c>
      <c r="DP247" s="201"/>
      <c r="DQ247" s="201"/>
      <c r="DR247" s="203"/>
      <c r="DS247" s="201"/>
      <c r="DT247" s="201"/>
      <c r="DU247" s="201"/>
      <c r="DV247" s="201">
        <f t="shared" si="256"/>
        <v>0</v>
      </c>
      <c r="DW247" s="201"/>
      <c r="DX247" s="201"/>
      <c r="DY247" s="203"/>
      <c r="DZ247" s="201"/>
      <c r="EA247" s="201"/>
      <c r="EB247" s="201"/>
      <c r="EC247" s="201">
        <f t="shared" si="257"/>
        <v>0</v>
      </c>
      <c r="ED247" s="201"/>
      <c r="EE247" s="201"/>
      <c r="EF247" s="201"/>
      <c r="EG247" s="201"/>
      <c r="EH247" s="201"/>
      <c r="EI247" s="201"/>
      <c r="EJ247" s="201">
        <f t="shared" si="258"/>
        <v>0</v>
      </c>
      <c r="EK247" s="201"/>
      <c r="EL247" s="201"/>
      <c r="EM247" s="203"/>
      <c r="EN247" s="201"/>
      <c r="EO247" s="201"/>
      <c r="EP247" s="201"/>
      <c r="EQ247" s="201">
        <f t="shared" si="259"/>
        <v>20</v>
      </c>
      <c r="ER247" s="201"/>
      <c r="ES247" s="201"/>
      <c r="ET247" s="203"/>
      <c r="EU247" s="201"/>
      <c r="EV247" s="201"/>
      <c r="EW247" s="201"/>
      <c r="EX247" s="201">
        <f t="shared" si="260"/>
        <v>0</v>
      </c>
      <c r="EY247" s="201"/>
      <c r="EZ247" s="201"/>
      <c r="FA247" s="203"/>
      <c r="FB247" s="201"/>
      <c r="FC247" s="201"/>
      <c r="FD247" s="201"/>
      <c r="FE247" s="201">
        <f t="shared" si="261"/>
        <v>0</v>
      </c>
      <c r="FF247" s="201"/>
      <c r="FG247" s="201"/>
      <c r="FH247" s="203"/>
      <c r="FI247" s="201"/>
      <c r="FJ247" s="201"/>
      <c r="FK247" s="201"/>
      <c r="FL247" s="201" t="str">
        <f t="shared" si="262"/>
        <v/>
      </c>
      <c r="FM247" s="201"/>
      <c r="FN247" s="201"/>
      <c r="FO247" s="203"/>
      <c r="FP247" s="201"/>
      <c r="FQ247" s="201"/>
      <c r="FR247" s="201"/>
      <c r="FS247" s="201">
        <f t="shared" si="263"/>
        <v>0</v>
      </c>
      <c r="FT247" s="201"/>
      <c r="FU247" s="201"/>
      <c r="FV247" s="201"/>
      <c r="FW247" s="201"/>
      <c r="FX247" s="201"/>
      <c r="FY247" s="201"/>
      <c r="FZ247" s="201" t="str">
        <f t="shared" si="264"/>
        <v/>
      </c>
      <c r="GA247" s="201"/>
      <c r="GB247" s="201"/>
      <c r="GC247" s="203"/>
      <c r="GD247" s="201"/>
      <c r="GE247" s="201"/>
      <c r="GF247" s="201"/>
      <c r="GG247" s="201" t="str">
        <f t="shared" si="265"/>
        <v/>
      </c>
      <c r="GH247" s="201"/>
      <c r="GI247" s="201"/>
      <c r="GJ247" s="203"/>
      <c r="GK247" s="201"/>
      <c r="GL247" s="201"/>
      <c r="GM247" s="201"/>
      <c r="GN247" s="201" t="str">
        <f t="shared" si="266"/>
        <v/>
      </c>
      <c r="GO247" s="201"/>
      <c r="GP247" s="201"/>
      <c r="GQ247" s="203"/>
      <c r="GR247" s="201"/>
      <c r="GS247" s="201"/>
      <c r="GT247" s="201"/>
      <c r="GU247" s="201" t="str">
        <f t="shared" si="267"/>
        <v/>
      </c>
      <c r="GV247" s="201"/>
      <c r="GW247" s="201"/>
      <c r="GX247" s="203"/>
      <c r="GY247" s="201"/>
      <c r="GZ247" s="201"/>
      <c r="HA247" s="201"/>
      <c r="HB247" s="201" t="str">
        <f t="shared" si="268"/>
        <v/>
      </c>
      <c r="HC247" s="201"/>
      <c r="HD247" s="201"/>
      <c r="HE247" s="203"/>
      <c r="HF247" s="201"/>
      <c r="HG247" s="201"/>
      <c r="HH247" s="201"/>
      <c r="HI247" s="201" t="str">
        <f t="shared" si="269"/>
        <v/>
      </c>
      <c r="HJ247" s="201"/>
      <c r="HK247" s="201"/>
      <c r="HL247" s="201"/>
      <c r="HM247" s="201"/>
      <c r="HN247" s="201"/>
      <c r="HO247" s="201"/>
      <c r="HP247" s="201" t="str">
        <f t="shared" si="270"/>
        <v/>
      </c>
      <c r="HQ247" s="201"/>
      <c r="HR247" s="201"/>
      <c r="HS247" s="203"/>
      <c r="HT247" s="201"/>
      <c r="HU247" s="201"/>
      <c r="HV247" s="201"/>
      <c r="HW247" s="201" t="str">
        <f t="shared" si="271"/>
        <v/>
      </c>
      <c r="HX247" s="201"/>
      <c r="HY247" s="201"/>
      <c r="HZ247" s="203"/>
      <c r="IA247" s="201"/>
      <c r="IB247" s="201"/>
      <c r="IC247" s="201"/>
      <c r="ID247" s="201" t="str">
        <f t="shared" si="272"/>
        <v/>
      </c>
      <c r="IE247" s="201"/>
      <c r="IF247" s="201"/>
      <c r="IG247" s="203"/>
      <c r="IH247" s="201"/>
      <c r="II247" s="201"/>
      <c r="IJ247" s="201"/>
      <c r="IK247" s="201" t="str">
        <f t="shared" si="273"/>
        <v/>
      </c>
      <c r="IL247" s="201"/>
      <c r="IM247" s="201"/>
      <c r="IN247" s="203"/>
      <c r="IO247" s="201"/>
      <c r="IP247" s="201"/>
      <c r="IQ247" s="201"/>
      <c r="IR247" s="201" t="str">
        <f t="shared" si="274"/>
        <v/>
      </c>
      <c r="IS247" s="201"/>
      <c r="IT247" s="201"/>
      <c r="IU247" s="203"/>
      <c r="IV247" s="201"/>
      <c r="IW247" s="201"/>
      <c r="IX247" s="201"/>
      <c r="IY247" s="201" t="str">
        <f t="shared" si="275"/>
        <v/>
      </c>
      <c r="IZ247" s="201"/>
      <c r="JA247" s="201"/>
      <c r="JB247" s="201"/>
      <c r="JC247" s="201"/>
      <c r="JD247" s="201"/>
      <c r="JE247" s="201"/>
      <c r="JF247" s="201" t="str">
        <f t="shared" si="276"/>
        <v/>
      </c>
      <c r="JG247" s="201"/>
      <c r="JH247" s="201"/>
      <c r="JI247" s="203"/>
      <c r="JJ247" s="201"/>
      <c r="JK247" s="201"/>
      <c r="JL247" s="201"/>
      <c r="JM247" s="201" t="str">
        <f t="shared" si="277"/>
        <v/>
      </c>
      <c r="JN247" s="201"/>
      <c r="JO247" s="201"/>
      <c r="JP247" s="203"/>
      <c r="JQ247" s="201"/>
      <c r="JR247" s="201"/>
      <c r="JS247" s="201"/>
      <c r="JT247" s="201" t="str">
        <f t="shared" si="278"/>
        <v/>
      </c>
      <c r="JU247" s="201"/>
      <c r="JV247" s="201"/>
      <c r="JW247" s="203"/>
      <c r="JX247" s="201"/>
      <c r="JY247" s="201"/>
      <c r="JZ247" s="201"/>
      <c r="KA247" s="201" t="str">
        <f t="shared" si="279"/>
        <v/>
      </c>
      <c r="KB247" s="201"/>
      <c r="KC247" s="201"/>
      <c r="KD247" s="203"/>
      <c r="KE247" s="201"/>
      <c r="KF247" s="201"/>
      <c r="KG247" s="201"/>
      <c r="KH247" s="201" t="str">
        <f t="shared" si="280"/>
        <v/>
      </c>
      <c r="KI247" s="201"/>
      <c r="KJ247" s="201"/>
      <c r="KK247" s="203"/>
      <c r="KL247" s="201"/>
      <c r="KM247" s="201"/>
      <c r="KN247" s="201"/>
      <c r="KO247" s="201" t="str">
        <f t="shared" si="281"/>
        <v/>
      </c>
      <c r="KP247" s="201"/>
      <c r="KQ247" s="201"/>
      <c r="KR247" s="201"/>
      <c r="KS247" s="201"/>
      <c r="KT247" s="201"/>
      <c r="KU247" s="201"/>
      <c r="KV247" s="201" t="str">
        <f t="shared" si="282"/>
        <v/>
      </c>
      <c r="KW247" s="201"/>
      <c r="KX247" s="201"/>
      <c r="KY247" s="203"/>
      <c r="KZ247" s="201"/>
      <c r="LA247" s="201"/>
      <c r="LB247" s="201"/>
      <c r="LC247" s="201" t="str">
        <f t="shared" si="283"/>
        <v/>
      </c>
      <c r="LD247" s="201"/>
      <c r="LE247" s="201"/>
      <c r="LF247" s="203"/>
      <c r="LG247" s="201"/>
      <c r="LH247" s="201"/>
      <c r="LI247" s="201"/>
      <c r="LJ247" s="201" t="str">
        <f t="shared" si="294"/>
        <v/>
      </c>
      <c r="LK247" s="201"/>
      <c r="LL247" s="201"/>
      <c r="LM247" s="203"/>
      <c r="LN247" s="201"/>
      <c r="LO247" s="201"/>
      <c r="LP247" s="201"/>
      <c r="LQ247" s="201" t="str">
        <f t="shared" si="295"/>
        <v/>
      </c>
      <c r="LR247" s="201"/>
      <c r="LS247" s="201"/>
      <c r="LT247" s="203"/>
      <c r="LU247" s="201"/>
      <c r="LV247" s="201"/>
      <c r="LW247" s="201"/>
      <c r="LX247" s="201" t="str">
        <f t="shared" si="296"/>
        <v/>
      </c>
      <c r="LY247" s="201"/>
      <c r="LZ247" s="201"/>
      <c r="MA247" s="203"/>
      <c r="MB247" s="201"/>
      <c r="MC247" s="201"/>
      <c r="MD247" s="201"/>
      <c r="ME247" s="201" t="str">
        <f t="shared" si="297"/>
        <v/>
      </c>
      <c r="MF247" s="201"/>
      <c r="MG247" s="201"/>
      <c r="MH247" s="201"/>
      <c r="MI247" s="201"/>
      <c r="MJ247" s="201"/>
      <c r="MK247" s="201"/>
      <c r="ML247" s="201" t="str">
        <f t="shared" si="298"/>
        <v/>
      </c>
      <c r="MM247" s="201"/>
      <c r="MN247" s="201"/>
      <c r="MO247" s="203"/>
      <c r="MP247" s="201"/>
      <c r="MQ247" s="201"/>
      <c r="MR247" s="201"/>
      <c r="MS247" s="201" t="str">
        <f t="shared" si="299"/>
        <v/>
      </c>
      <c r="MT247" s="201"/>
      <c r="MU247" s="201"/>
      <c r="MV247" s="203"/>
      <c r="MW247" s="201"/>
      <c r="MX247" s="201"/>
      <c r="MY247" s="201"/>
      <c r="MZ247" s="201" t="str">
        <f t="shared" si="300"/>
        <v/>
      </c>
      <c r="NA247" s="201"/>
      <c r="NB247" s="201"/>
      <c r="NC247" s="203"/>
      <c r="ND247" s="201"/>
      <c r="NE247" s="201"/>
      <c r="NF247" s="201"/>
      <c r="NG247" s="201" t="str">
        <f t="shared" si="301"/>
        <v/>
      </c>
      <c r="NH247" s="201"/>
      <c r="NI247" s="201"/>
      <c r="NJ247" s="203"/>
      <c r="NK247" s="201"/>
      <c r="NL247" s="201"/>
      <c r="NM247" s="201"/>
      <c r="NN247" s="201" t="str">
        <f t="shared" si="302"/>
        <v/>
      </c>
      <c r="NO247" s="201"/>
      <c r="NP247" s="201"/>
      <c r="NQ247" s="203"/>
      <c r="NR247" s="201"/>
      <c r="NS247" s="201"/>
      <c r="NT247" s="201"/>
      <c r="NU247" s="201" t="str">
        <f t="shared" si="303"/>
        <v/>
      </c>
      <c r="NV247" s="201"/>
      <c r="NW247" s="201"/>
      <c r="NX247" s="201"/>
      <c r="NY247" s="201"/>
      <c r="NZ247" s="201"/>
      <c r="OA247" s="201"/>
      <c r="OB247" s="201" t="str">
        <f t="shared" si="304"/>
        <v/>
      </c>
      <c r="OC247" s="201"/>
      <c r="OD247" s="201"/>
      <c r="OE247" s="203"/>
      <c r="OF247" s="201"/>
      <c r="OG247" s="201"/>
      <c r="OH247" s="201"/>
      <c r="OI247" s="201" t="str">
        <f t="shared" si="305"/>
        <v/>
      </c>
      <c r="OJ247" s="201"/>
      <c r="OK247" s="201"/>
      <c r="OL247" s="203"/>
      <c r="OM247" s="201"/>
      <c r="ON247" s="201"/>
      <c r="OO247" s="201"/>
      <c r="OP247" s="201" t="str">
        <f t="shared" si="306"/>
        <v/>
      </c>
      <c r="OQ247" s="201"/>
      <c r="OR247" s="201"/>
      <c r="OS247" s="203"/>
      <c r="OT247" s="201"/>
      <c r="OU247" s="201"/>
      <c r="OV247" s="201"/>
      <c r="OW247" s="201" t="str">
        <f t="shared" si="307"/>
        <v/>
      </c>
      <c r="OX247" s="201"/>
      <c r="OY247" s="201"/>
      <c r="OZ247" s="203"/>
      <c r="PA247" s="201"/>
      <c r="PB247" s="201"/>
      <c r="PC247" s="201"/>
      <c r="PD247" s="201" t="str">
        <f t="shared" si="308"/>
        <v/>
      </c>
      <c r="PE247" s="201"/>
      <c r="PF247" s="201"/>
      <c r="PG247" s="203"/>
      <c r="PH247" s="201"/>
      <c r="PI247" s="201"/>
      <c r="PJ247" s="201"/>
      <c r="PK247" s="201" t="str">
        <f t="shared" si="309"/>
        <v/>
      </c>
      <c r="PL247" s="201"/>
      <c r="PM247" s="201"/>
      <c r="PN247" s="201"/>
      <c r="PO247" s="201"/>
      <c r="PP247" s="201"/>
      <c r="PQ247" s="201"/>
      <c r="PR247" s="201" t="str">
        <f t="shared" si="310"/>
        <v/>
      </c>
      <c r="PS247" s="201"/>
      <c r="PT247" s="201"/>
      <c r="PU247" s="201"/>
      <c r="PV247" s="201"/>
      <c r="PW247" s="201"/>
      <c r="PX247" s="201"/>
      <c r="PY247" s="201" t="str">
        <f t="shared" si="311"/>
        <v/>
      </c>
      <c r="PZ247" s="201"/>
      <c r="QA247" s="201"/>
      <c r="QB247" s="201"/>
      <c r="QC247" s="201"/>
      <c r="QD247" s="201"/>
      <c r="QE247" s="201"/>
      <c r="QF247" s="201" t="str">
        <f t="shared" si="312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5" x14ac:dyDescent="0.2">
      <c r="A248" s="201"/>
      <c r="B248" s="202"/>
      <c r="C248" s="202"/>
      <c r="D248" s="202"/>
      <c r="E248" s="202"/>
      <c r="F248" s="201"/>
      <c r="G248" s="201" t="e">
        <f t="shared" si="321"/>
        <v>#N/A</v>
      </c>
      <c r="H248" s="202"/>
      <c r="I248" s="202"/>
      <c r="J248" s="202"/>
      <c r="K248" s="201"/>
      <c r="L248" s="201"/>
      <c r="M248" s="201"/>
      <c r="N248" s="201">
        <f t="shared" si="322"/>
        <v>0</v>
      </c>
      <c r="O248" s="201"/>
      <c r="P248" s="201"/>
      <c r="Q248" s="203"/>
      <c r="R248" s="201"/>
      <c r="S248" s="201"/>
      <c r="T248" s="201"/>
      <c r="U248" s="201">
        <f t="shared" si="319"/>
        <v>0</v>
      </c>
      <c r="V248" s="201"/>
      <c r="W248" s="201"/>
      <c r="X248" s="203"/>
      <c r="Y248" s="201"/>
      <c r="Z248" s="201"/>
      <c r="AA248" s="201"/>
      <c r="AB248" s="201">
        <f t="shared" si="320"/>
        <v>0</v>
      </c>
      <c r="AC248" s="201"/>
      <c r="AD248" s="201"/>
      <c r="AE248" s="203"/>
      <c r="AF248" s="201"/>
      <c r="AG248" s="201"/>
      <c r="AH248" s="201"/>
      <c r="AI248" s="201">
        <f t="shared" si="243"/>
        <v>0</v>
      </c>
      <c r="AJ248" s="201"/>
      <c r="AK248" s="201"/>
      <c r="AL248" s="203"/>
      <c r="AM248" s="201"/>
      <c r="AN248" s="201"/>
      <c r="AO248" s="201"/>
      <c r="AP248" s="201">
        <f t="shared" si="244"/>
        <v>20</v>
      </c>
      <c r="AQ248" s="201"/>
      <c r="AR248" s="201"/>
      <c r="AS248" s="203"/>
      <c r="AT248" s="201"/>
      <c r="AU248" s="201"/>
      <c r="AV248" s="201"/>
      <c r="AW248" s="201">
        <f t="shared" si="245"/>
        <v>0</v>
      </c>
      <c r="AX248" s="201"/>
      <c r="AY248" s="201"/>
      <c r="AZ248" s="201"/>
      <c r="BA248" s="201"/>
      <c r="BB248" s="201"/>
      <c r="BC248" s="201"/>
      <c r="BD248" s="201">
        <f t="shared" si="246"/>
        <v>0</v>
      </c>
      <c r="BE248" s="201"/>
      <c r="BF248" s="201"/>
      <c r="BG248" s="203"/>
      <c r="BH248" s="201"/>
      <c r="BI248" s="201"/>
      <c r="BJ248" s="201"/>
      <c r="BK248" s="201">
        <f t="shared" si="247"/>
        <v>20</v>
      </c>
      <c r="BL248" s="201"/>
      <c r="BM248" s="201"/>
      <c r="BN248" s="203"/>
      <c r="BO248" s="201"/>
      <c r="BP248" s="201"/>
      <c r="BQ248" s="201"/>
      <c r="BR248" s="201">
        <f t="shared" si="248"/>
        <v>0</v>
      </c>
      <c r="BS248" s="201"/>
      <c r="BT248" s="201"/>
      <c r="BU248" s="203"/>
      <c r="BV248" s="201"/>
      <c r="BW248" s="201"/>
      <c r="BX248" s="201"/>
      <c r="BY248" s="201">
        <f t="shared" si="249"/>
        <v>0</v>
      </c>
      <c r="BZ248" s="201"/>
      <c r="CA248" s="201"/>
      <c r="CB248" s="203"/>
      <c r="CC248" s="201"/>
      <c r="CD248" s="201"/>
      <c r="CE248" s="201"/>
      <c r="CF248" s="201">
        <f t="shared" si="250"/>
        <v>0</v>
      </c>
      <c r="CG248" s="201"/>
      <c r="CH248" s="201"/>
      <c r="CI248" s="203"/>
      <c r="CJ248" s="201"/>
      <c r="CK248" s="201"/>
      <c r="CL248" s="201"/>
      <c r="CM248" s="201">
        <f t="shared" si="251"/>
        <v>20</v>
      </c>
      <c r="CN248" s="201"/>
      <c r="CO248" s="201"/>
      <c r="CP248" s="201"/>
      <c r="CQ248" s="201"/>
      <c r="CR248" s="201"/>
      <c r="CS248" s="201"/>
      <c r="CT248" s="201">
        <f t="shared" si="252"/>
        <v>20</v>
      </c>
      <c r="CU248" s="201"/>
      <c r="CV248" s="201"/>
      <c r="CW248" s="203"/>
      <c r="CX248" s="201"/>
      <c r="CY248" s="201"/>
      <c r="CZ248" s="201"/>
      <c r="DA248" s="201">
        <f t="shared" si="253"/>
        <v>20</v>
      </c>
      <c r="DB248" s="201"/>
      <c r="DC248" s="201"/>
      <c r="DD248" s="203"/>
      <c r="DE248" s="201"/>
      <c r="DF248" s="201"/>
      <c r="DG248" s="201"/>
      <c r="DH248" s="201">
        <f t="shared" si="254"/>
        <v>0</v>
      </c>
      <c r="DI248" s="201"/>
      <c r="DJ248" s="201"/>
      <c r="DK248" s="203"/>
      <c r="DL248" s="201"/>
      <c r="DM248" s="201"/>
      <c r="DN248" s="201"/>
      <c r="DO248" s="201">
        <f t="shared" si="255"/>
        <v>0</v>
      </c>
      <c r="DP248" s="201"/>
      <c r="DQ248" s="201"/>
      <c r="DR248" s="203"/>
      <c r="DS248" s="201"/>
      <c r="DT248" s="201"/>
      <c r="DU248" s="201"/>
      <c r="DV248" s="201">
        <f t="shared" si="256"/>
        <v>0</v>
      </c>
      <c r="DW248" s="201"/>
      <c r="DX248" s="201"/>
      <c r="DY248" s="203"/>
      <c r="DZ248" s="201"/>
      <c r="EA248" s="201"/>
      <c r="EB248" s="201"/>
      <c r="EC248" s="201">
        <f t="shared" si="257"/>
        <v>0</v>
      </c>
      <c r="ED248" s="201"/>
      <c r="EE248" s="201"/>
      <c r="EF248" s="201"/>
      <c r="EG248" s="201"/>
      <c r="EH248" s="201"/>
      <c r="EI248" s="201"/>
      <c r="EJ248" s="201">
        <f t="shared" si="258"/>
        <v>20</v>
      </c>
      <c r="EK248" s="201"/>
      <c r="EL248" s="201"/>
      <c r="EM248" s="203"/>
      <c r="EN248" s="201"/>
      <c r="EO248" s="201"/>
      <c r="EP248" s="201"/>
      <c r="EQ248" s="201">
        <f t="shared" si="259"/>
        <v>0</v>
      </c>
      <c r="ER248" s="201"/>
      <c r="ES248" s="201"/>
      <c r="ET248" s="203"/>
      <c r="EU248" s="201"/>
      <c r="EV248" s="201"/>
      <c r="EW248" s="201"/>
      <c r="EX248" s="201">
        <f t="shared" si="260"/>
        <v>0</v>
      </c>
      <c r="EY248" s="201"/>
      <c r="EZ248" s="201"/>
      <c r="FA248" s="203"/>
      <c r="FB248" s="201"/>
      <c r="FC248" s="201"/>
      <c r="FD248" s="201"/>
      <c r="FE248" s="201">
        <f t="shared" si="261"/>
        <v>0</v>
      </c>
      <c r="FF248" s="201"/>
      <c r="FG248" s="201"/>
      <c r="FH248" s="203"/>
      <c r="FI248" s="201"/>
      <c r="FJ248" s="201"/>
      <c r="FK248" s="201"/>
      <c r="FL248" s="201" t="str">
        <f t="shared" si="262"/>
        <v/>
      </c>
      <c r="FM248" s="201"/>
      <c r="FN248" s="201"/>
      <c r="FO248" s="203"/>
      <c r="FP248" s="201"/>
      <c r="FQ248" s="201"/>
      <c r="FR248" s="201"/>
      <c r="FS248" s="201">
        <f t="shared" si="263"/>
        <v>0</v>
      </c>
      <c r="FT248" s="201"/>
      <c r="FU248" s="201"/>
      <c r="FV248" s="201"/>
      <c r="FW248" s="201"/>
      <c r="FX248" s="201"/>
      <c r="FY248" s="201"/>
      <c r="FZ248" s="201" t="str">
        <f t="shared" si="264"/>
        <v/>
      </c>
      <c r="GA248" s="201"/>
      <c r="GB248" s="201"/>
      <c r="GC248" s="203"/>
      <c r="GD248" s="201"/>
      <c r="GE248" s="201"/>
      <c r="GF248" s="201"/>
      <c r="GG248" s="201" t="str">
        <f t="shared" si="265"/>
        <v/>
      </c>
      <c r="GH248" s="201"/>
      <c r="GI248" s="201"/>
      <c r="GJ248" s="203"/>
      <c r="GK248" s="201"/>
      <c r="GL248" s="201"/>
      <c r="GM248" s="201"/>
      <c r="GN248" s="201" t="str">
        <f t="shared" si="266"/>
        <v/>
      </c>
      <c r="GO248" s="201"/>
      <c r="GP248" s="201"/>
      <c r="GQ248" s="203"/>
      <c r="GR248" s="201"/>
      <c r="GS248" s="201"/>
      <c r="GT248" s="201"/>
      <c r="GU248" s="201" t="str">
        <f t="shared" si="267"/>
        <v/>
      </c>
      <c r="GV248" s="201"/>
      <c r="GW248" s="201"/>
      <c r="GX248" s="203"/>
      <c r="GY248" s="201"/>
      <c r="GZ248" s="201"/>
      <c r="HA248" s="201"/>
      <c r="HB248" s="201" t="str">
        <f t="shared" si="268"/>
        <v/>
      </c>
      <c r="HC248" s="201"/>
      <c r="HD248" s="201"/>
      <c r="HE248" s="203"/>
      <c r="HF248" s="201"/>
      <c r="HG248" s="201"/>
      <c r="HH248" s="201"/>
      <c r="HI248" s="201" t="str">
        <f t="shared" si="269"/>
        <v/>
      </c>
      <c r="HJ248" s="201"/>
      <c r="HK248" s="201"/>
      <c r="HL248" s="201"/>
      <c r="HM248" s="201"/>
      <c r="HN248" s="201"/>
      <c r="HO248" s="201"/>
      <c r="HP248" s="201" t="str">
        <f t="shared" si="270"/>
        <v/>
      </c>
      <c r="HQ248" s="201"/>
      <c r="HR248" s="201"/>
      <c r="HS248" s="203"/>
      <c r="HT248" s="201"/>
      <c r="HU248" s="201"/>
      <c r="HV248" s="201"/>
      <c r="HW248" s="201" t="str">
        <f t="shared" si="271"/>
        <v/>
      </c>
      <c r="HX248" s="201"/>
      <c r="HY248" s="201"/>
      <c r="HZ248" s="203"/>
      <c r="IA248" s="201"/>
      <c r="IB248" s="201"/>
      <c r="IC248" s="201"/>
      <c r="ID248" s="201" t="str">
        <f t="shared" si="272"/>
        <v/>
      </c>
      <c r="IE248" s="201"/>
      <c r="IF248" s="201"/>
      <c r="IG248" s="203"/>
      <c r="IH248" s="201"/>
      <c r="II248" s="201"/>
      <c r="IJ248" s="201"/>
      <c r="IK248" s="201" t="str">
        <f t="shared" si="273"/>
        <v/>
      </c>
      <c r="IL248" s="201"/>
      <c r="IM248" s="201"/>
      <c r="IN248" s="203"/>
      <c r="IO248" s="201"/>
      <c r="IP248" s="201"/>
      <c r="IQ248" s="201"/>
      <c r="IR248" s="201" t="str">
        <f t="shared" si="274"/>
        <v/>
      </c>
      <c r="IS248" s="201"/>
      <c r="IT248" s="201"/>
      <c r="IU248" s="203"/>
      <c r="IV248" s="201"/>
      <c r="IW248" s="201"/>
      <c r="IX248" s="201"/>
      <c r="IY248" s="201" t="str">
        <f t="shared" si="275"/>
        <v/>
      </c>
      <c r="IZ248" s="201"/>
      <c r="JA248" s="201"/>
      <c r="JB248" s="201"/>
      <c r="JC248" s="201"/>
      <c r="JD248" s="201"/>
      <c r="JE248" s="201"/>
      <c r="JF248" s="201" t="str">
        <f t="shared" si="276"/>
        <v/>
      </c>
      <c r="JG248" s="201"/>
      <c r="JH248" s="201"/>
      <c r="JI248" s="203"/>
      <c r="JJ248" s="201"/>
      <c r="JK248" s="201"/>
      <c r="JL248" s="201"/>
      <c r="JM248" s="201" t="str">
        <f t="shared" si="277"/>
        <v/>
      </c>
      <c r="JN248" s="201"/>
      <c r="JO248" s="201"/>
      <c r="JP248" s="203"/>
      <c r="JQ248" s="201"/>
      <c r="JR248" s="201"/>
      <c r="JS248" s="201"/>
      <c r="JT248" s="201" t="str">
        <f t="shared" si="278"/>
        <v/>
      </c>
      <c r="JU248" s="201"/>
      <c r="JV248" s="201"/>
      <c r="JW248" s="203"/>
      <c r="JX248" s="201"/>
      <c r="JY248" s="201"/>
      <c r="JZ248" s="201"/>
      <c r="KA248" s="201" t="str">
        <f t="shared" si="279"/>
        <v/>
      </c>
      <c r="KB248" s="201"/>
      <c r="KC248" s="201"/>
      <c r="KD248" s="203"/>
      <c r="KE248" s="201"/>
      <c r="KF248" s="201"/>
      <c r="KG248" s="201"/>
      <c r="KH248" s="201" t="str">
        <f t="shared" si="280"/>
        <v/>
      </c>
      <c r="KI248" s="201"/>
      <c r="KJ248" s="201"/>
      <c r="KK248" s="203"/>
      <c r="KL248" s="201"/>
      <c r="KM248" s="201"/>
      <c r="KN248" s="201"/>
      <c r="KO248" s="201" t="str">
        <f t="shared" si="281"/>
        <v/>
      </c>
      <c r="KP248" s="201"/>
      <c r="KQ248" s="201"/>
      <c r="KR248" s="201"/>
      <c r="KS248" s="201"/>
      <c r="KT248" s="201"/>
      <c r="KU248" s="201"/>
      <c r="KV248" s="201" t="str">
        <f t="shared" si="282"/>
        <v/>
      </c>
      <c r="KW248" s="201"/>
      <c r="KX248" s="201"/>
      <c r="KY248" s="203"/>
      <c r="KZ248" s="201"/>
      <c r="LA248" s="201"/>
      <c r="LB248" s="201"/>
      <c r="LC248" s="201" t="str">
        <f t="shared" si="283"/>
        <v/>
      </c>
      <c r="LD248" s="201"/>
      <c r="LE248" s="201"/>
      <c r="LF248" s="203"/>
      <c r="LG248" s="201"/>
      <c r="LH248" s="201"/>
      <c r="LI248" s="201"/>
      <c r="LJ248" s="201" t="str">
        <f t="shared" si="294"/>
        <v/>
      </c>
      <c r="LK248" s="201"/>
      <c r="LL248" s="201"/>
      <c r="LM248" s="203"/>
      <c r="LN248" s="201"/>
      <c r="LO248" s="201"/>
      <c r="LP248" s="201"/>
      <c r="LQ248" s="201" t="str">
        <f t="shared" si="295"/>
        <v/>
      </c>
      <c r="LR248" s="201"/>
      <c r="LS248" s="201"/>
      <c r="LT248" s="203"/>
      <c r="LU248" s="201"/>
      <c r="LV248" s="201"/>
      <c r="LW248" s="201"/>
      <c r="LX248" s="201" t="str">
        <f t="shared" si="296"/>
        <v/>
      </c>
      <c r="LY248" s="201"/>
      <c r="LZ248" s="201"/>
      <c r="MA248" s="203"/>
      <c r="MB248" s="201"/>
      <c r="MC248" s="201"/>
      <c r="MD248" s="201"/>
      <c r="ME248" s="201" t="str">
        <f t="shared" si="297"/>
        <v/>
      </c>
      <c r="MF248" s="201"/>
      <c r="MG248" s="201"/>
      <c r="MH248" s="201"/>
      <c r="MI248" s="201"/>
      <c r="MJ248" s="201"/>
      <c r="MK248" s="201"/>
      <c r="ML248" s="201" t="str">
        <f t="shared" si="298"/>
        <v/>
      </c>
      <c r="MM248" s="201"/>
      <c r="MN248" s="201"/>
      <c r="MO248" s="203"/>
      <c r="MP248" s="201"/>
      <c r="MQ248" s="201"/>
      <c r="MR248" s="201"/>
      <c r="MS248" s="201" t="str">
        <f t="shared" si="299"/>
        <v/>
      </c>
      <c r="MT248" s="201"/>
      <c r="MU248" s="201"/>
      <c r="MV248" s="203"/>
      <c r="MW248" s="201"/>
      <c r="MX248" s="201"/>
      <c r="MY248" s="201"/>
      <c r="MZ248" s="201" t="str">
        <f t="shared" si="300"/>
        <v/>
      </c>
      <c r="NA248" s="201"/>
      <c r="NB248" s="201"/>
      <c r="NC248" s="203"/>
      <c r="ND248" s="201"/>
      <c r="NE248" s="201"/>
      <c r="NF248" s="201"/>
      <c r="NG248" s="201" t="str">
        <f t="shared" si="301"/>
        <v/>
      </c>
      <c r="NH248" s="201"/>
      <c r="NI248" s="201"/>
      <c r="NJ248" s="203"/>
      <c r="NK248" s="201"/>
      <c r="NL248" s="201"/>
      <c r="NM248" s="201"/>
      <c r="NN248" s="201" t="str">
        <f t="shared" si="302"/>
        <v/>
      </c>
      <c r="NO248" s="201"/>
      <c r="NP248" s="201"/>
      <c r="NQ248" s="203"/>
      <c r="NR248" s="201"/>
      <c r="NS248" s="201"/>
      <c r="NT248" s="201"/>
      <c r="NU248" s="201" t="str">
        <f t="shared" si="303"/>
        <v/>
      </c>
      <c r="NV248" s="201"/>
      <c r="NW248" s="201"/>
      <c r="NX248" s="201"/>
      <c r="NY248" s="201"/>
      <c r="NZ248" s="201"/>
      <c r="OA248" s="201"/>
      <c r="OB248" s="201" t="str">
        <f t="shared" si="304"/>
        <v/>
      </c>
      <c r="OC248" s="201"/>
      <c r="OD248" s="201"/>
      <c r="OE248" s="203"/>
      <c r="OF248" s="201"/>
      <c r="OG248" s="201"/>
      <c r="OH248" s="201"/>
      <c r="OI248" s="201" t="str">
        <f t="shared" si="305"/>
        <v/>
      </c>
      <c r="OJ248" s="201"/>
      <c r="OK248" s="201"/>
      <c r="OL248" s="203"/>
      <c r="OM248" s="201"/>
      <c r="ON248" s="201"/>
      <c r="OO248" s="201"/>
      <c r="OP248" s="201" t="str">
        <f t="shared" si="306"/>
        <v/>
      </c>
      <c r="OQ248" s="201"/>
      <c r="OR248" s="201"/>
      <c r="OS248" s="203"/>
      <c r="OT248" s="201"/>
      <c r="OU248" s="201"/>
      <c r="OV248" s="201"/>
      <c r="OW248" s="201" t="str">
        <f t="shared" si="307"/>
        <v/>
      </c>
      <c r="OX248" s="201"/>
      <c r="OY248" s="201"/>
      <c r="OZ248" s="203"/>
      <c r="PA248" s="201"/>
      <c r="PB248" s="201"/>
      <c r="PC248" s="201"/>
      <c r="PD248" s="201" t="str">
        <f t="shared" si="308"/>
        <v/>
      </c>
      <c r="PE248" s="201"/>
      <c r="PF248" s="201"/>
      <c r="PG248" s="203"/>
      <c r="PH248" s="201"/>
      <c r="PI248" s="201"/>
      <c r="PJ248" s="201"/>
      <c r="PK248" s="201" t="str">
        <f t="shared" si="309"/>
        <v/>
      </c>
      <c r="PL248" s="201"/>
      <c r="PM248" s="201"/>
      <c r="PN248" s="201"/>
      <c r="PO248" s="201"/>
      <c r="PP248" s="201"/>
      <c r="PQ248" s="201"/>
      <c r="PR248" s="201" t="str">
        <f t="shared" si="310"/>
        <v/>
      </c>
      <c r="PS248" s="201"/>
      <c r="PT248" s="201"/>
      <c r="PU248" s="201"/>
      <c r="PV248" s="201"/>
      <c r="PW248" s="201"/>
      <c r="PX248" s="201"/>
      <c r="PY248" s="201" t="str">
        <f t="shared" si="311"/>
        <v/>
      </c>
      <c r="PZ248" s="201"/>
      <c r="QA248" s="201"/>
      <c r="QB248" s="201"/>
      <c r="QC248" s="201"/>
      <c r="QD248" s="201"/>
      <c r="QE248" s="201"/>
      <c r="QF248" s="201" t="str">
        <f t="shared" si="312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5" x14ac:dyDescent="0.2">
      <c r="A249" s="201"/>
      <c r="B249" s="202"/>
      <c r="C249" s="202"/>
      <c r="D249" s="202"/>
      <c r="E249" s="202"/>
      <c r="F249" s="201"/>
      <c r="G249" s="201" t="e">
        <f t="shared" si="321"/>
        <v>#N/A</v>
      </c>
      <c r="H249" s="202"/>
      <c r="I249" s="202"/>
      <c r="J249" s="202"/>
      <c r="K249" s="201"/>
      <c r="L249" s="201"/>
      <c r="M249" s="201"/>
      <c r="N249" s="201">
        <f t="shared" si="322"/>
        <v>0</v>
      </c>
      <c r="O249" s="201"/>
      <c r="P249" s="201"/>
      <c r="Q249" s="203"/>
      <c r="R249" s="201"/>
      <c r="S249" s="201"/>
      <c r="T249" s="201"/>
      <c r="U249" s="201">
        <f t="shared" si="319"/>
        <v>0</v>
      </c>
      <c r="V249" s="201"/>
      <c r="W249" s="201"/>
      <c r="X249" s="203"/>
      <c r="Y249" s="201"/>
      <c r="Z249" s="201"/>
      <c r="AA249" s="201"/>
      <c r="AB249" s="201">
        <f t="shared" si="320"/>
        <v>0</v>
      </c>
      <c r="AC249" s="201"/>
      <c r="AD249" s="201"/>
      <c r="AE249" s="203"/>
      <c r="AF249" s="201"/>
      <c r="AG249" s="201"/>
      <c r="AH249" s="201"/>
      <c r="AI249" s="201">
        <f t="shared" si="243"/>
        <v>30</v>
      </c>
      <c r="AJ249" s="201"/>
      <c r="AK249" s="201"/>
      <c r="AL249" s="203"/>
      <c r="AM249" s="201"/>
      <c r="AN249" s="201"/>
      <c r="AO249" s="201"/>
      <c r="AP249" s="201">
        <f t="shared" si="244"/>
        <v>0</v>
      </c>
      <c r="AQ249" s="201"/>
      <c r="AR249" s="201"/>
      <c r="AS249" s="203"/>
      <c r="AT249" s="201"/>
      <c r="AU249" s="201"/>
      <c r="AV249" s="201"/>
      <c r="AW249" s="201">
        <f t="shared" si="245"/>
        <v>0</v>
      </c>
      <c r="AX249" s="201"/>
      <c r="AY249" s="201"/>
      <c r="AZ249" s="201"/>
      <c r="BA249" s="201"/>
      <c r="BB249" s="201"/>
      <c r="BC249" s="201"/>
      <c r="BD249" s="201">
        <f t="shared" si="246"/>
        <v>0</v>
      </c>
      <c r="BE249" s="201"/>
      <c r="BF249" s="201"/>
      <c r="BG249" s="203"/>
      <c r="BH249" s="201"/>
      <c r="BI249" s="201"/>
      <c r="BJ249" s="201"/>
      <c r="BK249" s="201">
        <f t="shared" si="247"/>
        <v>0</v>
      </c>
      <c r="BL249" s="201"/>
      <c r="BM249" s="201"/>
      <c r="BN249" s="203"/>
      <c r="BO249" s="201"/>
      <c r="BP249" s="201"/>
      <c r="BQ249" s="201"/>
      <c r="BR249" s="201">
        <f t="shared" si="248"/>
        <v>0</v>
      </c>
      <c r="BS249" s="201"/>
      <c r="BT249" s="201"/>
      <c r="BU249" s="203"/>
      <c r="BV249" s="201"/>
      <c r="BW249" s="201"/>
      <c r="BX249" s="201"/>
      <c r="BY249" s="201">
        <f t="shared" si="249"/>
        <v>0</v>
      </c>
      <c r="BZ249" s="201"/>
      <c r="CA249" s="201"/>
      <c r="CB249" s="203"/>
      <c r="CC249" s="201"/>
      <c r="CD249" s="201"/>
      <c r="CE249" s="201"/>
      <c r="CF249" s="201">
        <f t="shared" si="250"/>
        <v>0</v>
      </c>
      <c r="CG249" s="201"/>
      <c r="CH249" s="201"/>
      <c r="CI249" s="203"/>
      <c r="CJ249" s="201"/>
      <c r="CK249" s="201"/>
      <c r="CL249" s="201"/>
      <c r="CM249" s="201">
        <f t="shared" si="251"/>
        <v>0</v>
      </c>
      <c r="CN249" s="201"/>
      <c r="CO249" s="201"/>
      <c r="CP249" s="201"/>
      <c r="CQ249" s="201"/>
      <c r="CR249" s="201"/>
      <c r="CS249" s="201"/>
      <c r="CT249" s="201">
        <f t="shared" si="252"/>
        <v>0</v>
      </c>
      <c r="CU249" s="201"/>
      <c r="CV249" s="201"/>
      <c r="CW249" s="203"/>
      <c r="CX249" s="201"/>
      <c r="CY249" s="201"/>
      <c r="CZ249" s="201"/>
      <c r="DA249" s="201">
        <f t="shared" si="253"/>
        <v>0</v>
      </c>
      <c r="DB249" s="201"/>
      <c r="DC249" s="201"/>
      <c r="DD249" s="203"/>
      <c r="DE249" s="201"/>
      <c r="DF249" s="201"/>
      <c r="DG249" s="201"/>
      <c r="DH249" s="201">
        <f t="shared" si="254"/>
        <v>0</v>
      </c>
      <c r="DI249" s="201"/>
      <c r="DJ249" s="201"/>
      <c r="DK249" s="203"/>
      <c r="DL249" s="201"/>
      <c r="DM249" s="201"/>
      <c r="DN249" s="201"/>
      <c r="DO249" s="201">
        <f t="shared" si="255"/>
        <v>0</v>
      </c>
      <c r="DP249" s="201"/>
      <c r="DQ249" s="201"/>
      <c r="DR249" s="203"/>
      <c r="DS249" s="201"/>
      <c r="DT249" s="201"/>
      <c r="DU249" s="201"/>
      <c r="DV249" s="201">
        <f t="shared" si="256"/>
        <v>0</v>
      </c>
      <c r="DW249" s="201"/>
      <c r="DX249" s="201"/>
      <c r="DY249" s="203"/>
      <c r="DZ249" s="201"/>
      <c r="EA249" s="201"/>
      <c r="EB249" s="201"/>
      <c r="EC249" s="201">
        <f t="shared" si="257"/>
        <v>0</v>
      </c>
      <c r="ED249" s="201"/>
      <c r="EE249" s="201"/>
      <c r="EF249" s="201"/>
      <c r="EG249" s="201"/>
      <c r="EH249" s="201"/>
      <c r="EI249" s="201"/>
      <c r="EJ249" s="201">
        <f t="shared" si="258"/>
        <v>0</v>
      </c>
      <c r="EK249" s="201"/>
      <c r="EL249" s="201"/>
      <c r="EM249" s="203"/>
      <c r="EN249" s="201"/>
      <c r="EO249" s="201"/>
      <c r="EP249" s="201"/>
      <c r="EQ249" s="201">
        <f t="shared" si="259"/>
        <v>0</v>
      </c>
      <c r="ER249" s="201"/>
      <c r="ES249" s="201"/>
      <c r="ET249" s="203"/>
      <c r="EU249" s="201"/>
      <c r="EV249" s="201"/>
      <c r="EW249" s="201"/>
      <c r="EX249" s="201">
        <f t="shared" si="260"/>
        <v>0</v>
      </c>
      <c r="EY249" s="201"/>
      <c r="EZ249" s="201"/>
      <c r="FA249" s="203"/>
      <c r="FB249" s="201"/>
      <c r="FC249" s="201"/>
      <c r="FD249" s="201"/>
      <c r="FE249" s="201">
        <f t="shared" si="261"/>
        <v>0</v>
      </c>
      <c r="FF249" s="201"/>
      <c r="FG249" s="201"/>
      <c r="FH249" s="203"/>
      <c r="FI249" s="201"/>
      <c r="FJ249" s="201"/>
      <c r="FK249" s="201"/>
      <c r="FL249" s="201" t="str">
        <f t="shared" si="262"/>
        <v/>
      </c>
      <c r="FM249" s="201"/>
      <c r="FN249" s="201"/>
      <c r="FO249" s="203"/>
      <c r="FP249" s="201"/>
      <c r="FQ249" s="201"/>
      <c r="FR249" s="201"/>
      <c r="FS249" s="201">
        <f t="shared" si="263"/>
        <v>0</v>
      </c>
      <c r="FT249" s="201"/>
      <c r="FU249" s="201"/>
      <c r="FV249" s="201"/>
      <c r="FW249" s="201"/>
      <c r="FX249" s="201"/>
      <c r="FY249" s="201"/>
      <c r="FZ249" s="201" t="str">
        <f t="shared" si="264"/>
        <v/>
      </c>
      <c r="GA249" s="201"/>
      <c r="GB249" s="201"/>
      <c r="GC249" s="203"/>
      <c r="GD249" s="201"/>
      <c r="GE249" s="201"/>
      <c r="GF249" s="201"/>
      <c r="GG249" s="201" t="str">
        <f t="shared" si="265"/>
        <v/>
      </c>
      <c r="GH249" s="201"/>
      <c r="GI249" s="201"/>
      <c r="GJ249" s="203"/>
      <c r="GK249" s="201"/>
      <c r="GL249" s="201"/>
      <c r="GM249" s="201"/>
      <c r="GN249" s="201" t="str">
        <f t="shared" si="266"/>
        <v/>
      </c>
      <c r="GO249" s="201"/>
      <c r="GP249" s="201"/>
      <c r="GQ249" s="203"/>
      <c r="GR249" s="201"/>
      <c r="GS249" s="201"/>
      <c r="GT249" s="201"/>
      <c r="GU249" s="201" t="str">
        <f t="shared" si="267"/>
        <v/>
      </c>
      <c r="GV249" s="201"/>
      <c r="GW249" s="201"/>
      <c r="GX249" s="203"/>
      <c r="GY249" s="201"/>
      <c r="GZ249" s="201"/>
      <c r="HA249" s="201"/>
      <c r="HB249" s="201" t="str">
        <f t="shared" si="268"/>
        <v/>
      </c>
      <c r="HC249" s="201"/>
      <c r="HD249" s="201"/>
      <c r="HE249" s="203"/>
      <c r="HF249" s="201"/>
      <c r="HG249" s="201"/>
      <c r="HH249" s="201"/>
      <c r="HI249" s="201" t="str">
        <f t="shared" si="269"/>
        <v/>
      </c>
      <c r="HJ249" s="201"/>
      <c r="HK249" s="201"/>
      <c r="HL249" s="201"/>
      <c r="HM249" s="201"/>
      <c r="HN249" s="201"/>
      <c r="HO249" s="201"/>
      <c r="HP249" s="201" t="str">
        <f t="shared" si="270"/>
        <v/>
      </c>
      <c r="HQ249" s="201"/>
      <c r="HR249" s="201"/>
      <c r="HS249" s="203"/>
      <c r="HT249" s="201"/>
      <c r="HU249" s="201"/>
      <c r="HV249" s="201"/>
      <c r="HW249" s="201" t="str">
        <f t="shared" si="271"/>
        <v/>
      </c>
      <c r="HX249" s="201"/>
      <c r="HY249" s="201"/>
      <c r="HZ249" s="203"/>
      <c r="IA249" s="201"/>
      <c r="IB249" s="201"/>
      <c r="IC249" s="201"/>
      <c r="ID249" s="201" t="str">
        <f t="shared" si="272"/>
        <v/>
      </c>
      <c r="IE249" s="201"/>
      <c r="IF249" s="201"/>
      <c r="IG249" s="203"/>
      <c r="IH249" s="201"/>
      <c r="II249" s="201"/>
      <c r="IJ249" s="201"/>
      <c r="IK249" s="201" t="str">
        <f t="shared" si="273"/>
        <v/>
      </c>
      <c r="IL249" s="201"/>
      <c r="IM249" s="201"/>
      <c r="IN249" s="203"/>
      <c r="IO249" s="201"/>
      <c r="IP249" s="201"/>
      <c r="IQ249" s="201"/>
      <c r="IR249" s="201" t="str">
        <f t="shared" si="274"/>
        <v/>
      </c>
      <c r="IS249" s="201"/>
      <c r="IT249" s="201"/>
      <c r="IU249" s="203"/>
      <c r="IV249" s="201"/>
      <c r="IW249" s="201"/>
      <c r="IX249" s="201"/>
      <c r="IY249" s="201" t="str">
        <f t="shared" si="275"/>
        <v/>
      </c>
      <c r="IZ249" s="201"/>
      <c r="JA249" s="201"/>
      <c r="JB249" s="201"/>
      <c r="JC249" s="201"/>
      <c r="JD249" s="201"/>
      <c r="JE249" s="201"/>
      <c r="JF249" s="201" t="str">
        <f t="shared" si="276"/>
        <v/>
      </c>
      <c r="JG249" s="201"/>
      <c r="JH249" s="201"/>
      <c r="JI249" s="203"/>
      <c r="JJ249" s="201"/>
      <c r="JK249" s="201"/>
      <c r="JL249" s="201"/>
      <c r="JM249" s="201" t="str">
        <f t="shared" si="277"/>
        <v/>
      </c>
      <c r="JN249" s="201"/>
      <c r="JO249" s="201"/>
      <c r="JP249" s="203"/>
      <c r="JQ249" s="201"/>
      <c r="JR249" s="201"/>
      <c r="JS249" s="201"/>
      <c r="JT249" s="201" t="str">
        <f t="shared" si="278"/>
        <v/>
      </c>
      <c r="JU249" s="201"/>
      <c r="JV249" s="201"/>
      <c r="JW249" s="203"/>
      <c r="JX249" s="201"/>
      <c r="JY249" s="201"/>
      <c r="JZ249" s="201"/>
      <c r="KA249" s="201" t="str">
        <f t="shared" si="279"/>
        <v/>
      </c>
      <c r="KB249" s="201"/>
      <c r="KC249" s="201"/>
      <c r="KD249" s="203"/>
      <c r="KE249" s="201"/>
      <c r="KF249" s="201"/>
      <c r="KG249" s="201"/>
      <c r="KH249" s="201" t="str">
        <f t="shared" si="280"/>
        <v/>
      </c>
      <c r="KI249" s="201"/>
      <c r="KJ249" s="201"/>
      <c r="KK249" s="203"/>
      <c r="KL249" s="201"/>
      <c r="KM249" s="201"/>
      <c r="KN249" s="201"/>
      <c r="KO249" s="201" t="str">
        <f t="shared" si="281"/>
        <v/>
      </c>
      <c r="KP249" s="201"/>
      <c r="KQ249" s="201"/>
      <c r="KR249" s="201"/>
      <c r="KS249" s="201"/>
      <c r="KT249" s="201"/>
      <c r="KU249" s="201"/>
      <c r="KV249" s="201" t="str">
        <f t="shared" si="282"/>
        <v/>
      </c>
      <c r="KW249" s="201"/>
      <c r="KX249" s="201"/>
      <c r="KY249" s="203"/>
      <c r="KZ249" s="201"/>
      <c r="LA249" s="201"/>
      <c r="LB249" s="201"/>
      <c r="LC249" s="201" t="str">
        <f t="shared" si="283"/>
        <v/>
      </c>
      <c r="LD249" s="201"/>
      <c r="LE249" s="201"/>
      <c r="LF249" s="203"/>
      <c r="LG249" s="201"/>
      <c r="LH249" s="201"/>
      <c r="LI249" s="201"/>
      <c r="LJ249" s="201" t="str">
        <f t="shared" si="294"/>
        <v/>
      </c>
      <c r="LK249" s="201"/>
      <c r="LL249" s="201"/>
      <c r="LM249" s="203"/>
      <c r="LN249" s="201"/>
      <c r="LO249" s="201"/>
      <c r="LP249" s="201"/>
      <c r="LQ249" s="201" t="str">
        <f t="shared" si="295"/>
        <v/>
      </c>
      <c r="LR249" s="201"/>
      <c r="LS249" s="201"/>
      <c r="LT249" s="203"/>
      <c r="LU249" s="201"/>
      <c r="LV249" s="201"/>
      <c r="LW249" s="201"/>
      <c r="LX249" s="201" t="str">
        <f t="shared" si="296"/>
        <v/>
      </c>
      <c r="LY249" s="201"/>
      <c r="LZ249" s="201"/>
      <c r="MA249" s="203"/>
      <c r="MB249" s="201"/>
      <c r="MC249" s="201"/>
      <c r="MD249" s="201"/>
      <c r="ME249" s="201" t="str">
        <f t="shared" si="297"/>
        <v/>
      </c>
      <c r="MF249" s="201"/>
      <c r="MG249" s="201"/>
      <c r="MH249" s="201"/>
      <c r="MI249" s="201"/>
      <c r="MJ249" s="201"/>
      <c r="MK249" s="201"/>
      <c r="ML249" s="201" t="str">
        <f t="shared" si="298"/>
        <v/>
      </c>
      <c r="MM249" s="201"/>
      <c r="MN249" s="201"/>
      <c r="MO249" s="203"/>
      <c r="MP249" s="201"/>
      <c r="MQ249" s="201"/>
      <c r="MR249" s="201"/>
      <c r="MS249" s="201" t="str">
        <f t="shared" si="299"/>
        <v/>
      </c>
      <c r="MT249" s="201"/>
      <c r="MU249" s="201"/>
      <c r="MV249" s="203"/>
      <c r="MW249" s="201"/>
      <c r="MX249" s="201"/>
      <c r="MY249" s="201"/>
      <c r="MZ249" s="201" t="str">
        <f t="shared" si="300"/>
        <v/>
      </c>
      <c r="NA249" s="201"/>
      <c r="NB249" s="201"/>
      <c r="NC249" s="203"/>
      <c r="ND249" s="201"/>
      <c r="NE249" s="201"/>
      <c r="NF249" s="201"/>
      <c r="NG249" s="201" t="str">
        <f t="shared" si="301"/>
        <v/>
      </c>
      <c r="NH249" s="201"/>
      <c r="NI249" s="201"/>
      <c r="NJ249" s="203"/>
      <c r="NK249" s="201"/>
      <c r="NL249" s="201"/>
      <c r="NM249" s="201"/>
      <c r="NN249" s="201" t="str">
        <f t="shared" si="302"/>
        <v/>
      </c>
      <c r="NO249" s="201"/>
      <c r="NP249" s="201"/>
      <c r="NQ249" s="203"/>
      <c r="NR249" s="201"/>
      <c r="NS249" s="201"/>
      <c r="NT249" s="201"/>
      <c r="NU249" s="201" t="str">
        <f t="shared" si="303"/>
        <v/>
      </c>
      <c r="NV249" s="201"/>
      <c r="NW249" s="201"/>
      <c r="NX249" s="201"/>
      <c r="NY249" s="201"/>
      <c r="NZ249" s="201"/>
      <c r="OA249" s="201"/>
      <c r="OB249" s="201" t="str">
        <f t="shared" si="304"/>
        <v/>
      </c>
      <c r="OC249" s="201"/>
      <c r="OD249" s="201"/>
      <c r="OE249" s="203"/>
      <c r="OF249" s="201"/>
      <c r="OG249" s="201"/>
      <c r="OH249" s="201"/>
      <c r="OI249" s="201" t="str">
        <f t="shared" si="305"/>
        <v/>
      </c>
      <c r="OJ249" s="201"/>
      <c r="OK249" s="201"/>
      <c r="OL249" s="203"/>
      <c r="OM249" s="201"/>
      <c r="ON249" s="201"/>
      <c r="OO249" s="201"/>
      <c r="OP249" s="201" t="str">
        <f t="shared" si="306"/>
        <v/>
      </c>
      <c r="OQ249" s="201"/>
      <c r="OR249" s="201"/>
      <c r="OS249" s="203"/>
      <c r="OT249" s="201"/>
      <c r="OU249" s="201"/>
      <c r="OV249" s="201"/>
      <c r="OW249" s="201" t="str">
        <f t="shared" si="307"/>
        <v/>
      </c>
      <c r="OX249" s="201"/>
      <c r="OY249" s="201"/>
      <c r="OZ249" s="203"/>
      <c r="PA249" s="201"/>
      <c r="PB249" s="201"/>
      <c r="PC249" s="201"/>
      <c r="PD249" s="201" t="str">
        <f t="shared" si="308"/>
        <v/>
      </c>
      <c r="PE249" s="201"/>
      <c r="PF249" s="201"/>
      <c r="PG249" s="203"/>
      <c r="PH249" s="201"/>
      <c r="PI249" s="201"/>
      <c r="PJ249" s="201"/>
      <c r="PK249" s="201" t="str">
        <f t="shared" si="309"/>
        <v/>
      </c>
      <c r="PL249" s="201"/>
      <c r="PM249" s="201"/>
      <c r="PN249" s="201"/>
      <c r="PO249" s="201"/>
      <c r="PP249" s="201"/>
      <c r="PQ249" s="201"/>
      <c r="PR249" s="201" t="str">
        <f t="shared" si="310"/>
        <v/>
      </c>
      <c r="PS249" s="201"/>
      <c r="PT249" s="201"/>
      <c r="PU249" s="201"/>
      <c r="PV249" s="201"/>
      <c r="PW249" s="201"/>
      <c r="PX249" s="201"/>
      <c r="PY249" s="201" t="str">
        <f t="shared" si="311"/>
        <v/>
      </c>
      <c r="PZ249" s="201"/>
      <c r="QA249" s="201"/>
      <c r="QB249" s="201"/>
      <c r="QC249" s="201"/>
      <c r="QD249" s="201"/>
      <c r="QE249" s="201"/>
      <c r="QF249" s="201" t="str">
        <f t="shared" si="312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5" x14ac:dyDescent="0.2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319"/>
        <v>0</v>
      </c>
      <c r="V250" s="201"/>
      <c r="W250" s="201"/>
      <c r="X250" s="203"/>
      <c r="Y250" s="201"/>
      <c r="Z250" s="201"/>
      <c r="AA250" s="201"/>
      <c r="AB250" s="201">
        <f t="shared" si="320"/>
        <v>0</v>
      </c>
      <c r="AC250" s="201"/>
      <c r="AD250" s="201"/>
      <c r="AE250" s="203"/>
      <c r="AF250" s="201"/>
      <c r="AG250" s="201"/>
      <c r="AH250" s="201"/>
      <c r="AI250" s="201">
        <f t="shared" si="243"/>
        <v>0</v>
      </c>
      <c r="AJ250" s="201"/>
      <c r="AK250" s="201"/>
      <c r="AL250" s="203"/>
      <c r="AM250" s="201"/>
      <c r="AN250" s="201"/>
      <c r="AO250" s="201"/>
      <c r="AP250" s="201">
        <f t="shared" si="244"/>
        <v>0</v>
      </c>
      <c r="AQ250" s="201"/>
      <c r="AR250" s="201"/>
      <c r="AS250" s="203"/>
      <c r="AT250" s="201"/>
      <c r="AU250" s="201"/>
      <c r="AV250" s="201"/>
      <c r="AW250" s="201">
        <f t="shared" si="245"/>
        <v>0</v>
      </c>
      <c r="AX250" s="201"/>
      <c r="AY250" s="201"/>
      <c r="AZ250" s="201"/>
      <c r="BA250" s="201"/>
      <c r="BB250" s="201"/>
      <c r="BC250" s="201"/>
      <c r="BD250" s="201">
        <f t="shared" si="246"/>
        <v>0</v>
      </c>
      <c r="BE250" s="201"/>
      <c r="BF250" s="201"/>
      <c r="BG250" s="203"/>
      <c r="BH250" s="201"/>
      <c r="BI250" s="201"/>
      <c r="BJ250" s="201"/>
      <c r="BK250" s="201">
        <f t="shared" si="247"/>
        <v>0</v>
      </c>
      <c r="BL250" s="201"/>
      <c r="BM250" s="201"/>
      <c r="BN250" s="203"/>
      <c r="BO250" s="201"/>
      <c r="BP250" s="201"/>
      <c r="BQ250" s="201"/>
      <c r="BR250" s="201">
        <f t="shared" si="248"/>
        <v>0</v>
      </c>
      <c r="BS250" s="201"/>
      <c r="BT250" s="201"/>
      <c r="BU250" s="203"/>
      <c r="BV250" s="201"/>
      <c r="BW250" s="201"/>
      <c r="BX250" s="201"/>
      <c r="BY250" s="201">
        <f t="shared" si="249"/>
        <v>0</v>
      </c>
      <c r="BZ250" s="201"/>
      <c r="CA250" s="201"/>
      <c r="CB250" s="203"/>
      <c r="CC250" s="201"/>
      <c r="CD250" s="201"/>
      <c r="CE250" s="201"/>
      <c r="CF250" s="201">
        <f t="shared" si="250"/>
        <v>0</v>
      </c>
      <c r="CG250" s="201"/>
      <c r="CH250" s="201"/>
      <c r="CI250" s="203"/>
      <c r="CJ250" s="201"/>
      <c r="CK250" s="201"/>
      <c r="CL250" s="201"/>
      <c r="CM250" s="201">
        <f t="shared" si="251"/>
        <v>0</v>
      </c>
      <c r="CN250" s="201"/>
      <c r="CO250" s="201"/>
      <c r="CP250" s="201"/>
      <c r="CQ250" s="201"/>
      <c r="CR250" s="201"/>
      <c r="CS250" s="201"/>
      <c r="CT250" s="201">
        <f t="shared" si="252"/>
        <v>20</v>
      </c>
      <c r="CU250" s="201"/>
      <c r="CV250" s="201"/>
      <c r="CW250" s="203"/>
      <c r="CX250" s="201"/>
      <c r="CY250" s="201"/>
      <c r="CZ250" s="201"/>
      <c r="DA250" s="201">
        <f t="shared" si="253"/>
        <v>0</v>
      </c>
      <c r="DB250" s="201"/>
      <c r="DC250" s="201"/>
      <c r="DD250" s="203"/>
      <c r="DE250" s="201"/>
      <c r="DF250" s="201"/>
      <c r="DG250" s="201"/>
      <c r="DH250" s="201">
        <f t="shared" si="254"/>
        <v>0</v>
      </c>
      <c r="DI250" s="201"/>
      <c r="DJ250" s="201"/>
      <c r="DK250" s="203"/>
      <c r="DL250" s="201"/>
      <c r="DM250" s="201"/>
      <c r="DN250" s="201"/>
      <c r="DO250" s="201">
        <f t="shared" si="255"/>
        <v>0</v>
      </c>
      <c r="DP250" s="201"/>
      <c r="DQ250" s="201"/>
      <c r="DR250" s="203"/>
      <c r="DS250" s="201"/>
      <c r="DT250" s="201"/>
      <c r="DU250" s="201"/>
      <c r="DV250" s="201">
        <f t="shared" si="256"/>
        <v>0</v>
      </c>
      <c r="DW250" s="201"/>
      <c r="DX250" s="201"/>
      <c r="DY250" s="203"/>
      <c r="DZ250" s="201"/>
      <c r="EA250" s="201"/>
      <c r="EB250" s="201"/>
      <c r="EC250" s="201">
        <f t="shared" si="257"/>
        <v>20</v>
      </c>
      <c r="ED250" s="201"/>
      <c r="EE250" s="201"/>
      <c r="EF250" s="201"/>
      <c r="EG250" s="201"/>
      <c r="EH250" s="201"/>
      <c r="EI250" s="201"/>
      <c r="EJ250" s="201">
        <f t="shared" si="258"/>
        <v>0</v>
      </c>
      <c r="EK250" s="201"/>
      <c r="EL250" s="201"/>
      <c r="EM250" s="203"/>
      <c r="EN250" s="201"/>
      <c r="EO250" s="201"/>
      <c r="EP250" s="201"/>
      <c r="EQ250" s="201">
        <f t="shared" si="259"/>
        <v>0</v>
      </c>
      <c r="ER250" s="201"/>
      <c r="ES250" s="201"/>
      <c r="ET250" s="203"/>
      <c r="EU250" s="201"/>
      <c r="EV250" s="201"/>
      <c r="EW250" s="201"/>
      <c r="EX250" s="201">
        <f t="shared" si="260"/>
        <v>0</v>
      </c>
      <c r="EY250" s="201"/>
      <c r="EZ250" s="201"/>
      <c r="FA250" s="203"/>
      <c r="FB250" s="201"/>
      <c r="FC250" s="201"/>
      <c r="FD250" s="201"/>
      <c r="FE250" s="201">
        <f t="shared" si="261"/>
        <v>0</v>
      </c>
      <c r="FF250" s="201"/>
      <c r="FG250" s="201"/>
      <c r="FH250" s="203"/>
      <c r="FI250" s="201"/>
      <c r="FJ250" s="201"/>
      <c r="FK250" s="201"/>
      <c r="FL250" s="201" t="str">
        <f t="shared" si="262"/>
        <v/>
      </c>
      <c r="FM250" s="201"/>
      <c r="FN250" s="201"/>
      <c r="FO250" s="203"/>
      <c r="FP250" s="201"/>
      <c r="FQ250" s="201"/>
      <c r="FR250" s="201"/>
      <c r="FS250" s="201">
        <f t="shared" si="263"/>
        <v>0</v>
      </c>
      <c r="FT250" s="201"/>
      <c r="FU250" s="201"/>
      <c r="FV250" s="201"/>
      <c r="FW250" s="201"/>
      <c r="FX250" s="201"/>
      <c r="FY250" s="201"/>
      <c r="FZ250" s="201" t="str">
        <f t="shared" si="264"/>
        <v/>
      </c>
      <c r="GA250" s="201"/>
      <c r="GB250" s="201"/>
      <c r="GC250" s="203"/>
      <c r="GD250" s="201"/>
      <c r="GE250" s="201"/>
      <c r="GF250" s="201"/>
      <c r="GG250" s="201" t="str">
        <f t="shared" si="265"/>
        <v/>
      </c>
      <c r="GH250" s="201"/>
      <c r="GI250" s="201"/>
      <c r="GJ250" s="203"/>
      <c r="GK250" s="201"/>
      <c r="GL250" s="201"/>
      <c r="GM250" s="201"/>
      <c r="GN250" s="201" t="str">
        <f t="shared" si="266"/>
        <v/>
      </c>
      <c r="GO250" s="201"/>
      <c r="GP250" s="201"/>
      <c r="GQ250" s="203"/>
      <c r="GR250" s="201"/>
      <c r="GS250" s="201"/>
      <c r="GT250" s="201"/>
      <c r="GU250" s="201" t="str">
        <f t="shared" si="267"/>
        <v/>
      </c>
      <c r="GV250" s="201"/>
      <c r="GW250" s="201"/>
      <c r="GX250" s="203"/>
      <c r="GY250" s="201"/>
      <c r="GZ250" s="201"/>
      <c r="HA250" s="201"/>
      <c r="HB250" s="201" t="str">
        <f t="shared" si="268"/>
        <v/>
      </c>
      <c r="HC250" s="201"/>
      <c r="HD250" s="201"/>
      <c r="HE250" s="203"/>
      <c r="HF250" s="201"/>
      <c r="HG250" s="201"/>
      <c r="HH250" s="201"/>
      <c r="HI250" s="201" t="str">
        <f t="shared" si="269"/>
        <v/>
      </c>
      <c r="HJ250" s="201"/>
      <c r="HK250" s="201"/>
      <c r="HL250" s="201"/>
      <c r="HM250" s="201"/>
      <c r="HN250" s="201"/>
      <c r="HO250" s="201"/>
      <c r="HP250" s="201" t="str">
        <f t="shared" si="270"/>
        <v/>
      </c>
      <c r="HQ250" s="201"/>
      <c r="HR250" s="201"/>
      <c r="HS250" s="203"/>
      <c r="HT250" s="201"/>
      <c r="HU250" s="201"/>
      <c r="HV250" s="201"/>
      <c r="HW250" s="201" t="str">
        <f t="shared" si="271"/>
        <v/>
      </c>
      <c r="HX250" s="201"/>
      <c r="HY250" s="201"/>
      <c r="HZ250" s="203"/>
      <c r="IA250" s="201"/>
      <c r="IB250" s="201"/>
      <c r="IC250" s="201"/>
      <c r="ID250" s="201" t="str">
        <f t="shared" si="272"/>
        <v/>
      </c>
      <c r="IE250" s="201"/>
      <c r="IF250" s="201"/>
      <c r="IG250" s="203"/>
      <c r="IH250" s="201"/>
      <c r="II250" s="201"/>
      <c r="IJ250" s="201"/>
      <c r="IK250" s="201" t="str">
        <f t="shared" si="273"/>
        <v/>
      </c>
      <c r="IL250" s="201"/>
      <c r="IM250" s="201"/>
      <c r="IN250" s="203"/>
      <c r="IO250" s="201"/>
      <c r="IP250" s="201"/>
      <c r="IQ250" s="201"/>
      <c r="IR250" s="201" t="str">
        <f t="shared" si="274"/>
        <v/>
      </c>
      <c r="IS250" s="201"/>
      <c r="IT250" s="201"/>
      <c r="IU250" s="203"/>
      <c r="IV250" s="201"/>
      <c r="IW250" s="201"/>
      <c r="IX250" s="201"/>
      <c r="IY250" s="201" t="str">
        <f t="shared" si="275"/>
        <v/>
      </c>
      <c r="IZ250" s="201"/>
      <c r="JA250" s="201"/>
      <c r="JB250" s="201"/>
      <c r="JC250" s="201"/>
      <c r="JD250" s="201"/>
      <c r="JE250" s="201"/>
      <c r="JF250" s="201" t="str">
        <f t="shared" si="276"/>
        <v/>
      </c>
      <c r="JG250" s="201"/>
      <c r="JH250" s="201"/>
      <c r="JI250" s="203"/>
      <c r="JJ250" s="201"/>
      <c r="JK250" s="201"/>
      <c r="JL250" s="201"/>
      <c r="JM250" s="201" t="str">
        <f t="shared" si="277"/>
        <v/>
      </c>
      <c r="JN250" s="201"/>
      <c r="JO250" s="201"/>
      <c r="JP250" s="203"/>
      <c r="JQ250" s="201"/>
      <c r="JR250" s="201"/>
      <c r="JS250" s="201"/>
      <c r="JT250" s="201" t="str">
        <f t="shared" si="278"/>
        <v/>
      </c>
      <c r="JU250" s="201"/>
      <c r="JV250" s="201"/>
      <c r="JW250" s="203"/>
      <c r="JX250" s="201"/>
      <c r="JY250" s="201"/>
      <c r="JZ250" s="201"/>
      <c r="KA250" s="201" t="str">
        <f t="shared" si="279"/>
        <v/>
      </c>
      <c r="KB250" s="201"/>
      <c r="KC250" s="201"/>
      <c r="KD250" s="203"/>
      <c r="KE250" s="201"/>
      <c r="KF250" s="201"/>
      <c r="KG250" s="201"/>
      <c r="KH250" s="201" t="str">
        <f t="shared" si="280"/>
        <v/>
      </c>
      <c r="KI250" s="201"/>
      <c r="KJ250" s="201"/>
      <c r="KK250" s="203"/>
      <c r="KL250" s="201"/>
      <c r="KM250" s="201"/>
      <c r="KN250" s="201"/>
      <c r="KO250" s="201" t="str">
        <f t="shared" si="281"/>
        <v/>
      </c>
      <c r="KP250" s="201"/>
      <c r="KQ250" s="201"/>
      <c r="KR250" s="201"/>
      <c r="KS250" s="201"/>
      <c r="KT250" s="201"/>
      <c r="KU250" s="201"/>
      <c r="KV250" s="201" t="str">
        <f t="shared" si="282"/>
        <v/>
      </c>
      <c r="KW250" s="201"/>
      <c r="KX250" s="201"/>
      <c r="KY250" s="203"/>
      <c r="KZ250" s="201"/>
      <c r="LA250" s="201"/>
      <c r="LB250" s="201"/>
      <c r="LC250" s="201" t="str">
        <f t="shared" si="283"/>
        <v/>
      </c>
      <c r="LD250" s="201"/>
      <c r="LE250" s="201"/>
      <c r="LF250" s="203"/>
      <c r="LG250" s="201"/>
      <c r="LH250" s="201"/>
      <c r="LI250" s="201"/>
      <c r="LJ250" s="201" t="str">
        <f t="shared" si="294"/>
        <v/>
      </c>
      <c r="LK250" s="201"/>
      <c r="LL250" s="201"/>
      <c r="LM250" s="203"/>
      <c r="LN250" s="201"/>
      <c r="LO250" s="201"/>
      <c r="LP250" s="201"/>
      <c r="LQ250" s="201" t="str">
        <f t="shared" si="295"/>
        <v/>
      </c>
      <c r="LR250" s="201"/>
      <c r="LS250" s="201"/>
      <c r="LT250" s="203"/>
      <c r="LU250" s="201"/>
      <c r="LV250" s="201"/>
      <c r="LW250" s="201"/>
      <c r="LX250" s="201" t="str">
        <f t="shared" si="296"/>
        <v/>
      </c>
      <c r="LY250" s="201"/>
      <c r="LZ250" s="201"/>
      <c r="MA250" s="203"/>
      <c r="MB250" s="201"/>
      <c r="MC250" s="201"/>
      <c r="MD250" s="201"/>
      <c r="ME250" s="201" t="str">
        <f t="shared" si="297"/>
        <v/>
      </c>
      <c r="MF250" s="201"/>
      <c r="MG250" s="201"/>
      <c r="MH250" s="201"/>
      <c r="MI250" s="201"/>
      <c r="MJ250" s="201"/>
      <c r="MK250" s="201"/>
      <c r="ML250" s="201" t="str">
        <f t="shared" si="298"/>
        <v/>
      </c>
      <c r="MM250" s="201"/>
      <c r="MN250" s="201"/>
      <c r="MO250" s="203"/>
      <c r="MP250" s="201"/>
      <c r="MQ250" s="201"/>
      <c r="MR250" s="201"/>
      <c r="MS250" s="201" t="str">
        <f t="shared" si="299"/>
        <v/>
      </c>
      <c r="MT250" s="201"/>
      <c r="MU250" s="201"/>
      <c r="MV250" s="203"/>
      <c r="MW250" s="201"/>
      <c r="MX250" s="201"/>
      <c r="MY250" s="201"/>
      <c r="MZ250" s="201" t="str">
        <f t="shared" si="300"/>
        <v/>
      </c>
      <c r="NA250" s="201"/>
      <c r="NB250" s="201"/>
      <c r="NC250" s="203"/>
      <c r="ND250" s="201"/>
      <c r="NE250" s="201"/>
      <c r="NF250" s="201"/>
      <c r="NG250" s="201" t="str">
        <f t="shared" si="301"/>
        <v/>
      </c>
      <c r="NH250" s="201"/>
      <c r="NI250" s="201"/>
      <c r="NJ250" s="203"/>
      <c r="NK250" s="201"/>
      <c r="NL250" s="201"/>
      <c r="NM250" s="201"/>
      <c r="NN250" s="201" t="str">
        <f t="shared" si="302"/>
        <v/>
      </c>
      <c r="NO250" s="201"/>
      <c r="NP250" s="201"/>
      <c r="NQ250" s="203"/>
      <c r="NR250" s="201"/>
      <c r="NS250" s="201"/>
      <c r="NT250" s="201"/>
      <c r="NU250" s="201" t="str">
        <f t="shared" si="303"/>
        <v/>
      </c>
      <c r="NV250" s="201"/>
      <c r="NW250" s="201"/>
      <c r="NX250" s="201"/>
      <c r="NY250" s="201"/>
      <c r="NZ250" s="201"/>
      <c r="OA250" s="201"/>
      <c r="OB250" s="201" t="str">
        <f t="shared" si="304"/>
        <v/>
      </c>
      <c r="OC250" s="201"/>
      <c r="OD250" s="201"/>
      <c r="OE250" s="203"/>
      <c r="OF250" s="201"/>
      <c r="OG250" s="201"/>
      <c r="OH250" s="201"/>
      <c r="OI250" s="201" t="str">
        <f t="shared" si="305"/>
        <v/>
      </c>
      <c r="OJ250" s="201"/>
      <c r="OK250" s="201"/>
      <c r="OL250" s="203"/>
      <c r="OM250" s="201"/>
      <c r="ON250" s="201"/>
      <c r="OO250" s="201"/>
      <c r="OP250" s="201" t="str">
        <f t="shared" si="306"/>
        <v/>
      </c>
      <c r="OQ250" s="201"/>
      <c r="OR250" s="201"/>
      <c r="OS250" s="203"/>
      <c r="OT250" s="201"/>
      <c r="OU250" s="201"/>
      <c r="OV250" s="201"/>
      <c r="OW250" s="201" t="str">
        <f t="shared" si="307"/>
        <v/>
      </c>
      <c r="OX250" s="201"/>
      <c r="OY250" s="201"/>
      <c r="OZ250" s="203"/>
      <c r="PA250" s="201"/>
      <c r="PB250" s="201"/>
      <c r="PC250" s="201"/>
      <c r="PD250" s="201" t="str">
        <f t="shared" si="308"/>
        <v/>
      </c>
      <c r="PE250" s="201"/>
      <c r="PF250" s="201"/>
      <c r="PG250" s="203"/>
      <c r="PH250" s="201"/>
      <c r="PI250" s="201"/>
      <c r="PJ250" s="201"/>
      <c r="PK250" s="201" t="str">
        <f t="shared" si="309"/>
        <v/>
      </c>
      <c r="PL250" s="201"/>
      <c r="PM250" s="201"/>
      <c r="PN250" s="201"/>
      <c r="PO250" s="201"/>
      <c r="PP250" s="201"/>
      <c r="PQ250" s="201"/>
      <c r="PR250" s="201" t="str">
        <f t="shared" si="310"/>
        <v/>
      </c>
      <c r="PS250" s="201"/>
      <c r="PT250" s="201"/>
      <c r="PU250" s="201"/>
      <c r="PV250" s="201"/>
      <c r="PW250" s="201"/>
      <c r="PX250" s="201"/>
      <c r="PY250" s="201" t="str">
        <f t="shared" si="311"/>
        <v/>
      </c>
      <c r="PZ250" s="201"/>
      <c r="QA250" s="201"/>
      <c r="QB250" s="201"/>
      <c r="QC250" s="201"/>
      <c r="QD250" s="201"/>
      <c r="QE250" s="201"/>
      <c r="QF250" s="201" t="str">
        <f t="shared" si="312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5" x14ac:dyDescent="0.2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319"/>
        <v>0</v>
      </c>
      <c r="V251" s="201"/>
      <c r="W251" s="201"/>
      <c r="X251" s="203"/>
      <c r="Y251" s="201"/>
      <c r="Z251" s="201"/>
      <c r="AA251" s="201"/>
      <c r="AB251" s="201">
        <f t="shared" si="320"/>
        <v>0</v>
      </c>
      <c r="AC251" s="201"/>
      <c r="AD251" s="201"/>
      <c r="AE251" s="203"/>
      <c r="AF251" s="201"/>
      <c r="AG251" s="201"/>
      <c r="AH251" s="201"/>
      <c r="AI251" s="201">
        <f t="shared" si="243"/>
        <v>0</v>
      </c>
      <c r="AJ251" s="201"/>
      <c r="AK251" s="201"/>
      <c r="AL251" s="203"/>
      <c r="AM251" s="201"/>
      <c r="AN251" s="201"/>
      <c r="AO251" s="201"/>
      <c r="AP251" s="201">
        <f t="shared" si="244"/>
        <v>20</v>
      </c>
      <c r="AQ251" s="201"/>
      <c r="AR251" s="201"/>
      <c r="AS251" s="203"/>
      <c r="AT251" s="201"/>
      <c r="AU251" s="201"/>
      <c r="AV251" s="201"/>
      <c r="AW251" s="201">
        <f t="shared" si="245"/>
        <v>0</v>
      </c>
      <c r="AX251" s="201"/>
      <c r="AY251" s="201"/>
      <c r="AZ251" s="201"/>
      <c r="BA251" s="201"/>
      <c r="BB251" s="201"/>
      <c r="BC251" s="201"/>
      <c r="BD251" s="201">
        <f t="shared" si="246"/>
        <v>0</v>
      </c>
      <c r="BE251" s="201"/>
      <c r="BF251" s="201"/>
      <c r="BG251" s="203"/>
      <c r="BH251" s="201"/>
      <c r="BI251" s="201"/>
      <c r="BJ251" s="201"/>
      <c r="BK251" s="201">
        <f t="shared" si="247"/>
        <v>0</v>
      </c>
      <c r="BL251" s="201"/>
      <c r="BM251" s="201"/>
      <c r="BN251" s="203"/>
      <c r="BO251" s="201"/>
      <c r="BP251" s="201"/>
      <c r="BQ251" s="201"/>
      <c r="BR251" s="201">
        <f t="shared" si="248"/>
        <v>0</v>
      </c>
      <c r="BS251" s="201"/>
      <c r="BT251" s="201"/>
      <c r="BU251" s="203"/>
      <c r="BV251" s="201"/>
      <c r="BW251" s="201"/>
      <c r="BX251" s="201"/>
      <c r="BY251" s="201">
        <f t="shared" si="249"/>
        <v>0</v>
      </c>
      <c r="BZ251" s="201"/>
      <c r="CA251" s="201"/>
      <c r="CB251" s="203"/>
      <c r="CC251" s="201"/>
      <c r="CD251" s="201"/>
      <c r="CE251" s="201"/>
      <c r="CF251" s="201">
        <f t="shared" si="250"/>
        <v>0</v>
      </c>
      <c r="CG251" s="201"/>
      <c r="CH251" s="201"/>
      <c r="CI251" s="203"/>
      <c r="CJ251" s="201"/>
      <c r="CK251" s="201"/>
      <c r="CL251" s="201"/>
      <c r="CM251" s="201">
        <f t="shared" si="251"/>
        <v>0</v>
      </c>
      <c r="CN251" s="201"/>
      <c r="CO251" s="201"/>
      <c r="CP251" s="201"/>
      <c r="CQ251" s="201"/>
      <c r="CR251" s="201"/>
      <c r="CS251" s="201"/>
      <c r="CT251" s="201">
        <f t="shared" si="252"/>
        <v>0</v>
      </c>
      <c r="CU251" s="201"/>
      <c r="CV251" s="201"/>
      <c r="CW251" s="203"/>
      <c r="CX251" s="201"/>
      <c r="CY251" s="201"/>
      <c r="CZ251" s="201"/>
      <c r="DA251" s="201">
        <f t="shared" si="253"/>
        <v>0</v>
      </c>
      <c r="DB251" s="201"/>
      <c r="DC251" s="201"/>
      <c r="DD251" s="203"/>
      <c r="DE251" s="201"/>
      <c r="DF251" s="201"/>
      <c r="DG251" s="201"/>
      <c r="DH251" s="201">
        <f t="shared" si="254"/>
        <v>20</v>
      </c>
      <c r="DI251" s="201"/>
      <c r="DJ251" s="201"/>
      <c r="DK251" s="203"/>
      <c r="DL251" s="201"/>
      <c r="DM251" s="201"/>
      <c r="DN251" s="201"/>
      <c r="DO251" s="201">
        <f t="shared" si="255"/>
        <v>0</v>
      </c>
      <c r="DP251" s="201"/>
      <c r="DQ251" s="201"/>
      <c r="DR251" s="203"/>
      <c r="DS251" s="201"/>
      <c r="DT251" s="201"/>
      <c r="DU251" s="201"/>
      <c r="DV251" s="201">
        <f t="shared" si="256"/>
        <v>0</v>
      </c>
      <c r="DW251" s="201"/>
      <c r="DX251" s="201"/>
      <c r="DY251" s="203"/>
      <c r="DZ251" s="201"/>
      <c r="EA251" s="201"/>
      <c r="EB251" s="201"/>
      <c r="EC251" s="201">
        <f t="shared" si="257"/>
        <v>0</v>
      </c>
      <c r="ED251" s="201"/>
      <c r="EE251" s="201"/>
      <c r="EF251" s="201"/>
      <c r="EG251" s="201"/>
      <c r="EH251" s="201"/>
      <c r="EI251" s="201"/>
      <c r="EJ251" s="201">
        <f t="shared" si="258"/>
        <v>0</v>
      </c>
      <c r="EK251" s="201"/>
      <c r="EL251" s="201"/>
      <c r="EM251" s="203"/>
      <c r="EN251" s="201"/>
      <c r="EO251" s="201"/>
      <c r="EP251" s="201"/>
      <c r="EQ251" s="201">
        <f t="shared" si="259"/>
        <v>0</v>
      </c>
      <c r="ER251" s="201"/>
      <c r="ES251" s="201"/>
      <c r="ET251" s="203"/>
      <c r="EU251" s="201"/>
      <c r="EV251" s="201"/>
      <c r="EW251" s="201"/>
      <c r="EX251" s="201">
        <f t="shared" si="260"/>
        <v>0</v>
      </c>
      <c r="EY251" s="201"/>
      <c r="EZ251" s="201"/>
      <c r="FA251" s="203"/>
      <c r="FB251" s="201"/>
      <c r="FC251" s="201"/>
      <c r="FD251" s="201"/>
      <c r="FE251" s="201">
        <f t="shared" si="261"/>
        <v>0</v>
      </c>
      <c r="FF251" s="201"/>
      <c r="FG251" s="201"/>
      <c r="FH251" s="203"/>
      <c r="FI251" s="201"/>
      <c r="FJ251" s="201"/>
      <c r="FK251" s="201"/>
      <c r="FL251" s="201" t="str">
        <f t="shared" si="262"/>
        <v/>
      </c>
      <c r="FM251" s="201"/>
      <c r="FN251" s="201"/>
      <c r="FO251" s="203"/>
      <c r="FP251" s="201"/>
      <c r="FQ251" s="201"/>
      <c r="FR251" s="201"/>
      <c r="FS251" s="201">
        <f t="shared" si="263"/>
        <v>0</v>
      </c>
      <c r="FT251" s="201"/>
      <c r="FU251" s="201"/>
      <c r="FV251" s="201"/>
      <c r="FW251" s="201"/>
      <c r="FX251" s="201"/>
      <c r="FY251" s="201"/>
      <c r="FZ251" s="201" t="str">
        <f t="shared" si="264"/>
        <v/>
      </c>
      <c r="GA251" s="201"/>
      <c r="GB251" s="201"/>
      <c r="GC251" s="203"/>
      <c r="GD251" s="201"/>
      <c r="GE251" s="201"/>
      <c r="GF251" s="201"/>
      <c r="GG251" s="201" t="str">
        <f t="shared" si="265"/>
        <v/>
      </c>
      <c r="GH251" s="201"/>
      <c r="GI251" s="201"/>
      <c r="GJ251" s="203"/>
      <c r="GK251" s="201"/>
      <c r="GL251" s="201"/>
      <c r="GM251" s="201"/>
      <c r="GN251" s="201" t="str">
        <f t="shared" si="266"/>
        <v/>
      </c>
      <c r="GO251" s="201"/>
      <c r="GP251" s="201"/>
      <c r="GQ251" s="203"/>
      <c r="GR251" s="201"/>
      <c r="GS251" s="201"/>
      <c r="GT251" s="201"/>
      <c r="GU251" s="201" t="str">
        <f t="shared" si="267"/>
        <v/>
      </c>
      <c r="GV251" s="201"/>
      <c r="GW251" s="201"/>
      <c r="GX251" s="203"/>
      <c r="GY251" s="201"/>
      <c r="GZ251" s="201"/>
      <c r="HA251" s="201"/>
      <c r="HB251" s="201" t="str">
        <f t="shared" si="268"/>
        <v/>
      </c>
      <c r="HC251" s="201"/>
      <c r="HD251" s="201"/>
      <c r="HE251" s="203"/>
      <c r="HF251" s="201"/>
      <c r="HG251" s="201"/>
      <c r="HH251" s="201"/>
      <c r="HI251" s="201" t="str">
        <f t="shared" si="269"/>
        <v/>
      </c>
      <c r="HJ251" s="201"/>
      <c r="HK251" s="201"/>
      <c r="HL251" s="201"/>
      <c r="HM251" s="201"/>
      <c r="HN251" s="201"/>
      <c r="HO251" s="201"/>
      <c r="HP251" s="201" t="str">
        <f t="shared" si="270"/>
        <v/>
      </c>
      <c r="HQ251" s="201"/>
      <c r="HR251" s="201"/>
      <c r="HS251" s="203"/>
      <c r="HT251" s="201"/>
      <c r="HU251" s="201"/>
      <c r="HV251" s="201"/>
      <c r="HW251" s="201" t="str">
        <f t="shared" si="271"/>
        <v/>
      </c>
      <c r="HX251" s="201"/>
      <c r="HY251" s="201"/>
      <c r="HZ251" s="203"/>
      <c r="IA251" s="201"/>
      <c r="IB251" s="201"/>
      <c r="IC251" s="201"/>
      <c r="ID251" s="201" t="str">
        <f t="shared" si="272"/>
        <v/>
      </c>
      <c r="IE251" s="201"/>
      <c r="IF251" s="201"/>
      <c r="IG251" s="203"/>
      <c r="IH251" s="201"/>
      <c r="II251" s="201"/>
      <c r="IJ251" s="201"/>
      <c r="IK251" s="201" t="str">
        <f t="shared" si="273"/>
        <v/>
      </c>
      <c r="IL251" s="201"/>
      <c r="IM251" s="201"/>
      <c r="IN251" s="203"/>
      <c r="IO251" s="201"/>
      <c r="IP251" s="201"/>
      <c r="IQ251" s="201"/>
      <c r="IR251" s="201" t="str">
        <f t="shared" si="274"/>
        <v/>
      </c>
      <c r="IS251" s="201"/>
      <c r="IT251" s="201"/>
      <c r="IU251" s="203"/>
      <c r="IV251" s="201"/>
      <c r="IW251" s="201"/>
      <c r="IX251" s="201"/>
      <c r="IY251" s="201" t="str">
        <f t="shared" si="275"/>
        <v/>
      </c>
      <c r="IZ251" s="201"/>
      <c r="JA251" s="201"/>
      <c r="JB251" s="201"/>
      <c r="JC251" s="201"/>
      <c r="JD251" s="201"/>
      <c r="JE251" s="201"/>
      <c r="JF251" s="201" t="str">
        <f t="shared" si="276"/>
        <v/>
      </c>
      <c r="JG251" s="201"/>
      <c r="JH251" s="201"/>
      <c r="JI251" s="203"/>
      <c r="JJ251" s="201"/>
      <c r="JK251" s="201"/>
      <c r="JL251" s="201"/>
      <c r="JM251" s="201" t="str">
        <f t="shared" si="277"/>
        <v/>
      </c>
      <c r="JN251" s="201"/>
      <c r="JO251" s="201"/>
      <c r="JP251" s="203"/>
      <c r="JQ251" s="201"/>
      <c r="JR251" s="201"/>
      <c r="JS251" s="201"/>
      <c r="JT251" s="201" t="str">
        <f t="shared" si="278"/>
        <v/>
      </c>
      <c r="JU251" s="201"/>
      <c r="JV251" s="201"/>
      <c r="JW251" s="203"/>
      <c r="JX251" s="201"/>
      <c r="JY251" s="201"/>
      <c r="JZ251" s="201"/>
      <c r="KA251" s="201" t="str">
        <f t="shared" si="279"/>
        <v/>
      </c>
      <c r="KB251" s="201"/>
      <c r="KC251" s="201"/>
      <c r="KD251" s="203"/>
      <c r="KE251" s="201"/>
      <c r="KF251" s="201"/>
      <c r="KG251" s="201"/>
      <c r="KH251" s="201" t="str">
        <f t="shared" si="280"/>
        <v/>
      </c>
      <c r="KI251" s="201"/>
      <c r="KJ251" s="201"/>
      <c r="KK251" s="203"/>
      <c r="KL251" s="201"/>
      <c r="KM251" s="201"/>
      <c r="KN251" s="201"/>
      <c r="KO251" s="201" t="str">
        <f t="shared" si="281"/>
        <v/>
      </c>
      <c r="KP251" s="201"/>
      <c r="KQ251" s="201"/>
      <c r="KR251" s="201"/>
      <c r="KS251" s="201"/>
      <c r="KT251" s="201"/>
      <c r="KU251" s="201"/>
      <c r="KV251" s="201" t="str">
        <f t="shared" si="282"/>
        <v/>
      </c>
      <c r="KW251" s="201"/>
      <c r="KX251" s="201"/>
      <c r="KY251" s="203"/>
      <c r="KZ251" s="201"/>
      <c r="LA251" s="201"/>
      <c r="LB251" s="201"/>
      <c r="LC251" s="201" t="str">
        <f t="shared" si="283"/>
        <v/>
      </c>
      <c r="LD251" s="201"/>
      <c r="LE251" s="201"/>
      <c r="LF251" s="203"/>
      <c r="LG251" s="201"/>
      <c r="LH251" s="201"/>
      <c r="LI251" s="201"/>
      <c r="LJ251" s="201" t="str">
        <f t="shared" si="294"/>
        <v/>
      </c>
      <c r="LK251" s="201"/>
      <c r="LL251" s="201"/>
      <c r="LM251" s="203"/>
      <c r="LN251" s="201"/>
      <c r="LO251" s="201"/>
      <c r="LP251" s="201"/>
      <c r="LQ251" s="201" t="str">
        <f t="shared" si="295"/>
        <v/>
      </c>
      <c r="LR251" s="201"/>
      <c r="LS251" s="201"/>
      <c r="LT251" s="203"/>
      <c r="LU251" s="201"/>
      <c r="LV251" s="201"/>
      <c r="LW251" s="201"/>
      <c r="LX251" s="201" t="str">
        <f t="shared" si="296"/>
        <v/>
      </c>
      <c r="LY251" s="201"/>
      <c r="LZ251" s="201"/>
      <c r="MA251" s="203"/>
      <c r="MB251" s="201"/>
      <c r="MC251" s="201"/>
      <c r="MD251" s="201"/>
      <c r="ME251" s="201" t="str">
        <f t="shared" si="297"/>
        <v/>
      </c>
      <c r="MF251" s="201"/>
      <c r="MG251" s="201"/>
      <c r="MH251" s="201"/>
      <c r="MI251" s="201"/>
      <c r="MJ251" s="201"/>
      <c r="MK251" s="201"/>
      <c r="ML251" s="201" t="str">
        <f t="shared" si="298"/>
        <v/>
      </c>
      <c r="MM251" s="201"/>
      <c r="MN251" s="201"/>
      <c r="MO251" s="203"/>
      <c r="MP251" s="201"/>
      <c r="MQ251" s="201"/>
      <c r="MR251" s="201"/>
      <c r="MS251" s="201" t="str">
        <f t="shared" si="299"/>
        <v/>
      </c>
      <c r="MT251" s="201"/>
      <c r="MU251" s="201"/>
      <c r="MV251" s="203"/>
      <c r="MW251" s="201"/>
      <c r="MX251" s="201"/>
      <c r="MY251" s="201"/>
      <c r="MZ251" s="201" t="str">
        <f t="shared" si="300"/>
        <v/>
      </c>
      <c r="NA251" s="201"/>
      <c r="NB251" s="201"/>
      <c r="NC251" s="203"/>
      <c r="ND251" s="201"/>
      <c r="NE251" s="201"/>
      <c r="NF251" s="201"/>
      <c r="NG251" s="201" t="str">
        <f t="shared" si="301"/>
        <v/>
      </c>
      <c r="NH251" s="201"/>
      <c r="NI251" s="201"/>
      <c r="NJ251" s="203"/>
      <c r="NK251" s="201"/>
      <c r="NL251" s="201"/>
      <c r="NM251" s="201"/>
      <c r="NN251" s="201" t="str">
        <f t="shared" si="302"/>
        <v/>
      </c>
      <c r="NO251" s="201"/>
      <c r="NP251" s="201"/>
      <c r="NQ251" s="203"/>
      <c r="NR251" s="201"/>
      <c r="NS251" s="201"/>
      <c r="NT251" s="201"/>
      <c r="NU251" s="201" t="str">
        <f t="shared" si="303"/>
        <v/>
      </c>
      <c r="NV251" s="201"/>
      <c r="NW251" s="201"/>
      <c r="NX251" s="201"/>
      <c r="NY251" s="201"/>
      <c r="NZ251" s="201"/>
      <c r="OA251" s="201"/>
      <c r="OB251" s="201" t="str">
        <f t="shared" si="304"/>
        <v/>
      </c>
      <c r="OC251" s="201"/>
      <c r="OD251" s="201"/>
      <c r="OE251" s="203"/>
      <c r="OF251" s="201"/>
      <c r="OG251" s="201"/>
      <c r="OH251" s="201"/>
      <c r="OI251" s="201" t="str">
        <f t="shared" si="305"/>
        <v/>
      </c>
      <c r="OJ251" s="201"/>
      <c r="OK251" s="201"/>
      <c r="OL251" s="203"/>
      <c r="OM251" s="201"/>
      <c r="ON251" s="201"/>
      <c r="OO251" s="201"/>
      <c r="OP251" s="201" t="str">
        <f t="shared" si="306"/>
        <v/>
      </c>
      <c r="OQ251" s="201"/>
      <c r="OR251" s="201"/>
      <c r="OS251" s="203"/>
      <c r="OT251" s="201"/>
      <c r="OU251" s="201"/>
      <c r="OV251" s="201"/>
      <c r="OW251" s="201" t="str">
        <f t="shared" si="307"/>
        <v/>
      </c>
      <c r="OX251" s="201"/>
      <c r="OY251" s="201"/>
      <c r="OZ251" s="203"/>
      <c r="PA251" s="201"/>
      <c r="PB251" s="201"/>
      <c r="PC251" s="201"/>
      <c r="PD251" s="201" t="str">
        <f t="shared" si="308"/>
        <v/>
      </c>
      <c r="PE251" s="201"/>
      <c r="PF251" s="201"/>
      <c r="PG251" s="203"/>
      <c r="PH251" s="201"/>
      <c r="PI251" s="201"/>
      <c r="PJ251" s="201"/>
      <c r="PK251" s="201" t="str">
        <f t="shared" si="309"/>
        <v/>
      </c>
      <c r="PL251" s="201"/>
      <c r="PM251" s="201"/>
      <c r="PN251" s="201"/>
      <c r="PO251" s="201"/>
      <c r="PP251" s="201"/>
      <c r="PQ251" s="201"/>
      <c r="PR251" s="201" t="str">
        <f t="shared" si="310"/>
        <v/>
      </c>
      <c r="PS251" s="201"/>
      <c r="PT251" s="201"/>
      <c r="PU251" s="201"/>
      <c r="PV251" s="201"/>
      <c r="PW251" s="201"/>
      <c r="PX251" s="201"/>
      <c r="PY251" s="201" t="str">
        <f t="shared" si="311"/>
        <v/>
      </c>
      <c r="PZ251" s="201"/>
      <c r="QA251" s="201"/>
      <c r="QB251" s="201"/>
      <c r="QC251" s="201"/>
      <c r="QD251" s="201"/>
      <c r="QE251" s="201"/>
      <c r="QF251" s="201" t="str">
        <f t="shared" si="312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5" x14ac:dyDescent="0.2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319"/>
        <v>0</v>
      </c>
      <c r="V252" s="201"/>
      <c r="W252" s="201"/>
      <c r="X252" s="203"/>
      <c r="Y252" s="201"/>
      <c r="Z252" s="201"/>
      <c r="AA252" s="201"/>
      <c r="AB252" s="201">
        <f t="shared" si="320"/>
        <v>0</v>
      </c>
      <c r="AC252" s="201"/>
      <c r="AD252" s="201"/>
      <c r="AE252" s="203"/>
      <c r="AF252" s="201"/>
      <c r="AG252" s="201"/>
      <c r="AH252" s="201"/>
      <c r="AI252" s="201">
        <f t="shared" si="243"/>
        <v>0</v>
      </c>
      <c r="AJ252" s="201"/>
      <c r="AK252" s="201"/>
      <c r="AL252" s="203"/>
      <c r="AM252" s="201"/>
      <c r="AN252" s="201"/>
      <c r="AO252" s="201"/>
      <c r="AP252" s="201">
        <f t="shared" si="244"/>
        <v>20</v>
      </c>
      <c r="AQ252" s="201"/>
      <c r="AR252" s="201"/>
      <c r="AS252" s="203"/>
      <c r="AT252" s="201"/>
      <c r="AU252" s="201"/>
      <c r="AV252" s="201"/>
      <c r="AW252" s="201">
        <f t="shared" si="245"/>
        <v>0</v>
      </c>
      <c r="AX252" s="201"/>
      <c r="AY252" s="201"/>
      <c r="AZ252" s="201"/>
      <c r="BA252" s="201"/>
      <c r="BB252" s="201"/>
      <c r="BC252" s="201"/>
      <c r="BD252" s="201">
        <f t="shared" si="246"/>
        <v>0</v>
      </c>
      <c r="BE252" s="201"/>
      <c r="BF252" s="201"/>
      <c r="BG252" s="203"/>
      <c r="BH252" s="201"/>
      <c r="BI252" s="201"/>
      <c r="BJ252" s="201"/>
      <c r="BK252" s="201">
        <f t="shared" si="247"/>
        <v>0</v>
      </c>
      <c r="BL252" s="201"/>
      <c r="BM252" s="201"/>
      <c r="BN252" s="203"/>
      <c r="BO252" s="201"/>
      <c r="BP252" s="201"/>
      <c r="BQ252" s="201"/>
      <c r="BR252" s="201">
        <f t="shared" si="248"/>
        <v>0</v>
      </c>
      <c r="BS252" s="201"/>
      <c r="BT252" s="201"/>
      <c r="BU252" s="203"/>
      <c r="BV252" s="201"/>
      <c r="BW252" s="201"/>
      <c r="BX252" s="201"/>
      <c r="BY252" s="201">
        <f t="shared" si="249"/>
        <v>0</v>
      </c>
      <c r="BZ252" s="201"/>
      <c r="CA252" s="201"/>
      <c r="CB252" s="203"/>
      <c r="CC252" s="201"/>
      <c r="CD252" s="201"/>
      <c r="CE252" s="201"/>
      <c r="CF252" s="201">
        <f t="shared" si="250"/>
        <v>0</v>
      </c>
      <c r="CG252" s="201"/>
      <c r="CH252" s="201"/>
      <c r="CI252" s="203"/>
      <c r="CJ252" s="201"/>
      <c r="CK252" s="201"/>
      <c r="CL252" s="201"/>
      <c r="CM252" s="201">
        <f t="shared" si="251"/>
        <v>0</v>
      </c>
      <c r="CN252" s="201"/>
      <c r="CO252" s="201"/>
      <c r="CP252" s="201"/>
      <c r="CQ252" s="201"/>
      <c r="CR252" s="201"/>
      <c r="CS252" s="201"/>
      <c r="CT252" s="201">
        <f t="shared" si="252"/>
        <v>0</v>
      </c>
      <c r="CU252" s="201"/>
      <c r="CV252" s="201"/>
      <c r="CW252" s="203"/>
      <c r="CX252" s="201"/>
      <c r="CY252" s="201"/>
      <c r="CZ252" s="201"/>
      <c r="DA252" s="201">
        <f t="shared" si="253"/>
        <v>0</v>
      </c>
      <c r="DB252" s="201"/>
      <c r="DC252" s="201"/>
      <c r="DD252" s="203"/>
      <c r="DE252" s="201"/>
      <c r="DF252" s="201"/>
      <c r="DG252" s="201"/>
      <c r="DH252" s="201">
        <f t="shared" si="254"/>
        <v>0</v>
      </c>
      <c r="DI252" s="201"/>
      <c r="DJ252" s="201"/>
      <c r="DK252" s="203"/>
      <c r="DL252" s="201"/>
      <c r="DM252" s="201"/>
      <c r="DN252" s="201"/>
      <c r="DO252" s="201">
        <f t="shared" si="255"/>
        <v>0</v>
      </c>
      <c r="DP252" s="201"/>
      <c r="DQ252" s="201"/>
      <c r="DR252" s="203"/>
      <c r="DS252" s="201"/>
      <c r="DT252" s="201"/>
      <c r="DU252" s="201"/>
      <c r="DV252" s="201">
        <f t="shared" si="256"/>
        <v>0</v>
      </c>
      <c r="DW252" s="201"/>
      <c r="DX252" s="201"/>
      <c r="DY252" s="203"/>
      <c r="DZ252" s="201"/>
      <c r="EA252" s="201"/>
      <c r="EB252" s="201"/>
      <c r="EC252" s="201">
        <f t="shared" si="257"/>
        <v>0</v>
      </c>
      <c r="ED252" s="201"/>
      <c r="EE252" s="201"/>
      <c r="EF252" s="201"/>
      <c r="EG252" s="201"/>
      <c r="EH252" s="201"/>
      <c r="EI252" s="201"/>
      <c r="EJ252" s="201">
        <f t="shared" si="258"/>
        <v>0</v>
      </c>
      <c r="EK252" s="201"/>
      <c r="EL252" s="201"/>
      <c r="EM252" s="203"/>
      <c r="EN252" s="201"/>
      <c r="EO252" s="201"/>
      <c r="EP252" s="201"/>
      <c r="EQ252" s="201">
        <f t="shared" si="259"/>
        <v>0</v>
      </c>
      <c r="ER252" s="201"/>
      <c r="ES252" s="201"/>
      <c r="ET252" s="203"/>
      <c r="EU252" s="201"/>
      <c r="EV252" s="201"/>
      <c r="EW252" s="201"/>
      <c r="EX252" s="201">
        <f t="shared" si="260"/>
        <v>0</v>
      </c>
      <c r="EY252" s="201"/>
      <c r="EZ252" s="201"/>
      <c r="FA252" s="203"/>
      <c r="FB252" s="201"/>
      <c r="FC252" s="201"/>
      <c r="FD252" s="201"/>
      <c r="FE252" s="201">
        <f t="shared" si="261"/>
        <v>0</v>
      </c>
      <c r="FF252" s="201"/>
      <c r="FG252" s="201"/>
      <c r="FH252" s="203"/>
      <c r="FI252" s="201"/>
      <c r="FJ252" s="201"/>
      <c r="FK252" s="201"/>
      <c r="FL252" s="201" t="str">
        <f t="shared" si="262"/>
        <v/>
      </c>
      <c r="FM252" s="201"/>
      <c r="FN252" s="201"/>
      <c r="FO252" s="203"/>
      <c r="FP252" s="201"/>
      <c r="FQ252" s="201"/>
      <c r="FR252" s="201"/>
      <c r="FS252" s="201">
        <f t="shared" si="263"/>
        <v>0</v>
      </c>
      <c r="FT252" s="201"/>
      <c r="FU252" s="201"/>
      <c r="FV252" s="201"/>
      <c r="FW252" s="201"/>
      <c r="FX252" s="201"/>
      <c r="FY252" s="201"/>
      <c r="FZ252" s="201" t="str">
        <f t="shared" si="264"/>
        <v/>
      </c>
      <c r="GA252" s="201"/>
      <c r="GB252" s="201"/>
      <c r="GC252" s="203"/>
      <c r="GD252" s="201"/>
      <c r="GE252" s="201"/>
      <c r="GF252" s="201"/>
      <c r="GG252" s="201" t="str">
        <f t="shared" si="265"/>
        <v/>
      </c>
      <c r="GH252" s="201"/>
      <c r="GI252" s="201"/>
      <c r="GJ252" s="203"/>
      <c r="GK252" s="201"/>
      <c r="GL252" s="201"/>
      <c r="GM252" s="201"/>
      <c r="GN252" s="201" t="str">
        <f t="shared" si="266"/>
        <v/>
      </c>
      <c r="GO252" s="201"/>
      <c r="GP252" s="201"/>
      <c r="GQ252" s="203"/>
      <c r="GR252" s="201"/>
      <c r="GS252" s="201"/>
      <c r="GT252" s="201"/>
      <c r="GU252" s="201" t="str">
        <f t="shared" si="267"/>
        <v/>
      </c>
      <c r="GV252" s="201"/>
      <c r="GW252" s="201"/>
      <c r="GX252" s="203"/>
      <c r="GY252" s="201"/>
      <c r="GZ252" s="201"/>
      <c r="HA252" s="201"/>
      <c r="HB252" s="201" t="str">
        <f t="shared" si="268"/>
        <v/>
      </c>
      <c r="HC252" s="201"/>
      <c r="HD252" s="201"/>
      <c r="HE252" s="203"/>
      <c r="HF252" s="201"/>
      <c r="HG252" s="201"/>
      <c r="HH252" s="201"/>
      <c r="HI252" s="201" t="str">
        <f t="shared" si="269"/>
        <v/>
      </c>
      <c r="HJ252" s="201"/>
      <c r="HK252" s="201"/>
      <c r="HL252" s="201"/>
      <c r="HM252" s="201"/>
      <c r="HN252" s="201"/>
      <c r="HO252" s="201"/>
      <c r="HP252" s="201" t="str">
        <f t="shared" si="270"/>
        <v/>
      </c>
      <c r="HQ252" s="201"/>
      <c r="HR252" s="201"/>
      <c r="HS252" s="203"/>
      <c r="HT252" s="201"/>
      <c r="HU252" s="201"/>
      <c r="HV252" s="201"/>
      <c r="HW252" s="201" t="str">
        <f t="shared" si="271"/>
        <v/>
      </c>
      <c r="HX252" s="201"/>
      <c r="HY252" s="201"/>
      <c r="HZ252" s="203"/>
      <c r="IA252" s="201"/>
      <c r="IB252" s="201"/>
      <c r="IC252" s="201"/>
      <c r="ID252" s="201" t="str">
        <f t="shared" si="272"/>
        <v/>
      </c>
      <c r="IE252" s="201"/>
      <c r="IF252" s="201"/>
      <c r="IG252" s="203"/>
      <c r="IH252" s="201"/>
      <c r="II252" s="201"/>
      <c r="IJ252" s="201"/>
      <c r="IK252" s="201" t="str">
        <f t="shared" si="273"/>
        <v/>
      </c>
      <c r="IL252" s="201"/>
      <c r="IM252" s="201"/>
      <c r="IN252" s="203"/>
      <c r="IO252" s="201"/>
      <c r="IP252" s="201"/>
      <c r="IQ252" s="201"/>
      <c r="IR252" s="201" t="str">
        <f t="shared" si="274"/>
        <v/>
      </c>
      <c r="IS252" s="201"/>
      <c r="IT252" s="201"/>
      <c r="IU252" s="203"/>
      <c r="IV252" s="201"/>
      <c r="IW252" s="201"/>
      <c r="IX252" s="201"/>
      <c r="IY252" s="201" t="str">
        <f t="shared" si="275"/>
        <v/>
      </c>
      <c r="IZ252" s="201"/>
      <c r="JA252" s="201"/>
      <c r="JB252" s="201"/>
      <c r="JC252" s="201"/>
      <c r="JD252" s="201"/>
      <c r="JE252" s="201"/>
      <c r="JF252" s="201" t="str">
        <f t="shared" si="276"/>
        <v/>
      </c>
      <c r="JG252" s="201"/>
      <c r="JH252" s="201"/>
      <c r="JI252" s="203"/>
      <c r="JJ252" s="201"/>
      <c r="JK252" s="201"/>
      <c r="JL252" s="201"/>
      <c r="JM252" s="201" t="str">
        <f t="shared" si="277"/>
        <v/>
      </c>
      <c r="JN252" s="201"/>
      <c r="JO252" s="201"/>
      <c r="JP252" s="203"/>
      <c r="JQ252" s="201"/>
      <c r="JR252" s="201"/>
      <c r="JS252" s="201"/>
      <c r="JT252" s="201" t="str">
        <f t="shared" si="278"/>
        <v/>
      </c>
      <c r="JU252" s="201"/>
      <c r="JV252" s="201"/>
      <c r="JW252" s="203"/>
      <c r="JX252" s="201"/>
      <c r="JY252" s="201"/>
      <c r="JZ252" s="201"/>
      <c r="KA252" s="201" t="str">
        <f t="shared" si="279"/>
        <v/>
      </c>
      <c r="KB252" s="201"/>
      <c r="KC252" s="201"/>
      <c r="KD252" s="203"/>
      <c r="KE252" s="201"/>
      <c r="KF252" s="201"/>
      <c r="KG252" s="201"/>
      <c r="KH252" s="201" t="str">
        <f t="shared" si="280"/>
        <v/>
      </c>
      <c r="KI252" s="201"/>
      <c r="KJ252" s="201"/>
      <c r="KK252" s="203"/>
      <c r="KL252" s="201"/>
      <c r="KM252" s="201"/>
      <c r="KN252" s="201"/>
      <c r="KO252" s="201" t="str">
        <f t="shared" si="281"/>
        <v/>
      </c>
      <c r="KP252" s="201"/>
      <c r="KQ252" s="201"/>
      <c r="KR252" s="201"/>
      <c r="KS252" s="201"/>
      <c r="KT252" s="201"/>
      <c r="KU252" s="201"/>
      <c r="KV252" s="201" t="str">
        <f t="shared" si="282"/>
        <v/>
      </c>
      <c r="KW252" s="201"/>
      <c r="KX252" s="201"/>
      <c r="KY252" s="203"/>
      <c r="KZ252" s="201"/>
      <c r="LA252" s="201"/>
      <c r="LB252" s="201"/>
      <c r="LC252" s="201" t="str">
        <f t="shared" si="283"/>
        <v/>
      </c>
      <c r="LD252" s="201"/>
      <c r="LE252" s="201"/>
      <c r="LF252" s="203"/>
      <c r="LG252" s="201"/>
      <c r="LH252" s="201"/>
      <c r="LI252" s="201"/>
      <c r="LJ252" s="201" t="str">
        <f t="shared" si="294"/>
        <v/>
      </c>
      <c r="LK252" s="201"/>
      <c r="LL252" s="201"/>
      <c r="LM252" s="203"/>
      <c r="LN252" s="201"/>
      <c r="LO252" s="201"/>
      <c r="LP252" s="201"/>
      <c r="LQ252" s="201" t="str">
        <f t="shared" si="295"/>
        <v/>
      </c>
      <c r="LR252" s="201"/>
      <c r="LS252" s="201"/>
      <c r="LT252" s="203"/>
      <c r="LU252" s="201"/>
      <c r="LV252" s="201"/>
      <c r="LW252" s="201"/>
      <c r="LX252" s="201" t="str">
        <f t="shared" si="296"/>
        <v/>
      </c>
      <c r="LY252" s="201"/>
      <c r="LZ252" s="201"/>
      <c r="MA252" s="203"/>
      <c r="MB252" s="201"/>
      <c r="MC252" s="201"/>
      <c r="MD252" s="201"/>
      <c r="ME252" s="201" t="str">
        <f t="shared" si="297"/>
        <v/>
      </c>
      <c r="MF252" s="201"/>
      <c r="MG252" s="201"/>
      <c r="MH252" s="201"/>
      <c r="MI252" s="201"/>
      <c r="MJ252" s="201"/>
      <c r="MK252" s="201"/>
      <c r="ML252" s="201" t="str">
        <f t="shared" si="298"/>
        <v/>
      </c>
      <c r="MM252" s="201"/>
      <c r="MN252" s="201"/>
      <c r="MO252" s="203"/>
      <c r="MP252" s="201"/>
      <c r="MQ252" s="201"/>
      <c r="MR252" s="201"/>
      <c r="MS252" s="201" t="str">
        <f t="shared" si="299"/>
        <v/>
      </c>
      <c r="MT252" s="201"/>
      <c r="MU252" s="201"/>
      <c r="MV252" s="203"/>
      <c r="MW252" s="201"/>
      <c r="MX252" s="201"/>
      <c r="MY252" s="201"/>
      <c r="MZ252" s="201" t="str">
        <f t="shared" si="300"/>
        <v/>
      </c>
      <c r="NA252" s="201"/>
      <c r="NB252" s="201"/>
      <c r="NC252" s="203"/>
      <c r="ND252" s="201"/>
      <c r="NE252" s="201"/>
      <c r="NF252" s="201"/>
      <c r="NG252" s="201" t="str">
        <f t="shared" si="301"/>
        <v/>
      </c>
      <c r="NH252" s="201"/>
      <c r="NI252" s="201"/>
      <c r="NJ252" s="203"/>
      <c r="NK252" s="201"/>
      <c r="NL252" s="201"/>
      <c r="NM252" s="201"/>
      <c r="NN252" s="201" t="str">
        <f t="shared" si="302"/>
        <v/>
      </c>
      <c r="NO252" s="201"/>
      <c r="NP252" s="201"/>
      <c r="NQ252" s="203"/>
      <c r="NR252" s="201"/>
      <c r="NS252" s="201"/>
      <c r="NT252" s="201"/>
      <c r="NU252" s="201" t="str">
        <f t="shared" si="303"/>
        <v/>
      </c>
      <c r="NV252" s="201"/>
      <c r="NW252" s="201"/>
      <c r="NX252" s="201"/>
      <c r="NY252" s="201"/>
      <c r="NZ252" s="201"/>
      <c r="OA252" s="201"/>
      <c r="OB252" s="201" t="str">
        <f t="shared" si="304"/>
        <v/>
      </c>
      <c r="OC252" s="201"/>
      <c r="OD252" s="201"/>
      <c r="OE252" s="203"/>
      <c r="OF252" s="201"/>
      <c r="OG252" s="201"/>
      <c r="OH252" s="201"/>
      <c r="OI252" s="201" t="str">
        <f t="shared" si="305"/>
        <v/>
      </c>
      <c r="OJ252" s="201"/>
      <c r="OK252" s="201"/>
      <c r="OL252" s="203"/>
      <c r="OM252" s="201"/>
      <c r="ON252" s="201"/>
      <c r="OO252" s="201"/>
      <c r="OP252" s="201" t="str">
        <f t="shared" si="306"/>
        <v/>
      </c>
      <c r="OQ252" s="201"/>
      <c r="OR252" s="201"/>
      <c r="OS252" s="203"/>
      <c r="OT252" s="201"/>
      <c r="OU252" s="201"/>
      <c r="OV252" s="201"/>
      <c r="OW252" s="201" t="str">
        <f t="shared" si="307"/>
        <v/>
      </c>
      <c r="OX252" s="201"/>
      <c r="OY252" s="201"/>
      <c r="OZ252" s="203"/>
      <c r="PA252" s="201"/>
      <c r="PB252" s="201"/>
      <c r="PC252" s="201"/>
      <c r="PD252" s="201" t="str">
        <f t="shared" si="308"/>
        <v/>
      </c>
      <c r="PE252" s="201"/>
      <c r="PF252" s="201"/>
      <c r="PG252" s="203"/>
      <c r="PH252" s="201"/>
      <c r="PI252" s="201"/>
      <c r="PJ252" s="201"/>
      <c r="PK252" s="201" t="str">
        <f t="shared" si="309"/>
        <v/>
      </c>
      <c r="PL252" s="201"/>
      <c r="PM252" s="201"/>
      <c r="PN252" s="201"/>
      <c r="PO252" s="201"/>
      <c r="PP252" s="201"/>
      <c r="PQ252" s="201"/>
      <c r="PR252" s="201" t="str">
        <f t="shared" si="310"/>
        <v/>
      </c>
      <c r="PS252" s="201"/>
      <c r="PT252" s="201"/>
      <c r="PU252" s="201"/>
      <c r="PV252" s="201"/>
      <c r="PW252" s="201"/>
      <c r="PX252" s="201"/>
      <c r="PY252" s="201" t="str">
        <f t="shared" si="311"/>
        <v/>
      </c>
      <c r="PZ252" s="201"/>
      <c r="QA252" s="201"/>
      <c r="QB252" s="201"/>
      <c r="QC252" s="201"/>
      <c r="QD252" s="201"/>
      <c r="QE252" s="201"/>
      <c r="QF252" s="201" t="str">
        <f t="shared" si="312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5" x14ac:dyDescent="0.2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319"/>
        <v>20</v>
      </c>
      <c r="V253" s="201"/>
      <c r="W253" s="201"/>
      <c r="X253" s="203"/>
      <c r="Y253" s="201"/>
      <c r="Z253" s="201"/>
      <c r="AA253" s="201"/>
      <c r="AB253" s="201">
        <f t="shared" si="320"/>
        <v>20</v>
      </c>
      <c r="AC253" s="201"/>
      <c r="AD253" s="201"/>
      <c r="AE253" s="203"/>
      <c r="AF253" s="201"/>
      <c r="AG253" s="201"/>
      <c r="AH253" s="201"/>
      <c r="AI253" s="201">
        <f t="shared" si="243"/>
        <v>0</v>
      </c>
      <c r="AJ253" s="201"/>
      <c r="AK253" s="201"/>
      <c r="AL253" s="203"/>
      <c r="AM253" s="201"/>
      <c r="AN253" s="201"/>
      <c r="AO253" s="201"/>
      <c r="AP253" s="201">
        <f t="shared" si="244"/>
        <v>0</v>
      </c>
      <c r="AQ253" s="201"/>
      <c r="AR253" s="201"/>
      <c r="AS253" s="203"/>
      <c r="AT253" s="201"/>
      <c r="AU253" s="201"/>
      <c r="AV253" s="201"/>
      <c r="AW253" s="201">
        <f t="shared" si="245"/>
        <v>0</v>
      </c>
      <c r="AX253" s="201"/>
      <c r="AY253" s="201"/>
      <c r="AZ253" s="201"/>
      <c r="BA253" s="201"/>
      <c r="BB253" s="201"/>
      <c r="BC253" s="201"/>
      <c r="BD253" s="201">
        <f t="shared" si="246"/>
        <v>0</v>
      </c>
      <c r="BE253" s="201"/>
      <c r="BF253" s="201"/>
      <c r="BG253" s="203"/>
      <c r="BH253" s="201"/>
      <c r="BI253" s="201"/>
      <c r="BJ253" s="201"/>
      <c r="BK253" s="201">
        <f t="shared" si="247"/>
        <v>0</v>
      </c>
      <c r="BL253" s="201"/>
      <c r="BM253" s="201"/>
      <c r="BN253" s="203"/>
      <c r="BO253" s="201"/>
      <c r="BP253" s="201"/>
      <c r="BQ253" s="201"/>
      <c r="BR253" s="201">
        <f t="shared" si="248"/>
        <v>0</v>
      </c>
      <c r="BS253" s="201"/>
      <c r="BT253" s="201"/>
      <c r="BU253" s="203"/>
      <c r="BV253" s="201"/>
      <c r="BW253" s="201"/>
      <c r="BX253" s="201"/>
      <c r="BY253" s="201">
        <f t="shared" si="249"/>
        <v>0</v>
      </c>
      <c r="BZ253" s="201"/>
      <c r="CA253" s="201"/>
      <c r="CB253" s="203"/>
      <c r="CC253" s="201"/>
      <c r="CD253" s="201"/>
      <c r="CE253" s="201"/>
      <c r="CF253" s="201">
        <f t="shared" si="250"/>
        <v>0</v>
      </c>
      <c r="CG253" s="201"/>
      <c r="CH253" s="201"/>
      <c r="CI253" s="203"/>
      <c r="CJ253" s="201"/>
      <c r="CK253" s="201"/>
      <c r="CL253" s="201"/>
      <c r="CM253" s="201">
        <f t="shared" si="251"/>
        <v>0</v>
      </c>
      <c r="CN253" s="201"/>
      <c r="CO253" s="201"/>
      <c r="CP253" s="201"/>
      <c r="CQ253" s="201"/>
      <c r="CR253" s="201"/>
      <c r="CS253" s="201"/>
      <c r="CT253" s="201">
        <f t="shared" si="252"/>
        <v>0</v>
      </c>
      <c r="CU253" s="201"/>
      <c r="CV253" s="201"/>
      <c r="CW253" s="203"/>
      <c r="CX253" s="201"/>
      <c r="CY253" s="201"/>
      <c r="CZ253" s="201"/>
      <c r="DA253" s="201">
        <f t="shared" si="253"/>
        <v>0</v>
      </c>
      <c r="DB253" s="201"/>
      <c r="DC253" s="201"/>
      <c r="DD253" s="203"/>
      <c r="DE253" s="201"/>
      <c r="DF253" s="201"/>
      <c r="DG253" s="201"/>
      <c r="DH253" s="201">
        <f t="shared" si="254"/>
        <v>20</v>
      </c>
      <c r="DI253" s="201"/>
      <c r="DJ253" s="201"/>
      <c r="DK253" s="203"/>
      <c r="DL253" s="201"/>
      <c r="DM253" s="201"/>
      <c r="DN253" s="201"/>
      <c r="DO253" s="201">
        <f t="shared" si="255"/>
        <v>0</v>
      </c>
      <c r="DP253" s="201"/>
      <c r="DQ253" s="201"/>
      <c r="DR253" s="203"/>
      <c r="DS253" s="201"/>
      <c r="DT253" s="201"/>
      <c r="DU253" s="201"/>
      <c r="DV253" s="201">
        <f t="shared" si="256"/>
        <v>0</v>
      </c>
      <c r="DW253" s="201"/>
      <c r="DX253" s="201"/>
      <c r="DY253" s="203"/>
      <c r="DZ253" s="201"/>
      <c r="EA253" s="201"/>
      <c r="EB253" s="201"/>
      <c r="EC253" s="201">
        <f t="shared" si="257"/>
        <v>0</v>
      </c>
      <c r="ED253" s="201"/>
      <c r="EE253" s="201"/>
      <c r="EF253" s="201"/>
      <c r="EG253" s="201"/>
      <c r="EH253" s="201"/>
      <c r="EI253" s="201"/>
      <c r="EJ253" s="201">
        <f t="shared" si="258"/>
        <v>0</v>
      </c>
      <c r="EK253" s="201"/>
      <c r="EL253" s="201"/>
      <c r="EM253" s="203"/>
      <c r="EN253" s="201"/>
      <c r="EO253" s="201"/>
      <c r="EP253" s="201"/>
      <c r="EQ253" s="201">
        <f t="shared" si="259"/>
        <v>0</v>
      </c>
      <c r="ER253" s="201"/>
      <c r="ES253" s="201"/>
      <c r="ET253" s="203"/>
      <c r="EU253" s="201"/>
      <c r="EV253" s="201"/>
      <c r="EW253" s="201"/>
      <c r="EX253" s="201">
        <f t="shared" si="260"/>
        <v>0</v>
      </c>
      <c r="EY253" s="201"/>
      <c r="EZ253" s="201"/>
      <c r="FA253" s="203"/>
      <c r="FB253" s="201"/>
      <c r="FC253" s="201"/>
      <c r="FD253" s="201"/>
      <c r="FE253" s="201">
        <f t="shared" si="261"/>
        <v>0</v>
      </c>
      <c r="FF253" s="201"/>
      <c r="FG253" s="201"/>
      <c r="FH253" s="203"/>
      <c r="FI253" s="201"/>
      <c r="FJ253" s="201"/>
      <c r="FK253" s="201"/>
      <c r="FL253" s="201" t="str">
        <f t="shared" si="262"/>
        <v/>
      </c>
      <c r="FM253" s="201"/>
      <c r="FN253" s="201"/>
      <c r="FO253" s="203"/>
      <c r="FP253" s="201"/>
      <c r="FQ253" s="201"/>
      <c r="FR253" s="201"/>
      <c r="FS253" s="201">
        <f t="shared" si="263"/>
        <v>0</v>
      </c>
      <c r="FT253" s="201"/>
      <c r="FU253" s="201"/>
      <c r="FV253" s="201"/>
      <c r="FW253" s="201"/>
      <c r="FX253" s="201"/>
      <c r="FY253" s="201"/>
      <c r="FZ253" s="201" t="str">
        <f t="shared" si="264"/>
        <v/>
      </c>
      <c r="GA253" s="201"/>
      <c r="GB253" s="201"/>
      <c r="GC253" s="203"/>
      <c r="GD253" s="201"/>
      <c r="GE253" s="201"/>
      <c r="GF253" s="201"/>
      <c r="GG253" s="201" t="str">
        <f t="shared" si="265"/>
        <v/>
      </c>
      <c r="GH253" s="201"/>
      <c r="GI253" s="201"/>
      <c r="GJ253" s="203"/>
      <c r="GK253" s="201"/>
      <c r="GL253" s="201"/>
      <c r="GM253" s="201"/>
      <c r="GN253" s="201" t="str">
        <f t="shared" si="266"/>
        <v/>
      </c>
      <c r="GO253" s="201"/>
      <c r="GP253" s="201"/>
      <c r="GQ253" s="203"/>
      <c r="GR253" s="201"/>
      <c r="GS253" s="201"/>
      <c r="GT253" s="201"/>
      <c r="GU253" s="201" t="str">
        <f t="shared" si="267"/>
        <v/>
      </c>
      <c r="GV253" s="201"/>
      <c r="GW253" s="201"/>
      <c r="GX253" s="203"/>
      <c r="GY253" s="201"/>
      <c r="GZ253" s="201"/>
      <c r="HA253" s="201"/>
      <c r="HB253" s="201" t="str">
        <f t="shared" si="268"/>
        <v/>
      </c>
      <c r="HC253" s="201"/>
      <c r="HD253" s="201"/>
      <c r="HE253" s="203"/>
      <c r="HF253" s="201"/>
      <c r="HG253" s="201"/>
      <c r="HH253" s="201"/>
      <c r="HI253" s="201" t="str">
        <f t="shared" si="269"/>
        <v/>
      </c>
      <c r="HJ253" s="201"/>
      <c r="HK253" s="201"/>
      <c r="HL253" s="201"/>
      <c r="HM253" s="201"/>
      <c r="HN253" s="201"/>
      <c r="HO253" s="201"/>
      <c r="HP253" s="201" t="str">
        <f t="shared" si="270"/>
        <v/>
      </c>
      <c r="HQ253" s="201"/>
      <c r="HR253" s="201"/>
      <c r="HS253" s="203"/>
      <c r="HT253" s="201"/>
      <c r="HU253" s="201"/>
      <c r="HV253" s="201"/>
      <c r="HW253" s="201" t="str">
        <f t="shared" si="271"/>
        <v/>
      </c>
      <c r="HX253" s="201"/>
      <c r="HY253" s="201"/>
      <c r="HZ253" s="203"/>
      <c r="IA253" s="201"/>
      <c r="IB253" s="201"/>
      <c r="IC253" s="201"/>
      <c r="ID253" s="201" t="str">
        <f t="shared" si="272"/>
        <v/>
      </c>
      <c r="IE253" s="201"/>
      <c r="IF253" s="201"/>
      <c r="IG253" s="203"/>
      <c r="IH253" s="201"/>
      <c r="II253" s="201"/>
      <c r="IJ253" s="201"/>
      <c r="IK253" s="201" t="str">
        <f t="shared" si="273"/>
        <v/>
      </c>
      <c r="IL253" s="201"/>
      <c r="IM253" s="201"/>
      <c r="IN253" s="203"/>
      <c r="IO253" s="201"/>
      <c r="IP253" s="201"/>
      <c r="IQ253" s="201"/>
      <c r="IR253" s="201" t="str">
        <f t="shared" si="274"/>
        <v/>
      </c>
      <c r="IS253" s="201"/>
      <c r="IT253" s="201"/>
      <c r="IU253" s="203"/>
      <c r="IV253" s="201"/>
      <c r="IW253" s="201"/>
      <c r="IX253" s="201"/>
      <c r="IY253" s="201" t="str">
        <f t="shared" si="275"/>
        <v/>
      </c>
      <c r="IZ253" s="201"/>
      <c r="JA253" s="201"/>
      <c r="JB253" s="201"/>
      <c r="JC253" s="201"/>
      <c r="JD253" s="201"/>
      <c r="JE253" s="201"/>
      <c r="JF253" s="201" t="str">
        <f t="shared" si="276"/>
        <v/>
      </c>
      <c r="JG253" s="201"/>
      <c r="JH253" s="201"/>
      <c r="JI253" s="203"/>
      <c r="JJ253" s="201"/>
      <c r="JK253" s="201"/>
      <c r="JL253" s="201"/>
      <c r="JM253" s="201" t="str">
        <f t="shared" si="277"/>
        <v/>
      </c>
      <c r="JN253" s="201"/>
      <c r="JO253" s="201"/>
      <c r="JP253" s="203"/>
      <c r="JQ253" s="201"/>
      <c r="JR253" s="201"/>
      <c r="JS253" s="201"/>
      <c r="JT253" s="201" t="str">
        <f t="shared" si="278"/>
        <v/>
      </c>
      <c r="JU253" s="201"/>
      <c r="JV253" s="201"/>
      <c r="JW253" s="203"/>
      <c r="JX253" s="201"/>
      <c r="JY253" s="201"/>
      <c r="JZ253" s="201"/>
      <c r="KA253" s="201" t="str">
        <f t="shared" si="279"/>
        <v/>
      </c>
      <c r="KB253" s="201"/>
      <c r="KC253" s="201"/>
      <c r="KD253" s="203"/>
      <c r="KE253" s="201"/>
      <c r="KF253" s="201"/>
      <c r="KG253" s="201"/>
      <c r="KH253" s="201" t="str">
        <f t="shared" si="280"/>
        <v/>
      </c>
      <c r="KI253" s="201"/>
      <c r="KJ253" s="201"/>
      <c r="KK253" s="203"/>
      <c r="KL253" s="201"/>
      <c r="KM253" s="201"/>
      <c r="KN253" s="201"/>
      <c r="KO253" s="201" t="str">
        <f t="shared" si="281"/>
        <v/>
      </c>
      <c r="KP253" s="201"/>
      <c r="KQ253" s="201"/>
      <c r="KR253" s="201"/>
      <c r="KS253" s="201"/>
      <c r="KT253" s="201"/>
      <c r="KU253" s="201"/>
      <c r="KV253" s="201" t="str">
        <f t="shared" si="282"/>
        <v/>
      </c>
      <c r="KW253" s="201"/>
      <c r="KX253" s="201"/>
      <c r="KY253" s="203"/>
      <c r="KZ253" s="201"/>
      <c r="LA253" s="201"/>
      <c r="LB253" s="201"/>
      <c r="LC253" s="201" t="str">
        <f t="shared" si="283"/>
        <v/>
      </c>
      <c r="LD253" s="201"/>
      <c r="LE253" s="201"/>
      <c r="LF253" s="203"/>
      <c r="LG253" s="201"/>
      <c r="LH253" s="201"/>
      <c r="LI253" s="201"/>
      <c r="LJ253" s="201" t="str">
        <f t="shared" ref="LJ253:LJ267" si="323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324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325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326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327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328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329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330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331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332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333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334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335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336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337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338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339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340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341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5" x14ac:dyDescent="0.2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319"/>
        <v>0</v>
      </c>
      <c r="V254" s="201"/>
      <c r="W254" s="201"/>
      <c r="X254" s="203"/>
      <c r="Y254" s="201"/>
      <c r="Z254" s="201"/>
      <c r="AA254" s="201"/>
      <c r="AB254" s="201">
        <f t="shared" si="320"/>
        <v>20</v>
      </c>
      <c r="AC254" s="201"/>
      <c r="AD254" s="201"/>
      <c r="AE254" s="203"/>
      <c r="AF254" s="201"/>
      <c r="AG254" s="201"/>
      <c r="AH254" s="201"/>
      <c r="AI254" s="201">
        <f t="shared" ref="AI254:AI267" si="342">AI77</f>
        <v>0</v>
      </c>
      <c r="AJ254" s="201"/>
      <c r="AK254" s="201"/>
      <c r="AL254" s="203"/>
      <c r="AM254" s="201"/>
      <c r="AN254" s="201"/>
      <c r="AO254" s="201"/>
      <c r="AP254" s="201">
        <f t="shared" ref="AP254:AP267" si="343">AP77</f>
        <v>0</v>
      </c>
      <c r="AQ254" s="201"/>
      <c r="AR254" s="201"/>
      <c r="AS254" s="203"/>
      <c r="AT254" s="201"/>
      <c r="AU254" s="201"/>
      <c r="AV254" s="201"/>
      <c r="AW254" s="201">
        <f t="shared" ref="AW254:AW267" si="344">AW77</f>
        <v>0</v>
      </c>
      <c r="AX254" s="201"/>
      <c r="AY254" s="201"/>
      <c r="AZ254" s="201"/>
      <c r="BA254" s="201"/>
      <c r="BB254" s="201"/>
      <c r="BC254" s="201"/>
      <c r="BD254" s="201">
        <f t="shared" ref="BD254:BD267" si="345">BD77</f>
        <v>0</v>
      </c>
      <c r="BE254" s="201"/>
      <c r="BF254" s="201"/>
      <c r="BG254" s="203"/>
      <c r="BH254" s="201"/>
      <c r="BI254" s="201"/>
      <c r="BJ254" s="201"/>
      <c r="BK254" s="201">
        <f t="shared" ref="BK254:BK267" si="346">BK77</f>
        <v>20</v>
      </c>
      <c r="BL254" s="201"/>
      <c r="BM254" s="201"/>
      <c r="BN254" s="203"/>
      <c r="BO254" s="201"/>
      <c r="BP254" s="201"/>
      <c r="BQ254" s="201"/>
      <c r="BR254" s="201">
        <f t="shared" ref="BR254:BR267" si="347">BR77</f>
        <v>0</v>
      </c>
      <c r="BS254" s="201"/>
      <c r="BT254" s="201"/>
      <c r="BU254" s="203"/>
      <c r="BV254" s="201"/>
      <c r="BW254" s="201"/>
      <c r="BX254" s="201"/>
      <c r="BY254" s="201">
        <f t="shared" ref="BY254:BY267" si="348">BY77</f>
        <v>0</v>
      </c>
      <c r="BZ254" s="201"/>
      <c r="CA254" s="201"/>
      <c r="CB254" s="203"/>
      <c r="CC254" s="201"/>
      <c r="CD254" s="201"/>
      <c r="CE254" s="201"/>
      <c r="CF254" s="201">
        <f t="shared" ref="CF254:CF267" si="349">CF77</f>
        <v>0</v>
      </c>
      <c r="CG254" s="201"/>
      <c r="CH254" s="201"/>
      <c r="CI254" s="203"/>
      <c r="CJ254" s="201"/>
      <c r="CK254" s="201"/>
      <c r="CL254" s="201"/>
      <c r="CM254" s="201">
        <f t="shared" ref="CM254:CM267" si="350">CM77</f>
        <v>20</v>
      </c>
      <c r="CN254" s="201"/>
      <c r="CO254" s="201"/>
      <c r="CP254" s="201"/>
      <c r="CQ254" s="201"/>
      <c r="CR254" s="201"/>
      <c r="CS254" s="201"/>
      <c r="CT254" s="201">
        <f t="shared" ref="CT254:CT267" si="351">CT77</f>
        <v>20</v>
      </c>
      <c r="CU254" s="201"/>
      <c r="CV254" s="201"/>
      <c r="CW254" s="203"/>
      <c r="CX254" s="201"/>
      <c r="CY254" s="201"/>
      <c r="CZ254" s="201"/>
      <c r="DA254" s="201">
        <f t="shared" ref="DA254:DA267" si="352">DA77</f>
        <v>0</v>
      </c>
      <c r="DB254" s="201"/>
      <c r="DC254" s="201"/>
      <c r="DD254" s="203"/>
      <c r="DE254" s="201"/>
      <c r="DF254" s="201"/>
      <c r="DG254" s="201"/>
      <c r="DH254" s="201">
        <f t="shared" ref="DH254:DH267" si="353">DH77</f>
        <v>0</v>
      </c>
      <c r="DI254" s="201"/>
      <c r="DJ254" s="201"/>
      <c r="DK254" s="203"/>
      <c r="DL254" s="201"/>
      <c r="DM254" s="201"/>
      <c r="DN254" s="201"/>
      <c r="DO254" s="201">
        <f t="shared" ref="DO254:DO267" si="354">DO77</f>
        <v>0</v>
      </c>
      <c r="DP254" s="201"/>
      <c r="DQ254" s="201"/>
      <c r="DR254" s="203"/>
      <c r="DS254" s="201"/>
      <c r="DT254" s="201"/>
      <c r="DU254" s="201"/>
      <c r="DV254" s="201">
        <f t="shared" ref="DV254:DV267" si="355">DV77</f>
        <v>0</v>
      </c>
      <c r="DW254" s="201"/>
      <c r="DX254" s="201"/>
      <c r="DY254" s="203"/>
      <c r="DZ254" s="201"/>
      <c r="EA254" s="201"/>
      <c r="EB254" s="201"/>
      <c r="EC254" s="201">
        <f t="shared" ref="EC254:EC267" si="356">EC77</f>
        <v>0</v>
      </c>
      <c r="ED254" s="201"/>
      <c r="EE254" s="201"/>
      <c r="EF254" s="201"/>
      <c r="EG254" s="201"/>
      <c r="EH254" s="201"/>
      <c r="EI254" s="201"/>
      <c r="EJ254" s="201">
        <f t="shared" ref="EJ254:EJ267" si="357">EJ77</f>
        <v>0</v>
      </c>
      <c r="EK254" s="201"/>
      <c r="EL254" s="201"/>
      <c r="EM254" s="203"/>
      <c r="EN254" s="201"/>
      <c r="EO254" s="201"/>
      <c r="EP254" s="201"/>
      <c r="EQ254" s="201">
        <f t="shared" ref="EQ254:EQ267" si="358">EQ77</f>
        <v>0</v>
      </c>
      <c r="ER254" s="201"/>
      <c r="ES254" s="201"/>
      <c r="ET254" s="203"/>
      <c r="EU254" s="201"/>
      <c r="EV254" s="201"/>
      <c r="EW254" s="201"/>
      <c r="EX254" s="201">
        <f t="shared" ref="EX254:EX267" si="359">EX77</f>
        <v>30</v>
      </c>
      <c r="EY254" s="201"/>
      <c r="EZ254" s="201"/>
      <c r="FA254" s="203"/>
      <c r="FB254" s="201"/>
      <c r="FC254" s="201"/>
      <c r="FD254" s="201"/>
      <c r="FE254" s="201">
        <f t="shared" ref="FE254:FE267" si="360">FE77</f>
        <v>0</v>
      </c>
      <c r="FF254" s="201"/>
      <c r="FG254" s="201"/>
      <c r="FH254" s="203"/>
      <c r="FI254" s="201"/>
      <c r="FJ254" s="201"/>
      <c r="FK254" s="201"/>
      <c r="FL254" s="201" t="str">
        <f t="shared" ref="FL254:FL267" si="361">FL77</f>
        <v/>
      </c>
      <c r="FM254" s="201"/>
      <c r="FN254" s="201"/>
      <c r="FO254" s="203"/>
      <c r="FP254" s="201"/>
      <c r="FQ254" s="201"/>
      <c r="FR254" s="201"/>
      <c r="FS254" s="201">
        <f t="shared" ref="FS254:FS267" si="362">FS77</f>
        <v>0</v>
      </c>
      <c r="FT254" s="201"/>
      <c r="FU254" s="201"/>
      <c r="FV254" s="201"/>
      <c r="FW254" s="201"/>
      <c r="FX254" s="201"/>
      <c r="FY254" s="201"/>
      <c r="FZ254" s="201" t="str">
        <f t="shared" ref="FZ254:FZ267" si="363">FZ77</f>
        <v/>
      </c>
      <c r="GA254" s="201"/>
      <c r="GB254" s="201"/>
      <c r="GC254" s="203"/>
      <c r="GD254" s="201"/>
      <c r="GE254" s="201"/>
      <c r="GF254" s="201"/>
      <c r="GG254" s="201" t="str">
        <f t="shared" ref="GG254:GG267" si="364">GG77</f>
        <v/>
      </c>
      <c r="GH254" s="201"/>
      <c r="GI254" s="201"/>
      <c r="GJ254" s="203"/>
      <c r="GK254" s="201"/>
      <c r="GL254" s="201"/>
      <c r="GM254" s="201"/>
      <c r="GN254" s="201" t="str">
        <f t="shared" ref="GN254:GN267" si="365">GN77</f>
        <v/>
      </c>
      <c r="GO254" s="201"/>
      <c r="GP254" s="201"/>
      <c r="GQ254" s="203"/>
      <c r="GR254" s="201"/>
      <c r="GS254" s="201"/>
      <c r="GT254" s="201"/>
      <c r="GU254" s="201" t="str">
        <f t="shared" ref="GU254:GU267" si="366">GU77</f>
        <v/>
      </c>
      <c r="GV254" s="201"/>
      <c r="GW254" s="201"/>
      <c r="GX254" s="203"/>
      <c r="GY254" s="201"/>
      <c r="GZ254" s="201"/>
      <c r="HA254" s="201"/>
      <c r="HB254" s="201" t="str">
        <f t="shared" ref="HB254:HB267" si="367">HB77</f>
        <v/>
      </c>
      <c r="HC254" s="201"/>
      <c r="HD254" s="201"/>
      <c r="HE254" s="203"/>
      <c r="HF254" s="201"/>
      <c r="HG254" s="201"/>
      <c r="HH254" s="201"/>
      <c r="HI254" s="201" t="str">
        <f t="shared" ref="HI254:HI267" si="368">HI77</f>
        <v/>
      </c>
      <c r="HJ254" s="201"/>
      <c r="HK254" s="201"/>
      <c r="HL254" s="201"/>
      <c r="HM254" s="201"/>
      <c r="HN254" s="201"/>
      <c r="HO254" s="201"/>
      <c r="HP254" s="201" t="str">
        <f t="shared" ref="HP254:HP267" si="369">HP77</f>
        <v/>
      </c>
      <c r="HQ254" s="201"/>
      <c r="HR254" s="201"/>
      <c r="HS254" s="203"/>
      <c r="HT254" s="201"/>
      <c r="HU254" s="201"/>
      <c r="HV254" s="201"/>
      <c r="HW254" s="201" t="str">
        <f t="shared" ref="HW254:HW267" si="370">HW77</f>
        <v/>
      </c>
      <c r="HX254" s="201"/>
      <c r="HY254" s="201"/>
      <c r="HZ254" s="203"/>
      <c r="IA254" s="201"/>
      <c r="IB254" s="201"/>
      <c r="IC254" s="201"/>
      <c r="ID254" s="201" t="str">
        <f t="shared" ref="ID254:ID267" si="371">ID77</f>
        <v/>
      </c>
      <c r="IE254" s="201"/>
      <c r="IF254" s="201"/>
      <c r="IG254" s="203"/>
      <c r="IH254" s="201"/>
      <c r="II254" s="201"/>
      <c r="IJ254" s="201"/>
      <c r="IK254" s="201" t="str">
        <f t="shared" ref="IK254:IK267" si="372">IK77</f>
        <v/>
      </c>
      <c r="IL254" s="201"/>
      <c r="IM254" s="201"/>
      <c r="IN254" s="203"/>
      <c r="IO254" s="201"/>
      <c r="IP254" s="201"/>
      <c r="IQ254" s="201"/>
      <c r="IR254" s="201" t="str">
        <f t="shared" ref="IR254:IR267" si="373">IR77</f>
        <v/>
      </c>
      <c r="IS254" s="201"/>
      <c r="IT254" s="201"/>
      <c r="IU254" s="203"/>
      <c r="IV254" s="201"/>
      <c r="IW254" s="201"/>
      <c r="IX254" s="201"/>
      <c r="IY254" s="201" t="str">
        <f t="shared" ref="IY254:IY267" si="374">IY77</f>
        <v/>
      </c>
      <c r="IZ254" s="201"/>
      <c r="JA254" s="201"/>
      <c r="JB254" s="201"/>
      <c r="JC254" s="201"/>
      <c r="JD254" s="201"/>
      <c r="JE254" s="201"/>
      <c r="JF254" s="201" t="str">
        <f t="shared" ref="JF254:JF267" si="375">JF77</f>
        <v/>
      </c>
      <c r="JG254" s="201"/>
      <c r="JH254" s="201"/>
      <c r="JI254" s="203"/>
      <c r="JJ254" s="201"/>
      <c r="JK254" s="201"/>
      <c r="JL254" s="201"/>
      <c r="JM254" s="201" t="str">
        <f t="shared" ref="JM254:JM267" si="376">JM77</f>
        <v/>
      </c>
      <c r="JN254" s="201"/>
      <c r="JO254" s="201"/>
      <c r="JP254" s="203"/>
      <c r="JQ254" s="201"/>
      <c r="JR254" s="201"/>
      <c r="JS254" s="201"/>
      <c r="JT254" s="201" t="str">
        <f t="shared" ref="JT254:JT267" si="377">JT77</f>
        <v/>
      </c>
      <c r="JU254" s="201"/>
      <c r="JV254" s="201"/>
      <c r="JW254" s="203"/>
      <c r="JX254" s="201"/>
      <c r="JY254" s="201"/>
      <c r="JZ254" s="201"/>
      <c r="KA254" s="201" t="str">
        <f t="shared" ref="KA254:KA267" si="378">KA77</f>
        <v/>
      </c>
      <c r="KB254" s="201"/>
      <c r="KC254" s="201"/>
      <c r="KD254" s="203"/>
      <c r="KE254" s="201"/>
      <c r="KF254" s="201"/>
      <c r="KG254" s="201"/>
      <c r="KH254" s="201" t="str">
        <f t="shared" ref="KH254:KH267" si="379">KH77</f>
        <v/>
      </c>
      <c r="KI254" s="201"/>
      <c r="KJ254" s="201"/>
      <c r="KK254" s="203"/>
      <c r="KL254" s="201"/>
      <c r="KM254" s="201"/>
      <c r="KN254" s="201"/>
      <c r="KO254" s="201" t="str">
        <f t="shared" ref="KO254:KO267" si="380">KO77</f>
        <v/>
      </c>
      <c r="KP254" s="201"/>
      <c r="KQ254" s="201"/>
      <c r="KR254" s="201"/>
      <c r="KS254" s="201"/>
      <c r="KT254" s="201"/>
      <c r="KU254" s="201"/>
      <c r="KV254" s="201" t="str">
        <f t="shared" ref="KV254:KV267" si="381">KV77</f>
        <v/>
      </c>
      <c r="KW254" s="201"/>
      <c r="KX254" s="201"/>
      <c r="KY254" s="203"/>
      <c r="KZ254" s="201"/>
      <c r="LA254" s="201"/>
      <c r="LB254" s="201"/>
      <c r="LC254" s="201" t="str">
        <f t="shared" ref="LC254:LC267" si="382">LC77</f>
        <v/>
      </c>
      <c r="LD254" s="201"/>
      <c r="LE254" s="201"/>
      <c r="LF254" s="203"/>
      <c r="LG254" s="201"/>
      <c r="LH254" s="201"/>
      <c r="LI254" s="201"/>
      <c r="LJ254" s="201" t="str">
        <f t="shared" si="323"/>
        <v/>
      </c>
      <c r="LK254" s="201"/>
      <c r="LL254" s="201"/>
      <c r="LM254" s="203"/>
      <c r="LN254" s="201"/>
      <c r="LO254" s="201"/>
      <c r="LP254" s="201"/>
      <c r="LQ254" s="201" t="str">
        <f t="shared" si="324"/>
        <v/>
      </c>
      <c r="LR254" s="201"/>
      <c r="LS254" s="201"/>
      <c r="LT254" s="203"/>
      <c r="LU254" s="201"/>
      <c r="LV254" s="201"/>
      <c r="LW254" s="201"/>
      <c r="LX254" s="201" t="str">
        <f t="shared" si="325"/>
        <v/>
      </c>
      <c r="LY254" s="201"/>
      <c r="LZ254" s="201"/>
      <c r="MA254" s="203"/>
      <c r="MB254" s="201"/>
      <c r="MC254" s="201"/>
      <c r="MD254" s="201"/>
      <c r="ME254" s="201" t="str">
        <f t="shared" si="326"/>
        <v/>
      </c>
      <c r="MF254" s="201"/>
      <c r="MG254" s="201"/>
      <c r="MH254" s="201"/>
      <c r="MI254" s="201"/>
      <c r="MJ254" s="201"/>
      <c r="MK254" s="201"/>
      <c r="ML254" s="201" t="str">
        <f t="shared" si="327"/>
        <v/>
      </c>
      <c r="MM254" s="201"/>
      <c r="MN254" s="201"/>
      <c r="MO254" s="203"/>
      <c r="MP254" s="201"/>
      <c r="MQ254" s="201"/>
      <c r="MR254" s="201"/>
      <c r="MS254" s="201" t="str">
        <f t="shared" si="328"/>
        <v/>
      </c>
      <c r="MT254" s="201"/>
      <c r="MU254" s="201"/>
      <c r="MV254" s="203"/>
      <c r="MW254" s="201"/>
      <c r="MX254" s="201"/>
      <c r="MY254" s="201"/>
      <c r="MZ254" s="201" t="str">
        <f t="shared" si="329"/>
        <v/>
      </c>
      <c r="NA254" s="201"/>
      <c r="NB254" s="201"/>
      <c r="NC254" s="203"/>
      <c r="ND254" s="201"/>
      <c r="NE254" s="201"/>
      <c r="NF254" s="201"/>
      <c r="NG254" s="201" t="str">
        <f t="shared" si="330"/>
        <v/>
      </c>
      <c r="NH254" s="201"/>
      <c r="NI254" s="201"/>
      <c r="NJ254" s="203"/>
      <c r="NK254" s="201"/>
      <c r="NL254" s="201"/>
      <c r="NM254" s="201"/>
      <c r="NN254" s="201" t="str">
        <f t="shared" si="331"/>
        <v/>
      </c>
      <c r="NO254" s="201"/>
      <c r="NP254" s="201"/>
      <c r="NQ254" s="203"/>
      <c r="NR254" s="201"/>
      <c r="NS254" s="201"/>
      <c r="NT254" s="201"/>
      <c r="NU254" s="201" t="str">
        <f t="shared" si="332"/>
        <v/>
      </c>
      <c r="NV254" s="201"/>
      <c r="NW254" s="201"/>
      <c r="NX254" s="201"/>
      <c r="NY254" s="201"/>
      <c r="NZ254" s="201"/>
      <c r="OA254" s="201"/>
      <c r="OB254" s="201" t="str">
        <f t="shared" si="333"/>
        <v/>
      </c>
      <c r="OC254" s="201"/>
      <c r="OD254" s="201"/>
      <c r="OE254" s="203"/>
      <c r="OF254" s="201"/>
      <c r="OG254" s="201"/>
      <c r="OH254" s="201"/>
      <c r="OI254" s="201" t="str">
        <f t="shared" si="334"/>
        <v/>
      </c>
      <c r="OJ254" s="201"/>
      <c r="OK254" s="201"/>
      <c r="OL254" s="203"/>
      <c r="OM254" s="201"/>
      <c r="ON254" s="201"/>
      <c r="OO254" s="201"/>
      <c r="OP254" s="201" t="str">
        <f t="shared" si="335"/>
        <v/>
      </c>
      <c r="OQ254" s="201"/>
      <c r="OR254" s="201"/>
      <c r="OS254" s="203"/>
      <c r="OT254" s="201"/>
      <c r="OU254" s="201"/>
      <c r="OV254" s="201"/>
      <c r="OW254" s="201" t="str">
        <f t="shared" si="336"/>
        <v/>
      </c>
      <c r="OX254" s="201"/>
      <c r="OY254" s="201"/>
      <c r="OZ254" s="203"/>
      <c r="PA254" s="201"/>
      <c r="PB254" s="201"/>
      <c r="PC254" s="201"/>
      <c r="PD254" s="201" t="str">
        <f t="shared" si="337"/>
        <v/>
      </c>
      <c r="PE254" s="201"/>
      <c r="PF254" s="201"/>
      <c r="PG254" s="203"/>
      <c r="PH254" s="201"/>
      <c r="PI254" s="201"/>
      <c r="PJ254" s="201"/>
      <c r="PK254" s="201" t="str">
        <f t="shared" si="338"/>
        <v/>
      </c>
      <c r="PL254" s="201"/>
      <c r="PM254" s="201"/>
      <c r="PN254" s="201"/>
      <c r="PO254" s="201"/>
      <c r="PP254" s="201"/>
      <c r="PQ254" s="201"/>
      <c r="PR254" s="201" t="str">
        <f t="shared" si="339"/>
        <v/>
      </c>
      <c r="PS254" s="201"/>
      <c r="PT254" s="201"/>
      <c r="PU254" s="201"/>
      <c r="PV254" s="201"/>
      <c r="PW254" s="201"/>
      <c r="PX254" s="201"/>
      <c r="PY254" s="201" t="str">
        <f t="shared" si="340"/>
        <v/>
      </c>
      <c r="PZ254" s="201"/>
      <c r="QA254" s="201"/>
      <c r="QB254" s="201"/>
      <c r="QC254" s="201"/>
      <c r="QD254" s="201"/>
      <c r="QE254" s="201"/>
      <c r="QF254" s="201" t="str">
        <f t="shared" si="341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5" x14ac:dyDescent="0.2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319"/>
        <v>0</v>
      </c>
      <c r="V255" s="201"/>
      <c r="W255" s="201"/>
      <c r="X255" s="203"/>
      <c r="Y255" s="201"/>
      <c r="Z255" s="201"/>
      <c r="AA255" s="201"/>
      <c r="AB255" s="201">
        <f t="shared" si="320"/>
        <v>0</v>
      </c>
      <c r="AC255" s="201"/>
      <c r="AD255" s="201"/>
      <c r="AE255" s="203"/>
      <c r="AF255" s="201"/>
      <c r="AG255" s="201"/>
      <c r="AH255" s="201"/>
      <c r="AI255" s="201">
        <f t="shared" si="342"/>
        <v>0</v>
      </c>
      <c r="AJ255" s="201"/>
      <c r="AK255" s="201"/>
      <c r="AL255" s="203"/>
      <c r="AM255" s="201"/>
      <c r="AN255" s="201"/>
      <c r="AO255" s="201"/>
      <c r="AP255" s="201">
        <f t="shared" si="343"/>
        <v>0</v>
      </c>
      <c r="AQ255" s="201"/>
      <c r="AR255" s="201"/>
      <c r="AS255" s="203"/>
      <c r="AT255" s="201"/>
      <c r="AU255" s="201"/>
      <c r="AV255" s="201"/>
      <c r="AW255" s="201">
        <f t="shared" si="344"/>
        <v>0</v>
      </c>
      <c r="AX255" s="201"/>
      <c r="AY255" s="201"/>
      <c r="AZ255" s="201"/>
      <c r="BA255" s="201"/>
      <c r="BB255" s="201"/>
      <c r="BC255" s="201"/>
      <c r="BD255" s="201">
        <f t="shared" si="345"/>
        <v>0</v>
      </c>
      <c r="BE255" s="201"/>
      <c r="BF255" s="201"/>
      <c r="BG255" s="203"/>
      <c r="BH255" s="201"/>
      <c r="BI255" s="201"/>
      <c r="BJ255" s="201"/>
      <c r="BK255" s="201">
        <f t="shared" si="346"/>
        <v>0</v>
      </c>
      <c r="BL255" s="201"/>
      <c r="BM255" s="201"/>
      <c r="BN255" s="203"/>
      <c r="BO255" s="201"/>
      <c r="BP255" s="201"/>
      <c r="BQ255" s="201"/>
      <c r="BR255" s="201">
        <f t="shared" si="347"/>
        <v>0</v>
      </c>
      <c r="BS255" s="201"/>
      <c r="BT255" s="201"/>
      <c r="BU255" s="203"/>
      <c r="BV255" s="201"/>
      <c r="BW255" s="201"/>
      <c r="BX255" s="201"/>
      <c r="BY255" s="201">
        <f t="shared" si="348"/>
        <v>0</v>
      </c>
      <c r="BZ255" s="201"/>
      <c r="CA255" s="201"/>
      <c r="CB255" s="203"/>
      <c r="CC255" s="201"/>
      <c r="CD255" s="201"/>
      <c r="CE255" s="201"/>
      <c r="CF255" s="201">
        <f t="shared" si="349"/>
        <v>0</v>
      </c>
      <c r="CG255" s="201"/>
      <c r="CH255" s="201"/>
      <c r="CI255" s="203"/>
      <c r="CJ255" s="201"/>
      <c r="CK255" s="201"/>
      <c r="CL255" s="201"/>
      <c r="CM255" s="201">
        <f t="shared" si="350"/>
        <v>0</v>
      </c>
      <c r="CN255" s="201"/>
      <c r="CO255" s="201"/>
      <c r="CP255" s="201"/>
      <c r="CQ255" s="201"/>
      <c r="CR255" s="201"/>
      <c r="CS255" s="201"/>
      <c r="CT255" s="201">
        <f t="shared" si="351"/>
        <v>0</v>
      </c>
      <c r="CU255" s="201"/>
      <c r="CV255" s="201"/>
      <c r="CW255" s="203"/>
      <c r="CX255" s="201"/>
      <c r="CY255" s="201"/>
      <c r="CZ255" s="201"/>
      <c r="DA255" s="201">
        <f t="shared" si="352"/>
        <v>0</v>
      </c>
      <c r="DB255" s="201"/>
      <c r="DC255" s="201"/>
      <c r="DD255" s="203"/>
      <c r="DE255" s="201"/>
      <c r="DF255" s="201"/>
      <c r="DG255" s="201"/>
      <c r="DH255" s="201">
        <f t="shared" si="353"/>
        <v>0</v>
      </c>
      <c r="DI255" s="201"/>
      <c r="DJ255" s="201"/>
      <c r="DK255" s="203"/>
      <c r="DL255" s="201"/>
      <c r="DM255" s="201"/>
      <c r="DN255" s="201"/>
      <c r="DO255" s="201">
        <f t="shared" si="354"/>
        <v>0</v>
      </c>
      <c r="DP255" s="201"/>
      <c r="DQ255" s="201"/>
      <c r="DR255" s="203"/>
      <c r="DS255" s="201"/>
      <c r="DT255" s="201"/>
      <c r="DU255" s="201"/>
      <c r="DV255" s="201">
        <f t="shared" si="355"/>
        <v>0</v>
      </c>
      <c r="DW255" s="201"/>
      <c r="DX255" s="201"/>
      <c r="DY255" s="203"/>
      <c r="DZ255" s="201"/>
      <c r="EA255" s="201"/>
      <c r="EB255" s="201"/>
      <c r="EC255" s="201">
        <f t="shared" si="356"/>
        <v>0</v>
      </c>
      <c r="ED255" s="201"/>
      <c r="EE255" s="201"/>
      <c r="EF255" s="201"/>
      <c r="EG255" s="201"/>
      <c r="EH255" s="201"/>
      <c r="EI255" s="201"/>
      <c r="EJ255" s="201">
        <f t="shared" si="357"/>
        <v>0</v>
      </c>
      <c r="EK255" s="201"/>
      <c r="EL255" s="201"/>
      <c r="EM255" s="203"/>
      <c r="EN255" s="201"/>
      <c r="EO255" s="201"/>
      <c r="EP255" s="201"/>
      <c r="EQ255" s="201">
        <f t="shared" si="358"/>
        <v>0</v>
      </c>
      <c r="ER255" s="201"/>
      <c r="ES255" s="201"/>
      <c r="ET255" s="203"/>
      <c r="EU255" s="201"/>
      <c r="EV255" s="201"/>
      <c r="EW255" s="201"/>
      <c r="EX255" s="201">
        <f t="shared" si="359"/>
        <v>0</v>
      </c>
      <c r="EY255" s="201"/>
      <c r="EZ255" s="201"/>
      <c r="FA255" s="203"/>
      <c r="FB255" s="201"/>
      <c r="FC255" s="201"/>
      <c r="FD255" s="201"/>
      <c r="FE255" s="201">
        <f t="shared" si="360"/>
        <v>0</v>
      </c>
      <c r="FF255" s="201"/>
      <c r="FG255" s="201"/>
      <c r="FH255" s="203"/>
      <c r="FI255" s="201"/>
      <c r="FJ255" s="201"/>
      <c r="FK255" s="201"/>
      <c r="FL255" s="201" t="str">
        <f t="shared" si="361"/>
        <v/>
      </c>
      <c r="FM255" s="201"/>
      <c r="FN255" s="201"/>
      <c r="FO255" s="203"/>
      <c r="FP255" s="201"/>
      <c r="FQ255" s="201"/>
      <c r="FR255" s="201"/>
      <c r="FS255" s="201">
        <f t="shared" si="362"/>
        <v>0</v>
      </c>
      <c r="FT255" s="201"/>
      <c r="FU255" s="201"/>
      <c r="FV255" s="201"/>
      <c r="FW255" s="201"/>
      <c r="FX255" s="201"/>
      <c r="FY255" s="201"/>
      <c r="FZ255" s="201" t="str">
        <f t="shared" si="363"/>
        <v/>
      </c>
      <c r="GA255" s="201"/>
      <c r="GB255" s="201"/>
      <c r="GC255" s="203"/>
      <c r="GD255" s="201"/>
      <c r="GE255" s="201"/>
      <c r="GF255" s="201"/>
      <c r="GG255" s="201" t="str">
        <f t="shared" si="364"/>
        <v/>
      </c>
      <c r="GH255" s="201"/>
      <c r="GI255" s="201"/>
      <c r="GJ255" s="203"/>
      <c r="GK255" s="201"/>
      <c r="GL255" s="201"/>
      <c r="GM255" s="201"/>
      <c r="GN255" s="201" t="str">
        <f t="shared" si="365"/>
        <v/>
      </c>
      <c r="GO255" s="201"/>
      <c r="GP255" s="201"/>
      <c r="GQ255" s="203"/>
      <c r="GR255" s="201"/>
      <c r="GS255" s="201"/>
      <c r="GT255" s="201"/>
      <c r="GU255" s="201" t="str">
        <f t="shared" si="366"/>
        <v/>
      </c>
      <c r="GV255" s="201"/>
      <c r="GW255" s="201"/>
      <c r="GX255" s="203"/>
      <c r="GY255" s="201"/>
      <c r="GZ255" s="201"/>
      <c r="HA255" s="201"/>
      <c r="HB255" s="201" t="str">
        <f t="shared" si="367"/>
        <v/>
      </c>
      <c r="HC255" s="201"/>
      <c r="HD255" s="201"/>
      <c r="HE255" s="203"/>
      <c r="HF255" s="201"/>
      <c r="HG255" s="201"/>
      <c r="HH255" s="201"/>
      <c r="HI255" s="201" t="str">
        <f t="shared" si="368"/>
        <v/>
      </c>
      <c r="HJ255" s="201"/>
      <c r="HK255" s="201"/>
      <c r="HL255" s="201"/>
      <c r="HM255" s="201"/>
      <c r="HN255" s="201"/>
      <c r="HO255" s="201"/>
      <c r="HP255" s="201" t="str">
        <f t="shared" si="369"/>
        <v/>
      </c>
      <c r="HQ255" s="201"/>
      <c r="HR255" s="201"/>
      <c r="HS255" s="203"/>
      <c r="HT255" s="201"/>
      <c r="HU255" s="201"/>
      <c r="HV255" s="201"/>
      <c r="HW255" s="201" t="str">
        <f t="shared" si="370"/>
        <v/>
      </c>
      <c r="HX255" s="201"/>
      <c r="HY255" s="201"/>
      <c r="HZ255" s="203"/>
      <c r="IA255" s="201"/>
      <c r="IB255" s="201"/>
      <c r="IC255" s="201"/>
      <c r="ID255" s="201" t="str">
        <f t="shared" si="371"/>
        <v/>
      </c>
      <c r="IE255" s="201"/>
      <c r="IF255" s="201"/>
      <c r="IG255" s="203"/>
      <c r="IH255" s="201"/>
      <c r="II255" s="201"/>
      <c r="IJ255" s="201"/>
      <c r="IK255" s="201" t="str">
        <f t="shared" si="372"/>
        <v/>
      </c>
      <c r="IL255" s="201"/>
      <c r="IM255" s="201"/>
      <c r="IN255" s="203"/>
      <c r="IO255" s="201"/>
      <c r="IP255" s="201"/>
      <c r="IQ255" s="201"/>
      <c r="IR255" s="201" t="str">
        <f t="shared" si="373"/>
        <v/>
      </c>
      <c r="IS255" s="201"/>
      <c r="IT255" s="201"/>
      <c r="IU255" s="203"/>
      <c r="IV255" s="201"/>
      <c r="IW255" s="201"/>
      <c r="IX255" s="201"/>
      <c r="IY255" s="201" t="str">
        <f t="shared" si="374"/>
        <v/>
      </c>
      <c r="IZ255" s="201"/>
      <c r="JA255" s="201"/>
      <c r="JB255" s="201"/>
      <c r="JC255" s="201"/>
      <c r="JD255" s="201"/>
      <c r="JE255" s="201"/>
      <c r="JF255" s="201" t="str">
        <f t="shared" si="375"/>
        <v/>
      </c>
      <c r="JG255" s="201"/>
      <c r="JH255" s="201"/>
      <c r="JI255" s="203"/>
      <c r="JJ255" s="201"/>
      <c r="JK255" s="201"/>
      <c r="JL255" s="201"/>
      <c r="JM255" s="201" t="str">
        <f t="shared" si="376"/>
        <v/>
      </c>
      <c r="JN255" s="201"/>
      <c r="JO255" s="201"/>
      <c r="JP255" s="203"/>
      <c r="JQ255" s="201"/>
      <c r="JR255" s="201"/>
      <c r="JS255" s="201"/>
      <c r="JT255" s="201" t="str">
        <f t="shared" si="377"/>
        <v/>
      </c>
      <c r="JU255" s="201"/>
      <c r="JV255" s="201"/>
      <c r="JW255" s="203"/>
      <c r="JX255" s="201"/>
      <c r="JY255" s="201"/>
      <c r="JZ255" s="201"/>
      <c r="KA255" s="201" t="str">
        <f t="shared" si="378"/>
        <v/>
      </c>
      <c r="KB255" s="201"/>
      <c r="KC255" s="201"/>
      <c r="KD255" s="203"/>
      <c r="KE255" s="201"/>
      <c r="KF255" s="201"/>
      <c r="KG255" s="201"/>
      <c r="KH255" s="201" t="str">
        <f t="shared" si="379"/>
        <v/>
      </c>
      <c r="KI255" s="201"/>
      <c r="KJ255" s="201"/>
      <c r="KK255" s="203"/>
      <c r="KL255" s="201"/>
      <c r="KM255" s="201"/>
      <c r="KN255" s="201"/>
      <c r="KO255" s="201" t="str">
        <f t="shared" si="380"/>
        <v/>
      </c>
      <c r="KP255" s="201"/>
      <c r="KQ255" s="201"/>
      <c r="KR255" s="201"/>
      <c r="KS255" s="201"/>
      <c r="KT255" s="201"/>
      <c r="KU255" s="201"/>
      <c r="KV255" s="201" t="str">
        <f t="shared" si="381"/>
        <v/>
      </c>
      <c r="KW255" s="201"/>
      <c r="KX255" s="201"/>
      <c r="KY255" s="203"/>
      <c r="KZ255" s="201"/>
      <c r="LA255" s="201"/>
      <c r="LB255" s="201"/>
      <c r="LC255" s="201" t="str">
        <f t="shared" si="382"/>
        <v/>
      </c>
      <c r="LD255" s="201"/>
      <c r="LE255" s="201"/>
      <c r="LF255" s="203"/>
      <c r="LG255" s="201"/>
      <c r="LH255" s="201"/>
      <c r="LI255" s="201"/>
      <c r="LJ255" s="201" t="str">
        <f t="shared" si="323"/>
        <v/>
      </c>
      <c r="LK255" s="201"/>
      <c r="LL255" s="201"/>
      <c r="LM255" s="203"/>
      <c r="LN255" s="201"/>
      <c r="LO255" s="201"/>
      <c r="LP255" s="201"/>
      <c r="LQ255" s="201" t="str">
        <f t="shared" si="324"/>
        <v/>
      </c>
      <c r="LR255" s="201"/>
      <c r="LS255" s="201"/>
      <c r="LT255" s="203"/>
      <c r="LU255" s="201"/>
      <c r="LV255" s="201"/>
      <c r="LW255" s="201"/>
      <c r="LX255" s="201" t="str">
        <f t="shared" si="325"/>
        <v/>
      </c>
      <c r="LY255" s="201"/>
      <c r="LZ255" s="201"/>
      <c r="MA255" s="203"/>
      <c r="MB255" s="201"/>
      <c r="MC255" s="201"/>
      <c r="MD255" s="201"/>
      <c r="ME255" s="201" t="str">
        <f t="shared" si="326"/>
        <v/>
      </c>
      <c r="MF255" s="201"/>
      <c r="MG255" s="201"/>
      <c r="MH255" s="201"/>
      <c r="MI255" s="201"/>
      <c r="MJ255" s="201"/>
      <c r="MK255" s="201"/>
      <c r="ML255" s="201" t="str">
        <f t="shared" si="327"/>
        <v/>
      </c>
      <c r="MM255" s="201"/>
      <c r="MN255" s="201"/>
      <c r="MO255" s="203"/>
      <c r="MP255" s="201"/>
      <c r="MQ255" s="201"/>
      <c r="MR255" s="201"/>
      <c r="MS255" s="201" t="str">
        <f t="shared" si="328"/>
        <v/>
      </c>
      <c r="MT255" s="201"/>
      <c r="MU255" s="201"/>
      <c r="MV255" s="203"/>
      <c r="MW255" s="201"/>
      <c r="MX255" s="201"/>
      <c r="MY255" s="201"/>
      <c r="MZ255" s="201" t="str">
        <f t="shared" si="329"/>
        <v/>
      </c>
      <c r="NA255" s="201"/>
      <c r="NB255" s="201"/>
      <c r="NC255" s="203"/>
      <c r="ND255" s="201"/>
      <c r="NE255" s="201"/>
      <c r="NF255" s="201"/>
      <c r="NG255" s="201" t="str">
        <f t="shared" si="330"/>
        <v/>
      </c>
      <c r="NH255" s="201"/>
      <c r="NI255" s="201"/>
      <c r="NJ255" s="203"/>
      <c r="NK255" s="201"/>
      <c r="NL255" s="201"/>
      <c r="NM255" s="201"/>
      <c r="NN255" s="201" t="str">
        <f t="shared" si="331"/>
        <v/>
      </c>
      <c r="NO255" s="201"/>
      <c r="NP255" s="201"/>
      <c r="NQ255" s="203"/>
      <c r="NR255" s="201"/>
      <c r="NS255" s="201"/>
      <c r="NT255" s="201"/>
      <c r="NU255" s="201" t="str">
        <f t="shared" si="332"/>
        <v/>
      </c>
      <c r="NV255" s="201"/>
      <c r="NW255" s="201"/>
      <c r="NX255" s="201"/>
      <c r="NY255" s="201"/>
      <c r="NZ255" s="201"/>
      <c r="OA255" s="201"/>
      <c r="OB255" s="201" t="str">
        <f t="shared" si="333"/>
        <v/>
      </c>
      <c r="OC255" s="201"/>
      <c r="OD255" s="201"/>
      <c r="OE255" s="203"/>
      <c r="OF255" s="201"/>
      <c r="OG255" s="201"/>
      <c r="OH255" s="201"/>
      <c r="OI255" s="201" t="str">
        <f t="shared" si="334"/>
        <v/>
      </c>
      <c r="OJ255" s="201"/>
      <c r="OK255" s="201"/>
      <c r="OL255" s="203"/>
      <c r="OM255" s="201"/>
      <c r="ON255" s="201"/>
      <c r="OO255" s="201"/>
      <c r="OP255" s="201" t="str">
        <f t="shared" si="335"/>
        <v/>
      </c>
      <c r="OQ255" s="201"/>
      <c r="OR255" s="201"/>
      <c r="OS255" s="203"/>
      <c r="OT255" s="201"/>
      <c r="OU255" s="201"/>
      <c r="OV255" s="201"/>
      <c r="OW255" s="201" t="str">
        <f t="shared" si="336"/>
        <v/>
      </c>
      <c r="OX255" s="201"/>
      <c r="OY255" s="201"/>
      <c r="OZ255" s="203"/>
      <c r="PA255" s="201"/>
      <c r="PB255" s="201"/>
      <c r="PC255" s="201"/>
      <c r="PD255" s="201" t="str">
        <f t="shared" si="337"/>
        <v/>
      </c>
      <c r="PE255" s="201"/>
      <c r="PF255" s="201"/>
      <c r="PG255" s="203"/>
      <c r="PH255" s="201"/>
      <c r="PI255" s="201"/>
      <c r="PJ255" s="201"/>
      <c r="PK255" s="201" t="str">
        <f t="shared" si="338"/>
        <v/>
      </c>
      <c r="PL255" s="201"/>
      <c r="PM255" s="201"/>
      <c r="PN255" s="201"/>
      <c r="PO255" s="201"/>
      <c r="PP255" s="201"/>
      <c r="PQ255" s="201"/>
      <c r="PR255" s="201" t="str">
        <f t="shared" si="339"/>
        <v/>
      </c>
      <c r="PS255" s="201"/>
      <c r="PT255" s="201"/>
      <c r="PU255" s="201"/>
      <c r="PV255" s="201"/>
      <c r="PW255" s="201"/>
      <c r="PX255" s="201"/>
      <c r="PY255" s="201" t="str">
        <f t="shared" si="340"/>
        <v/>
      </c>
      <c r="PZ255" s="201"/>
      <c r="QA255" s="201"/>
      <c r="QB255" s="201"/>
      <c r="QC255" s="201"/>
      <c r="QD255" s="201"/>
      <c r="QE255" s="201"/>
      <c r="QF255" s="201" t="str">
        <f t="shared" si="341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5" x14ac:dyDescent="0.2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319"/>
        <v>0</v>
      </c>
      <c r="V256" s="201"/>
      <c r="W256" s="201"/>
      <c r="X256" s="203"/>
      <c r="Y256" s="201"/>
      <c r="Z256" s="201"/>
      <c r="AA256" s="201"/>
      <c r="AB256" s="201">
        <f t="shared" si="320"/>
        <v>20</v>
      </c>
      <c r="AC256" s="201"/>
      <c r="AD256" s="201"/>
      <c r="AE256" s="203"/>
      <c r="AF256" s="201"/>
      <c r="AG256" s="201"/>
      <c r="AH256" s="201"/>
      <c r="AI256" s="201">
        <f t="shared" si="342"/>
        <v>0</v>
      </c>
      <c r="AJ256" s="201"/>
      <c r="AK256" s="201"/>
      <c r="AL256" s="203"/>
      <c r="AM256" s="201"/>
      <c r="AN256" s="201"/>
      <c r="AO256" s="201"/>
      <c r="AP256" s="201">
        <f t="shared" si="343"/>
        <v>20</v>
      </c>
      <c r="AQ256" s="201"/>
      <c r="AR256" s="201"/>
      <c r="AS256" s="203"/>
      <c r="AT256" s="201"/>
      <c r="AU256" s="201"/>
      <c r="AV256" s="201"/>
      <c r="AW256" s="201">
        <f t="shared" si="344"/>
        <v>0</v>
      </c>
      <c r="AX256" s="201"/>
      <c r="AY256" s="201"/>
      <c r="AZ256" s="201"/>
      <c r="BA256" s="201"/>
      <c r="BB256" s="201"/>
      <c r="BC256" s="201"/>
      <c r="BD256" s="201">
        <f t="shared" si="345"/>
        <v>0</v>
      </c>
      <c r="BE256" s="201"/>
      <c r="BF256" s="201"/>
      <c r="BG256" s="203"/>
      <c r="BH256" s="201"/>
      <c r="BI256" s="201"/>
      <c r="BJ256" s="201"/>
      <c r="BK256" s="201">
        <f t="shared" si="346"/>
        <v>0</v>
      </c>
      <c r="BL256" s="201"/>
      <c r="BM256" s="201"/>
      <c r="BN256" s="203"/>
      <c r="BO256" s="201"/>
      <c r="BP256" s="201"/>
      <c r="BQ256" s="201"/>
      <c r="BR256" s="201">
        <f t="shared" si="347"/>
        <v>0</v>
      </c>
      <c r="BS256" s="201"/>
      <c r="BT256" s="201"/>
      <c r="BU256" s="203"/>
      <c r="BV256" s="201"/>
      <c r="BW256" s="201"/>
      <c r="BX256" s="201"/>
      <c r="BY256" s="201">
        <f t="shared" si="348"/>
        <v>0</v>
      </c>
      <c r="BZ256" s="201"/>
      <c r="CA256" s="201"/>
      <c r="CB256" s="203"/>
      <c r="CC256" s="201"/>
      <c r="CD256" s="201"/>
      <c r="CE256" s="201"/>
      <c r="CF256" s="201">
        <f t="shared" si="349"/>
        <v>0</v>
      </c>
      <c r="CG256" s="201"/>
      <c r="CH256" s="201"/>
      <c r="CI256" s="203"/>
      <c r="CJ256" s="201"/>
      <c r="CK256" s="201"/>
      <c r="CL256" s="201"/>
      <c r="CM256" s="201">
        <f t="shared" si="350"/>
        <v>0</v>
      </c>
      <c r="CN256" s="201"/>
      <c r="CO256" s="201"/>
      <c r="CP256" s="201"/>
      <c r="CQ256" s="201"/>
      <c r="CR256" s="201"/>
      <c r="CS256" s="201"/>
      <c r="CT256" s="201">
        <f t="shared" si="351"/>
        <v>20</v>
      </c>
      <c r="CU256" s="201"/>
      <c r="CV256" s="201"/>
      <c r="CW256" s="203"/>
      <c r="CX256" s="201"/>
      <c r="CY256" s="201"/>
      <c r="CZ256" s="201"/>
      <c r="DA256" s="201">
        <f t="shared" si="352"/>
        <v>0</v>
      </c>
      <c r="DB256" s="201"/>
      <c r="DC256" s="201"/>
      <c r="DD256" s="203"/>
      <c r="DE256" s="201"/>
      <c r="DF256" s="201"/>
      <c r="DG256" s="201"/>
      <c r="DH256" s="201">
        <f t="shared" si="353"/>
        <v>20</v>
      </c>
      <c r="DI256" s="201"/>
      <c r="DJ256" s="201"/>
      <c r="DK256" s="203"/>
      <c r="DL256" s="201"/>
      <c r="DM256" s="201"/>
      <c r="DN256" s="201"/>
      <c r="DO256" s="201">
        <f t="shared" si="354"/>
        <v>0</v>
      </c>
      <c r="DP256" s="201"/>
      <c r="DQ256" s="201"/>
      <c r="DR256" s="203"/>
      <c r="DS256" s="201"/>
      <c r="DT256" s="201"/>
      <c r="DU256" s="201"/>
      <c r="DV256" s="201">
        <f t="shared" si="355"/>
        <v>0</v>
      </c>
      <c r="DW256" s="201"/>
      <c r="DX256" s="201"/>
      <c r="DY256" s="203"/>
      <c r="DZ256" s="201"/>
      <c r="EA256" s="201"/>
      <c r="EB256" s="201"/>
      <c r="EC256" s="201">
        <f t="shared" si="356"/>
        <v>0</v>
      </c>
      <c r="ED256" s="201"/>
      <c r="EE256" s="201"/>
      <c r="EF256" s="201"/>
      <c r="EG256" s="201"/>
      <c r="EH256" s="201"/>
      <c r="EI256" s="201"/>
      <c r="EJ256" s="201">
        <f t="shared" si="357"/>
        <v>0</v>
      </c>
      <c r="EK256" s="201"/>
      <c r="EL256" s="201"/>
      <c r="EM256" s="203"/>
      <c r="EN256" s="201"/>
      <c r="EO256" s="201"/>
      <c r="EP256" s="201"/>
      <c r="EQ256" s="201">
        <f t="shared" si="358"/>
        <v>0</v>
      </c>
      <c r="ER256" s="201"/>
      <c r="ES256" s="201"/>
      <c r="ET256" s="203"/>
      <c r="EU256" s="201"/>
      <c r="EV256" s="201"/>
      <c r="EW256" s="201"/>
      <c r="EX256" s="201">
        <f t="shared" si="359"/>
        <v>0</v>
      </c>
      <c r="EY256" s="201"/>
      <c r="EZ256" s="201"/>
      <c r="FA256" s="203"/>
      <c r="FB256" s="201"/>
      <c r="FC256" s="201"/>
      <c r="FD256" s="201"/>
      <c r="FE256" s="201">
        <f t="shared" si="360"/>
        <v>0</v>
      </c>
      <c r="FF256" s="201"/>
      <c r="FG256" s="201"/>
      <c r="FH256" s="203"/>
      <c r="FI256" s="201"/>
      <c r="FJ256" s="201"/>
      <c r="FK256" s="201"/>
      <c r="FL256" s="201" t="str">
        <f t="shared" si="361"/>
        <v/>
      </c>
      <c r="FM256" s="201"/>
      <c r="FN256" s="201"/>
      <c r="FO256" s="203"/>
      <c r="FP256" s="201"/>
      <c r="FQ256" s="201"/>
      <c r="FR256" s="201"/>
      <c r="FS256" s="201">
        <f t="shared" si="362"/>
        <v>0</v>
      </c>
      <c r="FT256" s="201"/>
      <c r="FU256" s="201"/>
      <c r="FV256" s="201"/>
      <c r="FW256" s="201"/>
      <c r="FX256" s="201"/>
      <c r="FY256" s="201"/>
      <c r="FZ256" s="201" t="str">
        <f t="shared" si="363"/>
        <v/>
      </c>
      <c r="GA256" s="201"/>
      <c r="GB256" s="201"/>
      <c r="GC256" s="203"/>
      <c r="GD256" s="201"/>
      <c r="GE256" s="201"/>
      <c r="GF256" s="201"/>
      <c r="GG256" s="201" t="str">
        <f t="shared" si="364"/>
        <v/>
      </c>
      <c r="GH256" s="201"/>
      <c r="GI256" s="201"/>
      <c r="GJ256" s="203"/>
      <c r="GK256" s="201"/>
      <c r="GL256" s="201"/>
      <c r="GM256" s="201"/>
      <c r="GN256" s="201" t="str">
        <f t="shared" si="365"/>
        <v/>
      </c>
      <c r="GO256" s="201"/>
      <c r="GP256" s="201"/>
      <c r="GQ256" s="203"/>
      <c r="GR256" s="201"/>
      <c r="GS256" s="201"/>
      <c r="GT256" s="201"/>
      <c r="GU256" s="201" t="str">
        <f t="shared" si="366"/>
        <v/>
      </c>
      <c r="GV256" s="201"/>
      <c r="GW256" s="201"/>
      <c r="GX256" s="203"/>
      <c r="GY256" s="201"/>
      <c r="GZ256" s="201"/>
      <c r="HA256" s="201"/>
      <c r="HB256" s="201" t="str">
        <f t="shared" si="367"/>
        <v/>
      </c>
      <c r="HC256" s="201"/>
      <c r="HD256" s="201"/>
      <c r="HE256" s="203"/>
      <c r="HF256" s="201"/>
      <c r="HG256" s="201"/>
      <c r="HH256" s="201"/>
      <c r="HI256" s="201" t="str">
        <f t="shared" si="368"/>
        <v/>
      </c>
      <c r="HJ256" s="201"/>
      <c r="HK256" s="201"/>
      <c r="HL256" s="201"/>
      <c r="HM256" s="201"/>
      <c r="HN256" s="201"/>
      <c r="HO256" s="201"/>
      <c r="HP256" s="201" t="str">
        <f t="shared" si="369"/>
        <v/>
      </c>
      <c r="HQ256" s="201"/>
      <c r="HR256" s="201"/>
      <c r="HS256" s="203"/>
      <c r="HT256" s="201"/>
      <c r="HU256" s="201"/>
      <c r="HV256" s="201"/>
      <c r="HW256" s="201" t="str">
        <f t="shared" si="370"/>
        <v/>
      </c>
      <c r="HX256" s="201"/>
      <c r="HY256" s="201"/>
      <c r="HZ256" s="203"/>
      <c r="IA256" s="201"/>
      <c r="IB256" s="201"/>
      <c r="IC256" s="201"/>
      <c r="ID256" s="201" t="str">
        <f t="shared" si="371"/>
        <v/>
      </c>
      <c r="IE256" s="201"/>
      <c r="IF256" s="201"/>
      <c r="IG256" s="203"/>
      <c r="IH256" s="201"/>
      <c r="II256" s="201"/>
      <c r="IJ256" s="201"/>
      <c r="IK256" s="201" t="str">
        <f t="shared" si="372"/>
        <v/>
      </c>
      <c r="IL256" s="201"/>
      <c r="IM256" s="201"/>
      <c r="IN256" s="203"/>
      <c r="IO256" s="201"/>
      <c r="IP256" s="201"/>
      <c r="IQ256" s="201"/>
      <c r="IR256" s="201" t="str">
        <f t="shared" si="373"/>
        <v/>
      </c>
      <c r="IS256" s="201"/>
      <c r="IT256" s="201"/>
      <c r="IU256" s="203"/>
      <c r="IV256" s="201"/>
      <c r="IW256" s="201"/>
      <c r="IX256" s="201"/>
      <c r="IY256" s="201" t="str">
        <f t="shared" si="374"/>
        <v/>
      </c>
      <c r="IZ256" s="201"/>
      <c r="JA256" s="201"/>
      <c r="JB256" s="201"/>
      <c r="JC256" s="201"/>
      <c r="JD256" s="201"/>
      <c r="JE256" s="201"/>
      <c r="JF256" s="201" t="str">
        <f t="shared" si="375"/>
        <v/>
      </c>
      <c r="JG256" s="201"/>
      <c r="JH256" s="201"/>
      <c r="JI256" s="203"/>
      <c r="JJ256" s="201"/>
      <c r="JK256" s="201"/>
      <c r="JL256" s="201"/>
      <c r="JM256" s="201" t="str">
        <f t="shared" si="376"/>
        <v/>
      </c>
      <c r="JN256" s="201"/>
      <c r="JO256" s="201"/>
      <c r="JP256" s="203"/>
      <c r="JQ256" s="201"/>
      <c r="JR256" s="201"/>
      <c r="JS256" s="201"/>
      <c r="JT256" s="201" t="str">
        <f t="shared" si="377"/>
        <v/>
      </c>
      <c r="JU256" s="201"/>
      <c r="JV256" s="201"/>
      <c r="JW256" s="203"/>
      <c r="JX256" s="201"/>
      <c r="JY256" s="201"/>
      <c r="JZ256" s="201"/>
      <c r="KA256" s="201" t="str">
        <f t="shared" si="378"/>
        <v/>
      </c>
      <c r="KB256" s="201"/>
      <c r="KC256" s="201"/>
      <c r="KD256" s="203"/>
      <c r="KE256" s="201"/>
      <c r="KF256" s="201"/>
      <c r="KG256" s="201"/>
      <c r="KH256" s="201" t="str">
        <f t="shared" si="379"/>
        <v/>
      </c>
      <c r="KI256" s="201"/>
      <c r="KJ256" s="201"/>
      <c r="KK256" s="203"/>
      <c r="KL256" s="201"/>
      <c r="KM256" s="201"/>
      <c r="KN256" s="201"/>
      <c r="KO256" s="201" t="str">
        <f t="shared" si="380"/>
        <v/>
      </c>
      <c r="KP256" s="201"/>
      <c r="KQ256" s="201"/>
      <c r="KR256" s="201"/>
      <c r="KS256" s="201"/>
      <c r="KT256" s="201"/>
      <c r="KU256" s="201"/>
      <c r="KV256" s="201" t="str">
        <f t="shared" si="381"/>
        <v/>
      </c>
      <c r="KW256" s="201"/>
      <c r="KX256" s="201"/>
      <c r="KY256" s="203"/>
      <c r="KZ256" s="201"/>
      <c r="LA256" s="201"/>
      <c r="LB256" s="201"/>
      <c r="LC256" s="201" t="str">
        <f t="shared" si="382"/>
        <v/>
      </c>
      <c r="LD256" s="201"/>
      <c r="LE256" s="201"/>
      <c r="LF256" s="203"/>
      <c r="LG256" s="201"/>
      <c r="LH256" s="201"/>
      <c r="LI256" s="201"/>
      <c r="LJ256" s="201" t="str">
        <f t="shared" si="323"/>
        <v/>
      </c>
      <c r="LK256" s="201"/>
      <c r="LL256" s="201"/>
      <c r="LM256" s="203"/>
      <c r="LN256" s="201"/>
      <c r="LO256" s="201"/>
      <c r="LP256" s="201"/>
      <c r="LQ256" s="201" t="str">
        <f t="shared" si="324"/>
        <v/>
      </c>
      <c r="LR256" s="201"/>
      <c r="LS256" s="201"/>
      <c r="LT256" s="203"/>
      <c r="LU256" s="201"/>
      <c r="LV256" s="201"/>
      <c r="LW256" s="201"/>
      <c r="LX256" s="201" t="str">
        <f t="shared" si="325"/>
        <v/>
      </c>
      <c r="LY256" s="201"/>
      <c r="LZ256" s="201"/>
      <c r="MA256" s="203"/>
      <c r="MB256" s="201"/>
      <c r="MC256" s="201"/>
      <c r="MD256" s="201"/>
      <c r="ME256" s="201" t="str">
        <f t="shared" si="326"/>
        <v/>
      </c>
      <c r="MF256" s="201"/>
      <c r="MG256" s="201"/>
      <c r="MH256" s="201"/>
      <c r="MI256" s="201"/>
      <c r="MJ256" s="201"/>
      <c r="MK256" s="201"/>
      <c r="ML256" s="201" t="str">
        <f t="shared" si="327"/>
        <v/>
      </c>
      <c r="MM256" s="201"/>
      <c r="MN256" s="201"/>
      <c r="MO256" s="203"/>
      <c r="MP256" s="201"/>
      <c r="MQ256" s="201"/>
      <c r="MR256" s="201"/>
      <c r="MS256" s="201" t="str">
        <f t="shared" si="328"/>
        <v/>
      </c>
      <c r="MT256" s="201"/>
      <c r="MU256" s="201"/>
      <c r="MV256" s="203"/>
      <c r="MW256" s="201"/>
      <c r="MX256" s="201"/>
      <c r="MY256" s="201"/>
      <c r="MZ256" s="201" t="str">
        <f t="shared" si="329"/>
        <v/>
      </c>
      <c r="NA256" s="201"/>
      <c r="NB256" s="201"/>
      <c r="NC256" s="203"/>
      <c r="ND256" s="201"/>
      <c r="NE256" s="201"/>
      <c r="NF256" s="201"/>
      <c r="NG256" s="201" t="str">
        <f t="shared" si="330"/>
        <v/>
      </c>
      <c r="NH256" s="201"/>
      <c r="NI256" s="201"/>
      <c r="NJ256" s="203"/>
      <c r="NK256" s="201"/>
      <c r="NL256" s="201"/>
      <c r="NM256" s="201"/>
      <c r="NN256" s="201" t="str">
        <f t="shared" si="331"/>
        <v/>
      </c>
      <c r="NO256" s="201"/>
      <c r="NP256" s="201"/>
      <c r="NQ256" s="203"/>
      <c r="NR256" s="201"/>
      <c r="NS256" s="201"/>
      <c r="NT256" s="201"/>
      <c r="NU256" s="201" t="str">
        <f t="shared" si="332"/>
        <v/>
      </c>
      <c r="NV256" s="201"/>
      <c r="NW256" s="201"/>
      <c r="NX256" s="201"/>
      <c r="NY256" s="201"/>
      <c r="NZ256" s="201"/>
      <c r="OA256" s="201"/>
      <c r="OB256" s="201" t="str">
        <f t="shared" si="333"/>
        <v/>
      </c>
      <c r="OC256" s="201"/>
      <c r="OD256" s="201"/>
      <c r="OE256" s="203"/>
      <c r="OF256" s="201"/>
      <c r="OG256" s="201"/>
      <c r="OH256" s="201"/>
      <c r="OI256" s="201" t="str">
        <f t="shared" si="334"/>
        <v/>
      </c>
      <c r="OJ256" s="201"/>
      <c r="OK256" s="201"/>
      <c r="OL256" s="203"/>
      <c r="OM256" s="201"/>
      <c r="ON256" s="201"/>
      <c r="OO256" s="201"/>
      <c r="OP256" s="201" t="str">
        <f t="shared" si="335"/>
        <v/>
      </c>
      <c r="OQ256" s="201"/>
      <c r="OR256" s="201"/>
      <c r="OS256" s="203"/>
      <c r="OT256" s="201"/>
      <c r="OU256" s="201"/>
      <c r="OV256" s="201"/>
      <c r="OW256" s="201" t="str">
        <f t="shared" si="336"/>
        <v/>
      </c>
      <c r="OX256" s="201"/>
      <c r="OY256" s="201"/>
      <c r="OZ256" s="203"/>
      <c r="PA256" s="201"/>
      <c r="PB256" s="201"/>
      <c r="PC256" s="201"/>
      <c r="PD256" s="201" t="str">
        <f t="shared" si="337"/>
        <v/>
      </c>
      <c r="PE256" s="201"/>
      <c r="PF256" s="201"/>
      <c r="PG256" s="203"/>
      <c r="PH256" s="201"/>
      <c r="PI256" s="201"/>
      <c r="PJ256" s="201"/>
      <c r="PK256" s="201" t="str">
        <f t="shared" si="338"/>
        <v/>
      </c>
      <c r="PL256" s="201"/>
      <c r="PM256" s="201"/>
      <c r="PN256" s="201"/>
      <c r="PO256" s="201"/>
      <c r="PP256" s="201"/>
      <c r="PQ256" s="201"/>
      <c r="PR256" s="201" t="str">
        <f t="shared" si="339"/>
        <v/>
      </c>
      <c r="PS256" s="201"/>
      <c r="PT256" s="201"/>
      <c r="PU256" s="201"/>
      <c r="PV256" s="201"/>
      <c r="PW256" s="201"/>
      <c r="PX256" s="201"/>
      <c r="PY256" s="201" t="str">
        <f t="shared" si="340"/>
        <v/>
      </c>
      <c r="PZ256" s="201"/>
      <c r="QA256" s="201"/>
      <c r="QB256" s="201"/>
      <c r="QC256" s="201"/>
      <c r="QD256" s="201"/>
      <c r="QE256" s="201"/>
      <c r="QF256" s="201" t="str">
        <f t="shared" si="341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5" x14ac:dyDescent="0.2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319"/>
        <v>0</v>
      </c>
      <c r="V257" s="201"/>
      <c r="W257" s="201"/>
      <c r="X257" s="203"/>
      <c r="Y257" s="201"/>
      <c r="Z257" s="201"/>
      <c r="AA257" s="201"/>
      <c r="AB257" s="201">
        <f t="shared" si="320"/>
        <v>20</v>
      </c>
      <c r="AC257" s="201"/>
      <c r="AD257" s="201"/>
      <c r="AE257" s="203"/>
      <c r="AF257" s="201"/>
      <c r="AG257" s="201"/>
      <c r="AH257" s="201"/>
      <c r="AI257" s="201">
        <f t="shared" si="342"/>
        <v>0</v>
      </c>
      <c r="AJ257" s="201"/>
      <c r="AK257" s="201"/>
      <c r="AL257" s="203"/>
      <c r="AM257" s="201"/>
      <c r="AN257" s="201"/>
      <c r="AO257" s="201"/>
      <c r="AP257" s="201">
        <f t="shared" si="343"/>
        <v>0</v>
      </c>
      <c r="AQ257" s="201"/>
      <c r="AR257" s="201"/>
      <c r="AS257" s="203"/>
      <c r="AT257" s="201"/>
      <c r="AU257" s="201"/>
      <c r="AV257" s="201"/>
      <c r="AW257" s="201">
        <f t="shared" si="344"/>
        <v>0</v>
      </c>
      <c r="AX257" s="201"/>
      <c r="AY257" s="201"/>
      <c r="AZ257" s="201"/>
      <c r="BA257" s="201"/>
      <c r="BB257" s="201"/>
      <c r="BC257" s="201"/>
      <c r="BD257" s="201">
        <f t="shared" si="345"/>
        <v>0</v>
      </c>
      <c r="BE257" s="201"/>
      <c r="BF257" s="201"/>
      <c r="BG257" s="203"/>
      <c r="BH257" s="201"/>
      <c r="BI257" s="201"/>
      <c r="BJ257" s="201"/>
      <c r="BK257" s="201">
        <f t="shared" si="346"/>
        <v>20</v>
      </c>
      <c r="BL257" s="201"/>
      <c r="BM257" s="201"/>
      <c r="BN257" s="203"/>
      <c r="BO257" s="201"/>
      <c r="BP257" s="201"/>
      <c r="BQ257" s="201"/>
      <c r="BR257" s="201">
        <f t="shared" si="347"/>
        <v>0</v>
      </c>
      <c r="BS257" s="201"/>
      <c r="BT257" s="201"/>
      <c r="BU257" s="203"/>
      <c r="BV257" s="201"/>
      <c r="BW257" s="201"/>
      <c r="BX257" s="201"/>
      <c r="BY257" s="201">
        <f t="shared" si="348"/>
        <v>0</v>
      </c>
      <c r="BZ257" s="201"/>
      <c r="CA257" s="201"/>
      <c r="CB257" s="203"/>
      <c r="CC257" s="201"/>
      <c r="CD257" s="201"/>
      <c r="CE257" s="201"/>
      <c r="CF257" s="201">
        <f t="shared" si="349"/>
        <v>0</v>
      </c>
      <c r="CG257" s="201"/>
      <c r="CH257" s="201"/>
      <c r="CI257" s="203"/>
      <c r="CJ257" s="201"/>
      <c r="CK257" s="201"/>
      <c r="CL257" s="201"/>
      <c r="CM257" s="201">
        <f t="shared" si="350"/>
        <v>0</v>
      </c>
      <c r="CN257" s="201"/>
      <c r="CO257" s="201"/>
      <c r="CP257" s="201"/>
      <c r="CQ257" s="201"/>
      <c r="CR257" s="201"/>
      <c r="CS257" s="201"/>
      <c r="CT257" s="201">
        <f t="shared" si="351"/>
        <v>0</v>
      </c>
      <c r="CU257" s="201"/>
      <c r="CV257" s="201"/>
      <c r="CW257" s="203"/>
      <c r="CX257" s="201"/>
      <c r="CY257" s="201"/>
      <c r="CZ257" s="201"/>
      <c r="DA257" s="201">
        <f t="shared" si="352"/>
        <v>0</v>
      </c>
      <c r="DB257" s="201"/>
      <c r="DC257" s="201"/>
      <c r="DD257" s="203"/>
      <c r="DE257" s="201"/>
      <c r="DF257" s="201"/>
      <c r="DG257" s="201"/>
      <c r="DH257" s="201">
        <f t="shared" si="353"/>
        <v>0</v>
      </c>
      <c r="DI257" s="201"/>
      <c r="DJ257" s="201"/>
      <c r="DK257" s="203"/>
      <c r="DL257" s="201"/>
      <c r="DM257" s="201"/>
      <c r="DN257" s="201"/>
      <c r="DO257" s="201">
        <f t="shared" si="354"/>
        <v>0</v>
      </c>
      <c r="DP257" s="201"/>
      <c r="DQ257" s="201"/>
      <c r="DR257" s="203"/>
      <c r="DS257" s="201"/>
      <c r="DT257" s="201"/>
      <c r="DU257" s="201"/>
      <c r="DV257" s="201">
        <f t="shared" si="355"/>
        <v>0</v>
      </c>
      <c r="DW257" s="201"/>
      <c r="DX257" s="201"/>
      <c r="DY257" s="203"/>
      <c r="DZ257" s="201"/>
      <c r="EA257" s="201"/>
      <c r="EB257" s="201"/>
      <c r="EC257" s="201">
        <f t="shared" si="356"/>
        <v>0</v>
      </c>
      <c r="ED257" s="201"/>
      <c r="EE257" s="201"/>
      <c r="EF257" s="201"/>
      <c r="EG257" s="201"/>
      <c r="EH257" s="201"/>
      <c r="EI257" s="201"/>
      <c r="EJ257" s="201">
        <f t="shared" si="357"/>
        <v>0</v>
      </c>
      <c r="EK257" s="201"/>
      <c r="EL257" s="201"/>
      <c r="EM257" s="203"/>
      <c r="EN257" s="201"/>
      <c r="EO257" s="201"/>
      <c r="EP257" s="201"/>
      <c r="EQ257" s="201">
        <f t="shared" si="358"/>
        <v>0</v>
      </c>
      <c r="ER257" s="201"/>
      <c r="ES257" s="201"/>
      <c r="ET257" s="203"/>
      <c r="EU257" s="201"/>
      <c r="EV257" s="201"/>
      <c r="EW257" s="201"/>
      <c r="EX257" s="201">
        <f t="shared" si="359"/>
        <v>0</v>
      </c>
      <c r="EY257" s="201"/>
      <c r="EZ257" s="201"/>
      <c r="FA257" s="203"/>
      <c r="FB257" s="201"/>
      <c r="FC257" s="201"/>
      <c r="FD257" s="201"/>
      <c r="FE257" s="201">
        <f t="shared" si="360"/>
        <v>0</v>
      </c>
      <c r="FF257" s="201"/>
      <c r="FG257" s="201"/>
      <c r="FH257" s="203"/>
      <c r="FI257" s="201"/>
      <c r="FJ257" s="201"/>
      <c r="FK257" s="201"/>
      <c r="FL257" s="201" t="str">
        <f t="shared" si="361"/>
        <v/>
      </c>
      <c r="FM257" s="201"/>
      <c r="FN257" s="201"/>
      <c r="FO257" s="203"/>
      <c r="FP257" s="201"/>
      <c r="FQ257" s="201"/>
      <c r="FR257" s="201"/>
      <c r="FS257" s="201">
        <f t="shared" si="362"/>
        <v>0</v>
      </c>
      <c r="FT257" s="201"/>
      <c r="FU257" s="201"/>
      <c r="FV257" s="201"/>
      <c r="FW257" s="201"/>
      <c r="FX257" s="201"/>
      <c r="FY257" s="201"/>
      <c r="FZ257" s="201" t="str">
        <f t="shared" si="363"/>
        <v/>
      </c>
      <c r="GA257" s="201"/>
      <c r="GB257" s="201"/>
      <c r="GC257" s="203"/>
      <c r="GD257" s="201"/>
      <c r="GE257" s="201"/>
      <c r="GF257" s="201"/>
      <c r="GG257" s="201" t="str">
        <f t="shared" si="364"/>
        <v/>
      </c>
      <c r="GH257" s="201"/>
      <c r="GI257" s="201"/>
      <c r="GJ257" s="203"/>
      <c r="GK257" s="201"/>
      <c r="GL257" s="201"/>
      <c r="GM257" s="201"/>
      <c r="GN257" s="201" t="str">
        <f t="shared" si="365"/>
        <v/>
      </c>
      <c r="GO257" s="201"/>
      <c r="GP257" s="201"/>
      <c r="GQ257" s="203"/>
      <c r="GR257" s="201"/>
      <c r="GS257" s="201"/>
      <c r="GT257" s="201"/>
      <c r="GU257" s="201" t="str">
        <f t="shared" si="366"/>
        <v/>
      </c>
      <c r="GV257" s="201"/>
      <c r="GW257" s="201"/>
      <c r="GX257" s="203"/>
      <c r="GY257" s="201"/>
      <c r="GZ257" s="201"/>
      <c r="HA257" s="201"/>
      <c r="HB257" s="201" t="str">
        <f t="shared" si="367"/>
        <v/>
      </c>
      <c r="HC257" s="201"/>
      <c r="HD257" s="201"/>
      <c r="HE257" s="203"/>
      <c r="HF257" s="201"/>
      <c r="HG257" s="201"/>
      <c r="HH257" s="201"/>
      <c r="HI257" s="201" t="str">
        <f t="shared" si="368"/>
        <v/>
      </c>
      <c r="HJ257" s="201"/>
      <c r="HK257" s="201"/>
      <c r="HL257" s="201"/>
      <c r="HM257" s="201"/>
      <c r="HN257" s="201"/>
      <c r="HO257" s="201"/>
      <c r="HP257" s="201" t="str">
        <f t="shared" si="369"/>
        <v/>
      </c>
      <c r="HQ257" s="201"/>
      <c r="HR257" s="201"/>
      <c r="HS257" s="203"/>
      <c r="HT257" s="201"/>
      <c r="HU257" s="201"/>
      <c r="HV257" s="201"/>
      <c r="HW257" s="201" t="str">
        <f t="shared" si="370"/>
        <v/>
      </c>
      <c r="HX257" s="201"/>
      <c r="HY257" s="201"/>
      <c r="HZ257" s="203"/>
      <c r="IA257" s="201"/>
      <c r="IB257" s="201"/>
      <c r="IC257" s="201"/>
      <c r="ID257" s="201" t="str">
        <f t="shared" si="371"/>
        <v/>
      </c>
      <c r="IE257" s="201"/>
      <c r="IF257" s="201"/>
      <c r="IG257" s="203"/>
      <c r="IH257" s="201"/>
      <c r="II257" s="201"/>
      <c r="IJ257" s="201"/>
      <c r="IK257" s="201" t="str">
        <f t="shared" si="372"/>
        <v/>
      </c>
      <c r="IL257" s="201"/>
      <c r="IM257" s="201"/>
      <c r="IN257" s="203"/>
      <c r="IO257" s="201"/>
      <c r="IP257" s="201"/>
      <c r="IQ257" s="201"/>
      <c r="IR257" s="201" t="str">
        <f t="shared" si="373"/>
        <v/>
      </c>
      <c r="IS257" s="201"/>
      <c r="IT257" s="201"/>
      <c r="IU257" s="203"/>
      <c r="IV257" s="201"/>
      <c r="IW257" s="201"/>
      <c r="IX257" s="201"/>
      <c r="IY257" s="201" t="str">
        <f t="shared" si="374"/>
        <v/>
      </c>
      <c r="IZ257" s="201"/>
      <c r="JA257" s="201"/>
      <c r="JB257" s="201"/>
      <c r="JC257" s="201"/>
      <c r="JD257" s="201"/>
      <c r="JE257" s="201"/>
      <c r="JF257" s="201" t="str">
        <f t="shared" si="375"/>
        <v/>
      </c>
      <c r="JG257" s="201"/>
      <c r="JH257" s="201"/>
      <c r="JI257" s="203"/>
      <c r="JJ257" s="201"/>
      <c r="JK257" s="201"/>
      <c r="JL257" s="201"/>
      <c r="JM257" s="201" t="str">
        <f t="shared" si="376"/>
        <v/>
      </c>
      <c r="JN257" s="201"/>
      <c r="JO257" s="201"/>
      <c r="JP257" s="203"/>
      <c r="JQ257" s="201"/>
      <c r="JR257" s="201"/>
      <c r="JS257" s="201"/>
      <c r="JT257" s="201" t="str">
        <f t="shared" si="377"/>
        <v/>
      </c>
      <c r="JU257" s="201"/>
      <c r="JV257" s="201"/>
      <c r="JW257" s="203"/>
      <c r="JX257" s="201"/>
      <c r="JY257" s="201"/>
      <c r="JZ257" s="201"/>
      <c r="KA257" s="201" t="str">
        <f t="shared" si="378"/>
        <v/>
      </c>
      <c r="KB257" s="201"/>
      <c r="KC257" s="201"/>
      <c r="KD257" s="203"/>
      <c r="KE257" s="201"/>
      <c r="KF257" s="201"/>
      <c r="KG257" s="201"/>
      <c r="KH257" s="201" t="str">
        <f t="shared" si="379"/>
        <v/>
      </c>
      <c r="KI257" s="201"/>
      <c r="KJ257" s="201"/>
      <c r="KK257" s="203"/>
      <c r="KL257" s="201"/>
      <c r="KM257" s="201"/>
      <c r="KN257" s="201"/>
      <c r="KO257" s="201" t="str">
        <f t="shared" si="380"/>
        <v/>
      </c>
      <c r="KP257" s="201"/>
      <c r="KQ257" s="201"/>
      <c r="KR257" s="201"/>
      <c r="KS257" s="201"/>
      <c r="KT257" s="201"/>
      <c r="KU257" s="201"/>
      <c r="KV257" s="201" t="str">
        <f t="shared" si="381"/>
        <v/>
      </c>
      <c r="KW257" s="201"/>
      <c r="KX257" s="201"/>
      <c r="KY257" s="203"/>
      <c r="KZ257" s="201"/>
      <c r="LA257" s="201"/>
      <c r="LB257" s="201"/>
      <c r="LC257" s="201" t="str">
        <f t="shared" si="382"/>
        <v/>
      </c>
      <c r="LD257" s="201"/>
      <c r="LE257" s="201"/>
      <c r="LF257" s="203"/>
      <c r="LG257" s="201"/>
      <c r="LH257" s="201"/>
      <c r="LI257" s="201"/>
      <c r="LJ257" s="201" t="str">
        <f t="shared" si="323"/>
        <v/>
      </c>
      <c r="LK257" s="201"/>
      <c r="LL257" s="201"/>
      <c r="LM257" s="203"/>
      <c r="LN257" s="201"/>
      <c r="LO257" s="201"/>
      <c r="LP257" s="201"/>
      <c r="LQ257" s="201" t="str">
        <f t="shared" si="324"/>
        <v/>
      </c>
      <c r="LR257" s="201"/>
      <c r="LS257" s="201"/>
      <c r="LT257" s="203"/>
      <c r="LU257" s="201"/>
      <c r="LV257" s="201"/>
      <c r="LW257" s="201"/>
      <c r="LX257" s="201" t="str">
        <f t="shared" si="325"/>
        <v/>
      </c>
      <c r="LY257" s="201"/>
      <c r="LZ257" s="201"/>
      <c r="MA257" s="203"/>
      <c r="MB257" s="201"/>
      <c r="MC257" s="201"/>
      <c r="MD257" s="201"/>
      <c r="ME257" s="201" t="str">
        <f t="shared" si="326"/>
        <v/>
      </c>
      <c r="MF257" s="201"/>
      <c r="MG257" s="201"/>
      <c r="MH257" s="201"/>
      <c r="MI257" s="201"/>
      <c r="MJ257" s="201"/>
      <c r="MK257" s="201"/>
      <c r="ML257" s="201" t="str">
        <f t="shared" si="327"/>
        <v/>
      </c>
      <c r="MM257" s="201"/>
      <c r="MN257" s="201"/>
      <c r="MO257" s="203"/>
      <c r="MP257" s="201"/>
      <c r="MQ257" s="201"/>
      <c r="MR257" s="201"/>
      <c r="MS257" s="201" t="str">
        <f t="shared" si="328"/>
        <v/>
      </c>
      <c r="MT257" s="201"/>
      <c r="MU257" s="201"/>
      <c r="MV257" s="203"/>
      <c r="MW257" s="201"/>
      <c r="MX257" s="201"/>
      <c r="MY257" s="201"/>
      <c r="MZ257" s="201" t="str">
        <f t="shared" si="329"/>
        <v/>
      </c>
      <c r="NA257" s="201"/>
      <c r="NB257" s="201"/>
      <c r="NC257" s="203"/>
      <c r="ND257" s="201"/>
      <c r="NE257" s="201"/>
      <c r="NF257" s="201"/>
      <c r="NG257" s="201" t="str">
        <f t="shared" si="330"/>
        <v/>
      </c>
      <c r="NH257" s="201"/>
      <c r="NI257" s="201"/>
      <c r="NJ257" s="203"/>
      <c r="NK257" s="201"/>
      <c r="NL257" s="201"/>
      <c r="NM257" s="201"/>
      <c r="NN257" s="201" t="str">
        <f t="shared" si="331"/>
        <v/>
      </c>
      <c r="NO257" s="201"/>
      <c r="NP257" s="201"/>
      <c r="NQ257" s="203"/>
      <c r="NR257" s="201"/>
      <c r="NS257" s="201"/>
      <c r="NT257" s="201"/>
      <c r="NU257" s="201" t="str">
        <f t="shared" si="332"/>
        <v/>
      </c>
      <c r="NV257" s="201"/>
      <c r="NW257" s="201"/>
      <c r="NX257" s="201"/>
      <c r="NY257" s="201"/>
      <c r="NZ257" s="201"/>
      <c r="OA257" s="201"/>
      <c r="OB257" s="201" t="str">
        <f t="shared" si="333"/>
        <v/>
      </c>
      <c r="OC257" s="201"/>
      <c r="OD257" s="201"/>
      <c r="OE257" s="203"/>
      <c r="OF257" s="201"/>
      <c r="OG257" s="201"/>
      <c r="OH257" s="201"/>
      <c r="OI257" s="201" t="str">
        <f t="shared" si="334"/>
        <v/>
      </c>
      <c r="OJ257" s="201"/>
      <c r="OK257" s="201"/>
      <c r="OL257" s="203"/>
      <c r="OM257" s="201"/>
      <c r="ON257" s="201"/>
      <c r="OO257" s="201"/>
      <c r="OP257" s="201" t="str">
        <f t="shared" si="335"/>
        <v/>
      </c>
      <c r="OQ257" s="201"/>
      <c r="OR257" s="201"/>
      <c r="OS257" s="203"/>
      <c r="OT257" s="201"/>
      <c r="OU257" s="201"/>
      <c r="OV257" s="201"/>
      <c r="OW257" s="201" t="str">
        <f t="shared" si="336"/>
        <v/>
      </c>
      <c r="OX257" s="201"/>
      <c r="OY257" s="201"/>
      <c r="OZ257" s="203"/>
      <c r="PA257" s="201"/>
      <c r="PB257" s="201"/>
      <c r="PC257" s="201"/>
      <c r="PD257" s="201" t="str">
        <f t="shared" si="337"/>
        <v/>
      </c>
      <c r="PE257" s="201"/>
      <c r="PF257" s="201"/>
      <c r="PG257" s="203"/>
      <c r="PH257" s="201"/>
      <c r="PI257" s="201"/>
      <c r="PJ257" s="201"/>
      <c r="PK257" s="201" t="str">
        <f t="shared" si="338"/>
        <v/>
      </c>
      <c r="PL257" s="201"/>
      <c r="PM257" s="201"/>
      <c r="PN257" s="201"/>
      <c r="PO257" s="201"/>
      <c r="PP257" s="201"/>
      <c r="PQ257" s="201"/>
      <c r="PR257" s="201" t="str">
        <f t="shared" si="339"/>
        <v/>
      </c>
      <c r="PS257" s="201"/>
      <c r="PT257" s="201"/>
      <c r="PU257" s="201"/>
      <c r="PV257" s="201"/>
      <c r="PW257" s="201"/>
      <c r="PX257" s="201"/>
      <c r="PY257" s="201" t="str">
        <f t="shared" si="340"/>
        <v/>
      </c>
      <c r="PZ257" s="201"/>
      <c r="QA257" s="201"/>
      <c r="QB257" s="201"/>
      <c r="QC257" s="201"/>
      <c r="QD257" s="201"/>
      <c r="QE257" s="201"/>
      <c r="QF257" s="201" t="str">
        <f t="shared" si="341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5" x14ac:dyDescent="0.2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342"/>
        <v>0</v>
      </c>
      <c r="AJ258" s="201"/>
      <c r="AK258" s="201"/>
      <c r="AL258" s="203"/>
      <c r="AM258" s="201"/>
      <c r="AN258" s="201"/>
      <c r="AO258" s="201"/>
      <c r="AP258" s="201">
        <f t="shared" si="343"/>
        <v>0</v>
      </c>
      <c r="AQ258" s="201"/>
      <c r="AR258" s="201"/>
      <c r="AS258" s="203"/>
      <c r="AT258" s="201"/>
      <c r="AU258" s="201"/>
      <c r="AV258" s="201"/>
      <c r="AW258" s="201">
        <f t="shared" si="344"/>
        <v>0</v>
      </c>
      <c r="AX258" s="201"/>
      <c r="AY258" s="201"/>
      <c r="AZ258" s="201"/>
      <c r="BA258" s="201"/>
      <c r="BB258" s="201"/>
      <c r="BC258" s="201"/>
      <c r="BD258" s="201">
        <f t="shared" si="345"/>
        <v>0</v>
      </c>
      <c r="BE258" s="201"/>
      <c r="BF258" s="201"/>
      <c r="BG258" s="203"/>
      <c r="BH258" s="201"/>
      <c r="BI258" s="201"/>
      <c r="BJ258" s="201"/>
      <c r="BK258" s="201">
        <f t="shared" si="346"/>
        <v>0</v>
      </c>
      <c r="BL258" s="201"/>
      <c r="BM258" s="201"/>
      <c r="BN258" s="203"/>
      <c r="BO258" s="201"/>
      <c r="BP258" s="201"/>
      <c r="BQ258" s="201"/>
      <c r="BR258" s="201">
        <f t="shared" si="347"/>
        <v>0</v>
      </c>
      <c r="BS258" s="201"/>
      <c r="BT258" s="201"/>
      <c r="BU258" s="203"/>
      <c r="BV258" s="201"/>
      <c r="BW258" s="201"/>
      <c r="BX258" s="201"/>
      <c r="BY258" s="201">
        <f t="shared" si="348"/>
        <v>0</v>
      </c>
      <c r="BZ258" s="201"/>
      <c r="CA258" s="201"/>
      <c r="CB258" s="203"/>
      <c r="CC258" s="201"/>
      <c r="CD258" s="201"/>
      <c r="CE258" s="201"/>
      <c r="CF258" s="201">
        <f t="shared" si="349"/>
        <v>0</v>
      </c>
      <c r="CG258" s="201"/>
      <c r="CH258" s="201"/>
      <c r="CI258" s="203"/>
      <c r="CJ258" s="201"/>
      <c r="CK258" s="201"/>
      <c r="CL258" s="201"/>
      <c r="CM258" s="201">
        <f t="shared" si="350"/>
        <v>0</v>
      </c>
      <c r="CN258" s="201"/>
      <c r="CO258" s="201"/>
      <c r="CP258" s="201"/>
      <c r="CQ258" s="201"/>
      <c r="CR258" s="201"/>
      <c r="CS258" s="201"/>
      <c r="CT258" s="201">
        <f t="shared" si="351"/>
        <v>0</v>
      </c>
      <c r="CU258" s="201"/>
      <c r="CV258" s="201"/>
      <c r="CW258" s="203"/>
      <c r="CX258" s="201"/>
      <c r="CY258" s="201"/>
      <c r="CZ258" s="201"/>
      <c r="DA258" s="201">
        <f t="shared" si="352"/>
        <v>20</v>
      </c>
      <c r="DB258" s="201"/>
      <c r="DC258" s="201"/>
      <c r="DD258" s="203"/>
      <c r="DE258" s="201"/>
      <c r="DF258" s="201"/>
      <c r="DG258" s="201"/>
      <c r="DH258" s="201">
        <f t="shared" si="353"/>
        <v>20</v>
      </c>
      <c r="DI258" s="201"/>
      <c r="DJ258" s="201"/>
      <c r="DK258" s="203"/>
      <c r="DL258" s="201"/>
      <c r="DM258" s="201"/>
      <c r="DN258" s="201"/>
      <c r="DO258" s="201">
        <f t="shared" si="354"/>
        <v>0</v>
      </c>
      <c r="DP258" s="201"/>
      <c r="DQ258" s="201"/>
      <c r="DR258" s="203"/>
      <c r="DS258" s="201"/>
      <c r="DT258" s="201"/>
      <c r="DU258" s="201"/>
      <c r="DV258" s="201">
        <f t="shared" si="355"/>
        <v>0</v>
      </c>
      <c r="DW258" s="201"/>
      <c r="DX258" s="201"/>
      <c r="DY258" s="203"/>
      <c r="DZ258" s="201"/>
      <c r="EA258" s="201"/>
      <c r="EB258" s="201"/>
      <c r="EC258" s="201">
        <f t="shared" si="356"/>
        <v>0</v>
      </c>
      <c r="ED258" s="201"/>
      <c r="EE258" s="201"/>
      <c r="EF258" s="201"/>
      <c r="EG258" s="201"/>
      <c r="EH258" s="201"/>
      <c r="EI258" s="201"/>
      <c r="EJ258" s="201">
        <f t="shared" si="357"/>
        <v>20</v>
      </c>
      <c r="EK258" s="201"/>
      <c r="EL258" s="201"/>
      <c r="EM258" s="203"/>
      <c r="EN258" s="201"/>
      <c r="EO258" s="201"/>
      <c r="EP258" s="201"/>
      <c r="EQ258" s="201">
        <f t="shared" si="358"/>
        <v>0</v>
      </c>
      <c r="ER258" s="201"/>
      <c r="ES258" s="201"/>
      <c r="ET258" s="203"/>
      <c r="EU258" s="201"/>
      <c r="EV258" s="201"/>
      <c r="EW258" s="201"/>
      <c r="EX258" s="201">
        <f t="shared" si="359"/>
        <v>20</v>
      </c>
      <c r="EY258" s="201"/>
      <c r="EZ258" s="201"/>
      <c r="FA258" s="203"/>
      <c r="FB258" s="201"/>
      <c r="FC258" s="201"/>
      <c r="FD258" s="201"/>
      <c r="FE258" s="201">
        <f t="shared" si="360"/>
        <v>0</v>
      </c>
      <c r="FF258" s="201"/>
      <c r="FG258" s="201"/>
      <c r="FH258" s="203"/>
      <c r="FI258" s="201"/>
      <c r="FJ258" s="201"/>
      <c r="FK258" s="201"/>
      <c r="FL258" s="201" t="str">
        <f t="shared" si="361"/>
        <v/>
      </c>
      <c r="FM258" s="201"/>
      <c r="FN258" s="201"/>
      <c r="FO258" s="203"/>
      <c r="FP258" s="201"/>
      <c r="FQ258" s="201"/>
      <c r="FR258" s="201"/>
      <c r="FS258" s="201">
        <f t="shared" si="362"/>
        <v>0</v>
      </c>
      <c r="FT258" s="201"/>
      <c r="FU258" s="201"/>
      <c r="FV258" s="201"/>
      <c r="FW258" s="201"/>
      <c r="FX258" s="201"/>
      <c r="FY258" s="201"/>
      <c r="FZ258" s="201" t="str">
        <f t="shared" si="363"/>
        <v/>
      </c>
      <c r="GA258" s="201"/>
      <c r="GB258" s="201"/>
      <c r="GC258" s="203"/>
      <c r="GD258" s="201"/>
      <c r="GE258" s="201"/>
      <c r="GF258" s="201"/>
      <c r="GG258" s="201" t="str">
        <f t="shared" si="364"/>
        <v/>
      </c>
      <c r="GH258" s="201"/>
      <c r="GI258" s="201"/>
      <c r="GJ258" s="203"/>
      <c r="GK258" s="201"/>
      <c r="GL258" s="201"/>
      <c r="GM258" s="201"/>
      <c r="GN258" s="201" t="str">
        <f t="shared" si="365"/>
        <v/>
      </c>
      <c r="GO258" s="201"/>
      <c r="GP258" s="201"/>
      <c r="GQ258" s="203"/>
      <c r="GR258" s="201"/>
      <c r="GS258" s="201"/>
      <c r="GT258" s="201"/>
      <c r="GU258" s="201" t="str">
        <f t="shared" si="366"/>
        <v/>
      </c>
      <c r="GV258" s="201"/>
      <c r="GW258" s="201"/>
      <c r="GX258" s="203"/>
      <c r="GY258" s="201"/>
      <c r="GZ258" s="201"/>
      <c r="HA258" s="201"/>
      <c r="HB258" s="201" t="str">
        <f t="shared" si="367"/>
        <v/>
      </c>
      <c r="HC258" s="201"/>
      <c r="HD258" s="201"/>
      <c r="HE258" s="203"/>
      <c r="HF258" s="201"/>
      <c r="HG258" s="201"/>
      <c r="HH258" s="201"/>
      <c r="HI258" s="201" t="str">
        <f t="shared" si="368"/>
        <v/>
      </c>
      <c r="HJ258" s="201"/>
      <c r="HK258" s="201"/>
      <c r="HL258" s="201"/>
      <c r="HM258" s="201"/>
      <c r="HN258" s="201"/>
      <c r="HO258" s="201"/>
      <c r="HP258" s="201" t="str">
        <f t="shared" si="369"/>
        <v/>
      </c>
      <c r="HQ258" s="201"/>
      <c r="HR258" s="201"/>
      <c r="HS258" s="203"/>
      <c r="HT258" s="201"/>
      <c r="HU258" s="201"/>
      <c r="HV258" s="201"/>
      <c r="HW258" s="201" t="str">
        <f t="shared" si="370"/>
        <v/>
      </c>
      <c r="HX258" s="201"/>
      <c r="HY258" s="201"/>
      <c r="HZ258" s="203"/>
      <c r="IA258" s="201"/>
      <c r="IB258" s="201"/>
      <c r="IC258" s="201"/>
      <c r="ID258" s="201" t="str">
        <f t="shared" si="371"/>
        <v/>
      </c>
      <c r="IE258" s="201"/>
      <c r="IF258" s="201"/>
      <c r="IG258" s="203"/>
      <c r="IH258" s="201"/>
      <c r="II258" s="201"/>
      <c r="IJ258" s="201"/>
      <c r="IK258" s="201" t="str">
        <f t="shared" si="372"/>
        <v/>
      </c>
      <c r="IL258" s="201"/>
      <c r="IM258" s="201"/>
      <c r="IN258" s="203"/>
      <c r="IO258" s="201"/>
      <c r="IP258" s="201"/>
      <c r="IQ258" s="201"/>
      <c r="IR258" s="201" t="str">
        <f t="shared" si="373"/>
        <v/>
      </c>
      <c r="IS258" s="201"/>
      <c r="IT258" s="201"/>
      <c r="IU258" s="203"/>
      <c r="IV258" s="201"/>
      <c r="IW258" s="201"/>
      <c r="IX258" s="201"/>
      <c r="IY258" s="201" t="str">
        <f t="shared" si="374"/>
        <v/>
      </c>
      <c r="IZ258" s="201"/>
      <c r="JA258" s="201"/>
      <c r="JB258" s="201"/>
      <c r="JC258" s="201"/>
      <c r="JD258" s="201"/>
      <c r="JE258" s="201"/>
      <c r="JF258" s="201" t="str">
        <f t="shared" si="375"/>
        <v/>
      </c>
      <c r="JG258" s="201"/>
      <c r="JH258" s="201"/>
      <c r="JI258" s="203"/>
      <c r="JJ258" s="201"/>
      <c r="JK258" s="201"/>
      <c r="JL258" s="201"/>
      <c r="JM258" s="201" t="str">
        <f t="shared" si="376"/>
        <v/>
      </c>
      <c r="JN258" s="201"/>
      <c r="JO258" s="201"/>
      <c r="JP258" s="203"/>
      <c r="JQ258" s="201"/>
      <c r="JR258" s="201"/>
      <c r="JS258" s="201"/>
      <c r="JT258" s="201" t="str">
        <f t="shared" si="377"/>
        <v/>
      </c>
      <c r="JU258" s="201"/>
      <c r="JV258" s="201"/>
      <c r="JW258" s="203"/>
      <c r="JX258" s="201"/>
      <c r="JY258" s="201"/>
      <c r="JZ258" s="201"/>
      <c r="KA258" s="201" t="str">
        <f t="shared" si="378"/>
        <v/>
      </c>
      <c r="KB258" s="201"/>
      <c r="KC258" s="201"/>
      <c r="KD258" s="203"/>
      <c r="KE258" s="201"/>
      <c r="KF258" s="201"/>
      <c r="KG258" s="201"/>
      <c r="KH258" s="201" t="str">
        <f t="shared" si="379"/>
        <v/>
      </c>
      <c r="KI258" s="201"/>
      <c r="KJ258" s="201"/>
      <c r="KK258" s="203"/>
      <c r="KL258" s="201"/>
      <c r="KM258" s="201"/>
      <c r="KN258" s="201"/>
      <c r="KO258" s="201" t="str">
        <f t="shared" si="380"/>
        <v/>
      </c>
      <c r="KP258" s="201"/>
      <c r="KQ258" s="201"/>
      <c r="KR258" s="201"/>
      <c r="KS258" s="201"/>
      <c r="KT258" s="201"/>
      <c r="KU258" s="201"/>
      <c r="KV258" s="201" t="str">
        <f t="shared" si="381"/>
        <v/>
      </c>
      <c r="KW258" s="201"/>
      <c r="KX258" s="201"/>
      <c r="KY258" s="203"/>
      <c r="KZ258" s="201"/>
      <c r="LA258" s="201"/>
      <c r="LB258" s="201"/>
      <c r="LC258" s="201" t="str">
        <f t="shared" si="382"/>
        <v/>
      </c>
      <c r="LD258" s="201"/>
      <c r="LE258" s="201"/>
      <c r="LF258" s="203"/>
      <c r="LG258" s="201"/>
      <c r="LH258" s="201"/>
      <c r="LI258" s="201"/>
      <c r="LJ258" s="201" t="str">
        <f t="shared" si="323"/>
        <v/>
      </c>
      <c r="LK258" s="201"/>
      <c r="LL258" s="201"/>
      <c r="LM258" s="203"/>
      <c r="LN258" s="201"/>
      <c r="LO258" s="201"/>
      <c r="LP258" s="201"/>
      <c r="LQ258" s="201" t="str">
        <f t="shared" si="324"/>
        <v/>
      </c>
      <c r="LR258" s="201"/>
      <c r="LS258" s="201"/>
      <c r="LT258" s="203"/>
      <c r="LU258" s="201"/>
      <c r="LV258" s="201"/>
      <c r="LW258" s="201"/>
      <c r="LX258" s="201" t="str">
        <f t="shared" si="325"/>
        <v/>
      </c>
      <c r="LY258" s="201"/>
      <c r="LZ258" s="201"/>
      <c r="MA258" s="203"/>
      <c r="MB258" s="201"/>
      <c r="MC258" s="201"/>
      <c r="MD258" s="201"/>
      <c r="ME258" s="201" t="str">
        <f t="shared" si="326"/>
        <v/>
      </c>
      <c r="MF258" s="201"/>
      <c r="MG258" s="201"/>
      <c r="MH258" s="201"/>
      <c r="MI258" s="201"/>
      <c r="MJ258" s="201"/>
      <c r="MK258" s="201"/>
      <c r="ML258" s="201" t="str">
        <f t="shared" si="327"/>
        <v/>
      </c>
      <c r="MM258" s="201"/>
      <c r="MN258" s="201"/>
      <c r="MO258" s="203"/>
      <c r="MP258" s="201"/>
      <c r="MQ258" s="201"/>
      <c r="MR258" s="201"/>
      <c r="MS258" s="201" t="str">
        <f t="shared" si="328"/>
        <v/>
      </c>
      <c r="MT258" s="201"/>
      <c r="MU258" s="201"/>
      <c r="MV258" s="203"/>
      <c r="MW258" s="201"/>
      <c r="MX258" s="201"/>
      <c r="MY258" s="201"/>
      <c r="MZ258" s="201" t="str">
        <f t="shared" si="329"/>
        <v/>
      </c>
      <c r="NA258" s="201"/>
      <c r="NB258" s="201"/>
      <c r="NC258" s="203"/>
      <c r="ND258" s="201"/>
      <c r="NE258" s="201"/>
      <c r="NF258" s="201"/>
      <c r="NG258" s="201" t="str">
        <f t="shared" si="330"/>
        <v/>
      </c>
      <c r="NH258" s="201"/>
      <c r="NI258" s="201"/>
      <c r="NJ258" s="203"/>
      <c r="NK258" s="201"/>
      <c r="NL258" s="201"/>
      <c r="NM258" s="201"/>
      <c r="NN258" s="201" t="str">
        <f t="shared" si="331"/>
        <v/>
      </c>
      <c r="NO258" s="201"/>
      <c r="NP258" s="201"/>
      <c r="NQ258" s="203"/>
      <c r="NR258" s="201"/>
      <c r="NS258" s="201"/>
      <c r="NT258" s="201"/>
      <c r="NU258" s="201" t="str">
        <f t="shared" si="332"/>
        <v/>
      </c>
      <c r="NV258" s="201"/>
      <c r="NW258" s="201"/>
      <c r="NX258" s="201"/>
      <c r="NY258" s="201"/>
      <c r="NZ258" s="201"/>
      <c r="OA258" s="201"/>
      <c r="OB258" s="201" t="str">
        <f t="shared" si="333"/>
        <v/>
      </c>
      <c r="OC258" s="201"/>
      <c r="OD258" s="201"/>
      <c r="OE258" s="203"/>
      <c r="OF258" s="201"/>
      <c r="OG258" s="201"/>
      <c r="OH258" s="201"/>
      <c r="OI258" s="201" t="str">
        <f t="shared" si="334"/>
        <v/>
      </c>
      <c r="OJ258" s="201"/>
      <c r="OK258" s="201"/>
      <c r="OL258" s="203"/>
      <c r="OM258" s="201"/>
      <c r="ON258" s="201"/>
      <c r="OO258" s="201"/>
      <c r="OP258" s="201" t="str">
        <f t="shared" si="335"/>
        <v/>
      </c>
      <c r="OQ258" s="201"/>
      <c r="OR258" s="201"/>
      <c r="OS258" s="203"/>
      <c r="OT258" s="201"/>
      <c r="OU258" s="201"/>
      <c r="OV258" s="201"/>
      <c r="OW258" s="201" t="str">
        <f t="shared" si="336"/>
        <v/>
      </c>
      <c r="OX258" s="201"/>
      <c r="OY258" s="201"/>
      <c r="OZ258" s="203"/>
      <c r="PA258" s="201"/>
      <c r="PB258" s="201"/>
      <c r="PC258" s="201"/>
      <c r="PD258" s="201" t="str">
        <f t="shared" si="337"/>
        <v/>
      </c>
      <c r="PE258" s="201"/>
      <c r="PF258" s="201"/>
      <c r="PG258" s="203"/>
      <c r="PH258" s="201"/>
      <c r="PI258" s="201"/>
      <c r="PJ258" s="201"/>
      <c r="PK258" s="201" t="str">
        <f t="shared" si="338"/>
        <v/>
      </c>
      <c r="PL258" s="201"/>
      <c r="PM258" s="201"/>
      <c r="PN258" s="201"/>
      <c r="PO258" s="201"/>
      <c r="PP258" s="201"/>
      <c r="PQ258" s="201"/>
      <c r="PR258" s="201" t="str">
        <f t="shared" si="339"/>
        <v/>
      </c>
      <c r="PS258" s="201"/>
      <c r="PT258" s="201"/>
      <c r="PU258" s="201"/>
      <c r="PV258" s="201"/>
      <c r="PW258" s="201"/>
      <c r="PX258" s="201"/>
      <c r="PY258" s="201" t="str">
        <f t="shared" si="340"/>
        <v/>
      </c>
      <c r="PZ258" s="201"/>
      <c r="QA258" s="201"/>
      <c r="QB258" s="201"/>
      <c r="QC258" s="201"/>
      <c r="QD258" s="201"/>
      <c r="QE258" s="201"/>
      <c r="QF258" s="201" t="str">
        <f t="shared" si="341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5" x14ac:dyDescent="0.2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342"/>
        <v>0</v>
      </c>
      <c r="AJ259" s="201"/>
      <c r="AK259" s="201"/>
      <c r="AL259" s="203"/>
      <c r="AM259" s="201"/>
      <c r="AN259" s="201"/>
      <c r="AO259" s="201"/>
      <c r="AP259" s="201">
        <f t="shared" si="343"/>
        <v>0</v>
      </c>
      <c r="AQ259" s="201"/>
      <c r="AR259" s="201"/>
      <c r="AS259" s="203"/>
      <c r="AT259" s="201"/>
      <c r="AU259" s="201"/>
      <c r="AV259" s="201"/>
      <c r="AW259" s="201">
        <f t="shared" si="344"/>
        <v>0</v>
      </c>
      <c r="AX259" s="201"/>
      <c r="AY259" s="201"/>
      <c r="AZ259" s="201"/>
      <c r="BA259" s="201"/>
      <c r="BB259" s="201"/>
      <c r="BC259" s="201"/>
      <c r="BD259" s="201">
        <f t="shared" si="345"/>
        <v>0</v>
      </c>
      <c r="BE259" s="201"/>
      <c r="BF259" s="201"/>
      <c r="BG259" s="203"/>
      <c r="BH259" s="201"/>
      <c r="BI259" s="201"/>
      <c r="BJ259" s="201"/>
      <c r="BK259" s="201">
        <f t="shared" si="346"/>
        <v>0</v>
      </c>
      <c r="BL259" s="201"/>
      <c r="BM259" s="201"/>
      <c r="BN259" s="203"/>
      <c r="BO259" s="201"/>
      <c r="BP259" s="201"/>
      <c r="BQ259" s="201"/>
      <c r="BR259" s="201">
        <f t="shared" si="347"/>
        <v>0</v>
      </c>
      <c r="BS259" s="201"/>
      <c r="BT259" s="201"/>
      <c r="BU259" s="203"/>
      <c r="BV259" s="201"/>
      <c r="BW259" s="201"/>
      <c r="BX259" s="201"/>
      <c r="BY259" s="201">
        <f t="shared" si="348"/>
        <v>30</v>
      </c>
      <c r="BZ259" s="201"/>
      <c r="CA259" s="201"/>
      <c r="CB259" s="203"/>
      <c r="CC259" s="201"/>
      <c r="CD259" s="201"/>
      <c r="CE259" s="201"/>
      <c r="CF259" s="201">
        <f t="shared" si="349"/>
        <v>0</v>
      </c>
      <c r="CG259" s="201"/>
      <c r="CH259" s="201"/>
      <c r="CI259" s="203"/>
      <c r="CJ259" s="201"/>
      <c r="CK259" s="201"/>
      <c r="CL259" s="201"/>
      <c r="CM259" s="201">
        <f t="shared" si="350"/>
        <v>0</v>
      </c>
      <c r="CN259" s="201"/>
      <c r="CO259" s="201"/>
      <c r="CP259" s="201"/>
      <c r="CQ259" s="201"/>
      <c r="CR259" s="201"/>
      <c r="CS259" s="201"/>
      <c r="CT259" s="201">
        <f t="shared" si="351"/>
        <v>0</v>
      </c>
      <c r="CU259" s="201"/>
      <c r="CV259" s="201"/>
      <c r="CW259" s="203"/>
      <c r="CX259" s="201"/>
      <c r="CY259" s="201"/>
      <c r="CZ259" s="201"/>
      <c r="DA259" s="201">
        <f t="shared" si="352"/>
        <v>20</v>
      </c>
      <c r="DB259" s="201"/>
      <c r="DC259" s="201"/>
      <c r="DD259" s="203"/>
      <c r="DE259" s="201"/>
      <c r="DF259" s="201"/>
      <c r="DG259" s="201"/>
      <c r="DH259" s="201">
        <f t="shared" si="353"/>
        <v>0</v>
      </c>
      <c r="DI259" s="201"/>
      <c r="DJ259" s="201"/>
      <c r="DK259" s="203"/>
      <c r="DL259" s="201"/>
      <c r="DM259" s="201"/>
      <c r="DN259" s="201"/>
      <c r="DO259" s="201">
        <f t="shared" si="354"/>
        <v>0</v>
      </c>
      <c r="DP259" s="201"/>
      <c r="DQ259" s="201"/>
      <c r="DR259" s="203"/>
      <c r="DS259" s="201"/>
      <c r="DT259" s="201"/>
      <c r="DU259" s="201"/>
      <c r="DV259" s="201">
        <f t="shared" si="355"/>
        <v>0</v>
      </c>
      <c r="DW259" s="201"/>
      <c r="DX259" s="201"/>
      <c r="DY259" s="203"/>
      <c r="DZ259" s="201"/>
      <c r="EA259" s="201"/>
      <c r="EB259" s="201"/>
      <c r="EC259" s="201">
        <f t="shared" si="356"/>
        <v>0</v>
      </c>
      <c r="ED259" s="201"/>
      <c r="EE259" s="201"/>
      <c r="EF259" s="201"/>
      <c r="EG259" s="201"/>
      <c r="EH259" s="201"/>
      <c r="EI259" s="201"/>
      <c r="EJ259" s="201">
        <f t="shared" si="357"/>
        <v>0</v>
      </c>
      <c r="EK259" s="201"/>
      <c r="EL259" s="201"/>
      <c r="EM259" s="203"/>
      <c r="EN259" s="201"/>
      <c r="EO259" s="201"/>
      <c r="EP259" s="201"/>
      <c r="EQ259" s="201">
        <f t="shared" si="358"/>
        <v>0</v>
      </c>
      <c r="ER259" s="201"/>
      <c r="ES259" s="201"/>
      <c r="ET259" s="203"/>
      <c r="EU259" s="201"/>
      <c r="EV259" s="201"/>
      <c r="EW259" s="201"/>
      <c r="EX259" s="201">
        <f t="shared" si="359"/>
        <v>0</v>
      </c>
      <c r="EY259" s="201"/>
      <c r="EZ259" s="201"/>
      <c r="FA259" s="203"/>
      <c r="FB259" s="201"/>
      <c r="FC259" s="201"/>
      <c r="FD259" s="201"/>
      <c r="FE259" s="201">
        <f t="shared" si="360"/>
        <v>0</v>
      </c>
      <c r="FF259" s="201"/>
      <c r="FG259" s="201"/>
      <c r="FH259" s="203"/>
      <c r="FI259" s="201"/>
      <c r="FJ259" s="201"/>
      <c r="FK259" s="201"/>
      <c r="FL259" s="201" t="str">
        <f t="shared" si="361"/>
        <v/>
      </c>
      <c r="FM259" s="201"/>
      <c r="FN259" s="201"/>
      <c r="FO259" s="203"/>
      <c r="FP259" s="201"/>
      <c r="FQ259" s="201"/>
      <c r="FR259" s="201"/>
      <c r="FS259" s="201">
        <f t="shared" si="362"/>
        <v>0</v>
      </c>
      <c r="FT259" s="201"/>
      <c r="FU259" s="201"/>
      <c r="FV259" s="201"/>
      <c r="FW259" s="201"/>
      <c r="FX259" s="201"/>
      <c r="FY259" s="201"/>
      <c r="FZ259" s="201" t="str">
        <f t="shared" si="363"/>
        <v/>
      </c>
      <c r="GA259" s="201"/>
      <c r="GB259" s="201"/>
      <c r="GC259" s="203"/>
      <c r="GD259" s="201"/>
      <c r="GE259" s="201"/>
      <c r="GF259" s="201"/>
      <c r="GG259" s="201" t="str">
        <f t="shared" si="364"/>
        <v/>
      </c>
      <c r="GH259" s="201"/>
      <c r="GI259" s="201"/>
      <c r="GJ259" s="203"/>
      <c r="GK259" s="201"/>
      <c r="GL259" s="201"/>
      <c r="GM259" s="201"/>
      <c r="GN259" s="201" t="str">
        <f t="shared" si="365"/>
        <v/>
      </c>
      <c r="GO259" s="201"/>
      <c r="GP259" s="201"/>
      <c r="GQ259" s="203"/>
      <c r="GR259" s="201"/>
      <c r="GS259" s="201"/>
      <c r="GT259" s="201"/>
      <c r="GU259" s="201" t="str">
        <f t="shared" si="366"/>
        <v/>
      </c>
      <c r="GV259" s="201"/>
      <c r="GW259" s="201"/>
      <c r="GX259" s="203"/>
      <c r="GY259" s="201"/>
      <c r="GZ259" s="201"/>
      <c r="HA259" s="201"/>
      <c r="HB259" s="201" t="str">
        <f t="shared" si="367"/>
        <v/>
      </c>
      <c r="HC259" s="201"/>
      <c r="HD259" s="201"/>
      <c r="HE259" s="203"/>
      <c r="HF259" s="201"/>
      <c r="HG259" s="201"/>
      <c r="HH259" s="201"/>
      <c r="HI259" s="201" t="str">
        <f t="shared" si="368"/>
        <v/>
      </c>
      <c r="HJ259" s="201"/>
      <c r="HK259" s="201"/>
      <c r="HL259" s="201"/>
      <c r="HM259" s="201"/>
      <c r="HN259" s="201"/>
      <c r="HO259" s="201"/>
      <c r="HP259" s="201" t="str">
        <f t="shared" si="369"/>
        <v/>
      </c>
      <c r="HQ259" s="201"/>
      <c r="HR259" s="201"/>
      <c r="HS259" s="203"/>
      <c r="HT259" s="201"/>
      <c r="HU259" s="201"/>
      <c r="HV259" s="201"/>
      <c r="HW259" s="201" t="str">
        <f t="shared" si="370"/>
        <v/>
      </c>
      <c r="HX259" s="201"/>
      <c r="HY259" s="201"/>
      <c r="HZ259" s="203"/>
      <c r="IA259" s="201"/>
      <c r="IB259" s="201"/>
      <c r="IC259" s="201"/>
      <c r="ID259" s="201" t="str">
        <f t="shared" si="371"/>
        <v/>
      </c>
      <c r="IE259" s="201"/>
      <c r="IF259" s="201"/>
      <c r="IG259" s="203"/>
      <c r="IH259" s="201"/>
      <c r="II259" s="201"/>
      <c r="IJ259" s="201"/>
      <c r="IK259" s="201" t="str">
        <f t="shared" si="372"/>
        <v/>
      </c>
      <c r="IL259" s="201"/>
      <c r="IM259" s="201"/>
      <c r="IN259" s="203"/>
      <c r="IO259" s="201"/>
      <c r="IP259" s="201"/>
      <c r="IQ259" s="201"/>
      <c r="IR259" s="201" t="str">
        <f t="shared" si="373"/>
        <v/>
      </c>
      <c r="IS259" s="201"/>
      <c r="IT259" s="201"/>
      <c r="IU259" s="203"/>
      <c r="IV259" s="201"/>
      <c r="IW259" s="201"/>
      <c r="IX259" s="201"/>
      <c r="IY259" s="201" t="str">
        <f t="shared" si="374"/>
        <v/>
      </c>
      <c r="IZ259" s="201"/>
      <c r="JA259" s="201"/>
      <c r="JB259" s="201"/>
      <c r="JC259" s="201"/>
      <c r="JD259" s="201"/>
      <c r="JE259" s="201"/>
      <c r="JF259" s="201" t="str">
        <f t="shared" si="375"/>
        <v/>
      </c>
      <c r="JG259" s="201"/>
      <c r="JH259" s="201"/>
      <c r="JI259" s="203"/>
      <c r="JJ259" s="201"/>
      <c r="JK259" s="201"/>
      <c r="JL259" s="201"/>
      <c r="JM259" s="201" t="str">
        <f t="shared" si="376"/>
        <v/>
      </c>
      <c r="JN259" s="201"/>
      <c r="JO259" s="201"/>
      <c r="JP259" s="203"/>
      <c r="JQ259" s="201"/>
      <c r="JR259" s="201"/>
      <c r="JS259" s="201"/>
      <c r="JT259" s="201" t="str">
        <f t="shared" si="377"/>
        <v/>
      </c>
      <c r="JU259" s="201"/>
      <c r="JV259" s="201"/>
      <c r="JW259" s="203"/>
      <c r="JX259" s="201"/>
      <c r="JY259" s="201"/>
      <c r="JZ259" s="201"/>
      <c r="KA259" s="201" t="str">
        <f t="shared" si="378"/>
        <v/>
      </c>
      <c r="KB259" s="201"/>
      <c r="KC259" s="201"/>
      <c r="KD259" s="203"/>
      <c r="KE259" s="201"/>
      <c r="KF259" s="201"/>
      <c r="KG259" s="201"/>
      <c r="KH259" s="201" t="str">
        <f t="shared" si="379"/>
        <v/>
      </c>
      <c r="KI259" s="201"/>
      <c r="KJ259" s="201"/>
      <c r="KK259" s="203"/>
      <c r="KL259" s="201"/>
      <c r="KM259" s="201"/>
      <c r="KN259" s="201"/>
      <c r="KO259" s="201" t="str">
        <f t="shared" si="380"/>
        <v/>
      </c>
      <c r="KP259" s="201"/>
      <c r="KQ259" s="201"/>
      <c r="KR259" s="201"/>
      <c r="KS259" s="201"/>
      <c r="KT259" s="201"/>
      <c r="KU259" s="201"/>
      <c r="KV259" s="201" t="str">
        <f t="shared" si="381"/>
        <v/>
      </c>
      <c r="KW259" s="201"/>
      <c r="KX259" s="201"/>
      <c r="KY259" s="203"/>
      <c r="KZ259" s="201"/>
      <c r="LA259" s="201"/>
      <c r="LB259" s="201"/>
      <c r="LC259" s="201" t="str">
        <f t="shared" si="382"/>
        <v/>
      </c>
      <c r="LD259" s="201"/>
      <c r="LE259" s="201"/>
      <c r="LF259" s="203"/>
      <c r="LG259" s="201"/>
      <c r="LH259" s="201"/>
      <c r="LI259" s="201"/>
      <c r="LJ259" s="201" t="str">
        <f t="shared" si="323"/>
        <v/>
      </c>
      <c r="LK259" s="201"/>
      <c r="LL259" s="201"/>
      <c r="LM259" s="203"/>
      <c r="LN259" s="201"/>
      <c r="LO259" s="201"/>
      <c r="LP259" s="201"/>
      <c r="LQ259" s="201" t="str">
        <f t="shared" si="324"/>
        <v/>
      </c>
      <c r="LR259" s="201"/>
      <c r="LS259" s="201"/>
      <c r="LT259" s="203"/>
      <c r="LU259" s="201"/>
      <c r="LV259" s="201"/>
      <c r="LW259" s="201"/>
      <c r="LX259" s="201" t="str">
        <f t="shared" si="325"/>
        <v/>
      </c>
      <c r="LY259" s="201"/>
      <c r="LZ259" s="201"/>
      <c r="MA259" s="203"/>
      <c r="MB259" s="201"/>
      <c r="MC259" s="201"/>
      <c r="MD259" s="201"/>
      <c r="ME259" s="201" t="str">
        <f t="shared" si="326"/>
        <v/>
      </c>
      <c r="MF259" s="201"/>
      <c r="MG259" s="201"/>
      <c r="MH259" s="201"/>
      <c r="MI259" s="201"/>
      <c r="MJ259" s="201"/>
      <c r="MK259" s="201"/>
      <c r="ML259" s="201" t="str">
        <f t="shared" si="327"/>
        <v/>
      </c>
      <c r="MM259" s="201"/>
      <c r="MN259" s="201"/>
      <c r="MO259" s="203"/>
      <c r="MP259" s="201"/>
      <c r="MQ259" s="201"/>
      <c r="MR259" s="201"/>
      <c r="MS259" s="201" t="str">
        <f t="shared" si="328"/>
        <v/>
      </c>
      <c r="MT259" s="201"/>
      <c r="MU259" s="201"/>
      <c r="MV259" s="203"/>
      <c r="MW259" s="201"/>
      <c r="MX259" s="201"/>
      <c r="MY259" s="201"/>
      <c r="MZ259" s="201" t="str">
        <f t="shared" si="329"/>
        <v/>
      </c>
      <c r="NA259" s="201"/>
      <c r="NB259" s="201"/>
      <c r="NC259" s="203"/>
      <c r="ND259" s="201"/>
      <c r="NE259" s="201"/>
      <c r="NF259" s="201"/>
      <c r="NG259" s="201" t="str">
        <f t="shared" si="330"/>
        <v/>
      </c>
      <c r="NH259" s="201"/>
      <c r="NI259" s="201"/>
      <c r="NJ259" s="203"/>
      <c r="NK259" s="201"/>
      <c r="NL259" s="201"/>
      <c r="NM259" s="201"/>
      <c r="NN259" s="201" t="str">
        <f t="shared" si="331"/>
        <v/>
      </c>
      <c r="NO259" s="201"/>
      <c r="NP259" s="201"/>
      <c r="NQ259" s="203"/>
      <c r="NR259" s="201"/>
      <c r="NS259" s="201"/>
      <c r="NT259" s="201"/>
      <c r="NU259" s="201" t="str">
        <f t="shared" si="332"/>
        <v/>
      </c>
      <c r="NV259" s="201"/>
      <c r="NW259" s="201"/>
      <c r="NX259" s="201"/>
      <c r="NY259" s="201"/>
      <c r="NZ259" s="201"/>
      <c r="OA259" s="201"/>
      <c r="OB259" s="201" t="str">
        <f t="shared" si="333"/>
        <v/>
      </c>
      <c r="OC259" s="201"/>
      <c r="OD259" s="201"/>
      <c r="OE259" s="203"/>
      <c r="OF259" s="201"/>
      <c r="OG259" s="201"/>
      <c r="OH259" s="201"/>
      <c r="OI259" s="201" t="str">
        <f t="shared" si="334"/>
        <v/>
      </c>
      <c r="OJ259" s="201"/>
      <c r="OK259" s="201"/>
      <c r="OL259" s="203"/>
      <c r="OM259" s="201"/>
      <c r="ON259" s="201"/>
      <c r="OO259" s="201"/>
      <c r="OP259" s="201" t="str">
        <f t="shared" si="335"/>
        <v/>
      </c>
      <c r="OQ259" s="201"/>
      <c r="OR259" s="201"/>
      <c r="OS259" s="203"/>
      <c r="OT259" s="201"/>
      <c r="OU259" s="201"/>
      <c r="OV259" s="201"/>
      <c r="OW259" s="201" t="str">
        <f t="shared" si="336"/>
        <v/>
      </c>
      <c r="OX259" s="201"/>
      <c r="OY259" s="201"/>
      <c r="OZ259" s="203"/>
      <c r="PA259" s="201"/>
      <c r="PB259" s="201"/>
      <c r="PC259" s="201"/>
      <c r="PD259" s="201" t="str">
        <f t="shared" si="337"/>
        <v/>
      </c>
      <c r="PE259" s="201"/>
      <c r="PF259" s="201"/>
      <c r="PG259" s="203"/>
      <c r="PH259" s="201"/>
      <c r="PI259" s="201"/>
      <c r="PJ259" s="201"/>
      <c r="PK259" s="201" t="str">
        <f t="shared" si="338"/>
        <v/>
      </c>
      <c r="PL259" s="201"/>
      <c r="PM259" s="201"/>
      <c r="PN259" s="201"/>
      <c r="PO259" s="201"/>
      <c r="PP259" s="201"/>
      <c r="PQ259" s="201"/>
      <c r="PR259" s="201" t="str">
        <f t="shared" si="339"/>
        <v/>
      </c>
      <c r="PS259" s="201"/>
      <c r="PT259" s="201"/>
      <c r="PU259" s="201"/>
      <c r="PV259" s="201"/>
      <c r="PW259" s="201"/>
      <c r="PX259" s="201"/>
      <c r="PY259" s="201" t="str">
        <f t="shared" si="340"/>
        <v/>
      </c>
      <c r="PZ259" s="201"/>
      <c r="QA259" s="201"/>
      <c r="QB259" s="201"/>
      <c r="QC259" s="201"/>
      <c r="QD259" s="201"/>
      <c r="QE259" s="201"/>
      <c r="QF259" s="201" t="str">
        <f t="shared" si="341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5" x14ac:dyDescent="0.2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342"/>
        <v>0</v>
      </c>
      <c r="AJ260" s="201"/>
      <c r="AK260" s="201"/>
      <c r="AL260" s="203"/>
      <c r="AM260" s="201"/>
      <c r="AN260" s="201"/>
      <c r="AO260" s="201"/>
      <c r="AP260" s="201">
        <f t="shared" si="343"/>
        <v>20</v>
      </c>
      <c r="AQ260" s="201"/>
      <c r="AR260" s="201"/>
      <c r="AS260" s="203"/>
      <c r="AT260" s="201"/>
      <c r="AU260" s="201"/>
      <c r="AV260" s="201"/>
      <c r="AW260" s="201">
        <f t="shared" si="344"/>
        <v>0</v>
      </c>
      <c r="AX260" s="201"/>
      <c r="AY260" s="201"/>
      <c r="AZ260" s="201"/>
      <c r="BA260" s="201"/>
      <c r="BB260" s="201"/>
      <c r="BC260" s="201"/>
      <c r="BD260" s="201">
        <f t="shared" si="345"/>
        <v>0</v>
      </c>
      <c r="BE260" s="201"/>
      <c r="BF260" s="201"/>
      <c r="BG260" s="203"/>
      <c r="BH260" s="201"/>
      <c r="BI260" s="201"/>
      <c r="BJ260" s="201"/>
      <c r="BK260" s="201">
        <f t="shared" si="346"/>
        <v>20</v>
      </c>
      <c r="BL260" s="201"/>
      <c r="BM260" s="201"/>
      <c r="BN260" s="203"/>
      <c r="BO260" s="201"/>
      <c r="BP260" s="201"/>
      <c r="BQ260" s="201"/>
      <c r="BR260" s="201">
        <f t="shared" si="347"/>
        <v>0</v>
      </c>
      <c r="BS260" s="201"/>
      <c r="BT260" s="201"/>
      <c r="BU260" s="203"/>
      <c r="BV260" s="201"/>
      <c r="BW260" s="201"/>
      <c r="BX260" s="201"/>
      <c r="BY260" s="201">
        <f t="shared" si="348"/>
        <v>0</v>
      </c>
      <c r="BZ260" s="201"/>
      <c r="CA260" s="201"/>
      <c r="CB260" s="203"/>
      <c r="CC260" s="201"/>
      <c r="CD260" s="201"/>
      <c r="CE260" s="201"/>
      <c r="CF260" s="201">
        <f t="shared" si="349"/>
        <v>0</v>
      </c>
      <c r="CG260" s="201"/>
      <c r="CH260" s="201"/>
      <c r="CI260" s="203"/>
      <c r="CJ260" s="201"/>
      <c r="CK260" s="201"/>
      <c r="CL260" s="201"/>
      <c r="CM260" s="201">
        <f t="shared" si="350"/>
        <v>0</v>
      </c>
      <c r="CN260" s="201"/>
      <c r="CO260" s="201"/>
      <c r="CP260" s="201"/>
      <c r="CQ260" s="201"/>
      <c r="CR260" s="201"/>
      <c r="CS260" s="201"/>
      <c r="CT260" s="201">
        <f t="shared" si="351"/>
        <v>0</v>
      </c>
      <c r="CU260" s="201"/>
      <c r="CV260" s="201"/>
      <c r="CW260" s="203"/>
      <c r="CX260" s="201"/>
      <c r="CY260" s="201"/>
      <c r="CZ260" s="201"/>
      <c r="DA260" s="201">
        <f t="shared" si="352"/>
        <v>0</v>
      </c>
      <c r="DB260" s="201"/>
      <c r="DC260" s="201"/>
      <c r="DD260" s="203"/>
      <c r="DE260" s="201"/>
      <c r="DF260" s="201"/>
      <c r="DG260" s="201"/>
      <c r="DH260" s="201">
        <f t="shared" si="353"/>
        <v>0</v>
      </c>
      <c r="DI260" s="201"/>
      <c r="DJ260" s="201"/>
      <c r="DK260" s="203"/>
      <c r="DL260" s="201"/>
      <c r="DM260" s="201"/>
      <c r="DN260" s="201"/>
      <c r="DO260" s="201">
        <f t="shared" si="354"/>
        <v>0</v>
      </c>
      <c r="DP260" s="201"/>
      <c r="DQ260" s="201"/>
      <c r="DR260" s="203"/>
      <c r="DS260" s="201"/>
      <c r="DT260" s="201"/>
      <c r="DU260" s="201"/>
      <c r="DV260" s="201">
        <f t="shared" si="355"/>
        <v>0</v>
      </c>
      <c r="DW260" s="201"/>
      <c r="DX260" s="201"/>
      <c r="DY260" s="203"/>
      <c r="DZ260" s="201"/>
      <c r="EA260" s="201"/>
      <c r="EB260" s="201"/>
      <c r="EC260" s="201">
        <f t="shared" si="356"/>
        <v>0</v>
      </c>
      <c r="ED260" s="201"/>
      <c r="EE260" s="201"/>
      <c r="EF260" s="201"/>
      <c r="EG260" s="201"/>
      <c r="EH260" s="201"/>
      <c r="EI260" s="201"/>
      <c r="EJ260" s="201">
        <f t="shared" si="357"/>
        <v>20</v>
      </c>
      <c r="EK260" s="201"/>
      <c r="EL260" s="201"/>
      <c r="EM260" s="203"/>
      <c r="EN260" s="201"/>
      <c r="EO260" s="201"/>
      <c r="EP260" s="201"/>
      <c r="EQ260" s="201">
        <f t="shared" si="358"/>
        <v>0</v>
      </c>
      <c r="ER260" s="201"/>
      <c r="ES260" s="201"/>
      <c r="ET260" s="203"/>
      <c r="EU260" s="201"/>
      <c r="EV260" s="201"/>
      <c r="EW260" s="201"/>
      <c r="EX260" s="201">
        <f t="shared" si="359"/>
        <v>20</v>
      </c>
      <c r="EY260" s="201"/>
      <c r="EZ260" s="201"/>
      <c r="FA260" s="203"/>
      <c r="FB260" s="201"/>
      <c r="FC260" s="201"/>
      <c r="FD260" s="201"/>
      <c r="FE260" s="201">
        <f t="shared" si="360"/>
        <v>0</v>
      </c>
      <c r="FF260" s="201"/>
      <c r="FG260" s="201"/>
      <c r="FH260" s="203"/>
      <c r="FI260" s="201"/>
      <c r="FJ260" s="201"/>
      <c r="FK260" s="201"/>
      <c r="FL260" s="201" t="str">
        <f t="shared" si="361"/>
        <v/>
      </c>
      <c r="FM260" s="201"/>
      <c r="FN260" s="201"/>
      <c r="FO260" s="203"/>
      <c r="FP260" s="201"/>
      <c r="FQ260" s="201"/>
      <c r="FR260" s="201"/>
      <c r="FS260" s="201">
        <f t="shared" si="362"/>
        <v>0</v>
      </c>
      <c r="FT260" s="201"/>
      <c r="FU260" s="201"/>
      <c r="FV260" s="201"/>
      <c r="FW260" s="201"/>
      <c r="FX260" s="201"/>
      <c r="FY260" s="201"/>
      <c r="FZ260" s="201" t="str">
        <f t="shared" si="363"/>
        <v/>
      </c>
      <c r="GA260" s="201"/>
      <c r="GB260" s="201"/>
      <c r="GC260" s="203"/>
      <c r="GD260" s="201"/>
      <c r="GE260" s="201"/>
      <c r="GF260" s="201"/>
      <c r="GG260" s="201" t="str">
        <f t="shared" si="364"/>
        <v/>
      </c>
      <c r="GH260" s="201"/>
      <c r="GI260" s="201"/>
      <c r="GJ260" s="203"/>
      <c r="GK260" s="201"/>
      <c r="GL260" s="201"/>
      <c r="GM260" s="201"/>
      <c r="GN260" s="201" t="str">
        <f t="shared" si="365"/>
        <v/>
      </c>
      <c r="GO260" s="201"/>
      <c r="GP260" s="201"/>
      <c r="GQ260" s="203"/>
      <c r="GR260" s="201"/>
      <c r="GS260" s="201"/>
      <c r="GT260" s="201"/>
      <c r="GU260" s="201" t="str">
        <f t="shared" si="366"/>
        <v/>
      </c>
      <c r="GV260" s="201"/>
      <c r="GW260" s="201"/>
      <c r="GX260" s="203"/>
      <c r="GY260" s="201"/>
      <c r="GZ260" s="201"/>
      <c r="HA260" s="201"/>
      <c r="HB260" s="201" t="str">
        <f t="shared" si="367"/>
        <v/>
      </c>
      <c r="HC260" s="201"/>
      <c r="HD260" s="201"/>
      <c r="HE260" s="203"/>
      <c r="HF260" s="201"/>
      <c r="HG260" s="201"/>
      <c r="HH260" s="201"/>
      <c r="HI260" s="201" t="str">
        <f t="shared" si="368"/>
        <v/>
      </c>
      <c r="HJ260" s="201"/>
      <c r="HK260" s="201"/>
      <c r="HL260" s="201"/>
      <c r="HM260" s="201"/>
      <c r="HN260" s="201"/>
      <c r="HO260" s="201"/>
      <c r="HP260" s="201" t="str">
        <f t="shared" si="369"/>
        <v/>
      </c>
      <c r="HQ260" s="201"/>
      <c r="HR260" s="201"/>
      <c r="HS260" s="203"/>
      <c r="HT260" s="201"/>
      <c r="HU260" s="201"/>
      <c r="HV260" s="201"/>
      <c r="HW260" s="201" t="str">
        <f t="shared" si="370"/>
        <v/>
      </c>
      <c r="HX260" s="201"/>
      <c r="HY260" s="201"/>
      <c r="HZ260" s="203"/>
      <c r="IA260" s="201"/>
      <c r="IB260" s="201"/>
      <c r="IC260" s="201"/>
      <c r="ID260" s="201" t="str">
        <f t="shared" si="371"/>
        <v/>
      </c>
      <c r="IE260" s="201"/>
      <c r="IF260" s="201"/>
      <c r="IG260" s="203"/>
      <c r="IH260" s="201"/>
      <c r="II260" s="201"/>
      <c r="IJ260" s="201"/>
      <c r="IK260" s="201" t="str">
        <f t="shared" si="372"/>
        <v/>
      </c>
      <c r="IL260" s="201"/>
      <c r="IM260" s="201"/>
      <c r="IN260" s="203"/>
      <c r="IO260" s="201"/>
      <c r="IP260" s="201"/>
      <c r="IQ260" s="201"/>
      <c r="IR260" s="201" t="str">
        <f t="shared" si="373"/>
        <v/>
      </c>
      <c r="IS260" s="201"/>
      <c r="IT260" s="201"/>
      <c r="IU260" s="203"/>
      <c r="IV260" s="201"/>
      <c r="IW260" s="201"/>
      <c r="IX260" s="201"/>
      <c r="IY260" s="201" t="str">
        <f t="shared" si="374"/>
        <v/>
      </c>
      <c r="IZ260" s="201"/>
      <c r="JA260" s="201"/>
      <c r="JB260" s="201"/>
      <c r="JC260" s="201"/>
      <c r="JD260" s="201"/>
      <c r="JE260" s="201"/>
      <c r="JF260" s="201" t="str">
        <f t="shared" si="375"/>
        <v/>
      </c>
      <c r="JG260" s="201"/>
      <c r="JH260" s="201"/>
      <c r="JI260" s="203"/>
      <c r="JJ260" s="201"/>
      <c r="JK260" s="201"/>
      <c r="JL260" s="201"/>
      <c r="JM260" s="201" t="str">
        <f t="shared" si="376"/>
        <v/>
      </c>
      <c r="JN260" s="201"/>
      <c r="JO260" s="201"/>
      <c r="JP260" s="203"/>
      <c r="JQ260" s="201"/>
      <c r="JR260" s="201"/>
      <c r="JS260" s="201"/>
      <c r="JT260" s="201" t="str">
        <f t="shared" si="377"/>
        <v/>
      </c>
      <c r="JU260" s="201"/>
      <c r="JV260" s="201"/>
      <c r="JW260" s="203"/>
      <c r="JX260" s="201"/>
      <c r="JY260" s="201"/>
      <c r="JZ260" s="201"/>
      <c r="KA260" s="201" t="str">
        <f t="shared" si="378"/>
        <v/>
      </c>
      <c r="KB260" s="201"/>
      <c r="KC260" s="201"/>
      <c r="KD260" s="203"/>
      <c r="KE260" s="201"/>
      <c r="KF260" s="201"/>
      <c r="KG260" s="201"/>
      <c r="KH260" s="201" t="str">
        <f t="shared" si="379"/>
        <v/>
      </c>
      <c r="KI260" s="201"/>
      <c r="KJ260" s="201"/>
      <c r="KK260" s="203"/>
      <c r="KL260" s="201"/>
      <c r="KM260" s="201"/>
      <c r="KN260" s="201"/>
      <c r="KO260" s="201" t="str">
        <f t="shared" si="380"/>
        <v/>
      </c>
      <c r="KP260" s="201"/>
      <c r="KQ260" s="201"/>
      <c r="KR260" s="201"/>
      <c r="KS260" s="201"/>
      <c r="KT260" s="201"/>
      <c r="KU260" s="201"/>
      <c r="KV260" s="201" t="str">
        <f t="shared" si="381"/>
        <v/>
      </c>
      <c r="KW260" s="201"/>
      <c r="KX260" s="201"/>
      <c r="KY260" s="203"/>
      <c r="KZ260" s="201"/>
      <c r="LA260" s="201"/>
      <c r="LB260" s="201"/>
      <c r="LC260" s="201" t="str">
        <f t="shared" si="382"/>
        <v/>
      </c>
      <c r="LD260" s="201"/>
      <c r="LE260" s="201"/>
      <c r="LF260" s="203"/>
      <c r="LG260" s="201"/>
      <c r="LH260" s="201"/>
      <c r="LI260" s="201"/>
      <c r="LJ260" s="201" t="str">
        <f t="shared" si="323"/>
        <v/>
      </c>
      <c r="LK260" s="201"/>
      <c r="LL260" s="201"/>
      <c r="LM260" s="203"/>
      <c r="LN260" s="201"/>
      <c r="LO260" s="201"/>
      <c r="LP260" s="201"/>
      <c r="LQ260" s="201" t="str">
        <f t="shared" si="324"/>
        <v/>
      </c>
      <c r="LR260" s="201"/>
      <c r="LS260" s="201"/>
      <c r="LT260" s="203"/>
      <c r="LU260" s="201"/>
      <c r="LV260" s="201"/>
      <c r="LW260" s="201"/>
      <c r="LX260" s="201" t="str">
        <f t="shared" si="325"/>
        <v/>
      </c>
      <c r="LY260" s="201"/>
      <c r="LZ260" s="201"/>
      <c r="MA260" s="203"/>
      <c r="MB260" s="201"/>
      <c r="MC260" s="201"/>
      <c r="MD260" s="201"/>
      <c r="ME260" s="201" t="str">
        <f t="shared" si="326"/>
        <v/>
      </c>
      <c r="MF260" s="201"/>
      <c r="MG260" s="201"/>
      <c r="MH260" s="201"/>
      <c r="MI260" s="201"/>
      <c r="MJ260" s="201"/>
      <c r="MK260" s="201"/>
      <c r="ML260" s="201" t="str">
        <f t="shared" si="327"/>
        <v/>
      </c>
      <c r="MM260" s="201"/>
      <c r="MN260" s="201"/>
      <c r="MO260" s="203"/>
      <c r="MP260" s="201"/>
      <c r="MQ260" s="201"/>
      <c r="MR260" s="201"/>
      <c r="MS260" s="201" t="str">
        <f t="shared" si="328"/>
        <v/>
      </c>
      <c r="MT260" s="201"/>
      <c r="MU260" s="201"/>
      <c r="MV260" s="203"/>
      <c r="MW260" s="201"/>
      <c r="MX260" s="201"/>
      <c r="MY260" s="201"/>
      <c r="MZ260" s="201" t="str">
        <f t="shared" si="329"/>
        <v/>
      </c>
      <c r="NA260" s="201"/>
      <c r="NB260" s="201"/>
      <c r="NC260" s="203"/>
      <c r="ND260" s="201"/>
      <c r="NE260" s="201"/>
      <c r="NF260" s="201"/>
      <c r="NG260" s="201" t="str">
        <f t="shared" si="330"/>
        <v/>
      </c>
      <c r="NH260" s="201"/>
      <c r="NI260" s="201"/>
      <c r="NJ260" s="203"/>
      <c r="NK260" s="201"/>
      <c r="NL260" s="201"/>
      <c r="NM260" s="201"/>
      <c r="NN260" s="201" t="str">
        <f t="shared" si="331"/>
        <v/>
      </c>
      <c r="NO260" s="201"/>
      <c r="NP260" s="201"/>
      <c r="NQ260" s="203"/>
      <c r="NR260" s="201"/>
      <c r="NS260" s="201"/>
      <c r="NT260" s="201"/>
      <c r="NU260" s="201" t="str">
        <f t="shared" si="332"/>
        <v/>
      </c>
      <c r="NV260" s="201"/>
      <c r="NW260" s="201"/>
      <c r="NX260" s="201"/>
      <c r="NY260" s="201"/>
      <c r="NZ260" s="201"/>
      <c r="OA260" s="201"/>
      <c r="OB260" s="201" t="str">
        <f t="shared" si="333"/>
        <v/>
      </c>
      <c r="OC260" s="201"/>
      <c r="OD260" s="201"/>
      <c r="OE260" s="203"/>
      <c r="OF260" s="201"/>
      <c r="OG260" s="201"/>
      <c r="OH260" s="201"/>
      <c r="OI260" s="201" t="str">
        <f t="shared" si="334"/>
        <v/>
      </c>
      <c r="OJ260" s="201"/>
      <c r="OK260" s="201"/>
      <c r="OL260" s="203"/>
      <c r="OM260" s="201"/>
      <c r="ON260" s="201"/>
      <c r="OO260" s="201"/>
      <c r="OP260" s="201" t="str">
        <f t="shared" si="335"/>
        <v/>
      </c>
      <c r="OQ260" s="201"/>
      <c r="OR260" s="201"/>
      <c r="OS260" s="203"/>
      <c r="OT260" s="201"/>
      <c r="OU260" s="201"/>
      <c r="OV260" s="201"/>
      <c r="OW260" s="201" t="str">
        <f t="shared" si="336"/>
        <v/>
      </c>
      <c r="OX260" s="201"/>
      <c r="OY260" s="201"/>
      <c r="OZ260" s="203"/>
      <c r="PA260" s="201"/>
      <c r="PB260" s="201"/>
      <c r="PC260" s="201"/>
      <c r="PD260" s="201" t="str">
        <f t="shared" si="337"/>
        <v/>
      </c>
      <c r="PE260" s="201"/>
      <c r="PF260" s="201"/>
      <c r="PG260" s="203"/>
      <c r="PH260" s="201"/>
      <c r="PI260" s="201"/>
      <c r="PJ260" s="201"/>
      <c r="PK260" s="201" t="str">
        <f t="shared" si="338"/>
        <v/>
      </c>
      <c r="PL260" s="201"/>
      <c r="PM260" s="201"/>
      <c r="PN260" s="201"/>
      <c r="PO260" s="201"/>
      <c r="PP260" s="201"/>
      <c r="PQ260" s="201"/>
      <c r="PR260" s="201" t="str">
        <f t="shared" si="339"/>
        <v/>
      </c>
      <c r="PS260" s="201"/>
      <c r="PT260" s="201"/>
      <c r="PU260" s="201"/>
      <c r="PV260" s="201"/>
      <c r="PW260" s="201"/>
      <c r="PX260" s="201"/>
      <c r="PY260" s="201" t="str">
        <f t="shared" si="340"/>
        <v/>
      </c>
      <c r="PZ260" s="201"/>
      <c r="QA260" s="201"/>
      <c r="QB260" s="201"/>
      <c r="QC260" s="201"/>
      <c r="QD260" s="201"/>
      <c r="QE260" s="201"/>
      <c r="QF260" s="201" t="str">
        <f t="shared" si="341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5" x14ac:dyDescent="0.2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342"/>
        <v>0</v>
      </c>
      <c r="AJ261" s="201"/>
      <c r="AK261" s="201"/>
      <c r="AL261" s="203"/>
      <c r="AM261" s="201"/>
      <c r="AN261" s="201"/>
      <c r="AO261" s="201"/>
      <c r="AP261" s="201">
        <f t="shared" si="343"/>
        <v>20</v>
      </c>
      <c r="AQ261" s="201"/>
      <c r="AR261" s="201"/>
      <c r="AS261" s="203"/>
      <c r="AT261" s="201"/>
      <c r="AU261" s="201"/>
      <c r="AV261" s="201"/>
      <c r="AW261" s="201">
        <f t="shared" si="344"/>
        <v>0</v>
      </c>
      <c r="AX261" s="201"/>
      <c r="AY261" s="201"/>
      <c r="AZ261" s="201"/>
      <c r="BA261" s="201"/>
      <c r="BB261" s="201"/>
      <c r="BC261" s="201"/>
      <c r="BD261" s="201">
        <f t="shared" si="345"/>
        <v>0</v>
      </c>
      <c r="BE261" s="201"/>
      <c r="BF261" s="201"/>
      <c r="BG261" s="203"/>
      <c r="BH261" s="201"/>
      <c r="BI261" s="201"/>
      <c r="BJ261" s="201"/>
      <c r="BK261" s="201">
        <f t="shared" si="346"/>
        <v>0</v>
      </c>
      <c r="BL261" s="201"/>
      <c r="BM261" s="201"/>
      <c r="BN261" s="203"/>
      <c r="BO261" s="201"/>
      <c r="BP261" s="201"/>
      <c r="BQ261" s="201"/>
      <c r="BR261" s="201">
        <f t="shared" si="347"/>
        <v>0</v>
      </c>
      <c r="BS261" s="201"/>
      <c r="BT261" s="201"/>
      <c r="BU261" s="203"/>
      <c r="BV261" s="201"/>
      <c r="BW261" s="201"/>
      <c r="BX261" s="201"/>
      <c r="BY261" s="201">
        <f t="shared" si="348"/>
        <v>0</v>
      </c>
      <c r="BZ261" s="201"/>
      <c r="CA261" s="201"/>
      <c r="CB261" s="203"/>
      <c r="CC261" s="201"/>
      <c r="CD261" s="201"/>
      <c r="CE261" s="201"/>
      <c r="CF261" s="201">
        <f t="shared" si="349"/>
        <v>0</v>
      </c>
      <c r="CG261" s="201"/>
      <c r="CH261" s="201"/>
      <c r="CI261" s="203"/>
      <c r="CJ261" s="201"/>
      <c r="CK261" s="201"/>
      <c r="CL261" s="201"/>
      <c r="CM261" s="201">
        <f t="shared" si="350"/>
        <v>0</v>
      </c>
      <c r="CN261" s="201"/>
      <c r="CO261" s="201"/>
      <c r="CP261" s="201"/>
      <c r="CQ261" s="201"/>
      <c r="CR261" s="201"/>
      <c r="CS261" s="201"/>
      <c r="CT261" s="201">
        <f t="shared" si="351"/>
        <v>0</v>
      </c>
      <c r="CU261" s="201"/>
      <c r="CV261" s="201"/>
      <c r="CW261" s="203"/>
      <c r="CX261" s="201"/>
      <c r="CY261" s="201"/>
      <c r="CZ261" s="201"/>
      <c r="DA261" s="201">
        <f t="shared" si="352"/>
        <v>20</v>
      </c>
      <c r="DB261" s="201"/>
      <c r="DC261" s="201"/>
      <c r="DD261" s="203"/>
      <c r="DE261" s="201"/>
      <c r="DF261" s="201"/>
      <c r="DG261" s="201"/>
      <c r="DH261" s="201">
        <f t="shared" si="353"/>
        <v>20</v>
      </c>
      <c r="DI261" s="201"/>
      <c r="DJ261" s="201"/>
      <c r="DK261" s="203"/>
      <c r="DL261" s="201"/>
      <c r="DM261" s="201"/>
      <c r="DN261" s="201"/>
      <c r="DO261" s="201">
        <f t="shared" si="354"/>
        <v>0</v>
      </c>
      <c r="DP261" s="201"/>
      <c r="DQ261" s="201"/>
      <c r="DR261" s="203"/>
      <c r="DS261" s="201"/>
      <c r="DT261" s="201"/>
      <c r="DU261" s="201"/>
      <c r="DV261" s="201">
        <f t="shared" si="355"/>
        <v>0</v>
      </c>
      <c r="DW261" s="201"/>
      <c r="DX261" s="201"/>
      <c r="DY261" s="203"/>
      <c r="DZ261" s="201"/>
      <c r="EA261" s="201"/>
      <c r="EB261" s="201"/>
      <c r="EC261" s="201">
        <f t="shared" si="356"/>
        <v>0</v>
      </c>
      <c r="ED261" s="201"/>
      <c r="EE261" s="201"/>
      <c r="EF261" s="201"/>
      <c r="EG261" s="201"/>
      <c r="EH261" s="201"/>
      <c r="EI261" s="201"/>
      <c r="EJ261" s="201">
        <f t="shared" si="357"/>
        <v>20</v>
      </c>
      <c r="EK261" s="201"/>
      <c r="EL261" s="201"/>
      <c r="EM261" s="203"/>
      <c r="EN261" s="201"/>
      <c r="EO261" s="201"/>
      <c r="EP261" s="201"/>
      <c r="EQ261" s="201">
        <f t="shared" si="358"/>
        <v>0</v>
      </c>
      <c r="ER261" s="201"/>
      <c r="ES261" s="201"/>
      <c r="ET261" s="203"/>
      <c r="EU261" s="201"/>
      <c r="EV261" s="201"/>
      <c r="EW261" s="201"/>
      <c r="EX261" s="201">
        <f t="shared" si="359"/>
        <v>20</v>
      </c>
      <c r="EY261" s="201"/>
      <c r="EZ261" s="201"/>
      <c r="FA261" s="203"/>
      <c r="FB261" s="201"/>
      <c r="FC261" s="201"/>
      <c r="FD261" s="201"/>
      <c r="FE261" s="201">
        <f t="shared" si="360"/>
        <v>0</v>
      </c>
      <c r="FF261" s="201"/>
      <c r="FG261" s="201"/>
      <c r="FH261" s="203"/>
      <c r="FI261" s="201"/>
      <c r="FJ261" s="201"/>
      <c r="FK261" s="201"/>
      <c r="FL261" s="201" t="str">
        <f t="shared" si="361"/>
        <v/>
      </c>
      <c r="FM261" s="201"/>
      <c r="FN261" s="201"/>
      <c r="FO261" s="203"/>
      <c r="FP261" s="201"/>
      <c r="FQ261" s="201"/>
      <c r="FR261" s="201"/>
      <c r="FS261" s="201">
        <f t="shared" si="362"/>
        <v>0</v>
      </c>
      <c r="FT261" s="201"/>
      <c r="FU261" s="201"/>
      <c r="FV261" s="201"/>
      <c r="FW261" s="201"/>
      <c r="FX261" s="201"/>
      <c r="FY261" s="201"/>
      <c r="FZ261" s="201" t="str">
        <f t="shared" si="363"/>
        <v/>
      </c>
      <c r="GA261" s="201"/>
      <c r="GB261" s="201"/>
      <c r="GC261" s="203"/>
      <c r="GD261" s="201"/>
      <c r="GE261" s="201"/>
      <c r="GF261" s="201"/>
      <c r="GG261" s="201" t="str">
        <f t="shared" si="364"/>
        <v/>
      </c>
      <c r="GH261" s="201"/>
      <c r="GI261" s="201"/>
      <c r="GJ261" s="203"/>
      <c r="GK261" s="201"/>
      <c r="GL261" s="201"/>
      <c r="GM261" s="201"/>
      <c r="GN261" s="201" t="str">
        <f t="shared" si="365"/>
        <v/>
      </c>
      <c r="GO261" s="201"/>
      <c r="GP261" s="201"/>
      <c r="GQ261" s="203"/>
      <c r="GR261" s="201"/>
      <c r="GS261" s="201"/>
      <c r="GT261" s="201"/>
      <c r="GU261" s="201" t="str">
        <f t="shared" si="366"/>
        <v/>
      </c>
      <c r="GV261" s="201"/>
      <c r="GW261" s="201"/>
      <c r="GX261" s="203"/>
      <c r="GY261" s="201"/>
      <c r="GZ261" s="201"/>
      <c r="HA261" s="201"/>
      <c r="HB261" s="201" t="str">
        <f t="shared" si="367"/>
        <v/>
      </c>
      <c r="HC261" s="201"/>
      <c r="HD261" s="201"/>
      <c r="HE261" s="203"/>
      <c r="HF261" s="201"/>
      <c r="HG261" s="201"/>
      <c r="HH261" s="201"/>
      <c r="HI261" s="201" t="str">
        <f t="shared" si="368"/>
        <v/>
      </c>
      <c r="HJ261" s="201"/>
      <c r="HK261" s="201"/>
      <c r="HL261" s="201"/>
      <c r="HM261" s="201"/>
      <c r="HN261" s="201"/>
      <c r="HO261" s="201"/>
      <c r="HP261" s="201" t="str">
        <f t="shared" si="369"/>
        <v/>
      </c>
      <c r="HQ261" s="201"/>
      <c r="HR261" s="201"/>
      <c r="HS261" s="203"/>
      <c r="HT261" s="201"/>
      <c r="HU261" s="201"/>
      <c r="HV261" s="201"/>
      <c r="HW261" s="201" t="str">
        <f t="shared" si="370"/>
        <v/>
      </c>
      <c r="HX261" s="201"/>
      <c r="HY261" s="201"/>
      <c r="HZ261" s="203"/>
      <c r="IA261" s="201"/>
      <c r="IB261" s="201"/>
      <c r="IC261" s="201"/>
      <c r="ID261" s="201" t="str">
        <f t="shared" si="371"/>
        <v/>
      </c>
      <c r="IE261" s="201"/>
      <c r="IF261" s="201"/>
      <c r="IG261" s="203"/>
      <c r="IH261" s="201"/>
      <c r="II261" s="201"/>
      <c r="IJ261" s="201"/>
      <c r="IK261" s="201" t="str">
        <f t="shared" si="372"/>
        <v/>
      </c>
      <c r="IL261" s="201"/>
      <c r="IM261" s="201"/>
      <c r="IN261" s="203"/>
      <c r="IO261" s="201"/>
      <c r="IP261" s="201"/>
      <c r="IQ261" s="201"/>
      <c r="IR261" s="201" t="str">
        <f t="shared" si="373"/>
        <v/>
      </c>
      <c r="IS261" s="201"/>
      <c r="IT261" s="201"/>
      <c r="IU261" s="203"/>
      <c r="IV261" s="201"/>
      <c r="IW261" s="201"/>
      <c r="IX261" s="201"/>
      <c r="IY261" s="201" t="str">
        <f t="shared" si="374"/>
        <v/>
      </c>
      <c r="IZ261" s="201"/>
      <c r="JA261" s="201"/>
      <c r="JB261" s="201"/>
      <c r="JC261" s="201"/>
      <c r="JD261" s="201"/>
      <c r="JE261" s="201"/>
      <c r="JF261" s="201" t="str">
        <f t="shared" si="375"/>
        <v/>
      </c>
      <c r="JG261" s="201"/>
      <c r="JH261" s="201"/>
      <c r="JI261" s="203"/>
      <c r="JJ261" s="201"/>
      <c r="JK261" s="201"/>
      <c r="JL261" s="201"/>
      <c r="JM261" s="201" t="str">
        <f t="shared" si="376"/>
        <v/>
      </c>
      <c r="JN261" s="201"/>
      <c r="JO261" s="201"/>
      <c r="JP261" s="203"/>
      <c r="JQ261" s="201"/>
      <c r="JR261" s="201"/>
      <c r="JS261" s="201"/>
      <c r="JT261" s="201" t="str">
        <f t="shared" si="377"/>
        <v/>
      </c>
      <c r="JU261" s="201"/>
      <c r="JV261" s="201"/>
      <c r="JW261" s="203"/>
      <c r="JX261" s="201"/>
      <c r="JY261" s="201"/>
      <c r="JZ261" s="201"/>
      <c r="KA261" s="201" t="str">
        <f t="shared" si="378"/>
        <v/>
      </c>
      <c r="KB261" s="201"/>
      <c r="KC261" s="201"/>
      <c r="KD261" s="203"/>
      <c r="KE261" s="201"/>
      <c r="KF261" s="201"/>
      <c r="KG261" s="201"/>
      <c r="KH261" s="201" t="str">
        <f t="shared" si="379"/>
        <v/>
      </c>
      <c r="KI261" s="201"/>
      <c r="KJ261" s="201"/>
      <c r="KK261" s="203"/>
      <c r="KL261" s="201"/>
      <c r="KM261" s="201"/>
      <c r="KN261" s="201"/>
      <c r="KO261" s="201" t="str">
        <f t="shared" si="380"/>
        <v/>
      </c>
      <c r="KP261" s="201"/>
      <c r="KQ261" s="201"/>
      <c r="KR261" s="201"/>
      <c r="KS261" s="201"/>
      <c r="KT261" s="201"/>
      <c r="KU261" s="201"/>
      <c r="KV261" s="201" t="str">
        <f t="shared" si="381"/>
        <v/>
      </c>
      <c r="KW261" s="201"/>
      <c r="KX261" s="201"/>
      <c r="KY261" s="203"/>
      <c r="KZ261" s="201"/>
      <c r="LA261" s="201"/>
      <c r="LB261" s="201"/>
      <c r="LC261" s="201" t="str">
        <f t="shared" si="382"/>
        <v/>
      </c>
      <c r="LD261" s="201"/>
      <c r="LE261" s="201"/>
      <c r="LF261" s="203"/>
      <c r="LG261" s="201"/>
      <c r="LH261" s="201"/>
      <c r="LI261" s="201"/>
      <c r="LJ261" s="201" t="str">
        <f t="shared" si="323"/>
        <v/>
      </c>
      <c r="LK261" s="201"/>
      <c r="LL261" s="201"/>
      <c r="LM261" s="203"/>
      <c r="LN261" s="201"/>
      <c r="LO261" s="201"/>
      <c r="LP261" s="201"/>
      <c r="LQ261" s="201" t="str">
        <f t="shared" si="324"/>
        <v/>
      </c>
      <c r="LR261" s="201"/>
      <c r="LS261" s="201"/>
      <c r="LT261" s="203"/>
      <c r="LU261" s="201"/>
      <c r="LV261" s="201"/>
      <c r="LW261" s="201"/>
      <c r="LX261" s="201" t="str">
        <f t="shared" si="325"/>
        <v/>
      </c>
      <c r="LY261" s="201"/>
      <c r="LZ261" s="201"/>
      <c r="MA261" s="203"/>
      <c r="MB261" s="201"/>
      <c r="MC261" s="201"/>
      <c r="MD261" s="201"/>
      <c r="ME261" s="201" t="str">
        <f t="shared" si="326"/>
        <v/>
      </c>
      <c r="MF261" s="201"/>
      <c r="MG261" s="201"/>
      <c r="MH261" s="201"/>
      <c r="MI261" s="201"/>
      <c r="MJ261" s="201"/>
      <c r="MK261" s="201"/>
      <c r="ML261" s="201" t="str">
        <f t="shared" si="327"/>
        <v/>
      </c>
      <c r="MM261" s="201"/>
      <c r="MN261" s="201"/>
      <c r="MO261" s="203"/>
      <c r="MP261" s="201"/>
      <c r="MQ261" s="201"/>
      <c r="MR261" s="201"/>
      <c r="MS261" s="201" t="str">
        <f t="shared" si="328"/>
        <v/>
      </c>
      <c r="MT261" s="201"/>
      <c r="MU261" s="201"/>
      <c r="MV261" s="203"/>
      <c r="MW261" s="201"/>
      <c r="MX261" s="201"/>
      <c r="MY261" s="201"/>
      <c r="MZ261" s="201" t="str">
        <f t="shared" si="329"/>
        <v/>
      </c>
      <c r="NA261" s="201"/>
      <c r="NB261" s="201"/>
      <c r="NC261" s="203"/>
      <c r="ND261" s="201"/>
      <c r="NE261" s="201"/>
      <c r="NF261" s="201"/>
      <c r="NG261" s="201" t="str">
        <f t="shared" si="330"/>
        <v/>
      </c>
      <c r="NH261" s="201"/>
      <c r="NI261" s="201"/>
      <c r="NJ261" s="203"/>
      <c r="NK261" s="201"/>
      <c r="NL261" s="201"/>
      <c r="NM261" s="201"/>
      <c r="NN261" s="201" t="str">
        <f t="shared" si="331"/>
        <v/>
      </c>
      <c r="NO261" s="201"/>
      <c r="NP261" s="201"/>
      <c r="NQ261" s="203"/>
      <c r="NR261" s="201"/>
      <c r="NS261" s="201"/>
      <c r="NT261" s="201"/>
      <c r="NU261" s="201" t="str">
        <f t="shared" si="332"/>
        <v/>
      </c>
      <c r="NV261" s="201"/>
      <c r="NW261" s="201"/>
      <c r="NX261" s="201"/>
      <c r="NY261" s="201"/>
      <c r="NZ261" s="201"/>
      <c r="OA261" s="201"/>
      <c r="OB261" s="201" t="str">
        <f t="shared" si="333"/>
        <v/>
      </c>
      <c r="OC261" s="201"/>
      <c r="OD261" s="201"/>
      <c r="OE261" s="203"/>
      <c r="OF261" s="201"/>
      <c r="OG261" s="201"/>
      <c r="OH261" s="201"/>
      <c r="OI261" s="201" t="str">
        <f t="shared" si="334"/>
        <v/>
      </c>
      <c r="OJ261" s="201"/>
      <c r="OK261" s="201"/>
      <c r="OL261" s="203"/>
      <c r="OM261" s="201"/>
      <c r="ON261" s="201"/>
      <c r="OO261" s="201"/>
      <c r="OP261" s="201" t="str">
        <f t="shared" si="335"/>
        <v/>
      </c>
      <c r="OQ261" s="201"/>
      <c r="OR261" s="201"/>
      <c r="OS261" s="203"/>
      <c r="OT261" s="201"/>
      <c r="OU261" s="201"/>
      <c r="OV261" s="201"/>
      <c r="OW261" s="201" t="str">
        <f t="shared" si="336"/>
        <v/>
      </c>
      <c r="OX261" s="201"/>
      <c r="OY261" s="201"/>
      <c r="OZ261" s="203"/>
      <c r="PA261" s="201"/>
      <c r="PB261" s="201"/>
      <c r="PC261" s="201"/>
      <c r="PD261" s="201" t="str">
        <f t="shared" si="337"/>
        <v/>
      </c>
      <c r="PE261" s="201"/>
      <c r="PF261" s="201"/>
      <c r="PG261" s="203"/>
      <c r="PH261" s="201"/>
      <c r="PI261" s="201"/>
      <c r="PJ261" s="201"/>
      <c r="PK261" s="201" t="str">
        <f t="shared" si="338"/>
        <v/>
      </c>
      <c r="PL261" s="201"/>
      <c r="PM261" s="201"/>
      <c r="PN261" s="201"/>
      <c r="PO261" s="201"/>
      <c r="PP261" s="201"/>
      <c r="PQ261" s="201"/>
      <c r="PR261" s="201" t="str">
        <f t="shared" si="339"/>
        <v/>
      </c>
      <c r="PS261" s="201"/>
      <c r="PT261" s="201"/>
      <c r="PU261" s="201"/>
      <c r="PV261" s="201"/>
      <c r="PW261" s="201"/>
      <c r="PX261" s="201"/>
      <c r="PY261" s="201" t="str">
        <f t="shared" si="340"/>
        <v/>
      </c>
      <c r="PZ261" s="201"/>
      <c r="QA261" s="201"/>
      <c r="QB261" s="201"/>
      <c r="QC261" s="201"/>
      <c r="QD261" s="201"/>
      <c r="QE261" s="201"/>
      <c r="QF261" s="201" t="str">
        <f t="shared" si="341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5" x14ac:dyDescent="0.2">
      <c r="A262" s="201"/>
      <c r="B262" s="202"/>
      <c r="C262" s="202"/>
      <c r="D262" s="202"/>
      <c r="E262" s="202"/>
      <c r="F262" s="201"/>
      <c r="G262" s="201">
        <f>G85</f>
        <v>0</v>
      </c>
      <c r="H262" s="202"/>
      <c r="I262" s="202"/>
      <c r="J262" s="202"/>
      <c r="K262" s="201"/>
      <c r="L262" s="201"/>
      <c r="M262" s="201"/>
      <c r="N262" s="201">
        <f>N85</f>
        <v>0</v>
      </c>
      <c r="O262" s="201"/>
      <c r="P262" s="201"/>
      <c r="Q262" s="203"/>
      <c r="R262" s="201"/>
      <c r="S262" s="201"/>
      <c r="T262" s="201"/>
      <c r="U262" s="201">
        <f>U85</f>
        <v>0</v>
      </c>
      <c r="V262" s="201"/>
      <c r="W262" s="201"/>
      <c r="X262" s="203"/>
      <c r="Y262" s="201"/>
      <c r="Z262" s="201"/>
      <c r="AA262" s="201"/>
      <c r="AB262" s="201">
        <f>AB85</f>
        <v>0</v>
      </c>
      <c r="AC262" s="201"/>
      <c r="AD262" s="201"/>
      <c r="AE262" s="203"/>
      <c r="AF262" s="201"/>
      <c r="AG262" s="201"/>
      <c r="AH262" s="201"/>
      <c r="AI262" s="201">
        <f t="shared" si="342"/>
        <v>0</v>
      </c>
      <c r="AJ262" s="201"/>
      <c r="AK262" s="201"/>
      <c r="AL262" s="203"/>
      <c r="AM262" s="201"/>
      <c r="AN262" s="201"/>
      <c r="AO262" s="201"/>
      <c r="AP262" s="201">
        <f t="shared" si="343"/>
        <v>0</v>
      </c>
      <c r="AQ262" s="201"/>
      <c r="AR262" s="201"/>
      <c r="AS262" s="203"/>
      <c r="AT262" s="201"/>
      <c r="AU262" s="201"/>
      <c r="AV262" s="201"/>
      <c r="AW262" s="201">
        <f t="shared" si="344"/>
        <v>0</v>
      </c>
      <c r="AX262" s="201"/>
      <c r="AY262" s="201"/>
      <c r="AZ262" s="201"/>
      <c r="BA262" s="201"/>
      <c r="BB262" s="201"/>
      <c r="BC262" s="201"/>
      <c r="BD262" s="201">
        <f t="shared" si="345"/>
        <v>0</v>
      </c>
      <c r="BE262" s="201"/>
      <c r="BF262" s="201"/>
      <c r="BG262" s="203"/>
      <c r="BH262" s="201"/>
      <c r="BI262" s="201"/>
      <c r="BJ262" s="201"/>
      <c r="BK262" s="201">
        <f t="shared" si="346"/>
        <v>0</v>
      </c>
      <c r="BL262" s="201"/>
      <c r="BM262" s="201"/>
      <c r="BN262" s="203"/>
      <c r="BO262" s="201"/>
      <c r="BP262" s="201"/>
      <c r="BQ262" s="201"/>
      <c r="BR262" s="201">
        <f t="shared" si="347"/>
        <v>0</v>
      </c>
      <c r="BS262" s="201"/>
      <c r="BT262" s="201"/>
      <c r="BU262" s="203"/>
      <c r="BV262" s="201"/>
      <c r="BW262" s="201"/>
      <c r="BX262" s="201"/>
      <c r="BY262" s="201">
        <f t="shared" si="348"/>
        <v>0</v>
      </c>
      <c r="BZ262" s="201"/>
      <c r="CA262" s="201"/>
      <c r="CB262" s="203"/>
      <c r="CC262" s="201"/>
      <c r="CD262" s="201"/>
      <c r="CE262" s="201"/>
      <c r="CF262" s="201">
        <f t="shared" si="349"/>
        <v>0</v>
      </c>
      <c r="CG262" s="201"/>
      <c r="CH262" s="201"/>
      <c r="CI262" s="203"/>
      <c r="CJ262" s="201"/>
      <c r="CK262" s="201"/>
      <c r="CL262" s="201"/>
      <c r="CM262" s="201">
        <f t="shared" si="350"/>
        <v>0</v>
      </c>
      <c r="CN262" s="201"/>
      <c r="CO262" s="201"/>
      <c r="CP262" s="201"/>
      <c r="CQ262" s="201"/>
      <c r="CR262" s="201"/>
      <c r="CS262" s="201"/>
      <c r="CT262" s="201">
        <f t="shared" si="351"/>
        <v>0</v>
      </c>
      <c r="CU262" s="201"/>
      <c r="CV262" s="201"/>
      <c r="CW262" s="203"/>
      <c r="CX262" s="201"/>
      <c r="CY262" s="201"/>
      <c r="CZ262" s="201"/>
      <c r="DA262" s="201">
        <f t="shared" si="352"/>
        <v>0</v>
      </c>
      <c r="DB262" s="201"/>
      <c r="DC262" s="201"/>
      <c r="DD262" s="203"/>
      <c r="DE262" s="201"/>
      <c r="DF262" s="201"/>
      <c r="DG262" s="201"/>
      <c r="DH262" s="201">
        <f t="shared" si="353"/>
        <v>0</v>
      </c>
      <c r="DI262" s="201"/>
      <c r="DJ262" s="201"/>
      <c r="DK262" s="203"/>
      <c r="DL262" s="201"/>
      <c r="DM262" s="201"/>
      <c r="DN262" s="201"/>
      <c r="DO262" s="201">
        <f t="shared" si="354"/>
        <v>0</v>
      </c>
      <c r="DP262" s="201"/>
      <c r="DQ262" s="201"/>
      <c r="DR262" s="203"/>
      <c r="DS262" s="201"/>
      <c r="DT262" s="201"/>
      <c r="DU262" s="201"/>
      <c r="DV262" s="201">
        <f t="shared" si="355"/>
        <v>0</v>
      </c>
      <c r="DW262" s="201"/>
      <c r="DX262" s="201"/>
      <c r="DY262" s="203"/>
      <c r="DZ262" s="201"/>
      <c r="EA262" s="201"/>
      <c r="EB262" s="201"/>
      <c r="EC262" s="201">
        <f t="shared" si="356"/>
        <v>0</v>
      </c>
      <c r="ED262" s="201"/>
      <c r="EE262" s="201"/>
      <c r="EF262" s="201"/>
      <c r="EG262" s="201"/>
      <c r="EH262" s="201"/>
      <c r="EI262" s="201"/>
      <c r="EJ262" s="201">
        <f t="shared" si="357"/>
        <v>0</v>
      </c>
      <c r="EK262" s="201"/>
      <c r="EL262" s="201"/>
      <c r="EM262" s="203"/>
      <c r="EN262" s="201"/>
      <c r="EO262" s="201"/>
      <c r="EP262" s="201"/>
      <c r="EQ262" s="201">
        <f t="shared" si="358"/>
        <v>0</v>
      </c>
      <c r="ER262" s="201"/>
      <c r="ES262" s="201"/>
      <c r="ET262" s="203"/>
      <c r="EU262" s="201"/>
      <c r="EV262" s="201"/>
      <c r="EW262" s="201"/>
      <c r="EX262" s="201">
        <f t="shared" si="359"/>
        <v>0</v>
      </c>
      <c r="EY262" s="201"/>
      <c r="EZ262" s="201"/>
      <c r="FA262" s="203"/>
      <c r="FB262" s="201"/>
      <c r="FC262" s="201"/>
      <c r="FD262" s="201"/>
      <c r="FE262" s="201">
        <f t="shared" si="360"/>
        <v>0</v>
      </c>
      <c r="FF262" s="201"/>
      <c r="FG262" s="201"/>
      <c r="FH262" s="203"/>
      <c r="FI262" s="201"/>
      <c r="FJ262" s="201"/>
      <c r="FK262" s="201"/>
      <c r="FL262" s="201">
        <f t="shared" si="361"/>
        <v>0</v>
      </c>
      <c r="FM262" s="201"/>
      <c r="FN262" s="201"/>
      <c r="FO262" s="203"/>
      <c r="FP262" s="201"/>
      <c r="FQ262" s="201"/>
      <c r="FR262" s="201"/>
      <c r="FS262" s="201">
        <f t="shared" si="362"/>
        <v>0</v>
      </c>
      <c r="FT262" s="201"/>
      <c r="FU262" s="201"/>
      <c r="FV262" s="201"/>
      <c r="FW262" s="201"/>
      <c r="FX262" s="201"/>
      <c r="FY262" s="201"/>
      <c r="FZ262" s="201">
        <f t="shared" si="363"/>
        <v>0</v>
      </c>
      <c r="GA262" s="201"/>
      <c r="GB262" s="201"/>
      <c r="GC262" s="203"/>
      <c r="GD262" s="201"/>
      <c r="GE262" s="201"/>
      <c r="GF262" s="201"/>
      <c r="GG262" s="201">
        <f t="shared" si="364"/>
        <v>0</v>
      </c>
      <c r="GH262" s="201"/>
      <c r="GI262" s="201"/>
      <c r="GJ262" s="203"/>
      <c r="GK262" s="201"/>
      <c r="GL262" s="201"/>
      <c r="GM262" s="201"/>
      <c r="GN262" s="201">
        <f t="shared" si="365"/>
        <v>0</v>
      </c>
      <c r="GO262" s="201"/>
      <c r="GP262" s="201"/>
      <c r="GQ262" s="203"/>
      <c r="GR262" s="201"/>
      <c r="GS262" s="201"/>
      <c r="GT262" s="201"/>
      <c r="GU262" s="201">
        <f t="shared" si="366"/>
        <v>0</v>
      </c>
      <c r="GV262" s="201"/>
      <c r="GW262" s="201"/>
      <c r="GX262" s="203"/>
      <c r="GY262" s="201"/>
      <c r="GZ262" s="201"/>
      <c r="HA262" s="201"/>
      <c r="HB262" s="201">
        <f t="shared" si="367"/>
        <v>0</v>
      </c>
      <c r="HC262" s="201"/>
      <c r="HD262" s="201"/>
      <c r="HE262" s="203"/>
      <c r="HF262" s="201"/>
      <c r="HG262" s="201"/>
      <c r="HH262" s="201"/>
      <c r="HI262" s="201">
        <f t="shared" si="368"/>
        <v>0</v>
      </c>
      <c r="HJ262" s="201"/>
      <c r="HK262" s="201"/>
      <c r="HL262" s="201"/>
      <c r="HM262" s="201"/>
      <c r="HN262" s="201"/>
      <c r="HO262" s="201"/>
      <c r="HP262" s="201">
        <f t="shared" si="369"/>
        <v>0</v>
      </c>
      <c r="HQ262" s="201"/>
      <c r="HR262" s="201"/>
      <c r="HS262" s="203"/>
      <c r="HT262" s="201"/>
      <c r="HU262" s="201"/>
      <c r="HV262" s="201"/>
      <c r="HW262" s="201">
        <f t="shared" si="370"/>
        <v>0</v>
      </c>
      <c r="HX262" s="201"/>
      <c r="HY262" s="201"/>
      <c r="HZ262" s="203"/>
      <c r="IA262" s="201"/>
      <c r="IB262" s="201"/>
      <c r="IC262" s="201"/>
      <c r="ID262" s="201">
        <f t="shared" si="371"/>
        <v>0</v>
      </c>
      <c r="IE262" s="201"/>
      <c r="IF262" s="201"/>
      <c r="IG262" s="203"/>
      <c r="IH262" s="201"/>
      <c r="II262" s="201"/>
      <c r="IJ262" s="201"/>
      <c r="IK262" s="201">
        <f t="shared" si="372"/>
        <v>0</v>
      </c>
      <c r="IL262" s="201"/>
      <c r="IM262" s="201"/>
      <c r="IN262" s="203"/>
      <c r="IO262" s="201"/>
      <c r="IP262" s="201"/>
      <c r="IQ262" s="201"/>
      <c r="IR262" s="201">
        <f t="shared" si="373"/>
        <v>0</v>
      </c>
      <c r="IS262" s="201"/>
      <c r="IT262" s="201"/>
      <c r="IU262" s="203"/>
      <c r="IV262" s="201"/>
      <c r="IW262" s="201"/>
      <c r="IX262" s="201"/>
      <c r="IY262" s="201">
        <f t="shared" si="374"/>
        <v>0</v>
      </c>
      <c r="IZ262" s="201"/>
      <c r="JA262" s="201"/>
      <c r="JB262" s="201"/>
      <c r="JC262" s="201"/>
      <c r="JD262" s="201"/>
      <c r="JE262" s="201"/>
      <c r="JF262" s="201">
        <f t="shared" si="375"/>
        <v>0</v>
      </c>
      <c r="JG262" s="201"/>
      <c r="JH262" s="201"/>
      <c r="JI262" s="203"/>
      <c r="JJ262" s="201"/>
      <c r="JK262" s="201"/>
      <c r="JL262" s="201"/>
      <c r="JM262" s="201">
        <f t="shared" si="376"/>
        <v>0</v>
      </c>
      <c r="JN262" s="201"/>
      <c r="JO262" s="201"/>
      <c r="JP262" s="203"/>
      <c r="JQ262" s="201"/>
      <c r="JR262" s="201"/>
      <c r="JS262" s="201"/>
      <c r="JT262" s="201">
        <f t="shared" si="377"/>
        <v>0</v>
      </c>
      <c r="JU262" s="201"/>
      <c r="JV262" s="201"/>
      <c r="JW262" s="203"/>
      <c r="JX262" s="201"/>
      <c r="JY262" s="201"/>
      <c r="JZ262" s="201"/>
      <c r="KA262" s="201">
        <f t="shared" si="378"/>
        <v>0</v>
      </c>
      <c r="KB262" s="201"/>
      <c r="KC262" s="201"/>
      <c r="KD262" s="203"/>
      <c r="KE262" s="201"/>
      <c r="KF262" s="201"/>
      <c r="KG262" s="201"/>
      <c r="KH262" s="201">
        <f t="shared" si="379"/>
        <v>0</v>
      </c>
      <c r="KI262" s="201"/>
      <c r="KJ262" s="201"/>
      <c r="KK262" s="203"/>
      <c r="KL262" s="201"/>
      <c r="KM262" s="201"/>
      <c r="KN262" s="201"/>
      <c r="KO262" s="201">
        <f t="shared" si="380"/>
        <v>0</v>
      </c>
      <c r="KP262" s="201"/>
      <c r="KQ262" s="201"/>
      <c r="KR262" s="201"/>
      <c r="KS262" s="201"/>
      <c r="KT262" s="201"/>
      <c r="KU262" s="201"/>
      <c r="KV262" s="201">
        <f t="shared" si="381"/>
        <v>0</v>
      </c>
      <c r="KW262" s="201"/>
      <c r="KX262" s="201"/>
      <c r="KY262" s="203"/>
      <c r="KZ262" s="201"/>
      <c r="LA262" s="201"/>
      <c r="LB262" s="201"/>
      <c r="LC262" s="201">
        <f t="shared" si="382"/>
        <v>0</v>
      </c>
      <c r="LD262" s="201"/>
      <c r="LE262" s="201"/>
      <c r="LF262" s="203"/>
      <c r="LG262" s="201"/>
      <c r="LH262" s="201"/>
      <c r="LI262" s="201"/>
      <c r="LJ262" s="201">
        <f t="shared" si="323"/>
        <v>0</v>
      </c>
      <c r="LK262" s="201"/>
      <c r="LL262" s="201"/>
      <c r="LM262" s="203"/>
      <c r="LN262" s="201"/>
      <c r="LO262" s="201"/>
      <c r="LP262" s="201"/>
      <c r="LQ262" s="201">
        <f t="shared" si="324"/>
        <v>0</v>
      </c>
      <c r="LR262" s="201"/>
      <c r="LS262" s="201"/>
      <c r="LT262" s="203"/>
      <c r="LU262" s="201"/>
      <c r="LV262" s="201"/>
      <c r="LW262" s="201"/>
      <c r="LX262" s="201">
        <f t="shared" si="325"/>
        <v>0</v>
      </c>
      <c r="LY262" s="201"/>
      <c r="LZ262" s="201"/>
      <c r="MA262" s="203"/>
      <c r="MB262" s="201"/>
      <c r="MC262" s="201"/>
      <c r="MD262" s="201"/>
      <c r="ME262" s="201">
        <f t="shared" si="326"/>
        <v>0</v>
      </c>
      <c r="MF262" s="201"/>
      <c r="MG262" s="201"/>
      <c r="MH262" s="201"/>
      <c r="MI262" s="201"/>
      <c r="MJ262" s="201"/>
      <c r="MK262" s="201"/>
      <c r="ML262" s="201">
        <f t="shared" si="327"/>
        <v>0</v>
      </c>
      <c r="MM262" s="201"/>
      <c r="MN262" s="201"/>
      <c r="MO262" s="203"/>
      <c r="MP262" s="201"/>
      <c r="MQ262" s="201"/>
      <c r="MR262" s="201"/>
      <c r="MS262" s="201">
        <f t="shared" si="328"/>
        <v>0</v>
      </c>
      <c r="MT262" s="201"/>
      <c r="MU262" s="201"/>
      <c r="MV262" s="203"/>
      <c r="MW262" s="201"/>
      <c r="MX262" s="201"/>
      <c r="MY262" s="201"/>
      <c r="MZ262" s="201">
        <f t="shared" si="329"/>
        <v>0</v>
      </c>
      <c r="NA262" s="201"/>
      <c r="NB262" s="201"/>
      <c r="NC262" s="203"/>
      <c r="ND262" s="201"/>
      <c r="NE262" s="201"/>
      <c r="NF262" s="201"/>
      <c r="NG262" s="201">
        <f t="shared" si="330"/>
        <v>0</v>
      </c>
      <c r="NH262" s="201"/>
      <c r="NI262" s="201"/>
      <c r="NJ262" s="203"/>
      <c r="NK262" s="201"/>
      <c r="NL262" s="201"/>
      <c r="NM262" s="201"/>
      <c r="NN262" s="201">
        <f t="shared" si="331"/>
        <v>0</v>
      </c>
      <c r="NO262" s="201"/>
      <c r="NP262" s="201"/>
      <c r="NQ262" s="203"/>
      <c r="NR262" s="201"/>
      <c r="NS262" s="201"/>
      <c r="NT262" s="201"/>
      <c r="NU262" s="201">
        <f t="shared" si="332"/>
        <v>0</v>
      </c>
      <c r="NV262" s="201"/>
      <c r="NW262" s="201"/>
      <c r="NX262" s="201"/>
      <c r="NY262" s="201"/>
      <c r="NZ262" s="201"/>
      <c r="OA262" s="201"/>
      <c r="OB262" s="201">
        <f t="shared" si="333"/>
        <v>0</v>
      </c>
      <c r="OC262" s="201"/>
      <c r="OD262" s="201"/>
      <c r="OE262" s="203"/>
      <c r="OF262" s="201"/>
      <c r="OG262" s="201"/>
      <c r="OH262" s="201"/>
      <c r="OI262" s="201">
        <f t="shared" si="334"/>
        <v>0</v>
      </c>
      <c r="OJ262" s="201"/>
      <c r="OK262" s="201"/>
      <c r="OL262" s="203"/>
      <c r="OM262" s="201"/>
      <c r="ON262" s="201"/>
      <c r="OO262" s="201"/>
      <c r="OP262" s="201">
        <f t="shared" si="335"/>
        <v>0</v>
      </c>
      <c r="OQ262" s="201"/>
      <c r="OR262" s="201"/>
      <c r="OS262" s="203"/>
      <c r="OT262" s="201"/>
      <c r="OU262" s="201"/>
      <c r="OV262" s="201"/>
      <c r="OW262" s="201">
        <f t="shared" si="336"/>
        <v>0</v>
      </c>
      <c r="OX262" s="201"/>
      <c r="OY262" s="201"/>
      <c r="OZ262" s="203"/>
      <c r="PA262" s="201"/>
      <c r="PB262" s="201"/>
      <c r="PC262" s="201"/>
      <c r="PD262" s="201">
        <f t="shared" si="337"/>
        <v>0</v>
      </c>
      <c r="PE262" s="201"/>
      <c r="PF262" s="201"/>
      <c r="PG262" s="203"/>
      <c r="PH262" s="201"/>
      <c r="PI262" s="201"/>
      <c r="PJ262" s="201"/>
      <c r="PK262" s="201">
        <f t="shared" si="338"/>
        <v>0</v>
      </c>
      <c r="PL262" s="201"/>
      <c r="PM262" s="201"/>
      <c r="PN262" s="201"/>
      <c r="PO262" s="201"/>
      <c r="PP262" s="201"/>
      <c r="PQ262" s="201"/>
      <c r="PR262" s="201">
        <f t="shared" si="339"/>
        <v>0</v>
      </c>
      <c r="PS262" s="201"/>
      <c r="PT262" s="201"/>
      <c r="PU262" s="201"/>
      <c r="PV262" s="201"/>
      <c r="PW262" s="201"/>
      <c r="PX262" s="201"/>
      <c r="PY262" s="201">
        <f t="shared" si="340"/>
        <v>0</v>
      </c>
      <c r="PZ262" s="201"/>
      <c r="QA262" s="201"/>
      <c r="QB262" s="201"/>
      <c r="QC262" s="201"/>
      <c r="QD262" s="201"/>
      <c r="QE262" s="201"/>
      <c r="QF262" s="201">
        <f t="shared" si="341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5" x14ac:dyDescent="0.2">
      <c r="A263" s="201"/>
      <c r="B263" s="202"/>
      <c r="C263" s="202"/>
      <c r="D263" s="202"/>
      <c r="E263" s="202"/>
      <c r="F263" s="201"/>
      <c r="G263" s="201">
        <f t="shared" ref="G263:G267" si="383">G86</f>
        <v>0</v>
      </c>
      <c r="H263" s="202"/>
      <c r="I263" s="202"/>
      <c r="J263" s="202"/>
      <c r="K263" s="201"/>
      <c r="L263" s="201"/>
      <c r="M263" s="201"/>
      <c r="N263" s="201">
        <f t="shared" ref="N263:N267" si="384">N86</f>
        <v>0</v>
      </c>
      <c r="O263" s="201"/>
      <c r="P263" s="201"/>
      <c r="Q263" s="203"/>
      <c r="R263" s="201"/>
      <c r="S263" s="201"/>
      <c r="T263" s="201"/>
      <c r="U263" s="201">
        <f t="shared" ref="U263:U267" si="385">U86</f>
        <v>0</v>
      </c>
      <c r="V263" s="201"/>
      <c r="W263" s="201"/>
      <c r="X263" s="203"/>
      <c r="Y263" s="201"/>
      <c r="Z263" s="201"/>
      <c r="AA263" s="201"/>
      <c r="AB263" s="201">
        <f t="shared" ref="AB263:AB267" si="386">AB86</f>
        <v>0</v>
      </c>
      <c r="AC263" s="201"/>
      <c r="AD263" s="201"/>
      <c r="AE263" s="203"/>
      <c r="AF263" s="201"/>
      <c r="AG263" s="201"/>
      <c r="AH263" s="201"/>
      <c r="AI263" s="201">
        <f t="shared" si="342"/>
        <v>0</v>
      </c>
      <c r="AJ263" s="201"/>
      <c r="AK263" s="201"/>
      <c r="AL263" s="203"/>
      <c r="AM263" s="201"/>
      <c r="AN263" s="201"/>
      <c r="AO263" s="201"/>
      <c r="AP263" s="201">
        <f t="shared" si="343"/>
        <v>0</v>
      </c>
      <c r="AQ263" s="201"/>
      <c r="AR263" s="201"/>
      <c r="AS263" s="203"/>
      <c r="AT263" s="201"/>
      <c r="AU263" s="201"/>
      <c r="AV263" s="201"/>
      <c r="AW263" s="201">
        <f t="shared" si="344"/>
        <v>0</v>
      </c>
      <c r="AX263" s="201"/>
      <c r="AY263" s="201"/>
      <c r="AZ263" s="201"/>
      <c r="BA263" s="201"/>
      <c r="BB263" s="201"/>
      <c r="BC263" s="201"/>
      <c r="BD263" s="201">
        <f t="shared" si="345"/>
        <v>0</v>
      </c>
      <c r="BE263" s="201"/>
      <c r="BF263" s="201"/>
      <c r="BG263" s="203"/>
      <c r="BH263" s="201"/>
      <c r="BI263" s="201"/>
      <c r="BJ263" s="201"/>
      <c r="BK263" s="201">
        <f t="shared" si="346"/>
        <v>0</v>
      </c>
      <c r="BL263" s="201"/>
      <c r="BM263" s="201"/>
      <c r="BN263" s="203"/>
      <c r="BO263" s="201"/>
      <c r="BP263" s="201"/>
      <c r="BQ263" s="201"/>
      <c r="BR263" s="201">
        <f t="shared" si="347"/>
        <v>0</v>
      </c>
      <c r="BS263" s="201"/>
      <c r="BT263" s="201"/>
      <c r="BU263" s="203"/>
      <c r="BV263" s="201"/>
      <c r="BW263" s="201"/>
      <c r="BX263" s="201"/>
      <c r="BY263" s="201">
        <f t="shared" si="348"/>
        <v>0</v>
      </c>
      <c r="BZ263" s="201"/>
      <c r="CA263" s="201"/>
      <c r="CB263" s="203"/>
      <c r="CC263" s="201"/>
      <c r="CD263" s="201"/>
      <c r="CE263" s="201"/>
      <c r="CF263" s="201">
        <f t="shared" si="349"/>
        <v>0</v>
      </c>
      <c r="CG263" s="201"/>
      <c r="CH263" s="201"/>
      <c r="CI263" s="203"/>
      <c r="CJ263" s="201"/>
      <c r="CK263" s="201"/>
      <c r="CL263" s="201"/>
      <c r="CM263" s="201">
        <f t="shared" si="350"/>
        <v>0</v>
      </c>
      <c r="CN263" s="201"/>
      <c r="CO263" s="201"/>
      <c r="CP263" s="201"/>
      <c r="CQ263" s="201"/>
      <c r="CR263" s="201"/>
      <c r="CS263" s="201"/>
      <c r="CT263" s="201">
        <f t="shared" si="351"/>
        <v>0</v>
      </c>
      <c r="CU263" s="201"/>
      <c r="CV263" s="201"/>
      <c r="CW263" s="203"/>
      <c r="CX263" s="201"/>
      <c r="CY263" s="201"/>
      <c r="CZ263" s="201"/>
      <c r="DA263" s="201">
        <f t="shared" si="352"/>
        <v>0</v>
      </c>
      <c r="DB263" s="201"/>
      <c r="DC263" s="201"/>
      <c r="DD263" s="203"/>
      <c r="DE263" s="201"/>
      <c r="DF263" s="201"/>
      <c r="DG263" s="201"/>
      <c r="DH263" s="201">
        <f t="shared" si="353"/>
        <v>0</v>
      </c>
      <c r="DI263" s="201"/>
      <c r="DJ263" s="201"/>
      <c r="DK263" s="203"/>
      <c r="DL263" s="201"/>
      <c r="DM263" s="201"/>
      <c r="DN263" s="201"/>
      <c r="DO263" s="201">
        <f t="shared" si="354"/>
        <v>0</v>
      </c>
      <c r="DP263" s="201"/>
      <c r="DQ263" s="201"/>
      <c r="DR263" s="203"/>
      <c r="DS263" s="201"/>
      <c r="DT263" s="201"/>
      <c r="DU263" s="201"/>
      <c r="DV263" s="201">
        <f t="shared" si="355"/>
        <v>0</v>
      </c>
      <c r="DW263" s="201"/>
      <c r="DX263" s="201"/>
      <c r="DY263" s="203"/>
      <c r="DZ263" s="201"/>
      <c r="EA263" s="201"/>
      <c r="EB263" s="201"/>
      <c r="EC263" s="201">
        <f t="shared" si="356"/>
        <v>0</v>
      </c>
      <c r="ED263" s="201"/>
      <c r="EE263" s="201"/>
      <c r="EF263" s="201"/>
      <c r="EG263" s="201"/>
      <c r="EH263" s="201"/>
      <c r="EI263" s="201"/>
      <c r="EJ263" s="201">
        <f t="shared" si="357"/>
        <v>0</v>
      </c>
      <c r="EK263" s="201"/>
      <c r="EL263" s="201"/>
      <c r="EM263" s="203"/>
      <c r="EN263" s="201"/>
      <c r="EO263" s="201"/>
      <c r="EP263" s="201"/>
      <c r="EQ263" s="201">
        <f t="shared" si="358"/>
        <v>0</v>
      </c>
      <c r="ER263" s="201"/>
      <c r="ES263" s="201"/>
      <c r="ET263" s="203"/>
      <c r="EU263" s="201"/>
      <c r="EV263" s="201"/>
      <c r="EW263" s="201"/>
      <c r="EX263" s="201">
        <f t="shared" si="359"/>
        <v>0</v>
      </c>
      <c r="EY263" s="201"/>
      <c r="EZ263" s="201"/>
      <c r="FA263" s="203"/>
      <c r="FB263" s="201"/>
      <c r="FC263" s="201"/>
      <c r="FD263" s="201"/>
      <c r="FE263" s="201">
        <f t="shared" si="360"/>
        <v>0</v>
      </c>
      <c r="FF263" s="201"/>
      <c r="FG263" s="201"/>
      <c r="FH263" s="203"/>
      <c r="FI263" s="201"/>
      <c r="FJ263" s="201"/>
      <c r="FK263" s="201"/>
      <c r="FL263" s="201">
        <f t="shared" si="361"/>
        <v>0</v>
      </c>
      <c r="FM263" s="201"/>
      <c r="FN263" s="201"/>
      <c r="FO263" s="203"/>
      <c r="FP263" s="201"/>
      <c r="FQ263" s="201"/>
      <c r="FR263" s="201"/>
      <c r="FS263" s="201">
        <f t="shared" si="362"/>
        <v>0</v>
      </c>
      <c r="FT263" s="201"/>
      <c r="FU263" s="201"/>
      <c r="FV263" s="201"/>
      <c r="FW263" s="201"/>
      <c r="FX263" s="201"/>
      <c r="FY263" s="201"/>
      <c r="FZ263" s="201">
        <f t="shared" si="363"/>
        <v>0</v>
      </c>
      <c r="GA263" s="201"/>
      <c r="GB263" s="201"/>
      <c r="GC263" s="203"/>
      <c r="GD263" s="201"/>
      <c r="GE263" s="201"/>
      <c r="GF263" s="201"/>
      <c r="GG263" s="201">
        <f t="shared" si="364"/>
        <v>0</v>
      </c>
      <c r="GH263" s="201"/>
      <c r="GI263" s="201"/>
      <c r="GJ263" s="203"/>
      <c r="GK263" s="201"/>
      <c r="GL263" s="201"/>
      <c r="GM263" s="201"/>
      <c r="GN263" s="201">
        <f t="shared" si="365"/>
        <v>0</v>
      </c>
      <c r="GO263" s="201"/>
      <c r="GP263" s="201"/>
      <c r="GQ263" s="203"/>
      <c r="GR263" s="201"/>
      <c r="GS263" s="201"/>
      <c r="GT263" s="201"/>
      <c r="GU263" s="201">
        <f t="shared" si="366"/>
        <v>0</v>
      </c>
      <c r="GV263" s="201"/>
      <c r="GW263" s="201"/>
      <c r="GX263" s="203"/>
      <c r="GY263" s="201"/>
      <c r="GZ263" s="201"/>
      <c r="HA263" s="201"/>
      <c r="HB263" s="201">
        <f t="shared" si="367"/>
        <v>0</v>
      </c>
      <c r="HC263" s="201"/>
      <c r="HD263" s="201"/>
      <c r="HE263" s="203"/>
      <c r="HF263" s="201"/>
      <c r="HG263" s="201"/>
      <c r="HH263" s="201"/>
      <c r="HI263" s="201">
        <f t="shared" si="368"/>
        <v>0</v>
      </c>
      <c r="HJ263" s="201"/>
      <c r="HK263" s="201"/>
      <c r="HL263" s="201"/>
      <c r="HM263" s="201"/>
      <c r="HN263" s="201"/>
      <c r="HO263" s="201"/>
      <c r="HP263" s="201">
        <f t="shared" si="369"/>
        <v>0</v>
      </c>
      <c r="HQ263" s="201"/>
      <c r="HR263" s="201"/>
      <c r="HS263" s="203"/>
      <c r="HT263" s="201"/>
      <c r="HU263" s="201"/>
      <c r="HV263" s="201"/>
      <c r="HW263" s="201">
        <f t="shared" si="370"/>
        <v>0</v>
      </c>
      <c r="HX263" s="201"/>
      <c r="HY263" s="201"/>
      <c r="HZ263" s="203"/>
      <c r="IA263" s="201"/>
      <c r="IB263" s="201"/>
      <c r="IC263" s="201"/>
      <c r="ID263" s="201">
        <f t="shared" si="371"/>
        <v>0</v>
      </c>
      <c r="IE263" s="201"/>
      <c r="IF263" s="201"/>
      <c r="IG263" s="203"/>
      <c r="IH263" s="201"/>
      <c r="II263" s="201"/>
      <c r="IJ263" s="201"/>
      <c r="IK263" s="201">
        <f t="shared" si="372"/>
        <v>0</v>
      </c>
      <c r="IL263" s="201"/>
      <c r="IM263" s="201"/>
      <c r="IN263" s="203"/>
      <c r="IO263" s="201"/>
      <c r="IP263" s="201"/>
      <c r="IQ263" s="201"/>
      <c r="IR263" s="201">
        <f t="shared" si="373"/>
        <v>0</v>
      </c>
      <c r="IS263" s="201"/>
      <c r="IT263" s="201"/>
      <c r="IU263" s="203"/>
      <c r="IV263" s="201"/>
      <c r="IW263" s="201"/>
      <c r="IX263" s="201"/>
      <c r="IY263" s="201">
        <f t="shared" si="374"/>
        <v>0</v>
      </c>
      <c r="IZ263" s="201"/>
      <c r="JA263" s="201"/>
      <c r="JB263" s="201"/>
      <c r="JC263" s="201"/>
      <c r="JD263" s="201"/>
      <c r="JE263" s="201"/>
      <c r="JF263" s="201">
        <f t="shared" si="375"/>
        <v>0</v>
      </c>
      <c r="JG263" s="201"/>
      <c r="JH263" s="201"/>
      <c r="JI263" s="203"/>
      <c r="JJ263" s="201"/>
      <c r="JK263" s="201"/>
      <c r="JL263" s="201"/>
      <c r="JM263" s="201">
        <f t="shared" si="376"/>
        <v>0</v>
      </c>
      <c r="JN263" s="201"/>
      <c r="JO263" s="201"/>
      <c r="JP263" s="203"/>
      <c r="JQ263" s="201"/>
      <c r="JR263" s="201"/>
      <c r="JS263" s="201"/>
      <c r="JT263" s="201">
        <f t="shared" si="377"/>
        <v>0</v>
      </c>
      <c r="JU263" s="201"/>
      <c r="JV263" s="201"/>
      <c r="JW263" s="203"/>
      <c r="JX263" s="201"/>
      <c r="JY263" s="201"/>
      <c r="JZ263" s="201"/>
      <c r="KA263" s="201">
        <f t="shared" si="378"/>
        <v>0</v>
      </c>
      <c r="KB263" s="201"/>
      <c r="KC263" s="201"/>
      <c r="KD263" s="203"/>
      <c r="KE263" s="201"/>
      <c r="KF263" s="201"/>
      <c r="KG263" s="201"/>
      <c r="KH263" s="201">
        <f t="shared" si="379"/>
        <v>0</v>
      </c>
      <c r="KI263" s="201"/>
      <c r="KJ263" s="201"/>
      <c r="KK263" s="203"/>
      <c r="KL263" s="201"/>
      <c r="KM263" s="201"/>
      <c r="KN263" s="201"/>
      <c r="KO263" s="201">
        <f t="shared" si="380"/>
        <v>0</v>
      </c>
      <c r="KP263" s="201"/>
      <c r="KQ263" s="201"/>
      <c r="KR263" s="201"/>
      <c r="KS263" s="201"/>
      <c r="KT263" s="201"/>
      <c r="KU263" s="201"/>
      <c r="KV263" s="201">
        <f t="shared" si="381"/>
        <v>0</v>
      </c>
      <c r="KW263" s="201"/>
      <c r="KX263" s="201"/>
      <c r="KY263" s="203"/>
      <c r="KZ263" s="201"/>
      <c r="LA263" s="201"/>
      <c r="LB263" s="201"/>
      <c r="LC263" s="201">
        <f t="shared" si="382"/>
        <v>0</v>
      </c>
      <c r="LD263" s="201"/>
      <c r="LE263" s="201"/>
      <c r="LF263" s="203"/>
      <c r="LG263" s="201"/>
      <c r="LH263" s="201"/>
      <c r="LI263" s="201"/>
      <c r="LJ263" s="201">
        <f t="shared" si="323"/>
        <v>0</v>
      </c>
      <c r="LK263" s="201"/>
      <c r="LL263" s="201"/>
      <c r="LM263" s="203"/>
      <c r="LN263" s="201"/>
      <c r="LO263" s="201"/>
      <c r="LP263" s="201"/>
      <c r="LQ263" s="201">
        <f t="shared" si="324"/>
        <v>0</v>
      </c>
      <c r="LR263" s="201"/>
      <c r="LS263" s="201"/>
      <c r="LT263" s="203"/>
      <c r="LU263" s="201"/>
      <c r="LV263" s="201"/>
      <c r="LW263" s="201"/>
      <c r="LX263" s="201">
        <f t="shared" si="325"/>
        <v>0</v>
      </c>
      <c r="LY263" s="201"/>
      <c r="LZ263" s="201"/>
      <c r="MA263" s="203"/>
      <c r="MB263" s="201"/>
      <c r="MC263" s="201"/>
      <c r="MD263" s="201"/>
      <c r="ME263" s="201">
        <f t="shared" si="326"/>
        <v>0</v>
      </c>
      <c r="MF263" s="201"/>
      <c r="MG263" s="201"/>
      <c r="MH263" s="201"/>
      <c r="MI263" s="201"/>
      <c r="MJ263" s="201"/>
      <c r="MK263" s="201"/>
      <c r="ML263" s="201">
        <f t="shared" si="327"/>
        <v>0</v>
      </c>
      <c r="MM263" s="201"/>
      <c r="MN263" s="201"/>
      <c r="MO263" s="203"/>
      <c r="MP263" s="201"/>
      <c r="MQ263" s="201"/>
      <c r="MR263" s="201"/>
      <c r="MS263" s="201">
        <f t="shared" si="328"/>
        <v>0</v>
      </c>
      <c r="MT263" s="201"/>
      <c r="MU263" s="201"/>
      <c r="MV263" s="203"/>
      <c r="MW263" s="201"/>
      <c r="MX263" s="201"/>
      <c r="MY263" s="201"/>
      <c r="MZ263" s="201">
        <f t="shared" si="329"/>
        <v>0</v>
      </c>
      <c r="NA263" s="201"/>
      <c r="NB263" s="201"/>
      <c r="NC263" s="203"/>
      <c r="ND263" s="201"/>
      <c r="NE263" s="201"/>
      <c r="NF263" s="201"/>
      <c r="NG263" s="201">
        <f t="shared" si="330"/>
        <v>0</v>
      </c>
      <c r="NH263" s="201"/>
      <c r="NI263" s="201"/>
      <c r="NJ263" s="203"/>
      <c r="NK263" s="201"/>
      <c r="NL263" s="201"/>
      <c r="NM263" s="201"/>
      <c r="NN263" s="201">
        <f t="shared" si="331"/>
        <v>0</v>
      </c>
      <c r="NO263" s="201"/>
      <c r="NP263" s="201"/>
      <c r="NQ263" s="203"/>
      <c r="NR263" s="201"/>
      <c r="NS263" s="201"/>
      <c r="NT263" s="201"/>
      <c r="NU263" s="201">
        <f t="shared" si="332"/>
        <v>0</v>
      </c>
      <c r="NV263" s="201"/>
      <c r="NW263" s="201"/>
      <c r="NX263" s="201"/>
      <c r="NY263" s="201"/>
      <c r="NZ263" s="201"/>
      <c r="OA263" s="201"/>
      <c r="OB263" s="201">
        <f t="shared" si="333"/>
        <v>0</v>
      </c>
      <c r="OC263" s="201"/>
      <c r="OD263" s="201"/>
      <c r="OE263" s="203"/>
      <c r="OF263" s="201"/>
      <c r="OG263" s="201"/>
      <c r="OH263" s="201"/>
      <c r="OI263" s="201">
        <f t="shared" si="334"/>
        <v>0</v>
      </c>
      <c r="OJ263" s="201"/>
      <c r="OK263" s="201"/>
      <c r="OL263" s="203"/>
      <c r="OM263" s="201"/>
      <c r="ON263" s="201"/>
      <c r="OO263" s="201"/>
      <c r="OP263" s="201">
        <f t="shared" si="335"/>
        <v>0</v>
      </c>
      <c r="OQ263" s="201"/>
      <c r="OR263" s="201"/>
      <c r="OS263" s="203"/>
      <c r="OT263" s="201"/>
      <c r="OU263" s="201"/>
      <c r="OV263" s="201"/>
      <c r="OW263" s="201">
        <f t="shared" si="336"/>
        <v>0</v>
      </c>
      <c r="OX263" s="201"/>
      <c r="OY263" s="201"/>
      <c r="OZ263" s="203"/>
      <c r="PA263" s="201"/>
      <c r="PB263" s="201"/>
      <c r="PC263" s="201"/>
      <c r="PD263" s="201">
        <f t="shared" si="337"/>
        <v>0</v>
      </c>
      <c r="PE263" s="201"/>
      <c r="PF263" s="201"/>
      <c r="PG263" s="203"/>
      <c r="PH263" s="201"/>
      <c r="PI263" s="201"/>
      <c r="PJ263" s="201"/>
      <c r="PK263" s="201">
        <f t="shared" si="338"/>
        <v>0</v>
      </c>
      <c r="PL263" s="201"/>
      <c r="PM263" s="201"/>
      <c r="PN263" s="201"/>
      <c r="PO263" s="201"/>
      <c r="PP263" s="201"/>
      <c r="PQ263" s="201"/>
      <c r="PR263" s="201">
        <f t="shared" si="339"/>
        <v>0</v>
      </c>
      <c r="PS263" s="201"/>
      <c r="PT263" s="201"/>
      <c r="PU263" s="201"/>
      <c r="PV263" s="201"/>
      <c r="PW263" s="201"/>
      <c r="PX263" s="201"/>
      <c r="PY263" s="201">
        <f t="shared" si="340"/>
        <v>0</v>
      </c>
      <c r="PZ263" s="201"/>
      <c r="QA263" s="201"/>
      <c r="QB263" s="201"/>
      <c r="QC263" s="201"/>
      <c r="QD263" s="201"/>
      <c r="QE263" s="201"/>
      <c r="QF263" s="201">
        <f t="shared" si="341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5" x14ac:dyDescent="0.2">
      <c r="A264" s="201"/>
      <c r="B264" s="202"/>
      <c r="C264" s="202"/>
      <c r="D264" s="202"/>
      <c r="E264" s="202"/>
      <c r="F264" s="201"/>
      <c r="G264" s="201">
        <f t="shared" si="383"/>
        <v>0</v>
      </c>
      <c r="H264" s="202"/>
      <c r="I264" s="202"/>
      <c r="J264" s="202"/>
      <c r="K264" s="201"/>
      <c r="L264" s="201"/>
      <c r="M264" s="201"/>
      <c r="N264" s="201">
        <f t="shared" si="384"/>
        <v>0</v>
      </c>
      <c r="O264" s="201"/>
      <c r="P264" s="201"/>
      <c r="Q264" s="203"/>
      <c r="R264" s="201"/>
      <c r="S264" s="201"/>
      <c r="T264" s="201"/>
      <c r="U264" s="201">
        <f t="shared" si="385"/>
        <v>0</v>
      </c>
      <c r="V264" s="201"/>
      <c r="W264" s="201"/>
      <c r="X264" s="203"/>
      <c r="Y264" s="201"/>
      <c r="Z264" s="201"/>
      <c r="AA264" s="201"/>
      <c r="AB264" s="201">
        <f t="shared" si="386"/>
        <v>0</v>
      </c>
      <c r="AC264" s="201"/>
      <c r="AD264" s="201"/>
      <c r="AE264" s="203"/>
      <c r="AF264" s="201"/>
      <c r="AG264" s="201"/>
      <c r="AH264" s="201"/>
      <c r="AI264" s="201">
        <f t="shared" si="342"/>
        <v>0</v>
      </c>
      <c r="AJ264" s="201"/>
      <c r="AK264" s="201"/>
      <c r="AL264" s="203"/>
      <c r="AM264" s="201"/>
      <c r="AN264" s="201"/>
      <c r="AO264" s="201"/>
      <c r="AP264" s="201">
        <f t="shared" si="343"/>
        <v>0</v>
      </c>
      <c r="AQ264" s="201"/>
      <c r="AR264" s="201"/>
      <c r="AS264" s="203"/>
      <c r="AT264" s="201"/>
      <c r="AU264" s="201"/>
      <c r="AV264" s="201"/>
      <c r="AW264" s="201">
        <f t="shared" si="344"/>
        <v>0</v>
      </c>
      <c r="AX264" s="201"/>
      <c r="AY264" s="201"/>
      <c r="AZ264" s="201"/>
      <c r="BA264" s="201"/>
      <c r="BB264" s="201"/>
      <c r="BC264" s="201"/>
      <c r="BD264" s="201">
        <f t="shared" si="345"/>
        <v>0</v>
      </c>
      <c r="BE264" s="201"/>
      <c r="BF264" s="201"/>
      <c r="BG264" s="203"/>
      <c r="BH264" s="201"/>
      <c r="BI264" s="201"/>
      <c r="BJ264" s="201"/>
      <c r="BK264" s="201">
        <f t="shared" si="346"/>
        <v>0</v>
      </c>
      <c r="BL264" s="201"/>
      <c r="BM264" s="201"/>
      <c r="BN264" s="203"/>
      <c r="BO264" s="201"/>
      <c r="BP264" s="201"/>
      <c r="BQ264" s="201"/>
      <c r="BR264" s="201">
        <f t="shared" si="347"/>
        <v>0</v>
      </c>
      <c r="BS264" s="201"/>
      <c r="BT264" s="201"/>
      <c r="BU264" s="203"/>
      <c r="BV264" s="201"/>
      <c r="BW264" s="201"/>
      <c r="BX264" s="201"/>
      <c r="BY264" s="201">
        <f t="shared" si="348"/>
        <v>0</v>
      </c>
      <c r="BZ264" s="201"/>
      <c r="CA264" s="201"/>
      <c r="CB264" s="203"/>
      <c r="CC264" s="201"/>
      <c r="CD264" s="201"/>
      <c r="CE264" s="201"/>
      <c r="CF264" s="201">
        <f t="shared" si="349"/>
        <v>0</v>
      </c>
      <c r="CG264" s="201"/>
      <c r="CH264" s="201"/>
      <c r="CI264" s="203"/>
      <c r="CJ264" s="201"/>
      <c r="CK264" s="201"/>
      <c r="CL264" s="201"/>
      <c r="CM264" s="201">
        <f t="shared" si="350"/>
        <v>0</v>
      </c>
      <c r="CN264" s="201"/>
      <c r="CO264" s="201"/>
      <c r="CP264" s="201"/>
      <c r="CQ264" s="201"/>
      <c r="CR264" s="201"/>
      <c r="CS264" s="201"/>
      <c r="CT264" s="201">
        <f t="shared" si="351"/>
        <v>0</v>
      </c>
      <c r="CU264" s="201"/>
      <c r="CV264" s="201"/>
      <c r="CW264" s="203"/>
      <c r="CX264" s="201"/>
      <c r="CY264" s="201"/>
      <c r="CZ264" s="201"/>
      <c r="DA264" s="201">
        <f t="shared" si="352"/>
        <v>0</v>
      </c>
      <c r="DB264" s="201"/>
      <c r="DC264" s="201"/>
      <c r="DD264" s="203"/>
      <c r="DE264" s="201"/>
      <c r="DF264" s="201"/>
      <c r="DG264" s="201"/>
      <c r="DH264" s="201">
        <f t="shared" si="353"/>
        <v>0</v>
      </c>
      <c r="DI264" s="201"/>
      <c r="DJ264" s="201"/>
      <c r="DK264" s="203"/>
      <c r="DL264" s="201"/>
      <c r="DM264" s="201"/>
      <c r="DN264" s="201"/>
      <c r="DO264" s="201">
        <f t="shared" si="354"/>
        <v>0</v>
      </c>
      <c r="DP264" s="201"/>
      <c r="DQ264" s="201"/>
      <c r="DR264" s="203"/>
      <c r="DS264" s="201"/>
      <c r="DT264" s="201"/>
      <c r="DU264" s="201"/>
      <c r="DV264" s="201">
        <f t="shared" si="355"/>
        <v>0</v>
      </c>
      <c r="DW264" s="201"/>
      <c r="DX264" s="201"/>
      <c r="DY264" s="203"/>
      <c r="DZ264" s="201"/>
      <c r="EA264" s="201"/>
      <c r="EB264" s="201"/>
      <c r="EC264" s="201">
        <f t="shared" si="356"/>
        <v>0</v>
      </c>
      <c r="ED264" s="201"/>
      <c r="EE264" s="201"/>
      <c r="EF264" s="201"/>
      <c r="EG264" s="201"/>
      <c r="EH264" s="201"/>
      <c r="EI264" s="201"/>
      <c r="EJ264" s="201">
        <f t="shared" si="357"/>
        <v>0</v>
      </c>
      <c r="EK264" s="201"/>
      <c r="EL264" s="201"/>
      <c r="EM264" s="203"/>
      <c r="EN264" s="201"/>
      <c r="EO264" s="201"/>
      <c r="EP264" s="201"/>
      <c r="EQ264" s="201">
        <f t="shared" si="358"/>
        <v>0</v>
      </c>
      <c r="ER264" s="201"/>
      <c r="ES264" s="201"/>
      <c r="ET264" s="203"/>
      <c r="EU264" s="201"/>
      <c r="EV264" s="201"/>
      <c r="EW264" s="201"/>
      <c r="EX264" s="201">
        <f t="shared" si="359"/>
        <v>0</v>
      </c>
      <c r="EY264" s="201"/>
      <c r="EZ264" s="201"/>
      <c r="FA264" s="203"/>
      <c r="FB264" s="201"/>
      <c r="FC264" s="201"/>
      <c r="FD264" s="201"/>
      <c r="FE264" s="201">
        <f t="shared" si="360"/>
        <v>0</v>
      </c>
      <c r="FF264" s="201"/>
      <c r="FG264" s="201"/>
      <c r="FH264" s="203"/>
      <c r="FI264" s="201"/>
      <c r="FJ264" s="201"/>
      <c r="FK264" s="201"/>
      <c r="FL264" s="201">
        <f t="shared" si="361"/>
        <v>0</v>
      </c>
      <c r="FM264" s="201"/>
      <c r="FN264" s="201"/>
      <c r="FO264" s="203"/>
      <c r="FP264" s="201"/>
      <c r="FQ264" s="201"/>
      <c r="FR264" s="201"/>
      <c r="FS264" s="201">
        <f t="shared" si="362"/>
        <v>0</v>
      </c>
      <c r="FT264" s="201"/>
      <c r="FU264" s="201"/>
      <c r="FV264" s="201"/>
      <c r="FW264" s="201"/>
      <c r="FX264" s="201"/>
      <c r="FY264" s="201"/>
      <c r="FZ264" s="201">
        <f t="shared" si="363"/>
        <v>0</v>
      </c>
      <c r="GA264" s="201"/>
      <c r="GB264" s="201"/>
      <c r="GC264" s="203"/>
      <c r="GD264" s="201"/>
      <c r="GE264" s="201"/>
      <c r="GF264" s="201"/>
      <c r="GG264" s="201">
        <f t="shared" si="364"/>
        <v>0</v>
      </c>
      <c r="GH264" s="201"/>
      <c r="GI264" s="201"/>
      <c r="GJ264" s="203"/>
      <c r="GK264" s="201"/>
      <c r="GL264" s="201"/>
      <c r="GM264" s="201"/>
      <c r="GN264" s="201">
        <f t="shared" si="365"/>
        <v>0</v>
      </c>
      <c r="GO264" s="201"/>
      <c r="GP264" s="201"/>
      <c r="GQ264" s="203"/>
      <c r="GR264" s="201"/>
      <c r="GS264" s="201"/>
      <c r="GT264" s="201"/>
      <c r="GU264" s="201">
        <f t="shared" si="366"/>
        <v>0</v>
      </c>
      <c r="GV264" s="201"/>
      <c r="GW264" s="201"/>
      <c r="GX264" s="203"/>
      <c r="GY264" s="201"/>
      <c r="GZ264" s="201"/>
      <c r="HA264" s="201"/>
      <c r="HB264" s="201">
        <f t="shared" si="367"/>
        <v>0</v>
      </c>
      <c r="HC264" s="201"/>
      <c r="HD264" s="201"/>
      <c r="HE264" s="203"/>
      <c r="HF264" s="201"/>
      <c r="HG264" s="201"/>
      <c r="HH264" s="201"/>
      <c r="HI264" s="201">
        <f t="shared" si="368"/>
        <v>0</v>
      </c>
      <c r="HJ264" s="201"/>
      <c r="HK264" s="201"/>
      <c r="HL264" s="201"/>
      <c r="HM264" s="201"/>
      <c r="HN264" s="201"/>
      <c r="HO264" s="201"/>
      <c r="HP264" s="201">
        <f t="shared" si="369"/>
        <v>0</v>
      </c>
      <c r="HQ264" s="201"/>
      <c r="HR264" s="201"/>
      <c r="HS264" s="203"/>
      <c r="HT264" s="201"/>
      <c r="HU264" s="201"/>
      <c r="HV264" s="201"/>
      <c r="HW264" s="201">
        <f t="shared" si="370"/>
        <v>0</v>
      </c>
      <c r="HX264" s="201"/>
      <c r="HY264" s="201"/>
      <c r="HZ264" s="203"/>
      <c r="IA264" s="201"/>
      <c r="IB264" s="201"/>
      <c r="IC264" s="201"/>
      <c r="ID264" s="201">
        <f t="shared" si="371"/>
        <v>0</v>
      </c>
      <c r="IE264" s="201"/>
      <c r="IF264" s="201"/>
      <c r="IG264" s="203"/>
      <c r="IH264" s="201"/>
      <c r="II264" s="201"/>
      <c r="IJ264" s="201"/>
      <c r="IK264" s="201">
        <f t="shared" si="372"/>
        <v>0</v>
      </c>
      <c r="IL264" s="201"/>
      <c r="IM264" s="201"/>
      <c r="IN264" s="203"/>
      <c r="IO264" s="201"/>
      <c r="IP264" s="201"/>
      <c r="IQ264" s="201"/>
      <c r="IR264" s="201">
        <f t="shared" si="373"/>
        <v>0</v>
      </c>
      <c r="IS264" s="201"/>
      <c r="IT264" s="201"/>
      <c r="IU264" s="203"/>
      <c r="IV264" s="201"/>
      <c r="IW264" s="201"/>
      <c r="IX264" s="201"/>
      <c r="IY264" s="201">
        <f t="shared" si="374"/>
        <v>0</v>
      </c>
      <c r="IZ264" s="201"/>
      <c r="JA264" s="201"/>
      <c r="JB264" s="201"/>
      <c r="JC264" s="201"/>
      <c r="JD264" s="201"/>
      <c r="JE264" s="201"/>
      <c r="JF264" s="201">
        <f t="shared" si="375"/>
        <v>0</v>
      </c>
      <c r="JG264" s="201"/>
      <c r="JH264" s="201"/>
      <c r="JI264" s="203"/>
      <c r="JJ264" s="201"/>
      <c r="JK264" s="201"/>
      <c r="JL264" s="201"/>
      <c r="JM264" s="201">
        <f t="shared" si="376"/>
        <v>0</v>
      </c>
      <c r="JN264" s="201"/>
      <c r="JO264" s="201"/>
      <c r="JP264" s="203"/>
      <c r="JQ264" s="201"/>
      <c r="JR264" s="201"/>
      <c r="JS264" s="201"/>
      <c r="JT264" s="201">
        <f t="shared" si="377"/>
        <v>0</v>
      </c>
      <c r="JU264" s="201"/>
      <c r="JV264" s="201"/>
      <c r="JW264" s="203"/>
      <c r="JX264" s="201"/>
      <c r="JY264" s="201"/>
      <c r="JZ264" s="201"/>
      <c r="KA264" s="201">
        <f t="shared" si="378"/>
        <v>0</v>
      </c>
      <c r="KB264" s="201"/>
      <c r="KC264" s="201"/>
      <c r="KD264" s="203"/>
      <c r="KE264" s="201"/>
      <c r="KF264" s="201"/>
      <c r="KG264" s="201"/>
      <c r="KH264" s="201">
        <f t="shared" si="379"/>
        <v>0</v>
      </c>
      <c r="KI264" s="201"/>
      <c r="KJ264" s="201"/>
      <c r="KK264" s="203"/>
      <c r="KL264" s="201"/>
      <c r="KM264" s="201"/>
      <c r="KN264" s="201"/>
      <c r="KO264" s="201">
        <f t="shared" si="380"/>
        <v>0</v>
      </c>
      <c r="KP264" s="201"/>
      <c r="KQ264" s="201"/>
      <c r="KR264" s="201"/>
      <c r="KS264" s="201"/>
      <c r="KT264" s="201"/>
      <c r="KU264" s="201"/>
      <c r="KV264" s="201">
        <f t="shared" si="381"/>
        <v>0</v>
      </c>
      <c r="KW264" s="201"/>
      <c r="KX264" s="201"/>
      <c r="KY264" s="203"/>
      <c r="KZ264" s="201"/>
      <c r="LA264" s="201"/>
      <c r="LB264" s="201"/>
      <c r="LC264" s="201">
        <f t="shared" si="382"/>
        <v>0</v>
      </c>
      <c r="LD264" s="201"/>
      <c r="LE264" s="201"/>
      <c r="LF264" s="203"/>
      <c r="LG264" s="201"/>
      <c r="LH264" s="201"/>
      <c r="LI264" s="201"/>
      <c r="LJ264" s="201">
        <f t="shared" si="323"/>
        <v>0</v>
      </c>
      <c r="LK264" s="201"/>
      <c r="LL264" s="201"/>
      <c r="LM264" s="203"/>
      <c r="LN264" s="201"/>
      <c r="LO264" s="201"/>
      <c r="LP264" s="201"/>
      <c r="LQ264" s="201">
        <f t="shared" si="324"/>
        <v>0</v>
      </c>
      <c r="LR264" s="201"/>
      <c r="LS264" s="201"/>
      <c r="LT264" s="203"/>
      <c r="LU264" s="201"/>
      <c r="LV264" s="201"/>
      <c r="LW264" s="201"/>
      <c r="LX264" s="201">
        <f t="shared" si="325"/>
        <v>0</v>
      </c>
      <c r="LY264" s="201"/>
      <c r="LZ264" s="201"/>
      <c r="MA264" s="203"/>
      <c r="MB264" s="201"/>
      <c r="MC264" s="201"/>
      <c r="MD264" s="201"/>
      <c r="ME264" s="201">
        <f t="shared" si="326"/>
        <v>0</v>
      </c>
      <c r="MF264" s="201"/>
      <c r="MG264" s="201"/>
      <c r="MH264" s="201"/>
      <c r="MI264" s="201"/>
      <c r="MJ264" s="201"/>
      <c r="MK264" s="201"/>
      <c r="ML264" s="201">
        <f t="shared" si="327"/>
        <v>0</v>
      </c>
      <c r="MM264" s="201"/>
      <c r="MN264" s="201"/>
      <c r="MO264" s="203"/>
      <c r="MP264" s="201"/>
      <c r="MQ264" s="201"/>
      <c r="MR264" s="201"/>
      <c r="MS264" s="201">
        <f t="shared" si="328"/>
        <v>0</v>
      </c>
      <c r="MT264" s="201"/>
      <c r="MU264" s="201"/>
      <c r="MV264" s="203"/>
      <c r="MW264" s="201"/>
      <c r="MX264" s="201"/>
      <c r="MY264" s="201"/>
      <c r="MZ264" s="201">
        <f t="shared" si="329"/>
        <v>0</v>
      </c>
      <c r="NA264" s="201"/>
      <c r="NB264" s="201"/>
      <c r="NC264" s="203"/>
      <c r="ND264" s="201"/>
      <c r="NE264" s="201"/>
      <c r="NF264" s="201"/>
      <c r="NG264" s="201">
        <f t="shared" si="330"/>
        <v>0</v>
      </c>
      <c r="NH264" s="201"/>
      <c r="NI264" s="201"/>
      <c r="NJ264" s="203"/>
      <c r="NK264" s="201"/>
      <c r="NL264" s="201"/>
      <c r="NM264" s="201"/>
      <c r="NN264" s="201">
        <f t="shared" si="331"/>
        <v>0</v>
      </c>
      <c r="NO264" s="201"/>
      <c r="NP264" s="201"/>
      <c r="NQ264" s="203"/>
      <c r="NR264" s="201"/>
      <c r="NS264" s="201"/>
      <c r="NT264" s="201"/>
      <c r="NU264" s="201">
        <f t="shared" si="332"/>
        <v>0</v>
      </c>
      <c r="NV264" s="201"/>
      <c r="NW264" s="201"/>
      <c r="NX264" s="201"/>
      <c r="NY264" s="201"/>
      <c r="NZ264" s="201"/>
      <c r="OA264" s="201"/>
      <c r="OB264" s="201">
        <f t="shared" si="333"/>
        <v>0</v>
      </c>
      <c r="OC264" s="201"/>
      <c r="OD264" s="201"/>
      <c r="OE264" s="203"/>
      <c r="OF264" s="201"/>
      <c r="OG264" s="201"/>
      <c r="OH264" s="201"/>
      <c r="OI264" s="201">
        <f t="shared" si="334"/>
        <v>0</v>
      </c>
      <c r="OJ264" s="201"/>
      <c r="OK264" s="201"/>
      <c r="OL264" s="203"/>
      <c r="OM264" s="201"/>
      <c r="ON264" s="201"/>
      <c r="OO264" s="201"/>
      <c r="OP264" s="201">
        <f t="shared" si="335"/>
        <v>0</v>
      </c>
      <c r="OQ264" s="201"/>
      <c r="OR264" s="201"/>
      <c r="OS264" s="203"/>
      <c r="OT264" s="201"/>
      <c r="OU264" s="201"/>
      <c r="OV264" s="201"/>
      <c r="OW264" s="201">
        <f t="shared" si="336"/>
        <v>0</v>
      </c>
      <c r="OX264" s="201"/>
      <c r="OY264" s="201"/>
      <c r="OZ264" s="203"/>
      <c r="PA264" s="201"/>
      <c r="PB264" s="201"/>
      <c r="PC264" s="201"/>
      <c r="PD264" s="201">
        <f t="shared" si="337"/>
        <v>0</v>
      </c>
      <c r="PE264" s="201"/>
      <c r="PF264" s="201"/>
      <c r="PG264" s="203"/>
      <c r="PH264" s="201"/>
      <c r="PI264" s="201"/>
      <c r="PJ264" s="201"/>
      <c r="PK264" s="201">
        <f t="shared" si="338"/>
        <v>0</v>
      </c>
      <c r="PL264" s="201"/>
      <c r="PM264" s="201"/>
      <c r="PN264" s="201"/>
      <c r="PO264" s="201"/>
      <c r="PP264" s="201"/>
      <c r="PQ264" s="201"/>
      <c r="PR264" s="201">
        <f t="shared" si="339"/>
        <v>0</v>
      </c>
      <c r="PS264" s="201"/>
      <c r="PT264" s="201"/>
      <c r="PU264" s="201"/>
      <c r="PV264" s="201"/>
      <c r="PW264" s="201"/>
      <c r="PX264" s="201"/>
      <c r="PY264" s="201">
        <f t="shared" si="340"/>
        <v>0</v>
      </c>
      <c r="PZ264" s="201"/>
      <c r="QA264" s="201"/>
      <c r="QB264" s="201"/>
      <c r="QC264" s="201"/>
      <c r="QD264" s="201"/>
      <c r="QE264" s="201"/>
      <c r="QF264" s="201">
        <f t="shared" si="341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5" x14ac:dyDescent="0.2">
      <c r="A265" s="201"/>
      <c r="B265" s="202"/>
      <c r="C265" s="202"/>
      <c r="D265" s="202"/>
      <c r="E265" s="202"/>
      <c r="F265" s="201"/>
      <c r="G265" s="201">
        <f t="shared" si="383"/>
        <v>0</v>
      </c>
      <c r="H265" s="202"/>
      <c r="I265" s="202"/>
      <c r="J265" s="202"/>
      <c r="K265" s="201"/>
      <c r="L265" s="201"/>
      <c r="M265" s="201"/>
      <c r="N265" s="201">
        <f t="shared" si="384"/>
        <v>0</v>
      </c>
      <c r="O265" s="201"/>
      <c r="P265" s="201"/>
      <c r="Q265" s="203"/>
      <c r="R265" s="201"/>
      <c r="S265" s="201"/>
      <c r="T265" s="201"/>
      <c r="U265" s="201">
        <f t="shared" si="385"/>
        <v>0</v>
      </c>
      <c r="V265" s="201"/>
      <c r="W265" s="201"/>
      <c r="X265" s="203"/>
      <c r="Y265" s="201"/>
      <c r="Z265" s="201"/>
      <c r="AA265" s="201"/>
      <c r="AB265" s="201">
        <f t="shared" si="386"/>
        <v>0</v>
      </c>
      <c r="AC265" s="201"/>
      <c r="AD265" s="201"/>
      <c r="AE265" s="203"/>
      <c r="AF265" s="201"/>
      <c r="AG265" s="201"/>
      <c r="AH265" s="201"/>
      <c r="AI265" s="201">
        <f t="shared" si="342"/>
        <v>0</v>
      </c>
      <c r="AJ265" s="201"/>
      <c r="AK265" s="201"/>
      <c r="AL265" s="203"/>
      <c r="AM265" s="201"/>
      <c r="AN265" s="201"/>
      <c r="AO265" s="201"/>
      <c r="AP265" s="201">
        <f t="shared" si="343"/>
        <v>0</v>
      </c>
      <c r="AQ265" s="201"/>
      <c r="AR265" s="201"/>
      <c r="AS265" s="203"/>
      <c r="AT265" s="201"/>
      <c r="AU265" s="201"/>
      <c r="AV265" s="201"/>
      <c r="AW265" s="201">
        <f t="shared" si="344"/>
        <v>0</v>
      </c>
      <c r="AX265" s="201"/>
      <c r="AY265" s="201"/>
      <c r="AZ265" s="201"/>
      <c r="BA265" s="201"/>
      <c r="BB265" s="201"/>
      <c r="BC265" s="201"/>
      <c r="BD265" s="201">
        <f t="shared" si="345"/>
        <v>0</v>
      </c>
      <c r="BE265" s="201"/>
      <c r="BF265" s="201"/>
      <c r="BG265" s="203"/>
      <c r="BH265" s="201"/>
      <c r="BI265" s="201"/>
      <c r="BJ265" s="201"/>
      <c r="BK265" s="201">
        <f t="shared" si="346"/>
        <v>0</v>
      </c>
      <c r="BL265" s="201"/>
      <c r="BM265" s="201"/>
      <c r="BN265" s="203"/>
      <c r="BO265" s="201"/>
      <c r="BP265" s="201"/>
      <c r="BQ265" s="201"/>
      <c r="BR265" s="201">
        <f t="shared" si="347"/>
        <v>0</v>
      </c>
      <c r="BS265" s="201"/>
      <c r="BT265" s="201"/>
      <c r="BU265" s="203"/>
      <c r="BV265" s="201"/>
      <c r="BW265" s="201"/>
      <c r="BX265" s="201"/>
      <c r="BY265" s="201">
        <f t="shared" si="348"/>
        <v>0</v>
      </c>
      <c r="BZ265" s="201"/>
      <c r="CA265" s="201"/>
      <c r="CB265" s="203"/>
      <c r="CC265" s="201"/>
      <c r="CD265" s="201"/>
      <c r="CE265" s="201"/>
      <c r="CF265" s="201">
        <f t="shared" si="349"/>
        <v>0</v>
      </c>
      <c r="CG265" s="201"/>
      <c r="CH265" s="201"/>
      <c r="CI265" s="203"/>
      <c r="CJ265" s="201"/>
      <c r="CK265" s="201"/>
      <c r="CL265" s="201"/>
      <c r="CM265" s="201">
        <f t="shared" si="350"/>
        <v>0</v>
      </c>
      <c r="CN265" s="201"/>
      <c r="CO265" s="201"/>
      <c r="CP265" s="201"/>
      <c r="CQ265" s="201"/>
      <c r="CR265" s="201"/>
      <c r="CS265" s="201"/>
      <c r="CT265" s="201">
        <f t="shared" si="351"/>
        <v>0</v>
      </c>
      <c r="CU265" s="201"/>
      <c r="CV265" s="201"/>
      <c r="CW265" s="203"/>
      <c r="CX265" s="201"/>
      <c r="CY265" s="201"/>
      <c r="CZ265" s="201"/>
      <c r="DA265" s="201">
        <f t="shared" si="352"/>
        <v>0</v>
      </c>
      <c r="DB265" s="201"/>
      <c r="DC265" s="201"/>
      <c r="DD265" s="203"/>
      <c r="DE265" s="201"/>
      <c r="DF265" s="201"/>
      <c r="DG265" s="201"/>
      <c r="DH265" s="201">
        <f t="shared" si="353"/>
        <v>0</v>
      </c>
      <c r="DI265" s="201"/>
      <c r="DJ265" s="201"/>
      <c r="DK265" s="203"/>
      <c r="DL265" s="201"/>
      <c r="DM265" s="201"/>
      <c r="DN265" s="201"/>
      <c r="DO265" s="201">
        <f t="shared" si="354"/>
        <v>0</v>
      </c>
      <c r="DP265" s="201"/>
      <c r="DQ265" s="201"/>
      <c r="DR265" s="203"/>
      <c r="DS265" s="201"/>
      <c r="DT265" s="201"/>
      <c r="DU265" s="201"/>
      <c r="DV265" s="201">
        <f t="shared" si="355"/>
        <v>0</v>
      </c>
      <c r="DW265" s="201"/>
      <c r="DX265" s="201"/>
      <c r="DY265" s="203"/>
      <c r="DZ265" s="201"/>
      <c r="EA265" s="201"/>
      <c r="EB265" s="201"/>
      <c r="EC265" s="201">
        <f t="shared" si="356"/>
        <v>0</v>
      </c>
      <c r="ED265" s="201"/>
      <c r="EE265" s="201"/>
      <c r="EF265" s="201"/>
      <c r="EG265" s="201"/>
      <c r="EH265" s="201"/>
      <c r="EI265" s="201"/>
      <c r="EJ265" s="201">
        <f t="shared" si="357"/>
        <v>0</v>
      </c>
      <c r="EK265" s="201"/>
      <c r="EL265" s="201"/>
      <c r="EM265" s="203"/>
      <c r="EN265" s="201"/>
      <c r="EO265" s="201"/>
      <c r="EP265" s="201"/>
      <c r="EQ265" s="201">
        <f t="shared" si="358"/>
        <v>0</v>
      </c>
      <c r="ER265" s="201"/>
      <c r="ES265" s="201"/>
      <c r="ET265" s="203"/>
      <c r="EU265" s="201"/>
      <c r="EV265" s="201"/>
      <c r="EW265" s="201"/>
      <c r="EX265" s="201">
        <f t="shared" si="359"/>
        <v>0</v>
      </c>
      <c r="EY265" s="201"/>
      <c r="EZ265" s="201"/>
      <c r="FA265" s="203"/>
      <c r="FB265" s="201"/>
      <c r="FC265" s="201"/>
      <c r="FD265" s="201"/>
      <c r="FE265" s="201">
        <f t="shared" si="360"/>
        <v>0</v>
      </c>
      <c r="FF265" s="201"/>
      <c r="FG265" s="201"/>
      <c r="FH265" s="203"/>
      <c r="FI265" s="201"/>
      <c r="FJ265" s="201"/>
      <c r="FK265" s="201"/>
      <c r="FL265" s="201">
        <f t="shared" si="361"/>
        <v>0</v>
      </c>
      <c r="FM265" s="201"/>
      <c r="FN265" s="201"/>
      <c r="FO265" s="203"/>
      <c r="FP265" s="201"/>
      <c r="FQ265" s="201"/>
      <c r="FR265" s="201"/>
      <c r="FS265" s="201">
        <f t="shared" si="362"/>
        <v>0</v>
      </c>
      <c r="FT265" s="201"/>
      <c r="FU265" s="201"/>
      <c r="FV265" s="201"/>
      <c r="FW265" s="201"/>
      <c r="FX265" s="201"/>
      <c r="FY265" s="201"/>
      <c r="FZ265" s="201">
        <f t="shared" si="363"/>
        <v>0</v>
      </c>
      <c r="GA265" s="201"/>
      <c r="GB265" s="201"/>
      <c r="GC265" s="203"/>
      <c r="GD265" s="201"/>
      <c r="GE265" s="201"/>
      <c r="GF265" s="201"/>
      <c r="GG265" s="201">
        <f t="shared" si="364"/>
        <v>0</v>
      </c>
      <c r="GH265" s="201"/>
      <c r="GI265" s="201"/>
      <c r="GJ265" s="203"/>
      <c r="GK265" s="201"/>
      <c r="GL265" s="201"/>
      <c r="GM265" s="201"/>
      <c r="GN265" s="201">
        <f t="shared" si="365"/>
        <v>0</v>
      </c>
      <c r="GO265" s="201"/>
      <c r="GP265" s="201"/>
      <c r="GQ265" s="203"/>
      <c r="GR265" s="201"/>
      <c r="GS265" s="201"/>
      <c r="GT265" s="201"/>
      <c r="GU265" s="201">
        <f t="shared" si="366"/>
        <v>0</v>
      </c>
      <c r="GV265" s="201"/>
      <c r="GW265" s="201"/>
      <c r="GX265" s="203"/>
      <c r="GY265" s="201"/>
      <c r="GZ265" s="201"/>
      <c r="HA265" s="201"/>
      <c r="HB265" s="201">
        <f t="shared" si="367"/>
        <v>0</v>
      </c>
      <c r="HC265" s="201"/>
      <c r="HD265" s="201"/>
      <c r="HE265" s="203"/>
      <c r="HF265" s="201"/>
      <c r="HG265" s="201"/>
      <c r="HH265" s="201"/>
      <c r="HI265" s="201">
        <f t="shared" si="368"/>
        <v>0</v>
      </c>
      <c r="HJ265" s="201"/>
      <c r="HK265" s="201"/>
      <c r="HL265" s="201"/>
      <c r="HM265" s="201"/>
      <c r="HN265" s="201"/>
      <c r="HO265" s="201"/>
      <c r="HP265" s="201">
        <f t="shared" si="369"/>
        <v>0</v>
      </c>
      <c r="HQ265" s="201"/>
      <c r="HR265" s="201"/>
      <c r="HS265" s="203"/>
      <c r="HT265" s="201"/>
      <c r="HU265" s="201"/>
      <c r="HV265" s="201"/>
      <c r="HW265" s="201">
        <f t="shared" si="370"/>
        <v>0</v>
      </c>
      <c r="HX265" s="201"/>
      <c r="HY265" s="201"/>
      <c r="HZ265" s="203"/>
      <c r="IA265" s="201"/>
      <c r="IB265" s="201"/>
      <c r="IC265" s="201"/>
      <c r="ID265" s="201">
        <f t="shared" si="371"/>
        <v>0</v>
      </c>
      <c r="IE265" s="201"/>
      <c r="IF265" s="201"/>
      <c r="IG265" s="203"/>
      <c r="IH265" s="201"/>
      <c r="II265" s="201"/>
      <c r="IJ265" s="201"/>
      <c r="IK265" s="201">
        <f t="shared" si="372"/>
        <v>0</v>
      </c>
      <c r="IL265" s="201"/>
      <c r="IM265" s="201"/>
      <c r="IN265" s="203"/>
      <c r="IO265" s="201"/>
      <c r="IP265" s="201"/>
      <c r="IQ265" s="201"/>
      <c r="IR265" s="201">
        <f t="shared" si="373"/>
        <v>0</v>
      </c>
      <c r="IS265" s="201"/>
      <c r="IT265" s="201"/>
      <c r="IU265" s="203"/>
      <c r="IV265" s="201"/>
      <c r="IW265" s="201"/>
      <c r="IX265" s="201"/>
      <c r="IY265" s="201">
        <f t="shared" si="374"/>
        <v>0</v>
      </c>
      <c r="IZ265" s="201"/>
      <c r="JA265" s="201"/>
      <c r="JB265" s="201"/>
      <c r="JC265" s="201"/>
      <c r="JD265" s="201"/>
      <c r="JE265" s="201"/>
      <c r="JF265" s="201">
        <f t="shared" si="375"/>
        <v>0</v>
      </c>
      <c r="JG265" s="201"/>
      <c r="JH265" s="201"/>
      <c r="JI265" s="203"/>
      <c r="JJ265" s="201"/>
      <c r="JK265" s="201"/>
      <c r="JL265" s="201"/>
      <c r="JM265" s="201">
        <f t="shared" si="376"/>
        <v>0</v>
      </c>
      <c r="JN265" s="201"/>
      <c r="JO265" s="201"/>
      <c r="JP265" s="203"/>
      <c r="JQ265" s="201"/>
      <c r="JR265" s="201"/>
      <c r="JS265" s="201"/>
      <c r="JT265" s="201">
        <f t="shared" si="377"/>
        <v>0</v>
      </c>
      <c r="JU265" s="201"/>
      <c r="JV265" s="201"/>
      <c r="JW265" s="203"/>
      <c r="JX265" s="201"/>
      <c r="JY265" s="201"/>
      <c r="JZ265" s="201"/>
      <c r="KA265" s="201">
        <f t="shared" si="378"/>
        <v>0</v>
      </c>
      <c r="KB265" s="201"/>
      <c r="KC265" s="201"/>
      <c r="KD265" s="203"/>
      <c r="KE265" s="201"/>
      <c r="KF265" s="201"/>
      <c r="KG265" s="201"/>
      <c r="KH265" s="201">
        <f t="shared" si="379"/>
        <v>0</v>
      </c>
      <c r="KI265" s="201"/>
      <c r="KJ265" s="201"/>
      <c r="KK265" s="203"/>
      <c r="KL265" s="201"/>
      <c r="KM265" s="201"/>
      <c r="KN265" s="201"/>
      <c r="KO265" s="201">
        <f t="shared" si="380"/>
        <v>0</v>
      </c>
      <c r="KP265" s="201"/>
      <c r="KQ265" s="201"/>
      <c r="KR265" s="201"/>
      <c r="KS265" s="201"/>
      <c r="KT265" s="201"/>
      <c r="KU265" s="201"/>
      <c r="KV265" s="201">
        <f t="shared" si="381"/>
        <v>0</v>
      </c>
      <c r="KW265" s="201"/>
      <c r="KX265" s="201"/>
      <c r="KY265" s="203"/>
      <c r="KZ265" s="201"/>
      <c r="LA265" s="201"/>
      <c r="LB265" s="201"/>
      <c r="LC265" s="201">
        <f t="shared" si="382"/>
        <v>0</v>
      </c>
      <c r="LD265" s="201"/>
      <c r="LE265" s="201"/>
      <c r="LF265" s="203"/>
      <c r="LG265" s="201"/>
      <c r="LH265" s="201"/>
      <c r="LI265" s="201"/>
      <c r="LJ265" s="201">
        <f t="shared" si="323"/>
        <v>0</v>
      </c>
      <c r="LK265" s="201"/>
      <c r="LL265" s="201"/>
      <c r="LM265" s="203"/>
      <c r="LN265" s="201"/>
      <c r="LO265" s="201"/>
      <c r="LP265" s="201"/>
      <c r="LQ265" s="201">
        <f t="shared" si="324"/>
        <v>0</v>
      </c>
      <c r="LR265" s="201"/>
      <c r="LS265" s="201"/>
      <c r="LT265" s="203"/>
      <c r="LU265" s="201"/>
      <c r="LV265" s="201"/>
      <c r="LW265" s="201"/>
      <c r="LX265" s="201">
        <f t="shared" si="325"/>
        <v>0</v>
      </c>
      <c r="LY265" s="201"/>
      <c r="LZ265" s="201"/>
      <c r="MA265" s="203"/>
      <c r="MB265" s="201"/>
      <c r="MC265" s="201"/>
      <c r="MD265" s="201"/>
      <c r="ME265" s="201">
        <f t="shared" si="326"/>
        <v>0</v>
      </c>
      <c r="MF265" s="201"/>
      <c r="MG265" s="201"/>
      <c r="MH265" s="201"/>
      <c r="MI265" s="201"/>
      <c r="MJ265" s="201"/>
      <c r="MK265" s="201"/>
      <c r="ML265" s="201">
        <f t="shared" si="327"/>
        <v>0</v>
      </c>
      <c r="MM265" s="201"/>
      <c r="MN265" s="201"/>
      <c r="MO265" s="203"/>
      <c r="MP265" s="201"/>
      <c r="MQ265" s="201"/>
      <c r="MR265" s="201"/>
      <c r="MS265" s="201">
        <f t="shared" si="328"/>
        <v>0</v>
      </c>
      <c r="MT265" s="201"/>
      <c r="MU265" s="201"/>
      <c r="MV265" s="203"/>
      <c r="MW265" s="201"/>
      <c r="MX265" s="201"/>
      <c r="MY265" s="201"/>
      <c r="MZ265" s="201">
        <f t="shared" si="329"/>
        <v>0</v>
      </c>
      <c r="NA265" s="201"/>
      <c r="NB265" s="201"/>
      <c r="NC265" s="203"/>
      <c r="ND265" s="201"/>
      <c r="NE265" s="201"/>
      <c r="NF265" s="201"/>
      <c r="NG265" s="201">
        <f t="shared" si="330"/>
        <v>0</v>
      </c>
      <c r="NH265" s="201"/>
      <c r="NI265" s="201"/>
      <c r="NJ265" s="203"/>
      <c r="NK265" s="201"/>
      <c r="NL265" s="201"/>
      <c r="NM265" s="201"/>
      <c r="NN265" s="201">
        <f t="shared" si="331"/>
        <v>0</v>
      </c>
      <c r="NO265" s="201"/>
      <c r="NP265" s="201"/>
      <c r="NQ265" s="203"/>
      <c r="NR265" s="201"/>
      <c r="NS265" s="201"/>
      <c r="NT265" s="201"/>
      <c r="NU265" s="201">
        <f t="shared" si="332"/>
        <v>0</v>
      </c>
      <c r="NV265" s="201"/>
      <c r="NW265" s="201"/>
      <c r="NX265" s="201"/>
      <c r="NY265" s="201"/>
      <c r="NZ265" s="201"/>
      <c r="OA265" s="201"/>
      <c r="OB265" s="201">
        <f t="shared" si="333"/>
        <v>0</v>
      </c>
      <c r="OC265" s="201"/>
      <c r="OD265" s="201"/>
      <c r="OE265" s="203"/>
      <c r="OF265" s="201"/>
      <c r="OG265" s="201"/>
      <c r="OH265" s="201"/>
      <c r="OI265" s="201">
        <f t="shared" si="334"/>
        <v>0</v>
      </c>
      <c r="OJ265" s="201"/>
      <c r="OK265" s="201"/>
      <c r="OL265" s="203"/>
      <c r="OM265" s="201"/>
      <c r="ON265" s="201"/>
      <c r="OO265" s="201"/>
      <c r="OP265" s="201">
        <f t="shared" si="335"/>
        <v>0</v>
      </c>
      <c r="OQ265" s="201"/>
      <c r="OR265" s="201"/>
      <c r="OS265" s="203"/>
      <c r="OT265" s="201"/>
      <c r="OU265" s="201"/>
      <c r="OV265" s="201"/>
      <c r="OW265" s="201">
        <f t="shared" si="336"/>
        <v>0</v>
      </c>
      <c r="OX265" s="201"/>
      <c r="OY265" s="201"/>
      <c r="OZ265" s="203"/>
      <c r="PA265" s="201"/>
      <c r="PB265" s="201"/>
      <c r="PC265" s="201"/>
      <c r="PD265" s="201">
        <f t="shared" si="337"/>
        <v>0</v>
      </c>
      <c r="PE265" s="201"/>
      <c r="PF265" s="201"/>
      <c r="PG265" s="203"/>
      <c r="PH265" s="201"/>
      <c r="PI265" s="201"/>
      <c r="PJ265" s="201"/>
      <c r="PK265" s="201">
        <f t="shared" si="338"/>
        <v>0</v>
      </c>
      <c r="PL265" s="201"/>
      <c r="PM265" s="201"/>
      <c r="PN265" s="201"/>
      <c r="PO265" s="201"/>
      <c r="PP265" s="201"/>
      <c r="PQ265" s="201"/>
      <c r="PR265" s="201">
        <f t="shared" si="339"/>
        <v>0</v>
      </c>
      <c r="PS265" s="201"/>
      <c r="PT265" s="201"/>
      <c r="PU265" s="201"/>
      <c r="PV265" s="201"/>
      <c r="PW265" s="201"/>
      <c r="PX265" s="201"/>
      <c r="PY265" s="201">
        <f t="shared" si="340"/>
        <v>0</v>
      </c>
      <c r="PZ265" s="201"/>
      <c r="QA265" s="201"/>
      <c r="QB265" s="201"/>
      <c r="QC265" s="201"/>
      <c r="QD265" s="201"/>
      <c r="QE265" s="201"/>
      <c r="QF265" s="201">
        <f t="shared" si="341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5" x14ac:dyDescent="0.2">
      <c r="A266" s="201"/>
      <c r="B266" s="202"/>
      <c r="C266" s="202"/>
      <c r="D266" s="202"/>
      <c r="E266" s="202"/>
      <c r="F266" s="201"/>
      <c r="G266" s="201">
        <f t="shared" si="383"/>
        <v>0</v>
      </c>
      <c r="H266" s="202"/>
      <c r="I266" s="202"/>
      <c r="J266" s="202"/>
      <c r="K266" s="201"/>
      <c r="L266" s="201"/>
      <c r="M266" s="201"/>
      <c r="N266" s="201">
        <f t="shared" si="384"/>
        <v>0</v>
      </c>
      <c r="O266" s="201"/>
      <c r="P266" s="201"/>
      <c r="Q266" s="203"/>
      <c r="R266" s="201"/>
      <c r="S266" s="201"/>
      <c r="T266" s="201"/>
      <c r="U266" s="201">
        <f t="shared" si="385"/>
        <v>0</v>
      </c>
      <c r="V266" s="201"/>
      <c r="W266" s="201"/>
      <c r="X266" s="203"/>
      <c r="Y266" s="201"/>
      <c r="Z266" s="201"/>
      <c r="AA266" s="201"/>
      <c r="AB266" s="201">
        <f t="shared" si="386"/>
        <v>0</v>
      </c>
      <c r="AC266" s="201"/>
      <c r="AD266" s="201"/>
      <c r="AE266" s="203"/>
      <c r="AF266" s="201"/>
      <c r="AG266" s="201"/>
      <c r="AH266" s="201"/>
      <c r="AI266" s="201">
        <f t="shared" si="342"/>
        <v>0</v>
      </c>
      <c r="AJ266" s="201"/>
      <c r="AK266" s="201"/>
      <c r="AL266" s="203"/>
      <c r="AM266" s="201"/>
      <c r="AN266" s="201"/>
      <c r="AO266" s="201"/>
      <c r="AP266" s="201">
        <f t="shared" si="343"/>
        <v>0</v>
      </c>
      <c r="AQ266" s="201"/>
      <c r="AR266" s="201"/>
      <c r="AS266" s="203"/>
      <c r="AT266" s="201"/>
      <c r="AU266" s="201"/>
      <c r="AV266" s="201"/>
      <c r="AW266" s="201">
        <f t="shared" si="344"/>
        <v>0</v>
      </c>
      <c r="AX266" s="201"/>
      <c r="AY266" s="201"/>
      <c r="AZ266" s="201"/>
      <c r="BA266" s="201"/>
      <c r="BB266" s="201"/>
      <c r="BC266" s="201"/>
      <c r="BD266" s="201">
        <f t="shared" si="345"/>
        <v>0</v>
      </c>
      <c r="BE266" s="201"/>
      <c r="BF266" s="201"/>
      <c r="BG266" s="203"/>
      <c r="BH266" s="201"/>
      <c r="BI266" s="201"/>
      <c r="BJ266" s="201"/>
      <c r="BK266" s="201">
        <f t="shared" si="346"/>
        <v>0</v>
      </c>
      <c r="BL266" s="201"/>
      <c r="BM266" s="201"/>
      <c r="BN266" s="203"/>
      <c r="BO266" s="201"/>
      <c r="BP266" s="201"/>
      <c r="BQ266" s="201"/>
      <c r="BR266" s="201">
        <f t="shared" si="347"/>
        <v>0</v>
      </c>
      <c r="BS266" s="201"/>
      <c r="BT266" s="201"/>
      <c r="BU266" s="203"/>
      <c r="BV266" s="201"/>
      <c r="BW266" s="201"/>
      <c r="BX266" s="201"/>
      <c r="BY266" s="201">
        <f t="shared" si="348"/>
        <v>0</v>
      </c>
      <c r="BZ266" s="201"/>
      <c r="CA266" s="201"/>
      <c r="CB266" s="203"/>
      <c r="CC266" s="201"/>
      <c r="CD266" s="201"/>
      <c r="CE266" s="201"/>
      <c r="CF266" s="201">
        <f t="shared" si="349"/>
        <v>0</v>
      </c>
      <c r="CG266" s="201"/>
      <c r="CH266" s="201"/>
      <c r="CI266" s="203"/>
      <c r="CJ266" s="201"/>
      <c r="CK266" s="201"/>
      <c r="CL266" s="201"/>
      <c r="CM266" s="201">
        <f t="shared" si="350"/>
        <v>0</v>
      </c>
      <c r="CN266" s="201"/>
      <c r="CO266" s="201"/>
      <c r="CP266" s="201"/>
      <c r="CQ266" s="201"/>
      <c r="CR266" s="201"/>
      <c r="CS266" s="201"/>
      <c r="CT266" s="201">
        <f t="shared" si="351"/>
        <v>0</v>
      </c>
      <c r="CU266" s="201"/>
      <c r="CV266" s="201"/>
      <c r="CW266" s="203"/>
      <c r="CX266" s="201"/>
      <c r="CY266" s="201"/>
      <c r="CZ266" s="201"/>
      <c r="DA266" s="201">
        <f t="shared" si="352"/>
        <v>0</v>
      </c>
      <c r="DB266" s="201"/>
      <c r="DC266" s="201"/>
      <c r="DD266" s="203"/>
      <c r="DE266" s="201"/>
      <c r="DF266" s="201"/>
      <c r="DG266" s="201"/>
      <c r="DH266" s="201">
        <f t="shared" si="353"/>
        <v>0</v>
      </c>
      <c r="DI266" s="201"/>
      <c r="DJ266" s="201"/>
      <c r="DK266" s="203"/>
      <c r="DL266" s="201"/>
      <c r="DM266" s="201"/>
      <c r="DN266" s="201"/>
      <c r="DO266" s="201">
        <f t="shared" si="354"/>
        <v>0</v>
      </c>
      <c r="DP266" s="201"/>
      <c r="DQ266" s="201"/>
      <c r="DR266" s="203"/>
      <c r="DS266" s="201"/>
      <c r="DT266" s="201"/>
      <c r="DU266" s="201"/>
      <c r="DV266" s="201">
        <f t="shared" si="355"/>
        <v>0</v>
      </c>
      <c r="DW266" s="201"/>
      <c r="DX266" s="201"/>
      <c r="DY266" s="203"/>
      <c r="DZ266" s="201"/>
      <c r="EA266" s="201"/>
      <c r="EB266" s="201"/>
      <c r="EC266" s="201">
        <f t="shared" si="356"/>
        <v>0</v>
      </c>
      <c r="ED266" s="201"/>
      <c r="EE266" s="201"/>
      <c r="EF266" s="201"/>
      <c r="EG266" s="201"/>
      <c r="EH266" s="201"/>
      <c r="EI266" s="201"/>
      <c r="EJ266" s="201">
        <f t="shared" si="357"/>
        <v>0</v>
      </c>
      <c r="EK266" s="201"/>
      <c r="EL266" s="201"/>
      <c r="EM266" s="203"/>
      <c r="EN266" s="201"/>
      <c r="EO266" s="201"/>
      <c r="EP266" s="201"/>
      <c r="EQ266" s="201">
        <f t="shared" si="358"/>
        <v>0</v>
      </c>
      <c r="ER266" s="201"/>
      <c r="ES266" s="201"/>
      <c r="ET266" s="203"/>
      <c r="EU266" s="201"/>
      <c r="EV266" s="201"/>
      <c r="EW266" s="201"/>
      <c r="EX266" s="201">
        <f t="shared" si="359"/>
        <v>0</v>
      </c>
      <c r="EY266" s="201"/>
      <c r="EZ266" s="201"/>
      <c r="FA266" s="203"/>
      <c r="FB266" s="201"/>
      <c r="FC266" s="201"/>
      <c r="FD266" s="201"/>
      <c r="FE266" s="201">
        <f t="shared" si="360"/>
        <v>0</v>
      </c>
      <c r="FF266" s="201"/>
      <c r="FG266" s="201"/>
      <c r="FH266" s="203"/>
      <c r="FI266" s="201"/>
      <c r="FJ266" s="201"/>
      <c r="FK266" s="201"/>
      <c r="FL266" s="201">
        <f t="shared" si="361"/>
        <v>0</v>
      </c>
      <c r="FM266" s="201"/>
      <c r="FN266" s="201"/>
      <c r="FO266" s="203"/>
      <c r="FP266" s="201"/>
      <c r="FQ266" s="201"/>
      <c r="FR266" s="201"/>
      <c r="FS266" s="201">
        <f t="shared" si="362"/>
        <v>0</v>
      </c>
      <c r="FT266" s="201"/>
      <c r="FU266" s="201"/>
      <c r="FV266" s="201"/>
      <c r="FW266" s="201"/>
      <c r="FX266" s="201"/>
      <c r="FY266" s="201"/>
      <c r="FZ266" s="201">
        <f t="shared" si="363"/>
        <v>0</v>
      </c>
      <c r="GA266" s="201"/>
      <c r="GB266" s="201"/>
      <c r="GC266" s="203"/>
      <c r="GD266" s="201"/>
      <c r="GE266" s="201"/>
      <c r="GF266" s="201"/>
      <c r="GG266" s="201">
        <f t="shared" si="364"/>
        <v>0</v>
      </c>
      <c r="GH266" s="201"/>
      <c r="GI266" s="201"/>
      <c r="GJ266" s="203"/>
      <c r="GK266" s="201"/>
      <c r="GL266" s="201"/>
      <c r="GM266" s="201"/>
      <c r="GN266" s="201">
        <f t="shared" si="365"/>
        <v>0</v>
      </c>
      <c r="GO266" s="201"/>
      <c r="GP266" s="201"/>
      <c r="GQ266" s="203"/>
      <c r="GR266" s="201"/>
      <c r="GS266" s="201"/>
      <c r="GT266" s="201"/>
      <c r="GU266" s="201">
        <f t="shared" si="366"/>
        <v>0</v>
      </c>
      <c r="GV266" s="201"/>
      <c r="GW266" s="201"/>
      <c r="GX266" s="203"/>
      <c r="GY266" s="201"/>
      <c r="GZ266" s="201"/>
      <c r="HA266" s="201"/>
      <c r="HB266" s="201">
        <f t="shared" si="367"/>
        <v>0</v>
      </c>
      <c r="HC266" s="201"/>
      <c r="HD266" s="201"/>
      <c r="HE266" s="203"/>
      <c r="HF266" s="201"/>
      <c r="HG266" s="201"/>
      <c r="HH266" s="201"/>
      <c r="HI266" s="201">
        <f t="shared" si="368"/>
        <v>0</v>
      </c>
      <c r="HJ266" s="201"/>
      <c r="HK266" s="201"/>
      <c r="HL266" s="201"/>
      <c r="HM266" s="201"/>
      <c r="HN266" s="201"/>
      <c r="HO266" s="201"/>
      <c r="HP266" s="201">
        <f t="shared" si="369"/>
        <v>0</v>
      </c>
      <c r="HQ266" s="201"/>
      <c r="HR266" s="201"/>
      <c r="HS266" s="203"/>
      <c r="HT266" s="201"/>
      <c r="HU266" s="201"/>
      <c r="HV266" s="201"/>
      <c r="HW266" s="201">
        <f t="shared" si="370"/>
        <v>0</v>
      </c>
      <c r="HX266" s="201"/>
      <c r="HY266" s="201"/>
      <c r="HZ266" s="203"/>
      <c r="IA266" s="201"/>
      <c r="IB266" s="201"/>
      <c r="IC266" s="201"/>
      <c r="ID266" s="201">
        <f t="shared" si="371"/>
        <v>0</v>
      </c>
      <c r="IE266" s="201"/>
      <c r="IF266" s="201"/>
      <c r="IG266" s="203"/>
      <c r="IH266" s="201"/>
      <c r="II266" s="201"/>
      <c r="IJ266" s="201"/>
      <c r="IK266" s="201">
        <f t="shared" si="372"/>
        <v>0</v>
      </c>
      <c r="IL266" s="201"/>
      <c r="IM266" s="201"/>
      <c r="IN266" s="203"/>
      <c r="IO266" s="201"/>
      <c r="IP266" s="201"/>
      <c r="IQ266" s="201"/>
      <c r="IR266" s="201">
        <f t="shared" si="373"/>
        <v>0</v>
      </c>
      <c r="IS266" s="201"/>
      <c r="IT266" s="201"/>
      <c r="IU266" s="203"/>
      <c r="IV266" s="201"/>
      <c r="IW266" s="201"/>
      <c r="IX266" s="201"/>
      <c r="IY266" s="201">
        <f t="shared" si="374"/>
        <v>0</v>
      </c>
      <c r="IZ266" s="201"/>
      <c r="JA266" s="201"/>
      <c r="JB266" s="201"/>
      <c r="JC266" s="201"/>
      <c r="JD266" s="201"/>
      <c r="JE266" s="201"/>
      <c r="JF266" s="201">
        <f t="shared" si="375"/>
        <v>0</v>
      </c>
      <c r="JG266" s="201"/>
      <c r="JH266" s="201"/>
      <c r="JI266" s="203"/>
      <c r="JJ266" s="201"/>
      <c r="JK266" s="201"/>
      <c r="JL266" s="201"/>
      <c r="JM266" s="201">
        <f t="shared" si="376"/>
        <v>0</v>
      </c>
      <c r="JN266" s="201"/>
      <c r="JO266" s="201"/>
      <c r="JP266" s="203"/>
      <c r="JQ266" s="201"/>
      <c r="JR266" s="201"/>
      <c r="JS266" s="201"/>
      <c r="JT266" s="201">
        <f t="shared" si="377"/>
        <v>0</v>
      </c>
      <c r="JU266" s="201"/>
      <c r="JV266" s="201"/>
      <c r="JW266" s="203"/>
      <c r="JX266" s="201"/>
      <c r="JY266" s="201"/>
      <c r="JZ266" s="201"/>
      <c r="KA266" s="201">
        <f t="shared" si="378"/>
        <v>0</v>
      </c>
      <c r="KB266" s="201"/>
      <c r="KC266" s="201"/>
      <c r="KD266" s="203"/>
      <c r="KE266" s="201"/>
      <c r="KF266" s="201"/>
      <c r="KG266" s="201"/>
      <c r="KH266" s="201">
        <f t="shared" si="379"/>
        <v>0</v>
      </c>
      <c r="KI266" s="201"/>
      <c r="KJ266" s="201"/>
      <c r="KK266" s="203"/>
      <c r="KL266" s="201"/>
      <c r="KM266" s="201"/>
      <c r="KN266" s="201"/>
      <c r="KO266" s="201">
        <f t="shared" si="380"/>
        <v>0</v>
      </c>
      <c r="KP266" s="201"/>
      <c r="KQ266" s="201"/>
      <c r="KR266" s="201"/>
      <c r="KS266" s="201"/>
      <c r="KT266" s="201"/>
      <c r="KU266" s="201"/>
      <c r="KV266" s="201">
        <f t="shared" si="381"/>
        <v>0</v>
      </c>
      <c r="KW266" s="201"/>
      <c r="KX266" s="201"/>
      <c r="KY266" s="203"/>
      <c r="KZ266" s="201"/>
      <c r="LA266" s="201"/>
      <c r="LB266" s="201"/>
      <c r="LC266" s="201">
        <f t="shared" si="382"/>
        <v>0</v>
      </c>
      <c r="LD266" s="201"/>
      <c r="LE266" s="201"/>
      <c r="LF266" s="203"/>
      <c r="LG266" s="201"/>
      <c r="LH266" s="201"/>
      <c r="LI266" s="201"/>
      <c r="LJ266" s="201">
        <f t="shared" si="323"/>
        <v>0</v>
      </c>
      <c r="LK266" s="201"/>
      <c r="LL266" s="201"/>
      <c r="LM266" s="203"/>
      <c r="LN266" s="201"/>
      <c r="LO266" s="201"/>
      <c r="LP266" s="201"/>
      <c r="LQ266" s="201">
        <f t="shared" si="324"/>
        <v>0</v>
      </c>
      <c r="LR266" s="201"/>
      <c r="LS266" s="201"/>
      <c r="LT266" s="203"/>
      <c r="LU266" s="201"/>
      <c r="LV266" s="201"/>
      <c r="LW266" s="201"/>
      <c r="LX266" s="201">
        <f t="shared" si="325"/>
        <v>0</v>
      </c>
      <c r="LY266" s="201"/>
      <c r="LZ266" s="201"/>
      <c r="MA266" s="203"/>
      <c r="MB266" s="201"/>
      <c r="MC266" s="201"/>
      <c r="MD266" s="201"/>
      <c r="ME266" s="201">
        <f t="shared" si="326"/>
        <v>0</v>
      </c>
      <c r="MF266" s="201"/>
      <c r="MG266" s="201"/>
      <c r="MH266" s="201"/>
      <c r="MI266" s="201"/>
      <c r="MJ266" s="201"/>
      <c r="MK266" s="201"/>
      <c r="ML266" s="201">
        <f t="shared" si="327"/>
        <v>0</v>
      </c>
      <c r="MM266" s="201"/>
      <c r="MN266" s="201"/>
      <c r="MO266" s="203"/>
      <c r="MP266" s="201"/>
      <c r="MQ266" s="201"/>
      <c r="MR266" s="201"/>
      <c r="MS266" s="201">
        <f t="shared" si="328"/>
        <v>0</v>
      </c>
      <c r="MT266" s="201"/>
      <c r="MU266" s="201"/>
      <c r="MV266" s="203"/>
      <c r="MW266" s="201"/>
      <c r="MX266" s="201"/>
      <c r="MY266" s="201"/>
      <c r="MZ266" s="201">
        <f t="shared" si="329"/>
        <v>0</v>
      </c>
      <c r="NA266" s="201"/>
      <c r="NB266" s="201"/>
      <c r="NC266" s="203"/>
      <c r="ND266" s="201"/>
      <c r="NE266" s="201"/>
      <c r="NF266" s="201"/>
      <c r="NG266" s="201">
        <f t="shared" si="330"/>
        <v>0</v>
      </c>
      <c r="NH266" s="201"/>
      <c r="NI266" s="201"/>
      <c r="NJ266" s="203"/>
      <c r="NK266" s="201"/>
      <c r="NL266" s="201"/>
      <c r="NM266" s="201"/>
      <c r="NN266" s="201">
        <f t="shared" si="331"/>
        <v>0</v>
      </c>
      <c r="NO266" s="201"/>
      <c r="NP266" s="201"/>
      <c r="NQ266" s="203"/>
      <c r="NR266" s="201"/>
      <c r="NS266" s="201"/>
      <c r="NT266" s="201"/>
      <c r="NU266" s="201">
        <f t="shared" si="332"/>
        <v>0</v>
      </c>
      <c r="NV266" s="201"/>
      <c r="NW266" s="201"/>
      <c r="NX266" s="201"/>
      <c r="NY266" s="201"/>
      <c r="NZ266" s="201"/>
      <c r="OA266" s="201"/>
      <c r="OB266" s="201">
        <f t="shared" si="333"/>
        <v>0</v>
      </c>
      <c r="OC266" s="201"/>
      <c r="OD266" s="201"/>
      <c r="OE266" s="203"/>
      <c r="OF266" s="201"/>
      <c r="OG266" s="201"/>
      <c r="OH266" s="201"/>
      <c r="OI266" s="201">
        <f t="shared" si="334"/>
        <v>0</v>
      </c>
      <c r="OJ266" s="201"/>
      <c r="OK266" s="201"/>
      <c r="OL266" s="203"/>
      <c r="OM266" s="201"/>
      <c r="ON266" s="201"/>
      <c r="OO266" s="201"/>
      <c r="OP266" s="201">
        <f t="shared" si="335"/>
        <v>0</v>
      </c>
      <c r="OQ266" s="201"/>
      <c r="OR266" s="201"/>
      <c r="OS266" s="203"/>
      <c r="OT266" s="201"/>
      <c r="OU266" s="201"/>
      <c r="OV266" s="201"/>
      <c r="OW266" s="201">
        <f t="shared" si="336"/>
        <v>0</v>
      </c>
      <c r="OX266" s="201"/>
      <c r="OY266" s="201"/>
      <c r="OZ266" s="203"/>
      <c r="PA266" s="201"/>
      <c r="PB266" s="201"/>
      <c r="PC266" s="201"/>
      <c r="PD266" s="201">
        <f t="shared" si="337"/>
        <v>0</v>
      </c>
      <c r="PE266" s="201"/>
      <c r="PF266" s="201"/>
      <c r="PG266" s="203"/>
      <c r="PH266" s="201"/>
      <c r="PI266" s="201"/>
      <c r="PJ266" s="201"/>
      <c r="PK266" s="201">
        <f t="shared" si="338"/>
        <v>0</v>
      </c>
      <c r="PL266" s="201"/>
      <c r="PM266" s="201"/>
      <c r="PN266" s="201"/>
      <c r="PO266" s="201"/>
      <c r="PP266" s="201"/>
      <c r="PQ266" s="201"/>
      <c r="PR266" s="201">
        <f t="shared" si="339"/>
        <v>0</v>
      </c>
      <c r="PS266" s="201"/>
      <c r="PT266" s="201"/>
      <c r="PU266" s="201"/>
      <c r="PV266" s="201"/>
      <c r="PW266" s="201"/>
      <c r="PX266" s="201"/>
      <c r="PY266" s="201">
        <f t="shared" si="340"/>
        <v>0</v>
      </c>
      <c r="PZ266" s="201"/>
      <c r="QA266" s="201"/>
      <c r="QB266" s="201"/>
      <c r="QC266" s="201"/>
      <c r="QD266" s="201"/>
      <c r="QE266" s="201"/>
      <c r="QF266" s="201">
        <f t="shared" si="341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5" x14ac:dyDescent="0.2">
      <c r="A267" s="201"/>
      <c r="B267" s="202"/>
      <c r="C267" s="202"/>
      <c r="D267" s="202"/>
      <c r="E267" s="202"/>
      <c r="F267" s="201"/>
      <c r="G267" s="201">
        <f t="shared" si="383"/>
        <v>0</v>
      </c>
      <c r="H267" s="202"/>
      <c r="I267" s="202"/>
      <c r="J267" s="202"/>
      <c r="K267" s="201"/>
      <c r="L267" s="201"/>
      <c r="M267" s="201"/>
      <c r="N267" s="201">
        <f t="shared" si="384"/>
        <v>0</v>
      </c>
      <c r="O267" s="201"/>
      <c r="P267" s="201"/>
      <c r="Q267" s="203"/>
      <c r="R267" s="201"/>
      <c r="S267" s="201"/>
      <c r="T267" s="201"/>
      <c r="U267" s="201">
        <f t="shared" si="385"/>
        <v>0</v>
      </c>
      <c r="V267" s="201"/>
      <c r="W267" s="201"/>
      <c r="X267" s="203"/>
      <c r="Y267" s="201"/>
      <c r="Z267" s="201"/>
      <c r="AA267" s="201"/>
      <c r="AB267" s="201">
        <f t="shared" si="386"/>
        <v>0</v>
      </c>
      <c r="AC267" s="201"/>
      <c r="AD267" s="201"/>
      <c r="AE267" s="203"/>
      <c r="AF267" s="201"/>
      <c r="AG267" s="201"/>
      <c r="AH267" s="201"/>
      <c r="AI267" s="201">
        <f t="shared" si="342"/>
        <v>0</v>
      </c>
      <c r="AJ267" s="201"/>
      <c r="AK267" s="201"/>
      <c r="AL267" s="203"/>
      <c r="AM267" s="201"/>
      <c r="AN267" s="201"/>
      <c r="AO267" s="201"/>
      <c r="AP267" s="201">
        <f t="shared" si="343"/>
        <v>0</v>
      </c>
      <c r="AQ267" s="201"/>
      <c r="AR267" s="201"/>
      <c r="AS267" s="203"/>
      <c r="AT267" s="201"/>
      <c r="AU267" s="201"/>
      <c r="AV267" s="201"/>
      <c r="AW267" s="201">
        <f t="shared" si="344"/>
        <v>0</v>
      </c>
      <c r="AX267" s="201"/>
      <c r="AY267" s="201"/>
      <c r="AZ267" s="201"/>
      <c r="BA267" s="201"/>
      <c r="BB267" s="201"/>
      <c r="BC267" s="201"/>
      <c r="BD267" s="201">
        <f t="shared" si="345"/>
        <v>0</v>
      </c>
      <c r="BE267" s="201"/>
      <c r="BF267" s="201"/>
      <c r="BG267" s="203"/>
      <c r="BH267" s="201"/>
      <c r="BI267" s="201"/>
      <c r="BJ267" s="201"/>
      <c r="BK267" s="201">
        <f t="shared" si="346"/>
        <v>0</v>
      </c>
      <c r="BL267" s="201"/>
      <c r="BM267" s="201"/>
      <c r="BN267" s="203"/>
      <c r="BO267" s="201"/>
      <c r="BP267" s="201"/>
      <c r="BQ267" s="201"/>
      <c r="BR267" s="201">
        <f t="shared" si="347"/>
        <v>0</v>
      </c>
      <c r="BS267" s="201"/>
      <c r="BT267" s="201"/>
      <c r="BU267" s="203"/>
      <c r="BV267" s="201"/>
      <c r="BW267" s="201"/>
      <c r="BX267" s="201"/>
      <c r="BY267" s="201">
        <f t="shared" si="348"/>
        <v>0</v>
      </c>
      <c r="BZ267" s="201"/>
      <c r="CA267" s="201"/>
      <c r="CB267" s="203"/>
      <c r="CC267" s="201"/>
      <c r="CD267" s="201"/>
      <c r="CE267" s="201"/>
      <c r="CF267" s="201">
        <f t="shared" si="349"/>
        <v>0</v>
      </c>
      <c r="CG267" s="201"/>
      <c r="CH267" s="201"/>
      <c r="CI267" s="203"/>
      <c r="CJ267" s="201"/>
      <c r="CK267" s="201"/>
      <c r="CL267" s="201"/>
      <c r="CM267" s="201">
        <f t="shared" si="350"/>
        <v>0</v>
      </c>
      <c r="CN267" s="201"/>
      <c r="CO267" s="201"/>
      <c r="CP267" s="201"/>
      <c r="CQ267" s="201"/>
      <c r="CR267" s="201"/>
      <c r="CS267" s="201"/>
      <c r="CT267" s="201">
        <f t="shared" si="351"/>
        <v>0</v>
      </c>
      <c r="CU267" s="201"/>
      <c r="CV267" s="201"/>
      <c r="CW267" s="203"/>
      <c r="CX267" s="201"/>
      <c r="CY267" s="201"/>
      <c r="CZ267" s="201"/>
      <c r="DA267" s="201">
        <f t="shared" si="352"/>
        <v>0</v>
      </c>
      <c r="DB267" s="201"/>
      <c r="DC267" s="201"/>
      <c r="DD267" s="203"/>
      <c r="DE267" s="201"/>
      <c r="DF267" s="201"/>
      <c r="DG267" s="201"/>
      <c r="DH267" s="201">
        <f t="shared" si="353"/>
        <v>0</v>
      </c>
      <c r="DI267" s="201"/>
      <c r="DJ267" s="201"/>
      <c r="DK267" s="203"/>
      <c r="DL267" s="201"/>
      <c r="DM267" s="201"/>
      <c r="DN267" s="201"/>
      <c r="DO267" s="201">
        <f t="shared" si="354"/>
        <v>0</v>
      </c>
      <c r="DP267" s="201"/>
      <c r="DQ267" s="201"/>
      <c r="DR267" s="203"/>
      <c r="DS267" s="201"/>
      <c r="DT267" s="201"/>
      <c r="DU267" s="201"/>
      <c r="DV267" s="201">
        <f t="shared" si="355"/>
        <v>0</v>
      </c>
      <c r="DW267" s="201"/>
      <c r="DX267" s="201"/>
      <c r="DY267" s="203"/>
      <c r="DZ267" s="201"/>
      <c r="EA267" s="201"/>
      <c r="EB267" s="201"/>
      <c r="EC267" s="201">
        <f t="shared" si="356"/>
        <v>0</v>
      </c>
      <c r="ED267" s="201"/>
      <c r="EE267" s="201"/>
      <c r="EF267" s="201"/>
      <c r="EG267" s="201"/>
      <c r="EH267" s="201"/>
      <c r="EI267" s="201"/>
      <c r="EJ267" s="201">
        <f t="shared" si="357"/>
        <v>0</v>
      </c>
      <c r="EK267" s="201"/>
      <c r="EL267" s="201"/>
      <c r="EM267" s="203"/>
      <c r="EN267" s="201"/>
      <c r="EO267" s="201"/>
      <c r="EP267" s="201"/>
      <c r="EQ267" s="201">
        <f t="shared" si="358"/>
        <v>0</v>
      </c>
      <c r="ER267" s="201"/>
      <c r="ES267" s="201"/>
      <c r="ET267" s="203"/>
      <c r="EU267" s="201"/>
      <c r="EV267" s="201"/>
      <c r="EW267" s="201"/>
      <c r="EX267" s="201">
        <f t="shared" si="359"/>
        <v>0</v>
      </c>
      <c r="EY267" s="201"/>
      <c r="EZ267" s="201"/>
      <c r="FA267" s="203"/>
      <c r="FB267" s="201"/>
      <c r="FC267" s="201"/>
      <c r="FD267" s="201"/>
      <c r="FE267" s="201">
        <f t="shared" si="360"/>
        <v>0</v>
      </c>
      <c r="FF267" s="201"/>
      <c r="FG267" s="201"/>
      <c r="FH267" s="203"/>
      <c r="FI267" s="201"/>
      <c r="FJ267" s="201"/>
      <c r="FK267" s="201"/>
      <c r="FL267" s="201">
        <f t="shared" si="361"/>
        <v>0</v>
      </c>
      <c r="FM267" s="201"/>
      <c r="FN267" s="201"/>
      <c r="FO267" s="203"/>
      <c r="FP267" s="201"/>
      <c r="FQ267" s="201"/>
      <c r="FR267" s="201"/>
      <c r="FS267" s="201">
        <f t="shared" si="362"/>
        <v>0</v>
      </c>
      <c r="FT267" s="201"/>
      <c r="FU267" s="201"/>
      <c r="FV267" s="201"/>
      <c r="FW267" s="201"/>
      <c r="FX267" s="201"/>
      <c r="FY267" s="201"/>
      <c r="FZ267" s="201">
        <f t="shared" si="363"/>
        <v>0</v>
      </c>
      <c r="GA267" s="201"/>
      <c r="GB267" s="201"/>
      <c r="GC267" s="203"/>
      <c r="GD267" s="201"/>
      <c r="GE267" s="201"/>
      <c r="GF267" s="201"/>
      <c r="GG267" s="201">
        <f t="shared" si="364"/>
        <v>0</v>
      </c>
      <c r="GH267" s="201"/>
      <c r="GI267" s="201"/>
      <c r="GJ267" s="203"/>
      <c r="GK267" s="201"/>
      <c r="GL267" s="201"/>
      <c r="GM267" s="201"/>
      <c r="GN267" s="201">
        <f t="shared" si="365"/>
        <v>0</v>
      </c>
      <c r="GO267" s="201"/>
      <c r="GP267" s="201"/>
      <c r="GQ267" s="203"/>
      <c r="GR267" s="201"/>
      <c r="GS267" s="201"/>
      <c r="GT267" s="201"/>
      <c r="GU267" s="201">
        <f t="shared" si="366"/>
        <v>0</v>
      </c>
      <c r="GV267" s="201"/>
      <c r="GW267" s="201"/>
      <c r="GX267" s="203"/>
      <c r="GY267" s="201"/>
      <c r="GZ267" s="201"/>
      <c r="HA267" s="201"/>
      <c r="HB267" s="201">
        <f t="shared" si="367"/>
        <v>0</v>
      </c>
      <c r="HC267" s="201"/>
      <c r="HD267" s="201"/>
      <c r="HE267" s="203"/>
      <c r="HF267" s="201"/>
      <c r="HG267" s="201"/>
      <c r="HH267" s="201"/>
      <c r="HI267" s="201">
        <f t="shared" si="368"/>
        <v>0</v>
      </c>
      <c r="HJ267" s="201"/>
      <c r="HK267" s="201"/>
      <c r="HL267" s="201"/>
      <c r="HM267" s="201"/>
      <c r="HN267" s="201"/>
      <c r="HO267" s="201"/>
      <c r="HP267" s="201">
        <f t="shared" si="369"/>
        <v>0</v>
      </c>
      <c r="HQ267" s="201"/>
      <c r="HR267" s="201"/>
      <c r="HS267" s="203"/>
      <c r="HT267" s="201"/>
      <c r="HU267" s="201"/>
      <c r="HV267" s="201"/>
      <c r="HW267" s="201">
        <f t="shared" si="370"/>
        <v>0</v>
      </c>
      <c r="HX267" s="201"/>
      <c r="HY267" s="201"/>
      <c r="HZ267" s="203"/>
      <c r="IA267" s="201"/>
      <c r="IB267" s="201"/>
      <c r="IC267" s="201"/>
      <c r="ID267" s="201">
        <f t="shared" si="371"/>
        <v>0</v>
      </c>
      <c r="IE267" s="201"/>
      <c r="IF267" s="201"/>
      <c r="IG267" s="203"/>
      <c r="IH267" s="201"/>
      <c r="II267" s="201"/>
      <c r="IJ267" s="201"/>
      <c r="IK267" s="201">
        <f t="shared" si="372"/>
        <v>0</v>
      </c>
      <c r="IL267" s="201"/>
      <c r="IM267" s="201"/>
      <c r="IN267" s="203"/>
      <c r="IO267" s="201"/>
      <c r="IP267" s="201"/>
      <c r="IQ267" s="201"/>
      <c r="IR267" s="201">
        <f t="shared" si="373"/>
        <v>0</v>
      </c>
      <c r="IS267" s="201"/>
      <c r="IT267" s="201"/>
      <c r="IU267" s="203"/>
      <c r="IV267" s="201"/>
      <c r="IW267" s="201"/>
      <c r="IX267" s="201"/>
      <c r="IY267" s="201">
        <f t="shared" si="374"/>
        <v>0</v>
      </c>
      <c r="IZ267" s="201"/>
      <c r="JA267" s="201"/>
      <c r="JB267" s="201"/>
      <c r="JC267" s="201"/>
      <c r="JD267" s="201"/>
      <c r="JE267" s="201"/>
      <c r="JF267" s="201">
        <f t="shared" si="375"/>
        <v>0</v>
      </c>
      <c r="JG267" s="201"/>
      <c r="JH267" s="201"/>
      <c r="JI267" s="203"/>
      <c r="JJ267" s="201"/>
      <c r="JK267" s="201"/>
      <c r="JL267" s="201"/>
      <c r="JM267" s="201">
        <f t="shared" si="376"/>
        <v>0</v>
      </c>
      <c r="JN267" s="201"/>
      <c r="JO267" s="201"/>
      <c r="JP267" s="203"/>
      <c r="JQ267" s="201"/>
      <c r="JR267" s="201"/>
      <c r="JS267" s="201"/>
      <c r="JT267" s="201">
        <f t="shared" si="377"/>
        <v>0</v>
      </c>
      <c r="JU267" s="201"/>
      <c r="JV267" s="201"/>
      <c r="JW267" s="203"/>
      <c r="JX267" s="201"/>
      <c r="JY267" s="201"/>
      <c r="JZ267" s="201"/>
      <c r="KA267" s="201">
        <f t="shared" si="378"/>
        <v>0</v>
      </c>
      <c r="KB267" s="201"/>
      <c r="KC267" s="201"/>
      <c r="KD267" s="203"/>
      <c r="KE267" s="201"/>
      <c r="KF267" s="201"/>
      <c r="KG267" s="201"/>
      <c r="KH267" s="201">
        <f t="shared" si="379"/>
        <v>0</v>
      </c>
      <c r="KI267" s="201"/>
      <c r="KJ267" s="201"/>
      <c r="KK267" s="203"/>
      <c r="KL267" s="201"/>
      <c r="KM267" s="201"/>
      <c r="KN267" s="201"/>
      <c r="KO267" s="201">
        <f t="shared" si="380"/>
        <v>0</v>
      </c>
      <c r="KP267" s="201"/>
      <c r="KQ267" s="201"/>
      <c r="KR267" s="201"/>
      <c r="KS267" s="201"/>
      <c r="KT267" s="201"/>
      <c r="KU267" s="201"/>
      <c r="KV267" s="201">
        <f t="shared" si="381"/>
        <v>0</v>
      </c>
      <c r="KW267" s="201"/>
      <c r="KX267" s="201"/>
      <c r="KY267" s="203"/>
      <c r="KZ267" s="201"/>
      <c r="LA267" s="201"/>
      <c r="LB267" s="201"/>
      <c r="LC267" s="201">
        <f t="shared" si="382"/>
        <v>0</v>
      </c>
      <c r="LD267" s="201"/>
      <c r="LE267" s="201"/>
      <c r="LF267" s="203"/>
      <c r="LG267" s="201"/>
      <c r="LH267" s="201"/>
      <c r="LI267" s="201"/>
      <c r="LJ267" s="201">
        <f t="shared" si="323"/>
        <v>0</v>
      </c>
      <c r="LK267" s="201"/>
      <c r="LL267" s="201"/>
      <c r="LM267" s="203"/>
      <c r="LN267" s="201"/>
      <c r="LO267" s="201"/>
      <c r="LP267" s="201"/>
      <c r="LQ267" s="201">
        <f t="shared" si="324"/>
        <v>0</v>
      </c>
      <c r="LR267" s="201"/>
      <c r="LS267" s="201"/>
      <c r="LT267" s="203"/>
      <c r="LU267" s="201"/>
      <c r="LV267" s="201"/>
      <c r="LW267" s="201"/>
      <c r="LX267" s="201">
        <f t="shared" si="325"/>
        <v>0</v>
      </c>
      <c r="LY267" s="201"/>
      <c r="LZ267" s="201"/>
      <c r="MA267" s="203"/>
      <c r="MB267" s="201"/>
      <c r="MC267" s="201"/>
      <c r="MD267" s="201"/>
      <c r="ME267" s="201">
        <f t="shared" si="326"/>
        <v>0</v>
      </c>
      <c r="MF267" s="201"/>
      <c r="MG267" s="201"/>
      <c r="MH267" s="201"/>
      <c r="MI267" s="201"/>
      <c r="MJ267" s="201"/>
      <c r="MK267" s="201"/>
      <c r="ML267" s="201">
        <f t="shared" si="327"/>
        <v>0</v>
      </c>
      <c r="MM267" s="201"/>
      <c r="MN267" s="201"/>
      <c r="MO267" s="203"/>
      <c r="MP267" s="201"/>
      <c r="MQ267" s="201"/>
      <c r="MR267" s="201"/>
      <c r="MS267" s="201">
        <f t="shared" si="328"/>
        <v>0</v>
      </c>
      <c r="MT267" s="201"/>
      <c r="MU267" s="201"/>
      <c r="MV267" s="203"/>
      <c r="MW267" s="201"/>
      <c r="MX267" s="201"/>
      <c r="MY267" s="201"/>
      <c r="MZ267" s="201">
        <f t="shared" si="329"/>
        <v>0</v>
      </c>
      <c r="NA267" s="201"/>
      <c r="NB267" s="201"/>
      <c r="NC267" s="203"/>
      <c r="ND267" s="201"/>
      <c r="NE267" s="201"/>
      <c r="NF267" s="201"/>
      <c r="NG267" s="201">
        <f t="shared" si="330"/>
        <v>0</v>
      </c>
      <c r="NH267" s="201"/>
      <c r="NI267" s="201"/>
      <c r="NJ267" s="203"/>
      <c r="NK267" s="201"/>
      <c r="NL267" s="201"/>
      <c r="NM267" s="201"/>
      <c r="NN267" s="201">
        <f t="shared" si="331"/>
        <v>0</v>
      </c>
      <c r="NO267" s="201"/>
      <c r="NP267" s="201"/>
      <c r="NQ267" s="203"/>
      <c r="NR267" s="201"/>
      <c r="NS267" s="201"/>
      <c r="NT267" s="201"/>
      <c r="NU267" s="201">
        <f t="shared" si="332"/>
        <v>0</v>
      </c>
      <c r="NV267" s="201"/>
      <c r="NW267" s="201"/>
      <c r="NX267" s="201"/>
      <c r="NY267" s="201"/>
      <c r="NZ267" s="201"/>
      <c r="OA267" s="201"/>
      <c r="OB267" s="201">
        <f t="shared" si="333"/>
        <v>0</v>
      </c>
      <c r="OC267" s="201"/>
      <c r="OD267" s="201"/>
      <c r="OE267" s="203"/>
      <c r="OF267" s="201"/>
      <c r="OG267" s="201"/>
      <c r="OH267" s="201"/>
      <c r="OI267" s="201">
        <f t="shared" si="334"/>
        <v>0</v>
      </c>
      <c r="OJ267" s="201"/>
      <c r="OK267" s="201"/>
      <c r="OL267" s="203"/>
      <c r="OM267" s="201"/>
      <c r="ON267" s="201"/>
      <c r="OO267" s="201"/>
      <c r="OP267" s="201">
        <f t="shared" si="335"/>
        <v>0</v>
      </c>
      <c r="OQ267" s="201"/>
      <c r="OR267" s="201"/>
      <c r="OS267" s="203"/>
      <c r="OT267" s="201"/>
      <c r="OU267" s="201"/>
      <c r="OV267" s="201"/>
      <c r="OW267" s="201">
        <f t="shared" si="336"/>
        <v>0</v>
      </c>
      <c r="OX267" s="201"/>
      <c r="OY267" s="201"/>
      <c r="OZ267" s="203"/>
      <c r="PA267" s="201"/>
      <c r="PB267" s="201"/>
      <c r="PC267" s="201"/>
      <c r="PD267" s="201">
        <f t="shared" si="337"/>
        <v>0</v>
      </c>
      <c r="PE267" s="201"/>
      <c r="PF267" s="201"/>
      <c r="PG267" s="203"/>
      <c r="PH267" s="201"/>
      <c r="PI267" s="201"/>
      <c r="PJ267" s="201"/>
      <c r="PK267" s="201">
        <f t="shared" si="338"/>
        <v>0</v>
      </c>
      <c r="PL267" s="201"/>
      <c r="PM267" s="201"/>
      <c r="PN267" s="201"/>
      <c r="PO267" s="201"/>
      <c r="PP267" s="201"/>
      <c r="PQ267" s="201"/>
      <c r="PR267" s="201">
        <f t="shared" si="339"/>
        <v>0</v>
      </c>
      <c r="PS267" s="201"/>
      <c r="PT267" s="201"/>
      <c r="PU267" s="201"/>
      <c r="PV267" s="201"/>
      <c r="PW267" s="201"/>
      <c r="PX267" s="201"/>
      <c r="PY267" s="201">
        <f t="shared" si="340"/>
        <v>0</v>
      </c>
      <c r="PZ267" s="201"/>
      <c r="QA267" s="201"/>
      <c r="QB267" s="201"/>
      <c r="QC267" s="201"/>
      <c r="QD267" s="201"/>
      <c r="QE267" s="201"/>
      <c r="QF267" s="201">
        <f t="shared" si="341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5" x14ac:dyDescent="0.2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5" x14ac:dyDescent="0.2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5" x14ac:dyDescent="0.2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5" x14ac:dyDescent="0.2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5" x14ac:dyDescent="0.2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5" x14ac:dyDescent="0.2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5" x14ac:dyDescent="0.2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5" x14ac:dyDescent="0.2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5" x14ac:dyDescent="0.2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5" x14ac:dyDescent="0.2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5" x14ac:dyDescent="0.2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5" x14ac:dyDescent="0.2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5" x14ac:dyDescent="0.2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5" x14ac:dyDescent="0.2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5" x14ac:dyDescent="0.2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5" x14ac:dyDescent="0.2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5" x14ac:dyDescent="0.2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5" x14ac:dyDescent="0.2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5" x14ac:dyDescent="0.2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5" x14ac:dyDescent="0.2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5" x14ac:dyDescent="0.2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5" x14ac:dyDescent="0.2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5" x14ac:dyDescent="0.2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5" x14ac:dyDescent="0.2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5" x14ac:dyDescent="0.2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5" x14ac:dyDescent="0.2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5" x14ac:dyDescent="0.2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5" x14ac:dyDescent="0.2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5" x14ac:dyDescent="0.2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5" x14ac:dyDescent="0.2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I1" activeCellId="1" sqref="C1:C1048576 I1:I1048576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57" customWidth="1"/>
    <col min="12" max="12" width="13" style="257" customWidth="1"/>
    <col min="13" max="24" width="11.7109375" style="257" customWidth="1"/>
    <col min="25" max="25" width="12" style="257" customWidth="1"/>
    <col min="26" max="35" width="11.7109375" style="257" customWidth="1"/>
    <col min="36" max="36" width="11.7109375" style="257" hidden="1" customWidth="1"/>
    <col min="37" max="40" width="11.7109375" style="257" customWidth="1"/>
    <col min="41" max="41" width="12.85546875" style="257" customWidth="1"/>
    <col min="42" max="42" width="11.7109375" style="257" customWidth="1"/>
    <col min="43" max="43" width="12.7109375" style="257" customWidth="1"/>
    <col min="44" max="73" width="11.7109375" style="257" customWidth="1"/>
    <col min="74" max="75" width="11.7109375" style="3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25">
      <c r="A2" s="1"/>
      <c r="B2" s="345" t="s">
        <v>143</v>
      </c>
      <c r="C2" s="346"/>
      <c r="D2" s="347" t="s">
        <v>152</v>
      </c>
      <c r="E2" s="348" t="s">
        <v>183</v>
      </c>
      <c r="F2" s="349" t="s">
        <v>180</v>
      </c>
      <c r="G2" s="350" t="s">
        <v>324</v>
      </c>
      <c r="H2" s="350" t="s">
        <v>181</v>
      </c>
      <c r="I2" s="351" t="s">
        <v>182</v>
      </c>
      <c r="J2" s="352" t="str">
        <f>IF(ISBLANK(Tipy!D3),"",Tipy!D3)</f>
        <v/>
      </c>
      <c r="K2" s="353" t="str">
        <f>IF(ISBLANK(Tipy!J3),"",Tipy!J3)</f>
        <v>Chelsea (V)</v>
      </c>
      <c r="L2" s="354" t="str">
        <f>IF(ISBLANK(Tipy!P3),"",Tipy!P3)</f>
        <v>Bournemouth (D)</v>
      </c>
      <c r="M2" s="354" t="str">
        <f>IF(ISBLANK(Tipy!V3),"",Tipy!V3)</f>
        <v>Newcastle (V)</v>
      </c>
      <c r="N2" s="354" t="str">
        <f>IF(ISBLANK(Tipy!AB3),"",Tipy!AB3)</f>
        <v>Aston Villa (D)</v>
      </c>
      <c r="O2" s="354" t="str">
        <f>IF(ISBLANK(Tipy!AH3),"",Tipy!AH3)</f>
        <v>Wolves (V)</v>
      </c>
      <c r="P2" s="355" t="str">
        <f>IF(ISBLANK(Tipy!AN3),"",Tipy!AN3)</f>
        <v>LASK Linz (V)</v>
      </c>
      <c r="Q2" s="354" t="str">
        <f>IF(ISBLANK(Tipy!AT3),"",Tipy!AT3)</f>
        <v>West Ham (D)</v>
      </c>
      <c r="R2" s="356" t="str">
        <f>IF(ISBLANK(Tipy!AZ3),"",Tipy!AZ3)</f>
        <v>Leicester (D)</v>
      </c>
      <c r="S2" s="354" t="str">
        <f>IF(ISBLANK(Tipy!BF3),"",Tipy!BF3)</f>
        <v>Tottenham (V)</v>
      </c>
      <c r="T2" s="355" t="str">
        <f>IF(ISBLANK(Tipy!BL3),"",Tipy!BL3)</f>
        <v>Union SG (D)</v>
      </c>
      <c r="U2" s="354" t="str">
        <f>IF(ISBLANK(Tipy!BR3),"",Tipy!BR3)</f>
        <v>Brighton (V)</v>
      </c>
      <c r="V2" s="354" t="str">
        <f>IF(ISBLANK(Tipy!BX3),"",Tipy!BX3)</f>
        <v>Everton (D)</v>
      </c>
      <c r="W2" s="355" t="str">
        <f>IF(ISBLANK(Tipy!CD3),"",Tipy!CD3)</f>
        <v>Toulouse (D)</v>
      </c>
      <c r="X2" s="354" t="str">
        <f>IF(ISBLANK(Tipy!CJ3),"",Tipy!CJ3)</f>
        <v>Nottingham (D)</v>
      </c>
      <c r="Y2" s="356" t="str">
        <f>IF(ISBLANK(Tipy!CP3),"",Tipy!CP3)</f>
        <v>Bournemouth (V)</v>
      </c>
      <c r="Z2" s="354" t="str">
        <f>IF(ISBLANK(Tipy!CV3),"",Tipy!CV3)</f>
        <v>Luton (V)</v>
      </c>
      <c r="AA2" s="355" t="str">
        <f>IF(ISBLANK(Tipy!DB3),"",Tipy!DB3)</f>
        <v>Toulouse (V)</v>
      </c>
      <c r="AB2" s="354" t="str">
        <f>IF(ISBLANK(Tipy!DH3),"",Tipy!DH3)</f>
        <v>Brentford (D)</v>
      </c>
      <c r="AC2" s="354" t="str">
        <f>IF(ISBLANK(Tipy!DN3),"",Tipy!DN3)</f>
        <v>Man City (V)</v>
      </c>
      <c r="AD2" s="355" t="str">
        <f>IF(ISBLANK(Tipy!DT3),"",Tipy!DT3)</f>
        <v>LASK Linz (D)</v>
      </c>
      <c r="AE2" s="354" t="str">
        <f>IF(ISBLANK(Tipy!DZ3),"",Tipy!DZ3)</f>
        <v>Fulham (D)</v>
      </c>
      <c r="AF2" s="354" t="str">
        <f>IF(ISBLANK(Tipy!EF3),"",Tipy!EF3)</f>
        <v>Sheffield (V)</v>
      </c>
      <c r="AG2" s="354" t="str">
        <f>IF(ISBLANK(Tipy!EL3),"",Tipy!EL3)</f>
        <v>Crystal Palace (V)</v>
      </c>
      <c r="AH2" s="355" t="str">
        <f>IF(ISBLANK(Tipy!ER3),"",Tipy!ER3)</f>
        <v>Union SG (V)</v>
      </c>
      <c r="AI2" s="354" t="str">
        <f>IF(ISBLANK(Tipy!EX3),"",Tipy!EX3)</f>
        <v>Man Utd (D)</v>
      </c>
      <c r="AJ2" s="356" t="str">
        <f>IF(ISBLANK(Tipy!FD3),"",Tipy!FD3)</f>
        <v/>
      </c>
      <c r="AK2" s="354" t="str">
        <f>IF(ISBLANK(Tipy!FJ3),"",Tipy!FJ3)</f>
        <v>Arsenal (D)</v>
      </c>
      <c r="AL2" s="354" t="str">
        <f>IF(ISBLANK(Tipy!FP3),"",Tipy!FP3)</f>
        <v>Burnley (V)</v>
      </c>
      <c r="AM2" s="354" t="str">
        <f>IF(ISBLANK(Tipy!FV3),"",Tipy!FV3)</f>
        <v>Newcastle (D)</v>
      </c>
      <c r="AN2" s="357" t="str">
        <f>IF(ISBLANK(Tipy!GB3),"",Tipy!GB3)</f>
        <v/>
      </c>
      <c r="AO2" s="356" t="str">
        <f>IF(ISBLANK(Tipy!GH3),"",Tipy!GH3)</f>
        <v/>
      </c>
      <c r="AP2" s="354" t="str">
        <f>IF(ISBLANK(Tipy!GN3),"",Tipy!GN3)</f>
        <v>Bournemouth (V)</v>
      </c>
      <c r="AQ2" s="356" t="str">
        <f>IF(ISBLANK(Tipy!GT3),"",Tipy!GT3)</f>
        <v/>
      </c>
      <c r="AR2" s="357" t="str">
        <f>IF(ISBLANK(Tipy!GZ3),"",Tipy!GZ3)</f>
        <v/>
      </c>
      <c r="AS2" s="354" t="str">
        <f>IF(ISBLANK(Tipy!HF3),"",Tipy!HF3)</f>
        <v>Chelsea (D)</v>
      </c>
      <c r="AT2" s="354" t="str">
        <f>IF(ISBLANK(Tipy!HL3),"",Tipy!HL3)</f>
        <v>Arsenal (V)</v>
      </c>
      <c r="AU2" s="354" t="str">
        <f>IF(ISBLANK(Tipy!HR3),"",Tipy!HR3)</f>
        <v>Burnley (D)</v>
      </c>
      <c r="AV2" s="355" t="str">
        <f>IF(ISBLANK(Tipy!HX3),"",Tipy!HX3)</f>
        <v/>
      </c>
      <c r="AW2" s="354" t="str">
        <f>IF(ISBLANK(Tipy!ID3),"",Tipy!ID3)</f>
        <v>Brentford (V)</v>
      </c>
      <c r="AX2" s="355" t="str">
        <f>IF(ISBLANK(Tipy!IJ3),"",Tipy!IJ3)</f>
        <v/>
      </c>
      <c r="AY2" s="354" t="str">
        <f>IF(ISBLANK(Tipy!IP3),"",Tipy!IP3)</f>
        <v>Luton (D)</v>
      </c>
      <c r="AZ2" s="356" t="str">
        <f>IF(ISBLANK(Tipy!IV3),"",Tipy!IV3)</f>
        <v/>
      </c>
      <c r="BA2" s="357" t="str">
        <f>IF(ISBLANK(Tipy!JB3),"",Tipy!JB3)</f>
        <v/>
      </c>
      <c r="BB2" s="354" t="str">
        <f>IF(ISBLANK(Tipy!JH3),"",Tipy!JH3)</f>
        <v>Nottingham (V)</v>
      </c>
      <c r="BC2" s="355" t="str">
        <f>IF(ISBLANK(Tipy!JN3),"",Tipy!JN3)</f>
        <v/>
      </c>
      <c r="BD2" s="354" t="str">
        <f>IF(ISBLANK(Tipy!JT3),"",Tipy!JT3)</f>
        <v>Man City (D)</v>
      </c>
      <c r="BE2" s="355" t="str">
        <f>IF(ISBLANK(Tipy!JZ3),"",Tipy!JZ3)</f>
        <v/>
      </c>
      <c r="BF2" s="357" t="str">
        <f>IF(ISBLANK(Tipy!KF3),"",Tipy!KF3)</f>
        <v/>
      </c>
      <c r="BG2" s="354" t="str">
        <f>IF(ISBLANK(Tipy!KL3),"",Tipy!KL3)</f>
        <v>Everton (V)</v>
      </c>
      <c r="BH2" s="354" t="str">
        <f>IF(ISBLANK(Tipy!KR3),"",Tipy!KR3)</f>
        <v>Brighton (D)</v>
      </c>
      <c r="BI2" s="354" t="str">
        <f>IF(ISBLANK(Tipy!KX3),"",Tipy!KX3)</f>
        <v>Sheffield (D)</v>
      </c>
      <c r="BJ2" s="354" t="str">
        <f>IF(ISBLANK(Tipy!LD3),"",Tipy!LD3)</f>
        <v>Man Utd (V)</v>
      </c>
      <c r="BK2" s="355" t="str">
        <f>IF(ISBLANK(Tipy!LJ3),"",Tipy!LJ3)</f>
        <v/>
      </c>
      <c r="BL2" s="354" t="str">
        <f>IF(ISBLANK(Tipy!LP3),"",Tipy!LP3)</f>
        <v>Crystal Palace (D)</v>
      </c>
      <c r="BM2" s="355" t="str">
        <f>IF(ISBLANK(Tipy!LV3),"",Tipy!LV3)</f>
        <v/>
      </c>
      <c r="BN2" s="357" t="str">
        <f>IF(ISBLANK(Tipy!MB3),"",Tipy!MB3)</f>
        <v/>
      </c>
      <c r="BO2" s="354" t="str">
        <f>IF(ISBLANK(Tipy!MH3),"",Tipy!MH3)</f>
        <v>Fulham (V)</v>
      </c>
      <c r="BP2" s="354" t="str">
        <f>IF(ISBLANK(Tipy!MN3),"",Tipy!MN3)</f>
        <v>West Ham (V)</v>
      </c>
      <c r="BQ2" s="355" t="str">
        <f>IF(ISBLANK(Tipy!MT3),"",Tipy!MT3)</f>
        <v/>
      </c>
      <c r="BR2" s="354" t="str">
        <f>IF(ISBLANK(Tipy!MZ3),"",Tipy!MZ3)</f>
        <v>Tottenham (D)</v>
      </c>
      <c r="BS2" s="355" t="str">
        <f>IF(ISBLANK(Tipy!MF3),"",Tipy!MF3)</f>
        <v/>
      </c>
      <c r="BT2" s="354" t="str">
        <f>IF(ISBLANK(Tipy!NL3),"",Tipy!NL3)</f>
        <v>A.Villa (V)</v>
      </c>
      <c r="BU2" s="358" t="str">
        <f>IF(ISBLANK(Tipy!NR3),"",Tipy!NR3)</f>
        <v>Wolves (D)</v>
      </c>
      <c r="BV2" s="359" t="str">
        <f>IF(ISBLANK(Tipy!NX3),"",Tipy!NX3)</f>
        <v/>
      </c>
      <c r="BW2" s="360" t="str">
        <f>IF(ISBLANK(Tipy!OD3),"",Tipy!OD3)</f>
        <v/>
      </c>
      <c r="BX2" s="122"/>
      <c r="BY2" s="122"/>
      <c r="BZ2" s="522"/>
      <c r="CA2" s="522"/>
      <c r="CB2" s="377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 x14ac:dyDescent="0.2">
      <c r="A3" s="1"/>
      <c r="B3" s="367" t="s">
        <v>91</v>
      </c>
      <c r="C3" s="142">
        <f>Tipy!A65</f>
        <v>8</v>
      </c>
      <c r="D3" s="241" t="str">
        <f>IF(Tipy!B65="","",Tipy!B65)</f>
        <v>Steve3465</v>
      </c>
      <c r="E3" s="50">
        <f>SUM(F3:J3)</f>
        <v>980</v>
      </c>
      <c r="F3" s="244">
        <f>IF(ISBLANK(Výsledky!$I$3),"-",SUM(K3:O3,Q3,S3,U3,V3,X3,Z3,AB3,AC3,AE3:AG3,AI3,AK3:AM3,AP3,AS3:AU3,AW3,AY3,BB3,BD3,BG3:BJ3,BL3,BO3,BP3,BR3,BT3,BU3))</f>
        <v>670</v>
      </c>
      <c r="G3" s="269">
        <f>IF(ISBLANK(Výsledky!$AY$3),"-",SUM(P3,T3,W3,AA3,AD3,AH3,AV3,AX3,BC3,BE3,BK3,BM3,BQ3,BS3,BV3))</f>
        <v>190</v>
      </c>
      <c r="H3" s="271">
        <f>IF(ISBLANK(Výsledky!$BM$3),"-",SUM(R3,Y3,AJ3,AO3,AQ3,AZ3))</f>
        <v>120</v>
      </c>
      <c r="I3" s="245" t="str">
        <f>IF(ISBLANK(Výsledky!$GI$3),"-",SUM(AN3,AR3,BA3,BF3,BN3,BW3))</f>
        <v>-</v>
      </c>
      <c r="J3" s="261" t="str">
        <f>IF(ISBLANK(Výsledky!$I$3),"",Výsledky!I70)</f>
        <v>-</v>
      </c>
      <c r="K3" s="368">
        <f>IF(ISBLANK(Výsledky!$P$3),"",Výsledky!P71)</f>
        <v>80</v>
      </c>
      <c r="L3" s="369">
        <f>IF(ISBLANK(Výsledky!$W$3),"",Výsledky!W71)</f>
        <v>50</v>
      </c>
      <c r="M3" s="369">
        <f>IF(ISBLANK(Výsledky!$AD$3),"",Výsledky!AD71)</f>
        <v>80</v>
      </c>
      <c r="N3" s="369">
        <f>IF(ISBLANK(Výsledky!$AK$3),"",Výsledky!AK71)</f>
        <v>20</v>
      </c>
      <c r="O3" s="369">
        <f>IF(ISBLANK(Výsledky!$AR$3),"",Výsledky!AR71)</f>
        <v>40</v>
      </c>
      <c r="P3" s="369">
        <f>IF(ISBLANK(Výsledky!$AY$3),"",Výsledky!AY71)</f>
        <v>50</v>
      </c>
      <c r="Q3" s="369">
        <f>IF(ISBLANK(Výsledky!$BF$3),"",Výsledky!BF71)</f>
        <v>80</v>
      </c>
      <c r="R3" s="369">
        <f>IF(ISBLANK(Výsledky!$BM$3),"",Výsledky!BM71)</f>
        <v>70</v>
      </c>
      <c r="S3" s="369">
        <f>IF(ISBLANK(Výsledky!$BT$3),"",Výsledky!BT71)</f>
        <v>0</v>
      </c>
      <c r="T3" s="369">
        <f>IF(ISBLANK(Výsledky!$CA$3),"",Výsledky!CA71)</f>
        <v>20</v>
      </c>
      <c r="U3" s="369">
        <f>IF(ISBLANK(Výsledky!$CH$3),"",Výsledky!CH71)</f>
        <v>20</v>
      </c>
      <c r="V3" s="369">
        <f>IF(ISBLANK(Výsledky!$CO$3),"",Výsledky!CO71)</f>
        <v>100</v>
      </c>
      <c r="W3" s="369">
        <f>IF(ISBLANK(Výsledky!$CV$3),"",Výsledky!CV71)</f>
        <v>60</v>
      </c>
      <c r="X3" s="369">
        <f>IF(ISBLANK(Výsledky!$DC$3),"",Výsledky!DC71)</f>
        <v>100</v>
      </c>
      <c r="Y3" s="369">
        <f>IF(ISBLANK(Výsledky!$DJ$3),"",Výsledky!DJ71)</f>
        <v>50</v>
      </c>
      <c r="Z3" s="369">
        <f>IF(ISBLANK(Výsledky!$DQ$3),"",Výsledky!DQ71)</f>
        <v>0</v>
      </c>
      <c r="AA3" s="369">
        <f>IF(ISBLANK(Výsledky!$DX$3),"",Výsledky!DX71)</f>
        <v>20</v>
      </c>
      <c r="AB3" s="369">
        <f>IF(ISBLANK(Výsledky!$EE$3),"",Výsledky!EE71)</f>
        <v>50</v>
      </c>
      <c r="AC3" s="369">
        <f>IF(ISBLANK(Výsledky!$EL$3),"",Výsledky!EL71)</f>
        <v>30</v>
      </c>
      <c r="AD3" s="369">
        <f>IF(ISBLANK(Výsledky!$ES$3),"",Výsledky!ES71)</f>
        <v>40</v>
      </c>
      <c r="AE3" s="369">
        <f>IF(ISBLANK(Výsledky!$EZ$3),"",Výsledky!EZ71)</f>
        <v>20</v>
      </c>
      <c r="AF3" s="369" t="str">
        <f>IF(ISBLANK(Výsledky!$FG$3),"",Výsledky!FG71)</f>
        <v/>
      </c>
      <c r="AG3" s="369" t="str">
        <f>IF(ISBLANK(Výsledky!$FN$3),"",Výsledky!FN71)</f>
        <v/>
      </c>
      <c r="AH3" s="369" t="str">
        <f>IF(ISBLANK(Výsledky!$FU$3),"",Výsledky!FU71)</f>
        <v/>
      </c>
      <c r="AI3" s="369" t="str">
        <f>IF(ISBLANK(Výsledky!$GB$3),"",Výsledky!GB71)</f>
        <v/>
      </c>
      <c r="AJ3" s="369" t="str">
        <f>IF(ISBLANK(Výsledky!$GI$3),"",Výsledky!GI71)</f>
        <v/>
      </c>
      <c r="AK3" s="369" t="str">
        <f>IF(ISBLANK(Výsledky!$GP$3),"",Výsledky!GP71)</f>
        <v/>
      </c>
      <c r="AL3" s="369" t="str">
        <f>IF(ISBLANK(Výsledky!$GW$3),"",Výsledky!GW71)</f>
        <v/>
      </c>
      <c r="AM3" s="369" t="str">
        <f>IF(ISBLANK(Výsledky!$HD$3),"",Výsledky!HD71)</f>
        <v/>
      </c>
      <c r="AN3" s="369" t="str">
        <f>IF(ISBLANK(Výsledky!$HK$3),"",Výsledky!HK71)</f>
        <v/>
      </c>
      <c r="AO3" s="369" t="str">
        <f>IF(ISBLANK(Výsledky!$HR$3),"",Výsledky!HR71)</f>
        <v/>
      </c>
      <c r="AP3" s="369" t="str">
        <f>IF(ISBLANK(Výsledky!$HY$3),"",Výsledky!HY71)</f>
        <v/>
      </c>
      <c r="AQ3" s="369" t="str">
        <f>IF(ISBLANK(Výsledky!$IF$3),"",Výsledky!IF71)</f>
        <v/>
      </c>
      <c r="AR3" s="369" t="str">
        <f>IF(ISBLANK(Výsledky!$IM$3),"",Výsledky!IM71)</f>
        <v/>
      </c>
      <c r="AS3" s="369" t="str">
        <f>IF(ISBLANK(Výsledky!$IT$3),"",Výsledky!IT71)</f>
        <v/>
      </c>
      <c r="AT3" s="369" t="str">
        <f>IF(ISBLANK(Výsledky!$JA$3),"",Výsledky!JA71)</f>
        <v/>
      </c>
      <c r="AU3" s="369" t="str">
        <f>IF(ISBLANK(Výsledky!$JH$3),"",Výsledky!JH71)</f>
        <v/>
      </c>
      <c r="AV3" s="369" t="str">
        <f>IF(ISBLANK(Výsledky!$JO$3),"",Výsledky!JO71)</f>
        <v/>
      </c>
      <c r="AW3" s="369" t="str">
        <f>IF(ISBLANK(Výsledky!$JV$3),"",Výsledky!JV71)</f>
        <v/>
      </c>
      <c r="AX3" s="369" t="str">
        <f>IF(ISBLANK(Výsledky!$KC$3),"",Výsledky!KC71)</f>
        <v/>
      </c>
      <c r="AY3" s="369" t="str">
        <f>IF(ISBLANK(Výsledky!$KJ$3),"",Výsledky!KJ71)</f>
        <v/>
      </c>
      <c r="AZ3" s="369" t="str">
        <f>IF(ISBLANK(Výsledky!$KQ$3),"",Výsledky!KQ71)</f>
        <v/>
      </c>
      <c r="BA3" s="369" t="str">
        <f>IF(ISBLANK(Výsledky!$KX$3),"",Výsledky!KX71)</f>
        <v/>
      </c>
      <c r="BB3" s="369" t="str">
        <f>IF(ISBLANK(Výsledky!$LE$3),"",Výsledky!LE71)</f>
        <v/>
      </c>
      <c r="BC3" s="369" t="str">
        <f>IF(ISBLANK(Výsledky!$LL$3),"",Výsledky!LL71)</f>
        <v/>
      </c>
      <c r="BD3" s="369" t="str">
        <f>IF(ISBLANK(Výsledky!$LS$3),"",Výsledky!LS71)</f>
        <v/>
      </c>
      <c r="BE3" s="369" t="str">
        <f>IF(ISBLANK(Výsledky!$LZ$3),"",Výsledky!LZ71)</f>
        <v/>
      </c>
      <c r="BF3" s="369" t="str">
        <f>IF(ISBLANK(Výsledky!$MG$3),"",Výsledky!MG71)</f>
        <v/>
      </c>
      <c r="BG3" s="369" t="str">
        <f>IF(ISBLANK(Výsledky!$MN$3),"",Výsledky!MN71)</f>
        <v/>
      </c>
      <c r="BH3" s="369" t="str">
        <f>IF(ISBLANK(Výsledky!$MU$3),"",Výsledky!MU71)</f>
        <v/>
      </c>
      <c r="BI3" s="369" t="str">
        <f>IF(ISBLANK(Výsledky!$NB$3),"",Výsledky!NB71)</f>
        <v/>
      </c>
      <c r="BJ3" s="369" t="str">
        <f>IF(ISBLANK(Výsledky!$NI$3),"",Výsledky!NI71)</f>
        <v/>
      </c>
      <c r="BK3" s="369" t="str">
        <f>IF(ISBLANK(Výsledky!$NP$3),"",Výsledky!NP71)</f>
        <v/>
      </c>
      <c r="BL3" s="369" t="str">
        <f>IF(ISBLANK(Výsledky!$NW$3),"",Výsledky!NW71)</f>
        <v/>
      </c>
      <c r="BM3" s="369" t="str">
        <f>IF(ISBLANK(Výsledky!$OD$3),"",Výsledky!OD71)</f>
        <v/>
      </c>
      <c r="BN3" s="369" t="str">
        <f>IF(ISBLANK(Výsledky!$OK$3),"",Výsledky!OK71)</f>
        <v/>
      </c>
      <c r="BO3" s="369" t="str">
        <f>IF(ISBLANK(Výsledky!$OR$3),"",Výsledky!OR71)</f>
        <v/>
      </c>
      <c r="BP3" s="369" t="str">
        <f>IF(ISBLANK(Výsledky!$OY$3),"",Výsledky!OY71)</f>
        <v/>
      </c>
      <c r="BQ3" s="369" t="str">
        <f>IF(ISBLANK(Výsledky!$PF$3),"",Výsledky!PF71)</f>
        <v/>
      </c>
      <c r="BR3" s="369" t="str">
        <f>IF(ISBLANK(Výsledky!$PM$3),"",Výsledky!PM71)</f>
        <v/>
      </c>
      <c r="BS3" s="369" t="str">
        <f>IF(ISBLANK(Výsledky!$PT$3),"",Výsledky!PT71)</f>
        <v/>
      </c>
      <c r="BT3" s="369" t="str">
        <f>IF(ISBLANK(Výsledky!$QA$3),"",Výsledky!QA71)</f>
        <v/>
      </c>
      <c r="BU3" s="369" t="str">
        <f>IF(ISBLANK(Výsledky!$QH$3),"",Výsledky!QH71)</f>
        <v/>
      </c>
      <c r="BV3" s="369" t="str">
        <f>IF(ISBLANK(Výsledky!$QO$3),"",Výsledky!QO71)</f>
        <v/>
      </c>
      <c r="BW3" s="370" t="str">
        <f>IF(ISBLANK(Výsledky!$QV$3),"",Výsledky!QV71)</f>
        <v/>
      </c>
      <c r="BX3" s="49"/>
      <c r="BY3" s="122"/>
      <c r="BZ3" s="49"/>
      <c r="CA3" s="122"/>
      <c r="CB3" s="378"/>
      <c r="CC3" s="378"/>
      <c r="CD3" s="378"/>
      <c r="CE3" s="378"/>
      <c r="CF3" s="378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54" t="s">
        <v>92</v>
      </c>
      <c r="C4" s="53">
        <f>Tipy!A36</f>
        <v>61</v>
      </c>
      <c r="D4" s="242" t="str">
        <f>IF(Tipy!B36="","",Tipy!B36)</f>
        <v>Lukyo</v>
      </c>
      <c r="E4" s="51">
        <f>SUM(F4:J4)</f>
        <v>970</v>
      </c>
      <c r="F4" s="246">
        <f>IF(ISBLANK(Výsledky!$I$3),"-",SUM(K4:O4,Q4,S4,U4,V4,X4,Z4,AB4,AC4,AE4:AG4,AI4,AK4:AM4,AP4,AS4:AU4,AW4,AY4,BB4,BD4,BG4:BJ4,BL4,BO4,BP4,BR4,BT4,BU4))</f>
        <v>610</v>
      </c>
      <c r="G4" s="267">
        <f>IF(ISBLANK(Výsledky!$AY$3),"-",SUM(P4,T4,W4,AA4,AD4,AH4,AV4,AX4,BC4,BE4,BK4,BM4,BQ4,BS4,BV4))</f>
        <v>190</v>
      </c>
      <c r="H4" s="268">
        <f>IF(ISBLANK(Výsledky!$BM$3),"-",SUM(R4,Y4,AJ4,AO4,AQ4,AZ4))</f>
        <v>170</v>
      </c>
      <c r="I4" s="247" t="str">
        <f>IF(ISBLANK(Výsledky!$GI$3),"-",SUM(AN4,AR4,BA4,BF4,BN4,BW4))</f>
        <v>-</v>
      </c>
      <c r="J4" s="262" t="str">
        <f>IF(ISBLANK(Výsledky!$I$3),"",Výsledky!I42)</f>
        <v>-</v>
      </c>
      <c r="K4" s="265">
        <f>IF(ISBLANK(Výsledky!$P$3),"",Výsledky!P42)</f>
        <v>10</v>
      </c>
      <c r="L4" s="266">
        <f>IF(ISBLANK(Výsledky!$W$3),"",Výsledky!W42)</f>
        <v>50</v>
      </c>
      <c r="M4" s="256">
        <f>IF(ISBLANK(Výsledky!$AD$3),"",Výsledky!AD42)</f>
        <v>60</v>
      </c>
      <c r="N4" s="256">
        <f>IF(ISBLANK(Výsledky!$AK$3),"",Výsledky!AK42)</f>
        <v>50</v>
      </c>
      <c r="O4" s="256">
        <f>IF(ISBLANK(Výsledky!$AR$3),"",Výsledky!AR42)</f>
        <v>60</v>
      </c>
      <c r="P4" s="256">
        <f>IF(ISBLANK(Výsledky!$AY$3),"",Výsledky!AY42)</f>
        <v>70</v>
      </c>
      <c r="Q4" s="256">
        <f>IF(ISBLANK(Výsledky!$BF$3),"",Výsledky!BF42)</f>
        <v>80</v>
      </c>
      <c r="R4" s="256">
        <f>IF(ISBLANK(Výsledky!$BM$3),"",Výsledky!BM42)</f>
        <v>100</v>
      </c>
      <c r="S4" s="395">
        <f>IF(ISBLANK(Výsledky!$BT$3),"",Výsledky!BT42)</f>
        <v>10</v>
      </c>
      <c r="T4" s="256">
        <f>IF(ISBLANK(Výsledky!$CA$3),"",Výsledky!CA42)</f>
        <v>20</v>
      </c>
      <c r="U4" s="256">
        <f>IF(ISBLANK(Výsledky!$CH$3),"",Výsledky!CH42)</f>
        <v>20</v>
      </c>
      <c r="V4" s="256">
        <f>IF(ISBLANK(Výsledky!$CO$3),"",Výsledky!CO42)</f>
        <v>60</v>
      </c>
      <c r="W4" s="256">
        <f>IF(ISBLANK(Výsledky!$CV$3),"",Výsledky!CV42)</f>
        <v>40</v>
      </c>
      <c r="X4" s="256">
        <f>IF(ISBLANK(Výsledky!$DC$3),"",Výsledky!DC42)</f>
        <v>100</v>
      </c>
      <c r="Y4" s="256">
        <f>IF(ISBLANK(Výsledky!$DJ$3),"",Výsledky!DJ42)</f>
        <v>70</v>
      </c>
      <c r="Z4" s="256">
        <f>IF(ISBLANK(Výsledky!$DQ$3),"",Výsledky!DQ42)</f>
        <v>0</v>
      </c>
      <c r="AA4" s="256">
        <f>IF(ISBLANK(Výsledky!$DX$3),"",Výsledky!DX42)</f>
        <v>20</v>
      </c>
      <c r="AB4" s="256">
        <f>IF(ISBLANK(Výsledky!$EE$3),"",Výsledky!EE42)</f>
        <v>70</v>
      </c>
      <c r="AC4" s="256">
        <f>IF(ISBLANK(Výsledky!$EL$3),"",Výsledky!EL42)</f>
        <v>20</v>
      </c>
      <c r="AD4" s="256">
        <f>IF(ISBLANK(Výsledky!$ES$3),"",Výsledky!ES42)</f>
        <v>40</v>
      </c>
      <c r="AE4" s="256">
        <f>IF(ISBLANK(Výsledky!$EZ$3),"",Výsledky!EZ42)</f>
        <v>20</v>
      </c>
      <c r="AF4" s="256" t="str">
        <f>IF(ISBLANK(Výsledky!$FG$3),"",Výsledky!FG42)</f>
        <v/>
      </c>
      <c r="AG4" s="256" t="str">
        <f>IF(ISBLANK(Výsledky!$FN$3),"",Výsledky!FN42)</f>
        <v/>
      </c>
      <c r="AH4" s="256" t="str">
        <f>IF(ISBLANK(Výsledky!$FU$3),"",Výsledky!FU42)</f>
        <v/>
      </c>
      <c r="AI4" s="256" t="str">
        <f>IF(ISBLANK(Výsledky!$GB$3),"",Výsledky!GB42)</f>
        <v/>
      </c>
      <c r="AJ4" s="256" t="str">
        <f>IF(ISBLANK(Výsledky!$GI$3),"",Výsledky!GI42)</f>
        <v/>
      </c>
      <c r="AK4" s="256" t="str">
        <f>IF(ISBLANK(Výsledky!$GP$3),"",Výsledky!GP42)</f>
        <v/>
      </c>
      <c r="AL4" s="256" t="str">
        <f>IF(ISBLANK(Výsledky!$GW$3),"",Výsledky!GW42)</f>
        <v/>
      </c>
      <c r="AM4" s="256" t="str">
        <f>IF(ISBLANK(Výsledky!$HD$3),"",Výsledky!HD42)</f>
        <v/>
      </c>
      <c r="AN4" s="256" t="str">
        <f>IF(ISBLANK(Výsledky!$HK$3),"",Výsledky!HK42)</f>
        <v/>
      </c>
      <c r="AO4" s="256" t="str">
        <f>IF(ISBLANK(Výsledky!$HR$3),"",Výsledky!HR42)</f>
        <v/>
      </c>
      <c r="AP4" s="256" t="str">
        <f>IF(ISBLANK(Výsledky!$HY$3),"",Výsledky!HY42)</f>
        <v/>
      </c>
      <c r="AQ4" s="256" t="str">
        <f>IF(ISBLANK(Výsledky!$IF$3),"",Výsledky!IF42)</f>
        <v/>
      </c>
      <c r="AR4" s="256" t="str">
        <f>IF(ISBLANK(Výsledky!$IM$3),"",Výsledky!IM42)</f>
        <v/>
      </c>
      <c r="AS4" s="256" t="str">
        <f>IF(ISBLANK(Výsledky!$IT$3),"",Výsledky!IT42)</f>
        <v/>
      </c>
      <c r="AT4" s="256" t="str">
        <f>IF(ISBLANK(Výsledky!$JA$3),"",Výsledky!JA42)</f>
        <v/>
      </c>
      <c r="AU4" s="256" t="str">
        <f>IF(ISBLANK(Výsledky!$JH$3),"",Výsledky!JH42)</f>
        <v/>
      </c>
      <c r="AV4" s="256" t="str">
        <f>IF(ISBLANK(Výsledky!$JO$3),"",Výsledky!JO42)</f>
        <v/>
      </c>
      <c r="AW4" s="256" t="str">
        <f>IF(ISBLANK(Výsledky!$JV$3),"",Výsledky!JV42)</f>
        <v/>
      </c>
      <c r="AX4" s="256" t="str">
        <f>IF(ISBLANK(Výsledky!$KC$3),"",Výsledky!KC42)</f>
        <v/>
      </c>
      <c r="AY4" s="256" t="str">
        <f>IF(ISBLANK(Výsledky!$KJ$3),"",Výsledky!KJ42)</f>
        <v/>
      </c>
      <c r="AZ4" s="256" t="str">
        <f>IF(ISBLANK(Výsledky!$KQ$3),"",Výsledky!KQ42)</f>
        <v/>
      </c>
      <c r="BA4" s="256" t="str">
        <f>IF(ISBLANK(Výsledky!$KX$3),"",Výsledky!KX42)</f>
        <v/>
      </c>
      <c r="BB4" s="256" t="str">
        <f>IF(ISBLANK(Výsledky!$LE$3),"",Výsledky!LE42)</f>
        <v/>
      </c>
      <c r="BC4" s="256" t="str">
        <f>IF(ISBLANK(Výsledky!$LL$3),"",Výsledky!LL42)</f>
        <v/>
      </c>
      <c r="BD4" s="256" t="str">
        <f>IF(ISBLANK(Výsledky!$LS$3),"",Výsledky!LS42)</f>
        <v/>
      </c>
      <c r="BE4" s="256" t="str">
        <f>IF(ISBLANK(Výsledky!$LZ$3),"",Výsledky!LZ42)</f>
        <v/>
      </c>
      <c r="BF4" s="256" t="str">
        <f>IF(ISBLANK(Výsledky!$MG$3),"",Výsledky!MG42)</f>
        <v/>
      </c>
      <c r="BG4" s="256" t="str">
        <f>IF(ISBLANK(Výsledky!$MN$3),"",Výsledky!MN42)</f>
        <v/>
      </c>
      <c r="BH4" s="256" t="str">
        <f>IF(ISBLANK(Výsledky!$MU$3),"",Výsledky!MU42)</f>
        <v/>
      </c>
      <c r="BI4" s="256" t="str">
        <f>IF(ISBLANK(Výsledky!$NB$3),"",Výsledky!NB42)</f>
        <v/>
      </c>
      <c r="BJ4" s="256" t="str">
        <f>IF(ISBLANK(Výsledky!$NI$3),"",Výsledky!NI42)</f>
        <v/>
      </c>
      <c r="BK4" s="256" t="str">
        <f>IF(ISBLANK(Výsledky!$NP$3),"",Výsledky!NP42)</f>
        <v/>
      </c>
      <c r="BL4" s="256" t="str">
        <f>IF(ISBLANK(Výsledky!$NW$3),"",Výsledky!NW42)</f>
        <v/>
      </c>
      <c r="BM4" s="256" t="str">
        <f>IF(ISBLANK(Výsledky!$OD$3),"",Výsledky!OD42)</f>
        <v/>
      </c>
      <c r="BN4" s="256" t="str">
        <f>IF(ISBLANK(Výsledky!$OK$3),"",Výsledky!OK42)</f>
        <v/>
      </c>
      <c r="BO4" s="256" t="str">
        <f>IF(ISBLANK(Výsledky!$OR$3),"",Výsledky!OR42)</f>
        <v/>
      </c>
      <c r="BP4" s="256" t="str">
        <f>IF(ISBLANK(Výsledky!$OY$3),"",Výsledky!OY42)</f>
        <v/>
      </c>
      <c r="BQ4" s="256" t="str">
        <f>IF(ISBLANK(Výsledky!$PF$3),"",Výsledky!PF42)</f>
        <v/>
      </c>
      <c r="BR4" s="256" t="str">
        <f>IF(ISBLANK(Výsledky!$PM$3),"",Výsledky!PM42)</f>
        <v/>
      </c>
      <c r="BS4" s="256" t="str">
        <f>IF(ISBLANK(Výsledky!$PT$3),"",Výsledky!PT42)</f>
        <v/>
      </c>
      <c r="BT4" s="256" t="str">
        <f>IF(ISBLANK(Výsledky!$QA$3),"",Výsledky!QA42)</f>
        <v/>
      </c>
      <c r="BU4" s="256" t="str">
        <f>IF(ISBLANK(Výsledky!$QH$3),"",Výsledky!QH42)</f>
        <v/>
      </c>
      <c r="BV4" s="256" t="str">
        <f>IF(ISBLANK(Výsledky!$QO$3),"",Výsledky!QO42)</f>
        <v/>
      </c>
      <c r="BW4" s="291" t="str">
        <f>IF(ISBLANK(Výsledky!$QV$3),"",Výsledky!QV42)</f>
        <v/>
      </c>
      <c r="BX4" s="49"/>
      <c r="BY4" s="122"/>
      <c r="BZ4" s="49"/>
      <c r="CA4" s="122"/>
      <c r="CB4" s="378"/>
      <c r="CC4" s="378"/>
      <c r="CD4" s="378"/>
      <c r="CE4" s="378"/>
      <c r="CF4" s="378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5" t="s">
        <v>93</v>
      </c>
      <c r="C5" s="53">
        <f>Tipy!A59</f>
        <v>45</v>
      </c>
      <c r="D5" s="242" t="str">
        <f>IF(Tipy!B59="","",Tipy!B59)</f>
        <v>Rajjum</v>
      </c>
      <c r="E5" s="51">
        <f>SUM(F5:J5)</f>
        <v>890</v>
      </c>
      <c r="F5" s="246">
        <f>IF(ISBLANK(Výsledky!$I$3),"-",SUM(K5:O5,Q5,S5,U5,V5,X5,Z5,AB5,AC5,AE5:AG5,AI5,AK5:AM5,AP5,AS5:AU5,AW5,AY5,BB5,BD5,BG5:BJ5,BL5,BO5,BP5,BR5,BT5,BU5))</f>
        <v>590</v>
      </c>
      <c r="G5" s="267">
        <f>IF(ISBLANK(Výsledky!$AY$3),"-",SUM(P5,T5,W5,AA5,AD5,AH5,AV5,AX5,BC5,BE5,BK5,BM5,BQ5,BS5,BV5))</f>
        <v>200</v>
      </c>
      <c r="H5" s="268">
        <f>IF(ISBLANK(Výsledky!$BM$3),"-",SUM(R5,Y5,AJ5,AO5,AQ5,AZ5))</f>
        <v>100</v>
      </c>
      <c r="I5" s="247" t="str">
        <f>IF(ISBLANK(Výsledky!$GI$3),"-",SUM(AN5,AR5,BA5,BF5,BN5,BW5))</f>
        <v>-</v>
      </c>
      <c r="J5" s="262" t="str">
        <f>IF(ISBLANK(Výsledky!$I$3),"",Výsledky!I64)</f>
        <v>-</v>
      </c>
      <c r="K5" s="265">
        <f>IF(ISBLANK(Výsledky!$P$3),"",Výsledky!P65)</f>
        <v>80</v>
      </c>
      <c r="L5" s="266">
        <f>IF(ISBLANK(Výsledky!$W$3),"",Výsledky!W65)</f>
        <v>50</v>
      </c>
      <c r="M5" s="256">
        <f>IF(ISBLANK(Výsledky!$AD$3),"",Výsledky!AD65)</f>
        <v>50</v>
      </c>
      <c r="N5" s="256">
        <f>IF(ISBLANK(Výsledky!$AK$3),"",Výsledky!AK65)</f>
        <v>80</v>
      </c>
      <c r="O5" s="256">
        <f>IF(ISBLANK(Výsledky!$AR$3),"",Výsledky!AR65)</f>
        <v>30</v>
      </c>
      <c r="P5" s="256">
        <f>IF(ISBLANK(Výsledky!$AY$3),"",Výsledky!AY65)</f>
        <v>50</v>
      </c>
      <c r="Q5" s="256">
        <f>IF(ISBLANK(Výsledky!$BF$3),"",Výsledky!BF65)</f>
        <v>40</v>
      </c>
      <c r="R5" s="256">
        <f>IF(ISBLANK(Výsledky!$BM$3),"",Výsledky!BM65)</f>
        <v>40</v>
      </c>
      <c r="S5" s="256">
        <f>IF(ISBLANK(Výsledky!$BT$3),"",Výsledky!BT65)</f>
        <v>0</v>
      </c>
      <c r="T5" s="256">
        <f>IF(ISBLANK(Výsledky!$CA$3),"",Výsledky!CA65)</f>
        <v>50</v>
      </c>
      <c r="U5" s="256">
        <f>IF(ISBLANK(Výsledky!$CH$3),"",Výsledky!CH65)</f>
        <v>20</v>
      </c>
      <c r="V5" s="256">
        <f>IF(ISBLANK(Výsledky!$CO$3),"",Výsledky!CO65)</f>
        <v>50</v>
      </c>
      <c r="W5" s="256">
        <f>IF(ISBLANK(Výsledky!$CV$3),"",Výsledky!CV65)</f>
        <v>40</v>
      </c>
      <c r="X5" s="256">
        <f>IF(ISBLANK(Výsledky!$DC$3),"",Výsledky!DC65)</f>
        <v>80</v>
      </c>
      <c r="Y5" s="256">
        <f>IF(ISBLANK(Výsledky!$DJ$3),"",Výsledky!DJ65)</f>
        <v>60</v>
      </c>
      <c r="Z5" s="256">
        <f>IF(ISBLANK(Výsledky!$DQ$3),"",Výsledky!DQ65)</f>
        <v>0</v>
      </c>
      <c r="AA5" s="256">
        <f>IF(ISBLANK(Výsledky!$DX$3),"",Výsledky!DX65)</f>
        <v>20</v>
      </c>
      <c r="AB5" s="256">
        <f>IF(ISBLANK(Výsledky!$EE$3),"",Výsledky!EE65)</f>
        <v>80</v>
      </c>
      <c r="AC5" s="256">
        <f>IF(ISBLANK(Výsledky!$EL$3),"",Výsledky!EL65)</f>
        <v>10</v>
      </c>
      <c r="AD5" s="256">
        <f>IF(ISBLANK(Výsledky!$ES$3),"",Výsledky!ES65)</f>
        <v>40</v>
      </c>
      <c r="AE5" s="256">
        <f>IF(ISBLANK(Výsledky!$EZ$3),"",Výsledky!EZ65)</f>
        <v>20</v>
      </c>
      <c r="AF5" s="256" t="str">
        <f>IF(ISBLANK(Výsledky!$FG$3),"",Výsledky!FG65)</f>
        <v/>
      </c>
      <c r="AG5" s="256" t="str">
        <f>IF(ISBLANK(Výsledky!$FN$3),"",Výsledky!FN65)</f>
        <v/>
      </c>
      <c r="AH5" s="256" t="str">
        <f>IF(ISBLANK(Výsledky!$FU$3),"",Výsledky!FU65)</f>
        <v/>
      </c>
      <c r="AI5" s="256" t="str">
        <f>IF(ISBLANK(Výsledky!$GB$3),"",Výsledky!GB65)</f>
        <v/>
      </c>
      <c r="AJ5" s="256" t="str">
        <f>IF(ISBLANK(Výsledky!$GI$3),"",Výsledky!GI65)</f>
        <v/>
      </c>
      <c r="AK5" s="256" t="str">
        <f>IF(ISBLANK(Výsledky!$GP$3),"",Výsledky!GP65)</f>
        <v/>
      </c>
      <c r="AL5" s="256" t="str">
        <f>IF(ISBLANK(Výsledky!$GW$3),"",Výsledky!GW65)</f>
        <v/>
      </c>
      <c r="AM5" s="256" t="str">
        <f>IF(ISBLANK(Výsledky!$HD$3),"",Výsledky!HD65)</f>
        <v/>
      </c>
      <c r="AN5" s="256" t="str">
        <f>IF(ISBLANK(Výsledky!$HK$3),"",Výsledky!HK65)</f>
        <v/>
      </c>
      <c r="AO5" s="256" t="str">
        <f>IF(ISBLANK(Výsledky!$HR$3),"",Výsledky!HR65)</f>
        <v/>
      </c>
      <c r="AP5" s="256" t="str">
        <f>IF(ISBLANK(Výsledky!$HY$3),"",Výsledky!HY65)</f>
        <v/>
      </c>
      <c r="AQ5" s="256" t="str">
        <f>IF(ISBLANK(Výsledky!$IF$3),"",Výsledky!IF65)</f>
        <v/>
      </c>
      <c r="AR5" s="256" t="str">
        <f>IF(ISBLANK(Výsledky!$IM$3),"",Výsledky!IM65)</f>
        <v/>
      </c>
      <c r="AS5" s="256" t="str">
        <f>IF(ISBLANK(Výsledky!$IT$3),"",Výsledky!IT65)</f>
        <v/>
      </c>
      <c r="AT5" s="256" t="str">
        <f>IF(ISBLANK(Výsledky!$JA$3),"",Výsledky!JA65)</f>
        <v/>
      </c>
      <c r="AU5" s="256" t="str">
        <f>IF(ISBLANK(Výsledky!$JH$3),"",Výsledky!JH65)</f>
        <v/>
      </c>
      <c r="AV5" s="256" t="str">
        <f>IF(ISBLANK(Výsledky!$JO$3),"",Výsledky!JO65)</f>
        <v/>
      </c>
      <c r="AW5" s="256" t="str">
        <f>IF(ISBLANK(Výsledky!$JV$3),"",Výsledky!JV65)</f>
        <v/>
      </c>
      <c r="AX5" s="256" t="str">
        <f>IF(ISBLANK(Výsledky!$KC$3),"",Výsledky!KC65)</f>
        <v/>
      </c>
      <c r="AY5" s="256" t="str">
        <f>IF(ISBLANK(Výsledky!$KJ$3),"",Výsledky!KJ65)</f>
        <v/>
      </c>
      <c r="AZ5" s="256" t="str">
        <f>IF(ISBLANK(Výsledky!$KQ$3),"",Výsledky!KQ65)</f>
        <v/>
      </c>
      <c r="BA5" s="256" t="str">
        <f>IF(ISBLANK(Výsledky!$KX$3),"",Výsledky!KX65)</f>
        <v/>
      </c>
      <c r="BB5" s="256" t="str">
        <f>IF(ISBLANK(Výsledky!$LE$3),"",Výsledky!LE65)</f>
        <v/>
      </c>
      <c r="BC5" s="256" t="str">
        <f>IF(ISBLANK(Výsledky!$LL$3),"",Výsledky!LL65)</f>
        <v/>
      </c>
      <c r="BD5" s="256" t="str">
        <f>IF(ISBLANK(Výsledky!$LS$3),"",Výsledky!LS65)</f>
        <v/>
      </c>
      <c r="BE5" s="256" t="str">
        <f>IF(ISBLANK(Výsledky!$LZ$3),"",Výsledky!LZ65)</f>
        <v/>
      </c>
      <c r="BF5" s="256" t="str">
        <f>IF(ISBLANK(Výsledky!$MG$3),"",Výsledky!MG65)</f>
        <v/>
      </c>
      <c r="BG5" s="256" t="str">
        <f>IF(ISBLANK(Výsledky!$MN$3),"",Výsledky!MN65)</f>
        <v/>
      </c>
      <c r="BH5" s="256" t="str">
        <f>IF(ISBLANK(Výsledky!$MU$3),"",Výsledky!MU65)</f>
        <v/>
      </c>
      <c r="BI5" s="256" t="str">
        <f>IF(ISBLANK(Výsledky!$NB$3),"",Výsledky!NB65)</f>
        <v/>
      </c>
      <c r="BJ5" s="256" t="str">
        <f>IF(ISBLANK(Výsledky!$NI$3),"",Výsledky!NI65)</f>
        <v/>
      </c>
      <c r="BK5" s="256" t="str">
        <f>IF(ISBLANK(Výsledky!$NP$3),"",Výsledky!NP65)</f>
        <v/>
      </c>
      <c r="BL5" s="256" t="str">
        <f>IF(ISBLANK(Výsledky!$NW$3),"",Výsledky!NW65)</f>
        <v/>
      </c>
      <c r="BM5" s="256" t="str">
        <f>IF(ISBLANK(Výsledky!$OD$3),"",Výsledky!OD65)</f>
        <v/>
      </c>
      <c r="BN5" s="256" t="str">
        <f>IF(ISBLANK(Výsledky!$OK$3),"",Výsledky!OK65)</f>
        <v/>
      </c>
      <c r="BO5" s="256" t="str">
        <f>IF(ISBLANK(Výsledky!$OR$3),"",Výsledky!OR65)</f>
        <v/>
      </c>
      <c r="BP5" s="256" t="str">
        <f>IF(ISBLANK(Výsledky!$OY$3),"",Výsledky!OY65)</f>
        <v/>
      </c>
      <c r="BQ5" s="256" t="str">
        <f>IF(ISBLANK(Výsledky!$PF$3),"",Výsledky!PF65)</f>
        <v/>
      </c>
      <c r="BR5" s="256" t="str">
        <f>IF(ISBLANK(Výsledky!$PM$3),"",Výsledky!PM65)</f>
        <v/>
      </c>
      <c r="BS5" s="256" t="str">
        <f>IF(ISBLANK(Výsledky!$PT$3),"",Výsledky!PT65)</f>
        <v/>
      </c>
      <c r="BT5" s="256" t="str">
        <f>IF(ISBLANK(Výsledky!$QA$3),"",Výsledky!QA65)</f>
        <v/>
      </c>
      <c r="BU5" s="256" t="str">
        <f>IF(ISBLANK(Výsledky!$QH$3),"",Výsledky!QH65)</f>
        <v/>
      </c>
      <c r="BV5" s="256" t="str">
        <f>IF(ISBLANK(Výsledky!$QO$3),"",Výsledky!QO65)</f>
        <v/>
      </c>
      <c r="BW5" s="291" t="str">
        <f>IF(ISBLANK(Výsledky!$QV$3),"",Výsledky!QV65)</f>
        <v/>
      </c>
      <c r="BX5" s="49"/>
      <c r="BY5" s="122"/>
      <c r="BZ5" s="49"/>
      <c r="CA5" s="122"/>
      <c r="CB5" s="378"/>
      <c r="CC5" s="378"/>
      <c r="CD5" s="378"/>
      <c r="CE5" s="378"/>
      <c r="CF5" s="378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40" t="s">
        <v>94</v>
      </c>
      <c r="C6" s="53">
        <f>Tipy!A78</f>
        <v>10</v>
      </c>
      <c r="D6" s="242" t="str">
        <f>IF(Tipy!B78="","",Tipy!B78)</f>
        <v>xO2</v>
      </c>
      <c r="E6" s="51">
        <f>SUM(F6:J6)</f>
        <v>880</v>
      </c>
      <c r="F6" s="246">
        <f>IF(ISBLANK(Výsledky!$I$3),"-",SUM(K6:O6,Q6,S6,U6,V6,X6,Z6,AB6,AC6,AE6:AG6,AI6,AK6:AM6,AP6,AS6:AU6,AW6,AY6,BB6,BD6,BG6:BJ6,BL6,BO6,BP6,BR6,BT6,BU6))</f>
        <v>550</v>
      </c>
      <c r="G6" s="267">
        <f>IF(ISBLANK(Výsledky!$AY$3),"-",SUM(P6,T6,W6,AA6,AD6,AH6,AV6,AX6,BC6,BE6,BK6,BM6,BQ6,BS6,BV6))</f>
        <v>180</v>
      </c>
      <c r="H6" s="268">
        <f>IF(ISBLANK(Výsledky!$BM$3),"-",SUM(R6,Y6,AJ6,AO6,AQ6,AZ6))</f>
        <v>150</v>
      </c>
      <c r="I6" s="247" t="str">
        <f>IF(ISBLANK(Výsledky!$GI$3),"-",SUM(AN6,AR6,BA6,BF6,BN6,BW6))</f>
        <v>-</v>
      </c>
      <c r="J6" s="262" t="str">
        <f>IF(ISBLANK(Výsledky!$I$3),"",Výsledky!I82)</f>
        <v>-</v>
      </c>
      <c r="K6" s="265">
        <f>IF(ISBLANK(Výsledky!$P$3),"",Výsledky!P84)</f>
        <v>0</v>
      </c>
      <c r="L6" s="266">
        <f>IF(ISBLANK(Výsledky!$W$3),"",Výsledky!W84)</f>
        <v>40</v>
      </c>
      <c r="M6" s="256">
        <f>IF(ISBLANK(Výsledky!$AD$3),"",Výsledky!AD84)</f>
        <v>70</v>
      </c>
      <c r="N6" s="256">
        <f>IF(ISBLANK(Výsledky!$AK$3),"",Výsledky!AK84)</f>
        <v>30</v>
      </c>
      <c r="O6" s="256">
        <f>IF(ISBLANK(Výsledky!$AR$3),"",Výsledky!AR84)</f>
        <v>80</v>
      </c>
      <c r="P6" s="256">
        <f>IF(ISBLANK(Výsledky!$AY$3),"",Výsledky!AY84)</f>
        <v>50</v>
      </c>
      <c r="Q6" s="256">
        <f>IF(ISBLANK(Výsledky!$BF$3),"",Výsledky!BF84)</f>
        <v>80</v>
      </c>
      <c r="R6" s="256">
        <f>IF(ISBLANK(Výsledky!$BM$3),"",Výsledky!BM84)</f>
        <v>80</v>
      </c>
      <c r="S6" s="256">
        <f>IF(ISBLANK(Výsledky!$BT$3),"",Výsledky!BT84)</f>
        <v>0</v>
      </c>
      <c r="T6" s="256">
        <f>IF(ISBLANK(Výsledky!$CA$3),"",Výsledky!CA84)</f>
        <v>40</v>
      </c>
      <c r="U6" s="256">
        <f>IF(ISBLANK(Výsledky!$CH$3),"",Výsledky!CH84)</f>
        <v>0</v>
      </c>
      <c r="V6" s="256">
        <f>IF(ISBLANK(Výsledky!$CO$3),"",Výsledky!CO84)</f>
        <v>40</v>
      </c>
      <c r="W6" s="256">
        <f>IF(ISBLANK(Výsledky!$CV$3),"",Výsledky!CV84)</f>
        <v>40</v>
      </c>
      <c r="X6" s="256">
        <f>IF(ISBLANK(Výsledky!$DC$3),"",Výsledky!DC84)</f>
        <v>100</v>
      </c>
      <c r="Y6" s="256">
        <f>IF(ISBLANK(Výsledky!$DJ$3),"",Výsledky!DJ84)</f>
        <v>70</v>
      </c>
      <c r="Z6" s="256">
        <f>IF(ISBLANK(Výsledky!$DQ$3),"",Výsledky!DQ84)</f>
        <v>0</v>
      </c>
      <c r="AA6" s="256">
        <f>IF(ISBLANK(Výsledky!$DX$3),"",Výsledky!DX84)</f>
        <v>0</v>
      </c>
      <c r="AB6" s="256">
        <f>IF(ISBLANK(Výsledky!$EE$3),"",Výsledky!EE84)</f>
        <v>30</v>
      </c>
      <c r="AC6" s="256">
        <f>IF(ISBLANK(Výsledky!$EL$3),"",Výsledky!EL84)</f>
        <v>40</v>
      </c>
      <c r="AD6" s="256">
        <f>IF(ISBLANK(Výsledky!$ES$3),"",Výsledky!ES84)</f>
        <v>50</v>
      </c>
      <c r="AE6" s="256">
        <f>IF(ISBLANK(Výsledky!$EZ$3),"",Výsledky!EZ84)</f>
        <v>40</v>
      </c>
      <c r="AF6" s="256" t="str">
        <f>IF(ISBLANK(Výsledky!$FG$3),"",Výsledky!FG84)</f>
        <v/>
      </c>
      <c r="AG6" s="256" t="str">
        <f>IF(ISBLANK(Výsledky!$FN$3),"",Výsledky!FN84)</f>
        <v/>
      </c>
      <c r="AH6" s="256" t="str">
        <f>IF(ISBLANK(Výsledky!$FU$3),"",Výsledky!FU84)</f>
        <v/>
      </c>
      <c r="AI6" s="256" t="str">
        <f>IF(ISBLANK(Výsledky!$GB$3),"",Výsledky!GB84)</f>
        <v/>
      </c>
      <c r="AJ6" s="256" t="str">
        <f>IF(ISBLANK(Výsledky!$GI$3),"",Výsledky!GI84)</f>
        <v/>
      </c>
      <c r="AK6" s="256" t="str">
        <f>IF(ISBLANK(Výsledky!$GP$3),"",Výsledky!GP84)</f>
        <v/>
      </c>
      <c r="AL6" s="256" t="str">
        <f>IF(ISBLANK(Výsledky!$GW$3),"",Výsledky!GW84)</f>
        <v/>
      </c>
      <c r="AM6" s="256" t="str">
        <f>IF(ISBLANK(Výsledky!$HD$3),"",Výsledky!HD84)</f>
        <v/>
      </c>
      <c r="AN6" s="256" t="str">
        <f>IF(ISBLANK(Výsledky!$HK$3),"",Výsledky!HK84)</f>
        <v/>
      </c>
      <c r="AO6" s="256" t="str">
        <f>IF(ISBLANK(Výsledky!$HR$3),"",Výsledky!HR84)</f>
        <v/>
      </c>
      <c r="AP6" s="256" t="str">
        <f>IF(ISBLANK(Výsledky!$HY$3),"",Výsledky!HY84)</f>
        <v/>
      </c>
      <c r="AQ6" s="256" t="str">
        <f>IF(ISBLANK(Výsledky!$IF$3),"",Výsledky!IF84)</f>
        <v/>
      </c>
      <c r="AR6" s="256" t="str">
        <f>IF(ISBLANK(Výsledky!$IM$3),"",Výsledky!IM84)</f>
        <v/>
      </c>
      <c r="AS6" s="256" t="str">
        <f>IF(ISBLANK(Výsledky!$IT$3),"",Výsledky!IT84)</f>
        <v/>
      </c>
      <c r="AT6" s="256" t="str">
        <f>IF(ISBLANK(Výsledky!$JA$3),"",Výsledky!JA84)</f>
        <v/>
      </c>
      <c r="AU6" s="256" t="str">
        <f>IF(ISBLANK(Výsledky!$JH$3),"",Výsledky!JH84)</f>
        <v/>
      </c>
      <c r="AV6" s="256" t="str">
        <f>IF(ISBLANK(Výsledky!$JO$3),"",Výsledky!JO84)</f>
        <v/>
      </c>
      <c r="AW6" s="256" t="str">
        <f>IF(ISBLANK(Výsledky!$JV$3),"",Výsledky!JV84)</f>
        <v/>
      </c>
      <c r="AX6" s="256" t="str">
        <f>IF(ISBLANK(Výsledky!$KC$3),"",Výsledky!KC84)</f>
        <v/>
      </c>
      <c r="AY6" s="256" t="str">
        <f>IF(ISBLANK(Výsledky!$KJ$3),"",Výsledky!KJ84)</f>
        <v/>
      </c>
      <c r="AZ6" s="256" t="str">
        <f>IF(ISBLANK(Výsledky!$KQ$3),"",Výsledky!KQ84)</f>
        <v/>
      </c>
      <c r="BA6" s="256" t="str">
        <f>IF(ISBLANK(Výsledky!$KX$3),"",Výsledky!KX84)</f>
        <v/>
      </c>
      <c r="BB6" s="256" t="str">
        <f>IF(ISBLANK(Výsledky!$LE$3),"",Výsledky!LE84)</f>
        <v/>
      </c>
      <c r="BC6" s="256" t="str">
        <f>IF(ISBLANK(Výsledky!$LL$3),"",Výsledky!LL84)</f>
        <v/>
      </c>
      <c r="BD6" s="256" t="str">
        <f>IF(ISBLANK(Výsledky!$LS$3),"",Výsledky!LS84)</f>
        <v/>
      </c>
      <c r="BE6" s="256" t="str">
        <f>IF(ISBLANK(Výsledky!$LZ$3),"",Výsledky!LZ84)</f>
        <v/>
      </c>
      <c r="BF6" s="256" t="str">
        <f>IF(ISBLANK(Výsledky!$MG$3),"",Výsledky!MG84)</f>
        <v/>
      </c>
      <c r="BG6" s="256" t="str">
        <f>IF(ISBLANK(Výsledky!$MN$3),"",Výsledky!MN84)</f>
        <v/>
      </c>
      <c r="BH6" s="256" t="str">
        <f>IF(ISBLANK(Výsledky!$MU$3),"",Výsledky!MU84)</f>
        <v/>
      </c>
      <c r="BI6" s="256" t="str">
        <f>IF(ISBLANK(Výsledky!$NB$3),"",Výsledky!NB84)</f>
        <v/>
      </c>
      <c r="BJ6" s="256" t="str">
        <f>IF(ISBLANK(Výsledky!$NI$3),"",Výsledky!NI84)</f>
        <v/>
      </c>
      <c r="BK6" s="256" t="str">
        <f>IF(ISBLANK(Výsledky!$NP$3),"",Výsledky!NP84)</f>
        <v/>
      </c>
      <c r="BL6" s="256" t="str">
        <f>IF(ISBLANK(Výsledky!$NW$3),"",Výsledky!NW84)</f>
        <v/>
      </c>
      <c r="BM6" s="256" t="str">
        <f>IF(ISBLANK(Výsledky!$OD$3),"",Výsledky!OD84)</f>
        <v/>
      </c>
      <c r="BN6" s="256" t="str">
        <f>IF(ISBLANK(Výsledky!$OK$3),"",Výsledky!OK84)</f>
        <v/>
      </c>
      <c r="BO6" s="256" t="str">
        <f>IF(ISBLANK(Výsledky!$OR$3),"",Výsledky!OR84)</f>
        <v/>
      </c>
      <c r="BP6" s="256" t="str">
        <f>IF(ISBLANK(Výsledky!$OY$3),"",Výsledky!OY84)</f>
        <v/>
      </c>
      <c r="BQ6" s="256" t="str">
        <f>IF(ISBLANK(Výsledky!$PF$3),"",Výsledky!PF84)</f>
        <v/>
      </c>
      <c r="BR6" s="256" t="str">
        <f>IF(ISBLANK(Výsledky!$PM$3),"",Výsledky!PM84)</f>
        <v/>
      </c>
      <c r="BS6" s="256" t="str">
        <f>IF(ISBLANK(Výsledky!$PT$3),"",Výsledky!PT84)</f>
        <v/>
      </c>
      <c r="BT6" s="256" t="str">
        <f>IF(ISBLANK(Výsledky!$QA$3),"",Výsledky!QA84)</f>
        <v/>
      </c>
      <c r="BU6" s="256" t="str">
        <f>IF(ISBLANK(Výsledky!$QH$3),"",Výsledky!QH84)</f>
        <v/>
      </c>
      <c r="BV6" s="256" t="str">
        <f>IF(ISBLANK(Výsledky!$QO$3),"",Výsledky!QO84)</f>
        <v/>
      </c>
      <c r="BW6" s="291" t="str">
        <f>IF(ISBLANK(Výsledky!$QV$3),"",Výsledky!QV84)</f>
        <v/>
      </c>
      <c r="BX6" s="49"/>
      <c r="BY6" s="122"/>
      <c r="BZ6" s="49"/>
      <c r="CA6" s="122"/>
      <c r="CB6" s="378"/>
      <c r="CC6" s="378"/>
      <c r="CD6" s="378"/>
      <c r="CE6" s="378"/>
      <c r="CF6" s="378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40" t="s">
        <v>95</v>
      </c>
      <c r="C7" s="53">
        <f>Tipy!A32</f>
        <v>57</v>
      </c>
      <c r="D7" s="242" t="str">
        <f>IF(Tipy!B32="","",Tipy!B32)</f>
        <v>labka</v>
      </c>
      <c r="E7" s="51">
        <f>SUM(F7:J7)</f>
        <v>880</v>
      </c>
      <c r="F7" s="246">
        <f>IF(ISBLANK(Výsledky!$I$3),"-",SUM(K7:O7,Q7,S7,U7,V7,X7,Z7,AB7,AC7,AE7:AG7,AI7,AK7:AM7,AP7,AS7:AU7,AW7,AY7,BB7,BD7,BG7:BJ7,BL7,BO7,BP7,BR7,BT7,BU7))</f>
        <v>620</v>
      </c>
      <c r="G7" s="267">
        <f>IF(ISBLANK(Výsledky!$AY$3),"-",SUM(P7,T7,W7,AA7,AD7,AH7,AV7,AX7,BC7,BE7,BK7,BM7,BQ7,BS7,BV7))</f>
        <v>190</v>
      </c>
      <c r="H7" s="268">
        <f>IF(ISBLANK(Výsledky!$BM$3),"-",SUM(R7,Y7,AJ7,AO7,AQ7,AZ7))</f>
        <v>70</v>
      </c>
      <c r="I7" s="247" t="str">
        <f>IF(ISBLANK(Výsledky!$GI$3),"-",SUM(AN7,AR7,BA7,BF7,BN7,BW7))</f>
        <v>-</v>
      </c>
      <c r="J7" s="262" t="str">
        <f>IF(ISBLANK(Výsledky!$I$3),"",Výsledky!I38)</f>
        <v>-</v>
      </c>
      <c r="K7" s="265">
        <f>IF(ISBLANK(Výsledky!$P$3),"",Výsledky!P38)</f>
        <v>100</v>
      </c>
      <c r="L7" s="266">
        <f>IF(ISBLANK(Výsledky!$W$3),"",Výsledky!W38)</f>
        <v>50</v>
      </c>
      <c r="M7" s="256">
        <f>IF(ISBLANK(Výsledky!$AD$3),"",Výsledky!AD38)</f>
        <v>30</v>
      </c>
      <c r="N7" s="256">
        <f>IF(ISBLANK(Výsledky!$AK$3),"",Výsledky!AK38)</f>
        <v>60</v>
      </c>
      <c r="O7" s="256">
        <f>IF(ISBLANK(Výsledky!$AR$3),"",Výsledky!AR38)</f>
        <v>50</v>
      </c>
      <c r="P7" s="256">
        <f>IF(ISBLANK(Výsledky!$AY$3),"",Výsledky!AY38)</f>
        <v>70</v>
      </c>
      <c r="Q7" s="256">
        <f>IF(ISBLANK(Výsledky!$BF$3),"",Výsledky!BF38)</f>
        <v>50</v>
      </c>
      <c r="R7" s="256">
        <f>IF(ISBLANK(Výsledky!$BM$3),"",Výsledky!BM38)</f>
        <v>50</v>
      </c>
      <c r="S7" s="256">
        <f>IF(ISBLANK(Výsledky!$BT$3),"",Výsledky!BT38)</f>
        <v>0</v>
      </c>
      <c r="T7" s="256">
        <f>IF(ISBLANK(Výsledky!$CA$3),"",Výsledky!CA38)</f>
        <v>40</v>
      </c>
      <c r="U7" s="256">
        <f>IF(ISBLANK(Výsledky!$CH$3),"",Výsledky!CH38)</f>
        <v>0</v>
      </c>
      <c r="V7" s="256">
        <f>IF(ISBLANK(Výsledky!$CO$3),"",Výsledky!CO38)</f>
        <v>50</v>
      </c>
      <c r="W7" s="256">
        <f>IF(ISBLANK(Výsledky!$CV$3),"",Výsledky!CV38)</f>
        <v>40</v>
      </c>
      <c r="X7" s="256">
        <f>IF(ISBLANK(Výsledky!$DC$3),"",Výsledky!DC38)</f>
        <v>100</v>
      </c>
      <c r="Y7" s="256">
        <f>IF(ISBLANK(Výsledky!$DJ$3),"",Výsledky!DJ38)</f>
        <v>20</v>
      </c>
      <c r="Z7" s="256">
        <f>IF(ISBLANK(Výsledky!$DQ$3),"",Výsledky!DQ38)</f>
        <v>0</v>
      </c>
      <c r="AA7" s="256">
        <f>IF(ISBLANK(Výsledky!$DX$3),"",Výsledky!DX38)</f>
        <v>0</v>
      </c>
      <c r="AB7" s="256">
        <f>IF(ISBLANK(Výsledky!$EE$3),"",Výsledky!EE38)</f>
        <v>80</v>
      </c>
      <c r="AC7" s="256">
        <f>IF(ISBLANK(Výsledky!$EL$3),"",Výsledky!EL38)</f>
        <v>10</v>
      </c>
      <c r="AD7" s="256">
        <f>IF(ISBLANK(Výsledky!$ES$3),"",Výsledky!ES38)</f>
        <v>40</v>
      </c>
      <c r="AE7" s="256">
        <f>IF(ISBLANK(Výsledky!$EZ$3),"",Výsledky!EZ38)</f>
        <v>40</v>
      </c>
      <c r="AF7" s="256" t="str">
        <f>IF(ISBLANK(Výsledky!$FG$3),"",Výsledky!FG38)</f>
        <v/>
      </c>
      <c r="AG7" s="256" t="str">
        <f>IF(ISBLANK(Výsledky!$FN$3),"",Výsledky!FN38)</f>
        <v/>
      </c>
      <c r="AH7" s="256" t="str">
        <f>IF(ISBLANK(Výsledky!$FU$3),"",Výsledky!FU38)</f>
        <v/>
      </c>
      <c r="AI7" s="256" t="str">
        <f>IF(ISBLANK(Výsledky!$GB$3),"",Výsledky!GB38)</f>
        <v/>
      </c>
      <c r="AJ7" s="256" t="str">
        <f>IF(ISBLANK(Výsledky!$GI$3),"",Výsledky!GI38)</f>
        <v/>
      </c>
      <c r="AK7" s="256" t="str">
        <f>IF(ISBLANK(Výsledky!$GP$3),"",Výsledky!GP38)</f>
        <v/>
      </c>
      <c r="AL7" s="256" t="str">
        <f>IF(ISBLANK(Výsledky!$GW$3),"",Výsledky!GW38)</f>
        <v/>
      </c>
      <c r="AM7" s="256" t="str">
        <f>IF(ISBLANK(Výsledky!$HD$3),"",Výsledky!HD38)</f>
        <v/>
      </c>
      <c r="AN7" s="256" t="str">
        <f>IF(ISBLANK(Výsledky!$HK$3),"",Výsledky!HK38)</f>
        <v/>
      </c>
      <c r="AO7" s="256" t="str">
        <f>IF(ISBLANK(Výsledky!$HR$3),"",Výsledky!HR38)</f>
        <v/>
      </c>
      <c r="AP7" s="256" t="str">
        <f>IF(ISBLANK(Výsledky!$HY$3),"",Výsledky!HY38)</f>
        <v/>
      </c>
      <c r="AQ7" s="256" t="str">
        <f>IF(ISBLANK(Výsledky!$IF$3),"",Výsledky!IF38)</f>
        <v/>
      </c>
      <c r="AR7" s="256" t="str">
        <f>IF(ISBLANK(Výsledky!$IM$3),"",Výsledky!IM38)</f>
        <v/>
      </c>
      <c r="AS7" s="256" t="str">
        <f>IF(ISBLANK(Výsledky!$IT$3),"",Výsledky!IT38)</f>
        <v/>
      </c>
      <c r="AT7" s="256" t="str">
        <f>IF(ISBLANK(Výsledky!$JA$3),"",Výsledky!JA38)</f>
        <v/>
      </c>
      <c r="AU7" s="256" t="str">
        <f>IF(ISBLANK(Výsledky!$JH$3),"",Výsledky!JH38)</f>
        <v/>
      </c>
      <c r="AV7" s="256" t="str">
        <f>IF(ISBLANK(Výsledky!$JO$3),"",Výsledky!JO38)</f>
        <v/>
      </c>
      <c r="AW7" s="256" t="str">
        <f>IF(ISBLANK(Výsledky!$JV$3),"",Výsledky!JV38)</f>
        <v/>
      </c>
      <c r="AX7" s="256" t="str">
        <f>IF(ISBLANK(Výsledky!$KC$3),"",Výsledky!KC38)</f>
        <v/>
      </c>
      <c r="AY7" s="256" t="str">
        <f>IF(ISBLANK(Výsledky!$KJ$3),"",Výsledky!KJ38)</f>
        <v/>
      </c>
      <c r="AZ7" s="256" t="str">
        <f>IF(ISBLANK(Výsledky!$KQ$3),"",Výsledky!KQ38)</f>
        <v/>
      </c>
      <c r="BA7" s="256" t="str">
        <f>IF(ISBLANK(Výsledky!$KX$3),"",Výsledky!KX38)</f>
        <v/>
      </c>
      <c r="BB7" s="256" t="str">
        <f>IF(ISBLANK(Výsledky!$LE$3),"",Výsledky!LE38)</f>
        <v/>
      </c>
      <c r="BC7" s="256" t="str">
        <f>IF(ISBLANK(Výsledky!$LL$3),"",Výsledky!LL38)</f>
        <v/>
      </c>
      <c r="BD7" s="256" t="str">
        <f>IF(ISBLANK(Výsledky!$LS$3),"",Výsledky!LS38)</f>
        <v/>
      </c>
      <c r="BE7" s="256" t="str">
        <f>IF(ISBLANK(Výsledky!$LZ$3),"",Výsledky!LZ38)</f>
        <v/>
      </c>
      <c r="BF7" s="256" t="str">
        <f>IF(ISBLANK(Výsledky!$MG$3),"",Výsledky!MG38)</f>
        <v/>
      </c>
      <c r="BG7" s="256" t="str">
        <f>IF(ISBLANK(Výsledky!$MN$3),"",Výsledky!MN38)</f>
        <v/>
      </c>
      <c r="BH7" s="256" t="str">
        <f>IF(ISBLANK(Výsledky!$MU$3),"",Výsledky!MU38)</f>
        <v/>
      </c>
      <c r="BI7" s="256" t="str">
        <f>IF(ISBLANK(Výsledky!$NB$3),"",Výsledky!NB38)</f>
        <v/>
      </c>
      <c r="BJ7" s="256" t="str">
        <f>IF(ISBLANK(Výsledky!$NI$3),"",Výsledky!NI38)</f>
        <v/>
      </c>
      <c r="BK7" s="256" t="str">
        <f>IF(ISBLANK(Výsledky!$NP$3),"",Výsledky!NP38)</f>
        <v/>
      </c>
      <c r="BL7" s="256" t="str">
        <f>IF(ISBLANK(Výsledky!$NW$3),"",Výsledky!NW38)</f>
        <v/>
      </c>
      <c r="BM7" s="256" t="str">
        <f>IF(ISBLANK(Výsledky!$OD$3),"",Výsledky!OD38)</f>
        <v/>
      </c>
      <c r="BN7" s="256" t="str">
        <f>IF(ISBLANK(Výsledky!$OK$3),"",Výsledky!OK38)</f>
        <v/>
      </c>
      <c r="BO7" s="256" t="str">
        <f>IF(ISBLANK(Výsledky!$OR$3),"",Výsledky!OR38)</f>
        <v/>
      </c>
      <c r="BP7" s="256" t="str">
        <f>IF(ISBLANK(Výsledky!$OY$3),"",Výsledky!OY38)</f>
        <v/>
      </c>
      <c r="BQ7" s="256" t="str">
        <f>IF(ISBLANK(Výsledky!$PF$3),"",Výsledky!PF38)</f>
        <v/>
      </c>
      <c r="BR7" s="256" t="str">
        <f>IF(ISBLANK(Výsledky!$PM$3),"",Výsledky!PM38)</f>
        <v/>
      </c>
      <c r="BS7" s="256" t="str">
        <f>IF(ISBLANK(Výsledky!$PT$3),"",Výsledky!PT38)</f>
        <v/>
      </c>
      <c r="BT7" s="256" t="str">
        <f>IF(ISBLANK(Výsledky!$QA$3),"",Výsledky!QA38)</f>
        <v/>
      </c>
      <c r="BU7" s="256" t="str">
        <f>IF(ISBLANK(Výsledky!$QH$3),"",Výsledky!QH38)</f>
        <v/>
      </c>
      <c r="BV7" s="256" t="str">
        <f>IF(ISBLANK(Výsledky!$QO$3),"",Výsledky!QO38)</f>
        <v/>
      </c>
      <c r="BW7" s="291" t="str">
        <f>IF(ISBLANK(Výsledky!$QV$3),"",Výsledky!QV38)</f>
        <v/>
      </c>
      <c r="BX7" s="49"/>
      <c r="BY7" s="122"/>
      <c r="BZ7" s="49"/>
      <c r="CA7" s="122"/>
      <c r="CB7" s="378"/>
      <c r="CC7" s="378"/>
      <c r="CD7" s="378"/>
      <c r="CE7" s="378"/>
      <c r="CF7" s="378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40" t="s">
        <v>96</v>
      </c>
      <c r="C8" s="53">
        <f>Tipy!A77</f>
        <v>7</v>
      </c>
      <c r="D8" s="242" t="str">
        <f>IF(Tipy!B77="","",Tipy!B77)</f>
        <v>WaterEngel</v>
      </c>
      <c r="E8" s="51">
        <f>SUM(F8:J8)</f>
        <v>860</v>
      </c>
      <c r="F8" s="246">
        <f>IF(ISBLANK(Výsledky!$I$3),"-",SUM(K8:O8,Q8,S8,U8,V8,X8,Z8,AB8,AC8,AE8:AG8,AI8,AK8:AM8,AP8,AS8:AU8,AW8,AY8,BB8,BD8,BG8:BJ8,BL8,BO8,BP8,BR8,BT8,BU8))</f>
        <v>570</v>
      </c>
      <c r="G8" s="267">
        <f>IF(ISBLANK(Výsledky!$AY$3),"-",SUM(P8,T8,W8,AA8,AD8,AH8,AV8,AX8,BC8,BE8,BK8,BM8,BQ8,BS8,BV8))</f>
        <v>160</v>
      </c>
      <c r="H8" s="268">
        <f>IF(ISBLANK(Výsledky!$BM$3),"-",SUM(R8,Y8,AJ8,AO8,AQ8,AZ8))</f>
        <v>130</v>
      </c>
      <c r="I8" s="247" t="str">
        <f>IF(ISBLANK(Výsledky!$GI$3),"-",SUM(AN8,AR8,BA8,BF8,BN8,BW8))</f>
        <v>-</v>
      </c>
      <c r="J8" s="262" t="str">
        <f>IF(ISBLANK(Výsledky!$I$3),"",Výsledky!I80)</f>
        <v>-</v>
      </c>
      <c r="K8" s="265">
        <f>IF(ISBLANK(Výsledky!$P$3),"",Výsledky!P83)</f>
        <v>20</v>
      </c>
      <c r="L8" s="266">
        <f>IF(ISBLANK(Výsledky!$W$3),"",Výsledky!W83)</f>
        <v>40</v>
      </c>
      <c r="M8" s="256">
        <f>IF(ISBLANK(Výsledky!$AD$3),"",Výsledky!AD83)</f>
        <v>80</v>
      </c>
      <c r="N8" s="256">
        <f>IF(ISBLANK(Výsledky!$AK$3),"",Výsledky!AK83)</f>
        <v>50</v>
      </c>
      <c r="O8" s="256">
        <f>IF(ISBLANK(Výsledky!$AR$3),"",Výsledky!AR83)</f>
        <v>40</v>
      </c>
      <c r="P8" s="256">
        <f>IF(ISBLANK(Výsledky!$AY$3),"",Výsledky!AY83)</f>
        <v>50</v>
      </c>
      <c r="Q8" s="256">
        <f>IF(ISBLANK(Výsledky!$BF$3),"",Výsledky!BF83)</f>
        <v>80</v>
      </c>
      <c r="R8" s="256">
        <f>IF(ISBLANK(Výsledky!$BM$3),"",Výsledky!BM83)</f>
        <v>70</v>
      </c>
      <c r="S8" s="256">
        <f>IF(ISBLANK(Výsledky!$BT$3),"",Výsledky!BT83)</f>
        <v>10</v>
      </c>
      <c r="T8" s="256">
        <f>IF(ISBLANK(Výsledky!$CA$3),"",Výsledky!CA83)</f>
        <v>20</v>
      </c>
      <c r="U8" s="256">
        <f>IF(ISBLANK(Výsledky!$CH$3),"",Výsledky!CH83)</f>
        <v>30</v>
      </c>
      <c r="V8" s="256">
        <f>IF(ISBLANK(Výsledky!$CO$3),"",Výsledky!CO83)</f>
        <v>60</v>
      </c>
      <c r="W8" s="256">
        <f>IF(ISBLANK(Výsledky!$CV$3),"",Výsledky!CV83)</f>
        <v>40</v>
      </c>
      <c r="X8" s="256">
        <f>IF(ISBLANK(Výsledky!$DC$3),"",Výsledky!DC83)</f>
        <v>50</v>
      </c>
      <c r="Y8" s="256">
        <f>IF(ISBLANK(Výsledky!$DJ$3),"",Výsledky!DJ83)</f>
        <v>60</v>
      </c>
      <c r="Z8" s="256">
        <f>IF(ISBLANK(Výsledky!$DQ$3),"",Výsledky!DQ83)</f>
        <v>0</v>
      </c>
      <c r="AA8" s="256">
        <f>IF(ISBLANK(Výsledky!$DX$3),"",Výsledky!DX83)</f>
        <v>0</v>
      </c>
      <c r="AB8" s="256">
        <f>IF(ISBLANK(Výsledky!$EE$3),"",Výsledky!EE83)</f>
        <v>30</v>
      </c>
      <c r="AC8" s="256">
        <f>IF(ISBLANK(Výsledky!$EL$3),"",Výsledky!EL83)</f>
        <v>40</v>
      </c>
      <c r="AD8" s="256">
        <f>IF(ISBLANK(Výsledky!$ES$3),"",Výsledky!ES83)</f>
        <v>50</v>
      </c>
      <c r="AE8" s="256">
        <f>IF(ISBLANK(Výsledky!$EZ$3),"",Výsledky!EZ83)</f>
        <v>40</v>
      </c>
      <c r="AF8" s="256" t="str">
        <f>IF(ISBLANK(Výsledky!$FG$3),"",Výsledky!FG83)</f>
        <v/>
      </c>
      <c r="AG8" s="256" t="str">
        <f>IF(ISBLANK(Výsledky!$FN$3),"",Výsledky!FN83)</f>
        <v/>
      </c>
      <c r="AH8" s="256" t="str">
        <f>IF(ISBLANK(Výsledky!$FU$3),"",Výsledky!FU83)</f>
        <v/>
      </c>
      <c r="AI8" s="256" t="str">
        <f>IF(ISBLANK(Výsledky!$GB$3),"",Výsledky!GB83)</f>
        <v/>
      </c>
      <c r="AJ8" s="256" t="str">
        <f>IF(ISBLANK(Výsledky!$GI$3),"",Výsledky!GI83)</f>
        <v/>
      </c>
      <c r="AK8" s="256" t="str">
        <f>IF(ISBLANK(Výsledky!$GP$3),"",Výsledky!GP83)</f>
        <v/>
      </c>
      <c r="AL8" s="256" t="str">
        <f>IF(ISBLANK(Výsledky!$GW$3),"",Výsledky!GW83)</f>
        <v/>
      </c>
      <c r="AM8" s="256" t="str">
        <f>IF(ISBLANK(Výsledky!$HD$3),"",Výsledky!HD83)</f>
        <v/>
      </c>
      <c r="AN8" s="256" t="str">
        <f>IF(ISBLANK(Výsledky!$HK$3),"",Výsledky!HK83)</f>
        <v/>
      </c>
      <c r="AO8" s="256" t="str">
        <f>IF(ISBLANK(Výsledky!$HR$3),"",Výsledky!HR83)</f>
        <v/>
      </c>
      <c r="AP8" s="256" t="str">
        <f>IF(ISBLANK(Výsledky!$HY$3),"",Výsledky!HY83)</f>
        <v/>
      </c>
      <c r="AQ8" s="256" t="str">
        <f>IF(ISBLANK(Výsledky!$IF$3),"",Výsledky!IF83)</f>
        <v/>
      </c>
      <c r="AR8" s="256" t="str">
        <f>IF(ISBLANK(Výsledky!$IM$3),"",Výsledky!IM83)</f>
        <v/>
      </c>
      <c r="AS8" s="256" t="str">
        <f>IF(ISBLANK(Výsledky!$IT$3),"",Výsledky!IT83)</f>
        <v/>
      </c>
      <c r="AT8" s="256" t="str">
        <f>IF(ISBLANK(Výsledky!$JA$3),"",Výsledky!JA83)</f>
        <v/>
      </c>
      <c r="AU8" s="256" t="str">
        <f>IF(ISBLANK(Výsledky!$JH$3),"",Výsledky!JH83)</f>
        <v/>
      </c>
      <c r="AV8" s="256" t="str">
        <f>IF(ISBLANK(Výsledky!$JO$3),"",Výsledky!JO83)</f>
        <v/>
      </c>
      <c r="AW8" s="256" t="str">
        <f>IF(ISBLANK(Výsledky!$JV$3),"",Výsledky!JV83)</f>
        <v/>
      </c>
      <c r="AX8" s="256" t="str">
        <f>IF(ISBLANK(Výsledky!$KC$3),"",Výsledky!KC83)</f>
        <v/>
      </c>
      <c r="AY8" s="256" t="str">
        <f>IF(ISBLANK(Výsledky!$KJ$3),"",Výsledky!KJ83)</f>
        <v/>
      </c>
      <c r="AZ8" s="256" t="str">
        <f>IF(ISBLANK(Výsledky!$KQ$3),"",Výsledky!KQ83)</f>
        <v/>
      </c>
      <c r="BA8" s="256" t="str">
        <f>IF(ISBLANK(Výsledky!$KX$3),"",Výsledky!KX83)</f>
        <v/>
      </c>
      <c r="BB8" s="256" t="str">
        <f>IF(ISBLANK(Výsledky!$LE$3),"",Výsledky!LE83)</f>
        <v/>
      </c>
      <c r="BC8" s="256" t="str">
        <f>IF(ISBLANK(Výsledky!$LL$3),"",Výsledky!LL83)</f>
        <v/>
      </c>
      <c r="BD8" s="256" t="str">
        <f>IF(ISBLANK(Výsledky!$LS$3),"",Výsledky!LS83)</f>
        <v/>
      </c>
      <c r="BE8" s="256" t="str">
        <f>IF(ISBLANK(Výsledky!$LZ$3),"",Výsledky!LZ83)</f>
        <v/>
      </c>
      <c r="BF8" s="256" t="str">
        <f>IF(ISBLANK(Výsledky!$MG$3),"",Výsledky!MG83)</f>
        <v/>
      </c>
      <c r="BG8" s="256" t="str">
        <f>IF(ISBLANK(Výsledky!$MN$3),"",Výsledky!MN83)</f>
        <v/>
      </c>
      <c r="BH8" s="256" t="str">
        <f>IF(ISBLANK(Výsledky!$MU$3),"",Výsledky!MU83)</f>
        <v/>
      </c>
      <c r="BI8" s="256" t="str">
        <f>IF(ISBLANK(Výsledky!$NB$3),"",Výsledky!NB83)</f>
        <v/>
      </c>
      <c r="BJ8" s="256" t="str">
        <f>IF(ISBLANK(Výsledky!$NI$3),"",Výsledky!NI83)</f>
        <v/>
      </c>
      <c r="BK8" s="256" t="str">
        <f>IF(ISBLANK(Výsledky!$NP$3),"",Výsledky!NP83)</f>
        <v/>
      </c>
      <c r="BL8" s="256" t="str">
        <f>IF(ISBLANK(Výsledky!$NW$3),"",Výsledky!NW83)</f>
        <v/>
      </c>
      <c r="BM8" s="256" t="str">
        <f>IF(ISBLANK(Výsledky!$OD$3),"",Výsledky!OD83)</f>
        <v/>
      </c>
      <c r="BN8" s="256" t="str">
        <f>IF(ISBLANK(Výsledky!$OK$3),"",Výsledky!OK83)</f>
        <v/>
      </c>
      <c r="BO8" s="256" t="str">
        <f>IF(ISBLANK(Výsledky!$OR$3),"",Výsledky!OR83)</f>
        <v/>
      </c>
      <c r="BP8" s="256" t="str">
        <f>IF(ISBLANK(Výsledky!$OY$3),"",Výsledky!OY83)</f>
        <v/>
      </c>
      <c r="BQ8" s="256" t="str">
        <f>IF(ISBLANK(Výsledky!$PF$3),"",Výsledky!PF83)</f>
        <v/>
      </c>
      <c r="BR8" s="256" t="str">
        <f>IF(ISBLANK(Výsledky!$PM$3),"",Výsledky!PM83)</f>
        <v/>
      </c>
      <c r="BS8" s="256" t="str">
        <f>IF(ISBLANK(Výsledky!$PT$3),"",Výsledky!PT83)</f>
        <v/>
      </c>
      <c r="BT8" s="256" t="str">
        <f>IF(ISBLANK(Výsledky!$QA$3),"",Výsledky!QA83)</f>
        <v/>
      </c>
      <c r="BU8" s="256" t="str">
        <f>IF(ISBLANK(Výsledky!$QH$3),"",Výsledky!QH83)</f>
        <v/>
      </c>
      <c r="BV8" s="256" t="str">
        <f>IF(ISBLANK(Výsledky!$QO$3),"",Výsledky!QO83)</f>
        <v/>
      </c>
      <c r="BW8" s="291" t="str">
        <f>IF(ISBLANK(Výsledky!$QV$3),"",Výsledky!QV83)</f>
        <v/>
      </c>
      <c r="BX8" s="49"/>
      <c r="BY8" s="122"/>
      <c r="BZ8" s="49"/>
      <c r="CA8" s="122"/>
      <c r="CB8" s="378"/>
      <c r="CC8" s="378"/>
      <c r="CD8" s="378"/>
      <c r="CE8" s="378"/>
      <c r="CF8" s="378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40" t="s">
        <v>97</v>
      </c>
      <c r="C9" s="53">
        <f>Tipy!A52</f>
        <v>39</v>
      </c>
      <c r="D9" s="242" t="str">
        <f>IF(Tipy!B52="","",Tipy!B52)</f>
        <v>Patrik Gálik</v>
      </c>
      <c r="E9" s="51">
        <f>SUM(F9:J9)</f>
        <v>860</v>
      </c>
      <c r="F9" s="246">
        <f>IF(ISBLANK(Výsledky!$I$3),"-",SUM(K9:O9,Q9,S9,U9,V9,X9,Z9,AB9,AC9,AE9:AG9,AI9,AK9:AM9,AP9,AS9:AU9,AW9,AY9,BB9,BD9,BG9:BJ9,BL9,BO9,BP9,BR9,BT9,BU9))</f>
        <v>580</v>
      </c>
      <c r="G9" s="267">
        <f>IF(ISBLANK(Výsledky!$AY$3),"-",SUM(P9,T9,W9,AA9,AD9,AH9,AV9,AX9,BC9,BE9,BK9,BM9,BQ9,BS9,BV9))</f>
        <v>160</v>
      </c>
      <c r="H9" s="268">
        <f>IF(ISBLANK(Výsledky!$BM$3),"-",SUM(R9,Y9,AJ9,AO9,AQ9,AZ9))</f>
        <v>120</v>
      </c>
      <c r="I9" s="247" t="str">
        <f>IF(ISBLANK(Výsledky!$GI$3),"-",SUM(AN9,AR9,BA9,BF9,BN9,BW9))</f>
        <v>-</v>
      </c>
      <c r="J9" s="262" t="str">
        <f>IF(ISBLANK(Výsledky!$I$3),"",Výsledky!I58)</f>
        <v>-</v>
      </c>
      <c r="K9" s="265">
        <f>IF(ISBLANK(Výsledky!$P$3),"",Výsledky!P58)</f>
        <v>10</v>
      </c>
      <c r="L9" s="266">
        <f>IF(ISBLANK(Výsledky!$W$3),"",Výsledky!W58)</f>
        <v>80</v>
      </c>
      <c r="M9" s="256">
        <f>IF(ISBLANK(Výsledky!$AD$3),"",Výsledky!AD58)</f>
        <v>30</v>
      </c>
      <c r="N9" s="256">
        <f>IF(ISBLANK(Výsledky!$AK$3),"",Výsledky!AK58)</f>
        <v>50</v>
      </c>
      <c r="O9" s="256">
        <f>IF(ISBLANK(Výsledky!$AR$3),"",Výsledky!AR58)</f>
        <v>40</v>
      </c>
      <c r="P9" s="256">
        <f>IF(ISBLANK(Výsledky!$AY$3),"",Výsledky!AY58)</f>
        <v>50</v>
      </c>
      <c r="Q9" s="256">
        <f>IF(ISBLANK(Výsledky!$BF$3),"",Výsledky!BF58)</f>
        <v>40</v>
      </c>
      <c r="R9" s="256">
        <f>IF(ISBLANK(Výsledky!$BM$3),"",Výsledky!BM58)</f>
        <v>40</v>
      </c>
      <c r="S9" s="256">
        <f>IF(ISBLANK(Výsledky!$BT$3),"",Výsledky!BT58)</f>
        <v>10</v>
      </c>
      <c r="T9" s="256">
        <f>IF(ISBLANK(Výsledky!$CA$3),"",Výsledky!CA58)</f>
        <v>30</v>
      </c>
      <c r="U9" s="256">
        <f>IF(ISBLANK(Výsledky!$CH$3),"",Výsledky!CH58)</f>
        <v>30</v>
      </c>
      <c r="V9" s="256">
        <f>IF(ISBLANK(Výsledky!$CO$3),"",Výsledky!CO58)</f>
        <v>50</v>
      </c>
      <c r="W9" s="256">
        <f>IF(ISBLANK(Výsledky!$CV$3),"",Výsledky!CV58)</f>
        <v>40</v>
      </c>
      <c r="X9" s="256">
        <f>IF(ISBLANK(Výsledky!$DC$3),"",Výsledky!DC58)</f>
        <v>60</v>
      </c>
      <c r="Y9" s="256">
        <f>IF(ISBLANK(Výsledky!$DJ$3),"",Výsledky!DJ58)</f>
        <v>80</v>
      </c>
      <c r="Z9" s="256">
        <f>IF(ISBLANK(Výsledky!$DQ$3),"",Výsledky!DQ58)</f>
        <v>0</v>
      </c>
      <c r="AA9" s="256">
        <f>IF(ISBLANK(Výsledky!$DX$3),"",Výsledky!DX58)</f>
        <v>0</v>
      </c>
      <c r="AB9" s="256">
        <f>IF(ISBLANK(Výsledky!$EE$3),"",Výsledky!EE58)</f>
        <v>80</v>
      </c>
      <c r="AC9" s="256">
        <f>IF(ISBLANK(Výsledky!$EL$3),"",Výsledky!EL58)</f>
        <v>80</v>
      </c>
      <c r="AD9" s="256">
        <f>IF(ISBLANK(Výsledky!$ES$3),"",Výsledky!ES58)</f>
        <v>40</v>
      </c>
      <c r="AE9" s="256">
        <f>IF(ISBLANK(Výsledky!$EZ$3),"",Výsledky!EZ58)</f>
        <v>20</v>
      </c>
      <c r="AF9" s="256" t="str">
        <f>IF(ISBLANK(Výsledky!$FG$3),"",Výsledky!FG58)</f>
        <v/>
      </c>
      <c r="AG9" s="256" t="str">
        <f>IF(ISBLANK(Výsledky!$FN$3),"",Výsledky!FN58)</f>
        <v/>
      </c>
      <c r="AH9" s="256" t="str">
        <f>IF(ISBLANK(Výsledky!$FU$3),"",Výsledky!FU58)</f>
        <v/>
      </c>
      <c r="AI9" s="256" t="str">
        <f>IF(ISBLANK(Výsledky!$GB$3),"",Výsledky!GB58)</f>
        <v/>
      </c>
      <c r="AJ9" s="256" t="str">
        <f>IF(ISBLANK(Výsledky!$GI$3),"",Výsledky!GI58)</f>
        <v/>
      </c>
      <c r="AK9" s="256" t="str">
        <f>IF(ISBLANK(Výsledky!$GP$3),"",Výsledky!GP58)</f>
        <v/>
      </c>
      <c r="AL9" s="256" t="str">
        <f>IF(ISBLANK(Výsledky!$GW$3),"",Výsledky!GW58)</f>
        <v/>
      </c>
      <c r="AM9" s="256" t="str">
        <f>IF(ISBLANK(Výsledky!$HD$3),"",Výsledky!HD58)</f>
        <v/>
      </c>
      <c r="AN9" s="256" t="str">
        <f>IF(ISBLANK(Výsledky!$HK$3),"",Výsledky!HK58)</f>
        <v/>
      </c>
      <c r="AO9" s="256" t="str">
        <f>IF(ISBLANK(Výsledky!$HR$3),"",Výsledky!HR58)</f>
        <v/>
      </c>
      <c r="AP9" s="256" t="str">
        <f>IF(ISBLANK(Výsledky!$HY$3),"",Výsledky!HY58)</f>
        <v/>
      </c>
      <c r="AQ9" s="256" t="str">
        <f>IF(ISBLANK(Výsledky!$IF$3),"",Výsledky!IF58)</f>
        <v/>
      </c>
      <c r="AR9" s="256" t="str">
        <f>IF(ISBLANK(Výsledky!$IM$3),"",Výsledky!IM58)</f>
        <v/>
      </c>
      <c r="AS9" s="256" t="str">
        <f>IF(ISBLANK(Výsledky!$IT$3),"",Výsledky!IT58)</f>
        <v/>
      </c>
      <c r="AT9" s="256" t="str">
        <f>IF(ISBLANK(Výsledky!$JA$3),"",Výsledky!JA58)</f>
        <v/>
      </c>
      <c r="AU9" s="256" t="str">
        <f>IF(ISBLANK(Výsledky!$JH$3),"",Výsledky!JH58)</f>
        <v/>
      </c>
      <c r="AV9" s="256" t="str">
        <f>IF(ISBLANK(Výsledky!$JO$3),"",Výsledky!JO58)</f>
        <v/>
      </c>
      <c r="AW9" s="256" t="str">
        <f>IF(ISBLANK(Výsledky!$JV$3),"",Výsledky!JV58)</f>
        <v/>
      </c>
      <c r="AX9" s="256" t="str">
        <f>IF(ISBLANK(Výsledky!$KC$3),"",Výsledky!KC58)</f>
        <v/>
      </c>
      <c r="AY9" s="256" t="str">
        <f>IF(ISBLANK(Výsledky!$KJ$3),"",Výsledky!KJ58)</f>
        <v/>
      </c>
      <c r="AZ9" s="256" t="str">
        <f>IF(ISBLANK(Výsledky!$KQ$3),"",Výsledky!KQ58)</f>
        <v/>
      </c>
      <c r="BA9" s="256" t="str">
        <f>IF(ISBLANK(Výsledky!$KX$3),"",Výsledky!KX58)</f>
        <v/>
      </c>
      <c r="BB9" s="256" t="str">
        <f>IF(ISBLANK(Výsledky!$LE$3),"",Výsledky!LE58)</f>
        <v/>
      </c>
      <c r="BC9" s="256" t="str">
        <f>IF(ISBLANK(Výsledky!$LL$3),"",Výsledky!LL58)</f>
        <v/>
      </c>
      <c r="BD9" s="256" t="str">
        <f>IF(ISBLANK(Výsledky!$LS$3),"",Výsledky!LS58)</f>
        <v/>
      </c>
      <c r="BE9" s="256" t="str">
        <f>IF(ISBLANK(Výsledky!$LZ$3),"",Výsledky!LZ58)</f>
        <v/>
      </c>
      <c r="BF9" s="256" t="str">
        <f>IF(ISBLANK(Výsledky!$MG$3),"",Výsledky!MG58)</f>
        <v/>
      </c>
      <c r="BG9" s="256" t="str">
        <f>IF(ISBLANK(Výsledky!$MN$3),"",Výsledky!MN58)</f>
        <v/>
      </c>
      <c r="BH9" s="256" t="str">
        <f>IF(ISBLANK(Výsledky!$MU$3),"",Výsledky!MU58)</f>
        <v/>
      </c>
      <c r="BI9" s="256" t="str">
        <f>IF(ISBLANK(Výsledky!$NB$3),"",Výsledky!NB58)</f>
        <v/>
      </c>
      <c r="BJ9" s="256" t="str">
        <f>IF(ISBLANK(Výsledky!$NI$3),"",Výsledky!NI58)</f>
        <v/>
      </c>
      <c r="BK9" s="256" t="str">
        <f>IF(ISBLANK(Výsledky!$NP$3),"",Výsledky!NP58)</f>
        <v/>
      </c>
      <c r="BL9" s="256" t="str">
        <f>IF(ISBLANK(Výsledky!$NW$3),"",Výsledky!NW58)</f>
        <v/>
      </c>
      <c r="BM9" s="256" t="str">
        <f>IF(ISBLANK(Výsledky!$OD$3),"",Výsledky!OD58)</f>
        <v/>
      </c>
      <c r="BN9" s="256" t="str">
        <f>IF(ISBLANK(Výsledky!$OK$3),"",Výsledky!OK58)</f>
        <v/>
      </c>
      <c r="BO9" s="256" t="str">
        <f>IF(ISBLANK(Výsledky!$OR$3),"",Výsledky!OR58)</f>
        <v/>
      </c>
      <c r="BP9" s="256" t="str">
        <f>IF(ISBLANK(Výsledky!$OY$3),"",Výsledky!OY58)</f>
        <v/>
      </c>
      <c r="BQ9" s="256" t="str">
        <f>IF(ISBLANK(Výsledky!$PF$3),"",Výsledky!PF58)</f>
        <v/>
      </c>
      <c r="BR9" s="256" t="str">
        <f>IF(ISBLANK(Výsledky!$PM$3),"",Výsledky!PM58)</f>
        <v/>
      </c>
      <c r="BS9" s="256" t="str">
        <f>IF(ISBLANK(Výsledky!$PT$3),"",Výsledky!PT58)</f>
        <v/>
      </c>
      <c r="BT9" s="256" t="str">
        <f>IF(ISBLANK(Výsledky!$QA$3),"",Výsledky!QA58)</f>
        <v/>
      </c>
      <c r="BU9" s="256" t="str">
        <f>IF(ISBLANK(Výsledky!$QH$3),"",Výsledky!QH58)</f>
        <v/>
      </c>
      <c r="BV9" s="256" t="str">
        <f>IF(ISBLANK(Výsledky!$QO$3),"",Výsledky!QO58)</f>
        <v/>
      </c>
      <c r="BW9" s="291" t="str">
        <f>IF(ISBLANK(Výsledky!$QV$3),"",Výsledky!QV58)</f>
        <v/>
      </c>
      <c r="BX9" s="49"/>
      <c r="BY9" s="122"/>
      <c r="BZ9" s="49"/>
      <c r="CA9" s="122"/>
      <c r="CB9" s="378"/>
      <c r="CC9" s="378"/>
      <c r="CD9" s="378"/>
      <c r="CE9" s="378"/>
      <c r="CF9" s="378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40" t="s">
        <v>98</v>
      </c>
      <c r="C10" s="53">
        <f>Tipy!A53</f>
        <v>6</v>
      </c>
      <c r="D10" s="242" t="str">
        <f>IF(Tipy!B53="","",Tipy!B53)</f>
        <v>Pedro8</v>
      </c>
      <c r="E10" s="51">
        <f>SUM(F10:J10)</f>
        <v>850</v>
      </c>
      <c r="F10" s="246">
        <f>IF(ISBLANK(Výsledky!$I$3),"-",SUM(K10:O10,Q10,S10,U10,V10,X10,Z10,AB10,AC10,AE10:AG10,AI10,AK10:AM10,AP10,AS10:AU10,AW10,AY10,BB10,BD10,BG10:BJ10,BL10,BO10,BP10,BR10,BT10,BU10))</f>
        <v>570</v>
      </c>
      <c r="G10" s="267">
        <f>IF(ISBLANK(Výsledky!$AY$3),"-",SUM(P10,T10,W10,AA10,AD10,AH10,AV10,AX10,BC10,BE10,BK10,BM10,BQ10,BS10,BV10))</f>
        <v>170</v>
      </c>
      <c r="H10" s="268">
        <f>IF(ISBLANK(Výsledky!$BM$3),"-",SUM(R10,Y10,AJ10,AO10,AQ10,AZ10))</f>
        <v>110</v>
      </c>
      <c r="I10" s="247" t="str">
        <f>IF(ISBLANK(Výsledky!$GI$3),"-",SUM(AN10,AR10,BA10,BF10,BN10,BW10))</f>
        <v>-</v>
      </c>
      <c r="J10" s="262" t="str">
        <f>IF(ISBLANK(Výsledky!$I$3),"",Výsledky!I59)</f>
        <v>-</v>
      </c>
      <c r="K10" s="265">
        <f>IF(ISBLANK(Výsledky!$P$3),"",Výsledky!P59)</f>
        <v>30</v>
      </c>
      <c r="L10" s="266">
        <f>IF(ISBLANK(Výsledky!$W$3),"",Výsledky!W59)</f>
        <v>80</v>
      </c>
      <c r="M10" s="256">
        <f>IF(ISBLANK(Výsledky!$AD$3),"",Výsledky!AD59)</f>
        <v>80</v>
      </c>
      <c r="N10" s="256">
        <f>IF(ISBLANK(Výsledky!$AK$3),"",Výsledky!AK59)</f>
        <v>40</v>
      </c>
      <c r="O10" s="256">
        <f>IF(ISBLANK(Výsledky!$AR$3),"",Výsledky!AR59)</f>
        <v>50</v>
      </c>
      <c r="P10" s="256">
        <f>IF(ISBLANK(Výsledky!$AY$3),"",Výsledky!AY59)</f>
        <v>50</v>
      </c>
      <c r="Q10" s="256">
        <f>IF(ISBLANK(Výsledky!$BF$3),"",Výsledky!BF59)</f>
        <v>50</v>
      </c>
      <c r="R10" s="256">
        <f>IF(ISBLANK(Výsledky!$BM$3),"",Výsledky!BM59)</f>
        <v>50</v>
      </c>
      <c r="S10" s="256">
        <f>IF(ISBLANK(Výsledky!$BT$3),"",Výsledky!BT59)</f>
        <v>0</v>
      </c>
      <c r="T10" s="256">
        <f>IF(ISBLANK(Výsledky!$CA$3),"",Výsledky!CA59)</f>
        <v>20</v>
      </c>
      <c r="U10" s="256">
        <f>IF(ISBLANK(Výsledky!$CH$3),"",Výsledky!CH59)</f>
        <v>30</v>
      </c>
      <c r="V10" s="256">
        <f>IF(ISBLANK(Výsledky!$CO$3),"",Výsledky!CO59)</f>
        <v>50</v>
      </c>
      <c r="W10" s="256">
        <f>IF(ISBLANK(Výsledky!$CV$3),"",Výsledky!CV59)</f>
        <v>40</v>
      </c>
      <c r="X10" s="256">
        <f>IF(ISBLANK(Výsledky!$DC$3),"",Výsledky!DC59)</f>
        <v>50</v>
      </c>
      <c r="Y10" s="256">
        <f>IF(ISBLANK(Výsledky!$DJ$3),"",Výsledky!DJ59)</f>
        <v>60</v>
      </c>
      <c r="Z10" s="256">
        <f>IF(ISBLANK(Výsledky!$DQ$3),"",Výsledky!DQ59)</f>
        <v>0</v>
      </c>
      <c r="AA10" s="256">
        <f>IF(ISBLANK(Výsledky!$DX$3),"",Výsledky!DX59)</f>
        <v>0</v>
      </c>
      <c r="AB10" s="256">
        <f>IF(ISBLANK(Výsledky!$EE$3),"",Výsledky!EE59)</f>
        <v>40</v>
      </c>
      <c r="AC10" s="256">
        <f>IF(ISBLANK(Výsledky!$EL$3),"",Výsledky!EL59)</f>
        <v>30</v>
      </c>
      <c r="AD10" s="256">
        <f>IF(ISBLANK(Výsledky!$ES$3),"",Výsledky!ES59)</f>
        <v>60</v>
      </c>
      <c r="AE10" s="256">
        <f>IF(ISBLANK(Výsledky!$EZ$3),"",Výsledky!EZ59)</f>
        <v>40</v>
      </c>
      <c r="AF10" s="256" t="str">
        <f>IF(ISBLANK(Výsledky!$FG$3),"",Výsledky!FG59)</f>
        <v/>
      </c>
      <c r="AG10" s="256" t="str">
        <f>IF(ISBLANK(Výsledky!$FN$3),"",Výsledky!FN59)</f>
        <v/>
      </c>
      <c r="AH10" s="256" t="str">
        <f>IF(ISBLANK(Výsledky!$FU$3),"",Výsledky!FU59)</f>
        <v/>
      </c>
      <c r="AI10" s="256" t="str">
        <f>IF(ISBLANK(Výsledky!$GB$3),"",Výsledky!GB59)</f>
        <v/>
      </c>
      <c r="AJ10" s="256" t="str">
        <f>IF(ISBLANK(Výsledky!$GI$3),"",Výsledky!GI59)</f>
        <v/>
      </c>
      <c r="AK10" s="256" t="str">
        <f>IF(ISBLANK(Výsledky!$GP$3),"",Výsledky!GP59)</f>
        <v/>
      </c>
      <c r="AL10" s="256" t="str">
        <f>IF(ISBLANK(Výsledky!$GW$3),"",Výsledky!GW59)</f>
        <v/>
      </c>
      <c r="AM10" s="256" t="str">
        <f>IF(ISBLANK(Výsledky!$HD$3),"",Výsledky!HD59)</f>
        <v/>
      </c>
      <c r="AN10" s="256" t="str">
        <f>IF(ISBLANK(Výsledky!$HK$3),"",Výsledky!HK59)</f>
        <v/>
      </c>
      <c r="AO10" s="256" t="str">
        <f>IF(ISBLANK(Výsledky!$HR$3),"",Výsledky!HR59)</f>
        <v/>
      </c>
      <c r="AP10" s="256" t="str">
        <f>IF(ISBLANK(Výsledky!$HY$3),"",Výsledky!HY59)</f>
        <v/>
      </c>
      <c r="AQ10" s="256" t="str">
        <f>IF(ISBLANK(Výsledky!$IF$3),"",Výsledky!IF59)</f>
        <v/>
      </c>
      <c r="AR10" s="256" t="str">
        <f>IF(ISBLANK(Výsledky!$IM$3),"",Výsledky!IM59)</f>
        <v/>
      </c>
      <c r="AS10" s="256" t="str">
        <f>IF(ISBLANK(Výsledky!$IT$3),"",Výsledky!IT59)</f>
        <v/>
      </c>
      <c r="AT10" s="256" t="str">
        <f>IF(ISBLANK(Výsledky!$JA$3),"",Výsledky!JA59)</f>
        <v/>
      </c>
      <c r="AU10" s="256" t="str">
        <f>IF(ISBLANK(Výsledky!$JH$3),"",Výsledky!JH59)</f>
        <v/>
      </c>
      <c r="AV10" s="256" t="str">
        <f>IF(ISBLANK(Výsledky!$JO$3),"",Výsledky!JO59)</f>
        <v/>
      </c>
      <c r="AW10" s="256" t="str">
        <f>IF(ISBLANK(Výsledky!$JV$3),"",Výsledky!JV59)</f>
        <v/>
      </c>
      <c r="AX10" s="256" t="str">
        <f>IF(ISBLANK(Výsledky!$KC$3),"",Výsledky!KC59)</f>
        <v/>
      </c>
      <c r="AY10" s="256" t="str">
        <f>IF(ISBLANK(Výsledky!$KJ$3),"",Výsledky!KJ59)</f>
        <v/>
      </c>
      <c r="AZ10" s="256" t="str">
        <f>IF(ISBLANK(Výsledky!$KQ$3),"",Výsledky!KQ59)</f>
        <v/>
      </c>
      <c r="BA10" s="256" t="str">
        <f>IF(ISBLANK(Výsledky!$KX$3),"",Výsledky!KX59)</f>
        <v/>
      </c>
      <c r="BB10" s="256" t="str">
        <f>IF(ISBLANK(Výsledky!$LE$3),"",Výsledky!LE59)</f>
        <v/>
      </c>
      <c r="BC10" s="256" t="str">
        <f>IF(ISBLANK(Výsledky!$LL$3),"",Výsledky!LL59)</f>
        <v/>
      </c>
      <c r="BD10" s="256" t="str">
        <f>IF(ISBLANK(Výsledky!$LS$3),"",Výsledky!LS59)</f>
        <v/>
      </c>
      <c r="BE10" s="256" t="str">
        <f>IF(ISBLANK(Výsledky!$LZ$3),"",Výsledky!LZ59)</f>
        <v/>
      </c>
      <c r="BF10" s="256" t="str">
        <f>IF(ISBLANK(Výsledky!$MG$3),"",Výsledky!MG59)</f>
        <v/>
      </c>
      <c r="BG10" s="256" t="str">
        <f>IF(ISBLANK(Výsledky!$MN$3),"",Výsledky!MN59)</f>
        <v/>
      </c>
      <c r="BH10" s="256" t="str">
        <f>IF(ISBLANK(Výsledky!$MU$3),"",Výsledky!MU59)</f>
        <v/>
      </c>
      <c r="BI10" s="256" t="str">
        <f>IF(ISBLANK(Výsledky!$NB$3),"",Výsledky!NB59)</f>
        <v/>
      </c>
      <c r="BJ10" s="256" t="str">
        <f>IF(ISBLANK(Výsledky!$NI$3),"",Výsledky!NI59)</f>
        <v/>
      </c>
      <c r="BK10" s="256" t="str">
        <f>IF(ISBLANK(Výsledky!$NP$3),"",Výsledky!NP59)</f>
        <v/>
      </c>
      <c r="BL10" s="256" t="str">
        <f>IF(ISBLANK(Výsledky!$NW$3),"",Výsledky!NW59)</f>
        <v/>
      </c>
      <c r="BM10" s="256" t="str">
        <f>IF(ISBLANK(Výsledky!$OD$3),"",Výsledky!OD59)</f>
        <v/>
      </c>
      <c r="BN10" s="256" t="str">
        <f>IF(ISBLANK(Výsledky!$OK$3),"",Výsledky!OK59)</f>
        <v/>
      </c>
      <c r="BO10" s="256" t="str">
        <f>IF(ISBLANK(Výsledky!$OR$3),"",Výsledky!OR59)</f>
        <v/>
      </c>
      <c r="BP10" s="256" t="str">
        <f>IF(ISBLANK(Výsledky!$OY$3),"",Výsledky!OY59)</f>
        <v/>
      </c>
      <c r="BQ10" s="256" t="str">
        <f>IF(ISBLANK(Výsledky!$PF$3),"",Výsledky!PF59)</f>
        <v/>
      </c>
      <c r="BR10" s="256" t="str">
        <f>IF(ISBLANK(Výsledky!$PM$3),"",Výsledky!PM59)</f>
        <v/>
      </c>
      <c r="BS10" s="256" t="str">
        <f>IF(ISBLANK(Výsledky!$PT$3),"",Výsledky!PT59)</f>
        <v/>
      </c>
      <c r="BT10" s="256" t="str">
        <f>IF(ISBLANK(Výsledky!$QA$3),"",Výsledky!QA59)</f>
        <v/>
      </c>
      <c r="BU10" s="256" t="str">
        <f>IF(ISBLANK(Výsledky!$QH$3),"",Výsledky!QH59)</f>
        <v/>
      </c>
      <c r="BV10" s="256" t="str">
        <f>IF(ISBLANK(Výsledky!$QO$3),"",Výsledky!QO59)</f>
        <v/>
      </c>
      <c r="BW10" s="291" t="str">
        <f>IF(ISBLANK(Výsledky!$QV$3),"",Výsledky!QV59)</f>
        <v/>
      </c>
      <c r="BX10" s="49"/>
      <c r="BY10" s="122"/>
      <c r="BZ10" s="49"/>
      <c r="CA10" s="122"/>
      <c r="CB10" s="378"/>
      <c r="CC10" s="378"/>
      <c r="CD10" s="378"/>
      <c r="CE10" s="378"/>
      <c r="CF10" s="378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40" t="s">
        <v>99</v>
      </c>
      <c r="C11" s="53">
        <f>Tipy!A63</f>
        <v>26</v>
      </c>
      <c r="D11" s="242" t="str">
        <f>IF(Tipy!B63="","",Tipy!B63)</f>
        <v>Slavo</v>
      </c>
      <c r="E11" s="51">
        <f>SUM(F11:J11)</f>
        <v>840</v>
      </c>
      <c r="F11" s="246">
        <f>IF(ISBLANK(Výsledky!$I$3),"-",SUM(K11:O11,Q11,S11,U11,V11,X11,Z11,AB11,AC11,AE11:AG11,AI11,AK11:AM11,AP11,AS11:AU11,AW11,AY11,BB11,BD11,BG11:BJ11,BL11,BO11,BP11,BR11,BT11,BU11))</f>
        <v>530</v>
      </c>
      <c r="G11" s="267">
        <f>IF(ISBLANK(Výsledky!$AY$3),"-",SUM(P11,T11,W11,AA11,AD11,AH11,AV11,AX11,BC11,BE11,BK11,BM11,BQ11,BS11,BV11))</f>
        <v>230</v>
      </c>
      <c r="H11" s="268">
        <f>IF(ISBLANK(Výsledky!$BM$3),"-",SUM(R11,Y11,AJ11,AO11,AQ11,AZ11))</f>
        <v>80</v>
      </c>
      <c r="I11" s="247" t="str">
        <f>IF(ISBLANK(Výsledky!$GI$3),"-",SUM(AN11,AR11,BA11,BF11,BN11,BW11))</f>
        <v>-</v>
      </c>
      <c r="J11" s="262" t="str">
        <f>IF(ISBLANK(Výsledky!$I$3),"",Výsledky!I68)</f>
        <v>-</v>
      </c>
      <c r="K11" s="265">
        <f>IF(ISBLANK(Výsledky!$P$3),"",Výsledky!P69)</f>
        <v>20</v>
      </c>
      <c r="L11" s="266">
        <f>IF(ISBLANK(Výsledky!$W$3),"",Výsledky!W69)</f>
        <v>40</v>
      </c>
      <c r="M11" s="256">
        <f>IF(ISBLANK(Výsledky!$AD$3),"",Výsledky!AD69)</f>
        <v>50</v>
      </c>
      <c r="N11" s="256">
        <f>IF(ISBLANK(Výsledky!$AK$3),"",Výsledky!AK69)</f>
        <v>30</v>
      </c>
      <c r="O11" s="256">
        <f>IF(ISBLANK(Výsledky!$AR$3),"",Výsledky!AR69)</f>
        <v>50</v>
      </c>
      <c r="P11" s="256">
        <f>IF(ISBLANK(Výsledky!$AY$3),"",Výsledky!AY69)</f>
        <v>80</v>
      </c>
      <c r="Q11" s="256">
        <f>IF(ISBLANK(Výsledky!$BF$3),"",Výsledky!BF69)</f>
        <v>80</v>
      </c>
      <c r="R11" s="256">
        <f>IF(ISBLANK(Výsledky!$BM$3),"",Výsledky!BM69)</f>
        <v>30</v>
      </c>
      <c r="S11" s="256">
        <f>IF(ISBLANK(Výsledky!$BT$3),"",Výsledky!BT69)</f>
        <v>0</v>
      </c>
      <c r="T11" s="256">
        <f>IF(ISBLANK(Výsledky!$CA$3),"",Výsledky!CA69)</f>
        <v>20</v>
      </c>
      <c r="U11" s="256">
        <f>IF(ISBLANK(Výsledky!$CH$3),"",Výsledky!CH69)</f>
        <v>20</v>
      </c>
      <c r="V11" s="256">
        <f>IF(ISBLANK(Výsledky!$CO$3),"",Výsledky!CO69)</f>
        <v>80</v>
      </c>
      <c r="W11" s="256">
        <f>IF(ISBLANK(Výsledky!$CV$3),"",Výsledky!CV69)</f>
        <v>80</v>
      </c>
      <c r="X11" s="256">
        <f>IF(ISBLANK(Výsledky!$DC$3),"",Výsledky!DC69)</f>
        <v>50</v>
      </c>
      <c r="Y11" s="256">
        <f>IF(ISBLANK(Výsledky!$DJ$3),"",Výsledky!DJ69)</f>
        <v>50</v>
      </c>
      <c r="Z11" s="256">
        <f>IF(ISBLANK(Výsledky!$DQ$3),"",Výsledky!DQ69)</f>
        <v>0</v>
      </c>
      <c r="AA11" s="256">
        <f>IF(ISBLANK(Výsledky!$DX$3),"",Výsledky!DX69)</f>
        <v>0</v>
      </c>
      <c r="AB11" s="256">
        <f>IF(ISBLANK(Výsledky!$EE$3),"",Výsledky!EE69)</f>
        <v>70</v>
      </c>
      <c r="AC11" s="256">
        <f>IF(ISBLANK(Výsledky!$EL$3),"",Výsledky!EL69)</f>
        <v>0</v>
      </c>
      <c r="AD11" s="256">
        <f>IF(ISBLANK(Výsledky!$ES$3),"",Výsledky!ES69)</f>
        <v>50</v>
      </c>
      <c r="AE11" s="256">
        <f>IF(ISBLANK(Výsledky!$EZ$3),"",Výsledky!EZ69)</f>
        <v>40</v>
      </c>
      <c r="AF11" s="256" t="str">
        <f>IF(ISBLANK(Výsledky!$FG$3),"",Výsledky!FG69)</f>
        <v/>
      </c>
      <c r="AG11" s="256" t="str">
        <f>IF(ISBLANK(Výsledky!$FN$3),"",Výsledky!FN69)</f>
        <v/>
      </c>
      <c r="AH11" s="256" t="str">
        <f>IF(ISBLANK(Výsledky!$FU$3),"",Výsledky!FU69)</f>
        <v/>
      </c>
      <c r="AI11" s="256" t="str">
        <f>IF(ISBLANK(Výsledky!$GB$3),"",Výsledky!GB69)</f>
        <v/>
      </c>
      <c r="AJ11" s="256" t="str">
        <f>IF(ISBLANK(Výsledky!$GI$3),"",Výsledky!GI69)</f>
        <v/>
      </c>
      <c r="AK11" s="256" t="str">
        <f>IF(ISBLANK(Výsledky!$GP$3),"",Výsledky!GP69)</f>
        <v/>
      </c>
      <c r="AL11" s="256" t="str">
        <f>IF(ISBLANK(Výsledky!$GW$3),"",Výsledky!GW69)</f>
        <v/>
      </c>
      <c r="AM11" s="256" t="str">
        <f>IF(ISBLANK(Výsledky!$HD$3),"",Výsledky!HD69)</f>
        <v/>
      </c>
      <c r="AN11" s="256" t="str">
        <f>IF(ISBLANK(Výsledky!$HK$3),"",Výsledky!HK69)</f>
        <v/>
      </c>
      <c r="AO11" s="256" t="str">
        <f>IF(ISBLANK(Výsledky!$HR$3),"",Výsledky!HR69)</f>
        <v/>
      </c>
      <c r="AP11" s="256" t="str">
        <f>IF(ISBLANK(Výsledky!$HY$3),"",Výsledky!HY69)</f>
        <v/>
      </c>
      <c r="AQ11" s="256" t="str">
        <f>IF(ISBLANK(Výsledky!$IF$3),"",Výsledky!IF69)</f>
        <v/>
      </c>
      <c r="AR11" s="256" t="str">
        <f>IF(ISBLANK(Výsledky!$IM$3),"",Výsledky!IM69)</f>
        <v/>
      </c>
      <c r="AS11" s="256" t="str">
        <f>IF(ISBLANK(Výsledky!$IT$3),"",Výsledky!IT69)</f>
        <v/>
      </c>
      <c r="AT11" s="256" t="str">
        <f>IF(ISBLANK(Výsledky!$JA$3),"",Výsledky!JA69)</f>
        <v/>
      </c>
      <c r="AU11" s="256" t="str">
        <f>IF(ISBLANK(Výsledky!$JH$3),"",Výsledky!JH69)</f>
        <v/>
      </c>
      <c r="AV11" s="256" t="str">
        <f>IF(ISBLANK(Výsledky!$JO$3),"",Výsledky!JO69)</f>
        <v/>
      </c>
      <c r="AW11" s="256" t="str">
        <f>IF(ISBLANK(Výsledky!$JV$3),"",Výsledky!JV69)</f>
        <v/>
      </c>
      <c r="AX11" s="256" t="str">
        <f>IF(ISBLANK(Výsledky!$KC$3),"",Výsledky!KC69)</f>
        <v/>
      </c>
      <c r="AY11" s="256" t="str">
        <f>IF(ISBLANK(Výsledky!$KJ$3),"",Výsledky!KJ69)</f>
        <v/>
      </c>
      <c r="AZ11" s="256" t="str">
        <f>IF(ISBLANK(Výsledky!$KQ$3),"",Výsledky!KQ69)</f>
        <v/>
      </c>
      <c r="BA11" s="256" t="str">
        <f>IF(ISBLANK(Výsledky!$KX$3),"",Výsledky!KX69)</f>
        <v/>
      </c>
      <c r="BB11" s="256" t="str">
        <f>IF(ISBLANK(Výsledky!$LE$3),"",Výsledky!LE69)</f>
        <v/>
      </c>
      <c r="BC11" s="256" t="str">
        <f>IF(ISBLANK(Výsledky!$LL$3),"",Výsledky!LL69)</f>
        <v/>
      </c>
      <c r="BD11" s="256" t="str">
        <f>IF(ISBLANK(Výsledky!$LS$3),"",Výsledky!LS69)</f>
        <v/>
      </c>
      <c r="BE11" s="256" t="str">
        <f>IF(ISBLANK(Výsledky!$LZ$3),"",Výsledky!LZ69)</f>
        <v/>
      </c>
      <c r="BF11" s="256" t="str">
        <f>IF(ISBLANK(Výsledky!$MG$3),"",Výsledky!MG69)</f>
        <v/>
      </c>
      <c r="BG11" s="256" t="str">
        <f>IF(ISBLANK(Výsledky!$MN$3),"",Výsledky!MN69)</f>
        <v/>
      </c>
      <c r="BH11" s="256" t="str">
        <f>IF(ISBLANK(Výsledky!$MU$3),"",Výsledky!MU69)</f>
        <v/>
      </c>
      <c r="BI11" s="256" t="str">
        <f>IF(ISBLANK(Výsledky!$NB$3),"",Výsledky!NB69)</f>
        <v/>
      </c>
      <c r="BJ11" s="256" t="str">
        <f>IF(ISBLANK(Výsledky!$NI$3),"",Výsledky!NI69)</f>
        <v/>
      </c>
      <c r="BK11" s="256" t="str">
        <f>IF(ISBLANK(Výsledky!$NP$3),"",Výsledky!NP69)</f>
        <v/>
      </c>
      <c r="BL11" s="256" t="str">
        <f>IF(ISBLANK(Výsledky!$NW$3),"",Výsledky!NW69)</f>
        <v/>
      </c>
      <c r="BM11" s="256" t="str">
        <f>IF(ISBLANK(Výsledky!$OD$3),"",Výsledky!OD69)</f>
        <v/>
      </c>
      <c r="BN11" s="256" t="str">
        <f>IF(ISBLANK(Výsledky!$OK$3),"",Výsledky!OK69)</f>
        <v/>
      </c>
      <c r="BO11" s="256" t="str">
        <f>IF(ISBLANK(Výsledky!$OR$3),"",Výsledky!OR69)</f>
        <v/>
      </c>
      <c r="BP11" s="256" t="str">
        <f>IF(ISBLANK(Výsledky!$OY$3),"",Výsledky!OY69)</f>
        <v/>
      </c>
      <c r="BQ11" s="256" t="str">
        <f>IF(ISBLANK(Výsledky!$PF$3),"",Výsledky!PF69)</f>
        <v/>
      </c>
      <c r="BR11" s="256" t="str">
        <f>IF(ISBLANK(Výsledky!$PM$3),"",Výsledky!PM69)</f>
        <v/>
      </c>
      <c r="BS11" s="256" t="str">
        <f>IF(ISBLANK(Výsledky!$PT$3),"",Výsledky!PT69)</f>
        <v/>
      </c>
      <c r="BT11" s="256" t="str">
        <f>IF(ISBLANK(Výsledky!$QA$3),"",Výsledky!QA69)</f>
        <v/>
      </c>
      <c r="BU11" s="256" t="str">
        <f>IF(ISBLANK(Výsledky!$QH$3),"",Výsledky!QH69)</f>
        <v/>
      </c>
      <c r="BV11" s="256" t="str">
        <f>IF(ISBLANK(Výsledky!$QO$3),"",Výsledky!QO69)</f>
        <v/>
      </c>
      <c r="BW11" s="291" t="str">
        <f>IF(ISBLANK(Výsledky!$QV$3),"",Výsledky!QV69)</f>
        <v/>
      </c>
      <c r="BX11" s="49"/>
      <c r="BY11" s="122"/>
      <c r="BZ11" s="49"/>
      <c r="CA11" s="122"/>
      <c r="CB11" s="378"/>
      <c r="CC11" s="378"/>
      <c r="CD11" s="378"/>
      <c r="CE11" s="378"/>
      <c r="CF11" s="378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40" t="s">
        <v>100</v>
      </c>
      <c r="C12" s="53">
        <f>Tipy!A17</f>
        <v>52</v>
      </c>
      <c r="D12" s="242" t="str">
        <f>IF(Tipy!B17="","",Tipy!B17)</f>
        <v>Dodes</v>
      </c>
      <c r="E12" s="51">
        <f>SUM(F12:J12)</f>
        <v>840</v>
      </c>
      <c r="F12" s="246">
        <f>IF(ISBLANK(Výsledky!$I$3),"-",SUM(K12:O12,Q12,S12,U12,V12,X12,Z12,AB12,AC12,AE12:AG12,AI12,AK12:AM12,AP12,AS12:AU12,AW12,AY12,BB12,BD12,BG12:BJ12,BL12,BO12,BP12,BR12,BT12,BU12))</f>
        <v>580</v>
      </c>
      <c r="G12" s="267">
        <f>IF(ISBLANK(Výsledky!$AY$3),"-",SUM(P12,T12,W12,AA12,AD12,AH12,AV12,AX12,BC12,BE12,BK12,BM12,BQ12,BS12,BV12))</f>
        <v>180</v>
      </c>
      <c r="H12" s="268">
        <f>IF(ISBLANK(Výsledky!$BM$3),"-",SUM(R12,Y12,AJ12,AO12,AQ12,AZ12))</f>
        <v>80</v>
      </c>
      <c r="I12" s="247" t="str">
        <f>IF(ISBLANK(Výsledky!$GI$3),"-",SUM(AN12,AR12,BA12,BF12,BN12,BW12))</f>
        <v>-</v>
      </c>
      <c r="J12" s="262" t="str">
        <f>IF(ISBLANK(Výsledky!$I$3),"",Výsledky!I23)</f>
        <v>-</v>
      </c>
      <c r="K12" s="265">
        <f>IF(ISBLANK(Výsledky!$P$3),"",Výsledky!P23)</f>
        <v>80</v>
      </c>
      <c r="L12" s="266">
        <f>IF(ISBLANK(Výsledky!$W$3),"",Výsledky!W23)</f>
        <v>80</v>
      </c>
      <c r="M12" s="256">
        <f>IF(ISBLANK(Výsledky!$AD$3),"",Výsledky!AD23)</f>
        <v>30</v>
      </c>
      <c r="N12" s="256">
        <f>IF(ISBLANK(Výsledky!$AK$3),"",Výsledky!AK23)</f>
        <v>30</v>
      </c>
      <c r="O12" s="256" t="str">
        <f>IF(ISBLANK(Výsledky!$AR$3),"",Výsledky!AR23)</f>
        <v>-</v>
      </c>
      <c r="P12" s="256">
        <f>IF(ISBLANK(Výsledky!$AY$3),"",Výsledky!AY23)</f>
        <v>60</v>
      </c>
      <c r="Q12" s="256">
        <f>IF(ISBLANK(Výsledky!$BF$3),"",Výsledky!BF23)</f>
        <v>80</v>
      </c>
      <c r="R12" s="256">
        <f>IF(ISBLANK(Výsledky!$BM$3),"",Výsledky!BM23)</f>
        <v>50</v>
      </c>
      <c r="S12" s="256">
        <f>IF(ISBLANK(Výsledky!$BT$3),"",Výsledky!BT23)</f>
        <v>10</v>
      </c>
      <c r="T12" s="256">
        <f>IF(ISBLANK(Výsledky!$CA$3),"",Výsledky!CA23)</f>
        <v>30</v>
      </c>
      <c r="U12" s="256">
        <f>IF(ISBLANK(Výsledky!$CH$3),"",Výsledky!CH23)</f>
        <v>30</v>
      </c>
      <c r="V12" s="256">
        <f>IF(ISBLANK(Výsledky!$CO$3),"",Výsledky!CO23)</f>
        <v>40</v>
      </c>
      <c r="W12" s="256">
        <f>IF(ISBLANK(Výsledky!$CV$3),"",Výsledky!CV23)</f>
        <v>40</v>
      </c>
      <c r="X12" s="256">
        <f>IF(ISBLANK(Výsledky!$DC$3),"",Výsledky!DC23)</f>
        <v>100</v>
      </c>
      <c r="Y12" s="256">
        <f>IF(ISBLANK(Výsledky!$DJ$3),"",Výsledky!DJ23)</f>
        <v>30</v>
      </c>
      <c r="Z12" s="256">
        <f>IF(ISBLANK(Výsledky!$DQ$3),"",Výsledky!DQ23)</f>
        <v>0</v>
      </c>
      <c r="AA12" s="256">
        <f>IF(ISBLANK(Výsledky!$DX$3),"",Výsledky!DX23)</f>
        <v>0</v>
      </c>
      <c r="AB12" s="256">
        <f>IF(ISBLANK(Výsledky!$EE$3),"",Výsledky!EE23)</f>
        <v>50</v>
      </c>
      <c r="AC12" s="256">
        <f>IF(ISBLANK(Výsledky!$EL$3),"",Výsledky!EL23)</f>
        <v>10</v>
      </c>
      <c r="AD12" s="256">
        <f>IF(ISBLANK(Výsledky!$ES$3),"",Výsledky!ES23)</f>
        <v>50</v>
      </c>
      <c r="AE12" s="256">
        <f>IF(ISBLANK(Výsledky!$EZ$3),"",Výsledky!EZ23)</f>
        <v>40</v>
      </c>
      <c r="AF12" s="256" t="str">
        <f>IF(ISBLANK(Výsledky!$FG$3),"",Výsledky!FG23)</f>
        <v/>
      </c>
      <c r="AG12" s="256" t="str">
        <f>IF(ISBLANK(Výsledky!$FN$3),"",Výsledky!FN23)</f>
        <v/>
      </c>
      <c r="AH12" s="256" t="str">
        <f>IF(ISBLANK(Výsledky!$FU$3),"",Výsledky!FU23)</f>
        <v/>
      </c>
      <c r="AI12" s="256" t="str">
        <f>IF(ISBLANK(Výsledky!$GB$3),"",Výsledky!GB23)</f>
        <v/>
      </c>
      <c r="AJ12" s="256" t="str">
        <f>IF(ISBLANK(Výsledky!$GI$3),"",Výsledky!GI23)</f>
        <v/>
      </c>
      <c r="AK12" s="256" t="str">
        <f>IF(ISBLANK(Výsledky!$GP$3),"",Výsledky!GP23)</f>
        <v/>
      </c>
      <c r="AL12" s="256" t="str">
        <f>IF(ISBLANK(Výsledky!$GW$3),"",Výsledky!GW23)</f>
        <v/>
      </c>
      <c r="AM12" s="256" t="str">
        <f>IF(ISBLANK(Výsledky!$HD$3),"",Výsledky!HD23)</f>
        <v/>
      </c>
      <c r="AN12" s="256" t="str">
        <f>IF(ISBLANK(Výsledky!$HK$3),"",Výsledky!HK23)</f>
        <v/>
      </c>
      <c r="AO12" s="256" t="str">
        <f>IF(ISBLANK(Výsledky!$HR$3),"",Výsledky!HR23)</f>
        <v/>
      </c>
      <c r="AP12" s="256" t="str">
        <f>IF(ISBLANK(Výsledky!$HY$3),"",Výsledky!HY23)</f>
        <v/>
      </c>
      <c r="AQ12" s="256" t="str">
        <f>IF(ISBLANK(Výsledky!$IF$3),"",Výsledky!IF23)</f>
        <v/>
      </c>
      <c r="AR12" s="256" t="str">
        <f>IF(ISBLANK(Výsledky!$IM$3),"",Výsledky!IM23)</f>
        <v/>
      </c>
      <c r="AS12" s="256" t="str">
        <f>IF(ISBLANK(Výsledky!$IT$3),"",Výsledky!IT23)</f>
        <v/>
      </c>
      <c r="AT12" s="256" t="str">
        <f>IF(ISBLANK(Výsledky!$JA$3),"",Výsledky!JA23)</f>
        <v/>
      </c>
      <c r="AU12" s="256" t="str">
        <f>IF(ISBLANK(Výsledky!$JH$3),"",Výsledky!JH23)</f>
        <v/>
      </c>
      <c r="AV12" s="256" t="str">
        <f>IF(ISBLANK(Výsledky!$JO$3),"",Výsledky!JO23)</f>
        <v/>
      </c>
      <c r="AW12" s="256" t="str">
        <f>IF(ISBLANK(Výsledky!$JV$3),"",Výsledky!JV23)</f>
        <v/>
      </c>
      <c r="AX12" s="256" t="str">
        <f>IF(ISBLANK(Výsledky!$KC$3),"",Výsledky!KC23)</f>
        <v/>
      </c>
      <c r="AY12" s="256" t="str">
        <f>IF(ISBLANK(Výsledky!$KJ$3),"",Výsledky!KJ23)</f>
        <v/>
      </c>
      <c r="AZ12" s="256" t="str">
        <f>IF(ISBLANK(Výsledky!$KQ$3),"",Výsledky!KQ23)</f>
        <v/>
      </c>
      <c r="BA12" s="256" t="str">
        <f>IF(ISBLANK(Výsledky!$KX$3),"",Výsledky!KX23)</f>
        <v/>
      </c>
      <c r="BB12" s="256" t="str">
        <f>IF(ISBLANK(Výsledky!$LE$3),"",Výsledky!LE23)</f>
        <v/>
      </c>
      <c r="BC12" s="256" t="str">
        <f>IF(ISBLANK(Výsledky!$LL$3),"",Výsledky!LL23)</f>
        <v/>
      </c>
      <c r="BD12" s="256" t="str">
        <f>IF(ISBLANK(Výsledky!$LS$3),"",Výsledky!LS23)</f>
        <v/>
      </c>
      <c r="BE12" s="256" t="str">
        <f>IF(ISBLANK(Výsledky!$LZ$3),"",Výsledky!LZ23)</f>
        <v/>
      </c>
      <c r="BF12" s="256" t="str">
        <f>IF(ISBLANK(Výsledky!$MG$3),"",Výsledky!MG23)</f>
        <v/>
      </c>
      <c r="BG12" s="256" t="str">
        <f>IF(ISBLANK(Výsledky!$MN$3),"",Výsledky!MN23)</f>
        <v/>
      </c>
      <c r="BH12" s="256" t="str">
        <f>IF(ISBLANK(Výsledky!$MU$3),"",Výsledky!MU23)</f>
        <v/>
      </c>
      <c r="BI12" s="256" t="str">
        <f>IF(ISBLANK(Výsledky!$NB$3),"",Výsledky!NB23)</f>
        <v/>
      </c>
      <c r="BJ12" s="256" t="str">
        <f>IF(ISBLANK(Výsledky!$NI$3),"",Výsledky!NI23)</f>
        <v/>
      </c>
      <c r="BK12" s="256" t="str">
        <f>IF(ISBLANK(Výsledky!$NP$3),"",Výsledky!NP23)</f>
        <v/>
      </c>
      <c r="BL12" s="256" t="str">
        <f>IF(ISBLANK(Výsledky!$NW$3),"",Výsledky!NW23)</f>
        <v/>
      </c>
      <c r="BM12" s="256" t="str">
        <f>IF(ISBLANK(Výsledky!$OD$3),"",Výsledky!OD23)</f>
        <v/>
      </c>
      <c r="BN12" s="256" t="str">
        <f>IF(ISBLANK(Výsledky!$OK$3),"",Výsledky!OK23)</f>
        <v/>
      </c>
      <c r="BO12" s="256" t="str">
        <f>IF(ISBLANK(Výsledky!$OR$3),"",Výsledky!OR23)</f>
        <v/>
      </c>
      <c r="BP12" s="256" t="str">
        <f>IF(ISBLANK(Výsledky!$OY$3),"",Výsledky!OY23)</f>
        <v/>
      </c>
      <c r="BQ12" s="256" t="str">
        <f>IF(ISBLANK(Výsledky!$PF$3),"",Výsledky!PF23)</f>
        <v/>
      </c>
      <c r="BR12" s="256" t="str">
        <f>IF(ISBLANK(Výsledky!$PM$3),"",Výsledky!PM23)</f>
        <v/>
      </c>
      <c r="BS12" s="256" t="str">
        <f>IF(ISBLANK(Výsledky!$PT$3),"",Výsledky!PT23)</f>
        <v/>
      </c>
      <c r="BT12" s="256" t="str">
        <f>IF(ISBLANK(Výsledky!$QA$3),"",Výsledky!QA23)</f>
        <v/>
      </c>
      <c r="BU12" s="256" t="str">
        <f>IF(ISBLANK(Výsledky!$QH$3),"",Výsledky!QH23)</f>
        <v/>
      </c>
      <c r="BV12" s="256" t="str">
        <f>IF(ISBLANK(Výsledky!$QO$3),"",Výsledky!QO23)</f>
        <v/>
      </c>
      <c r="BW12" s="291" t="str">
        <f>IF(ISBLANK(Výsledky!$QV$3),"",Výsledky!QV23)</f>
        <v/>
      </c>
      <c r="BX12" s="49"/>
      <c r="BY12" s="122"/>
      <c r="BZ12" s="49"/>
      <c r="CA12" s="122"/>
      <c r="CB12" s="378"/>
      <c r="CC12" s="378"/>
      <c r="CD12" s="378"/>
      <c r="CE12" s="378"/>
      <c r="CF12" s="378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40" t="s">
        <v>101</v>
      </c>
      <c r="C13" s="53">
        <f>Tipy!A13</f>
        <v>4</v>
      </c>
      <c r="D13" s="242" t="str">
        <f>IF(Tipy!B13="","",Tipy!B13)</f>
        <v>boss</v>
      </c>
      <c r="E13" s="51">
        <f>SUM(F13:J13)</f>
        <v>830</v>
      </c>
      <c r="F13" s="246">
        <f>IF(ISBLANK(Výsledky!$I$3),"-",SUM(K13:O13,Q13,S13,U13,V13,X13,Z13,AB13,AC13,AE13:AG13,AI13,AK13:AM13,AP13,AS13:AU13,AW13,AY13,BB13,BD13,BG13:BJ13,BL13,BO13,BP13,BR13,BT13,BU13))</f>
        <v>500</v>
      </c>
      <c r="G13" s="267">
        <f>IF(ISBLANK(Výsledky!$AY$3),"-",SUM(P13,T13,W13,AA13,AD13,AH13,AV13,AX13,BC13,BE13,BK13,BM13,BQ13,BS13,BV13))</f>
        <v>180</v>
      </c>
      <c r="H13" s="268">
        <f>IF(ISBLANK(Výsledky!$BM$3),"-",SUM(R13,Y13,AJ13,AO13,AQ13,AZ13))</f>
        <v>150</v>
      </c>
      <c r="I13" s="247" t="str">
        <f>IF(ISBLANK(Výsledky!$GI$3),"-",SUM(AN13,AR13,BA13,BF13,BN13,BW13))</f>
        <v>-</v>
      </c>
      <c r="J13" s="262" t="str">
        <f>IF(ISBLANK(Výsledky!$I$3),"",Výsledky!I19)</f>
        <v>-</v>
      </c>
      <c r="K13" s="265">
        <f>IF(ISBLANK(Výsledky!$P$3),"",Výsledky!P19)</f>
        <v>30</v>
      </c>
      <c r="L13" s="266">
        <f>IF(ISBLANK(Výsledky!$W$3),"",Výsledky!W19)</f>
        <v>40</v>
      </c>
      <c r="M13" s="256">
        <f>IF(ISBLANK(Výsledky!$AD$3),"",Výsledky!AD19)</f>
        <v>60</v>
      </c>
      <c r="N13" s="256">
        <f>IF(ISBLANK(Výsledky!$AK$3),"",Výsledky!AK19)</f>
        <v>50</v>
      </c>
      <c r="O13" s="256">
        <f>IF(ISBLANK(Výsledky!$AR$3),"",Výsledky!AR19)</f>
        <v>20</v>
      </c>
      <c r="P13" s="256">
        <f>IF(ISBLANK(Výsledky!$AY$3),"",Výsledky!AY19)</f>
        <v>80</v>
      </c>
      <c r="Q13" s="256">
        <f>IF(ISBLANK(Výsledky!$BF$3),"",Výsledky!BF19)</f>
        <v>40</v>
      </c>
      <c r="R13" s="256">
        <f>IF(ISBLANK(Výsledky!$BM$3),"",Výsledky!BM19)</f>
        <v>100</v>
      </c>
      <c r="S13" s="256">
        <f>IF(ISBLANK(Výsledky!$BT$3),"",Výsledky!BT19)</f>
        <v>0</v>
      </c>
      <c r="T13" s="256">
        <f>IF(ISBLANK(Výsledky!$CA$3),"",Výsledky!CA19)</f>
        <v>20</v>
      </c>
      <c r="U13" s="256">
        <f>IF(ISBLANK(Výsledky!$CH$3),"",Výsledky!CH19)</f>
        <v>20</v>
      </c>
      <c r="V13" s="256">
        <f>IF(ISBLANK(Výsledky!$CO$3),"",Výsledky!CO19)</f>
        <v>50</v>
      </c>
      <c r="W13" s="256">
        <f>IF(ISBLANK(Výsledky!$CV$3),"",Výsledky!CV19)</f>
        <v>40</v>
      </c>
      <c r="X13" s="256">
        <f>IF(ISBLANK(Výsledky!$DC$3),"",Výsledky!DC19)</f>
        <v>100</v>
      </c>
      <c r="Y13" s="256">
        <f>IF(ISBLANK(Výsledky!$DJ$3),"",Výsledky!DJ19)</f>
        <v>50</v>
      </c>
      <c r="Z13" s="256">
        <f>IF(ISBLANK(Výsledky!$DQ$3),"",Výsledky!DQ19)</f>
        <v>0</v>
      </c>
      <c r="AA13" s="256">
        <f>IF(ISBLANK(Výsledky!$DX$3),"",Výsledky!DX19)</f>
        <v>0</v>
      </c>
      <c r="AB13" s="256">
        <f>IF(ISBLANK(Výsledky!$EE$3),"",Výsledky!EE19)</f>
        <v>50</v>
      </c>
      <c r="AC13" s="256">
        <f>IF(ISBLANK(Výsledky!$EL$3),"",Výsledky!EL19)</f>
        <v>20</v>
      </c>
      <c r="AD13" s="256">
        <f>IF(ISBLANK(Výsledky!$ES$3),"",Výsledky!ES19)</f>
        <v>40</v>
      </c>
      <c r="AE13" s="256">
        <f>IF(ISBLANK(Výsledky!$EZ$3),"",Výsledky!EZ19)</f>
        <v>20</v>
      </c>
      <c r="AF13" s="256" t="str">
        <f>IF(ISBLANK(Výsledky!$FG$3),"",Výsledky!FG19)</f>
        <v/>
      </c>
      <c r="AG13" s="256" t="str">
        <f>IF(ISBLANK(Výsledky!$FN$3),"",Výsledky!FN19)</f>
        <v/>
      </c>
      <c r="AH13" s="256" t="str">
        <f>IF(ISBLANK(Výsledky!$FU$3),"",Výsledky!FU19)</f>
        <v/>
      </c>
      <c r="AI13" s="256" t="str">
        <f>IF(ISBLANK(Výsledky!$GB$3),"",Výsledky!GB19)</f>
        <v/>
      </c>
      <c r="AJ13" s="256" t="str">
        <f>IF(ISBLANK(Výsledky!$GI$3),"",Výsledky!GI19)</f>
        <v/>
      </c>
      <c r="AK13" s="256" t="str">
        <f>IF(ISBLANK(Výsledky!$GP$3),"",Výsledky!GP19)</f>
        <v/>
      </c>
      <c r="AL13" s="256" t="str">
        <f>IF(ISBLANK(Výsledky!$GW$3),"",Výsledky!GW19)</f>
        <v/>
      </c>
      <c r="AM13" s="256" t="str">
        <f>IF(ISBLANK(Výsledky!$HD$3),"",Výsledky!HD19)</f>
        <v/>
      </c>
      <c r="AN13" s="256" t="str">
        <f>IF(ISBLANK(Výsledky!$HK$3),"",Výsledky!HK19)</f>
        <v/>
      </c>
      <c r="AO13" s="256" t="str">
        <f>IF(ISBLANK(Výsledky!$HR$3),"",Výsledky!HR19)</f>
        <v/>
      </c>
      <c r="AP13" s="256" t="str">
        <f>IF(ISBLANK(Výsledky!$HY$3),"",Výsledky!HY19)</f>
        <v/>
      </c>
      <c r="AQ13" s="256" t="str">
        <f>IF(ISBLANK(Výsledky!$IF$3),"",Výsledky!IF19)</f>
        <v/>
      </c>
      <c r="AR13" s="256" t="str">
        <f>IF(ISBLANK(Výsledky!$IM$3),"",Výsledky!IM19)</f>
        <v/>
      </c>
      <c r="AS13" s="256" t="str">
        <f>IF(ISBLANK(Výsledky!$IT$3),"",Výsledky!IT19)</f>
        <v/>
      </c>
      <c r="AT13" s="256" t="str">
        <f>IF(ISBLANK(Výsledky!$JA$3),"",Výsledky!JA19)</f>
        <v/>
      </c>
      <c r="AU13" s="256" t="str">
        <f>IF(ISBLANK(Výsledky!$JH$3),"",Výsledky!JH19)</f>
        <v/>
      </c>
      <c r="AV13" s="256" t="str">
        <f>IF(ISBLANK(Výsledky!$JO$3),"",Výsledky!JO19)</f>
        <v/>
      </c>
      <c r="AW13" s="256" t="str">
        <f>IF(ISBLANK(Výsledky!$JV$3),"",Výsledky!JV19)</f>
        <v/>
      </c>
      <c r="AX13" s="256" t="str">
        <f>IF(ISBLANK(Výsledky!$KC$3),"",Výsledky!KC19)</f>
        <v/>
      </c>
      <c r="AY13" s="256" t="str">
        <f>IF(ISBLANK(Výsledky!$KJ$3),"",Výsledky!KJ19)</f>
        <v/>
      </c>
      <c r="AZ13" s="256" t="str">
        <f>IF(ISBLANK(Výsledky!$KQ$3),"",Výsledky!KQ19)</f>
        <v/>
      </c>
      <c r="BA13" s="256" t="str">
        <f>IF(ISBLANK(Výsledky!$KX$3),"",Výsledky!KX19)</f>
        <v/>
      </c>
      <c r="BB13" s="256" t="str">
        <f>IF(ISBLANK(Výsledky!$LE$3),"",Výsledky!LE19)</f>
        <v/>
      </c>
      <c r="BC13" s="256" t="str">
        <f>IF(ISBLANK(Výsledky!$LL$3),"",Výsledky!LL19)</f>
        <v/>
      </c>
      <c r="BD13" s="256" t="str">
        <f>IF(ISBLANK(Výsledky!$LS$3),"",Výsledky!LS19)</f>
        <v/>
      </c>
      <c r="BE13" s="256" t="str">
        <f>IF(ISBLANK(Výsledky!$LZ$3),"",Výsledky!LZ19)</f>
        <v/>
      </c>
      <c r="BF13" s="256" t="str">
        <f>IF(ISBLANK(Výsledky!$MG$3),"",Výsledky!MG19)</f>
        <v/>
      </c>
      <c r="BG13" s="256" t="str">
        <f>IF(ISBLANK(Výsledky!$MN$3),"",Výsledky!MN19)</f>
        <v/>
      </c>
      <c r="BH13" s="256" t="str">
        <f>IF(ISBLANK(Výsledky!$MU$3),"",Výsledky!MU19)</f>
        <v/>
      </c>
      <c r="BI13" s="256" t="str">
        <f>IF(ISBLANK(Výsledky!$NB$3),"",Výsledky!NB19)</f>
        <v/>
      </c>
      <c r="BJ13" s="256" t="str">
        <f>IF(ISBLANK(Výsledky!$NI$3),"",Výsledky!NI19)</f>
        <v/>
      </c>
      <c r="BK13" s="256" t="str">
        <f>IF(ISBLANK(Výsledky!$NP$3),"",Výsledky!NP19)</f>
        <v/>
      </c>
      <c r="BL13" s="256" t="str">
        <f>IF(ISBLANK(Výsledky!$NW$3),"",Výsledky!NW19)</f>
        <v/>
      </c>
      <c r="BM13" s="256" t="str">
        <f>IF(ISBLANK(Výsledky!$OD$3),"",Výsledky!OD19)</f>
        <v/>
      </c>
      <c r="BN13" s="256" t="str">
        <f>IF(ISBLANK(Výsledky!$OK$3),"",Výsledky!OK19)</f>
        <v/>
      </c>
      <c r="BO13" s="256" t="str">
        <f>IF(ISBLANK(Výsledky!$OR$3),"",Výsledky!OR19)</f>
        <v/>
      </c>
      <c r="BP13" s="256" t="str">
        <f>IF(ISBLANK(Výsledky!$OY$3),"",Výsledky!OY19)</f>
        <v/>
      </c>
      <c r="BQ13" s="256" t="str">
        <f>IF(ISBLANK(Výsledky!$PF$3),"",Výsledky!PF19)</f>
        <v/>
      </c>
      <c r="BR13" s="256" t="str">
        <f>IF(ISBLANK(Výsledky!$PM$3),"",Výsledky!PM19)</f>
        <v/>
      </c>
      <c r="BS13" s="256" t="str">
        <f>IF(ISBLANK(Výsledky!$PT$3),"",Výsledky!PT19)</f>
        <v/>
      </c>
      <c r="BT13" s="256" t="str">
        <f>IF(ISBLANK(Výsledky!$QA$3),"",Výsledky!QA19)</f>
        <v/>
      </c>
      <c r="BU13" s="256" t="str">
        <f>IF(ISBLANK(Výsledky!$QH$3),"",Výsledky!QH19)</f>
        <v/>
      </c>
      <c r="BV13" s="256" t="str">
        <f>IF(ISBLANK(Výsledky!$QO$3),"",Výsledky!QO19)</f>
        <v/>
      </c>
      <c r="BW13" s="291" t="str">
        <f>IF(ISBLANK(Výsledky!$QV$3),"",Výsledky!QV19)</f>
        <v/>
      </c>
      <c r="BX13" s="49"/>
      <c r="BY13" s="122"/>
      <c r="BZ13" s="49"/>
      <c r="CA13" s="122"/>
      <c r="CB13" s="378"/>
      <c r="CC13" s="378"/>
      <c r="CD13" s="378"/>
      <c r="CE13" s="378"/>
      <c r="CF13" s="378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40" t="s">
        <v>102</v>
      </c>
      <c r="C14" s="53">
        <f>Tipy!A21</f>
        <v>34</v>
      </c>
      <c r="D14" s="242" t="str">
        <f>IF(Tipy!B21="","",Tipy!B21)</f>
        <v>Feri</v>
      </c>
      <c r="E14" s="51">
        <f>SUM(F14:J14)</f>
        <v>830</v>
      </c>
      <c r="F14" s="246">
        <f>IF(ISBLANK(Výsledky!$I$3),"-",SUM(K14:O14,Q14,S14,U14,V14,X14,Z14,AB14,AC14,AE14:AG14,AI14,AK14:AM14,AP14,AS14:AU14,AW14,AY14,BB14,BD14,BG14:BJ14,BL14,BO14,BP14,BR14,BT14,BU14))</f>
        <v>480</v>
      </c>
      <c r="G14" s="267">
        <f>IF(ISBLANK(Výsledky!$AY$3),"-",SUM(P14,T14,W14,AA14,AD14,AH14,AV14,AX14,BC14,BE14,BK14,BM14,BQ14,BS14,BV14))</f>
        <v>200</v>
      </c>
      <c r="H14" s="268">
        <f>IF(ISBLANK(Výsledky!$BM$3),"-",SUM(R14,Y14,AJ14,AO14,AQ14,AZ14))</f>
        <v>150</v>
      </c>
      <c r="I14" s="247" t="str">
        <f>IF(ISBLANK(Výsledky!$GI$3),"-",SUM(AN14,AR14,BA14,BF14,BN14,BW14))</f>
        <v>-</v>
      </c>
      <c r="J14" s="262" t="str">
        <f>IF(ISBLANK(Výsledky!$I$3),"",Výsledky!I27)</f>
        <v>-</v>
      </c>
      <c r="K14" s="265">
        <f>IF(ISBLANK(Výsledky!$P$3),"",Výsledky!P27)</f>
        <v>80</v>
      </c>
      <c r="L14" s="266">
        <f>IF(ISBLANK(Výsledky!$W$3),"",Výsledky!W27)</f>
        <v>40</v>
      </c>
      <c r="M14" s="256">
        <f>IF(ISBLANK(Výsledky!$AD$3),"",Výsledky!AD27)</f>
        <v>10</v>
      </c>
      <c r="N14" s="256">
        <f>IF(ISBLANK(Výsledky!$AK$3),"",Výsledky!AK27)</f>
        <v>50</v>
      </c>
      <c r="O14" s="256">
        <f>IF(ISBLANK(Výsledky!$AR$3),"",Výsledky!AR27)</f>
        <v>40</v>
      </c>
      <c r="P14" s="256">
        <f>IF(ISBLANK(Výsledky!$AY$3),"",Výsledky!AY27)</f>
        <v>100</v>
      </c>
      <c r="Q14" s="256">
        <f>IF(ISBLANK(Výsledky!$BF$3),"",Výsledky!BF27)</f>
        <v>30</v>
      </c>
      <c r="R14" s="256">
        <f>IF(ISBLANK(Výsledky!$BM$3),"",Výsledky!BM27)</f>
        <v>80</v>
      </c>
      <c r="S14" s="256">
        <f>IF(ISBLANK(Výsledky!$BT$3),"",Výsledky!BT27)</f>
        <v>10</v>
      </c>
      <c r="T14" s="256">
        <f>IF(ISBLANK(Výsledky!$CA$3),"",Výsledky!CA27)</f>
        <v>30</v>
      </c>
      <c r="U14" s="256">
        <f>IF(ISBLANK(Výsledky!$CH$3),"",Výsledky!CH27)</f>
        <v>20</v>
      </c>
      <c r="V14" s="256">
        <f>IF(ISBLANK(Výsledky!$CO$3),"",Výsledky!CO27)</f>
        <v>50</v>
      </c>
      <c r="W14" s="256">
        <f>IF(ISBLANK(Výsledky!$CV$3),"",Výsledky!CV27)</f>
        <v>50</v>
      </c>
      <c r="X14" s="256">
        <f>IF(ISBLANK(Výsledky!$DC$3),"",Výsledky!DC27)</f>
        <v>40</v>
      </c>
      <c r="Y14" s="256">
        <f>IF(ISBLANK(Výsledky!$DJ$3),"",Výsledky!DJ27)</f>
        <v>70</v>
      </c>
      <c r="Z14" s="256">
        <f>IF(ISBLANK(Výsledky!$DQ$3),"",Výsledky!DQ27)</f>
        <v>10</v>
      </c>
      <c r="AA14" s="256">
        <f>IF(ISBLANK(Výsledky!$DX$3),"",Výsledky!DX27)</f>
        <v>0</v>
      </c>
      <c r="AB14" s="256">
        <f>IF(ISBLANK(Výsledky!$EE$3),"",Výsledky!EE27)</f>
        <v>20</v>
      </c>
      <c r="AC14" s="256">
        <f>IF(ISBLANK(Výsledky!$EL$3),"",Výsledky!EL27)</f>
        <v>40</v>
      </c>
      <c r="AD14" s="256">
        <f>IF(ISBLANK(Výsledky!$ES$3),"",Výsledky!ES27)</f>
        <v>20</v>
      </c>
      <c r="AE14" s="256">
        <f>IF(ISBLANK(Výsledky!$EZ$3),"",Výsledky!EZ27)</f>
        <v>40</v>
      </c>
      <c r="AF14" s="256" t="str">
        <f>IF(ISBLANK(Výsledky!$FG$3),"",Výsledky!FG27)</f>
        <v/>
      </c>
      <c r="AG14" s="256" t="str">
        <f>IF(ISBLANK(Výsledky!$FN$3),"",Výsledky!FN27)</f>
        <v/>
      </c>
      <c r="AH14" s="256" t="str">
        <f>IF(ISBLANK(Výsledky!$FU$3),"",Výsledky!FU27)</f>
        <v/>
      </c>
      <c r="AI14" s="256" t="str">
        <f>IF(ISBLANK(Výsledky!$GB$3),"",Výsledky!GB27)</f>
        <v/>
      </c>
      <c r="AJ14" s="256" t="str">
        <f>IF(ISBLANK(Výsledky!$GI$3),"",Výsledky!GI27)</f>
        <v/>
      </c>
      <c r="AK14" s="256" t="str">
        <f>IF(ISBLANK(Výsledky!$GP$3),"",Výsledky!GP27)</f>
        <v/>
      </c>
      <c r="AL14" s="256" t="str">
        <f>IF(ISBLANK(Výsledky!$GW$3),"",Výsledky!GW27)</f>
        <v/>
      </c>
      <c r="AM14" s="256" t="str">
        <f>IF(ISBLANK(Výsledky!$HD$3),"",Výsledky!HD27)</f>
        <v/>
      </c>
      <c r="AN14" s="256" t="str">
        <f>IF(ISBLANK(Výsledky!$HK$3),"",Výsledky!HK27)</f>
        <v/>
      </c>
      <c r="AO14" s="256" t="str">
        <f>IF(ISBLANK(Výsledky!$HR$3),"",Výsledky!HR27)</f>
        <v/>
      </c>
      <c r="AP14" s="256" t="str">
        <f>IF(ISBLANK(Výsledky!$HY$3),"",Výsledky!HY27)</f>
        <v/>
      </c>
      <c r="AQ14" s="256" t="str">
        <f>IF(ISBLANK(Výsledky!$IF$3),"",Výsledky!IF27)</f>
        <v/>
      </c>
      <c r="AR14" s="256" t="str">
        <f>IF(ISBLANK(Výsledky!$IM$3),"",Výsledky!IM27)</f>
        <v/>
      </c>
      <c r="AS14" s="256" t="str">
        <f>IF(ISBLANK(Výsledky!$IT$3),"",Výsledky!IT27)</f>
        <v/>
      </c>
      <c r="AT14" s="256" t="str">
        <f>IF(ISBLANK(Výsledky!$JA$3),"",Výsledky!JA27)</f>
        <v/>
      </c>
      <c r="AU14" s="256" t="str">
        <f>IF(ISBLANK(Výsledky!$JH$3),"",Výsledky!JH27)</f>
        <v/>
      </c>
      <c r="AV14" s="256" t="str">
        <f>IF(ISBLANK(Výsledky!$JO$3),"",Výsledky!JO27)</f>
        <v/>
      </c>
      <c r="AW14" s="256" t="str">
        <f>IF(ISBLANK(Výsledky!$JV$3),"",Výsledky!JV27)</f>
        <v/>
      </c>
      <c r="AX14" s="256" t="str">
        <f>IF(ISBLANK(Výsledky!$KC$3),"",Výsledky!KC27)</f>
        <v/>
      </c>
      <c r="AY14" s="256" t="str">
        <f>IF(ISBLANK(Výsledky!$KJ$3),"",Výsledky!KJ27)</f>
        <v/>
      </c>
      <c r="AZ14" s="256" t="str">
        <f>IF(ISBLANK(Výsledky!$KQ$3),"",Výsledky!KQ27)</f>
        <v/>
      </c>
      <c r="BA14" s="256" t="str">
        <f>IF(ISBLANK(Výsledky!$KX$3),"",Výsledky!KX27)</f>
        <v/>
      </c>
      <c r="BB14" s="256" t="str">
        <f>IF(ISBLANK(Výsledky!$LE$3),"",Výsledky!LE27)</f>
        <v/>
      </c>
      <c r="BC14" s="256" t="str">
        <f>IF(ISBLANK(Výsledky!$LL$3),"",Výsledky!LL27)</f>
        <v/>
      </c>
      <c r="BD14" s="256" t="str">
        <f>IF(ISBLANK(Výsledky!$LS$3),"",Výsledky!LS27)</f>
        <v/>
      </c>
      <c r="BE14" s="256" t="str">
        <f>IF(ISBLANK(Výsledky!$LZ$3),"",Výsledky!LZ27)</f>
        <v/>
      </c>
      <c r="BF14" s="256" t="str">
        <f>IF(ISBLANK(Výsledky!$MG$3),"",Výsledky!MG27)</f>
        <v/>
      </c>
      <c r="BG14" s="256" t="str">
        <f>IF(ISBLANK(Výsledky!$MN$3),"",Výsledky!MN27)</f>
        <v/>
      </c>
      <c r="BH14" s="256" t="str">
        <f>IF(ISBLANK(Výsledky!$MU$3),"",Výsledky!MU27)</f>
        <v/>
      </c>
      <c r="BI14" s="256" t="str">
        <f>IF(ISBLANK(Výsledky!$NB$3),"",Výsledky!NB27)</f>
        <v/>
      </c>
      <c r="BJ14" s="256" t="str">
        <f>IF(ISBLANK(Výsledky!$NI$3),"",Výsledky!NI27)</f>
        <v/>
      </c>
      <c r="BK14" s="256" t="str">
        <f>IF(ISBLANK(Výsledky!$NP$3),"",Výsledky!NP27)</f>
        <v/>
      </c>
      <c r="BL14" s="256" t="str">
        <f>IF(ISBLANK(Výsledky!$NW$3),"",Výsledky!NW27)</f>
        <v/>
      </c>
      <c r="BM14" s="256" t="str">
        <f>IF(ISBLANK(Výsledky!$OD$3),"",Výsledky!OD27)</f>
        <v/>
      </c>
      <c r="BN14" s="256" t="str">
        <f>IF(ISBLANK(Výsledky!$OK$3),"",Výsledky!OK27)</f>
        <v/>
      </c>
      <c r="BO14" s="256" t="str">
        <f>IF(ISBLANK(Výsledky!$OR$3),"",Výsledky!OR27)</f>
        <v/>
      </c>
      <c r="BP14" s="256" t="str">
        <f>IF(ISBLANK(Výsledky!$OY$3),"",Výsledky!OY27)</f>
        <v/>
      </c>
      <c r="BQ14" s="256" t="str">
        <f>IF(ISBLANK(Výsledky!$PF$3),"",Výsledky!PF27)</f>
        <v/>
      </c>
      <c r="BR14" s="256" t="str">
        <f>IF(ISBLANK(Výsledky!$PM$3),"",Výsledky!PM27)</f>
        <v/>
      </c>
      <c r="BS14" s="256" t="str">
        <f>IF(ISBLANK(Výsledky!$PT$3),"",Výsledky!PT27)</f>
        <v/>
      </c>
      <c r="BT14" s="256" t="str">
        <f>IF(ISBLANK(Výsledky!$QA$3),"",Výsledky!QA27)</f>
        <v/>
      </c>
      <c r="BU14" s="256" t="str">
        <f>IF(ISBLANK(Výsledky!$QH$3),"",Výsledky!QH27)</f>
        <v/>
      </c>
      <c r="BV14" s="256" t="str">
        <f>IF(ISBLANK(Výsledky!$QO$3),"",Výsledky!QO27)</f>
        <v/>
      </c>
      <c r="BW14" s="291" t="str">
        <f>IF(ISBLANK(Výsledky!$QV$3),"",Výsledky!QV27)</f>
        <v/>
      </c>
      <c r="BX14" s="49"/>
      <c r="BY14" s="122"/>
      <c r="BZ14" s="49"/>
      <c r="CA14" s="122"/>
      <c r="CB14" s="378"/>
      <c r="CC14" s="378"/>
      <c r="CD14" s="378"/>
      <c r="CE14" s="378"/>
      <c r="CF14" s="378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40" t="s">
        <v>103</v>
      </c>
      <c r="C15" s="53">
        <f>Tipy!A20</f>
        <v>9</v>
      </c>
      <c r="D15" s="242" t="str">
        <f>IF(Tipy!B20="","",Tipy!B20)</f>
        <v>fedd</v>
      </c>
      <c r="E15" s="51">
        <f>SUM(F15:J15)</f>
        <v>820</v>
      </c>
      <c r="F15" s="246">
        <f>IF(ISBLANK(Výsledky!$I$3),"-",SUM(K15:O15,Q15,S15,U15,V15,X15,Z15,AB15,AC15,AE15:AG15,AI15,AK15:AM15,AP15,AS15:AU15,AW15,AY15,BB15,BD15,BG15:BJ15,BL15,BO15,BP15,BR15,BT15,BU15))</f>
        <v>570</v>
      </c>
      <c r="G15" s="267">
        <f>IF(ISBLANK(Výsledky!$AY$3),"-",SUM(P15,T15,W15,AA15,AD15,AH15,AV15,AX15,BC15,BE15,BK15,BM15,BQ15,BS15,BV15))</f>
        <v>150</v>
      </c>
      <c r="H15" s="268">
        <f>IF(ISBLANK(Výsledky!$BM$3),"-",SUM(R15,Y15,AJ15,AO15,AQ15,AZ15))</f>
        <v>100</v>
      </c>
      <c r="I15" s="247" t="str">
        <f>IF(ISBLANK(Výsledky!$GI$3),"-",SUM(AN15,AR15,BA15,BF15,BN15,BW15))</f>
        <v>-</v>
      </c>
      <c r="J15" s="262" t="str">
        <f>IF(ISBLANK(Výsledky!$I$3),"",Výsledky!I26)</f>
        <v>-</v>
      </c>
      <c r="K15" s="265">
        <f>IF(ISBLANK(Výsledky!$P$3),"",Výsledky!P26)</f>
        <v>10</v>
      </c>
      <c r="L15" s="266">
        <f>IF(ISBLANK(Výsledky!$W$3),"",Výsledky!W26)</f>
        <v>20</v>
      </c>
      <c r="M15" s="256">
        <f>IF(ISBLANK(Výsledky!$AD$3),"",Výsledky!AD26)</f>
        <v>30</v>
      </c>
      <c r="N15" s="256">
        <f>IF(ISBLANK(Výsledky!$AK$3),"",Výsledky!AK26)</f>
        <v>80</v>
      </c>
      <c r="O15" s="256">
        <f>IF(ISBLANK(Výsledky!$AR$3),"",Výsledky!AR26)</f>
        <v>50</v>
      </c>
      <c r="P15" s="256">
        <f>IF(ISBLANK(Výsledky!$AY$3),"",Výsledky!AY26)</f>
        <v>30</v>
      </c>
      <c r="Q15" s="256">
        <f>IF(ISBLANK(Výsledky!$BF$3),"",Výsledky!BF26)</f>
        <v>80</v>
      </c>
      <c r="R15" s="256">
        <f>IF(ISBLANK(Výsledky!$BM$3),"",Výsledky!BM26)</f>
        <v>40</v>
      </c>
      <c r="S15" s="256">
        <f>IF(ISBLANK(Výsledky!$BT$3),"",Výsledky!BT26)</f>
        <v>0</v>
      </c>
      <c r="T15" s="256">
        <f>IF(ISBLANK(Výsledky!$CA$3),"",Výsledky!CA26)</f>
        <v>30</v>
      </c>
      <c r="U15" s="256">
        <f>IF(ISBLANK(Výsledky!$CH$3),"",Výsledky!CH26)</f>
        <v>20</v>
      </c>
      <c r="V15" s="256">
        <f>IF(ISBLANK(Výsledky!$CO$3),"",Výsledky!CO26)</f>
        <v>50</v>
      </c>
      <c r="W15" s="256">
        <f>IF(ISBLANK(Výsledky!$CV$3),"",Výsledky!CV26)</f>
        <v>40</v>
      </c>
      <c r="X15" s="256">
        <f>IF(ISBLANK(Výsledky!$DC$3),"",Výsledky!DC26)</f>
        <v>50</v>
      </c>
      <c r="Y15" s="256">
        <f>IF(ISBLANK(Výsledky!$DJ$3),"",Výsledky!DJ26)</f>
        <v>60</v>
      </c>
      <c r="Z15" s="256">
        <f>IF(ISBLANK(Výsledky!$DQ$3),"",Výsledky!DQ26)</f>
        <v>0</v>
      </c>
      <c r="AA15" s="256">
        <f>IF(ISBLANK(Výsledky!$DX$3),"",Výsledky!DX26)</f>
        <v>0</v>
      </c>
      <c r="AB15" s="256">
        <f>IF(ISBLANK(Výsledky!$EE$3),"",Výsledky!EE26)</f>
        <v>80</v>
      </c>
      <c r="AC15" s="256">
        <f>IF(ISBLANK(Výsledky!$EL$3),"",Výsledky!EL26)</f>
        <v>60</v>
      </c>
      <c r="AD15" s="256">
        <f>IF(ISBLANK(Výsledky!$ES$3),"",Výsledky!ES26)</f>
        <v>50</v>
      </c>
      <c r="AE15" s="256">
        <f>IF(ISBLANK(Výsledky!$EZ$3),"",Výsledky!EZ26)</f>
        <v>40</v>
      </c>
      <c r="AF15" s="256" t="str">
        <f>IF(ISBLANK(Výsledky!$FG$3),"",Výsledky!FG26)</f>
        <v/>
      </c>
      <c r="AG15" s="256" t="str">
        <f>IF(ISBLANK(Výsledky!$FN$3),"",Výsledky!FN26)</f>
        <v/>
      </c>
      <c r="AH15" s="256" t="str">
        <f>IF(ISBLANK(Výsledky!$FU$3),"",Výsledky!FU26)</f>
        <v/>
      </c>
      <c r="AI15" s="256" t="str">
        <f>IF(ISBLANK(Výsledky!$GB$3),"",Výsledky!GB26)</f>
        <v/>
      </c>
      <c r="AJ15" s="256" t="str">
        <f>IF(ISBLANK(Výsledky!$GI$3),"",Výsledky!GI26)</f>
        <v/>
      </c>
      <c r="AK15" s="256" t="str">
        <f>IF(ISBLANK(Výsledky!$GP$3),"",Výsledky!GP26)</f>
        <v/>
      </c>
      <c r="AL15" s="256" t="str">
        <f>IF(ISBLANK(Výsledky!$GW$3),"",Výsledky!GW26)</f>
        <v/>
      </c>
      <c r="AM15" s="256" t="str">
        <f>IF(ISBLANK(Výsledky!$HD$3),"",Výsledky!HD26)</f>
        <v/>
      </c>
      <c r="AN15" s="256" t="str">
        <f>IF(ISBLANK(Výsledky!$HK$3),"",Výsledky!HK26)</f>
        <v/>
      </c>
      <c r="AO15" s="256" t="str">
        <f>IF(ISBLANK(Výsledky!$HR$3),"",Výsledky!HR26)</f>
        <v/>
      </c>
      <c r="AP15" s="256" t="str">
        <f>IF(ISBLANK(Výsledky!$HY$3),"",Výsledky!HY26)</f>
        <v/>
      </c>
      <c r="AQ15" s="256" t="str">
        <f>IF(ISBLANK(Výsledky!$IF$3),"",Výsledky!IF26)</f>
        <v/>
      </c>
      <c r="AR15" s="256" t="str">
        <f>IF(ISBLANK(Výsledky!$IM$3),"",Výsledky!IM26)</f>
        <v/>
      </c>
      <c r="AS15" s="256" t="str">
        <f>IF(ISBLANK(Výsledky!$IT$3),"",Výsledky!IT26)</f>
        <v/>
      </c>
      <c r="AT15" s="256" t="str">
        <f>IF(ISBLANK(Výsledky!$JA$3),"",Výsledky!JA26)</f>
        <v/>
      </c>
      <c r="AU15" s="256" t="str">
        <f>IF(ISBLANK(Výsledky!$JH$3),"",Výsledky!JH26)</f>
        <v/>
      </c>
      <c r="AV15" s="256" t="str">
        <f>IF(ISBLANK(Výsledky!$JO$3),"",Výsledky!JO26)</f>
        <v/>
      </c>
      <c r="AW15" s="256" t="str">
        <f>IF(ISBLANK(Výsledky!$JV$3),"",Výsledky!JV26)</f>
        <v/>
      </c>
      <c r="AX15" s="256" t="str">
        <f>IF(ISBLANK(Výsledky!$KC$3),"",Výsledky!KC26)</f>
        <v/>
      </c>
      <c r="AY15" s="256" t="str">
        <f>IF(ISBLANK(Výsledky!$KJ$3),"",Výsledky!KJ26)</f>
        <v/>
      </c>
      <c r="AZ15" s="256" t="str">
        <f>IF(ISBLANK(Výsledky!$KQ$3),"",Výsledky!KQ26)</f>
        <v/>
      </c>
      <c r="BA15" s="256" t="str">
        <f>IF(ISBLANK(Výsledky!$KX$3),"",Výsledky!KX26)</f>
        <v/>
      </c>
      <c r="BB15" s="256" t="str">
        <f>IF(ISBLANK(Výsledky!$LE$3),"",Výsledky!LE26)</f>
        <v/>
      </c>
      <c r="BC15" s="256" t="str">
        <f>IF(ISBLANK(Výsledky!$LL$3),"",Výsledky!LL26)</f>
        <v/>
      </c>
      <c r="BD15" s="256" t="str">
        <f>IF(ISBLANK(Výsledky!$LS$3),"",Výsledky!LS26)</f>
        <v/>
      </c>
      <c r="BE15" s="256" t="str">
        <f>IF(ISBLANK(Výsledky!$LZ$3),"",Výsledky!LZ26)</f>
        <v/>
      </c>
      <c r="BF15" s="256" t="str">
        <f>IF(ISBLANK(Výsledky!$MG$3),"",Výsledky!MG26)</f>
        <v/>
      </c>
      <c r="BG15" s="256" t="str">
        <f>IF(ISBLANK(Výsledky!$MN$3),"",Výsledky!MN26)</f>
        <v/>
      </c>
      <c r="BH15" s="256" t="str">
        <f>IF(ISBLANK(Výsledky!$MU$3),"",Výsledky!MU26)</f>
        <v/>
      </c>
      <c r="BI15" s="256" t="str">
        <f>IF(ISBLANK(Výsledky!$NB$3),"",Výsledky!NB26)</f>
        <v/>
      </c>
      <c r="BJ15" s="256" t="str">
        <f>IF(ISBLANK(Výsledky!$NI$3),"",Výsledky!NI26)</f>
        <v/>
      </c>
      <c r="BK15" s="256" t="str">
        <f>IF(ISBLANK(Výsledky!$NP$3),"",Výsledky!NP26)</f>
        <v/>
      </c>
      <c r="BL15" s="256" t="str">
        <f>IF(ISBLANK(Výsledky!$NW$3),"",Výsledky!NW26)</f>
        <v/>
      </c>
      <c r="BM15" s="256" t="str">
        <f>IF(ISBLANK(Výsledky!$OD$3),"",Výsledky!OD26)</f>
        <v/>
      </c>
      <c r="BN15" s="256" t="str">
        <f>IF(ISBLANK(Výsledky!$OK$3),"",Výsledky!OK26)</f>
        <v/>
      </c>
      <c r="BO15" s="256" t="str">
        <f>IF(ISBLANK(Výsledky!$OR$3),"",Výsledky!OR26)</f>
        <v/>
      </c>
      <c r="BP15" s="256" t="str">
        <f>IF(ISBLANK(Výsledky!$OY$3),"",Výsledky!OY26)</f>
        <v/>
      </c>
      <c r="BQ15" s="256" t="str">
        <f>IF(ISBLANK(Výsledky!$PF$3),"",Výsledky!PF26)</f>
        <v/>
      </c>
      <c r="BR15" s="256" t="str">
        <f>IF(ISBLANK(Výsledky!$PM$3),"",Výsledky!PM26)</f>
        <v/>
      </c>
      <c r="BS15" s="256" t="str">
        <f>IF(ISBLANK(Výsledky!$PT$3),"",Výsledky!PT26)</f>
        <v/>
      </c>
      <c r="BT15" s="256" t="str">
        <f>IF(ISBLANK(Výsledky!$QA$3),"",Výsledky!QA26)</f>
        <v/>
      </c>
      <c r="BU15" s="256" t="str">
        <f>IF(ISBLANK(Výsledky!$QH$3),"",Výsledky!QH26)</f>
        <v/>
      </c>
      <c r="BV15" s="256" t="str">
        <f>IF(ISBLANK(Výsledky!$QO$3),"",Výsledky!QO26)</f>
        <v/>
      </c>
      <c r="BW15" s="291" t="str">
        <f>IF(ISBLANK(Výsledky!$QV$3),"",Výsledky!QV26)</f>
        <v/>
      </c>
      <c r="BX15" s="49"/>
      <c r="BY15" s="122"/>
      <c r="BZ15" s="49"/>
      <c r="CA15" s="122"/>
      <c r="CB15" s="378"/>
      <c r="CC15" s="378"/>
      <c r="CD15" s="378"/>
      <c r="CE15" s="378"/>
      <c r="CF15" s="378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40" t="s">
        <v>104</v>
      </c>
      <c r="C16" s="53">
        <f>Tipy!A26</f>
        <v>31</v>
      </c>
      <c r="D16" s="242" t="str">
        <f>IF(Tipy!B26="","",Tipy!B26)</f>
        <v>jirka1618</v>
      </c>
      <c r="E16" s="51">
        <f>SUM(F16:J16)</f>
        <v>820</v>
      </c>
      <c r="F16" s="246">
        <f>IF(ISBLANK(Výsledky!$I$3),"-",SUM(K16:O16,Q16,S16,U16,V16,X16,Z16,AB16,AC16,AE16:AG16,AI16,AK16:AM16,AP16,AS16:AU16,AW16,AY16,BB16,BD16,BG16:BJ16,BL16,BO16,BP16,BR16,BT16,BU16))</f>
        <v>580</v>
      </c>
      <c r="G16" s="267">
        <f>IF(ISBLANK(Výsledky!$AY$3),"-",SUM(P16,T16,W16,AA16,AD16,AH16,AV16,AX16,BC16,BE16,BK16,BM16,BQ16,BS16,BV16))</f>
        <v>220</v>
      </c>
      <c r="H16" s="268">
        <f>IF(ISBLANK(Výsledky!$BM$3),"-",SUM(R16,Y16,AJ16,AO16,AQ16,AZ16))</f>
        <v>20</v>
      </c>
      <c r="I16" s="247" t="str">
        <f>IF(ISBLANK(Výsledky!$GI$3),"-",SUM(AN16,AR16,BA16,BF16,BN16,BW16))</f>
        <v>-</v>
      </c>
      <c r="J16" s="262" t="str">
        <f>IF(ISBLANK(Výsledky!$I$3),"",Výsledky!I32)</f>
        <v>-</v>
      </c>
      <c r="K16" s="265">
        <f>IF(ISBLANK(Výsledky!$P$3),"",Výsledky!P32)</f>
        <v>0</v>
      </c>
      <c r="L16" s="266">
        <f>IF(ISBLANK(Výsledky!$W$3),"",Výsledky!W32)</f>
        <v>40</v>
      </c>
      <c r="M16" s="256">
        <f>IF(ISBLANK(Výsledky!$AD$3),"",Výsledky!AD32)</f>
        <v>80</v>
      </c>
      <c r="N16" s="256">
        <f>IF(ISBLANK(Výsledky!$AK$3),"",Výsledky!AK32)</f>
        <v>100</v>
      </c>
      <c r="O16" s="256">
        <f>IF(ISBLANK(Výsledky!$AR$3),"",Výsledky!AR32)</f>
        <v>30</v>
      </c>
      <c r="P16" s="256">
        <f>IF(ISBLANK(Výsledky!$AY$3),"",Výsledky!AY32)</f>
        <v>100</v>
      </c>
      <c r="Q16" s="256">
        <f>IF(ISBLANK(Výsledky!$BF$3),"",Výsledky!BF32)</f>
        <v>40</v>
      </c>
      <c r="R16" s="256">
        <f>IF(ISBLANK(Výsledky!$BM$3),"",Výsledky!BM32)</f>
        <v>20</v>
      </c>
      <c r="S16" s="256">
        <f>IF(ISBLANK(Výsledky!$BT$3),"",Výsledky!BT32)</f>
        <v>0</v>
      </c>
      <c r="T16" s="256">
        <f>IF(ISBLANK(Výsledky!$CA$3),"",Výsledky!CA32)</f>
        <v>30</v>
      </c>
      <c r="U16" s="256">
        <f>IF(ISBLANK(Výsledky!$CH$3),"",Výsledky!CH32)</f>
        <v>20</v>
      </c>
      <c r="V16" s="256">
        <f>IF(ISBLANK(Výsledky!$CO$3),"",Výsledky!CO32)</f>
        <v>60</v>
      </c>
      <c r="W16" s="256">
        <f>IF(ISBLANK(Výsledky!$CV$3),"",Výsledky!CV32)</f>
        <v>60</v>
      </c>
      <c r="X16" s="256">
        <f>IF(ISBLANK(Výsledky!$DC$3),"",Výsledky!DC32)</f>
        <v>80</v>
      </c>
      <c r="Y16" s="256" t="str">
        <f>IF(ISBLANK(Výsledky!$DJ$3),"",Výsledky!DJ32)</f>
        <v>-</v>
      </c>
      <c r="Z16" s="256">
        <f>IF(ISBLANK(Výsledky!$DQ$3),"",Výsledky!DQ32)</f>
        <v>0</v>
      </c>
      <c r="AA16" s="256">
        <f>IF(ISBLANK(Výsledky!$DX$3),"",Výsledky!DX32)</f>
        <v>0</v>
      </c>
      <c r="AB16" s="256">
        <f>IF(ISBLANK(Výsledky!$EE$3),"",Výsledky!EE32)</f>
        <v>100</v>
      </c>
      <c r="AC16" s="256">
        <f>IF(ISBLANK(Výsledky!$EL$3),"",Výsledky!EL32)</f>
        <v>10</v>
      </c>
      <c r="AD16" s="256">
        <f>IF(ISBLANK(Výsledky!$ES$3),"",Výsledky!ES32)</f>
        <v>30</v>
      </c>
      <c r="AE16" s="256">
        <f>IF(ISBLANK(Výsledky!$EZ$3),"",Výsledky!EZ32)</f>
        <v>20</v>
      </c>
      <c r="AF16" s="256" t="str">
        <f>IF(ISBLANK(Výsledky!$FG$3),"",Výsledky!FG32)</f>
        <v/>
      </c>
      <c r="AG16" s="256" t="str">
        <f>IF(ISBLANK(Výsledky!$FN$3),"",Výsledky!FN32)</f>
        <v/>
      </c>
      <c r="AH16" s="256" t="str">
        <f>IF(ISBLANK(Výsledky!$FU$3),"",Výsledky!FU32)</f>
        <v/>
      </c>
      <c r="AI16" s="256" t="str">
        <f>IF(ISBLANK(Výsledky!$GB$3),"",Výsledky!GB32)</f>
        <v/>
      </c>
      <c r="AJ16" s="256" t="str">
        <f>IF(ISBLANK(Výsledky!$GI$3),"",Výsledky!GI32)</f>
        <v/>
      </c>
      <c r="AK16" s="256" t="str">
        <f>IF(ISBLANK(Výsledky!$GP$3),"",Výsledky!GP32)</f>
        <v/>
      </c>
      <c r="AL16" s="256" t="str">
        <f>IF(ISBLANK(Výsledky!$GW$3),"",Výsledky!GW32)</f>
        <v/>
      </c>
      <c r="AM16" s="256" t="str">
        <f>IF(ISBLANK(Výsledky!$HD$3),"",Výsledky!HD32)</f>
        <v/>
      </c>
      <c r="AN16" s="256" t="str">
        <f>IF(ISBLANK(Výsledky!$HK$3),"",Výsledky!HK32)</f>
        <v/>
      </c>
      <c r="AO16" s="256" t="str">
        <f>IF(ISBLANK(Výsledky!$HR$3),"",Výsledky!HR32)</f>
        <v/>
      </c>
      <c r="AP16" s="256" t="str">
        <f>IF(ISBLANK(Výsledky!$HY$3),"",Výsledky!HY32)</f>
        <v/>
      </c>
      <c r="AQ16" s="256" t="str">
        <f>IF(ISBLANK(Výsledky!$IF$3),"",Výsledky!IF32)</f>
        <v/>
      </c>
      <c r="AR16" s="256" t="str">
        <f>IF(ISBLANK(Výsledky!$IM$3),"",Výsledky!IM32)</f>
        <v/>
      </c>
      <c r="AS16" s="256" t="str">
        <f>IF(ISBLANK(Výsledky!$IT$3),"",Výsledky!IT32)</f>
        <v/>
      </c>
      <c r="AT16" s="256" t="str">
        <f>IF(ISBLANK(Výsledky!$JA$3),"",Výsledky!JA32)</f>
        <v/>
      </c>
      <c r="AU16" s="256" t="str">
        <f>IF(ISBLANK(Výsledky!$JH$3),"",Výsledky!JH32)</f>
        <v/>
      </c>
      <c r="AV16" s="256" t="str">
        <f>IF(ISBLANK(Výsledky!$JO$3),"",Výsledky!JO32)</f>
        <v/>
      </c>
      <c r="AW16" s="256" t="str">
        <f>IF(ISBLANK(Výsledky!$JV$3),"",Výsledky!JV32)</f>
        <v/>
      </c>
      <c r="AX16" s="256" t="str">
        <f>IF(ISBLANK(Výsledky!$KC$3),"",Výsledky!KC32)</f>
        <v/>
      </c>
      <c r="AY16" s="256" t="str">
        <f>IF(ISBLANK(Výsledky!$KJ$3),"",Výsledky!KJ32)</f>
        <v/>
      </c>
      <c r="AZ16" s="256" t="str">
        <f>IF(ISBLANK(Výsledky!$KQ$3),"",Výsledky!KQ32)</f>
        <v/>
      </c>
      <c r="BA16" s="256" t="str">
        <f>IF(ISBLANK(Výsledky!$KX$3),"",Výsledky!KX32)</f>
        <v/>
      </c>
      <c r="BB16" s="256" t="str">
        <f>IF(ISBLANK(Výsledky!$LE$3),"",Výsledky!LE32)</f>
        <v/>
      </c>
      <c r="BC16" s="256" t="str">
        <f>IF(ISBLANK(Výsledky!$LL$3),"",Výsledky!LL32)</f>
        <v/>
      </c>
      <c r="BD16" s="256" t="str">
        <f>IF(ISBLANK(Výsledky!$LS$3),"",Výsledky!LS32)</f>
        <v/>
      </c>
      <c r="BE16" s="256" t="str">
        <f>IF(ISBLANK(Výsledky!$LZ$3),"",Výsledky!LZ32)</f>
        <v/>
      </c>
      <c r="BF16" s="256" t="str">
        <f>IF(ISBLANK(Výsledky!$MG$3),"",Výsledky!MG32)</f>
        <v/>
      </c>
      <c r="BG16" s="256" t="str">
        <f>IF(ISBLANK(Výsledky!$MN$3),"",Výsledky!MN32)</f>
        <v/>
      </c>
      <c r="BH16" s="256" t="str">
        <f>IF(ISBLANK(Výsledky!$MU$3),"",Výsledky!MU32)</f>
        <v/>
      </c>
      <c r="BI16" s="256" t="str">
        <f>IF(ISBLANK(Výsledky!$NB$3),"",Výsledky!NB32)</f>
        <v/>
      </c>
      <c r="BJ16" s="256" t="str">
        <f>IF(ISBLANK(Výsledky!$NI$3),"",Výsledky!NI32)</f>
        <v/>
      </c>
      <c r="BK16" s="256" t="str">
        <f>IF(ISBLANK(Výsledky!$NP$3),"",Výsledky!NP32)</f>
        <v/>
      </c>
      <c r="BL16" s="256" t="str">
        <f>IF(ISBLANK(Výsledky!$NW$3),"",Výsledky!NW32)</f>
        <v/>
      </c>
      <c r="BM16" s="256" t="str">
        <f>IF(ISBLANK(Výsledky!$OD$3),"",Výsledky!OD32)</f>
        <v/>
      </c>
      <c r="BN16" s="256" t="str">
        <f>IF(ISBLANK(Výsledky!$OK$3),"",Výsledky!OK32)</f>
        <v/>
      </c>
      <c r="BO16" s="256" t="str">
        <f>IF(ISBLANK(Výsledky!$OR$3),"",Výsledky!OR32)</f>
        <v/>
      </c>
      <c r="BP16" s="256" t="str">
        <f>IF(ISBLANK(Výsledky!$OY$3),"",Výsledky!OY32)</f>
        <v/>
      </c>
      <c r="BQ16" s="256" t="str">
        <f>IF(ISBLANK(Výsledky!$PF$3),"",Výsledky!PF32)</f>
        <v/>
      </c>
      <c r="BR16" s="256" t="str">
        <f>IF(ISBLANK(Výsledky!$PM$3),"",Výsledky!PM32)</f>
        <v/>
      </c>
      <c r="BS16" s="256" t="str">
        <f>IF(ISBLANK(Výsledky!$PT$3),"",Výsledky!PT32)</f>
        <v/>
      </c>
      <c r="BT16" s="256" t="str">
        <f>IF(ISBLANK(Výsledky!$QA$3),"",Výsledky!QA32)</f>
        <v/>
      </c>
      <c r="BU16" s="256" t="str">
        <f>IF(ISBLANK(Výsledky!$QH$3),"",Výsledky!QH32)</f>
        <v/>
      </c>
      <c r="BV16" s="256" t="str">
        <f>IF(ISBLANK(Výsledky!$QO$3),"",Výsledky!QO32)</f>
        <v/>
      </c>
      <c r="BW16" s="291" t="str">
        <f>IF(ISBLANK(Výsledky!$QV$3),"",Výsledky!QV32)</f>
        <v/>
      </c>
      <c r="BX16" s="122"/>
      <c r="BY16" s="122"/>
      <c r="BZ16" s="49"/>
      <c r="CA16" s="122"/>
      <c r="CB16" s="378"/>
      <c r="CC16" s="378"/>
      <c r="CD16" s="378"/>
      <c r="CE16" s="378"/>
      <c r="CF16" s="378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40" t="s">
        <v>105</v>
      </c>
      <c r="C17" s="53">
        <f>Tipy!A51</f>
        <v>5</v>
      </c>
      <c r="D17" s="242" t="str">
        <f>IF(Tipy!B51="","",Tipy!B51)</f>
        <v>Pato</v>
      </c>
      <c r="E17" s="51">
        <f>SUM(F17:J17)</f>
        <v>800</v>
      </c>
      <c r="F17" s="246">
        <f>IF(ISBLANK(Výsledky!$I$3),"-",SUM(K17:O17,Q17,S17,U17,V17,X17,Z17,AB17,AC17,AE17:AG17,AI17,AK17:AM17,AP17,AS17:AU17,AW17,AY17,BB17,BD17,BG17:BJ17,BL17,BO17,BP17,BR17,BT17,BU17))</f>
        <v>490</v>
      </c>
      <c r="G17" s="267">
        <f>IF(ISBLANK(Výsledky!$AY$3),"-",SUM(P17,T17,W17,AA17,AD17,AH17,AV17,AX17,BC17,BE17,BK17,BM17,BQ17,BS17,BV17))</f>
        <v>200</v>
      </c>
      <c r="H17" s="268">
        <f>IF(ISBLANK(Výsledky!$BM$3),"-",SUM(R17,Y17,AJ17,AO17,AQ17,AZ17))</f>
        <v>110</v>
      </c>
      <c r="I17" s="247" t="str">
        <f>IF(ISBLANK(Výsledky!$GI$3),"-",SUM(AN17,AR17,BA17,BF17,BN17,BW17))</f>
        <v>-</v>
      </c>
      <c r="J17" s="262" t="str">
        <f>IF(ISBLANK(Výsledky!$I$3),"",Výsledky!I57)</f>
        <v>-</v>
      </c>
      <c r="K17" s="265">
        <f>IF(ISBLANK(Výsledky!$P$3),"",Výsledky!P57)</f>
        <v>0</v>
      </c>
      <c r="L17" s="266">
        <f>IF(ISBLANK(Výsledky!$W$3),"",Výsledky!W57)</f>
        <v>70</v>
      </c>
      <c r="M17" s="256">
        <f>IF(ISBLANK(Výsledky!$AD$3),"",Výsledky!AD57)</f>
        <v>30</v>
      </c>
      <c r="N17" s="256">
        <f>IF(ISBLANK(Výsledky!$AK$3),"",Výsledky!AK57)</f>
        <v>50</v>
      </c>
      <c r="O17" s="256">
        <f>IF(ISBLANK(Výsledky!$AR$3),"",Výsledky!AR57)</f>
        <v>60</v>
      </c>
      <c r="P17" s="256">
        <f>IF(ISBLANK(Výsledky!$AY$3),"",Výsledky!AY57)</f>
        <v>60</v>
      </c>
      <c r="Q17" s="256">
        <f>IF(ISBLANK(Výsledky!$BF$3),"",Výsledky!BF57)</f>
        <v>50</v>
      </c>
      <c r="R17" s="256">
        <f>IF(ISBLANK(Výsledky!$BM$3),"",Výsledky!BM57)</f>
        <v>80</v>
      </c>
      <c r="S17" s="256">
        <f>IF(ISBLANK(Výsledky!$BT$3),"",Výsledky!BT57)</f>
        <v>0</v>
      </c>
      <c r="T17" s="256">
        <f>IF(ISBLANK(Výsledky!$CA$3),"",Výsledky!CA57)</f>
        <v>50</v>
      </c>
      <c r="U17" s="256">
        <f>IF(ISBLANK(Výsledky!$CH$3),"",Výsledky!CH57)</f>
        <v>30</v>
      </c>
      <c r="V17" s="256">
        <f>IF(ISBLANK(Výsledky!$CO$3),"",Výsledky!CO57)</f>
        <v>40</v>
      </c>
      <c r="W17" s="256">
        <f>IF(ISBLANK(Výsledky!$CV$3),"",Výsledky!CV57)</f>
        <v>40</v>
      </c>
      <c r="X17" s="256">
        <f>IF(ISBLANK(Výsledky!$DC$3),"",Výsledky!DC57)</f>
        <v>50</v>
      </c>
      <c r="Y17" s="256">
        <f>IF(ISBLANK(Výsledky!$DJ$3),"",Výsledky!DJ57)</f>
        <v>30</v>
      </c>
      <c r="Z17" s="256">
        <f>IF(ISBLANK(Výsledky!$DQ$3),"",Výsledky!DQ57)</f>
        <v>0</v>
      </c>
      <c r="AA17" s="256">
        <f>IF(ISBLANK(Výsledky!$DX$3),"",Výsledky!DX57)</f>
        <v>20</v>
      </c>
      <c r="AB17" s="256">
        <f>IF(ISBLANK(Výsledky!$EE$3),"",Výsledky!EE57)</f>
        <v>80</v>
      </c>
      <c r="AC17" s="256">
        <f>IF(ISBLANK(Výsledky!$EL$3),"",Výsledky!EL57)</f>
        <v>10</v>
      </c>
      <c r="AD17" s="256">
        <f>IF(ISBLANK(Výsledky!$ES$3),"",Výsledky!ES57)</f>
        <v>30</v>
      </c>
      <c r="AE17" s="256">
        <f>IF(ISBLANK(Výsledky!$EZ$3),"",Výsledky!EZ57)</f>
        <v>20</v>
      </c>
      <c r="AF17" s="256" t="str">
        <f>IF(ISBLANK(Výsledky!$FG$3),"",Výsledky!FG57)</f>
        <v/>
      </c>
      <c r="AG17" s="256" t="str">
        <f>IF(ISBLANK(Výsledky!$FN$3),"",Výsledky!FN57)</f>
        <v/>
      </c>
      <c r="AH17" s="256" t="str">
        <f>IF(ISBLANK(Výsledky!$FU$3),"",Výsledky!FU57)</f>
        <v/>
      </c>
      <c r="AI17" s="256" t="str">
        <f>IF(ISBLANK(Výsledky!$GB$3),"",Výsledky!GB57)</f>
        <v/>
      </c>
      <c r="AJ17" s="256" t="str">
        <f>IF(ISBLANK(Výsledky!$GI$3),"",Výsledky!GI57)</f>
        <v/>
      </c>
      <c r="AK17" s="256" t="str">
        <f>IF(ISBLANK(Výsledky!$GP$3),"",Výsledky!GP57)</f>
        <v/>
      </c>
      <c r="AL17" s="256" t="str">
        <f>IF(ISBLANK(Výsledky!$GW$3),"",Výsledky!GW57)</f>
        <v/>
      </c>
      <c r="AM17" s="256" t="str">
        <f>IF(ISBLANK(Výsledky!$HD$3),"",Výsledky!HD57)</f>
        <v/>
      </c>
      <c r="AN17" s="256" t="str">
        <f>IF(ISBLANK(Výsledky!$HK$3),"",Výsledky!HK57)</f>
        <v/>
      </c>
      <c r="AO17" s="256" t="str">
        <f>IF(ISBLANK(Výsledky!$HR$3),"",Výsledky!HR57)</f>
        <v/>
      </c>
      <c r="AP17" s="256" t="str">
        <f>IF(ISBLANK(Výsledky!$HY$3),"",Výsledky!HY57)</f>
        <v/>
      </c>
      <c r="AQ17" s="256" t="str">
        <f>IF(ISBLANK(Výsledky!$IF$3),"",Výsledky!IF57)</f>
        <v/>
      </c>
      <c r="AR17" s="256" t="str">
        <f>IF(ISBLANK(Výsledky!$IM$3),"",Výsledky!IM57)</f>
        <v/>
      </c>
      <c r="AS17" s="256" t="str">
        <f>IF(ISBLANK(Výsledky!$IT$3),"",Výsledky!IT57)</f>
        <v/>
      </c>
      <c r="AT17" s="256" t="str">
        <f>IF(ISBLANK(Výsledky!$JA$3),"",Výsledky!JA57)</f>
        <v/>
      </c>
      <c r="AU17" s="256" t="str">
        <f>IF(ISBLANK(Výsledky!$JH$3),"",Výsledky!JH57)</f>
        <v/>
      </c>
      <c r="AV17" s="256" t="str">
        <f>IF(ISBLANK(Výsledky!$JO$3),"",Výsledky!JO57)</f>
        <v/>
      </c>
      <c r="AW17" s="256" t="str">
        <f>IF(ISBLANK(Výsledky!$JV$3),"",Výsledky!JV57)</f>
        <v/>
      </c>
      <c r="AX17" s="256" t="str">
        <f>IF(ISBLANK(Výsledky!$KC$3),"",Výsledky!KC57)</f>
        <v/>
      </c>
      <c r="AY17" s="256" t="str">
        <f>IF(ISBLANK(Výsledky!$KJ$3),"",Výsledky!KJ57)</f>
        <v/>
      </c>
      <c r="AZ17" s="256" t="str">
        <f>IF(ISBLANK(Výsledky!$KQ$3),"",Výsledky!KQ57)</f>
        <v/>
      </c>
      <c r="BA17" s="256" t="str">
        <f>IF(ISBLANK(Výsledky!$KX$3),"",Výsledky!KX57)</f>
        <v/>
      </c>
      <c r="BB17" s="256" t="str">
        <f>IF(ISBLANK(Výsledky!$LE$3),"",Výsledky!LE57)</f>
        <v/>
      </c>
      <c r="BC17" s="256" t="str">
        <f>IF(ISBLANK(Výsledky!$LL$3),"",Výsledky!LL57)</f>
        <v/>
      </c>
      <c r="BD17" s="256" t="str">
        <f>IF(ISBLANK(Výsledky!$LS$3),"",Výsledky!LS57)</f>
        <v/>
      </c>
      <c r="BE17" s="256" t="str">
        <f>IF(ISBLANK(Výsledky!$LZ$3),"",Výsledky!LZ57)</f>
        <v/>
      </c>
      <c r="BF17" s="256" t="str">
        <f>IF(ISBLANK(Výsledky!$MG$3),"",Výsledky!MG57)</f>
        <v/>
      </c>
      <c r="BG17" s="256" t="str">
        <f>IF(ISBLANK(Výsledky!$MN$3),"",Výsledky!MN57)</f>
        <v/>
      </c>
      <c r="BH17" s="256" t="str">
        <f>IF(ISBLANK(Výsledky!$MU$3),"",Výsledky!MU57)</f>
        <v/>
      </c>
      <c r="BI17" s="256" t="str">
        <f>IF(ISBLANK(Výsledky!$NB$3),"",Výsledky!NB57)</f>
        <v/>
      </c>
      <c r="BJ17" s="256" t="str">
        <f>IF(ISBLANK(Výsledky!$NI$3),"",Výsledky!NI57)</f>
        <v/>
      </c>
      <c r="BK17" s="256" t="str">
        <f>IF(ISBLANK(Výsledky!$NP$3),"",Výsledky!NP57)</f>
        <v/>
      </c>
      <c r="BL17" s="256" t="str">
        <f>IF(ISBLANK(Výsledky!$NW$3),"",Výsledky!NW57)</f>
        <v/>
      </c>
      <c r="BM17" s="256" t="str">
        <f>IF(ISBLANK(Výsledky!$OD$3),"",Výsledky!OD57)</f>
        <v/>
      </c>
      <c r="BN17" s="256" t="str">
        <f>IF(ISBLANK(Výsledky!$OK$3),"",Výsledky!OK57)</f>
        <v/>
      </c>
      <c r="BO17" s="256" t="str">
        <f>IF(ISBLANK(Výsledky!$OR$3),"",Výsledky!OR57)</f>
        <v/>
      </c>
      <c r="BP17" s="256" t="str">
        <f>IF(ISBLANK(Výsledky!$OY$3),"",Výsledky!OY57)</f>
        <v/>
      </c>
      <c r="BQ17" s="256" t="str">
        <f>IF(ISBLANK(Výsledky!$PF$3),"",Výsledky!PF57)</f>
        <v/>
      </c>
      <c r="BR17" s="256" t="str">
        <f>IF(ISBLANK(Výsledky!$PM$3),"",Výsledky!PM57)</f>
        <v/>
      </c>
      <c r="BS17" s="256" t="str">
        <f>IF(ISBLANK(Výsledky!$PT$3),"",Výsledky!PT57)</f>
        <v/>
      </c>
      <c r="BT17" s="256" t="str">
        <f>IF(ISBLANK(Výsledky!$QA$3),"",Výsledky!QA57)</f>
        <v/>
      </c>
      <c r="BU17" s="256" t="str">
        <f>IF(ISBLANK(Výsledky!$QH$3),"",Výsledky!QH57)</f>
        <v/>
      </c>
      <c r="BV17" s="256" t="str">
        <f>IF(ISBLANK(Výsledky!$QO$3),"",Výsledky!QO57)</f>
        <v/>
      </c>
      <c r="BW17" s="291" t="str">
        <f>IF(ISBLANK(Výsledky!$QV$3),"",Výsledky!QV57)</f>
        <v/>
      </c>
      <c r="BX17" s="49"/>
      <c r="BY17" s="122"/>
      <c r="BZ17" s="49"/>
      <c r="CA17" s="122"/>
      <c r="CB17" s="378"/>
      <c r="CC17" s="378"/>
      <c r="CD17" s="378"/>
      <c r="CE17" s="378"/>
      <c r="CF17" s="378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40" t="s">
        <v>106</v>
      </c>
      <c r="C18" s="53">
        <f>Tipy!A6</f>
        <v>30</v>
      </c>
      <c r="D18" s="242" t="str">
        <f>IF(Tipy!B6="","",Tipy!B6)</f>
        <v>30milo</v>
      </c>
      <c r="E18" s="51">
        <f>SUM(F18:J18)</f>
        <v>800</v>
      </c>
      <c r="F18" s="246">
        <f>IF(ISBLANK(Výsledky!$I$3),"-",SUM(K18:O18,Q18,S18,U18,V18,X18,Z18,AB18,AC18,AE18:AG18,AI18,AK18:AM18,AP18,AS18:AU18,AW18,AY18,BB18,BD18,BG18:BJ18,BL18,BO18,BP18,BR18,BT18,BU18))</f>
        <v>530</v>
      </c>
      <c r="G18" s="267">
        <f>IF(ISBLANK(Výsledky!$AY$3),"-",SUM(P18,T18,W18,AA18,AD18,AH18,AV18,AX18,BC18,BE18,BK18,BM18,BQ18,BS18,BV18))</f>
        <v>130</v>
      </c>
      <c r="H18" s="268">
        <f>IF(ISBLANK(Výsledky!$BM$3),"-",SUM(R18,Y18,AJ18,AO18,AQ18,AZ18))</f>
        <v>140</v>
      </c>
      <c r="I18" s="247" t="str">
        <f>IF(ISBLANK(Výsledky!$GI$3),"-",SUM(AN18,AR18,BA18,BF18,BN18,BW18))</f>
        <v>-</v>
      </c>
      <c r="J18" s="262" t="str">
        <f>IF(ISBLANK(Výsledky!$I$3),"",Výsledky!I12)</f>
        <v>-</v>
      </c>
      <c r="K18" s="265">
        <f>IF(ISBLANK(Výsledky!$P$3),"",Výsledky!P12)</f>
        <v>0</v>
      </c>
      <c r="L18" s="266">
        <f>IF(ISBLANK(Výsledky!$W$3),"",Výsledky!W12)</f>
        <v>40</v>
      </c>
      <c r="M18" s="256">
        <f>IF(ISBLANK(Výsledky!$AD$3),"",Výsledky!AD12)</f>
        <v>40</v>
      </c>
      <c r="N18" s="256">
        <f>IF(ISBLANK(Výsledky!$AK$3),"",Výsledky!AK12)</f>
        <v>20</v>
      </c>
      <c r="O18" s="256">
        <f>IF(ISBLANK(Výsledky!$AR$3),"",Výsledky!AR12)</f>
        <v>50</v>
      </c>
      <c r="P18" s="256">
        <f>IF(ISBLANK(Výsledky!$AY$3),"",Výsledky!AY12)</f>
        <v>40</v>
      </c>
      <c r="Q18" s="256">
        <f>IF(ISBLANK(Výsledky!$BF$3),"",Výsledky!BF12)</f>
        <v>50</v>
      </c>
      <c r="R18" s="256">
        <f>IF(ISBLANK(Výsledky!$BM$3),"",Výsledky!BM12)</f>
        <v>80</v>
      </c>
      <c r="S18" s="256">
        <f>IF(ISBLANK(Výsledky!$BT$3),"",Výsledky!BT12)</f>
        <v>0</v>
      </c>
      <c r="T18" s="256">
        <f>IF(ISBLANK(Výsledky!$CA$3),"",Výsledky!CA12)</f>
        <v>20</v>
      </c>
      <c r="U18" s="256">
        <f>IF(ISBLANK(Výsledky!$CH$3),"",Výsledky!CH12)</f>
        <v>30</v>
      </c>
      <c r="V18" s="256">
        <f>IF(ISBLANK(Výsledky!$CO$3),"",Výsledky!CO12)</f>
        <v>80</v>
      </c>
      <c r="W18" s="256">
        <f>IF(ISBLANK(Výsledky!$CV$3),"",Výsledky!CV12)</f>
        <v>50</v>
      </c>
      <c r="X18" s="256">
        <f>IF(ISBLANK(Výsledky!$DC$3),"",Výsledky!DC12)</f>
        <v>50</v>
      </c>
      <c r="Y18" s="256">
        <f>IF(ISBLANK(Výsledky!$DJ$3),"",Výsledky!DJ12)</f>
        <v>60</v>
      </c>
      <c r="Z18" s="256">
        <f>IF(ISBLANK(Výsledky!$DQ$3),"",Výsledky!DQ12)</f>
        <v>0</v>
      </c>
      <c r="AA18" s="256">
        <f>IF(ISBLANK(Výsledky!$DX$3),"",Výsledky!DX12)</f>
        <v>0</v>
      </c>
      <c r="AB18" s="256">
        <f>IF(ISBLANK(Výsledky!$EE$3),"",Výsledky!EE12)</f>
        <v>60</v>
      </c>
      <c r="AC18" s="256">
        <f>IF(ISBLANK(Výsledky!$EL$3),"",Výsledky!EL12)</f>
        <v>30</v>
      </c>
      <c r="AD18" s="256">
        <f>IF(ISBLANK(Výsledky!$ES$3),"",Výsledky!ES12)</f>
        <v>20</v>
      </c>
      <c r="AE18" s="256">
        <f>IF(ISBLANK(Výsledky!$EZ$3),"",Výsledky!EZ12)</f>
        <v>80</v>
      </c>
      <c r="AF18" s="256" t="str">
        <f>IF(ISBLANK(Výsledky!$FG$3),"",Výsledky!FG12)</f>
        <v/>
      </c>
      <c r="AG18" s="256" t="str">
        <f>IF(ISBLANK(Výsledky!$FN$3),"",Výsledky!FN12)</f>
        <v/>
      </c>
      <c r="AH18" s="256" t="str">
        <f>IF(ISBLANK(Výsledky!$FU$3),"",Výsledky!FU12)</f>
        <v/>
      </c>
      <c r="AI18" s="256" t="str">
        <f>IF(ISBLANK(Výsledky!$GB$3),"",Výsledky!GB12)</f>
        <v/>
      </c>
      <c r="AJ18" s="256" t="str">
        <f>IF(ISBLANK(Výsledky!$GI$3),"",Výsledky!GI12)</f>
        <v/>
      </c>
      <c r="AK18" s="256" t="str">
        <f>IF(ISBLANK(Výsledky!$GP$3),"",Výsledky!GP12)</f>
        <v/>
      </c>
      <c r="AL18" s="256" t="str">
        <f>IF(ISBLANK(Výsledky!$GW$3),"",Výsledky!GW12)</f>
        <v/>
      </c>
      <c r="AM18" s="256" t="str">
        <f>IF(ISBLANK(Výsledky!$HD$3),"",Výsledky!HD12)</f>
        <v/>
      </c>
      <c r="AN18" s="256" t="str">
        <f>IF(ISBLANK(Výsledky!$HK$3),"",Výsledky!HK12)</f>
        <v/>
      </c>
      <c r="AO18" s="256" t="str">
        <f>IF(ISBLANK(Výsledky!$HR$3),"",Výsledky!HR12)</f>
        <v/>
      </c>
      <c r="AP18" s="256" t="str">
        <f>IF(ISBLANK(Výsledky!$HY$3),"",Výsledky!HY12)</f>
        <v/>
      </c>
      <c r="AQ18" s="256" t="str">
        <f>IF(ISBLANK(Výsledky!$IF$3),"",Výsledky!IF12)</f>
        <v/>
      </c>
      <c r="AR18" s="256" t="str">
        <f>IF(ISBLANK(Výsledky!$IM$3),"",Výsledky!IM12)</f>
        <v/>
      </c>
      <c r="AS18" s="256" t="str">
        <f>IF(ISBLANK(Výsledky!$IT$3),"",Výsledky!IT12)</f>
        <v/>
      </c>
      <c r="AT18" s="256" t="str">
        <f>IF(ISBLANK(Výsledky!$JA$3),"",Výsledky!JA12)</f>
        <v/>
      </c>
      <c r="AU18" s="256" t="str">
        <f>IF(ISBLANK(Výsledky!$JH$3),"",Výsledky!JH12)</f>
        <v/>
      </c>
      <c r="AV18" s="256" t="str">
        <f>IF(ISBLANK(Výsledky!$JO$3),"",Výsledky!JO12)</f>
        <v/>
      </c>
      <c r="AW18" s="256" t="str">
        <f>IF(ISBLANK(Výsledky!$JV$3),"",Výsledky!JV12)</f>
        <v/>
      </c>
      <c r="AX18" s="256" t="str">
        <f>IF(ISBLANK(Výsledky!$KC$3),"",Výsledky!KC12)</f>
        <v/>
      </c>
      <c r="AY18" s="256" t="str">
        <f>IF(ISBLANK(Výsledky!$KJ$3),"",Výsledky!KJ12)</f>
        <v/>
      </c>
      <c r="AZ18" s="256" t="str">
        <f>IF(ISBLANK(Výsledky!$KQ$3),"",Výsledky!KQ12)</f>
        <v/>
      </c>
      <c r="BA18" s="256" t="str">
        <f>IF(ISBLANK(Výsledky!$KX$3),"",Výsledky!KX12)</f>
        <v/>
      </c>
      <c r="BB18" s="256" t="str">
        <f>IF(ISBLANK(Výsledky!$LE$3),"",Výsledky!LE12)</f>
        <v/>
      </c>
      <c r="BC18" s="256" t="str">
        <f>IF(ISBLANK(Výsledky!$LL$3),"",Výsledky!LL12)</f>
        <v/>
      </c>
      <c r="BD18" s="256" t="str">
        <f>IF(ISBLANK(Výsledky!$LS$3),"",Výsledky!LS12)</f>
        <v/>
      </c>
      <c r="BE18" s="256" t="str">
        <f>IF(ISBLANK(Výsledky!$LZ$3),"",Výsledky!LZ12)</f>
        <v/>
      </c>
      <c r="BF18" s="256" t="str">
        <f>IF(ISBLANK(Výsledky!$MG$3),"",Výsledky!MG12)</f>
        <v/>
      </c>
      <c r="BG18" s="256" t="str">
        <f>IF(ISBLANK(Výsledky!$MN$3),"",Výsledky!MN12)</f>
        <v/>
      </c>
      <c r="BH18" s="256" t="str">
        <f>IF(ISBLANK(Výsledky!$MU$3),"",Výsledky!MU12)</f>
        <v/>
      </c>
      <c r="BI18" s="256" t="str">
        <f>IF(ISBLANK(Výsledky!$NB$3),"",Výsledky!NB12)</f>
        <v/>
      </c>
      <c r="BJ18" s="256" t="str">
        <f>IF(ISBLANK(Výsledky!$NI$3),"",Výsledky!NI12)</f>
        <v/>
      </c>
      <c r="BK18" s="256" t="str">
        <f>IF(ISBLANK(Výsledky!$NP$3),"",Výsledky!NP12)</f>
        <v/>
      </c>
      <c r="BL18" s="256" t="str">
        <f>IF(ISBLANK(Výsledky!$NW$3),"",Výsledky!NW12)</f>
        <v/>
      </c>
      <c r="BM18" s="256" t="str">
        <f>IF(ISBLANK(Výsledky!$OD$3),"",Výsledky!OD12)</f>
        <v/>
      </c>
      <c r="BN18" s="256" t="str">
        <f>IF(ISBLANK(Výsledky!$OK$3),"",Výsledky!OK12)</f>
        <v/>
      </c>
      <c r="BO18" s="256" t="str">
        <f>IF(ISBLANK(Výsledky!$OR$3),"",Výsledky!OR12)</f>
        <v/>
      </c>
      <c r="BP18" s="256" t="str">
        <f>IF(ISBLANK(Výsledky!$OY$3),"",Výsledky!OY12)</f>
        <v/>
      </c>
      <c r="BQ18" s="256" t="str">
        <f>IF(ISBLANK(Výsledky!$PF$3),"",Výsledky!PF12)</f>
        <v/>
      </c>
      <c r="BR18" s="256" t="str">
        <f>IF(ISBLANK(Výsledky!$PM$3),"",Výsledky!PM12)</f>
        <v/>
      </c>
      <c r="BS18" s="256" t="str">
        <f>IF(ISBLANK(Výsledky!$PT$3),"",Výsledky!PT12)</f>
        <v/>
      </c>
      <c r="BT18" s="256" t="str">
        <f>IF(ISBLANK(Výsledky!$QA$3),"",Výsledky!QA12)</f>
        <v/>
      </c>
      <c r="BU18" s="256" t="str">
        <f>IF(ISBLANK(Výsledky!$QH$3),"",Výsledky!QH12)</f>
        <v/>
      </c>
      <c r="BV18" s="256" t="str">
        <f>IF(ISBLANK(Výsledky!$QO$3),"",Výsledky!QO12)</f>
        <v/>
      </c>
      <c r="BW18" s="291" t="str">
        <f>IF(ISBLANK(Výsledky!$QV$3),"",Výsledky!QV12)</f>
        <v/>
      </c>
      <c r="BX18" s="49"/>
      <c r="BY18" s="122"/>
      <c r="BZ18" s="49"/>
      <c r="CA18" s="122"/>
      <c r="CB18" s="378"/>
      <c r="CC18" s="378"/>
      <c r="CD18" s="378"/>
      <c r="CE18" s="378"/>
      <c r="CF18" s="378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40" t="s">
        <v>107</v>
      </c>
      <c r="C19" s="53">
        <f>Tipy!A34</f>
        <v>28</v>
      </c>
      <c r="D19" s="242" t="str">
        <f>IF(Tipy!B34="","",Tipy!B34)</f>
        <v>Lukáš</v>
      </c>
      <c r="E19" s="51">
        <f>SUM(F19:J19)</f>
        <v>790</v>
      </c>
      <c r="F19" s="246">
        <f>IF(ISBLANK(Výsledky!$I$3),"-",SUM(K19:O19,Q19,S19,U19,V19,X19,Z19,AB19,AC19,AE19:AG19,AI19,AK19:AM19,AP19,AS19:AU19,AW19,AY19,BB19,BD19,BG19:BJ19,BL19,BO19,BP19,BR19,BT19,BU19))</f>
        <v>460</v>
      </c>
      <c r="G19" s="267">
        <f>IF(ISBLANK(Výsledky!$AY$3),"-",SUM(P19,T19,W19,AA19,AD19,AH19,AV19,AX19,BC19,BE19,BK19,BM19,BQ19,BS19,BV19))</f>
        <v>230</v>
      </c>
      <c r="H19" s="268">
        <f>IF(ISBLANK(Výsledky!$BM$3),"-",SUM(R19,Y19,AJ19,AO19,AQ19,AZ19))</f>
        <v>100</v>
      </c>
      <c r="I19" s="247" t="str">
        <f>IF(ISBLANK(Výsledky!$GI$3),"-",SUM(AN19,AR19,BA19,BF19,BN19,BW19))</f>
        <v>-</v>
      </c>
      <c r="J19" s="262" t="str">
        <f>IF(ISBLANK(Výsledky!$I$3),"",Výsledky!I40)</f>
        <v>-</v>
      </c>
      <c r="K19" s="265">
        <f>IF(ISBLANK(Výsledky!$P$3),"",Výsledky!P40)</f>
        <v>20</v>
      </c>
      <c r="L19" s="266">
        <f>IF(ISBLANK(Výsledky!$W$3),"",Výsledky!W40)</f>
        <v>80</v>
      </c>
      <c r="M19" s="256">
        <f>IF(ISBLANK(Výsledky!$AD$3),"",Výsledky!AD40)</f>
        <v>10</v>
      </c>
      <c r="N19" s="256">
        <f>IF(ISBLANK(Výsledky!$AK$3),"",Výsledky!AK40)</f>
        <v>20</v>
      </c>
      <c r="O19" s="256">
        <f>IF(ISBLANK(Výsledky!$AR$3),"",Výsledky!AR40)</f>
        <v>20</v>
      </c>
      <c r="P19" s="256">
        <f>IF(ISBLANK(Výsledky!$AY$3),"",Výsledky!AY40)</f>
        <v>50</v>
      </c>
      <c r="Q19" s="256">
        <f>IF(ISBLANK(Výsledky!$BF$3),"",Výsledky!BF40)</f>
        <v>80</v>
      </c>
      <c r="R19" s="256">
        <f>IF(ISBLANK(Výsledky!$BM$3),"",Výsledky!BM40)</f>
        <v>50</v>
      </c>
      <c r="S19" s="256">
        <f>IF(ISBLANK(Výsledky!$BT$3),"",Výsledky!BT40)</f>
        <v>10</v>
      </c>
      <c r="T19" s="256">
        <f>IF(ISBLANK(Výsledky!$CA$3),"",Výsledky!CA40)</f>
        <v>60</v>
      </c>
      <c r="U19" s="256">
        <f>IF(ISBLANK(Výsledky!$CH$3),"",Výsledky!CH40)</f>
        <v>20</v>
      </c>
      <c r="V19" s="256">
        <f>IF(ISBLANK(Výsledky!$CO$3),"",Výsledky!CO40)</f>
        <v>40</v>
      </c>
      <c r="W19" s="256">
        <f>IF(ISBLANK(Výsledky!$CV$3),"",Výsledky!CV40)</f>
        <v>40</v>
      </c>
      <c r="X19" s="256">
        <f>IF(ISBLANK(Výsledky!$DC$3),"",Výsledky!DC40)</f>
        <v>60</v>
      </c>
      <c r="Y19" s="256">
        <f>IF(ISBLANK(Výsledky!$DJ$3),"",Výsledky!DJ40)</f>
        <v>50</v>
      </c>
      <c r="Z19" s="256">
        <f>IF(ISBLANK(Výsledky!$DQ$3),"",Výsledky!DQ40)</f>
        <v>0</v>
      </c>
      <c r="AA19" s="256">
        <f>IF(ISBLANK(Výsledky!$DX$3),"",Výsledky!DX40)</f>
        <v>0</v>
      </c>
      <c r="AB19" s="256">
        <f>IF(ISBLANK(Výsledky!$EE$3),"",Výsledky!EE40)</f>
        <v>40</v>
      </c>
      <c r="AC19" s="256">
        <f>IF(ISBLANK(Výsledky!$EL$3),"",Výsledky!EL40)</f>
        <v>40</v>
      </c>
      <c r="AD19" s="256">
        <f>IF(ISBLANK(Výsledky!$ES$3),"",Výsledky!ES40)</f>
        <v>80</v>
      </c>
      <c r="AE19" s="256">
        <f>IF(ISBLANK(Výsledky!$EZ$3),"",Výsledky!EZ40)</f>
        <v>20</v>
      </c>
      <c r="AF19" s="256" t="str">
        <f>IF(ISBLANK(Výsledky!$FG$3),"",Výsledky!FG40)</f>
        <v/>
      </c>
      <c r="AG19" s="256" t="str">
        <f>IF(ISBLANK(Výsledky!$FN$3),"",Výsledky!FN40)</f>
        <v/>
      </c>
      <c r="AH19" s="256" t="str">
        <f>IF(ISBLANK(Výsledky!$FU$3),"",Výsledky!FU40)</f>
        <v/>
      </c>
      <c r="AI19" s="256" t="str">
        <f>IF(ISBLANK(Výsledky!$GB$3),"",Výsledky!GB40)</f>
        <v/>
      </c>
      <c r="AJ19" s="256" t="str">
        <f>IF(ISBLANK(Výsledky!$GI$3),"",Výsledky!GI40)</f>
        <v/>
      </c>
      <c r="AK19" s="256" t="str">
        <f>IF(ISBLANK(Výsledky!$GP$3),"",Výsledky!GP40)</f>
        <v/>
      </c>
      <c r="AL19" s="256" t="str">
        <f>IF(ISBLANK(Výsledky!$GW$3),"",Výsledky!GW40)</f>
        <v/>
      </c>
      <c r="AM19" s="256" t="str">
        <f>IF(ISBLANK(Výsledky!$HD$3),"",Výsledky!HD40)</f>
        <v/>
      </c>
      <c r="AN19" s="256" t="str">
        <f>IF(ISBLANK(Výsledky!$HK$3),"",Výsledky!HK40)</f>
        <v/>
      </c>
      <c r="AO19" s="256" t="str">
        <f>IF(ISBLANK(Výsledky!$HR$3),"",Výsledky!HR40)</f>
        <v/>
      </c>
      <c r="AP19" s="256" t="str">
        <f>IF(ISBLANK(Výsledky!$HY$3),"",Výsledky!HY40)</f>
        <v/>
      </c>
      <c r="AQ19" s="256" t="str">
        <f>IF(ISBLANK(Výsledky!$IF$3),"",Výsledky!IF40)</f>
        <v/>
      </c>
      <c r="AR19" s="256" t="str">
        <f>IF(ISBLANK(Výsledky!$IM$3),"",Výsledky!IM40)</f>
        <v/>
      </c>
      <c r="AS19" s="256" t="str">
        <f>IF(ISBLANK(Výsledky!$IT$3),"",Výsledky!IT40)</f>
        <v/>
      </c>
      <c r="AT19" s="256" t="str">
        <f>IF(ISBLANK(Výsledky!$JA$3),"",Výsledky!JA40)</f>
        <v/>
      </c>
      <c r="AU19" s="256" t="str">
        <f>IF(ISBLANK(Výsledky!$JH$3),"",Výsledky!JH40)</f>
        <v/>
      </c>
      <c r="AV19" s="256" t="str">
        <f>IF(ISBLANK(Výsledky!$JO$3),"",Výsledky!JO40)</f>
        <v/>
      </c>
      <c r="AW19" s="256" t="str">
        <f>IF(ISBLANK(Výsledky!$JV$3),"",Výsledky!JV40)</f>
        <v/>
      </c>
      <c r="AX19" s="256" t="str">
        <f>IF(ISBLANK(Výsledky!$KC$3),"",Výsledky!KC40)</f>
        <v/>
      </c>
      <c r="AY19" s="256" t="str">
        <f>IF(ISBLANK(Výsledky!$KJ$3),"",Výsledky!KJ40)</f>
        <v/>
      </c>
      <c r="AZ19" s="256" t="str">
        <f>IF(ISBLANK(Výsledky!$KQ$3),"",Výsledky!KQ40)</f>
        <v/>
      </c>
      <c r="BA19" s="256" t="str">
        <f>IF(ISBLANK(Výsledky!$KX$3),"",Výsledky!KX40)</f>
        <v/>
      </c>
      <c r="BB19" s="256" t="str">
        <f>IF(ISBLANK(Výsledky!$LE$3),"",Výsledky!LE40)</f>
        <v/>
      </c>
      <c r="BC19" s="256" t="str">
        <f>IF(ISBLANK(Výsledky!$LL$3),"",Výsledky!LL40)</f>
        <v/>
      </c>
      <c r="BD19" s="256" t="str">
        <f>IF(ISBLANK(Výsledky!$LS$3),"",Výsledky!LS40)</f>
        <v/>
      </c>
      <c r="BE19" s="256" t="str">
        <f>IF(ISBLANK(Výsledky!$LZ$3),"",Výsledky!LZ40)</f>
        <v/>
      </c>
      <c r="BF19" s="256" t="str">
        <f>IF(ISBLANK(Výsledky!$MG$3),"",Výsledky!MG40)</f>
        <v/>
      </c>
      <c r="BG19" s="256" t="str">
        <f>IF(ISBLANK(Výsledky!$MN$3),"",Výsledky!MN40)</f>
        <v/>
      </c>
      <c r="BH19" s="256" t="str">
        <f>IF(ISBLANK(Výsledky!$MU$3),"",Výsledky!MU40)</f>
        <v/>
      </c>
      <c r="BI19" s="256" t="str">
        <f>IF(ISBLANK(Výsledky!$NB$3),"",Výsledky!NB40)</f>
        <v/>
      </c>
      <c r="BJ19" s="256" t="str">
        <f>IF(ISBLANK(Výsledky!$NI$3),"",Výsledky!NI40)</f>
        <v/>
      </c>
      <c r="BK19" s="256" t="str">
        <f>IF(ISBLANK(Výsledky!$NP$3),"",Výsledky!NP40)</f>
        <v/>
      </c>
      <c r="BL19" s="256" t="str">
        <f>IF(ISBLANK(Výsledky!$NW$3),"",Výsledky!NW40)</f>
        <v/>
      </c>
      <c r="BM19" s="256" t="str">
        <f>IF(ISBLANK(Výsledky!$OD$3),"",Výsledky!OD40)</f>
        <v/>
      </c>
      <c r="BN19" s="256" t="str">
        <f>IF(ISBLANK(Výsledky!$OK$3),"",Výsledky!OK40)</f>
        <v/>
      </c>
      <c r="BO19" s="256" t="str">
        <f>IF(ISBLANK(Výsledky!$OR$3),"",Výsledky!OR40)</f>
        <v/>
      </c>
      <c r="BP19" s="256" t="str">
        <f>IF(ISBLANK(Výsledky!$OY$3),"",Výsledky!OY40)</f>
        <v/>
      </c>
      <c r="BQ19" s="256" t="str">
        <f>IF(ISBLANK(Výsledky!$PF$3),"",Výsledky!PF40)</f>
        <v/>
      </c>
      <c r="BR19" s="256" t="str">
        <f>IF(ISBLANK(Výsledky!$PM$3),"",Výsledky!PM40)</f>
        <v/>
      </c>
      <c r="BS19" s="256" t="str">
        <f>IF(ISBLANK(Výsledky!$PT$3),"",Výsledky!PT40)</f>
        <v/>
      </c>
      <c r="BT19" s="256" t="str">
        <f>IF(ISBLANK(Výsledky!$QA$3),"",Výsledky!QA40)</f>
        <v/>
      </c>
      <c r="BU19" s="256" t="str">
        <f>IF(ISBLANK(Výsledky!$QH$3),"",Výsledky!QH40)</f>
        <v/>
      </c>
      <c r="BV19" s="256" t="str">
        <f>IF(ISBLANK(Výsledky!$QO$3),"",Výsledky!QO40)</f>
        <v/>
      </c>
      <c r="BW19" s="291" t="str">
        <f>IF(ISBLANK(Výsledky!$QV$3),"",Výsledky!QV40)</f>
        <v/>
      </c>
      <c r="BX19" s="49"/>
      <c r="BY19" s="122"/>
      <c r="BZ19" s="49"/>
      <c r="CA19" s="122"/>
      <c r="CB19" s="378"/>
      <c r="CC19" s="378"/>
      <c r="CD19" s="378"/>
      <c r="CE19" s="378"/>
      <c r="CF19" s="378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40" t="s">
        <v>108</v>
      </c>
      <c r="C20" s="53">
        <f>Tipy!A42</f>
        <v>42</v>
      </c>
      <c r="D20" s="242" t="str">
        <f>IF(Tipy!B42="","",Tipy!B42)</f>
        <v>MaroLFC</v>
      </c>
      <c r="E20" s="51">
        <f>SUM(F20:J20)</f>
        <v>790</v>
      </c>
      <c r="F20" s="246">
        <f>IF(ISBLANK(Výsledky!$I$3),"-",SUM(K20:O20,Q20,S20,U20,V20,X20,Z20,AB20,AC20,AE20:AG20,AI20,AK20:AM20,AP20,AS20:AU20,AW20,AY20,BB20,BD20,BG20:BJ20,BL20,BO20,BP20,BR20,BT20,BU20))</f>
        <v>510</v>
      </c>
      <c r="G20" s="267">
        <f>IF(ISBLANK(Výsledky!$AY$3),"-",SUM(P20,T20,W20,AA20,AD20,AH20,AV20,AX20,BC20,BE20,BK20,BM20,BQ20,BS20,BV20))</f>
        <v>150</v>
      </c>
      <c r="H20" s="268">
        <f>IF(ISBLANK(Výsledky!$BM$3),"-",SUM(R20,Y20,AJ20,AO20,AQ20,AZ20))</f>
        <v>130</v>
      </c>
      <c r="I20" s="247" t="str">
        <f>IF(ISBLANK(Výsledky!$GI$3),"-",SUM(AN20,AR20,BA20,BF20,BN20,BW20))</f>
        <v>-</v>
      </c>
      <c r="J20" s="262" t="str">
        <f>IF(ISBLANK(Výsledky!$I$3),"",Výsledky!I48)</f>
        <v>-</v>
      </c>
      <c r="K20" s="265">
        <f>IF(ISBLANK(Výsledky!$P$3),"",Výsledky!P48)</f>
        <v>80</v>
      </c>
      <c r="L20" s="266">
        <f>IF(ISBLANK(Výsledky!$W$3),"",Výsledky!W48)</f>
        <v>50</v>
      </c>
      <c r="M20" s="256">
        <f>IF(ISBLANK(Výsledky!$AD$3),"",Výsledky!AD48)</f>
        <v>80</v>
      </c>
      <c r="N20" s="256">
        <f>IF(ISBLANK(Výsledky!$AK$3),"",Výsledky!AK48)</f>
        <v>20</v>
      </c>
      <c r="O20" s="256">
        <f>IF(ISBLANK(Výsledky!$AR$3),"",Výsledky!AR48)</f>
        <v>50</v>
      </c>
      <c r="P20" s="256">
        <f>IF(ISBLANK(Výsledky!$AY$3),"",Výsledky!AY48)</f>
        <v>30</v>
      </c>
      <c r="Q20" s="256">
        <f>IF(ISBLANK(Výsledky!$BF$3),"",Výsledky!BF48)</f>
        <v>20</v>
      </c>
      <c r="R20" s="256">
        <f>IF(ISBLANK(Výsledky!$BM$3),"",Výsledky!BM48)</f>
        <v>50</v>
      </c>
      <c r="S20" s="256">
        <f>IF(ISBLANK(Výsledky!$BT$3),"",Výsledky!BT48)</f>
        <v>0</v>
      </c>
      <c r="T20" s="256">
        <f>IF(ISBLANK(Výsledky!$CA$3),"",Výsledky!CA48)</f>
        <v>80</v>
      </c>
      <c r="U20" s="256">
        <f>IF(ISBLANK(Výsledky!$CH$3),"",Výsledky!CH48)</f>
        <v>0</v>
      </c>
      <c r="V20" s="256">
        <f>IF(ISBLANK(Výsledky!$CO$3),"",Výsledky!CO48)</f>
        <v>50</v>
      </c>
      <c r="W20" s="256">
        <f>IF(ISBLANK(Výsledky!$CV$3),"",Výsledky!CV48)</f>
        <v>40</v>
      </c>
      <c r="X20" s="256">
        <f>IF(ISBLANK(Výsledky!$DC$3),"",Výsledky!DC48)</f>
        <v>80</v>
      </c>
      <c r="Y20" s="256">
        <f>IF(ISBLANK(Výsledky!$DJ$3),"",Výsledky!DJ48)</f>
        <v>80</v>
      </c>
      <c r="Z20" s="256">
        <f>IF(ISBLANK(Výsledky!$DQ$3),"",Výsledky!DQ48)</f>
        <v>0</v>
      </c>
      <c r="AA20" s="256" t="str">
        <f>IF(ISBLANK(Výsledky!$DX$3),"",Výsledky!DX48)</f>
        <v>-</v>
      </c>
      <c r="AB20" s="256">
        <f>IF(ISBLANK(Výsledky!$EE$3),"",Výsledky!EE48)</f>
        <v>40</v>
      </c>
      <c r="AC20" s="256">
        <f>IF(ISBLANK(Výsledky!$EL$3),"",Výsledky!EL48)</f>
        <v>20</v>
      </c>
      <c r="AD20" s="256" t="str">
        <f>IF(ISBLANK(Výsledky!$ES$3),"",Výsledky!ES48)</f>
        <v>-</v>
      </c>
      <c r="AE20" s="256">
        <f>IF(ISBLANK(Výsledky!$EZ$3),"",Výsledky!EZ48)</f>
        <v>20</v>
      </c>
      <c r="AF20" s="256" t="str">
        <f>IF(ISBLANK(Výsledky!$FG$3),"",Výsledky!FG48)</f>
        <v/>
      </c>
      <c r="AG20" s="256" t="str">
        <f>IF(ISBLANK(Výsledky!$FN$3),"",Výsledky!FN48)</f>
        <v/>
      </c>
      <c r="AH20" s="256" t="str">
        <f>IF(ISBLANK(Výsledky!$FU$3),"",Výsledky!FU48)</f>
        <v/>
      </c>
      <c r="AI20" s="256" t="str">
        <f>IF(ISBLANK(Výsledky!$GB$3),"",Výsledky!GB48)</f>
        <v/>
      </c>
      <c r="AJ20" s="256" t="str">
        <f>IF(ISBLANK(Výsledky!$GI$3),"",Výsledky!GI48)</f>
        <v/>
      </c>
      <c r="AK20" s="256" t="str">
        <f>IF(ISBLANK(Výsledky!$GP$3),"",Výsledky!GP48)</f>
        <v/>
      </c>
      <c r="AL20" s="256" t="str">
        <f>IF(ISBLANK(Výsledky!$GW$3),"",Výsledky!GW48)</f>
        <v/>
      </c>
      <c r="AM20" s="256" t="str">
        <f>IF(ISBLANK(Výsledky!$HD$3),"",Výsledky!HD48)</f>
        <v/>
      </c>
      <c r="AN20" s="256" t="str">
        <f>IF(ISBLANK(Výsledky!$HK$3),"",Výsledky!HK48)</f>
        <v/>
      </c>
      <c r="AO20" s="256" t="str">
        <f>IF(ISBLANK(Výsledky!$HR$3),"",Výsledky!HR48)</f>
        <v/>
      </c>
      <c r="AP20" s="256" t="str">
        <f>IF(ISBLANK(Výsledky!$HY$3),"",Výsledky!HY48)</f>
        <v/>
      </c>
      <c r="AQ20" s="256" t="str">
        <f>IF(ISBLANK(Výsledky!$IF$3),"",Výsledky!IF48)</f>
        <v/>
      </c>
      <c r="AR20" s="256" t="str">
        <f>IF(ISBLANK(Výsledky!$IM$3),"",Výsledky!IM48)</f>
        <v/>
      </c>
      <c r="AS20" s="256" t="str">
        <f>IF(ISBLANK(Výsledky!$IT$3),"",Výsledky!IT48)</f>
        <v/>
      </c>
      <c r="AT20" s="256" t="str">
        <f>IF(ISBLANK(Výsledky!$JA$3),"",Výsledky!JA48)</f>
        <v/>
      </c>
      <c r="AU20" s="256" t="str">
        <f>IF(ISBLANK(Výsledky!$JH$3),"",Výsledky!JH48)</f>
        <v/>
      </c>
      <c r="AV20" s="256" t="str">
        <f>IF(ISBLANK(Výsledky!$JO$3),"",Výsledky!JO48)</f>
        <v/>
      </c>
      <c r="AW20" s="256" t="str">
        <f>IF(ISBLANK(Výsledky!$JV$3),"",Výsledky!JV48)</f>
        <v/>
      </c>
      <c r="AX20" s="256" t="str">
        <f>IF(ISBLANK(Výsledky!$KC$3),"",Výsledky!KC48)</f>
        <v/>
      </c>
      <c r="AY20" s="256" t="str">
        <f>IF(ISBLANK(Výsledky!$KJ$3),"",Výsledky!KJ48)</f>
        <v/>
      </c>
      <c r="AZ20" s="256" t="str">
        <f>IF(ISBLANK(Výsledky!$KQ$3),"",Výsledky!KQ48)</f>
        <v/>
      </c>
      <c r="BA20" s="256" t="str">
        <f>IF(ISBLANK(Výsledky!$KX$3),"",Výsledky!KX48)</f>
        <v/>
      </c>
      <c r="BB20" s="256" t="str">
        <f>IF(ISBLANK(Výsledky!$LE$3),"",Výsledky!LE48)</f>
        <v/>
      </c>
      <c r="BC20" s="256" t="str">
        <f>IF(ISBLANK(Výsledky!$LL$3),"",Výsledky!LL48)</f>
        <v/>
      </c>
      <c r="BD20" s="256" t="str">
        <f>IF(ISBLANK(Výsledky!$LS$3),"",Výsledky!LS48)</f>
        <v/>
      </c>
      <c r="BE20" s="256" t="str">
        <f>IF(ISBLANK(Výsledky!$LZ$3),"",Výsledky!LZ48)</f>
        <v/>
      </c>
      <c r="BF20" s="256" t="str">
        <f>IF(ISBLANK(Výsledky!$MG$3),"",Výsledky!MG48)</f>
        <v/>
      </c>
      <c r="BG20" s="256" t="str">
        <f>IF(ISBLANK(Výsledky!$MN$3),"",Výsledky!MN48)</f>
        <v/>
      </c>
      <c r="BH20" s="256" t="str">
        <f>IF(ISBLANK(Výsledky!$MU$3),"",Výsledky!MU48)</f>
        <v/>
      </c>
      <c r="BI20" s="256" t="str">
        <f>IF(ISBLANK(Výsledky!$NB$3),"",Výsledky!NB48)</f>
        <v/>
      </c>
      <c r="BJ20" s="256" t="str">
        <f>IF(ISBLANK(Výsledky!$NI$3),"",Výsledky!NI48)</f>
        <v/>
      </c>
      <c r="BK20" s="256" t="str">
        <f>IF(ISBLANK(Výsledky!$NP$3),"",Výsledky!NP48)</f>
        <v/>
      </c>
      <c r="BL20" s="256" t="str">
        <f>IF(ISBLANK(Výsledky!$NW$3),"",Výsledky!NW48)</f>
        <v/>
      </c>
      <c r="BM20" s="256" t="str">
        <f>IF(ISBLANK(Výsledky!$OD$3),"",Výsledky!OD48)</f>
        <v/>
      </c>
      <c r="BN20" s="256" t="str">
        <f>IF(ISBLANK(Výsledky!$OK$3),"",Výsledky!OK48)</f>
        <v/>
      </c>
      <c r="BO20" s="256" t="str">
        <f>IF(ISBLANK(Výsledky!$OR$3),"",Výsledky!OR48)</f>
        <v/>
      </c>
      <c r="BP20" s="256" t="str">
        <f>IF(ISBLANK(Výsledky!$OY$3),"",Výsledky!OY48)</f>
        <v/>
      </c>
      <c r="BQ20" s="256" t="str">
        <f>IF(ISBLANK(Výsledky!$PF$3),"",Výsledky!PF48)</f>
        <v/>
      </c>
      <c r="BR20" s="256" t="str">
        <f>IF(ISBLANK(Výsledky!$PM$3),"",Výsledky!PM48)</f>
        <v/>
      </c>
      <c r="BS20" s="256" t="str">
        <f>IF(ISBLANK(Výsledky!$PT$3),"",Výsledky!PT48)</f>
        <v/>
      </c>
      <c r="BT20" s="256" t="str">
        <f>IF(ISBLANK(Výsledky!$QA$3),"",Výsledky!QA48)</f>
        <v/>
      </c>
      <c r="BU20" s="256" t="str">
        <f>IF(ISBLANK(Výsledky!$QH$3),"",Výsledky!QH48)</f>
        <v/>
      </c>
      <c r="BV20" s="256" t="str">
        <f>IF(ISBLANK(Výsledky!$QO$3),"",Výsledky!QO48)</f>
        <v/>
      </c>
      <c r="BW20" s="291" t="str">
        <f>IF(ISBLANK(Výsledky!$QV$3),"",Výsledky!QV48)</f>
        <v/>
      </c>
      <c r="BX20" s="49"/>
      <c r="BY20" s="122"/>
      <c r="BZ20" s="49"/>
      <c r="CA20" s="122"/>
      <c r="CB20" s="378"/>
      <c r="CC20" s="378"/>
      <c r="CD20" s="378"/>
      <c r="CE20" s="378"/>
      <c r="CF20" s="378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40" t="s">
        <v>109</v>
      </c>
      <c r="C21" s="53">
        <f>Tipy!A29</f>
        <v>62</v>
      </c>
      <c r="D21" s="242" t="str">
        <f>IF(Tipy!B29="","",Tipy!B29)</f>
        <v>KokiBR</v>
      </c>
      <c r="E21" s="51">
        <f>SUM(F21:J21)</f>
        <v>790</v>
      </c>
      <c r="F21" s="246">
        <f>IF(ISBLANK(Výsledky!$I$3),"-",SUM(K21:O21,Q21,S21,U21,V21,X21,Z21,AB21,AC21,AE21:AG21,AI21,AK21:AM21,AP21,AS21:AU21,AW21,AY21,BB21,BD21,BG21:BJ21,BL21,BO21,BP21,BR21,BT21,BU21))</f>
        <v>510</v>
      </c>
      <c r="G21" s="267">
        <f>IF(ISBLANK(Výsledky!$AY$3),"-",SUM(P21,T21,W21,AA21,AD21,AH21,AV21,AX21,BC21,BE21,BK21,BM21,BQ21,BS21,BV21))</f>
        <v>190</v>
      </c>
      <c r="H21" s="268">
        <f>IF(ISBLANK(Výsledky!$BM$3),"-",SUM(R21,Y21,AJ21,AO21,AQ21,AZ21))</f>
        <v>90</v>
      </c>
      <c r="I21" s="247" t="str">
        <f>IF(ISBLANK(Výsledky!$GI$3),"-",SUM(AN21,AR21,BA21,BF21,BN21,BW21))</f>
        <v>-</v>
      </c>
      <c r="J21" s="262" t="str">
        <f>IF(ISBLANK(Výsledky!$I$3),"",Výsledky!I43)</f>
        <v>-</v>
      </c>
      <c r="K21" s="265">
        <f>IF(ISBLANK(Výsledky!$P$3),"",Výsledky!P35)</f>
        <v>100</v>
      </c>
      <c r="L21" s="266">
        <f>IF(ISBLANK(Výsledky!$W$3),"",Výsledky!W35)</f>
        <v>50</v>
      </c>
      <c r="M21" s="256">
        <f>IF(ISBLANK(Výsledky!$AD$3),"",Výsledky!AD35)</f>
        <v>10</v>
      </c>
      <c r="N21" s="256">
        <f>IF(ISBLANK(Výsledky!$AK$3),"",Výsledky!AK35)</f>
        <v>50</v>
      </c>
      <c r="O21" s="256">
        <f>IF(ISBLANK(Výsledky!$AR$3),"",Výsledky!AR35)</f>
        <v>60</v>
      </c>
      <c r="P21" s="256">
        <f>IF(ISBLANK(Výsledky!$AY$3),"",Výsledky!AY35)</f>
        <v>80</v>
      </c>
      <c r="Q21" s="256">
        <f>IF(ISBLANK(Výsledky!$BF$3),"",Výsledky!BF35)</f>
        <v>50</v>
      </c>
      <c r="R21" s="256">
        <f>IF(ISBLANK(Výsledky!$BM$3),"",Výsledky!BM35)</f>
        <v>60</v>
      </c>
      <c r="S21" s="256">
        <f>IF(ISBLANK(Výsledky!$BT$3),"",Výsledky!BT35)</f>
        <v>0</v>
      </c>
      <c r="T21" s="256" t="str">
        <f>IF(ISBLANK(Výsledky!$CA$3),"",Výsledky!CA35)</f>
        <v>-</v>
      </c>
      <c r="U21" s="256">
        <f>IF(ISBLANK(Výsledky!$CH$3),"",Výsledky!CH35)</f>
        <v>20</v>
      </c>
      <c r="V21" s="256">
        <f>IF(ISBLANK(Výsledky!$CO$3),"",Výsledky!CO35)</f>
        <v>40</v>
      </c>
      <c r="W21" s="256">
        <f>IF(ISBLANK(Výsledky!$CV$3),"",Výsledky!CV35)</f>
        <v>60</v>
      </c>
      <c r="X21" s="256">
        <f>IF(ISBLANK(Výsledky!$DC$3),"",Výsledky!DC35)</f>
        <v>70</v>
      </c>
      <c r="Y21" s="256">
        <f>IF(ISBLANK(Výsledky!$DJ$3),"",Výsledky!DJ35)</f>
        <v>30</v>
      </c>
      <c r="Z21" s="256">
        <f>IF(ISBLANK(Výsledky!$DQ$3),"",Výsledky!DQ35)</f>
        <v>0</v>
      </c>
      <c r="AA21" s="256">
        <f>IF(ISBLANK(Výsledky!$DX$3),"",Výsledky!DX35)</f>
        <v>0</v>
      </c>
      <c r="AB21" s="256">
        <f>IF(ISBLANK(Výsledky!$EE$3),"",Výsledky!EE35)</f>
        <v>40</v>
      </c>
      <c r="AC21" s="256">
        <f>IF(ISBLANK(Výsledky!$EL$3),"",Výsledky!EL35)</f>
        <v>0</v>
      </c>
      <c r="AD21" s="256">
        <f>IF(ISBLANK(Výsledky!$ES$3),"",Výsledky!ES35)</f>
        <v>50</v>
      </c>
      <c r="AE21" s="256">
        <f>IF(ISBLANK(Výsledky!$EZ$3),"",Výsledky!EZ35)</f>
        <v>20</v>
      </c>
      <c r="AF21" s="256" t="str">
        <f>IF(ISBLANK(Výsledky!$FG$3),"",Výsledky!FG35)</f>
        <v/>
      </c>
      <c r="AG21" s="256" t="str">
        <f>IF(ISBLANK(Výsledky!$FN$3),"",Výsledky!FN35)</f>
        <v/>
      </c>
      <c r="AH21" s="256" t="str">
        <f>IF(ISBLANK(Výsledky!$FU$3),"",Výsledky!FU35)</f>
        <v/>
      </c>
      <c r="AI21" s="256" t="str">
        <f>IF(ISBLANK(Výsledky!$GB$3),"",Výsledky!GB35)</f>
        <v/>
      </c>
      <c r="AJ21" s="256" t="str">
        <f>IF(ISBLANK(Výsledky!$GI$3),"",Výsledky!GI35)</f>
        <v/>
      </c>
      <c r="AK21" s="256" t="str">
        <f>IF(ISBLANK(Výsledky!$GP$3),"",Výsledky!GP35)</f>
        <v/>
      </c>
      <c r="AL21" s="256" t="str">
        <f>IF(ISBLANK(Výsledky!$GW$3),"",Výsledky!GW35)</f>
        <v/>
      </c>
      <c r="AM21" s="256" t="str">
        <f>IF(ISBLANK(Výsledky!$HD$3),"",Výsledky!HD35)</f>
        <v/>
      </c>
      <c r="AN21" s="256" t="str">
        <f>IF(ISBLANK(Výsledky!$HK$3),"",Výsledky!HK35)</f>
        <v/>
      </c>
      <c r="AO21" s="256" t="str">
        <f>IF(ISBLANK(Výsledky!$HR$3),"",Výsledky!HR35)</f>
        <v/>
      </c>
      <c r="AP21" s="256" t="str">
        <f>IF(ISBLANK(Výsledky!$HY$3),"",Výsledky!HY35)</f>
        <v/>
      </c>
      <c r="AQ21" s="256" t="str">
        <f>IF(ISBLANK(Výsledky!$IF$3),"",Výsledky!IF35)</f>
        <v/>
      </c>
      <c r="AR21" s="256" t="str">
        <f>IF(ISBLANK(Výsledky!$IM$3),"",Výsledky!IM35)</f>
        <v/>
      </c>
      <c r="AS21" s="256" t="str">
        <f>IF(ISBLANK(Výsledky!$IT$3),"",Výsledky!IT35)</f>
        <v/>
      </c>
      <c r="AT21" s="256" t="str">
        <f>IF(ISBLANK(Výsledky!$JA$3),"",Výsledky!JA35)</f>
        <v/>
      </c>
      <c r="AU21" s="256" t="str">
        <f>IF(ISBLANK(Výsledky!$JH$3),"",Výsledky!JH35)</f>
        <v/>
      </c>
      <c r="AV21" s="256" t="str">
        <f>IF(ISBLANK(Výsledky!$JO$3),"",Výsledky!JO35)</f>
        <v/>
      </c>
      <c r="AW21" s="256" t="str">
        <f>IF(ISBLANK(Výsledky!$JV$3),"",Výsledky!JV35)</f>
        <v/>
      </c>
      <c r="AX21" s="256" t="str">
        <f>IF(ISBLANK(Výsledky!$KC$3),"",Výsledky!KC35)</f>
        <v/>
      </c>
      <c r="AY21" s="256" t="str">
        <f>IF(ISBLANK(Výsledky!$KJ$3),"",Výsledky!KJ35)</f>
        <v/>
      </c>
      <c r="AZ21" s="256" t="str">
        <f>IF(ISBLANK(Výsledky!$KQ$3),"",Výsledky!KQ35)</f>
        <v/>
      </c>
      <c r="BA21" s="256" t="str">
        <f>IF(ISBLANK(Výsledky!$KX$3),"",Výsledky!KX35)</f>
        <v/>
      </c>
      <c r="BB21" s="256" t="str">
        <f>IF(ISBLANK(Výsledky!$LE$3),"",Výsledky!LE35)</f>
        <v/>
      </c>
      <c r="BC21" s="256" t="str">
        <f>IF(ISBLANK(Výsledky!$LL$3),"",Výsledky!LL35)</f>
        <v/>
      </c>
      <c r="BD21" s="256" t="str">
        <f>IF(ISBLANK(Výsledky!$LS$3),"",Výsledky!LS35)</f>
        <v/>
      </c>
      <c r="BE21" s="256" t="str">
        <f>IF(ISBLANK(Výsledky!$LZ$3),"",Výsledky!LZ35)</f>
        <v/>
      </c>
      <c r="BF21" s="256" t="str">
        <f>IF(ISBLANK(Výsledky!$MG$3),"",Výsledky!MG35)</f>
        <v/>
      </c>
      <c r="BG21" s="256" t="str">
        <f>IF(ISBLANK(Výsledky!$MN$3),"",Výsledky!MN35)</f>
        <v/>
      </c>
      <c r="BH21" s="256" t="str">
        <f>IF(ISBLANK(Výsledky!$MU$3),"",Výsledky!MU35)</f>
        <v/>
      </c>
      <c r="BI21" s="256" t="str">
        <f>IF(ISBLANK(Výsledky!$NB$3),"",Výsledky!NB35)</f>
        <v/>
      </c>
      <c r="BJ21" s="256" t="str">
        <f>IF(ISBLANK(Výsledky!$NI$3),"",Výsledky!NI35)</f>
        <v/>
      </c>
      <c r="BK21" s="256" t="str">
        <f>IF(ISBLANK(Výsledky!$NP$3),"",Výsledky!NP35)</f>
        <v/>
      </c>
      <c r="BL21" s="256" t="str">
        <f>IF(ISBLANK(Výsledky!$NW$3),"",Výsledky!NW35)</f>
        <v/>
      </c>
      <c r="BM21" s="256" t="str">
        <f>IF(ISBLANK(Výsledky!$OD$3),"",Výsledky!OD35)</f>
        <v/>
      </c>
      <c r="BN21" s="256" t="str">
        <f>IF(ISBLANK(Výsledky!$OK$3),"",Výsledky!OK35)</f>
        <v/>
      </c>
      <c r="BO21" s="256" t="str">
        <f>IF(ISBLANK(Výsledky!$OR$3),"",Výsledky!OR35)</f>
        <v/>
      </c>
      <c r="BP21" s="256" t="str">
        <f>IF(ISBLANK(Výsledky!$OY$3),"",Výsledky!OY35)</f>
        <v/>
      </c>
      <c r="BQ21" s="256" t="str">
        <f>IF(ISBLANK(Výsledky!$PF$3),"",Výsledky!PF35)</f>
        <v/>
      </c>
      <c r="BR21" s="256" t="str">
        <f>IF(ISBLANK(Výsledky!$PM$3),"",Výsledky!PM35)</f>
        <v/>
      </c>
      <c r="BS21" s="256" t="str">
        <f>IF(ISBLANK(Výsledky!$PT$3),"",Výsledky!PT35)</f>
        <v/>
      </c>
      <c r="BT21" s="256" t="str">
        <f>IF(ISBLANK(Výsledky!$QA$3),"",Výsledky!QA35)</f>
        <v/>
      </c>
      <c r="BU21" s="256" t="str">
        <f>IF(ISBLANK(Výsledky!$QH$3),"",Výsledky!QH35)</f>
        <v/>
      </c>
      <c r="BV21" s="256" t="str">
        <f>IF(ISBLANK(Výsledky!$QO$3),"",Výsledky!QO35)</f>
        <v/>
      </c>
      <c r="BW21" s="291" t="str">
        <f>IF(ISBLANK(Výsledky!$QV$3),"",Výsledky!QV35)</f>
        <v/>
      </c>
      <c r="BX21" s="49"/>
      <c r="BY21" s="122"/>
      <c r="BZ21" s="49"/>
      <c r="CA21" s="122"/>
      <c r="CB21" s="378"/>
      <c r="CC21" s="378"/>
      <c r="CD21" s="378"/>
      <c r="CE21" s="378"/>
      <c r="CF21" s="378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40" t="s">
        <v>110</v>
      </c>
      <c r="C22" s="53">
        <f>Tipy!A22</f>
        <v>15</v>
      </c>
      <c r="D22" s="242" t="str">
        <f>IF(Tipy!B22="","",Tipy!B22)</f>
        <v>Fifo</v>
      </c>
      <c r="E22" s="51">
        <f>SUM(F22:J22)</f>
        <v>770</v>
      </c>
      <c r="F22" s="246">
        <f>IF(ISBLANK(Výsledky!$I$3),"-",SUM(K22:O22,Q22,S22,U22,V22,X22,Z22,AB22,AC22,AE22:AG22,AI22,AK22:AM22,AP22,AS22:AU22,AW22,AY22,BB22,BD22,BG22:BJ22,BL22,BO22,BP22,BR22,BT22,BU22))</f>
        <v>510</v>
      </c>
      <c r="G22" s="267">
        <f>IF(ISBLANK(Výsledky!$AY$3),"-",SUM(P22,T22,W22,AA22,AD22,AH22,AV22,AX22,BC22,BE22,BK22,BM22,BQ22,BS22,BV22))</f>
        <v>170</v>
      </c>
      <c r="H22" s="268">
        <f>IF(ISBLANK(Výsledky!$BM$3),"-",SUM(R22,Y22,AJ22,AO22,AQ22,AZ22))</f>
        <v>90</v>
      </c>
      <c r="I22" s="247" t="str">
        <f>IF(ISBLANK(Výsledky!$GI$3),"-",SUM(AN22,AR22,BA22,BF22,BN22,BW22))</f>
        <v>-</v>
      </c>
      <c r="J22" s="262" t="str">
        <f>IF(ISBLANK(Výsledky!$I$3),"",Výsledky!I28)</f>
        <v>-</v>
      </c>
      <c r="K22" s="265">
        <f>IF(ISBLANK(Výsledky!$P$3),"",Výsledky!P28)</f>
        <v>80</v>
      </c>
      <c r="L22" s="266">
        <f>IF(ISBLANK(Výsledky!$W$3),"",Výsledky!W28)</f>
        <v>40</v>
      </c>
      <c r="M22" s="256">
        <f>IF(ISBLANK(Výsledky!$AD$3),"",Výsledky!AD28)</f>
        <v>10</v>
      </c>
      <c r="N22" s="256" t="str">
        <f>IF(ISBLANK(Výsledky!$AK$3),"",Výsledky!AK28)</f>
        <v>-</v>
      </c>
      <c r="O22" s="256" t="str">
        <f>IF(ISBLANK(Výsledky!$AR$3),"",Výsledky!AR28)</f>
        <v>-</v>
      </c>
      <c r="P22" s="256">
        <f>IF(ISBLANK(Výsledky!$AY$3),"",Výsledky!AY28)</f>
        <v>50</v>
      </c>
      <c r="Q22" s="256">
        <f>IF(ISBLANK(Výsledky!$BF$3),"",Výsledky!BF28)</f>
        <v>20</v>
      </c>
      <c r="R22" s="256">
        <f>IF(ISBLANK(Výsledky!$BM$3),"",Výsledky!BM28)</f>
        <v>40</v>
      </c>
      <c r="S22" s="256">
        <f>IF(ISBLANK(Výsledky!$BT$3),"",Výsledky!BT28)</f>
        <v>0</v>
      </c>
      <c r="T22" s="256">
        <f>IF(ISBLANK(Výsledky!$CA$3),"",Výsledky!CA28)</f>
        <v>20</v>
      </c>
      <c r="U22" s="256">
        <f>IF(ISBLANK(Výsledky!$CH$3),"",Výsledky!CH28)</f>
        <v>10</v>
      </c>
      <c r="V22" s="256">
        <f>IF(ISBLANK(Výsledky!$CO$3),"",Výsledky!CO28)</f>
        <v>80</v>
      </c>
      <c r="W22" s="256">
        <f>IF(ISBLANK(Výsledky!$CV$3),"",Výsledky!CV28)</f>
        <v>40</v>
      </c>
      <c r="X22" s="256">
        <f>IF(ISBLANK(Výsledky!$DC$3),"",Výsledky!DC28)</f>
        <v>100</v>
      </c>
      <c r="Y22" s="256">
        <f>IF(ISBLANK(Výsledky!$DJ$3),"",Výsledky!DJ28)</f>
        <v>50</v>
      </c>
      <c r="Z22" s="256">
        <f>IF(ISBLANK(Výsledky!$DQ$3),"",Výsledky!DQ28)</f>
        <v>0</v>
      </c>
      <c r="AA22" s="256">
        <f>IF(ISBLANK(Výsledky!$DX$3),"",Výsledky!DX28)</f>
        <v>40</v>
      </c>
      <c r="AB22" s="256">
        <f>IF(ISBLANK(Výsledky!$EE$3),"",Výsledky!EE28)</f>
        <v>70</v>
      </c>
      <c r="AC22" s="256">
        <f>IF(ISBLANK(Výsledky!$EL$3),"",Výsledky!EL28)</f>
        <v>60</v>
      </c>
      <c r="AD22" s="256">
        <f>IF(ISBLANK(Výsledky!$ES$3),"",Výsledky!ES28)</f>
        <v>20</v>
      </c>
      <c r="AE22" s="256">
        <f>IF(ISBLANK(Výsledky!$EZ$3),"",Výsledky!EZ28)</f>
        <v>40</v>
      </c>
      <c r="AF22" s="256" t="str">
        <f>IF(ISBLANK(Výsledky!$FG$3),"",Výsledky!FG28)</f>
        <v/>
      </c>
      <c r="AG22" s="256" t="str">
        <f>IF(ISBLANK(Výsledky!$FN$3),"",Výsledky!FN28)</f>
        <v/>
      </c>
      <c r="AH22" s="256" t="str">
        <f>IF(ISBLANK(Výsledky!$FU$3),"",Výsledky!FU28)</f>
        <v/>
      </c>
      <c r="AI22" s="256" t="str">
        <f>IF(ISBLANK(Výsledky!$GB$3),"",Výsledky!GB28)</f>
        <v/>
      </c>
      <c r="AJ22" s="256" t="str">
        <f>IF(ISBLANK(Výsledky!$GI$3),"",Výsledky!GI28)</f>
        <v/>
      </c>
      <c r="AK22" s="256" t="str">
        <f>IF(ISBLANK(Výsledky!$GP$3),"",Výsledky!GP28)</f>
        <v/>
      </c>
      <c r="AL22" s="256" t="str">
        <f>IF(ISBLANK(Výsledky!$GW$3),"",Výsledky!GW28)</f>
        <v/>
      </c>
      <c r="AM22" s="256" t="str">
        <f>IF(ISBLANK(Výsledky!$HD$3),"",Výsledky!HD28)</f>
        <v/>
      </c>
      <c r="AN22" s="256" t="str">
        <f>IF(ISBLANK(Výsledky!$HK$3),"",Výsledky!HK28)</f>
        <v/>
      </c>
      <c r="AO22" s="256" t="str">
        <f>IF(ISBLANK(Výsledky!$HR$3),"",Výsledky!HR28)</f>
        <v/>
      </c>
      <c r="AP22" s="256" t="str">
        <f>IF(ISBLANK(Výsledky!$HY$3),"",Výsledky!HY28)</f>
        <v/>
      </c>
      <c r="AQ22" s="256" t="str">
        <f>IF(ISBLANK(Výsledky!$IF$3),"",Výsledky!IF28)</f>
        <v/>
      </c>
      <c r="AR22" s="256" t="str">
        <f>IF(ISBLANK(Výsledky!$IM$3),"",Výsledky!IM28)</f>
        <v/>
      </c>
      <c r="AS22" s="256" t="str">
        <f>IF(ISBLANK(Výsledky!$IT$3),"",Výsledky!IT28)</f>
        <v/>
      </c>
      <c r="AT22" s="256" t="str">
        <f>IF(ISBLANK(Výsledky!$JA$3),"",Výsledky!JA28)</f>
        <v/>
      </c>
      <c r="AU22" s="256" t="str">
        <f>IF(ISBLANK(Výsledky!$JH$3),"",Výsledky!JH28)</f>
        <v/>
      </c>
      <c r="AV22" s="256" t="str">
        <f>IF(ISBLANK(Výsledky!$JO$3),"",Výsledky!JO28)</f>
        <v/>
      </c>
      <c r="AW22" s="256" t="str">
        <f>IF(ISBLANK(Výsledky!$JV$3),"",Výsledky!JV28)</f>
        <v/>
      </c>
      <c r="AX22" s="256" t="str">
        <f>IF(ISBLANK(Výsledky!$KC$3),"",Výsledky!KC28)</f>
        <v/>
      </c>
      <c r="AY22" s="256" t="str">
        <f>IF(ISBLANK(Výsledky!$KJ$3),"",Výsledky!KJ28)</f>
        <v/>
      </c>
      <c r="AZ22" s="256" t="str">
        <f>IF(ISBLANK(Výsledky!$KQ$3),"",Výsledky!KQ28)</f>
        <v/>
      </c>
      <c r="BA22" s="256" t="str">
        <f>IF(ISBLANK(Výsledky!$KX$3),"",Výsledky!KX28)</f>
        <v/>
      </c>
      <c r="BB22" s="256" t="str">
        <f>IF(ISBLANK(Výsledky!$LE$3),"",Výsledky!LE28)</f>
        <v/>
      </c>
      <c r="BC22" s="256" t="str">
        <f>IF(ISBLANK(Výsledky!$LL$3),"",Výsledky!LL28)</f>
        <v/>
      </c>
      <c r="BD22" s="256" t="str">
        <f>IF(ISBLANK(Výsledky!$LS$3),"",Výsledky!LS28)</f>
        <v/>
      </c>
      <c r="BE22" s="256" t="str">
        <f>IF(ISBLANK(Výsledky!$LZ$3),"",Výsledky!LZ28)</f>
        <v/>
      </c>
      <c r="BF22" s="256" t="str">
        <f>IF(ISBLANK(Výsledky!$MG$3),"",Výsledky!MG28)</f>
        <v/>
      </c>
      <c r="BG22" s="256" t="str">
        <f>IF(ISBLANK(Výsledky!$MN$3),"",Výsledky!MN28)</f>
        <v/>
      </c>
      <c r="BH22" s="256" t="str">
        <f>IF(ISBLANK(Výsledky!$MU$3),"",Výsledky!MU28)</f>
        <v/>
      </c>
      <c r="BI22" s="256" t="str">
        <f>IF(ISBLANK(Výsledky!$NB$3),"",Výsledky!NB28)</f>
        <v/>
      </c>
      <c r="BJ22" s="256" t="str">
        <f>IF(ISBLANK(Výsledky!$NI$3),"",Výsledky!NI28)</f>
        <v/>
      </c>
      <c r="BK22" s="256" t="str">
        <f>IF(ISBLANK(Výsledky!$NP$3),"",Výsledky!NP28)</f>
        <v/>
      </c>
      <c r="BL22" s="256" t="str">
        <f>IF(ISBLANK(Výsledky!$NW$3),"",Výsledky!NW28)</f>
        <v/>
      </c>
      <c r="BM22" s="256" t="str">
        <f>IF(ISBLANK(Výsledky!$OD$3),"",Výsledky!OD28)</f>
        <v/>
      </c>
      <c r="BN22" s="256" t="str">
        <f>IF(ISBLANK(Výsledky!$OK$3),"",Výsledky!OK28)</f>
        <v/>
      </c>
      <c r="BO22" s="256" t="str">
        <f>IF(ISBLANK(Výsledky!$OR$3),"",Výsledky!OR28)</f>
        <v/>
      </c>
      <c r="BP22" s="256" t="str">
        <f>IF(ISBLANK(Výsledky!$OY$3),"",Výsledky!OY28)</f>
        <v/>
      </c>
      <c r="BQ22" s="256" t="str">
        <f>IF(ISBLANK(Výsledky!$PF$3),"",Výsledky!PF28)</f>
        <v/>
      </c>
      <c r="BR22" s="256" t="str">
        <f>IF(ISBLANK(Výsledky!$PM$3),"",Výsledky!PM28)</f>
        <v/>
      </c>
      <c r="BS22" s="256" t="str">
        <f>IF(ISBLANK(Výsledky!$PT$3),"",Výsledky!PT28)</f>
        <v/>
      </c>
      <c r="BT22" s="256" t="str">
        <f>IF(ISBLANK(Výsledky!$QA$3),"",Výsledky!QA28)</f>
        <v/>
      </c>
      <c r="BU22" s="256" t="str">
        <f>IF(ISBLANK(Výsledky!$QH$3),"",Výsledky!QH28)</f>
        <v/>
      </c>
      <c r="BV22" s="256" t="str">
        <f>IF(ISBLANK(Výsledky!$QO$3),"",Výsledky!QO28)</f>
        <v/>
      </c>
      <c r="BW22" s="291" t="str">
        <f>IF(ISBLANK(Výsledky!$QV$3),"",Výsledky!QV28)</f>
        <v/>
      </c>
      <c r="BX22" s="49"/>
      <c r="BY22" s="122"/>
      <c r="BZ22" s="49"/>
      <c r="CA22" s="122"/>
      <c r="CB22" s="378"/>
      <c r="CC22" s="378"/>
      <c r="CD22" s="378"/>
      <c r="CE22" s="378"/>
      <c r="CF22" s="378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40" t="s">
        <v>111</v>
      </c>
      <c r="C23" s="53">
        <f>Tipy!A62</f>
        <v>25</v>
      </c>
      <c r="D23" s="242" t="str">
        <f>IF(Tipy!B62="","",Tipy!B62)</f>
        <v>Roman9YNWA</v>
      </c>
      <c r="E23" s="51">
        <f>SUM(F23:J23)</f>
        <v>770</v>
      </c>
      <c r="F23" s="246">
        <f>IF(ISBLANK(Výsledky!$I$3),"-",SUM(K23:O23,Q23,S23,U23,V23,X23,Z23,AB23,AC23,AE23:AG23,AI23,AK23:AM23,AP23,AS23:AU23,AW23,AY23,BB23,BD23,BG23:BJ23,BL23,BO23,BP23,BR23,BT23,BU23))</f>
        <v>470</v>
      </c>
      <c r="G23" s="267">
        <f>IF(ISBLANK(Výsledky!$AY$3),"-",SUM(P23,T23,W23,AA23,AD23,AH23,AV23,AX23,BC23,BE23,BK23,BM23,BQ23,BS23,BV23))</f>
        <v>190</v>
      </c>
      <c r="H23" s="268">
        <f>IF(ISBLANK(Výsledky!$BM$3),"-",SUM(R23,Y23,AJ23,AO23,AQ23,AZ23))</f>
        <v>110</v>
      </c>
      <c r="I23" s="247" t="str">
        <f>IF(ISBLANK(Výsledky!$GI$3),"-",SUM(AN23,AR23,BA23,BF23,BN23,BW23))</f>
        <v>-</v>
      </c>
      <c r="J23" s="262" t="str">
        <f>IF(ISBLANK(Výsledky!$I$3),"",Výsledky!I67)</f>
        <v>-</v>
      </c>
      <c r="K23" s="265">
        <f>IF(ISBLANK(Výsledky!$P$3),"",Výsledky!P68)</f>
        <v>40</v>
      </c>
      <c r="L23" s="266">
        <f>IF(ISBLANK(Výsledky!$W$3),"",Výsledky!W68)</f>
        <v>80</v>
      </c>
      <c r="M23" s="256">
        <f>IF(ISBLANK(Výsledky!$AD$3),"",Výsledky!AD68)</f>
        <v>20</v>
      </c>
      <c r="N23" s="256">
        <f>IF(ISBLANK(Výsledky!$AK$3),"",Výsledky!AK68)</f>
        <v>40</v>
      </c>
      <c r="O23" s="256">
        <f>IF(ISBLANK(Výsledky!$AR$3),"",Výsledky!AR68)</f>
        <v>50</v>
      </c>
      <c r="P23" s="256">
        <f>IF(ISBLANK(Výsledky!$AY$3),"",Výsledky!AY68)</f>
        <v>80</v>
      </c>
      <c r="Q23" s="256">
        <f>IF(ISBLANK(Výsledky!$BF$3),"",Výsledky!BF68)</f>
        <v>40</v>
      </c>
      <c r="R23" s="256">
        <f>IF(ISBLANK(Výsledky!$BM$3),"",Výsledky!BM68)</f>
        <v>80</v>
      </c>
      <c r="S23" s="256">
        <f>IF(ISBLANK(Výsledky!$BT$3),"",Výsledky!BT68)</f>
        <v>0</v>
      </c>
      <c r="T23" s="256">
        <f>IF(ISBLANK(Výsledky!$CA$3),"",Výsledky!CA68)</f>
        <v>70</v>
      </c>
      <c r="U23" s="256">
        <f>IF(ISBLANK(Výsledky!$CH$3),"",Výsledky!CH68)</f>
        <v>0</v>
      </c>
      <c r="V23" s="256">
        <f>IF(ISBLANK(Výsledky!$CO$3),"",Výsledky!CO68)</f>
        <v>40</v>
      </c>
      <c r="W23" s="256" t="str">
        <f>IF(ISBLANK(Výsledky!$CV$3),"",Výsledky!CV68)</f>
        <v>-</v>
      </c>
      <c r="X23" s="256">
        <f>IF(ISBLANK(Výsledky!$DC$3),"",Výsledky!DC68)</f>
        <v>80</v>
      </c>
      <c r="Y23" s="256">
        <f>IF(ISBLANK(Výsledky!$DJ$3),"",Výsledky!DJ68)</f>
        <v>30</v>
      </c>
      <c r="Z23" s="256">
        <f>IF(ISBLANK(Výsledky!$DQ$3),"",Výsledky!DQ68)</f>
        <v>0</v>
      </c>
      <c r="AA23" s="256">
        <f>IF(ISBLANK(Výsledky!$DX$3),"",Výsledky!DX68)</f>
        <v>0</v>
      </c>
      <c r="AB23" s="256">
        <f>IF(ISBLANK(Výsledky!$EE$3),"",Výsledky!EE68)</f>
        <v>50</v>
      </c>
      <c r="AC23" s="256">
        <f>IF(ISBLANK(Výsledky!$EL$3),"",Výsledky!EL68)</f>
        <v>30</v>
      </c>
      <c r="AD23" s="256">
        <f>IF(ISBLANK(Výsledky!$ES$3),"",Výsledky!ES68)</f>
        <v>40</v>
      </c>
      <c r="AE23" s="256" t="str">
        <f>IF(ISBLANK(Výsledky!$EZ$3),"",Výsledky!EZ68)</f>
        <v>-</v>
      </c>
      <c r="AF23" s="256" t="str">
        <f>IF(ISBLANK(Výsledky!$FG$3),"",Výsledky!FG68)</f>
        <v/>
      </c>
      <c r="AG23" s="256" t="str">
        <f>IF(ISBLANK(Výsledky!$FN$3),"",Výsledky!FN68)</f>
        <v/>
      </c>
      <c r="AH23" s="256" t="str">
        <f>IF(ISBLANK(Výsledky!$FU$3),"",Výsledky!FU68)</f>
        <v/>
      </c>
      <c r="AI23" s="256" t="str">
        <f>IF(ISBLANK(Výsledky!$GB$3),"",Výsledky!GB68)</f>
        <v/>
      </c>
      <c r="AJ23" s="256" t="str">
        <f>IF(ISBLANK(Výsledky!$GI$3),"",Výsledky!GI68)</f>
        <v/>
      </c>
      <c r="AK23" s="256" t="str">
        <f>IF(ISBLANK(Výsledky!$GP$3),"",Výsledky!GP68)</f>
        <v/>
      </c>
      <c r="AL23" s="256" t="str">
        <f>IF(ISBLANK(Výsledky!$GW$3),"",Výsledky!GW68)</f>
        <v/>
      </c>
      <c r="AM23" s="256" t="str">
        <f>IF(ISBLANK(Výsledky!$HD$3),"",Výsledky!HD68)</f>
        <v/>
      </c>
      <c r="AN23" s="256" t="str">
        <f>IF(ISBLANK(Výsledky!$HK$3),"",Výsledky!HK68)</f>
        <v/>
      </c>
      <c r="AO23" s="256" t="str">
        <f>IF(ISBLANK(Výsledky!$HR$3),"",Výsledky!HR68)</f>
        <v/>
      </c>
      <c r="AP23" s="256" t="str">
        <f>IF(ISBLANK(Výsledky!$HY$3),"",Výsledky!HY68)</f>
        <v/>
      </c>
      <c r="AQ23" s="256" t="str">
        <f>IF(ISBLANK(Výsledky!$IF$3),"",Výsledky!IF68)</f>
        <v/>
      </c>
      <c r="AR23" s="256" t="str">
        <f>IF(ISBLANK(Výsledky!$IM$3),"",Výsledky!IM68)</f>
        <v/>
      </c>
      <c r="AS23" s="256" t="str">
        <f>IF(ISBLANK(Výsledky!$IT$3),"",Výsledky!IT68)</f>
        <v/>
      </c>
      <c r="AT23" s="256" t="str">
        <f>IF(ISBLANK(Výsledky!$JA$3),"",Výsledky!JA68)</f>
        <v/>
      </c>
      <c r="AU23" s="256" t="str">
        <f>IF(ISBLANK(Výsledky!$JH$3),"",Výsledky!JH68)</f>
        <v/>
      </c>
      <c r="AV23" s="256" t="str">
        <f>IF(ISBLANK(Výsledky!$JO$3),"",Výsledky!JO68)</f>
        <v/>
      </c>
      <c r="AW23" s="256" t="str">
        <f>IF(ISBLANK(Výsledky!$JV$3),"",Výsledky!JV68)</f>
        <v/>
      </c>
      <c r="AX23" s="256" t="str">
        <f>IF(ISBLANK(Výsledky!$KC$3),"",Výsledky!KC68)</f>
        <v/>
      </c>
      <c r="AY23" s="256" t="str">
        <f>IF(ISBLANK(Výsledky!$KJ$3),"",Výsledky!KJ68)</f>
        <v/>
      </c>
      <c r="AZ23" s="256" t="str">
        <f>IF(ISBLANK(Výsledky!$KQ$3),"",Výsledky!KQ68)</f>
        <v/>
      </c>
      <c r="BA23" s="256" t="str">
        <f>IF(ISBLANK(Výsledky!$KX$3),"",Výsledky!KX68)</f>
        <v/>
      </c>
      <c r="BB23" s="256" t="str">
        <f>IF(ISBLANK(Výsledky!$LE$3),"",Výsledky!LE68)</f>
        <v/>
      </c>
      <c r="BC23" s="256" t="str">
        <f>IF(ISBLANK(Výsledky!$LL$3),"",Výsledky!LL68)</f>
        <v/>
      </c>
      <c r="BD23" s="256" t="str">
        <f>IF(ISBLANK(Výsledky!$LS$3),"",Výsledky!LS68)</f>
        <v/>
      </c>
      <c r="BE23" s="256" t="str">
        <f>IF(ISBLANK(Výsledky!$LZ$3),"",Výsledky!LZ68)</f>
        <v/>
      </c>
      <c r="BF23" s="256" t="str">
        <f>IF(ISBLANK(Výsledky!$MG$3),"",Výsledky!MG68)</f>
        <v/>
      </c>
      <c r="BG23" s="256" t="str">
        <f>IF(ISBLANK(Výsledky!$MN$3),"",Výsledky!MN68)</f>
        <v/>
      </c>
      <c r="BH23" s="256" t="str">
        <f>IF(ISBLANK(Výsledky!$MU$3),"",Výsledky!MU68)</f>
        <v/>
      </c>
      <c r="BI23" s="256" t="str">
        <f>IF(ISBLANK(Výsledky!$NB$3),"",Výsledky!NB68)</f>
        <v/>
      </c>
      <c r="BJ23" s="256" t="str">
        <f>IF(ISBLANK(Výsledky!$NI$3),"",Výsledky!NI68)</f>
        <v/>
      </c>
      <c r="BK23" s="256" t="str">
        <f>IF(ISBLANK(Výsledky!$NP$3),"",Výsledky!NP68)</f>
        <v/>
      </c>
      <c r="BL23" s="256" t="str">
        <f>IF(ISBLANK(Výsledky!$NW$3),"",Výsledky!NW68)</f>
        <v/>
      </c>
      <c r="BM23" s="256" t="str">
        <f>IF(ISBLANK(Výsledky!$OD$3),"",Výsledky!OD68)</f>
        <v/>
      </c>
      <c r="BN23" s="256" t="str">
        <f>IF(ISBLANK(Výsledky!$OK$3),"",Výsledky!OK68)</f>
        <v/>
      </c>
      <c r="BO23" s="256" t="str">
        <f>IF(ISBLANK(Výsledky!$OR$3),"",Výsledky!OR68)</f>
        <v/>
      </c>
      <c r="BP23" s="256" t="str">
        <f>IF(ISBLANK(Výsledky!$OY$3),"",Výsledky!OY68)</f>
        <v/>
      </c>
      <c r="BQ23" s="256" t="str">
        <f>IF(ISBLANK(Výsledky!$PF$3),"",Výsledky!PF68)</f>
        <v/>
      </c>
      <c r="BR23" s="256" t="str">
        <f>IF(ISBLANK(Výsledky!$PM$3),"",Výsledky!PM68)</f>
        <v/>
      </c>
      <c r="BS23" s="256" t="str">
        <f>IF(ISBLANK(Výsledky!$PT$3),"",Výsledky!PT68)</f>
        <v/>
      </c>
      <c r="BT23" s="256" t="str">
        <f>IF(ISBLANK(Výsledky!$QA$3),"",Výsledky!QA68)</f>
        <v/>
      </c>
      <c r="BU23" s="256" t="str">
        <f>IF(ISBLANK(Výsledky!$QH$3),"",Výsledky!QH68)</f>
        <v/>
      </c>
      <c r="BV23" s="256" t="str">
        <f>IF(ISBLANK(Výsledky!$QO$3),"",Výsledky!QO68)</f>
        <v/>
      </c>
      <c r="BW23" s="291" t="str">
        <f>IF(ISBLANK(Výsledky!$QV$3),"",Výsledky!QV68)</f>
        <v/>
      </c>
      <c r="BX23" s="49"/>
      <c r="BY23" s="122"/>
      <c r="BZ23" s="49"/>
      <c r="CA23" s="122"/>
      <c r="CB23" s="378"/>
      <c r="CC23" s="378"/>
      <c r="CD23" s="378"/>
      <c r="CE23" s="378"/>
      <c r="CF23" s="378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40" t="s">
        <v>112</v>
      </c>
      <c r="C24" s="53">
        <f>Tipy!A44</f>
        <v>20</v>
      </c>
      <c r="D24" s="242" t="str">
        <f>IF(Tipy!B44="","",Tipy!B44)</f>
        <v>Matej14</v>
      </c>
      <c r="E24" s="51">
        <f>SUM(F24:J24)</f>
        <v>720</v>
      </c>
      <c r="F24" s="246">
        <f>IF(ISBLANK(Výsledky!$I$3),"-",SUM(K24:O24,Q24,S24,U24,V24,X24,Z24,AB24,AC24,AE24:AG24,AI24,AK24:AM24,AP24,AS24:AU24,AW24,AY24,BB24,BD24,BG24:BJ24,BL24,BO24,BP24,BR24,BT24,BU24))</f>
        <v>400</v>
      </c>
      <c r="G24" s="267">
        <f>IF(ISBLANK(Výsledky!$AY$3),"-",SUM(P24,T24,W24,AA24,AD24,AH24,AV24,AX24,BC24,BE24,BK24,BM24,BQ24,BS24,BV24))</f>
        <v>190</v>
      </c>
      <c r="H24" s="268">
        <f>IF(ISBLANK(Výsledky!$BM$3),"-",SUM(R24,Y24,AJ24,AO24,AQ24,AZ24))</f>
        <v>130</v>
      </c>
      <c r="I24" s="247" t="str">
        <f>IF(ISBLANK(Výsledky!$GI$3),"-",SUM(AN24,AR24,BA24,BF24,BN24,BW24))</f>
        <v>-</v>
      </c>
      <c r="J24" s="262" t="str">
        <f>IF(ISBLANK(Výsledky!$I$3),"",Výsledky!I50)</f>
        <v>-</v>
      </c>
      <c r="K24" s="265">
        <f>IF(ISBLANK(Výsledky!$P$3),"",Výsledky!P50)</f>
        <v>40</v>
      </c>
      <c r="L24" s="266">
        <f>IF(ISBLANK(Výsledky!$W$3),"",Výsledky!W50)</f>
        <v>50</v>
      </c>
      <c r="M24" s="256">
        <f>IF(ISBLANK(Výsledky!$AD$3),"",Výsledky!AD50)</f>
        <v>60</v>
      </c>
      <c r="N24" s="256">
        <f>IF(ISBLANK(Výsledky!$AK$3),"",Výsledky!AK50)</f>
        <v>20</v>
      </c>
      <c r="O24" s="256">
        <f>IF(ISBLANK(Výsledky!$AR$3),"",Výsledky!AR50)</f>
        <v>20</v>
      </c>
      <c r="P24" s="256">
        <f>IF(ISBLANK(Výsledky!$AY$3),"",Výsledky!AY50)</f>
        <v>60</v>
      </c>
      <c r="Q24" s="256">
        <f>IF(ISBLANK(Výsledky!$BF$3),"",Výsledky!BF50)</f>
        <v>50</v>
      </c>
      <c r="R24" s="256">
        <f>IF(ISBLANK(Výsledky!$BM$3),"",Výsledky!BM50)</f>
        <v>80</v>
      </c>
      <c r="S24" s="256" t="str">
        <f>IF(ISBLANK(Výsledky!$BT$3),"",Výsledky!BT50)</f>
        <v>-</v>
      </c>
      <c r="T24" s="256">
        <f>IF(ISBLANK(Výsledky!$CA$3),"",Výsledky!CA50)</f>
        <v>30</v>
      </c>
      <c r="U24" s="256">
        <f>IF(ISBLANK(Výsledky!$CH$3),"",Výsledky!CH50)</f>
        <v>20</v>
      </c>
      <c r="V24" s="256">
        <f>IF(ISBLANK(Výsledky!$CO$3),"",Výsledky!CO50)</f>
        <v>50</v>
      </c>
      <c r="W24" s="256">
        <f>IF(ISBLANK(Výsledky!$CV$3),"",Výsledky!CV50)</f>
        <v>40</v>
      </c>
      <c r="X24" s="256">
        <f>IF(ISBLANK(Výsledky!$DC$3),"",Výsledky!DC50)</f>
        <v>40</v>
      </c>
      <c r="Y24" s="256">
        <f>IF(ISBLANK(Výsledky!$DJ$3),"",Výsledky!DJ50)</f>
        <v>50</v>
      </c>
      <c r="Z24" s="256">
        <f>IF(ISBLANK(Výsledky!$DQ$3),"",Výsledky!DQ50)</f>
        <v>0</v>
      </c>
      <c r="AA24" s="256">
        <f>IF(ISBLANK(Výsledky!$DX$3),"",Výsledky!DX50)</f>
        <v>20</v>
      </c>
      <c r="AB24" s="256">
        <f>IF(ISBLANK(Výsledky!$EE$3),"",Výsledky!EE50)</f>
        <v>50</v>
      </c>
      <c r="AC24" s="256">
        <f>IF(ISBLANK(Výsledky!$EL$3),"",Výsledky!EL50)</f>
        <v>0</v>
      </c>
      <c r="AD24" s="256">
        <f>IF(ISBLANK(Výsledky!$ES$3),"",Výsledky!ES50)</f>
        <v>40</v>
      </c>
      <c r="AE24" s="256" t="str">
        <f>IF(ISBLANK(Výsledky!$EZ$3),"",Výsledky!EZ50)</f>
        <v>-</v>
      </c>
      <c r="AF24" s="256" t="str">
        <f>IF(ISBLANK(Výsledky!$FG$3),"",Výsledky!FG50)</f>
        <v/>
      </c>
      <c r="AG24" s="256" t="str">
        <f>IF(ISBLANK(Výsledky!$FN$3),"",Výsledky!FN50)</f>
        <v/>
      </c>
      <c r="AH24" s="256" t="str">
        <f>IF(ISBLANK(Výsledky!$FU$3),"",Výsledky!FU50)</f>
        <v/>
      </c>
      <c r="AI24" s="256" t="str">
        <f>IF(ISBLANK(Výsledky!$GB$3),"",Výsledky!GB50)</f>
        <v/>
      </c>
      <c r="AJ24" s="256" t="str">
        <f>IF(ISBLANK(Výsledky!$GI$3),"",Výsledky!GI50)</f>
        <v/>
      </c>
      <c r="AK24" s="256" t="str">
        <f>IF(ISBLANK(Výsledky!$GP$3),"",Výsledky!GP50)</f>
        <v/>
      </c>
      <c r="AL24" s="256" t="str">
        <f>IF(ISBLANK(Výsledky!$GW$3),"",Výsledky!GW50)</f>
        <v/>
      </c>
      <c r="AM24" s="256" t="str">
        <f>IF(ISBLANK(Výsledky!$HD$3),"",Výsledky!HD50)</f>
        <v/>
      </c>
      <c r="AN24" s="256" t="str">
        <f>IF(ISBLANK(Výsledky!$HK$3),"",Výsledky!HK50)</f>
        <v/>
      </c>
      <c r="AO24" s="256" t="str">
        <f>IF(ISBLANK(Výsledky!$HR$3),"",Výsledky!HR50)</f>
        <v/>
      </c>
      <c r="AP24" s="256" t="str">
        <f>IF(ISBLANK(Výsledky!$HY$3),"",Výsledky!HY50)</f>
        <v/>
      </c>
      <c r="AQ24" s="256" t="str">
        <f>IF(ISBLANK(Výsledky!$IF$3),"",Výsledky!IF50)</f>
        <v/>
      </c>
      <c r="AR24" s="256" t="str">
        <f>IF(ISBLANK(Výsledky!$IM$3),"",Výsledky!IM50)</f>
        <v/>
      </c>
      <c r="AS24" s="256" t="str">
        <f>IF(ISBLANK(Výsledky!$IT$3),"",Výsledky!IT50)</f>
        <v/>
      </c>
      <c r="AT24" s="256" t="str">
        <f>IF(ISBLANK(Výsledky!$JA$3),"",Výsledky!JA50)</f>
        <v/>
      </c>
      <c r="AU24" s="256" t="str">
        <f>IF(ISBLANK(Výsledky!$JH$3),"",Výsledky!JH50)</f>
        <v/>
      </c>
      <c r="AV24" s="256" t="str">
        <f>IF(ISBLANK(Výsledky!$JO$3),"",Výsledky!JO50)</f>
        <v/>
      </c>
      <c r="AW24" s="256" t="str">
        <f>IF(ISBLANK(Výsledky!$JV$3),"",Výsledky!JV50)</f>
        <v/>
      </c>
      <c r="AX24" s="256" t="str">
        <f>IF(ISBLANK(Výsledky!$KC$3),"",Výsledky!KC50)</f>
        <v/>
      </c>
      <c r="AY24" s="256" t="str">
        <f>IF(ISBLANK(Výsledky!$KJ$3),"",Výsledky!KJ50)</f>
        <v/>
      </c>
      <c r="AZ24" s="256" t="str">
        <f>IF(ISBLANK(Výsledky!$KQ$3),"",Výsledky!KQ50)</f>
        <v/>
      </c>
      <c r="BA24" s="256" t="str">
        <f>IF(ISBLANK(Výsledky!$KX$3),"",Výsledky!KX50)</f>
        <v/>
      </c>
      <c r="BB24" s="256" t="str">
        <f>IF(ISBLANK(Výsledky!$LE$3),"",Výsledky!LE50)</f>
        <v/>
      </c>
      <c r="BC24" s="256" t="str">
        <f>IF(ISBLANK(Výsledky!$LL$3),"",Výsledky!LL50)</f>
        <v/>
      </c>
      <c r="BD24" s="256" t="str">
        <f>IF(ISBLANK(Výsledky!$LS$3),"",Výsledky!LS50)</f>
        <v/>
      </c>
      <c r="BE24" s="256" t="str">
        <f>IF(ISBLANK(Výsledky!$LZ$3),"",Výsledky!LZ50)</f>
        <v/>
      </c>
      <c r="BF24" s="256" t="str">
        <f>IF(ISBLANK(Výsledky!$MG$3),"",Výsledky!MG50)</f>
        <v/>
      </c>
      <c r="BG24" s="256" t="str">
        <f>IF(ISBLANK(Výsledky!$MN$3),"",Výsledky!MN50)</f>
        <v/>
      </c>
      <c r="BH24" s="256" t="str">
        <f>IF(ISBLANK(Výsledky!$MU$3),"",Výsledky!MU50)</f>
        <v/>
      </c>
      <c r="BI24" s="256" t="str">
        <f>IF(ISBLANK(Výsledky!$NB$3),"",Výsledky!NB50)</f>
        <v/>
      </c>
      <c r="BJ24" s="256" t="str">
        <f>IF(ISBLANK(Výsledky!$NI$3),"",Výsledky!NI50)</f>
        <v/>
      </c>
      <c r="BK24" s="256" t="str">
        <f>IF(ISBLANK(Výsledky!$NP$3),"",Výsledky!NP50)</f>
        <v/>
      </c>
      <c r="BL24" s="256" t="str">
        <f>IF(ISBLANK(Výsledky!$NW$3),"",Výsledky!NW50)</f>
        <v/>
      </c>
      <c r="BM24" s="256" t="str">
        <f>IF(ISBLANK(Výsledky!$OD$3),"",Výsledky!OD50)</f>
        <v/>
      </c>
      <c r="BN24" s="256" t="str">
        <f>IF(ISBLANK(Výsledky!$OK$3),"",Výsledky!OK50)</f>
        <v/>
      </c>
      <c r="BO24" s="256" t="str">
        <f>IF(ISBLANK(Výsledky!$OR$3),"",Výsledky!OR50)</f>
        <v/>
      </c>
      <c r="BP24" s="256" t="str">
        <f>IF(ISBLANK(Výsledky!$OY$3),"",Výsledky!OY50)</f>
        <v/>
      </c>
      <c r="BQ24" s="256" t="str">
        <f>IF(ISBLANK(Výsledky!$PF$3),"",Výsledky!PF50)</f>
        <v/>
      </c>
      <c r="BR24" s="256" t="str">
        <f>IF(ISBLANK(Výsledky!$PM$3),"",Výsledky!PM50)</f>
        <v/>
      </c>
      <c r="BS24" s="256" t="str">
        <f>IF(ISBLANK(Výsledky!$PT$3),"",Výsledky!PT50)</f>
        <v/>
      </c>
      <c r="BT24" s="256" t="str">
        <f>IF(ISBLANK(Výsledky!$QA$3),"",Výsledky!QA50)</f>
        <v/>
      </c>
      <c r="BU24" s="256" t="str">
        <f>IF(ISBLANK(Výsledky!$QH$3),"",Výsledky!QH50)</f>
        <v/>
      </c>
      <c r="BV24" s="256" t="str">
        <f>IF(ISBLANK(Výsledky!$QO$3),"",Výsledky!QO50)</f>
        <v/>
      </c>
      <c r="BW24" s="291" t="str">
        <f>IF(ISBLANK(Výsledky!$QV$3),"",Výsledky!QV50)</f>
        <v/>
      </c>
      <c r="BX24" s="49"/>
      <c r="BY24" s="122"/>
      <c r="BZ24" s="49"/>
      <c r="CA24" s="122"/>
      <c r="CB24" s="378"/>
      <c r="CC24" s="378"/>
      <c r="CD24" s="378"/>
      <c r="CE24" s="378"/>
      <c r="CF24" s="378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40" t="s">
        <v>113</v>
      </c>
      <c r="C25" s="53">
        <f>Tipy!A56</f>
        <v>27</v>
      </c>
      <c r="D25" s="242" t="str">
        <f>IF(Tipy!B56="","",Tipy!B56)</f>
        <v>petro fonka</v>
      </c>
      <c r="E25" s="51">
        <f>SUM(F25:J25)</f>
        <v>710</v>
      </c>
      <c r="F25" s="246">
        <f>IF(ISBLANK(Výsledky!$I$3),"-",SUM(K25:O25,Q25,S25,U25,V25,X25,Z25,AB25,AC25,AE25:AG25,AI25,AK25:AM25,AP25,AS25:AU25,AW25,AY25,BB25,BD25,BG25:BJ25,BL25,BO25,BP25,BR25,BT25,BU25))</f>
        <v>470</v>
      </c>
      <c r="G25" s="267">
        <f>IF(ISBLANK(Výsledky!$AY$3),"-",SUM(P25,T25,W25,AA25,AD25,AH25,AV25,AX25,BC25,BE25,BK25,BM25,BQ25,BS25,BV25))</f>
        <v>150</v>
      </c>
      <c r="H25" s="268">
        <f>IF(ISBLANK(Výsledky!$BM$3),"-",SUM(R25,Y25,AJ25,AO25,AQ25,AZ25))</f>
        <v>90</v>
      </c>
      <c r="I25" s="247" t="str">
        <f>IF(ISBLANK(Výsledky!$GI$3),"-",SUM(AN25,AR25,BA25,BF25,BN25,BW25))</f>
        <v>-</v>
      </c>
      <c r="J25" s="262" t="str">
        <f>IF(ISBLANK(Výsledky!$I$3),"",Výsledky!I61)</f>
        <v>-</v>
      </c>
      <c r="K25" s="265">
        <f>IF(ISBLANK(Výsledky!$P$3),"",Výsledky!P62)</f>
        <v>20</v>
      </c>
      <c r="L25" s="266">
        <f>IF(ISBLANK(Výsledky!$W$3),"",Výsledky!W62)</f>
        <v>50</v>
      </c>
      <c r="M25" s="256">
        <f>IF(ISBLANK(Výsledky!$AD$3),"",Výsledky!AD62)</f>
        <v>30</v>
      </c>
      <c r="N25" s="256">
        <f>IF(ISBLANK(Výsledky!$AK$3),"",Výsledky!AK62)</f>
        <v>20</v>
      </c>
      <c r="O25" s="256">
        <f>IF(ISBLANK(Výsledky!$AR$3),"",Výsledky!AR62)</f>
        <v>60</v>
      </c>
      <c r="P25" s="256">
        <f>IF(ISBLANK(Výsledky!$AY$3),"",Výsledky!AY62)</f>
        <v>50</v>
      </c>
      <c r="Q25" s="256">
        <f>IF(ISBLANK(Výsledky!$BF$3),"",Výsledky!BF62)</f>
        <v>50</v>
      </c>
      <c r="R25" s="256">
        <f>IF(ISBLANK(Výsledky!$BM$3),"",Výsledky!BM62)</f>
        <v>50</v>
      </c>
      <c r="S25" s="256">
        <f>IF(ISBLANK(Výsledky!$BT$3),"",Výsledky!BT62)</f>
        <v>0</v>
      </c>
      <c r="T25" s="256">
        <f>IF(ISBLANK(Výsledky!$CA$3),"",Výsledky!CA62)</f>
        <v>20</v>
      </c>
      <c r="U25" s="256">
        <f>IF(ISBLANK(Výsledky!$CH$3),"",Výsledky!CH62)</f>
        <v>30</v>
      </c>
      <c r="V25" s="256">
        <f>IF(ISBLANK(Výsledky!$CO$3),"",Výsledky!CO62)</f>
        <v>60</v>
      </c>
      <c r="W25" s="256">
        <f>IF(ISBLANK(Výsledky!$CV$3),"",Výsledky!CV62)</f>
        <v>40</v>
      </c>
      <c r="X25" s="256">
        <f>IF(ISBLANK(Výsledky!$DC$3),"",Výsledky!DC62)</f>
        <v>50</v>
      </c>
      <c r="Y25" s="256">
        <f>IF(ISBLANK(Výsledky!$DJ$3),"",Výsledky!DJ62)</f>
        <v>40</v>
      </c>
      <c r="Z25" s="256">
        <f>IF(ISBLANK(Výsledky!$DQ$3),"",Výsledky!DQ62)</f>
        <v>0</v>
      </c>
      <c r="AA25" s="256">
        <f>IF(ISBLANK(Výsledky!$DX$3),"",Výsledky!DX62)</f>
        <v>0</v>
      </c>
      <c r="AB25" s="256">
        <f>IF(ISBLANK(Výsledky!$EE$3),"",Výsledky!EE62)</f>
        <v>40</v>
      </c>
      <c r="AC25" s="256">
        <f>IF(ISBLANK(Výsledky!$EL$3),"",Výsledky!EL62)</f>
        <v>40</v>
      </c>
      <c r="AD25" s="256">
        <f>IF(ISBLANK(Výsledky!$ES$3),"",Výsledky!ES62)</f>
        <v>40</v>
      </c>
      <c r="AE25" s="256">
        <f>IF(ISBLANK(Výsledky!$EZ$3),"",Výsledky!EZ62)</f>
        <v>20</v>
      </c>
      <c r="AF25" s="256" t="str">
        <f>IF(ISBLANK(Výsledky!$FG$3),"",Výsledky!FG62)</f>
        <v/>
      </c>
      <c r="AG25" s="256" t="str">
        <f>IF(ISBLANK(Výsledky!$FN$3),"",Výsledky!FN62)</f>
        <v/>
      </c>
      <c r="AH25" s="256" t="str">
        <f>IF(ISBLANK(Výsledky!$FU$3),"",Výsledky!FU62)</f>
        <v/>
      </c>
      <c r="AI25" s="256" t="str">
        <f>IF(ISBLANK(Výsledky!$GB$3),"",Výsledky!GB62)</f>
        <v/>
      </c>
      <c r="AJ25" s="256" t="str">
        <f>IF(ISBLANK(Výsledky!$GI$3),"",Výsledky!GI62)</f>
        <v/>
      </c>
      <c r="AK25" s="256" t="str">
        <f>IF(ISBLANK(Výsledky!$GP$3),"",Výsledky!GP62)</f>
        <v/>
      </c>
      <c r="AL25" s="256" t="str">
        <f>IF(ISBLANK(Výsledky!$GW$3),"",Výsledky!GW62)</f>
        <v/>
      </c>
      <c r="AM25" s="256" t="str">
        <f>IF(ISBLANK(Výsledky!$HD$3),"",Výsledky!HD62)</f>
        <v/>
      </c>
      <c r="AN25" s="256" t="str">
        <f>IF(ISBLANK(Výsledky!$HK$3),"",Výsledky!HK62)</f>
        <v/>
      </c>
      <c r="AO25" s="256" t="str">
        <f>IF(ISBLANK(Výsledky!$HR$3),"",Výsledky!HR62)</f>
        <v/>
      </c>
      <c r="AP25" s="256" t="str">
        <f>IF(ISBLANK(Výsledky!$HY$3),"",Výsledky!HY62)</f>
        <v/>
      </c>
      <c r="AQ25" s="256" t="str">
        <f>IF(ISBLANK(Výsledky!$IF$3),"",Výsledky!IF62)</f>
        <v/>
      </c>
      <c r="AR25" s="256" t="str">
        <f>IF(ISBLANK(Výsledky!$IM$3),"",Výsledky!IM62)</f>
        <v/>
      </c>
      <c r="AS25" s="256" t="str">
        <f>IF(ISBLANK(Výsledky!$IT$3),"",Výsledky!IT62)</f>
        <v/>
      </c>
      <c r="AT25" s="256" t="str">
        <f>IF(ISBLANK(Výsledky!$JA$3),"",Výsledky!JA62)</f>
        <v/>
      </c>
      <c r="AU25" s="256" t="str">
        <f>IF(ISBLANK(Výsledky!$JH$3),"",Výsledky!JH62)</f>
        <v/>
      </c>
      <c r="AV25" s="256" t="str">
        <f>IF(ISBLANK(Výsledky!$JO$3),"",Výsledky!JO62)</f>
        <v/>
      </c>
      <c r="AW25" s="256" t="str">
        <f>IF(ISBLANK(Výsledky!$JV$3),"",Výsledky!JV62)</f>
        <v/>
      </c>
      <c r="AX25" s="256" t="str">
        <f>IF(ISBLANK(Výsledky!$KC$3),"",Výsledky!KC62)</f>
        <v/>
      </c>
      <c r="AY25" s="256" t="str">
        <f>IF(ISBLANK(Výsledky!$KJ$3),"",Výsledky!KJ62)</f>
        <v/>
      </c>
      <c r="AZ25" s="256" t="str">
        <f>IF(ISBLANK(Výsledky!$KQ$3),"",Výsledky!KQ62)</f>
        <v/>
      </c>
      <c r="BA25" s="256" t="str">
        <f>IF(ISBLANK(Výsledky!$KX$3),"",Výsledky!KX62)</f>
        <v/>
      </c>
      <c r="BB25" s="256" t="str">
        <f>IF(ISBLANK(Výsledky!$LE$3),"",Výsledky!LE62)</f>
        <v/>
      </c>
      <c r="BC25" s="256" t="str">
        <f>IF(ISBLANK(Výsledky!$LL$3),"",Výsledky!LL62)</f>
        <v/>
      </c>
      <c r="BD25" s="256" t="str">
        <f>IF(ISBLANK(Výsledky!$LS$3),"",Výsledky!LS62)</f>
        <v/>
      </c>
      <c r="BE25" s="256" t="str">
        <f>IF(ISBLANK(Výsledky!$LZ$3),"",Výsledky!LZ62)</f>
        <v/>
      </c>
      <c r="BF25" s="256" t="str">
        <f>IF(ISBLANK(Výsledky!$MG$3),"",Výsledky!MG62)</f>
        <v/>
      </c>
      <c r="BG25" s="256" t="str">
        <f>IF(ISBLANK(Výsledky!$MN$3),"",Výsledky!MN62)</f>
        <v/>
      </c>
      <c r="BH25" s="256" t="str">
        <f>IF(ISBLANK(Výsledky!$MU$3),"",Výsledky!MU62)</f>
        <v/>
      </c>
      <c r="BI25" s="256" t="str">
        <f>IF(ISBLANK(Výsledky!$NB$3),"",Výsledky!NB62)</f>
        <v/>
      </c>
      <c r="BJ25" s="256" t="str">
        <f>IF(ISBLANK(Výsledky!$NI$3),"",Výsledky!NI62)</f>
        <v/>
      </c>
      <c r="BK25" s="256" t="str">
        <f>IF(ISBLANK(Výsledky!$NP$3),"",Výsledky!NP62)</f>
        <v/>
      </c>
      <c r="BL25" s="256" t="str">
        <f>IF(ISBLANK(Výsledky!$NW$3),"",Výsledky!NW62)</f>
        <v/>
      </c>
      <c r="BM25" s="256" t="str">
        <f>IF(ISBLANK(Výsledky!$OD$3),"",Výsledky!OD62)</f>
        <v/>
      </c>
      <c r="BN25" s="256" t="str">
        <f>IF(ISBLANK(Výsledky!$OK$3),"",Výsledky!OK62)</f>
        <v/>
      </c>
      <c r="BO25" s="256" t="str">
        <f>IF(ISBLANK(Výsledky!$OR$3),"",Výsledky!OR62)</f>
        <v/>
      </c>
      <c r="BP25" s="256" t="str">
        <f>IF(ISBLANK(Výsledky!$OY$3),"",Výsledky!OY62)</f>
        <v/>
      </c>
      <c r="BQ25" s="256" t="str">
        <f>IF(ISBLANK(Výsledky!$PF$3),"",Výsledky!PF62)</f>
        <v/>
      </c>
      <c r="BR25" s="256" t="str">
        <f>IF(ISBLANK(Výsledky!$PM$3),"",Výsledky!PM62)</f>
        <v/>
      </c>
      <c r="BS25" s="256" t="str">
        <f>IF(ISBLANK(Výsledky!$PT$3),"",Výsledky!PT62)</f>
        <v/>
      </c>
      <c r="BT25" s="256" t="str">
        <f>IF(ISBLANK(Výsledky!$QA$3),"",Výsledky!QA62)</f>
        <v/>
      </c>
      <c r="BU25" s="256" t="str">
        <f>IF(ISBLANK(Výsledky!$QH$3),"",Výsledky!QH62)</f>
        <v/>
      </c>
      <c r="BV25" s="256" t="str">
        <f>IF(ISBLANK(Výsledky!$QO$3),"",Výsledky!QO62)</f>
        <v/>
      </c>
      <c r="BW25" s="291" t="str">
        <f>IF(ISBLANK(Výsledky!$QV$3),"",Výsledky!QV62)</f>
        <v/>
      </c>
      <c r="BX25" s="49"/>
      <c r="BY25" s="122"/>
      <c r="BZ25" s="49"/>
      <c r="CA25" s="122"/>
      <c r="CB25" s="378"/>
      <c r="CC25" s="378"/>
      <c r="CD25" s="378"/>
      <c r="CE25" s="378"/>
      <c r="CF25" s="378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40" t="s">
        <v>114</v>
      </c>
      <c r="C26" s="53">
        <f>Tipy!A12</f>
        <v>48</v>
      </c>
      <c r="D26" s="242" t="str">
        <f>IF(Tipy!B12="","",Tipy!B12)</f>
        <v>Blakes</v>
      </c>
      <c r="E26" s="51">
        <f>SUM(F26:J26)</f>
        <v>700</v>
      </c>
      <c r="F26" s="246">
        <f>IF(ISBLANK(Výsledky!$I$3),"-",SUM(K26:O26,Q26,S26,U26,V26,X26,Z26,AB26,AC26,AE26:AG26,AI26,AK26:AM26,AP26,AS26:AU26,AW26,AY26,BB26,BD26,BG26:BJ26,BL26,BO26,BP26,BR26,BT26,BU26))</f>
        <v>470</v>
      </c>
      <c r="G26" s="267">
        <f>IF(ISBLANK(Výsledky!$AY$3),"-",SUM(P26,T26,W26,AA26,AD26,AH26,AV26,AX26,BC26,BE26,BK26,BM26,BQ26,BS26,BV26))</f>
        <v>130</v>
      </c>
      <c r="H26" s="268">
        <f>IF(ISBLANK(Výsledky!$BM$3),"-",SUM(R26,Y26,AJ26,AO26,AQ26,AZ26))</f>
        <v>100</v>
      </c>
      <c r="I26" s="247" t="str">
        <f>IF(ISBLANK(Výsledky!$GI$3),"-",SUM(AN26,AR26,BA26,BF26,BN26,BW26))</f>
        <v>-</v>
      </c>
      <c r="J26" s="262" t="str">
        <f>IF(ISBLANK(Výsledky!$I$3),"",Výsledky!I18)</f>
        <v>-</v>
      </c>
      <c r="K26" s="265">
        <f>IF(ISBLANK(Výsledky!$P$3),"",Výsledky!P18)</f>
        <v>80</v>
      </c>
      <c r="L26" s="266">
        <f>IF(ISBLANK(Výsledky!$W$3),"",Výsledky!W18)</f>
        <v>80</v>
      </c>
      <c r="M26" s="256">
        <f>IF(ISBLANK(Výsledky!$AD$3),"",Výsledky!AD18)</f>
        <v>60</v>
      </c>
      <c r="N26" s="256">
        <f>IF(ISBLANK(Výsledky!$AK$3),"",Výsledky!AK18)</f>
        <v>20</v>
      </c>
      <c r="O26" s="256">
        <f>IF(ISBLANK(Výsledky!$AR$3),"",Výsledky!AR18)</f>
        <v>50</v>
      </c>
      <c r="P26" s="256">
        <f>IF(ISBLANK(Výsledky!$AY$3),"",Výsledky!AY18)</f>
        <v>30</v>
      </c>
      <c r="Q26" s="256" t="str">
        <f>IF(ISBLANK(Výsledky!$BF$3),"",Výsledky!BF18)</f>
        <v>-</v>
      </c>
      <c r="R26" s="256">
        <f>IF(ISBLANK(Výsledky!$BM$3),"",Výsledky!BM18)</f>
        <v>40</v>
      </c>
      <c r="S26" s="256">
        <f>IF(ISBLANK(Výsledky!$BT$3),"",Výsledky!BT18)</f>
        <v>0</v>
      </c>
      <c r="T26" s="256">
        <f>IF(ISBLANK(Výsledky!$CA$3),"",Výsledky!CA18)</f>
        <v>20</v>
      </c>
      <c r="U26" s="256">
        <f>IF(ISBLANK(Výsledky!$CH$3),"",Výsledky!CH18)</f>
        <v>10</v>
      </c>
      <c r="V26" s="256">
        <f>IF(ISBLANK(Výsledky!$CO$3),"",Výsledky!CO18)</f>
        <v>20</v>
      </c>
      <c r="W26" s="256">
        <f>IF(ISBLANK(Výsledky!$CV$3),"",Výsledky!CV18)</f>
        <v>40</v>
      </c>
      <c r="X26" s="256">
        <f>IF(ISBLANK(Výsledky!$DC$3),"",Výsledky!DC18)</f>
        <v>50</v>
      </c>
      <c r="Y26" s="256">
        <f>IF(ISBLANK(Výsledky!$DJ$3),"",Výsledky!DJ18)</f>
        <v>60</v>
      </c>
      <c r="Z26" s="256">
        <f>IF(ISBLANK(Výsledky!$DQ$3),"",Výsledky!DQ18)</f>
        <v>0</v>
      </c>
      <c r="AA26" s="256" t="str">
        <f>IF(ISBLANK(Výsledky!$DX$3),"",Výsledky!DX18)</f>
        <v>-</v>
      </c>
      <c r="AB26" s="256">
        <f>IF(ISBLANK(Výsledky!$EE$3),"",Výsledky!EE18)</f>
        <v>0</v>
      </c>
      <c r="AC26" s="256">
        <f>IF(ISBLANK(Výsledky!$EL$3),"",Výsledky!EL18)</f>
        <v>60</v>
      </c>
      <c r="AD26" s="256">
        <f>IF(ISBLANK(Výsledky!$ES$3),"",Výsledky!ES18)</f>
        <v>40</v>
      </c>
      <c r="AE26" s="256">
        <f>IF(ISBLANK(Výsledky!$EZ$3),"",Výsledky!EZ18)</f>
        <v>40</v>
      </c>
      <c r="AF26" s="256" t="str">
        <f>IF(ISBLANK(Výsledky!$FG$3),"",Výsledky!FG18)</f>
        <v/>
      </c>
      <c r="AG26" s="256" t="str">
        <f>IF(ISBLANK(Výsledky!$FN$3),"",Výsledky!FN18)</f>
        <v/>
      </c>
      <c r="AH26" s="256" t="str">
        <f>IF(ISBLANK(Výsledky!$FU$3),"",Výsledky!FU18)</f>
        <v/>
      </c>
      <c r="AI26" s="256" t="str">
        <f>IF(ISBLANK(Výsledky!$GB$3),"",Výsledky!GB18)</f>
        <v/>
      </c>
      <c r="AJ26" s="256" t="str">
        <f>IF(ISBLANK(Výsledky!$GI$3),"",Výsledky!GI18)</f>
        <v/>
      </c>
      <c r="AK26" s="256" t="str">
        <f>IF(ISBLANK(Výsledky!$GP$3),"",Výsledky!GP18)</f>
        <v/>
      </c>
      <c r="AL26" s="256" t="str">
        <f>IF(ISBLANK(Výsledky!$GW$3),"",Výsledky!GW18)</f>
        <v/>
      </c>
      <c r="AM26" s="256" t="str">
        <f>IF(ISBLANK(Výsledky!$HD$3),"",Výsledky!HD18)</f>
        <v/>
      </c>
      <c r="AN26" s="256" t="str">
        <f>IF(ISBLANK(Výsledky!$HK$3),"",Výsledky!HK18)</f>
        <v/>
      </c>
      <c r="AO26" s="256" t="str">
        <f>IF(ISBLANK(Výsledky!$HR$3),"",Výsledky!HR18)</f>
        <v/>
      </c>
      <c r="AP26" s="256" t="str">
        <f>IF(ISBLANK(Výsledky!$HY$3),"",Výsledky!HY18)</f>
        <v/>
      </c>
      <c r="AQ26" s="256" t="str">
        <f>IF(ISBLANK(Výsledky!$IF$3),"",Výsledky!IF18)</f>
        <v/>
      </c>
      <c r="AR26" s="256" t="str">
        <f>IF(ISBLANK(Výsledky!$IM$3),"",Výsledky!IM18)</f>
        <v/>
      </c>
      <c r="AS26" s="256" t="str">
        <f>IF(ISBLANK(Výsledky!$IT$3),"",Výsledky!IT18)</f>
        <v/>
      </c>
      <c r="AT26" s="256" t="str">
        <f>IF(ISBLANK(Výsledky!$JA$3),"",Výsledky!JA18)</f>
        <v/>
      </c>
      <c r="AU26" s="256" t="str">
        <f>IF(ISBLANK(Výsledky!$JH$3),"",Výsledky!JH18)</f>
        <v/>
      </c>
      <c r="AV26" s="256" t="str">
        <f>IF(ISBLANK(Výsledky!$JO$3),"",Výsledky!JO18)</f>
        <v/>
      </c>
      <c r="AW26" s="256" t="str">
        <f>IF(ISBLANK(Výsledky!$JV$3),"",Výsledky!JV18)</f>
        <v/>
      </c>
      <c r="AX26" s="256" t="str">
        <f>IF(ISBLANK(Výsledky!$KC$3),"",Výsledky!KC18)</f>
        <v/>
      </c>
      <c r="AY26" s="256" t="str">
        <f>IF(ISBLANK(Výsledky!$KJ$3),"",Výsledky!KJ18)</f>
        <v/>
      </c>
      <c r="AZ26" s="256" t="str">
        <f>IF(ISBLANK(Výsledky!$KQ$3),"",Výsledky!KQ18)</f>
        <v/>
      </c>
      <c r="BA26" s="256" t="str">
        <f>IF(ISBLANK(Výsledky!$KX$3),"",Výsledky!KX18)</f>
        <v/>
      </c>
      <c r="BB26" s="256" t="str">
        <f>IF(ISBLANK(Výsledky!$LE$3),"",Výsledky!LE18)</f>
        <v/>
      </c>
      <c r="BC26" s="256" t="str">
        <f>IF(ISBLANK(Výsledky!$LL$3),"",Výsledky!LL18)</f>
        <v/>
      </c>
      <c r="BD26" s="256" t="str">
        <f>IF(ISBLANK(Výsledky!$LS$3),"",Výsledky!LS18)</f>
        <v/>
      </c>
      <c r="BE26" s="256" t="str">
        <f>IF(ISBLANK(Výsledky!$LZ$3),"",Výsledky!LZ18)</f>
        <v/>
      </c>
      <c r="BF26" s="256" t="str">
        <f>IF(ISBLANK(Výsledky!$MG$3),"",Výsledky!MG18)</f>
        <v/>
      </c>
      <c r="BG26" s="256" t="str">
        <f>IF(ISBLANK(Výsledky!$MN$3),"",Výsledky!MN18)</f>
        <v/>
      </c>
      <c r="BH26" s="256" t="str">
        <f>IF(ISBLANK(Výsledky!$MU$3),"",Výsledky!MU18)</f>
        <v/>
      </c>
      <c r="BI26" s="256" t="str">
        <f>IF(ISBLANK(Výsledky!$NB$3),"",Výsledky!NB18)</f>
        <v/>
      </c>
      <c r="BJ26" s="256" t="str">
        <f>IF(ISBLANK(Výsledky!$NI$3),"",Výsledky!NI18)</f>
        <v/>
      </c>
      <c r="BK26" s="256" t="str">
        <f>IF(ISBLANK(Výsledky!$NP$3),"",Výsledky!NP18)</f>
        <v/>
      </c>
      <c r="BL26" s="256" t="str">
        <f>IF(ISBLANK(Výsledky!$NW$3),"",Výsledky!NW18)</f>
        <v/>
      </c>
      <c r="BM26" s="256" t="str">
        <f>IF(ISBLANK(Výsledky!$OD$3),"",Výsledky!OD18)</f>
        <v/>
      </c>
      <c r="BN26" s="256" t="str">
        <f>IF(ISBLANK(Výsledky!$OK$3),"",Výsledky!OK18)</f>
        <v/>
      </c>
      <c r="BO26" s="256" t="str">
        <f>IF(ISBLANK(Výsledky!$OR$3),"",Výsledky!OR18)</f>
        <v/>
      </c>
      <c r="BP26" s="256" t="str">
        <f>IF(ISBLANK(Výsledky!$OY$3),"",Výsledky!OY18)</f>
        <v/>
      </c>
      <c r="BQ26" s="256" t="str">
        <f>IF(ISBLANK(Výsledky!$PF$3),"",Výsledky!PF18)</f>
        <v/>
      </c>
      <c r="BR26" s="256" t="str">
        <f>IF(ISBLANK(Výsledky!$PM$3),"",Výsledky!PM18)</f>
        <v/>
      </c>
      <c r="BS26" s="256" t="str">
        <f>IF(ISBLANK(Výsledky!$PT$3),"",Výsledky!PT18)</f>
        <v/>
      </c>
      <c r="BT26" s="256" t="str">
        <f>IF(ISBLANK(Výsledky!$QA$3),"",Výsledky!QA18)</f>
        <v/>
      </c>
      <c r="BU26" s="256" t="str">
        <f>IF(ISBLANK(Výsledky!$QH$3),"",Výsledky!QH18)</f>
        <v/>
      </c>
      <c r="BV26" s="256" t="str">
        <f>IF(ISBLANK(Výsledky!$QO$3),"",Výsledky!QO18)</f>
        <v/>
      </c>
      <c r="BW26" s="291" t="str">
        <f>IF(ISBLANK(Výsledky!$QV$3),"",Výsledky!QV18)</f>
        <v/>
      </c>
      <c r="BX26" s="49"/>
      <c r="BY26" s="122"/>
      <c r="BZ26" s="49"/>
      <c r="CA26" s="122"/>
      <c r="CB26" s="378"/>
      <c r="CC26" s="378"/>
      <c r="CD26" s="378"/>
      <c r="CE26" s="378"/>
      <c r="CF26" s="378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40" t="s">
        <v>115</v>
      </c>
      <c r="C27" s="53">
        <f>Tipy!A68</f>
        <v>60</v>
      </c>
      <c r="D27" s="242" t="str">
        <f>IF(Tipy!B68="","",Tipy!B68)</f>
        <v>suflo</v>
      </c>
      <c r="E27" s="51">
        <f>SUM(F27:J27)</f>
        <v>700</v>
      </c>
      <c r="F27" s="246">
        <f>IF(ISBLANK(Výsledky!$I$3),"-",SUM(K27:O27,Q27,S27,U27,V27,X27,Z27,AB27,AC27,AE27:AG27,AI27,AK27:AM27,AP27,AS27:AU27,AW27,AY27,BB27,BD27,BG27:BJ27,BL27,BO27,BP27,BR27,BT27,BU27))</f>
        <v>410</v>
      </c>
      <c r="G27" s="267">
        <f>IF(ISBLANK(Výsledky!$AY$3),"-",SUM(P27,T27,W27,AA27,AD27,AH27,AV27,AX27,BC27,BE27,BK27,BM27,BQ27,BS27,BV27))</f>
        <v>160</v>
      </c>
      <c r="H27" s="268">
        <f>IF(ISBLANK(Výsledky!$BM$3),"-",SUM(R27,Y27,AJ27,AO27,AQ27,AZ27))</f>
        <v>130</v>
      </c>
      <c r="I27" s="247" t="str">
        <f>IF(ISBLANK(Výsledky!$GI$3),"-",SUM(AN27,AR27,BA27,BF27,BN27,BW27))</f>
        <v>-</v>
      </c>
      <c r="J27" s="262" t="str">
        <f>IF(ISBLANK(Výsledky!$I$3),"",Výsledky!I72)</f>
        <v>-</v>
      </c>
      <c r="K27" s="265">
        <f>IF(ISBLANK(Výsledky!$P$3),"",Výsledky!P74)</f>
        <v>30</v>
      </c>
      <c r="L27" s="266">
        <f>IF(ISBLANK(Výsledky!$W$3),"",Výsledky!W74)</f>
        <v>60</v>
      </c>
      <c r="M27" s="256">
        <f>IF(ISBLANK(Výsledky!$AD$3),"",Výsledky!AD74)</f>
        <v>20</v>
      </c>
      <c r="N27" s="256">
        <f>IF(ISBLANK(Výsledky!$AK$3),"",Výsledky!AK74)</f>
        <v>40</v>
      </c>
      <c r="O27" s="256">
        <f>IF(ISBLANK(Výsledky!$AR$3),"",Výsledky!AR74)</f>
        <v>50</v>
      </c>
      <c r="P27" s="256">
        <f>IF(ISBLANK(Výsledky!$AY$3),"",Výsledky!AY74)</f>
        <v>40</v>
      </c>
      <c r="Q27" s="256">
        <f>IF(ISBLANK(Výsledky!$BF$3),"",Výsledky!BF74)</f>
        <v>50</v>
      </c>
      <c r="R27" s="256">
        <f>IF(ISBLANK(Výsledky!$BM$3),"",Výsledky!BM74)</f>
        <v>60</v>
      </c>
      <c r="S27" s="256">
        <f>IF(ISBLANK(Výsledky!$BT$3),"",Výsledky!BT74)</f>
        <v>0</v>
      </c>
      <c r="T27" s="256">
        <f>IF(ISBLANK(Výsledky!$CA$3),"",Výsledky!CA74)</f>
        <v>20</v>
      </c>
      <c r="U27" s="256">
        <f>IF(ISBLANK(Výsledky!$CH$3),"",Výsledky!CH74)</f>
        <v>20</v>
      </c>
      <c r="V27" s="256">
        <f>IF(ISBLANK(Výsledky!$CO$3),"",Výsledky!CO74)</f>
        <v>20</v>
      </c>
      <c r="W27" s="256">
        <f>IF(ISBLANK(Výsledky!$CV$3),"",Výsledky!CV74)</f>
        <v>40</v>
      </c>
      <c r="X27" s="256">
        <f>IF(ISBLANK(Výsledky!$DC$3),"",Výsledky!DC74)</f>
        <v>40</v>
      </c>
      <c r="Y27" s="256">
        <f>IF(ISBLANK(Výsledky!$DJ$3),"",Výsledky!DJ74)</f>
        <v>70</v>
      </c>
      <c r="Z27" s="256">
        <f>IF(ISBLANK(Výsledky!$DQ$3),"",Výsledky!DQ74)</f>
        <v>0</v>
      </c>
      <c r="AA27" s="256" t="str">
        <f>IF(ISBLANK(Výsledky!$DX$3),"",Výsledky!DX74)</f>
        <v>-</v>
      </c>
      <c r="AB27" s="256">
        <f>IF(ISBLANK(Výsledky!$EE$3),"",Výsledky!EE74)</f>
        <v>40</v>
      </c>
      <c r="AC27" s="256">
        <f>IF(ISBLANK(Výsledky!$EL$3),"",Výsledky!EL74)</f>
        <v>20</v>
      </c>
      <c r="AD27" s="256">
        <f>IF(ISBLANK(Výsledky!$ES$3),"",Výsledky!ES74)</f>
        <v>60</v>
      </c>
      <c r="AE27" s="256">
        <f>IF(ISBLANK(Výsledky!$EZ$3),"",Výsledky!EZ74)</f>
        <v>20</v>
      </c>
      <c r="AF27" s="256" t="str">
        <f>IF(ISBLANK(Výsledky!$FG$3),"",Výsledky!FG74)</f>
        <v/>
      </c>
      <c r="AG27" s="256" t="str">
        <f>IF(ISBLANK(Výsledky!$FN$3),"",Výsledky!FN74)</f>
        <v/>
      </c>
      <c r="AH27" s="256" t="str">
        <f>IF(ISBLANK(Výsledky!$FU$3),"",Výsledky!FU74)</f>
        <v/>
      </c>
      <c r="AI27" s="256" t="str">
        <f>IF(ISBLANK(Výsledky!$GB$3),"",Výsledky!GB74)</f>
        <v/>
      </c>
      <c r="AJ27" s="256" t="str">
        <f>IF(ISBLANK(Výsledky!$GI$3),"",Výsledky!GI74)</f>
        <v/>
      </c>
      <c r="AK27" s="256" t="str">
        <f>IF(ISBLANK(Výsledky!$GP$3),"",Výsledky!GP74)</f>
        <v/>
      </c>
      <c r="AL27" s="256" t="str">
        <f>IF(ISBLANK(Výsledky!$GW$3),"",Výsledky!GW74)</f>
        <v/>
      </c>
      <c r="AM27" s="256" t="str">
        <f>IF(ISBLANK(Výsledky!$HD$3),"",Výsledky!HD74)</f>
        <v/>
      </c>
      <c r="AN27" s="256" t="str">
        <f>IF(ISBLANK(Výsledky!$HK$3),"",Výsledky!HK74)</f>
        <v/>
      </c>
      <c r="AO27" s="256" t="str">
        <f>IF(ISBLANK(Výsledky!$HR$3),"",Výsledky!HR74)</f>
        <v/>
      </c>
      <c r="AP27" s="256" t="str">
        <f>IF(ISBLANK(Výsledky!$HY$3),"",Výsledky!HY74)</f>
        <v/>
      </c>
      <c r="AQ27" s="256" t="str">
        <f>IF(ISBLANK(Výsledky!$IF$3),"",Výsledky!IF74)</f>
        <v/>
      </c>
      <c r="AR27" s="256" t="str">
        <f>IF(ISBLANK(Výsledky!$IM$3),"",Výsledky!IM74)</f>
        <v/>
      </c>
      <c r="AS27" s="256" t="str">
        <f>IF(ISBLANK(Výsledky!$IT$3),"",Výsledky!IT74)</f>
        <v/>
      </c>
      <c r="AT27" s="256" t="str">
        <f>IF(ISBLANK(Výsledky!$JA$3),"",Výsledky!JA74)</f>
        <v/>
      </c>
      <c r="AU27" s="256" t="str">
        <f>IF(ISBLANK(Výsledky!$JH$3),"",Výsledky!JH74)</f>
        <v/>
      </c>
      <c r="AV27" s="256" t="str">
        <f>IF(ISBLANK(Výsledky!$JO$3),"",Výsledky!JO74)</f>
        <v/>
      </c>
      <c r="AW27" s="256" t="str">
        <f>IF(ISBLANK(Výsledky!$JV$3),"",Výsledky!JV74)</f>
        <v/>
      </c>
      <c r="AX27" s="256" t="str">
        <f>IF(ISBLANK(Výsledky!$KC$3),"",Výsledky!KC74)</f>
        <v/>
      </c>
      <c r="AY27" s="256" t="str">
        <f>IF(ISBLANK(Výsledky!$KJ$3),"",Výsledky!KJ74)</f>
        <v/>
      </c>
      <c r="AZ27" s="256" t="str">
        <f>IF(ISBLANK(Výsledky!$KQ$3),"",Výsledky!KQ74)</f>
        <v/>
      </c>
      <c r="BA27" s="256" t="str">
        <f>IF(ISBLANK(Výsledky!$KX$3),"",Výsledky!KX74)</f>
        <v/>
      </c>
      <c r="BB27" s="256" t="str">
        <f>IF(ISBLANK(Výsledky!$LE$3),"",Výsledky!LE74)</f>
        <v/>
      </c>
      <c r="BC27" s="256" t="str">
        <f>IF(ISBLANK(Výsledky!$LL$3),"",Výsledky!LL74)</f>
        <v/>
      </c>
      <c r="BD27" s="256" t="str">
        <f>IF(ISBLANK(Výsledky!$LS$3),"",Výsledky!LS74)</f>
        <v/>
      </c>
      <c r="BE27" s="256" t="str">
        <f>IF(ISBLANK(Výsledky!$LZ$3),"",Výsledky!LZ74)</f>
        <v/>
      </c>
      <c r="BF27" s="256" t="str">
        <f>IF(ISBLANK(Výsledky!$MG$3),"",Výsledky!MG74)</f>
        <v/>
      </c>
      <c r="BG27" s="256" t="str">
        <f>IF(ISBLANK(Výsledky!$MN$3),"",Výsledky!MN74)</f>
        <v/>
      </c>
      <c r="BH27" s="256" t="str">
        <f>IF(ISBLANK(Výsledky!$MU$3),"",Výsledky!MU74)</f>
        <v/>
      </c>
      <c r="BI27" s="256" t="str">
        <f>IF(ISBLANK(Výsledky!$NB$3),"",Výsledky!NB74)</f>
        <v/>
      </c>
      <c r="BJ27" s="256" t="str">
        <f>IF(ISBLANK(Výsledky!$NI$3),"",Výsledky!NI74)</f>
        <v/>
      </c>
      <c r="BK27" s="256" t="str">
        <f>IF(ISBLANK(Výsledky!$NP$3),"",Výsledky!NP74)</f>
        <v/>
      </c>
      <c r="BL27" s="256" t="str">
        <f>IF(ISBLANK(Výsledky!$NW$3),"",Výsledky!NW74)</f>
        <v/>
      </c>
      <c r="BM27" s="256" t="str">
        <f>IF(ISBLANK(Výsledky!$OD$3),"",Výsledky!OD74)</f>
        <v/>
      </c>
      <c r="BN27" s="256" t="str">
        <f>IF(ISBLANK(Výsledky!$OK$3),"",Výsledky!OK74)</f>
        <v/>
      </c>
      <c r="BO27" s="256" t="str">
        <f>IF(ISBLANK(Výsledky!$OR$3),"",Výsledky!OR74)</f>
        <v/>
      </c>
      <c r="BP27" s="256" t="str">
        <f>IF(ISBLANK(Výsledky!$OY$3),"",Výsledky!OY74)</f>
        <v/>
      </c>
      <c r="BQ27" s="256" t="str">
        <f>IF(ISBLANK(Výsledky!$PF$3),"",Výsledky!PF74)</f>
        <v/>
      </c>
      <c r="BR27" s="256" t="str">
        <f>IF(ISBLANK(Výsledky!$PM$3),"",Výsledky!PM74)</f>
        <v/>
      </c>
      <c r="BS27" s="256" t="str">
        <f>IF(ISBLANK(Výsledky!$PT$3),"",Výsledky!PT74)</f>
        <v/>
      </c>
      <c r="BT27" s="256" t="str">
        <f>IF(ISBLANK(Výsledky!$QA$3),"",Výsledky!QA74)</f>
        <v/>
      </c>
      <c r="BU27" s="256" t="str">
        <f>IF(ISBLANK(Výsledky!$QH$3),"",Výsledky!QH74)</f>
        <v/>
      </c>
      <c r="BV27" s="256" t="str">
        <f>IF(ISBLANK(Výsledky!$QO$3),"",Výsledky!QO74)</f>
        <v/>
      </c>
      <c r="BW27" s="291" t="str">
        <f>IF(ISBLANK(Výsledky!$QV$3),"",Výsledky!QV74)</f>
        <v/>
      </c>
      <c r="BX27" s="49"/>
      <c r="BY27" s="122"/>
      <c r="BZ27" s="49"/>
      <c r="CA27" s="122"/>
      <c r="CB27" s="378"/>
      <c r="CC27" s="378"/>
      <c r="CD27" s="378"/>
      <c r="CE27" s="378"/>
      <c r="CF27" s="378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40" t="s">
        <v>116</v>
      </c>
      <c r="C28" s="53">
        <f>Tipy!A49</f>
        <v>3</v>
      </c>
      <c r="D28" s="242" t="str">
        <f>IF(Tipy!B49="","",Tipy!B49)</f>
        <v>ninetysix8</v>
      </c>
      <c r="E28" s="51">
        <f>SUM(F28:J28)</f>
        <v>690</v>
      </c>
      <c r="F28" s="246">
        <f>IF(ISBLANK(Výsledky!$I$3),"-",SUM(K28:O28,Q28,S28,U28,V28,X28,Z28,AB28,AC28,AE28:AG28,AI28,AK28:AM28,AP28,AS28:AU28,AW28,AY28,BB28,BD28,BG28:BJ28,BL28,BO28,BP28,BR28,BT28,BU28))</f>
        <v>450</v>
      </c>
      <c r="G28" s="267">
        <f>IF(ISBLANK(Výsledky!$AY$3),"-",SUM(P28,T28,W28,AA28,AD28,AH28,AV28,AX28,BC28,BE28,BK28,BM28,BQ28,BS28,BV28))</f>
        <v>150</v>
      </c>
      <c r="H28" s="268">
        <f>IF(ISBLANK(Výsledky!$BM$3),"-",SUM(R28,Y28,AJ28,AO28,AQ28,AZ28))</f>
        <v>90</v>
      </c>
      <c r="I28" s="247" t="str">
        <f>IF(ISBLANK(Výsledky!$GI$3),"-",SUM(AN28,AR28,BA28,BF28,BN28,BW28))</f>
        <v>-</v>
      </c>
      <c r="J28" s="262" t="str">
        <f>IF(ISBLANK(Výsledky!$I$3),"",Výsledky!I55)</f>
        <v>-</v>
      </c>
      <c r="K28" s="265">
        <f>IF(ISBLANK(Výsledky!$P$3),"",Výsledky!P55)</f>
        <v>20</v>
      </c>
      <c r="L28" s="266">
        <f>IF(ISBLANK(Výsledky!$W$3),"",Výsledky!W55)</f>
        <v>80</v>
      </c>
      <c r="M28" s="256">
        <f>IF(ISBLANK(Výsledky!$AD$3),"",Výsledky!AD55)</f>
        <v>20</v>
      </c>
      <c r="N28" s="256">
        <f>IF(ISBLANK(Výsledky!$AK$3),"",Výsledky!AK55)</f>
        <v>50</v>
      </c>
      <c r="O28" s="256">
        <f>IF(ISBLANK(Výsledky!$AR$3),"",Výsledky!AR55)</f>
        <v>50</v>
      </c>
      <c r="P28" s="256">
        <f>IF(ISBLANK(Výsledky!$AY$3),"",Výsledky!AY55)</f>
        <v>30</v>
      </c>
      <c r="Q28" s="256">
        <f>IF(ISBLANK(Výsledky!$BF$3),"",Výsledky!BF55)</f>
        <v>50</v>
      </c>
      <c r="R28" s="256">
        <f>IF(ISBLANK(Výsledky!$BM$3),"",Výsledky!BM55)</f>
        <v>50</v>
      </c>
      <c r="S28" s="256">
        <f>IF(ISBLANK(Výsledky!$BT$3),"",Výsledky!BT55)</f>
        <v>0</v>
      </c>
      <c r="T28" s="256">
        <f>IF(ISBLANK(Výsledky!$CA$3),"",Výsledky!CA55)</f>
        <v>20</v>
      </c>
      <c r="U28" s="256">
        <f>IF(ISBLANK(Výsledky!$CH$3),"",Výsledky!CH55)</f>
        <v>0</v>
      </c>
      <c r="V28" s="256">
        <f>IF(ISBLANK(Výsledky!$CO$3),"",Výsledky!CO55)</f>
        <v>40</v>
      </c>
      <c r="W28" s="256">
        <f>IF(ISBLANK(Výsledky!$CV$3),"",Výsledky!CV55)</f>
        <v>40</v>
      </c>
      <c r="X28" s="256">
        <f>IF(ISBLANK(Výsledky!$DC$3),"",Výsledky!DC55)</f>
        <v>80</v>
      </c>
      <c r="Y28" s="256">
        <f>IF(ISBLANK(Výsledky!$DJ$3),"",Výsledky!DJ55)</f>
        <v>40</v>
      </c>
      <c r="Z28" s="256">
        <f>IF(ISBLANK(Výsledky!$DQ$3),"",Výsledky!DQ55)</f>
        <v>0</v>
      </c>
      <c r="AA28" s="256">
        <f>IF(ISBLANK(Výsledky!$DX$3),"",Výsledky!DX55)</f>
        <v>0</v>
      </c>
      <c r="AB28" s="256">
        <f>IF(ISBLANK(Výsledky!$EE$3),"",Výsledky!EE55)</f>
        <v>40</v>
      </c>
      <c r="AC28" s="256">
        <f>IF(ISBLANK(Výsledky!$EL$3),"",Výsledky!EL55)</f>
        <v>0</v>
      </c>
      <c r="AD28" s="256">
        <f>IF(ISBLANK(Výsledky!$ES$3),"",Výsledky!ES55)</f>
        <v>60</v>
      </c>
      <c r="AE28" s="256">
        <f>IF(ISBLANK(Výsledky!$EZ$3),"",Výsledky!EZ55)</f>
        <v>20</v>
      </c>
      <c r="AF28" s="256" t="str">
        <f>IF(ISBLANK(Výsledky!$FG$3),"",Výsledky!FG55)</f>
        <v/>
      </c>
      <c r="AG28" s="256" t="str">
        <f>IF(ISBLANK(Výsledky!$FN$3),"",Výsledky!FN55)</f>
        <v/>
      </c>
      <c r="AH28" s="256" t="str">
        <f>IF(ISBLANK(Výsledky!$FU$3),"",Výsledky!FU55)</f>
        <v/>
      </c>
      <c r="AI28" s="256" t="str">
        <f>IF(ISBLANK(Výsledky!$GB$3),"",Výsledky!GB55)</f>
        <v/>
      </c>
      <c r="AJ28" s="256" t="str">
        <f>IF(ISBLANK(Výsledky!$GI$3),"",Výsledky!GI55)</f>
        <v/>
      </c>
      <c r="AK28" s="256" t="str">
        <f>IF(ISBLANK(Výsledky!$GP$3),"",Výsledky!GP55)</f>
        <v/>
      </c>
      <c r="AL28" s="256" t="str">
        <f>IF(ISBLANK(Výsledky!$GW$3),"",Výsledky!GW55)</f>
        <v/>
      </c>
      <c r="AM28" s="256" t="str">
        <f>IF(ISBLANK(Výsledky!$HD$3),"",Výsledky!HD55)</f>
        <v/>
      </c>
      <c r="AN28" s="256" t="str">
        <f>IF(ISBLANK(Výsledky!$HK$3),"",Výsledky!HK55)</f>
        <v/>
      </c>
      <c r="AO28" s="256" t="str">
        <f>IF(ISBLANK(Výsledky!$HR$3),"",Výsledky!HR55)</f>
        <v/>
      </c>
      <c r="AP28" s="256" t="str">
        <f>IF(ISBLANK(Výsledky!$HY$3),"",Výsledky!HY55)</f>
        <v/>
      </c>
      <c r="AQ28" s="256" t="str">
        <f>IF(ISBLANK(Výsledky!$IF$3),"",Výsledky!IF55)</f>
        <v/>
      </c>
      <c r="AR28" s="256" t="str">
        <f>IF(ISBLANK(Výsledky!$IM$3),"",Výsledky!IM55)</f>
        <v/>
      </c>
      <c r="AS28" s="256" t="str">
        <f>IF(ISBLANK(Výsledky!$IT$3),"",Výsledky!IT55)</f>
        <v/>
      </c>
      <c r="AT28" s="256" t="str">
        <f>IF(ISBLANK(Výsledky!$JA$3),"",Výsledky!JA55)</f>
        <v/>
      </c>
      <c r="AU28" s="256" t="str">
        <f>IF(ISBLANK(Výsledky!$JH$3),"",Výsledky!JH55)</f>
        <v/>
      </c>
      <c r="AV28" s="256" t="str">
        <f>IF(ISBLANK(Výsledky!$JO$3),"",Výsledky!JO55)</f>
        <v/>
      </c>
      <c r="AW28" s="256" t="str">
        <f>IF(ISBLANK(Výsledky!$JV$3),"",Výsledky!JV55)</f>
        <v/>
      </c>
      <c r="AX28" s="256" t="str">
        <f>IF(ISBLANK(Výsledky!$KC$3),"",Výsledky!KC55)</f>
        <v/>
      </c>
      <c r="AY28" s="256" t="str">
        <f>IF(ISBLANK(Výsledky!$KJ$3),"",Výsledky!KJ55)</f>
        <v/>
      </c>
      <c r="AZ28" s="256" t="str">
        <f>IF(ISBLANK(Výsledky!$KQ$3),"",Výsledky!KQ55)</f>
        <v/>
      </c>
      <c r="BA28" s="256" t="str">
        <f>IF(ISBLANK(Výsledky!$KX$3),"",Výsledky!KX55)</f>
        <v/>
      </c>
      <c r="BB28" s="256" t="str">
        <f>IF(ISBLANK(Výsledky!$LE$3),"",Výsledky!LE55)</f>
        <v/>
      </c>
      <c r="BC28" s="256" t="str">
        <f>IF(ISBLANK(Výsledky!$LL$3),"",Výsledky!LL55)</f>
        <v/>
      </c>
      <c r="BD28" s="256" t="str">
        <f>IF(ISBLANK(Výsledky!$LS$3),"",Výsledky!LS55)</f>
        <v/>
      </c>
      <c r="BE28" s="256" t="str">
        <f>IF(ISBLANK(Výsledky!$LZ$3),"",Výsledky!LZ55)</f>
        <v/>
      </c>
      <c r="BF28" s="256" t="str">
        <f>IF(ISBLANK(Výsledky!$MG$3),"",Výsledky!MG55)</f>
        <v/>
      </c>
      <c r="BG28" s="256" t="str">
        <f>IF(ISBLANK(Výsledky!$MN$3),"",Výsledky!MN55)</f>
        <v/>
      </c>
      <c r="BH28" s="256" t="str">
        <f>IF(ISBLANK(Výsledky!$MU$3),"",Výsledky!MU55)</f>
        <v/>
      </c>
      <c r="BI28" s="256" t="str">
        <f>IF(ISBLANK(Výsledky!$NB$3),"",Výsledky!NB55)</f>
        <v/>
      </c>
      <c r="BJ28" s="256" t="str">
        <f>IF(ISBLANK(Výsledky!$NI$3),"",Výsledky!NI55)</f>
        <v/>
      </c>
      <c r="BK28" s="256" t="str">
        <f>IF(ISBLANK(Výsledky!$NP$3),"",Výsledky!NP55)</f>
        <v/>
      </c>
      <c r="BL28" s="256" t="str">
        <f>IF(ISBLANK(Výsledky!$NW$3),"",Výsledky!NW55)</f>
        <v/>
      </c>
      <c r="BM28" s="256" t="str">
        <f>IF(ISBLANK(Výsledky!$OD$3),"",Výsledky!OD55)</f>
        <v/>
      </c>
      <c r="BN28" s="256" t="str">
        <f>IF(ISBLANK(Výsledky!$OK$3),"",Výsledky!OK55)</f>
        <v/>
      </c>
      <c r="BO28" s="256" t="str">
        <f>IF(ISBLANK(Výsledky!$OR$3),"",Výsledky!OR55)</f>
        <v/>
      </c>
      <c r="BP28" s="256" t="str">
        <f>IF(ISBLANK(Výsledky!$OY$3),"",Výsledky!OY55)</f>
        <v/>
      </c>
      <c r="BQ28" s="256" t="str">
        <f>IF(ISBLANK(Výsledky!$PF$3),"",Výsledky!PF55)</f>
        <v/>
      </c>
      <c r="BR28" s="256" t="str">
        <f>IF(ISBLANK(Výsledky!$PM$3),"",Výsledky!PM55)</f>
        <v/>
      </c>
      <c r="BS28" s="256" t="str">
        <f>IF(ISBLANK(Výsledky!$PT$3),"",Výsledky!PT55)</f>
        <v/>
      </c>
      <c r="BT28" s="256" t="str">
        <f>IF(ISBLANK(Výsledky!$QA$3),"",Výsledky!QA55)</f>
        <v/>
      </c>
      <c r="BU28" s="256" t="str">
        <f>IF(ISBLANK(Výsledky!$QH$3),"",Výsledky!QH55)</f>
        <v/>
      </c>
      <c r="BV28" s="256" t="str">
        <f>IF(ISBLANK(Výsledky!$QO$3),"",Výsledky!QO55)</f>
        <v/>
      </c>
      <c r="BW28" s="291" t="str">
        <f>IF(ISBLANK(Výsledky!$QV$3),"",Výsledky!QV55)</f>
        <v/>
      </c>
      <c r="BX28" s="49"/>
      <c r="BY28" s="122"/>
      <c r="BZ28" s="49"/>
      <c r="CA28" s="122"/>
      <c r="CB28" s="378"/>
      <c r="CC28" s="378"/>
      <c r="CD28" s="378"/>
      <c r="CE28" s="378"/>
      <c r="CF28" s="378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40" t="s">
        <v>117</v>
      </c>
      <c r="C29" s="53">
        <f>Tipy!A40</f>
        <v>55</v>
      </c>
      <c r="D29" s="242" t="str">
        <f>IF(Tipy!B40="","",Tipy!B40)</f>
        <v>MarekM</v>
      </c>
      <c r="E29" s="51">
        <f>SUM(F29:J29)</f>
        <v>690</v>
      </c>
      <c r="F29" s="246">
        <f>IF(ISBLANK(Výsledky!$I$3),"-",SUM(K29:O29,Q29,S29,U29,V29,X29,Z29,AB29,AC29,AE29:AG29,AI29,AK29:AM29,AP29,AS29:AU29,AW29,AY29,BB29,BD29,BG29:BJ29,BL29,BO29,BP29,BR29,BT29,BU29))</f>
        <v>480</v>
      </c>
      <c r="G29" s="267">
        <f>IF(ISBLANK(Výsledky!$AY$3),"-",SUM(P29,T29,W29,AA29,AD29,AH29,AV29,AX29,BC29,BE29,BK29,BM29,BQ29,BS29,BV29))</f>
        <v>100</v>
      </c>
      <c r="H29" s="268">
        <f>IF(ISBLANK(Výsledky!$BM$3),"-",SUM(R29,Y29,AJ29,AO29,AQ29,AZ29))</f>
        <v>110</v>
      </c>
      <c r="I29" s="247" t="str">
        <f>IF(ISBLANK(Výsledky!$GI$3),"-",SUM(AN29,AR29,BA29,BF29,BN29,BW29))</f>
        <v>-</v>
      </c>
      <c r="J29" s="262" t="str">
        <f>IF(ISBLANK(Výsledky!$I$3),"",Výsledky!I46)</f>
        <v>-</v>
      </c>
      <c r="K29" s="265">
        <f>IF(ISBLANK(Výsledky!$P$3),"",Výsledky!P46)</f>
        <v>0</v>
      </c>
      <c r="L29" s="266">
        <f>IF(ISBLANK(Výsledky!$W$3),"",Výsledky!W46)</f>
        <v>80</v>
      </c>
      <c r="M29" s="256">
        <f>IF(ISBLANK(Výsledky!$AD$3),"",Výsledky!AD46)</f>
        <v>80</v>
      </c>
      <c r="N29" s="256">
        <f>IF(ISBLANK(Výsledky!$AK$3),"",Výsledky!AK46)</f>
        <v>30</v>
      </c>
      <c r="O29" s="256">
        <f>IF(ISBLANK(Výsledky!$AR$3),"",Výsledky!AR46)</f>
        <v>30</v>
      </c>
      <c r="P29" s="256" t="str">
        <f>IF(ISBLANK(Výsledky!$AY$3),"",Výsledky!AY46)</f>
        <v>-</v>
      </c>
      <c r="Q29" s="256">
        <f>IF(ISBLANK(Výsledky!$BF$3),"",Výsledky!BF46)</f>
        <v>80</v>
      </c>
      <c r="R29" s="256">
        <f>IF(ISBLANK(Výsledky!$BM$3),"",Výsledky!BM46)</f>
        <v>60</v>
      </c>
      <c r="S29" s="256">
        <f>IF(ISBLANK(Výsledky!$BT$3),"",Výsledky!BT46)</f>
        <v>0</v>
      </c>
      <c r="T29" s="256">
        <f>IF(ISBLANK(Výsledky!$CA$3),"",Výsledky!CA46)</f>
        <v>20</v>
      </c>
      <c r="U29" s="256" t="str">
        <f>IF(ISBLANK(Výsledky!$CH$3),"",Výsledky!CH46)</f>
        <v>-</v>
      </c>
      <c r="V29" s="256">
        <f>IF(ISBLANK(Výsledky!$CO$3),"",Výsledky!CO46)</f>
        <v>50</v>
      </c>
      <c r="W29" s="256">
        <f>IF(ISBLANK(Výsledky!$CV$3),"",Výsledky!CV46)</f>
        <v>40</v>
      </c>
      <c r="X29" s="256">
        <f>IF(ISBLANK(Výsledky!$DC$3),"",Výsledky!DC46)</f>
        <v>50</v>
      </c>
      <c r="Y29" s="256">
        <f>IF(ISBLANK(Výsledky!$DJ$3),"",Výsledky!DJ46)</f>
        <v>50</v>
      </c>
      <c r="Z29" s="256">
        <f>IF(ISBLANK(Výsledky!$DQ$3),"",Výsledky!DQ46)</f>
        <v>0</v>
      </c>
      <c r="AA29" s="256" t="str">
        <f>IF(ISBLANK(Výsledky!$DX$3),"",Výsledky!DX46)</f>
        <v>-</v>
      </c>
      <c r="AB29" s="256">
        <f>IF(ISBLANK(Výsledky!$EE$3),"",Výsledky!EE46)</f>
        <v>20</v>
      </c>
      <c r="AC29" s="256">
        <f>IF(ISBLANK(Výsledky!$EL$3),"",Výsledky!EL46)</f>
        <v>20</v>
      </c>
      <c r="AD29" s="256">
        <f>IF(ISBLANK(Výsledky!$ES$3),"",Výsledky!ES46)</f>
        <v>40</v>
      </c>
      <c r="AE29" s="256">
        <f>IF(ISBLANK(Výsledky!$EZ$3),"",Výsledky!EZ46)</f>
        <v>40</v>
      </c>
      <c r="AF29" s="256" t="str">
        <f>IF(ISBLANK(Výsledky!$FG$3),"",Výsledky!FG46)</f>
        <v/>
      </c>
      <c r="AG29" s="256" t="str">
        <f>IF(ISBLANK(Výsledky!$FN$3),"",Výsledky!FN46)</f>
        <v/>
      </c>
      <c r="AH29" s="256" t="str">
        <f>IF(ISBLANK(Výsledky!$FU$3),"",Výsledky!FU46)</f>
        <v/>
      </c>
      <c r="AI29" s="256" t="str">
        <f>IF(ISBLANK(Výsledky!$GB$3),"",Výsledky!GB46)</f>
        <v/>
      </c>
      <c r="AJ29" s="256" t="str">
        <f>IF(ISBLANK(Výsledky!$GI$3),"",Výsledky!GI46)</f>
        <v/>
      </c>
      <c r="AK29" s="256" t="str">
        <f>IF(ISBLANK(Výsledky!$GP$3),"",Výsledky!GP46)</f>
        <v/>
      </c>
      <c r="AL29" s="256" t="str">
        <f>IF(ISBLANK(Výsledky!$GW$3),"",Výsledky!GW46)</f>
        <v/>
      </c>
      <c r="AM29" s="256" t="str">
        <f>IF(ISBLANK(Výsledky!$HD$3),"",Výsledky!HD46)</f>
        <v/>
      </c>
      <c r="AN29" s="256" t="str">
        <f>IF(ISBLANK(Výsledky!$HK$3),"",Výsledky!HK46)</f>
        <v/>
      </c>
      <c r="AO29" s="256" t="str">
        <f>IF(ISBLANK(Výsledky!$HR$3),"",Výsledky!HR46)</f>
        <v/>
      </c>
      <c r="AP29" s="256" t="str">
        <f>IF(ISBLANK(Výsledky!$HY$3),"",Výsledky!HY46)</f>
        <v/>
      </c>
      <c r="AQ29" s="256" t="str">
        <f>IF(ISBLANK(Výsledky!$IF$3),"",Výsledky!IF46)</f>
        <v/>
      </c>
      <c r="AR29" s="256" t="str">
        <f>IF(ISBLANK(Výsledky!$IM$3),"",Výsledky!IM46)</f>
        <v/>
      </c>
      <c r="AS29" s="256" t="str">
        <f>IF(ISBLANK(Výsledky!$IT$3),"",Výsledky!IT46)</f>
        <v/>
      </c>
      <c r="AT29" s="256" t="str">
        <f>IF(ISBLANK(Výsledky!$JA$3),"",Výsledky!JA46)</f>
        <v/>
      </c>
      <c r="AU29" s="256" t="str">
        <f>IF(ISBLANK(Výsledky!$JH$3),"",Výsledky!JH46)</f>
        <v/>
      </c>
      <c r="AV29" s="256" t="str">
        <f>IF(ISBLANK(Výsledky!$JO$3),"",Výsledky!JO46)</f>
        <v/>
      </c>
      <c r="AW29" s="256" t="str">
        <f>IF(ISBLANK(Výsledky!$JV$3),"",Výsledky!JV46)</f>
        <v/>
      </c>
      <c r="AX29" s="256" t="str">
        <f>IF(ISBLANK(Výsledky!$KC$3),"",Výsledky!KC46)</f>
        <v/>
      </c>
      <c r="AY29" s="256" t="str">
        <f>IF(ISBLANK(Výsledky!$KJ$3),"",Výsledky!KJ46)</f>
        <v/>
      </c>
      <c r="AZ29" s="256" t="str">
        <f>IF(ISBLANK(Výsledky!$KQ$3),"",Výsledky!KQ46)</f>
        <v/>
      </c>
      <c r="BA29" s="256" t="str">
        <f>IF(ISBLANK(Výsledky!$KX$3),"",Výsledky!KX46)</f>
        <v/>
      </c>
      <c r="BB29" s="256" t="str">
        <f>IF(ISBLANK(Výsledky!$LE$3),"",Výsledky!LE46)</f>
        <v/>
      </c>
      <c r="BC29" s="256" t="str">
        <f>IF(ISBLANK(Výsledky!$LL$3),"",Výsledky!LL46)</f>
        <v/>
      </c>
      <c r="BD29" s="256" t="str">
        <f>IF(ISBLANK(Výsledky!$LS$3),"",Výsledky!LS46)</f>
        <v/>
      </c>
      <c r="BE29" s="256" t="str">
        <f>IF(ISBLANK(Výsledky!$LZ$3),"",Výsledky!LZ46)</f>
        <v/>
      </c>
      <c r="BF29" s="256" t="str">
        <f>IF(ISBLANK(Výsledky!$MG$3),"",Výsledky!MG46)</f>
        <v/>
      </c>
      <c r="BG29" s="256" t="str">
        <f>IF(ISBLANK(Výsledky!$MN$3),"",Výsledky!MN46)</f>
        <v/>
      </c>
      <c r="BH29" s="256" t="str">
        <f>IF(ISBLANK(Výsledky!$MU$3),"",Výsledky!MU46)</f>
        <v/>
      </c>
      <c r="BI29" s="256" t="str">
        <f>IF(ISBLANK(Výsledky!$NB$3),"",Výsledky!NB46)</f>
        <v/>
      </c>
      <c r="BJ29" s="256" t="str">
        <f>IF(ISBLANK(Výsledky!$NI$3),"",Výsledky!NI46)</f>
        <v/>
      </c>
      <c r="BK29" s="256" t="str">
        <f>IF(ISBLANK(Výsledky!$NP$3),"",Výsledky!NP46)</f>
        <v/>
      </c>
      <c r="BL29" s="256" t="str">
        <f>IF(ISBLANK(Výsledky!$NW$3),"",Výsledky!NW46)</f>
        <v/>
      </c>
      <c r="BM29" s="256" t="str">
        <f>IF(ISBLANK(Výsledky!$OD$3),"",Výsledky!OD46)</f>
        <v/>
      </c>
      <c r="BN29" s="256" t="str">
        <f>IF(ISBLANK(Výsledky!$OK$3),"",Výsledky!OK46)</f>
        <v/>
      </c>
      <c r="BO29" s="256" t="str">
        <f>IF(ISBLANK(Výsledky!$OR$3),"",Výsledky!OR46)</f>
        <v/>
      </c>
      <c r="BP29" s="256" t="str">
        <f>IF(ISBLANK(Výsledky!$OY$3),"",Výsledky!OY46)</f>
        <v/>
      </c>
      <c r="BQ29" s="256" t="str">
        <f>IF(ISBLANK(Výsledky!$PF$3),"",Výsledky!PF46)</f>
        <v/>
      </c>
      <c r="BR29" s="256" t="str">
        <f>IF(ISBLANK(Výsledky!$PM$3),"",Výsledky!PM46)</f>
        <v/>
      </c>
      <c r="BS29" s="256" t="str">
        <f>IF(ISBLANK(Výsledky!$PT$3),"",Výsledky!PT46)</f>
        <v/>
      </c>
      <c r="BT29" s="256" t="str">
        <f>IF(ISBLANK(Výsledky!$QA$3),"",Výsledky!QA46)</f>
        <v/>
      </c>
      <c r="BU29" s="256" t="str">
        <f>IF(ISBLANK(Výsledky!$QH$3),"",Výsledky!QH46)</f>
        <v/>
      </c>
      <c r="BV29" s="256" t="str">
        <f>IF(ISBLANK(Výsledky!$QO$3),"",Výsledky!QO46)</f>
        <v/>
      </c>
      <c r="BW29" s="291" t="str">
        <f>IF(ISBLANK(Výsledky!$QV$3),"",Výsledky!QV46)</f>
        <v/>
      </c>
      <c r="BX29" s="49"/>
      <c r="BY29" s="122"/>
      <c r="BZ29" s="49"/>
      <c r="CA29" s="122"/>
      <c r="CB29" s="378"/>
      <c r="CC29" s="378"/>
      <c r="CD29" s="378"/>
      <c r="CE29" s="378"/>
      <c r="CF29" s="378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40" t="s">
        <v>118</v>
      </c>
      <c r="C30" s="53">
        <f>Tipy!A24</f>
        <v>14</v>
      </c>
      <c r="D30" s="242" t="str">
        <f>IF(Tipy!B24="","",Tipy!B24)</f>
        <v>ivez</v>
      </c>
      <c r="E30" s="51">
        <f>SUM(F30:J30)</f>
        <v>680</v>
      </c>
      <c r="F30" s="246">
        <f>IF(ISBLANK(Výsledky!$I$3),"-",SUM(K30:O30,Q30,S30,U30,V30,X30,Z30,AB30,AC30,AE30:AG30,AI30,AK30:AM30,AP30,AS30:AU30,AW30,AY30,BB30,BD30,BG30:BJ30,BL30,BO30,BP30,BR30,BT30,BU30))</f>
        <v>420</v>
      </c>
      <c r="G30" s="267">
        <f>IF(ISBLANK(Výsledky!$AY$3),"-",SUM(P30,T30,W30,AA30,AD30,AH30,AV30,AX30,BC30,BE30,BK30,BM30,BQ30,BS30,BV30))</f>
        <v>180</v>
      </c>
      <c r="H30" s="268">
        <f>IF(ISBLANK(Výsledky!$BM$3),"-",SUM(R30,Y30,AJ30,AO30,AQ30,AZ30))</f>
        <v>80</v>
      </c>
      <c r="I30" s="247" t="str">
        <f>IF(ISBLANK(Výsledky!$GI$3),"-",SUM(AN30,AR30,BA30,BF30,BN30,BW30))</f>
        <v>-</v>
      </c>
      <c r="J30" s="262" t="str">
        <f>IF(ISBLANK(Výsledky!$I$3),"",Výsledky!I30)</f>
        <v>-</v>
      </c>
      <c r="K30" s="265">
        <f>IF(ISBLANK(Výsledky!$P$3),"",Výsledky!P30)</f>
        <v>20</v>
      </c>
      <c r="L30" s="266">
        <f>IF(ISBLANK(Výsledky!$W$3),"",Výsledky!W30)</f>
        <v>80</v>
      </c>
      <c r="M30" s="256">
        <f>IF(ISBLANK(Výsledky!$AD$3),"",Výsledky!AD30)</f>
        <v>30</v>
      </c>
      <c r="N30" s="256">
        <f>IF(ISBLANK(Výsledky!$AK$3),"",Výsledky!AK30)</f>
        <v>50</v>
      </c>
      <c r="O30" s="256">
        <f>IF(ISBLANK(Výsledky!$AR$3),"",Výsledky!AR30)</f>
        <v>20</v>
      </c>
      <c r="P30" s="256">
        <f>IF(ISBLANK(Výsledky!$AY$3),"",Výsledky!AY30)</f>
        <v>50</v>
      </c>
      <c r="Q30" s="256">
        <f>IF(ISBLANK(Výsledky!$BF$3),"",Výsledky!BF30)</f>
        <v>80</v>
      </c>
      <c r="R30" s="256">
        <f>IF(ISBLANK(Výsledky!$BM$3),"",Výsledky!BM30)</f>
        <v>50</v>
      </c>
      <c r="S30" s="256">
        <f>IF(ISBLANK(Výsledky!$BT$3),"",Výsledky!BT30)</f>
        <v>0</v>
      </c>
      <c r="T30" s="256">
        <f>IF(ISBLANK(Výsledky!$CA$3),"",Výsledky!CA30)</f>
        <v>30</v>
      </c>
      <c r="U30" s="256">
        <f>IF(ISBLANK(Výsledky!$CH$3),"",Výsledky!CH30)</f>
        <v>20</v>
      </c>
      <c r="V30" s="256">
        <f>IF(ISBLANK(Výsledky!$CO$3),"",Výsledky!CO30)</f>
        <v>40</v>
      </c>
      <c r="W30" s="256">
        <f>IF(ISBLANK(Výsledky!$CV$3),"",Výsledky!CV30)</f>
        <v>60</v>
      </c>
      <c r="X30" s="256" t="str">
        <f>IF(ISBLANK(Výsledky!$DC$3),"",Výsledky!DC30)</f>
        <v>-</v>
      </c>
      <c r="Y30" s="256">
        <f>IF(ISBLANK(Výsledky!$DJ$3),"",Výsledky!DJ30)</f>
        <v>30</v>
      </c>
      <c r="Z30" s="256">
        <f>IF(ISBLANK(Výsledky!$DQ$3),"",Výsledky!DQ30)</f>
        <v>0</v>
      </c>
      <c r="AA30" s="256">
        <f>IF(ISBLANK(Výsledky!$DX$3),"",Výsledky!DX30)</f>
        <v>0</v>
      </c>
      <c r="AB30" s="256">
        <f>IF(ISBLANK(Výsledky!$EE$3),"",Výsledky!EE30)</f>
        <v>50</v>
      </c>
      <c r="AC30" s="256">
        <f>IF(ISBLANK(Výsledky!$EL$3),"",Výsledky!EL30)</f>
        <v>10</v>
      </c>
      <c r="AD30" s="256">
        <f>IF(ISBLANK(Výsledky!$ES$3),"",Výsledky!ES30)</f>
        <v>40</v>
      </c>
      <c r="AE30" s="256">
        <f>IF(ISBLANK(Výsledky!$EZ$3),"",Výsledky!EZ30)</f>
        <v>20</v>
      </c>
      <c r="AF30" s="256" t="str">
        <f>IF(ISBLANK(Výsledky!$FG$3),"",Výsledky!FG30)</f>
        <v/>
      </c>
      <c r="AG30" s="256" t="str">
        <f>IF(ISBLANK(Výsledky!$FN$3),"",Výsledky!FN30)</f>
        <v/>
      </c>
      <c r="AH30" s="256" t="str">
        <f>IF(ISBLANK(Výsledky!$FU$3),"",Výsledky!FU30)</f>
        <v/>
      </c>
      <c r="AI30" s="256" t="str">
        <f>IF(ISBLANK(Výsledky!$GB$3),"",Výsledky!GB30)</f>
        <v/>
      </c>
      <c r="AJ30" s="256" t="str">
        <f>IF(ISBLANK(Výsledky!$GI$3),"",Výsledky!GI30)</f>
        <v/>
      </c>
      <c r="AK30" s="256" t="str">
        <f>IF(ISBLANK(Výsledky!$GP$3),"",Výsledky!GP30)</f>
        <v/>
      </c>
      <c r="AL30" s="256" t="str">
        <f>IF(ISBLANK(Výsledky!$GW$3),"",Výsledky!GW30)</f>
        <v/>
      </c>
      <c r="AM30" s="256" t="str">
        <f>IF(ISBLANK(Výsledky!$HD$3),"",Výsledky!HD30)</f>
        <v/>
      </c>
      <c r="AN30" s="256" t="str">
        <f>IF(ISBLANK(Výsledky!$HK$3),"",Výsledky!HK30)</f>
        <v/>
      </c>
      <c r="AO30" s="256" t="str">
        <f>IF(ISBLANK(Výsledky!$HR$3),"",Výsledky!HR30)</f>
        <v/>
      </c>
      <c r="AP30" s="256" t="str">
        <f>IF(ISBLANK(Výsledky!$HY$3),"",Výsledky!HY30)</f>
        <v/>
      </c>
      <c r="AQ30" s="256" t="str">
        <f>IF(ISBLANK(Výsledky!$IF$3),"",Výsledky!IF30)</f>
        <v/>
      </c>
      <c r="AR30" s="256" t="str">
        <f>IF(ISBLANK(Výsledky!$IM$3),"",Výsledky!IM30)</f>
        <v/>
      </c>
      <c r="AS30" s="256" t="str">
        <f>IF(ISBLANK(Výsledky!$IT$3),"",Výsledky!IT30)</f>
        <v/>
      </c>
      <c r="AT30" s="256" t="str">
        <f>IF(ISBLANK(Výsledky!$JA$3),"",Výsledky!JA30)</f>
        <v/>
      </c>
      <c r="AU30" s="256" t="str">
        <f>IF(ISBLANK(Výsledky!$JH$3),"",Výsledky!JH30)</f>
        <v/>
      </c>
      <c r="AV30" s="256" t="str">
        <f>IF(ISBLANK(Výsledky!$JO$3),"",Výsledky!JO30)</f>
        <v/>
      </c>
      <c r="AW30" s="256" t="str">
        <f>IF(ISBLANK(Výsledky!$JV$3),"",Výsledky!JV30)</f>
        <v/>
      </c>
      <c r="AX30" s="256" t="str">
        <f>IF(ISBLANK(Výsledky!$KC$3),"",Výsledky!KC30)</f>
        <v/>
      </c>
      <c r="AY30" s="256" t="str">
        <f>IF(ISBLANK(Výsledky!$KJ$3),"",Výsledky!KJ30)</f>
        <v/>
      </c>
      <c r="AZ30" s="256" t="str">
        <f>IF(ISBLANK(Výsledky!$KQ$3),"",Výsledky!KQ30)</f>
        <v/>
      </c>
      <c r="BA30" s="256" t="str">
        <f>IF(ISBLANK(Výsledky!$KX$3),"",Výsledky!KX30)</f>
        <v/>
      </c>
      <c r="BB30" s="256" t="str">
        <f>IF(ISBLANK(Výsledky!$LE$3),"",Výsledky!LE30)</f>
        <v/>
      </c>
      <c r="BC30" s="256" t="str">
        <f>IF(ISBLANK(Výsledky!$LL$3),"",Výsledky!LL30)</f>
        <v/>
      </c>
      <c r="BD30" s="256" t="str">
        <f>IF(ISBLANK(Výsledky!$LS$3),"",Výsledky!LS30)</f>
        <v/>
      </c>
      <c r="BE30" s="256" t="str">
        <f>IF(ISBLANK(Výsledky!$LZ$3),"",Výsledky!LZ30)</f>
        <v/>
      </c>
      <c r="BF30" s="256" t="str">
        <f>IF(ISBLANK(Výsledky!$MG$3),"",Výsledky!MG30)</f>
        <v/>
      </c>
      <c r="BG30" s="256" t="str">
        <f>IF(ISBLANK(Výsledky!$MN$3),"",Výsledky!MN30)</f>
        <v/>
      </c>
      <c r="BH30" s="256" t="str">
        <f>IF(ISBLANK(Výsledky!$MU$3),"",Výsledky!MU30)</f>
        <v/>
      </c>
      <c r="BI30" s="256" t="str">
        <f>IF(ISBLANK(Výsledky!$NB$3),"",Výsledky!NB30)</f>
        <v/>
      </c>
      <c r="BJ30" s="256" t="str">
        <f>IF(ISBLANK(Výsledky!$NI$3),"",Výsledky!NI30)</f>
        <v/>
      </c>
      <c r="BK30" s="256" t="str">
        <f>IF(ISBLANK(Výsledky!$NP$3),"",Výsledky!NP30)</f>
        <v/>
      </c>
      <c r="BL30" s="256" t="str">
        <f>IF(ISBLANK(Výsledky!$NW$3),"",Výsledky!NW30)</f>
        <v/>
      </c>
      <c r="BM30" s="256" t="str">
        <f>IF(ISBLANK(Výsledky!$OD$3),"",Výsledky!OD30)</f>
        <v/>
      </c>
      <c r="BN30" s="256" t="str">
        <f>IF(ISBLANK(Výsledky!$OK$3),"",Výsledky!OK30)</f>
        <v/>
      </c>
      <c r="BO30" s="256" t="str">
        <f>IF(ISBLANK(Výsledky!$OR$3),"",Výsledky!OR30)</f>
        <v/>
      </c>
      <c r="BP30" s="256" t="str">
        <f>IF(ISBLANK(Výsledky!$OY$3),"",Výsledky!OY30)</f>
        <v/>
      </c>
      <c r="BQ30" s="256" t="str">
        <f>IF(ISBLANK(Výsledky!$PF$3),"",Výsledky!PF30)</f>
        <v/>
      </c>
      <c r="BR30" s="256" t="str">
        <f>IF(ISBLANK(Výsledky!$PM$3),"",Výsledky!PM30)</f>
        <v/>
      </c>
      <c r="BS30" s="256" t="str">
        <f>IF(ISBLANK(Výsledky!$PT$3),"",Výsledky!PT30)</f>
        <v/>
      </c>
      <c r="BT30" s="256" t="str">
        <f>IF(ISBLANK(Výsledky!$QA$3),"",Výsledky!QA30)</f>
        <v/>
      </c>
      <c r="BU30" s="256" t="str">
        <f>IF(ISBLANK(Výsledky!$QH$3),"",Výsledky!QH30)</f>
        <v/>
      </c>
      <c r="BV30" s="256" t="str">
        <f>IF(ISBLANK(Výsledky!$QO$3),"",Výsledky!QO30)</f>
        <v/>
      </c>
      <c r="BW30" s="291" t="str">
        <f>IF(ISBLANK(Výsledky!$QV$3),"",Výsledky!QV30)</f>
        <v/>
      </c>
      <c r="BX30" s="49"/>
      <c r="BY30" s="122"/>
      <c r="BZ30" s="49"/>
      <c r="CA30" s="122"/>
      <c r="CB30" s="378"/>
      <c r="CC30" s="378"/>
      <c r="CD30" s="378"/>
      <c r="CE30" s="378"/>
      <c r="CF30" s="378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40" t="s">
        <v>119</v>
      </c>
      <c r="C31" s="53">
        <f>Tipy!A37</f>
        <v>44</v>
      </c>
      <c r="D31" s="242" t="str">
        <f>IF(Tipy!B37="","",Tipy!B37)</f>
        <v>MajkLFC</v>
      </c>
      <c r="E31" s="51">
        <f>SUM(F31:J31)</f>
        <v>680</v>
      </c>
      <c r="F31" s="246">
        <f>IF(ISBLANK(Výsledky!$I$3),"-",SUM(K31:O31,Q31,S31,U31,V31,X31,Z31,AB31,AC31,AE31:AG31,AI31,AK31:AM31,AP31,AS31:AU31,AW31,AY31,BB31,BD31,BG31:BJ31,BL31,BO31,BP31,BR31,BT31,BU31))</f>
        <v>530</v>
      </c>
      <c r="G31" s="267">
        <f>IF(ISBLANK(Výsledky!$AY$3),"-",SUM(P31,T31,W31,AA31,AD31,AH31,AV31,AX31,BC31,BE31,BK31,BM31,BQ31,BS31,BV31))</f>
        <v>150</v>
      </c>
      <c r="H31" s="268">
        <f>IF(ISBLANK(Výsledky!$BM$3),"-",SUM(R31,Y31,AJ31,AO31,AQ31,AZ31))</f>
        <v>0</v>
      </c>
      <c r="I31" s="247" t="str">
        <f>IF(ISBLANK(Výsledky!$GI$3),"-",SUM(AN31,AR31,BA31,BF31,BN31,BW31))</f>
        <v>-</v>
      </c>
      <c r="J31" s="262" t="str">
        <f>IF(ISBLANK(Výsledky!$I$3),"",Výsledky!I43)</f>
        <v>-</v>
      </c>
      <c r="K31" s="265">
        <f>IF(ISBLANK(Výsledky!$P$3),"",Výsledky!P43)</f>
        <v>40</v>
      </c>
      <c r="L31" s="266">
        <f>IF(ISBLANK(Výsledky!$W$3),"",Výsledky!W43)</f>
        <v>60</v>
      </c>
      <c r="M31" s="256">
        <f>IF(ISBLANK(Výsledky!$AD$3),"",Výsledky!AD43)</f>
        <v>10</v>
      </c>
      <c r="N31" s="256">
        <f>IF(ISBLANK(Výsledky!$AK$3),"",Výsledky!AK43)</f>
        <v>60</v>
      </c>
      <c r="O31" s="256">
        <f>IF(ISBLANK(Výsledky!$AR$3),"",Výsledky!AR43)</f>
        <v>20</v>
      </c>
      <c r="P31" s="256">
        <f>IF(ISBLANK(Výsledky!$AY$3),"",Výsledky!AY43)</f>
        <v>20</v>
      </c>
      <c r="Q31" s="256">
        <f>IF(ISBLANK(Výsledky!$BF$3),"",Výsledky!BF43)</f>
        <v>80</v>
      </c>
      <c r="R31" s="256" t="str">
        <f>IF(ISBLANK(Výsledky!$BM$3),"",Výsledky!BM43)</f>
        <v>-</v>
      </c>
      <c r="S31" s="256" t="str">
        <f>IF(ISBLANK(Výsledky!$BT$3),"",Výsledky!BT43)</f>
        <v>-</v>
      </c>
      <c r="T31" s="256">
        <f>IF(ISBLANK(Výsledky!$CA$3),"",Výsledky!CA43)</f>
        <v>60</v>
      </c>
      <c r="U31" s="256">
        <f>IF(ISBLANK(Výsledky!$CH$3),"",Výsledky!CH43)</f>
        <v>60</v>
      </c>
      <c r="V31" s="256" t="str">
        <f>IF(ISBLANK(Výsledky!$CO$3),"",Výsledky!CO43)</f>
        <v>-</v>
      </c>
      <c r="W31" s="256">
        <f>IF(ISBLANK(Výsledky!$CV$3),"",Výsledky!CV43)</f>
        <v>40</v>
      </c>
      <c r="X31" s="256">
        <f>IF(ISBLANK(Výsledky!$DC$3),"",Výsledky!DC43)</f>
        <v>70</v>
      </c>
      <c r="Y31" s="256" t="str">
        <f>IF(ISBLANK(Výsledky!$DJ$3),"",Výsledky!DJ43)</f>
        <v>-</v>
      </c>
      <c r="Z31" s="256">
        <f>IF(ISBLANK(Výsledky!$DQ$3),"",Výsledky!DQ43)</f>
        <v>0</v>
      </c>
      <c r="AA31" s="256" t="str">
        <f>IF(ISBLANK(Výsledky!$DX$3),"",Výsledky!DX43)</f>
        <v>-</v>
      </c>
      <c r="AB31" s="256">
        <f>IF(ISBLANK(Výsledky!$EE$3),"",Výsledky!EE43)</f>
        <v>50</v>
      </c>
      <c r="AC31" s="256">
        <f>IF(ISBLANK(Výsledky!$EL$3),"",Výsledky!EL43)</f>
        <v>60</v>
      </c>
      <c r="AD31" s="256">
        <f>IF(ISBLANK(Výsledky!$ES$3),"",Výsledky!ES43)</f>
        <v>30</v>
      </c>
      <c r="AE31" s="256">
        <f>IF(ISBLANK(Výsledky!$EZ$3),"",Výsledky!EZ43)</f>
        <v>20</v>
      </c>
      <c r="AF31" s="256" t="str">
        <f>IF(ISBLANK(Výsledky!$FG$3),"",Výsledky!FG43)</f>
        <v/>
      </c>
      <c r="AG31" s="256" t="str">
        <f>IF(ISBLANK(Výsledky!$FN$3),"",Výsledky!FN43)</f>
        <v/>
      </c>
      <c r="AH31" s="256" t="str">
        <f>IF(ISBLANK(Výsledky!$FU$3),"",Výsledky!FU43)</f>
        <v/>
      </c>
      <c r="AI31" s="256" t="str">
        <f>IF(ISBLANK(Výsledky!$GB$3),"",Výsledky!GB43)</f>
        <v/>
      </c>
      <c r="AJ31" s="256" t="str">
        <f>IF(ISBLANK(Výsledky!$GI$3),"",Výsledky!GI43)</f>
        <v/>
      </c>
      <c r="AK31" s="256" t="str">
        <f>IF(ISBLANK(Výsledky!$GP$3),"",Výsledky!GP43)</f>
        <v/>
      </c>
      <c r="AL31" s="256" t="str">
        <f>IF(ISBLANK(Výsledky!$GW$3),"",Výsledky!GW43)</f>
        <v/>
      </c>
      <c r="AM31" s="256" t="str">
        <f>IF(ISBLANK(Výsledky!$HD$3),"",Výsledky!HD43)</f>
        <v/>
      </c>
      <c r="AN31" s="256" t="str">
        <f>IF(ISBLANK(Výsledky!$HK$3),"",Výsledky!HK43)</f>
        <v/>
      </c>
      <c r="AO31" s="256" t="str">
        <f>IF(ISBLANK(Výsledky!$HR$3),"",Výsledky!HR43)</f>
        <v/>
      </c>
      <c r="AP31" s="256" t="str">
        <f>IF(ISBLANK(Výsledky!$HY$3),"",Výsledky!HY43)</f>
        <v/>
      </c>
      <c r="AQ31" s="256" t="str">
        <f>IF(ISBLANK(Výsledky!$IF$3),"",Výsledky!IF43)</f>
        <v/>
      </c>
      <c r="AR31" s="256" t="str">
        <f>IF(ISBLANK(Výsledky!$IM$3),"",Výsledky!IM43)</f>
        <v/>
      </c>
      <c r="AS31" s="256" t="str">
        <f>IF(ISBLANK(Výsledky!$IT$3),"",Výsledky!IT43)</f>
        <v/>
      </c>
      <c r="AT31" s="256" t="str">
        <f>IF(ISBLANK(Výsledky!$JA$3),"",Výsledky!JA43)</f>
        <v/>
      </c>
      <c r="AU31" s="256" t="str">
        <f>IF(ISBLANK(Výsledky!$JH$3),"",Výsledky!JH43)</f>
        <v/>
      </c>
      <c r="AV31" s="256" t="str">
        <f>IF(ISBLANK(Výsledky!$JO$3),"",Výsledky!JO43)</f>
        <v/>
      </c>
      <c r="AW31" s="256" t="str">
        <f>IF(ISBLANK(Výsledky!$JV$3),"",Výsledky!JV43)</f>
        <v/>
      </c>
      <c r="AX31" s="256" t="str">
        <f>IF(ISBLANK(Výsledky!$KC$3),"",Výsledky!KC43)</f>
        <v/>
      </c>
      <c r="AY31" s="256" t="str">
        <f>IF(ISBLANK(Výsledky!$KJ$3),"",Výsledky!KJ43)</f>
        <v/>
      </c>
      <c r="AZ31" s="256" t="str">
        <f>IF(ISBLANK(Výsledky!$KQ$3),"",Výsledky!KQ43)</f>
        <v/>
      </c>
      <c r="BA31" s="256" t="str">
        <f>IF(ISBLANK(Výsledky!$KX$3),"",Výsledky!KX43)</f>
        <v/>
      </c>
      <c r="BB31" s="256" t="str">
        <f>IF(ISBLANK(Výsledky!$LE$3),"",Výsledky!LE43)</f>
        <v/>
      </c>
      <c r="BC31" s="256" t="str">
        <f>IF(ISBLANK(Výsledky!$LL$3),"",Výsledky!LL43)</f>
        <v/>
      </c>
      <c r="BD31" s="256" t="str">
        <f>IF(ISBLANK(Výsledky!$LS$3),"",Výsledky!LS43)</f>
        <v/>
      </c>
      <c r="BE31" s="256" t="str">
        <f>IF(ISBLANK(Výsledky!$LZ$3),"",Výsledky!LZ43)</f>
        <v/>
      </c>
      <c r="BF31" s="256" t="str">
        <f>IF(ISBLANK(Výsledky!$MG$3),"",Výsledky!MG43)</f>
        <v/>
      </c>
      <c r="BG31" s="256" t="str">
        <f>IF(ISBLANK(Výsledky!$MN$3),"",Výsledky!MN43)</f>
        <v/>
      </c>
      <c r="BH31" s="256" t="str">
        <f>IF(ISBLANK(Výsledky!$MU$3),"",Výsledky!MU43)</f>
        <v/>
      </c>
      <c r="BI31" s="256" t="str">
        <f>IF(ISBLANK(Výsledky!$NB$3),"",Výsledky!NB43)</f>
        <v/>
      </c>
      <c r="BJ31" s="256" t="str">
        <f>IF(ISBLANK(Výsledky!$NI$3),"",Výsledky!NI43)</f>
        <v/>
      </c>
      <c r="BK31" s="256" t="str">
        <f>IF(ISBLANK(Výsledky!$NP$3),"",Výsledky!NP43)</f>
        <v/>
      </c>
      <c r="BL31" s="256" t="str">
        <f>IF(ISBLANK(Výsledky!$NW$3),"",Výsledky!NW43)</f>
        <v/>
      </c>
      <c r="BM31" s="256" t="str">
        <f>IF(ISBLANK(Výsledky!$OD$3),"",Výsledky!OD43)</f>
        <v/>
      </c>
      <c r="BN31" s="256" t="str">
        <f>IF(ISBLANK(Výsledky!$OK$3),"",Výsledky!OK43)</f>
        <v/>
      </c>
      <c r="BO31" s="256" t="str">
        <f>IF(ISBLANK(Výsledky!$OR$3),"",Výsledky!OR43)</f>
        <v/>
      </c>
      <c r="BP31" s="256" t="str">
        <f>IF(ISBLANK(Výsledky!$OY$3),"",Výsledky!OY43)</f>
        <v/>
      </c>
      <c r="BQ31" s="256" t="str">
        <f>IF(ISBLANK(Výsledky!$PF$3),"",Výsledky!PF43)</f>
        <v/>
      </c>
      <c r="BR31" s="256" t="str">
        <f>IF(ISBLANK(Výsledky!$PM$3),"",Výsledky!PM43)</f>
        <v/>
      </c>
      <c r="BS31" s="256" t="str">
        <f>IF(ISBLANK(Výsledky!$PT$3),"",Výsledky!PT43)</f>
        <v/>
      </c>
      <c r="BT31" s="256" t="str">
        <f>IF(ISBLANK(Výsledky!$QA$3),"",Výsledky!QA43)</f>
        <v/>
      </c>
      <c r="BU31" s="256" t="str">
        <f>IF(ISBLANK(Výsledky!$QH$3),"",Výsledky!QH43)</f>
        <v/>
      </c>
      <c r="BV31" s="256" t="str">
        <f>IF(ISBLANK(Výsledky!$QO$3),"",Výsledky!QO43)</f>
        <v/>
      </c>
      <c r="BW31" s="291" t="str">
        <f>IF(ISBLANK(Výsledky!$QV$3),"",Výsledky!QV43)</f>
        <v/>
      </c>
      <c r="BX31" s="49"/>
      <c r="BY31" s="122"/>
      <c r="BZ31" s="49"/>
      <c r="CA31" s="122"/>
      <c r="CB31" s="378"/>
      <c r="CC31" s="378"/>
      <c r="CD31" s="378"/>
      <c r="CE31" s="378"/>
      <c r="CF31" s="378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40" t="s">
        <v>120</v>
      </c>
      <c r="C32" s="53">
        <f>Tipy!A75</f>
        <v>67</v>
      </c>
      <c r="D32" s="242" t="str">
        <f>IF(Tipy!B75="","",Tipy!B75)</f>
        <v>Waldemar</v>
      </c>
      <c r="E32" s="51">
        <f>SUM(F32:J32)</f>
        <v>680</v>
      </c>
      <c r="F32" s="246">
        <f>IF(ISBLANK(Výsledky!$I$3),"-",SUM(K32:O32,Q32,S32,U32,V32,X32,Z32,AB32,AC32,AE32:AG32,AI32,AK32:AM32,AP32,AS32:AU32,AW32,AY32,BB32,BD32,BG32:BJ32,BL32,BO32,BP32,BR32,BT32,BU32))</f>
        <v>420</v>
      </c>
      <c r="G32" s="267">
        <f>IF(ISBLANK(Výsledky!$AY$3),"-",SUM(P32,T32,W32,AA32,AD32,AH32,AV32,AX32,BC32,BE32,BK32,BM32,BQ32,BS32,BV32))</f>
        <v>190</v>
      </c>
      <c r="H32" s="268">
        <f>IF(ISBLANK(Výsledky!$BM$3),"-",SUM(R32,Y32,AJ32,AO32,AQ32,AZ32))</f>
        <v>70</v>
      </c>
      <c r="I32" s="247" t="str">
        <f>IF(ISBLANK(Výsledky!$GI$3),"-",SUM(AN32,AR32,BA32,BF32,BN32,BW32))</f>
        <v>-</v>
      </c>
      <c r="J32" s="262" t="str">
        <f>IF(ISBLANK(Výsledky!$I$3),"",Výsledky!I81)</f>
        <v>-</v>
      </c>
      <c r="K32" s="265">
        <f>IF(ISBLANK(Výsledky!$P$3),"",Výsledky!P81)</f>
        <v>20</v>
      </c>
      <c r="L32" s="266">
        <f>IF(ISBLANK(Výsledky!$W$3),"",Výsledky!W81)</f>
        <v>30</v>
      </c>
      <c r="M32" s="256">
        <f>IF(ISBLANK(Výsledky!$AD$3),"",Výsledky!AD81)</f>
        <v>80</v>
      </c>
      <c r="N32" s="256">
        <f>IF(ISBLANK(Výsledky!$AK$3),"",Výsledky!AK81)</f>
        <v>40</v>
      </c>
      <c r="O32" s="256">
        <f>IF(ISBLANK(Výsledky!$AR$3),"",Výsledky!AR81)</f>
        <v>30</v>
      </c>
      <c r="P32" s="256">
        <f>IF(ISBLANK(Výsledky!$AY$3),"",Výsledky!AY81)</f>
        <v>50</v>
      </c>
      <c r="Q32" s="256" t="str">
        <f>IF(ISBLANK(Výsledky!$BF$3),"",Výsledky!BF81)</f>
        <v>-</v>
      </c>
      <c r="R32" s="256">
        <f>IF(ISBLANK(Výsledky!$BM$3),"",Výsledky!BM81)</f>
        <v>30</v>
      </c>
      <c r="S32" s="256">
        <f>IF(ISBLANK(Výsledky!$BT$3),"",Výsledky!BT81)</f>
        <v>0</v>
      </c>
      <c r="T32" s="256">
        <f>IF(ISBLANK(Výsledky!$CA$3),"",Výsledky!CA81)</f>
        <v>20</v>
      </c>
      <c r="U32" s="256">
        <f>IF(ISBLANK(Výsledky!$CH$3),"",Výsledky!CH81)</f>
        <v>20</v>
      </c>
      <c r="V32" s="256">
        <f>IF(ISBLANK(Výsledky!$CO$3),"",Výsledky!CO81)</f>
        <v>30</v>
      </c>
      <c r="W32" s="256">
        <f>IF(ISBLANK(Výsledky!$CV$3),"",Výsledky!CV81)</f>
        <v>40</v>
      </c>
      <c r="X32" s="256">
        <f>IF(ISBLANK(Výsledky!$DC$3),"",Výsledky!DC81)</f>
        <v>50</v>
      </c>
      <c r="Y32" s="256">
        <f>IF(ISBLANK(Výsledky!$DJ$3),"",Výsledky!DJ81)</f>
        <v>40</v>
      </c>
      <c r="Z32" s="256">
        <f>IF(ISBLANK(Výsledky!$DQ$3),"",Výsledky!DQ81)</f>
        <v>0</v>
      </c>
      <c r="AA32" s="256">
        <f>IF(ISBLANK(Výsledky!$DX$3),"",Výsledky!DX81)</f>
        <v>0</v>
      </c>
      <c r="AB32" s="256">
        <f>IF(ISBLANK(Výsledky!$EE$3),"",Výsledky!EE81)</f>
        <v>50</v>
      </c>
      <c r="AC32" s="256">
        <f>IF(ISBLANK(Výsledky!$EL$3),"",Výsledky!EL81)</f>
        <v>30</v>
      </c>
      <c r="AD32" s="256">
        <f>IF(ISBLANK(Výsledky!$ES$3),"",Výsledky!ES81)</f>
        <v>80</v>
      </c>
      <c r="AE32" s="256">
        <f>IF(ISBLANK(Výsledky!$EZ$3),"",Výsledky!EZ81)</f>
        <v>40</v>
      </c>
      <c r="AF32" s="256" t="str">
        <f>IF(ISBLANK(Výsledky!$FG$3),"",Výsledky!FG81)</f>
        <v/>
      </c>
      <c r="AG32" s="256" t="str">
        <f>IF(ISBLANK(Výsledky!$FN$3),"",Výsledky!FN81)</f>
        <v/>
      </c>
      <c r="AH32" s="256" t="str">
        <f>IF(ISBLANK(Výsledky!$FU$3),"",Výsledky!FU81)</f>
        <v/>
      </c>
      <c r="AI32" s="256" t="str">
        <f>IF(ISBLANK(Výsledky!$GB$3),"",Výsledky!GB81)</f>
        <v/>
      </c>
      <c r="AJ32" s="256" t="str">
        <f>IF(ISBLANK(Výsledky!$GI$3),"",Výsledky!GI81)</f>
        <v/>
      </c>
      <c r="AK32" s="256" t="str">
        <f>IF(ISBLANK(Výsledky!$GP$3),"",Výsledky!GP81)</f>
        <v/>
      </c>
      <c r="AL32" s="256" t="str">
        <f>IF(ISBLANK(Výsledky!$GW$3),"",Výsledky!GW81)</f>
        <v/>
      </c>
      <c r="AM32" s="256" t="str">
        <f>IF(ISBLANK(Výsledky!$HD$3),"",Výsledky!HD81)</f>
        <v/>
      </c>
      <c r="AN32" s="256" t="str">
        <f>IF(ISBLANK(Výsledky!$HK$3),"",Výsledky!HK81)</f>
        <v/>
      </c>
      <c r="AO32" s="256" t="str">
        <f>IF(ISBLANK(Výsledky!$HR$3),"",Výsledky!HR81)</f>
        <v/>
      </c>
      <c r="AP32" s="256" t="str">
        <f>IF(ISBLANK(Výsledky!$HY$3),"",Výsledky!HY81)</f>
        <v/>
      </c>
      <c r="AQ32" s="256" t="str">
        <f>IF(ISBLANK(Výsledky!$IF$3),"",Výsledky!IF81)</f>
        <v/>
      </c>
      <c r="AR32" s="256" t="str">
        <f>IF(ISBLANK(Výsledky!$IM$3),"",Výsledky!IM81)</f>
        <v/>
      </c>
      <c r="AS32" s="256" t="str">
        <f>IF(ISBLANK(Výsledky!$IT$3),"",Výsledky!IT81)</f>
        <v/>
      </c>
      <c r="AT32" s="256" t="str">
        <f>IF(ISBLANK(Výsledky!$JA$3),"",Výsledky!JA81)</f>
        <v/>
      </c>
      <c r="AU32" s="256" t="str">
        <f>IF(ISBLANK(Výsledky!$JH$3),"",Výsledky!JH81)</f>
        <v/>
      </c>
      <c r="AV32" s="256" t="str">
        <f>IF(ISBLANK(Výsledky!$JO$3),"",Výsledky!JO81)</f>
        <v/>
      </c>
      <c r="AW32" s="256" t="str">
        <f>IF(ISBLANK(Výsledky!$JV$3),"",Výsledky!JV81)</f>
        <v/>
      </c>
      <c r="AX32" s="256" t="str">
        <f>IF(ISBLANK(Výsledky!$KC$3),"",Výsledky!KC81)</f>
        <v/>
      </c>
      <c r="AY32" s="256" t="str">
        <f>IF(ISBLANK(Výsledky!$KJ$3),"",Výsledky!KJ81)</f>
        <v/>
      </c>
      <c r="AZ32" s="256" t="str">
        <f>IF(ISBLANK(Výsledky!$KQ$3),"",Výsledky!KQ81)</f>
        <v/>
      </c>
      <c r="BA32" s="256" t="str">
        <f>IF(ISBLANK(Výsledky!$KX$3),"",Výsledky!KX81)</f>
        <v/>
      </c>
      <c r="BB32" s="256" t="str">
        <f>IF(ISBLANK(Výsledky!$LE$3),"",Výsledky!LE81)</f>
        <v/>
      </c>
      <c r="BC32" s="256" t="str">
        <f>IF(ISBLANK(Výsledky!$LL$3),"",Výsledky!LL81)</f>
        <v/>
      </c>
      <c r="BD32" s="256" t="str">
        <f>IF(ISBLANK(Výsledky!$LS$3),"",Výsledky!LS81)</f>
        <v/>
      </c>
      <c r="BE32" s="256" t="str">
        <f>IF(ISBLANK(Výsledky!$LZ$3),"",Výsledky!LZ81)</f>
        <v/>
      </c>
      <c r="BF32" s="256" t="str">
        <f>IF(ISBLANK(Výsledky!$MG$3),"",Výsledky!MG81)</f>
        <v/>
      </c>
      <c r="BG32" s="256" t="str">
        <f>IF(ISBLANK(Výsledky!$MN$3),"",Výsledky!MN81)</f>
        <v/>
      </c>
      <c r="BH32" s="256" t="str">
        <f>IF(ISBLANK(Výsledky!$MU$3),"",Výsledky!MU81)</f>
        <v/>
      </c>
      <c r="BI32" s="256" t="str">
        <f>IF(ISBLANK(Výsledky!$NB$3),"",Výsledky!NB81)</f>
        <v/>
      </c>
      <c r="BJ32" s="256" t="str">
        <f>IF(ISBLANK(Výsledky!$NI$3),"",Výsledky!NI81)</f>
        <v/>
      </c>
      <c r="BK32" s="256" t="str">
        <f>IF(ISBLANK(Výsledky!$NP$3),"",Výsledky!NP81)</f>
        <v/>
      </c>
      <c r="BL32" s="256" t="str">
        <f>IF(ISBLANK(Výsledky!$NW$3),"",Výsledky!NW81)</f>
        <v/>
      </c>
      <c r="BM32" s="256" t="str">
        <f>IF(ISBLANK(Výsledky!$OD$3),"",Výsledky!OD81)</f>
        <v/>
      </c>
      <c r="BN32" s="256" t="str">
        <f>IF(ISBLANK(Výsledky!$OK$3),"",Výsledky!OK81)</f>
        <v/>
      </c>
      <c r="BO32" s="256" t="str">
        <f>IF(ISBLANK(Výsledky!$OR$3),"",Výsledky!OR81)</f>
        <v/>
      </c>
      <c r="BP32" s="256" t="str">
        <f>IF(ISBLANK(Výsledky!$OY$3),"",Výsledky!OY81)</f>
        <v/>
      </c>
      <c r="BQ32" s="256" t="str">
        <f>IF(ISBLANK(Výsledky!$PF$3),"",Výsledky!PF81)</f>
        <v/>
      </c>
      <c r="BR32" s="256" t="str">
        <f>IF(ISBLANK(Výsledky!$PM$3),"",Výsledky!PM81)</f>
        <v/>
      </c>
      <c r="BS32" s="256" t="str">
        <f>IF(ISBLANK(Výsledky!$PT$3),"",Výsledky!PT81)</f>
        <v/>
      </c>
      <c r="BT32" s="256" t="str">
        <f>IF(ISBLANK(Výsledky!$QA$3),"",Výsledky!QA81)</f>
        <v/>
      </c>
      <c r="BU32" s="256" t="str">
        <f>IF(ISBLANK(Výsledky!$QH$3),"",Výsledky!QH81)</f>
        <v/>
      </c>
      <c r="BV32" s="256" t="str">
        <f>IF(ISBLANK(Výsledky!$QO$3),"",Výsledky!QO81)</f>
        <v/>
      </c>
      <c r="BW32" s="291" t="str">
        <f>IF(ISBLANK(Výsledky!$QV$3),"",Výsledky!QV81)</f>
        <v/>
      </c>
      <c r="BX32" s="49"/>
      <c r="BY32" s="122"/>
      <c r="BZ32" s="49"/>
      <c r="CA32" s="122"/>
      <c r="CB32" s="378"/>
      <c r="CC32" s="378"/>
      <c r="CD32" s="378"/>
      <c r="CE32" s="378"/>
      <c r="CF32" s="378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40" t="s">
        <v>121</v>
      </c>
      <c r="C33" s="53">
        <f>Tipy!A27</f>
        <v>13</v>
      </c>
      <c r="D33" s="242" t="str">
        <f>IF(Tipy!B27="","",Tipy!B27)</f>
        <v>Jymi</v>
      </c>
      <c r="E33" s="51">
        <f>SUM(F33:J33)</f>
        <v>660</v>
      </c>
      <c r="F33" s="246">
        <f>IF(ISBLANK(Výsledky!$I$3),"-",SUM(K33:O33,Q33,S33,U33,V33,X33,Z33,AB33,AC33,AE33:AG33,AI33,AK33:AM33,AP33,AS33:AU33,AW33,AY33,BB33,BD33,BG33:BJ33,BL33,BO33,BP33,BR33,BT33,BU33))</f>
        <v>410</v>
      </c>
      <c r="G33" s="267">
        <f>IF(ISBLANK(Výsledky!$AY$3),"-",SUM(P33,T33,W33,AA33,AD33,AH33,AV33,AX33,BC33,BE33,BK33,BM33,BQ33,BS33,BV33))</f>
        <v>160</v>
      </c>
      <c r="H33" s="268">
        <f>IF(ISBLANK(Výsledky!$BM$3),"-",SUM(R33,Y33,AJ33,AO33,AQ33,AZ33))</f>
        <v>90</v>
      </c>
      <c r="I33" s="247" t="str">
        <f>IF(ISBLANK(Výsledky!$GI$3),"-",SUM(AN33,AR33,BA33,BF33,BN33,BW33))</f>
        <v>-</v>
      </c>
      <c r="J33" s="262" t="str">
        <f>IF(ISBLANK(Výsledky!$I$3),"",Výsledky!I33)</f>
        <v>-</v>
      </c>
      <c r="K33" s="265">
        <f>IF(ISBLANK(Výsledky!$P$3),"",Výsledky!P33)</f>
        <v>20</v>
      </c>
      <c r="L33" s="266">
        <f>IF(ISBLANK(Výsledky!$W$3),"",Výsledky!W33)</f>
        <v>80</v>
      </c>
      <c r="M33" s="256">
        <f>IF(ISBLANK(Výsledky!$AD$3),"",Výsledky!AD33)</f>
        <v>50</v>
      </c>
      <c r="N33" s="256">
        <f>IF(ISBLANK(Výsledky!$AK$3),"",Výsledky!AK33)</f>
        <v>0</v>
      </c>
      <c r="O33" s="256">
        <f>IF(ISBLANK(Výsledky!$AR$3),"",Výsledky!AR33)</f>
        <v>0</v>
      </c>
      <c r="P33" s="256">
        <f>IF(ISBLANK(Výsledky!$AY$3),"",Výsledky!AY33)</f>
        <v>20</v>
      </c>
      <c r="Q33" s="256">
        <f>IF(ISBLANK(Výsledky!$BF$3),"",Výsledky!BF33)</f>
        <v>50</v>
      </c>
      <c r="R33" s="256">
        <f>IF(ISBLANK(Výsledky!$BM$3),"",Výsledky!BM33)</f>
        <v>40</v>
      </c>
      <c r="S33" s="256">
        <f>IF(ISBLANK(Výsledky!$BT$3),"",Výsledky!BT33)</f>
        <v>10</v>
      </c>
      <c r="T33" s="256">
        <f>IF(ISBLANK(Výsledky!$CA$3),"",Výsledky!CA33)</f>
        <v>20</v>
      </c>
      <c r="U33" s="256">
        <f>IF(ISBLANK(Výsledky!$CH$3),"",Výsledky!CH33)</f>
        <v>0</v>
      </c>
      <c r="V33" s="256">
        <f>IF(ISBLANK(Výsledky!$CO$3),"",Výsledky!CO33)</f>
        <v>40</v>
      </c>
      <c r="W33" s="256">
        <f>IF(ISBLANK(Výsledky!$CV$3),"",Výsledky!CV33)</f>
        <v>40</v>
      </c>
      <c r="X33" s="256">
        <f>IF(ISBLANK(Výsledky!$DC$3),"",Výsledky!DC33)</f>
        <v>70</v>
      </c>
      <c r="Y33" s="256">
        <f>IF(ISBLANK(Výsledky!$DJ$3),"",Výsledky!DJ33)</f>
        <v>50</v>
      </c>
      <c r="Z33" s="256">
        <f>IF(ISBLANK(Výsledky!$DQ$3),"",Výsledky!DQ33)</f>
        <v>0</v>
      </c>
      <c r="AA33" s="256" t="str">
        <f>IF(ISBLANK(Výsledky!$DX$3),"",Výsledky!DX33)</f>
        <v>-</v>
      </c>
      <c r="AB33" s="256">
        <f>IF(ISBLANK(Výsledky!$EE$3),"",Výsledky!EE33)</f>
        <v>50</v>
      </c>
      <c r="AC33" s="256">
        <f>IF(ISBLANK(Výsledky!$EL$3),"",Výsledky!EL33)</f>
        <v>20</v>
      </c>
      <c r="AD33" s="256">
        <f>IF(ISBLANK(Výsledky!$ES$3),"",Výsledky!ES33)</f>
        <v>80</v>
      </c>
      <c r="AE33" s="256">
        <f>IF(ISBLANK(Výsledky!$EZ$3),"",Výsledky!EZ33)</f>
        <v>20</v>
      </c>
      <c r="AF33" s="256" t="str">
        <f>IF(ISBLANK(Výsledky!$FG$3),"",Výsledky!FG33)</f>
        <v/>
      </c>
      <c r="AG33" s="256" t="str">
        <f>IF(ISBLANK(Výsledky!$FN$3),"",Výsledky!FN33)</f>
        <v/>
      </c>
      <c r="AH33" s="256" t="str">
        <f>IF(ISBLANK(Výsledky!$FU$3),"",Výsledky!FU33)</f>
        <v/>
      </c>
      <c r="AI33" s="256" t="str">
        <f>IF(ISBLANK(Výsledky!$GB$3),"",Výsledky!GB33)</f>
        <v/>
      </c>
      <c r="AJ33" s="256" t="str">
        <f>IF(ISBLANK(Výsledky!$GI$3),"",Výsledky!GI33)</f>
        <v/>
      </c>
      <c r="AK33" s="256" t="str">
        <f>IF(ISBLANK(Výsledky!$GP$3),"",Výsledky!GP33)</f>
        <v/>
      </c>
      <c r="AL33" s="256" t="str">
        <f>IF(ISBLANK(Výsledky!$GW$3),"",Výsledky!GW33)</f>
        <v/>
      </c>
      <c r="AM33" s="256" t="str">
        <f>IF(ISBLANK(Výsledky!$HD$3),"",Výsledky!HD33)</f>
        <v/>
      </c>
      <c r="AN33" s="256" t="str">
        <f>IF(ISBLANK(Výsledky!$HK$3),"",Výsledky!HK33)</f>
        <v/>
      </c>
      <c r="AO33" s="256" t="str">
        <f>IF(ISBLANK(Výsledky!$HR$3),"",Výsledky!HR33)</f>
        <v/>
      </c>
      <c r="AP33" s="256" t="str">
        <f>IF(ISBLANK(Výsledky!$HY$3),"",Výsledky!HY33)</f>
        <v/>
      </c>
      <c r="AQ33" s="256" t="str">
        <f>IF(ISBLANK(Výsledky!$IF$3),"",Výsledky!IF33)</f>
        <v/>
      </c>
      <c r="AR33" s="256" t="str">
        <f>IF(ISBLANK(Výsledky!$IM$3),"",Výsledky!IM33)</f>
        <v/>
      </c>
      <c r="AS33" s="256" t="str">
        <f>IF(ISBLANK(Výsledky!$IT$3),"",Výsledky!IT33)</f>
        <v/>
      </c>
      <c r="AT33" s="256" t="str">
        <f>IF(ISBLANK(Výsledky!$JA$3),"",Výsledky!JA33)</f>
        <v/>
      </c>
      <c r="AU33" s="256" t="str">
        <f>IF(ISBLANK(Výsledky!$JH$3),"",Výsledky!JH33)</f>
        <v/>
      </c>
      <c r="AV33" s="256" t="str">
        <f>IF(ISBLANK(Výsledky!$JO$3),"",Výsledky!JO33)</f>
        <v/>
      </c>
      <c r="AW33" s="256" t="str">
        <f>IF(ISBLANK(Výsledky!$JV$3),"",Výsledky!JV33)</f>
        <v/>
      </c>
      <c r="AX33" s="256" t="str">
        <f>IF(ISBLANK(Výsledky!$KC$3),"",Výsledky!KC33)</f>
        <v/>
      </c>
      <c r="AY33" s="256" t="str">
        <f>IF(ISBLANK(Výsledky!$KJ$3),"",Výsledky!KJ33)</f>
        <v/>
      </c>
      <c r="AZ33" s="256" t="str">
        <f>IF(ISBLANK(Výsledky!$KQ$3),"",Výsledky!KQ33)</f>
        <v/>
      </c>
      <c r="BA33" s="256" t="str">
        <f>IF(ISBLANK(Výsledky!$KX$3),"",Výsledky!KX33)</f>
        <v/>
      </c>
      <c r="BB33" s="256" t="str">
        <f>IF(ISBLANK(Výsledky!$LE$3),"",Výsledky!LE33)</f>
        <v/>
      </c>
      <c r="BC33" s="256" t="str">
        <f>IF(ISBLANK(Výsledky!$LL$3),"",Výsledky!LL33)</f>
        <v/>
      </c>
      <c r="BD33" s="256" t="str">
        <f>IF(ISBLANK(Výsledky!$LS$3),"",Výsledky!LS33)</f>
        <v/>
      </c>
      <c r="BE33" s="256" t="str">
        <f>IF(ISBLANK(Výsledky!$LZ$3),"",Výsledky!LZ33)</f>
        <v/>
      </c>
      <c r="BF33" s="256" t="str">
        <f>IF(ISBLANK(Výsledky!$MG$3),"",Výsledky!MG33)</f>
        <v/>
      </c>
      <c r="BG33" s="256" t="str">
        <f>IF(ISBLANK(Výsledky!$MN$3),"",Výsledky!MN33)</f>
        <v/>
      </c>
      <c r="BH33" s="256" t="str">
        <f>IF(ISBLANK(Výsledky!$MU$3),"",Výsledky!MU33)</f>
        <v/>
      </c>
      <c r="BI33" s="256" t="str">
        <f>IF(ISBLANK(Výsledky!$NB$3),"",Výsledky!NB33)</f>
        <v/>
      </c>
      <c r="BJ33" s="256" t="str">
        <f>IF(ISBLANK(Výsledky!$NI$3),"",Výsledky!NI33)</f>
        <v/>
      </c>
      <c r="BK33" s="256" t="str">
        <f>IF(ISBLANK(Výsledky!$NP$3),"",Výsledky!NP33)</f>
        <v/>
      </c>
      <c r="BL33" s="256" t="str">
        <f>IF(ISBLANK(Výsledky!$NW$3),"",Výsledky!NW33)</f>
        <v/>
      </c>
      <c r="BM33" s="256" t="str">
        <f>IF(ISBLANK(Výsledky!$OD$3),"",Výsledky!OD33)</f>
        <v/>
      </c>
      <c r="BN33" s="256" t="str">
        <f>IF(ISBLANK(Výsledky!$OK$3),"",Výsledky!OK33)</f>
        <v/>
      </c>
      <c r="BO33" s="256" t="str">
        <f>IF(ISBLANK(Výsledky!$OR$3),"",Výsledky!OR33)</f>
        <v/>
      </c>
      <c r="BP33" s="256" t="str">
        <f>IF(ISBLANK(Výsledky!$OY$3),"",Výsledky!OY33)</f>
        <v/>
      </c>
      <c r="BQ33" s="256" t="str">
        <f>IF(ISBLANK(Výsledky!$PF$3),"",Výsledky!PF33)</f>
        <v/>
      </c>
      <c r="BR33" s="256" t="str">
        <f>IF(ISBLANK(Výsledky!$PM$3),"",Výsledky!PM33)</f>
        <v/>
      </c>
      <c r="BS33" s="256" t="str">
        <f>IF(ISBLANK(Výsledky!$PT$3),"",Výsledky!PT33)</f>
        <v/>
      </c>
      <c r="BT33" s="256" t="str">
        <f>IF(ISBLANK(Výsledky!$QA$3),"",Výsledky!QA33)</f>
        <v/>
      </c>
      <c r="BU33" s="256" t="str">
        <f>IF(ISBLANK(Výsledky!$QH$3),"",Výsledky!QH33)</f>
        <v/>
      </c>
      <c r="BV33" s="256" t="str">
        <f>IF(ISBLANK(Výsledky!$QO$3),"",Výsledky!QO33)</f>
        <v/>
      </c>
      <c r="BW33" s="291" t="str">
        <f>IF(ISBLANK(Výsledky!$QV$3),"",Výsledky!QV33)</f>
        <v/>
      </c>
      <c r="BX33" s="49"/>
      <c r="BY33" s="122"/>
      <c r="BZ33" s="49"/>
      <c r="CA33" s="122"/>
      <c r="CB33" s="378"/>
      <c r="CC33" s="378"/>
      <c r="CD33" s="378"/>
      <c r="CE33" s="378"/>
      <c r="CF33" s="378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40" t="s">
        <v>122</v>
      </c>
      <c r="C34" s="53">
        <f>Tipy!A76</f>
        <v>21</v>
      </c>
      <c r="D34" s="242" t="str">
        <f>IF(Tipy!B76="","",Tipy!B76)</f>
        <v>wasco</v>
      </c>
      <c r="E34" s="51">
        <f>SUM(F34:J34)</f>
        <v>650</v>
      </c>
      <c r="F34" s="246">
        <f>IF(ISBLANK(Výsledky!$I$3),"-",SUM(K34:O34,Q34,S34,U34,V34,X34,Z34,AB34,AC34,AE34:AG34,AI34,AK34:AM34,AP34,AS34:AU34,AW34,AY34,BB34,BD34,BG34:BJ34,BL34,BO34,BP34,BR34,BT34,BU34))</f>
        <v>350</v>
      </c>
      <c r="G34" s="267">
        <f>IF(ISBLANK(Výsledky!$AY$3),"-",SUM(P34,T34,W34,AA34,AD34,AH34,AV34,AX34,BC34,BE34,BK34,BM34,BQ34,BS34,BV34))</f>
        <v>180</v>
      </c>
      <c r="H34" s="268">
        <f>IF(ISBLANK(Výsledky!$BM$3),"-",SUM(R34,Y34,AJ34,AO34,AQ34,AZ34))</f>
        <v>120</v>
      </c>
      <c r="I34" s="247" t="str">
        <f>IF(ISBLANK(Výsledky!$GI$3),"-",SUM(AN34,AR34,BA34,BF34,BN34,BW34))</f>
        <v>-</v>
      </c>
      <c r="J34" s="262" t="str">
        <f>IF(ISBLANK(Výsledky!$I$3),"",Výsledky!I79)</f>
        <v>-</v>
      </c>
      <c r="K34" s="265">
        <f>IF(ISBLANK(Výsledky!$P$3),"",Výsledky!P82)</f>
        <v>0</v>
      </c>
      <c r="L34" s="266">
        <f>IF(ISBLANK(Výsledky!$W$3),"",Výsledky!W82)</f>
        <v>20</v>
      </c>
      <c r="M34" s="256">
        <f>IF(ISBLANK(Výsledky!$AD$3),"",Výsledky!AD82)</f>
        <v>20</v>
      </c>
      <c r="N34" s="256">
        <f>IF(ISBLANK(Výsledky!$AK$3),"",Výsledky!AK82)</f>
        <v>20</v>
      </c>
      <c r="O34" s="256">
        <f>IF(ISBLANK(Výsledky!$AR$3),"",Výsledky!AR82)</f>
        <v>60</v>
      </c>
      <c r="P34" s="256">
        <f>IF(ISBLANK(Výsledky!$AY$3),"",Výsledky!AY82)</f>
        <v>40</v>
      </c>
      <c r="Q34" s="256">
        <f>IF(ISBLANK(Výsledky!$BF$3),"",Výsledky!BF82)</f>
        <v>80</v>
      </c>
      <c r="R34" s="256">
        <f>IF(ISBLANK(Výsledky!$BM$3),"",Výsledky!BM82)</f>
        <v>40</v>
      </c>
      <c r="S34" s="256">
        <f>IF(ISBLANK(Výsledky!$BT$3),"",Výsledky!BT82)</f>
        <v>0</v>
      </c>
      <c r="T34" s="256">
        <f>IF(ISBLANK(Výsledky!$CA$3),"",Výsledky!CA82)</f>
        <v>50</v>
      </c>
      <c r="U34" s="256">
        <f>IF(ISBLANK(Výsledky!$CH$3),"",Výsledky!CH82)</f>
        <v>0</v>
      </c>
      <c r="V34" s="256">
        <f>IF(ISBLANK(Výsledky!$CO$3),"",Výsledky!CO82)</f>
        <v>40</v>
      </c>
      <c r="W34" s="256">
        <f>IF(ISBLANK(Výsledky!$CV$3),"",Výsledky!CV82)</f>
        <v>40</v>
      </c>
      <c r="X34" s="256">
        <f>IF(ISBLANK(Výsledky!$DC$3),"",Výsledky!DC82)</f>
        <v>40</v>
      </c>
      <c r="Y34" s="256">
        <f>IF(ISBLANK(Výsledky!$DJ$3),"",Výsledky!DJ82)</f>
        <v>80</v>
      </c>
      <c r="Z34" s="256">
        <f>IF(ISBLANK(Výsledky!$DQ$3),"",Výsledky!DQ82)</f>
        <v>0</v>
      </c>
      <c r="AA34" s="256">
        <f>IF(ISBLANK(Výsledky!$DX$3),"",Výsledky!DX82)</f>
        <v>0</v>
      </c>
      <c r="AB34" s="256">
        <f>IF(ISBLANK(Výsledky!$EE$3),"",Výsledky!EE82)</f>
        <v>50</v>
      </c>
      <c r="AC34" s="256">
        <f>IF(ISBLANK(Výsledky!$EL$3),"",Výsledky!EL82)</f>
        <v>0</v>
      </c>
      <c r="AD34" s="256">
        <f>IF(ISBLANK(Výsledky!$ES$3),"",Výsledky!ES82)</f>
        <v>50</v>
      </c>
      <c r="AE34" s="256">
        <f>IF(ISBLANK(Výsledky!$EZ$3),"",Výsledky!EZ82)</f>
        <v>20</v>
      </c>
      <c r="AF34" s="256" t="str">
        <f>IF(ISBLANK(Výsledky!$FG$3),"",Výsledky!FG82)</f>
        <v/>
      </c>
      <c r="AG34" s="256" t="str">
        <f>IF(ISBLANK(Výsledky!$FN$3),"",Výsledky!FN82)</f>
        <v/>
      </c>
      <c r="AH34" s="256" t="str">
        <f>IF(ISBLANK(Výsledky!$FU$3),"",Výsledky!FU82)</f>
        <v/>
      </c>
      <c r="AI34" s="256" t="str">
        <f>IF(ISBLANK(Výsledky!$GB$3),"",Výsledky!GB82)</f>
        <v/>
      </c>
      <c r="AJ34" s="256" t="str">
        <f>IF(ISBLANK(Výsledky!$GI$3),"",Výsledky!GI82)</f>
        <v/>
      </c>
      <c r="AK34" s="256" t="str">
        <f>IF(ISBLANK(Výsledky!$GP$3),"",Výsledky!GP82)</f>
        <v/>
      </c>
      <c r="AL34" s="256" t="str">
        <f>IF(ISBLANK(Výsledky!$GW$3),"",Výsledky!GW82)</f>
        <v/>
      </c>
      <c r="AM34" s="256" t="str">
        <f>IF(ISBLANK(Výsledky!$HD$3),"",Výsledky!HD82)</f>
        <v/>
      </c>
      <c r="AN34" s="256" t="str">
        <f>IF(ISBLANK(Výsledky!$HK$3),"",Výsledky!HK82)</f>
        <v/>
      </c>
      <c r="AO34" s="256" t="str">
        <f>IF(ISBLANK(Výsledky!$HR$3),"",Výsledky!HR82)</f>
        <v/>
      </c>
      <c r="AP34" s="256" t="str">
        <f>IF(ISBLANK(Výsledky!$HY$3),"",Výsledky!HY82)</f>
        <v/>
      </c>
      <c r="AQ34" s="256" t="str">
        <f>IF(ISBLANK(Výsledky!$IF$3),"",Výsledky!IF82)</f>
        <v/>
      </c>
      <c r="AR34" s="256" t="str">
        <f>IF(ISBLANK(Výsledky!$IM$3),"",Výsledky!IM82)</f>
        <v/>
      </c>
      <c r="AS34" s="256" t="str">
        <f>IF(ISBLANK(Výsledky!$IT$3),"",Výsledky!IT82)</f>
        <v/>
      </c>
      <c r="AT34" s="256" t="str">
        <f>IF(ISBLANK(Výsledky!$JA$3),"",Výsledky!JA82)</f>
        <v/>
      </c>
      <c r="AU34" s="256" t="str">
        <f>IF(ISBLANK(Výsledky!$JH$3),"",Výsledky!JH82)</f>
        <v/>
      </c>
      <c r="AV34" s="256" t="str">
        <f>IF(ISBLANK(Výsledky!$JO$3),"",Výsledky!JO82)</f>
        <v/>
      </c>
      <c r="AW34" s="256" t="str">
        <f>IF(ISBLANK(Výsledky!$JV$3),"",Výsledky!JV82)</f>
        <v/>
      </c>
      <c r="AX34" s="256" t="str">
        <f>IF(ISBLANK(Výsledky!$KC$3),"",Výsledky!KC82)</f>
        <v/>
      </c>
      <c r="AY34" s="256" t="str">
        <f>IF(ISBLANK(Výsledky!$KJ$3),"",Výsledky!KJ82)</f>
        <v/>
      </c>
      <c r="AZ34" s="256" t="str">
        <f>IF(ISBLANK(Výsledky!$KQ$3),"",Výsledky!KQ82)</f>
        <v/>
      </c>
      <c r="BA34" s="256" t="str">
        <f>IF(ISBLANK(Výsledky!$KX$3),"",Výsledky!KX82)</f>
        <v/>
      </c>
      <c r="BB34" s="256" t="str">
        <f>IF(ISBLANK(Výsledky!$LE$3),"",Výsledky!LE82)</f>
        <v/>
      </c>
      <c r="BC34" s="256" t="str">
        <f>IF(ISBLANK(Výsledky!$LL$3),"",Výsledky!LL82)</f>
        <v/>
      </c>
      <c r="BD34" s="256" t="str">
        <f>IF(ISBLANK(Výsledky!$LS$3),"",Výsledky!LS82)</f>
        <v/>
      </c>
      <c r="BE34" s="256" t="str">
        <f>IF(ISBLANK(Výsledky!$LZ$3),"",Výsledky!LZ82)</f>
        <v/>
      </c>
      <c r="BF34" s="256" t="str">
        <f>IF(ISBLANK(Výsledky!$MG$3),"",Výsledky!MG82)</f>
        <v/>
      </c>
      <c r="BG34" s="256" t="str">
        <f>IF(ISBLANK(Výsledky!$MN$3),"",Výsledky!MN82)</f>
        <v/>
      </c>
      <c r="BH34" s="256" t="str">
        <f>IF(ISBLANK(Výsledky!$MU$3),"",Výsledky!MU82)</f>
        <v/>
      </c>
      <c r="BI34" s="256" t="str">
        <f>IF(ISBLANK(Výsledky!$NB$3),"",Výsledky!NB82)</f>
        <v/>
      </c>
      <c r="BJ34" s="256" t="str">
        <f>IF(ISBLANK(Výsledky!$NI$3),"",Výsledky!NI82)</f>
        <v/>
      </c>
      <c r="BK34" s="256" t="str">
        <f>IF(ISBLANK(Výsledky!$NP$3),"",Výsledky!NP82)</f>
        <v/>
      </c>
      <c r="BL34" s="256" t="str">
        <f>IF(ISBLANK(Výsledky!$NW$3),"",Výsledky!NW82)</f>
        <v/>
      </c>
      <c r="BM34" s="256" t="str">
        <f>IF(ISBLANK(Výsledky!$OD$3),"",Výsledky!OD82)</f>
        <v/>
      </c>
      <c r="BN34" s="256" t="str">
        <f>IF(ISBLANK(Výsledky!$OK$3),"",Výsledky!OK82)</f>
        <v/>
      </c>
      <c r="BO34" s="256" t="str">
        <f>IF(ISBLANK(Výsledky!$OR$3),"",Výsledky!OR82)</f>
        <v/>
      </c>
      <c r="BP34" s="256" t="str">
        <f>IF(ISBLANK(Výsledky!$OY$3),"",Výsledky!OY82)</f>
        <v/>
      </c>
      <c r="BQ34" s="256" t="str">
        <f>IF(ISBLANK(Výsledky!$PF$3),"",Výsledky!PF82)</f>
        <v/>
      </c>
      <c r="BR34" s="256" t="str">
        <f>IF(ISBLANK(Výsledky!$PM$3),"",Výsledky!PM82)</f>
        <v/>
      </c>
      <c r="BS34" s="256" t="str">
        <f>IF(ISBLANK(Výsledky!$PT$3),"",Výsledky!PT82)</f>
        <v/>
      </c>
      <c r="BT34" s="256" t="str">
        <f>IF(ISBLANK(Výsledky!$QA$3),"",Výsledky!QA82)</f>
        <v/>
      </c>
      <c r="BU34" s="256" t="str">
        <f>IF(ISBLANK(Výsledky!$QH$3),"",Výsledky!QH82)</f>
        <v/>
      </c>
      <c r="BV34" s="256" t="str">
        <f>IF(ISBLANK(Výsledky!$QO$3),"",Výsledky!QO82)</f>
        <v/>
      </c>
      <c r="BW34" s="291" t="str">
        <f>IF(ISBLANK(Výsledky!$QV$3),"",Výsledky!QV82)</f>
        <v/>
      </c>
      <c r="BX34" s="49"/>
      <c r="BY34" s="122"/>
      <c r="BZ34" s="49"/>
      <c r="CA34" s="122"/>
      <c r="CB34" s="378"/>
      <c r="CC34" s="378"/>
      <c r="CD34" s="378"/>
      <c r="CE34" s="378"/>
      <c r="CF34" s="378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40" t="s">
        <v>123</v>
      </c>
      <c r="C35" s="53">
        <f>Tipy!A25</f>
        <v>24</v>
      </c>
      <c r="D35" s="242" t="str">
        <f>IF(Tipy!B25="","",Tipy!B25)</f>
        <v>ja</v>
      </c>
      <c r="E35" s="51">
        <f>SUM(F35:J35)</f>
        <v>650</v>
      </c>
      <c r="F35" s="246">
        <f>IF(ISBLANK(Výsledky!$I$3),"-",SUM(K35:O35,Q35,S35,U35,V35,X35,Z35,AB35,AC35,AE35:AG35,AI35,AK35:AM35,AP35,AS35:AU35,AW35,AY35,BB35,BD35,BG35:BJ35,BL35,BO35,BP35,BR35,BT35,BU35))</f>
        <v>410</v>
      </c>
      <c r="G35" s="267">
        <f>IF(ISBLANK(Výsledky!$AY$3),"-",SUM(P35,T35,W35,AA35,AD35,AH35,AV35,AX35,BC35,BE35,BK35,BM35,BQ35,BS35,BV35))</f>
        <v>180</v>
      </c>
      <c r="H35" s="268">
        <f>IF(ISBLANK(Výsledky!$BM$3),"-",SUM(R35,Y35,AJ35,AO35,AQ35,AZ35))</f>
        <v>60</v>
      </c>
      <c r="I35" s="247" t="str">
        <f>IF(ISBLANK(Výsledky!$GI$3),"-",SUM(AN35,AR35,BA35,BF35,BN35,BW35))</f>
        <v>-</v>
      </c>
      <c r="J35" s="262" t="str">
        <f>IF(ISBLANK(Výsledky!$I$3),"",Výsledky!I31)</f>
        <v>-</v>
      </c>
      <c r="K35" s="265">
        <f>IF(ISBLANK(Výsledky!$P$3),"",Výsledky!P31)</f>
        <v>0</v>
      </c>
      <c r="L35" s="266">
        <f>IF(ISBLANK(Výsledky!$W$3),"",Výsledky!W31)</f>
        <v>50</v>
      </c>
      <c r="M35" s="256">
        <f>IF(ISBLANK(Výsledky!$AD$3),"",Výsledky!AD31)</f>
        <v>20</v>
      </c>
      <c r="N35" s="256">
        <f>IF(ISBLANK(Výsledky!$AK$3),"",Výsledky!AK31)</f>
        <v>80</v>
      </c>
      <c r="O35" s="256">
        <f>IF(ISBLANK(Výsledky!$AR$3),"",Výsledky!AR31)</f>
        <v>20</v>
      </c>
      <c r="P35" s="256">
        <f>IF(ISBLANK(Výsledky!$AY$3),"",Výsledky!AY31)</f>
        <v>30</v>
      </c>
      <c r="Q35" s="256">
        <f>IF(ISBLANK(Výsledky!$BF$3),"",Výsledky!BF31)</f>
        <v>30</v>
      </c>
      <c r="R35" s="256">
        <f>IF(ISBLANK(Výsledky!$BM$3),"",Výsledky!BM31)</f>
        <v>20</v>
      </c>
      <c r="S35" s="256">
        <f>IF(ISBLANK(Výsledky!$BT$3),"",Výsledky!BT31)</f>
        <v>0</v>
      </c>
      <c r="T35" s="256">
        <f>IF(ISBLANK(Výsledky!$CA$3),"",Výsledky!CA31)</f>
        <v>60</v>
      </c>
      <c r="U35" s="256">
        <f>IF(ISBLANK(Výsledky!$CH$3),"",Výsledky!CH31)</f>
        <v>0</v>
      </c>
      <c r="V35" s="256">
        <f>IF(ISBLANK(Výsledky!$CO$3),"",Výsledky!CO31)</f>
        <v>40</v>
      </c>
      <c r="W35" s="256">
        <f>IF(ISBLANK(Výsledky!$CV$3),"",Výsledky!CV31)</f>
        <v>20</v>
      </c>
      <c r="X35" s="256">
        <f>IF(ISBLANK(Výsledky!$DC$3),"",Výsledky!DC31)</f>
        <v>40</v>
      </c>
      <c r="Y35" s="256">
        <f>IF(ISBLANK(Výsledky!$DJ$3),"",Výsledky!DJ31)</f>
        <v>40</v>
      </c>
      <c r="Z35" s="256">
        <f>IF(ISBLANK(Výsledky!$DQ$3),"",Výsledky!DQ31)</f>
        <v>0</v>
      </c>
      <c r="AA35" s="256">
        <f>IF(ISBLANK(Výsledky!$DX$3),"",Výsledky!DX31)</f>
        <v>20</v>
      </c>
      <c r="AB35" s="256">
        <f>IF(ISBLANK(Výsledky!$EE$3),"",Výsledky!EE31)</f>
        <v>50</v>
      </c>
      <c r="AC35" s="256">
        <f>IF(ISBLANK(Výsledky!$EL$3),"",Výsledky!EL31)</f>
        <v>60</v>
      </c>
      <c r="AD35" s="256">
        <f>IF(ISBLANK(Výsledky!$ES$3),"",Výsledky!ES31)</f>
        <v>50</v>
      </c>
      <c r="AE35" s="256">
        <f>IF(ISBLANK(Výsledky!$EZ$3),"",Výsledky!EZ31)</f>
        <v>20</v>
      </c>
      <c r="AF35" s="256" t="str">
        <f>IF(ISBLANK(Výsledky!$FG$3),"",Výsledky!FG31)</f>
        <v/>
      </c>
      <c r="AG35" s="256" t="str">
        <f>IF(ISBLANK(Výsledky!$FN$3),"",Výsledky!FN31)</f>
        <v/>
      </c>
      <c r="AH35" s="256" t="str">
        <f>IF(ISBLANK(Výsledky!$FU$3),"",Výsledky!FU31)</f>
        <v/>
      </c>
      <c r="AI35" s="256" t="str">
        <f>IF(ISBLANK(Výsledky!$GB$3),"",Výsledky!GB31)</f>
        <v/>
      </c>
      <c r="AJ35" s="256" t="str">
        <f>IF(ISBLANK(Výsledky!$GI$3),"",Výsledky!GI31)</f>
        <v/>
      </c>
      <c r="AK35" s="256" t="str">
        <f>IF(ISBLANK(Výsledky!$GP$3),"",Výsledky!GP31)</f>
        <v/>
      </c>
      <c r="AL35" s="256" t="str">
        <f>IF(ISBLANK(Výsledky!$GW$3),"",Výsledky!GW31)</f>
        <v/>
      </c>
      <c r="AM35" s="256" t="str">
        <f>IF(ISBLANK(Výsledky!$HD$3),"",Výsledky!HD31)</f>
        <v/>
      </c>
      <c r="AN35" s="256" t="str">
        <f>IF(ISBLANK(Výsledky!$HK$3),"",Výsledky!HK31)</f>
        <v/>
      </c>
      <c r="AO35" s="256" t="str">
        <f>IF(ISBLANK(Výsledky!$HR$3),"",Výsledky!HR31)</f>
        <v/>
      </c>
      <c r="AP35" s="256" t="str">
        <f>IF(ISBLANK(Výsledky!$HY$3),"",Výsledky!HY31)</f>
        <v/>
      </c>
      <c r="AQ35" s="256" t="str">
        <f>IF(ISBLANK(Výsledky!$IF$3),"",Výsledky!IF31)</f>
        <v/>
      </c>
      <c r="AR35" s="256" t="str">
        <f>IF(ISBLANK(Výsledky!$IM$3),"",Výsledky!IM31)</f>
        <v/>
      </c>
      <c r="AS35" s="256" t="str">
        <f>IF(ISBLANK(Výsledky!$IT$3),"",Výsledky!IT31)</f>
        <v/>
      </c>
      <c r="AT35" s="256" t="str">
        <f>IF(ISBLANK(Výsledky!$JA$3),"",Výsledky!JA31)</f>
        <v/>
      </c>
      <c r="AU35" s="256" t="str">
        <f>IF(ISBLANK(Výsledky!$JH$3),"",Výsledky!JH31)</f>
        <v/>
      </c>
      <c r="AV35" s="256" t="str">
        <f>IF(ISBLANK(Výsledky!$JO$3),"",Výsledky!JO31)</f>
        <v/>
      </c>
      <c r="AW35" s="256" t="str">
        <f>IF(ISBLANK(Výsledky!$JV$3),"",Výsledky!JV31)</f>
        <v/>
      </c>
      <c r="AX35" s="256" t="str">
        <f>IF(ISBLANK(Výsledky!$KC$3),"",Výsledky!KC31)</f>
        <v/>
      </c>
      <c r="AY35" s="256" t="str">
        <f>IF(ISBLANK(Výsledky!$KJ$3),"",Výsledky!KJ31)</f>
        <v/>
      </c>
      <c r="AZ35" s="256" t="str">
        <f>IF(ISBLANK(Výsledky!$KQ$3),"",Výsledky!KQ31)</f>
        <v/>
      </c>
      <c r="BA35" s="256" t="str">
        <f>IF(ISBLANK(Výsledky!$KX$3),"",Výsledky!KX31)</f>
        <v/>
      </c>
      <c r="BB35" s="256" t="str">
        <f>IF(ISBLANK(Výsledky!$LE$3),"",Výsledky!LE31)</f>
        <v/>
      </c>
      <c r="BC35" s="256" t="str">
        <f>IF(ISBLANK(Výsledky!$LL$3),"",Výsledky!LL31)</f>
        <v/>
      </c>
      <c r="BD35" s="256" t="str">
        <f>IF(ISBLANK(Výsledky!$LS$3),"",Výsledky!LS31)</f>
        <v/>
      </c>
      <c r="BE35" s="256" t="str">
        <f>IF(ISBLANK(Výsledky!$LZ$3),"",Výsledky!LZ31)</f>
        <v/>
      </c>
      <c r="BF35" s="256" t="str">
        <f>IF(ISBLANK(Výsledky!$MG$3),"",Výsledky!MG31)</f>
        <v/>
      </c>
      <c r="BG35" s="256" t="str">
        <f>IF(ISBLANK(Výsledky!$MN$3),"",Výsledky!MN31)</f>
        <v/>
      </c>
      <c r="BH35" s="256" t="str">
        <f>IF(ISBLANK(Výsledky!$MU$3),"",Výsledky!MU31)</f>
        <v/>
      </c>
      <c r="BI35" s="256" t="str">
        <f>IF(ISBLANK(Výsledky!$NB$3),"",Výsledky!NB31)</f>
        <v/>
      </c>
      <c r="BJ35" s="256" t="str">
        <f>IF(ISBLANK(Výsledky!$NI$3),"",Výsledky!NI31)</f>
        <v/>
      </c>
      <c r="BK35" s="256" t="str">
        <f>IF(ISBLANK(Výsledky!$NP$3),"",Výsledky!NP31)</f>
        <v/>
      </c>
      <c r="BL35" s="256" t="str">
        <f>IF(ISBLANK(Výsledky!$NW$3),"",Výsledky!NW31)</f>
        <v/>
      </c>
      <c r="BM35" s="256" t="str">
        <f>IF(ISBLANK(Výsledky!$OD$3),"",Výsledky!OD31)</f>
        <v/>
      </c>
      <c r="BN35" s="256" t="str">
        <f>IF(ISBLANK(Výsledky!$OK$3),"",Výsledky!OK31)</f>
        <v/>
      </c>
      <c r="BO35" s="256" t="str">
        <f>IF(ISBLANK(Výsledky!$OR$3),"",Výsledky!OR31)</f>
        <v/>
      </c>
      <c r="BP35" s="256" t="str">
        <f>IF(ISBLANK(Výsledky!$OY$3),"",Výsledky!OY31)</f>
        <v/>
      </c>
      <c r="BQ35" s="256" t="str">
        <f>IF(ISBLANK(Výsledky!$PF$3),"",Výsledky!PF31)</f>
        <v/>
      </c>
      <c r="BR35" s="256" t="str">
        <f>IF(ISBLANK(Výsledky!$PM$3),"",Výsledky!PM31)</f>
        <v/>
      </c>
      <c r="BS35" s="256" t="str">
        <f>IF(ISBLANK(Výsledky!$PT$3),"",Výsledky!PT31)</f>
        <v/>
      </c>
      <c r="BT35" s="256" t="str">
        <f>IF(ISBLANK(Výsledky!$QA$3),"",Výsledky!QA31)</f>
        <v/>
      </c>
      <c r="BU35" s="256" t="str">
        <f>IF(ISBLANK(Výsledky!$QH$3),"",Výsledky!QH31)</f>
        <v/>
      </c>
      <c r="BV35" s="256" t="str">
        <f>IF(ISBLANK(Výsledky!$QO$3),"",Výsledky!QO31)</f>
        <v/>
      </c>
      <c r="BW35" s="291" t="str">
        <f>IF(ISBLANK(Výsledky!$QV$3),"",Výsledky!QV31)</f>
        <v/>
      </c>
      <c r="BX35" s="49"/>
      <c r="BY35" s="122"/>
      <c r="BZ35" s="49"/>
      <c r="CA35" s="122"/>
      <c r="CB35" s="378"/>
      <c r="CC35" s="378"/>
      <c r="CD35" s="378"/>
      <c r="CE35" s="378"/>
      <c r="CF35" s="378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40" t="s">
        <v>124</v>
      </c>
      <c r="C36" s="53">
        <f>Tipy!A48</f>
        <v>49</v>
      </c>
      <c r="D36" s="242" t="str">
        <f>IF(Tipy!B48="","",Tipy!B48)</f>
        <v>netocil</v>
      </c>
      <c r="E36" s="51">
        <f>SUM(F36:J36)</f>
        <v>650</v>
      </c>
      <c r="F36" s="246">
        <f>IF(ISBLANK(Výsledky!$I$3),"-",SUM(K36:O36,Q36,S36,U36,V36,X36,Z36,AB36,AC36,AE36:AG36,AI36,AK36:AM36,AP36,AS36:AU36,AW36,AY36,BB36,BD36,BG36:BJ36,BL36,BO36,BP36,BR36,BT36,BU36))</f>
        <v>380</v>
      </c>
      <c r="G36" s="267">
        <f>IF(ISBLANK(Výsledky!$AY$3),"-",SUM(P36,T36,W36,AA36,AD36,AH36,AV36,AX36,BC36,BE36,BK36,BM36,BQ36,BS36,BV36))</f>
        <v>220</v>
      </c>
      <c r="H36" s="268">
        <f>IF(ISBLANK(Výsledky!$BM$3),"-",SUM(R36,Y36,AJ36,AO36,AQ36,AZ36))</f>
        <v>50</v>
      </c>
      <c r="I36" s="247" t="str">
        <f>IF(ISBLANK(Výsledky!$GI$3),"-",SUM(AN36,AR36,BA36,BF36,BN36,BW36))</f>
        <v>-</v>
      </c>
      <c r="J36" s="262" t="str">
        <f>IF(ISBLANK(Výsledky!$I$3),"",Výsledky!I54)</f>
        <v>-</v>
      </c>
      <c r="K36" s="265">
        <f>IF(ISBLANK(Výsledky!$P$3),"",Výsledky!P54)</f>
        <v>20</v>
      </c>
      <c r="L36" s="266">
        <f>IF(ISBLANK(Výsledky!$W$3),"",Výsledky!W54)</f>
        <v>40</v>
      </c>
      <c r="M36" s="256">
        <f>IF(ISBLANK(Výsledky!$AD$3),"",Výsledky!AD54)</f>
        <v>40</v>
      </c>
      <c r="N36" s="256" t="str">
        <f>IF(ISBLANK(Výsledky!$AK$3),"",Výsledky!AK54)</f>
        <v>-</v>
      </c>
      <c r="O36" s="256">
        <f>IF(ISBLANK(Výsledky!$AR$3),"",Výsledky!AR54)</f>
        <v>40</v>
      </c>
      <c r="P36" s="256">
        <f>IF(ISBLANK(Výsledky!$AY$3),"",Výsledky!AY54)</f>
        <v>60</v>
      </c>
      <c r="Q36" s="256">
        <f>IF(ISBLANK(Výsledky!$BF$3),"",Výsledky!BF54)</f>
        <v>40</v>
      </c>
      <c r="R36" s="256">
        <f>IF(ISBLANK(Výsledky!$BM$3),"",Výsledky!BM54)</f>
        <v>20</v>
      </c>
      <c r="S36" s="256" t="str">
        <f>IF(ISBLANK(Výsledky!$BT$3),"",Výsledky!BT54)</f>
        <v>-</v>
      </c>
      <c r="T36" s="256">
        <f>IF(ISBLANK(Výsledky!$CA$3),"",Výsledky!CA54)</f>
        <v>20</v>
      </c>
      <c r="U36" s="256">
        <f>IF(ISBLANK(Výsledky!$CH$3),"",Výsledky!CH54)</f>
        <v>20</v>
      </c>
      <c r="V36" s="256">
        <f>IF(ISBLANK(Výsledky!$CO$3),"",Výsledky!CO54)</f>
        <v>40</v>
      </c>
      <c r="W36" s="256">
        <f>IF(ISBLANK(Výsledky!$CV$3),"",Výsledky!CV54)</f>
        <v>40</v>
      </c>
      <c r="X36" s="256">
        <f>IF(ISBLANK(Výsledky!$DC$3),"",Výsledky!DC54)</f>
        <v>40</v>
      </c>
      <c r="Y36" s="256">
        <f>IF(ISBLANK(Výsledky!$DJ$3),"",Výsledky!DJ54)</f>
        <v>30</v>
      </c>
      <c r="Z36" s="256">
        <f>IF(ISBLANK(Výsledky!$DQ$3),"",Výsledky!DQ54)</f>
        <v>0</v>
      </c>
      <c r="AA36" s="256">
        <f>IF(ISBLANK(Výsledky!$DX$3),"",Výsledky!DX54)</f>
        <v>20</v>
      </c>
      <c r="AB36" s="256">
        <f>IF(ISBLANK(Výsledky!$EE$3),"",Výsledky!EE54)</f>
        <v>40</v>
      </c>
      <c r="AC36" s="256">
        <f>IF(ISBLANK(Výsledky!$EL$3),"",Výsledky!EL54)</f>
        <v>20</v>
      </c>
      <c r="AD36" s="256">
        <f>IF(ISBLANK(Výsledky!$ES$3),"",Výsledky!ES54)</f>
        <v>80</v>
      </c>
      <c r="AE36" s="256">
        <f>IF(ISBLANK(Výsledky!$EZ$3),"",Výsledky!EZ54)</f>
        <v>40</v>
      </c>
      <c r="AF36" s="256" t="str">
        <f>IF(ISBLANK(Výsledky!$FG$3),"",Výsledky!FG54)</f>
        <v/>
      </c>
      <c r="AG36" s="256" t="str">
        <f>IF(ISBLANK(Výsledky!$FN$3),"",Výsledky!FN54)</f>
        <v/>
      </c>
      <c r="AH36" s="256" t="str">
        <f>IF(ISBLANK(Výsledky!$FU$3),"",Výsledky!FU54)</f>
        <v/>
      </c>
      <c r="AI36" s="256" t="str">
        <f>IF(ISBLANK(Výsledky!$GB$3),"",Výsledky!GB54)</f>
        <v/>
      </c>
      <c r="AJ36" s="256" t="str">
        <f>IF(ISBLANK(Výsledky!$GI$3),"",Výsledky!GI54)</f>
        <v/>
      </c>
      <c r="AK36" s="256" t="str">
        <f>IF(ISBLANK(Výsledky!$GP$3),"",Výsledky!GP54)</f>
        <v/>
      </c>
      <c r="AL36" s="256" t="str">
        <f>IF(ISBLANK(Výsledky!$GW$3),"",Výsledky!GW54)</f>
        <v/>
      </c>
      <c r="AM36" s="256" t="str">
        <f>IF(ISBLANK(Výsledky!$HD$3),"",Výsledky!HD54)</f>
        <v/>
      </c>
      <c r="AN36" s="256" t="str">
        <f>IF(ISBLANK(Výsledky!$HK$3),"",Výsledky!HK54)</f>
        <v/>
      </c>
      <c r="AO36" s="256" t="str">
        <f>IF(ISBLANK(Výsledky!$HR$3),"",Výsledky!HR54)</f>
        <v/>
      </c>
      <c r="AP36" s="256" t="str">
        <f>IF(ISBLANK(Výsledky!$HY$3),"",Výsledky!HY54)</f>
        <v/>
      </c>
      <c r="AQ36" s="256" t="str">
        <f>IF(ISBLANK(Výsledky!$IF$3),"",Výsledky!IF54)</f>
        <v/>
      </c>
      <c r="AR36" s="256" t="str">
        <f>IF(ISBLANK(Výsledky!$IM$3),"",Výsledky!IM54)</f>
        <v/>
      </c>
      <c r="AS36" s="256" t="str">
        <f>IF(ISBLANK(Výsledky!$IT$3),"",Výsledky!IT54)</f>
        <v/>
      </c>
      <c r="AT36" s="256" t="str">
        <f>IF(ISBLANK(Výsledky!$JA$3),"",Výsledky!JA54)</f>
        <v/>
      </c>
      <c r="AU36" s="256" t="str">
        <f>IF(ISBLANK(Výsledky!$JH$3),"",Výsledky!JH54)</f>
        <v/>
      </c>
      <c r="AV36" s="256" t="str">
        <f>IF(ISBLANK(Výsledky!$JO$3),"",Výsledky!JO54)</f>
        <v/>
      </c>
      <c r="AW36" s="256" t="str">
        <f>IF(ISBLANK(Výsledky!$JV$3),"",Výsledky!JV54)</f>
        <v/>
      </c>
      <c r="AX36" s="256" t="str">
        <f>IF(ISBLANK(Výsledky!$KC$3),"",Výsledky!KC54)</f>
        <v/>
      </c>
      <c r="AY36" s="256" t="str">
        <f>IF(ISBLANK(Výsledky!$KJ$3),"",Výsledky!KJ54)</f>
        <v/>
      </c>
      <c r="AZ36" s="256" t="str">
        <f>IF(ISBLANK(Výsledky!$KQ$3),"",Výsledky!KQ54)</f>
        <v/>
      </c>
      <c r="BA36" s="256" t="str">
        <f>IF(ISBLANK(Výsledky!$KX$3),"",Výsledky!KX54)</f>
        <v/>
      </c>
      <c r="BB36" s="256" t="str">
        <f>IF(ISBLANK(Výsledky!$LE$3),"",Výsledky!LE54)</f>
        <v/>
      </c>
      <c r="BC36" s="256" t="str">
        <f>IF(ISBLANK(Výsledky!$LL$3),"",Výsledky!LL54)</f>
        <v/>
      </c>
      <c r="BD36" s="256" t="str">
        <f>IF(ISBLANK(Výsledky!$LS$3),"",Výsledky!LS54)</f>
        <v/>
      </c>
      <c r="BE36" s="256" t="str">
        <f>IF(ISBLANK(Výsledky!$LZ$3),"",Výsledky!LZ54)</f>
        <v/>
      </c>
      <c r="BF36" s="256" t="str">
        <f>IF(ISBLANK(Výsledky!$MG$3),"",Výsledky!MG54)</f>
        <v/>
      </c>
      <c r="BG36" s="256" t="str">
        <f>IF(ISBLANK(Výsledky!$MN$3),"",Výsledky!MN54)</f>
        <v/>
      </c>
      <c r="BH36" s="256" t="str">
        <f>IF(ISBLANK(Výsledky!$MU$3),"",Výsledky!MU54)</f>
        <v/>
      </c>
      <c r="BI36" s="256" t="str">
        <f>IF(ISBLANK(Výsledky!$NB$3),"",Výsledky!NB54)</f>
        <v/>
      </c>
      <c r="BJ36" s="256" t="str">
        <f>IF(ISBLANK(Výsledky!$NI$3),"",Výsledky!NI54)</f>
        <v/>
      </c>
      <c r="BK36" s="256" t="str">
        <f>IF(ISBLANK(Výsledky!$NP$3),"",Výsledky!NP54)</f>
        <v/>
      </c>
      <c r="BL36" s="256" t="str">
        <f>IF(ISBLANK(Výsledky!$NW$3),"",Výsledky!NW54)</f>
        <v/>
      </c>
      <c r="BM36" s="256" t="str">
        <f>IF(ISBLANK(Výsledky!$OD$3),"",Výsledky!OD54)</f>
        <v/>
      </c>
      <c r="BN36" s="256" t="str">
        <f>IF(ISBLANK(Výsledky!$OK$3),"",Výsledky!OK54)</f>
        <v/>
      </c>
      <c r="BO36" s="256" t="str">
        <f>IF(ISBLANK(Výsledky!$OR$3),"",Výsledky!OR54)</f>
        <v/>
      </c>
      <c r="BP36" s="256" t="str">
        <f>IF(ISBLANK(Výsledky!$OY$3),"",Výsledky!OY54)</f>
        <v/>
      </c>
      <c r="BQ36" s="256" t="str">
        <f>IF(ISBLANK(Výsledky!$PF$3),"",Výsledky!PF54)</f>
        <v/>
      </c>
      <c r="BR36" s="256" t="str">
        <f>IF(ISBLANK(Výsledky!$PM$3),"",Výsledky!PM54)</f>
        <v/>
      </c>
      <c r="BS36" s="256" t="str">
        <f>IF(ISBLANK(Výsledky!$PT$3),"",Výsledky!PT54)</f>
        <v/>
      </c>
      <c r="BT36" s="256" t="str">
        <f>IF(ISBLANK(Výsledky!$QA$3),"",Výsledky!QA54)</f>
        <v/>
      </c>
      <c r="BU36" s="256" t="str">
        <f>IF(ISBLANK(Výsledky!$QH$3),"",Výsledky!QH54)</f>
        <v/>
      </c>
      <c r="BV36" s="256" t="str">
        <f>IF(ISBLANK(Výsledky!$QO$3),"",Výsledky!QO54)</f>
        <v/>
      </c>
      <c r="BW36" s="291" t="str">
        <f>IF(ISBLANK(Výsledky!$QV$3),"",Výsledky!QV54)</f>
        <v/>
      </c>
      <c r="BX36" s="49"/>
      <c r="BY36" s="122"/>
      <c r="BZ36" s="49"/>
      <c r="CA36" s="122"/>
      <c r="CB36" s="378"/>
      <c r="CC36" s="378"/>
      <c r="CD36" s="378"/>
      <c r="CE36" s="378"/>
      <c r="CF36" s="378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40" t="s">
        <v>125</v>
      </c>
      <c r="C37" s="53">
        <f>Tipy!A71</f>
        <v>65</v>
      </c>
      <c r="D37" s="242" t="str">
        <f>IF(Tipy!B71="","",Tipy!B71)</f>
        <v>Tomas Horvath</v>
      </c>
      <c r="E37" s="51">
        <f>SUM(F37:J37)</f>
        <v>650</v>
      </c>
      <c r="F37" s="246">
        <f>IF(ISBLANK(Výsledky!$I$3),"-",SUM(K37:O37,Q37,S37,U37,V37,X37,Z37,AB37,AC37,AE37:AG37,AI37,AK37:AM37,AP37,AS37:AU37,AW37,AY37,BB37,BD37,BG37:BJ37,BL37,BO37,BP37,BR37,BT37,BU37))</f>
        <v>400</v>
      </c>
      <c r="G37" s="267">
        <f>IF(ISBLANK(Výsledky!$AY$3),"-",SUM(P37,T37,W37,AA37,AD37,AH37,AV37,AX37,BC37,BE37,BK37,BM37,BQ37,BS37,BV37))</f>
        <v>150</v>
      </c>
      <c r="H37" s="268">
        <f>IF(ISBLANK(Výsledky!$BM$3),"-",SUM(R37,Y37,AJ37,AO37,AQ37,AZ37))</f>
        <v>100</v>
      </c>
      <c r="I37" s="247" t="str">
        <f>IF(ISBLANK(Výsledky!$GI$3),"-",SUM(AN37,AR37,BA37,BF37,BN37,BW37))</f>
        <v>-</v>
      </c>
      <c r="J37" s="262" t="str">
        <f>IF(ISBLANK(Výsledky!$I$3),"",Výsledky!I77)</f>
        <v>-</v>
      </c>
      <c r="K37" s="265">
        <f>IF(ISBLANK(Výsledky!$P$3),"",Výsledky!P77)</f>
        <v>20</v>
      </c>
      <c r="L37" s="266">
        <f>IF(ISBLANK(Výsledky!$W$3),"",Výsledky!W77)</f>
        <v>0</v>
      </c>
      <c r="M37" s="256">
        <f>IF(ISBLANK(Výsledky!$AD$3),"",Výsledky!AD77)</f>
        <v>0</v>
      </c>
      <c r="N37" s="256">
        <f>IF(ISBLANK(Výsledky!$AK$3),"",Výsledky!AK77)</f>
        <v>60</v>
      </c>
      <c r="O37" s="256">
        <f>IF(ISBLANK(Výsledky!$AR$3),"",Výsledky!AR77)</f>
        <v>20</v>
      </c>
      <c r="P37" s="256">
        <f>IF(ISBLANK(Výsledky!$AY$3),"",Výsledky!AY77)</f>
        <v>30</v>
      </c>
      <c r="Q37" s="256">
        <f>IF(ISBLANK(Výsledky!$BF$3),"",Výsledky!BF77)</f>
        <v>20</v>
      </c>
      <c r="R37" s="256">
        <f>IF(ISBLANK(Výsledky!$BM$3),"",Výsledky!BM77)</f>
        <v>60</v>
      </c>
      <c r="S37" s="256">
        <f>IF(ISBLANK(Výsledky!$BT$3),"",Výsledky!BT77)</f>
        <v>0</v>
      </c>
      <c r="T37" s="256">
        <f>IF(ISBLANK(Výsledky!$CA$3),"",Výsledky!CA77)</f>
        <v>40</v>
      </c>
      <c r="U37" s="256">
        <f>IF(ISBLANK(Výsledky!$CH$3),"",Výsledky!CH77)</f>
        <v>20</v>
      </c>
      <c r="V37" s="256">
        <f>IF(ISBLANK(Výsledky!$CO$3),"",Výsledky!CO77)</f>
        <v>70</v>
      </c>
      <c r="W37" s="256">
        <f>IF(ISBLANK(Výsledky!$CV$3),"",Výsledky!CV77)</f>
        <v>60</v>
      </c>
      <c r="X37" s="256">
        <f>IF(ISBLANK(Výsledky!$DC$3),"",Výsledky!DC77)</f>
        <v>40</v>
      </c>
      <c r="Y37" s="256">
        <f>IF(ISBLANK(Výsledky!$DJ$3),"",Výsledky!DJ77)</f>
        <v>40</v>
      </c>
      <c r="Z37" s="256">
        <f>IF(ISBLANK(Výsledky!$DQ$3),"",Výsledky!DQ77)</f>
        <v>0</v>
      </c>
      <c r="AA37" s="256">
        <f>IF(ISBLANK(Výsledky!$DX$3),"",Výsledky!DX77)</f>
        <v>0</v>
      </c>
      <c r="AB37" s="256">
        <f>IF(ISBLANK(Výsledky!$EE$3),"",Výsledky!EE77)</f>
        <v>40</v>
      </c>
      <c r="AC37" s="256">
        <f>IF(ISBLANK(Výsledky!$EL$3),"",Výsledky!EL77)</f>
        <v>60</v>
      </c>
      <c r="AD37" s="256">
        <f>IF(ISBLANK(Výsledky!$ES$3),"",Výsledky!ES77)</f>
        <v>20</v>
      </c>
      <c r="AE37" s="256">
        <f>IF(ISBLANK(Výsledky!$EZ$3),"",Výsledky!EZ77)</f>
        <v>50</v>
      </c>
      <c r="AF37" s="256" t="str">
        <f>IF(ISBLANK(Výsledky!$FG$3),"",Výsledky!FG77)</f>
        <v/>
      </c>
      <c r="AG37" s="256" t="str">
        <f>IF(ISBLANK(Výsledky!$FN$3),"",Výsledky!FN77)</f>
        <v/>
      </c>
      <c r="AH37" s="256" t="str">
        <f>IF(ISBLANK(Výsledky!$FU$3),"",Výsledky!FU77)</f>
        <v/>
      </c>
      <c r="AI37" s="256" t="str">
        <f>IF(ISBLANK(Výsledky!$GB$3),"",Výsledky!GB77)</f>
        <v/>
      </c>
      <c r="AJ37" s="256" t="str">
        <f>IF(ISBLANK(Výsledky!$GI$3),"",Výsledky!GI77)</f>
        <v/>
      </c>
      <c r="AK37" s="256" t="str">
        <f>IF(ISBLANK(Výsledky!$GP$3),"",Výsledky!GP77)</f>
        <v/>
      </c>
      <c r="AL37" s="256" t="str">
        <f>IF(ISBLANK(Výsledky!$GW$3),"",Výsledky!GW77)</f>
        <v/>
      </c>
      <c r="AM37" s="256" t="str">
        <f>IF(ISBLANK(Výsledky!$HD$3),"",Výsledky!HD77)</f>
        <v/>
      </c>
      <c r="AN37" s="256" t="str">
        <f>IF(ISBLANK(Výsledky!$HK$3),"",Výsledky!HK77)</f>
        <v/>
      </c>
      <c r="AO37" s="256" t="str">
        <f>IF(ISBLANK(Výsledky!$HR$3),"",Výsledky!HR77)</f>
        <v/>
      </c>
      <c r="AP37" s="256" t="str">
        <f>IF(ISBLANK(Výsledky!$HY$3),"",Výsledky!HY77)</f>
        <v/>
      </c>
      <c r="AQ37" s="256" t="str">
        <f>IF(ISBLANK(Výsledky!$IF$3),"",Výsledky!IF77)</f>
        <v/>
      </c>
      <c r="AR37" s="256" t="str">
        <f>IF(ISBLANK(Výsledky!$IM$3),"",Výsledky!IM77)</f>
        <v/>
      </c>
      <c r="AS37" s="256" t="str">
        <f>IF(ISBLANK(Výsledky!$IT$3),"",Výsledky!IT77)</f>
        <v/>
      </c>
      <c r="AT37" s="256" t="str">
        <f>IF(ISBLANK(Výsledky!$JA$3),"",Výsledky!JA77)</f>
        <v/>
      </c>
      <c r="AU37" s="256" t="str">
        <f>IF(ISBLANK(Výsledky!$JH$3),"",Výsledky!JH77)</f>
        <v/>
      </c>
      <c r="AV37" s="256" t="str">
        <f>IF(ISBLANK(Výsledky!$JO$3),"",Výsledky!JO77)</f>
        <v/>
      </c>
      <c r="AW37" s="256" t="str">
        <f>IF(ISBLANK(Výsledky!$JV$3),"",Výsledky!JV77)</f>
        <v/>
      </c>
      <c r="AX37" s="256" t="str">
        <f>IF(ISBLANK(Výsledky!$KC$3),"",Výsledky!KC77)</f>
        <v/>
      </c>
      <c r="AY37" s="256" t="str">
        <f>IF(ISBLANK(Výsledky!$KJ$3),"",Výsledky!KJ77)</f>
        <v/>
      </c>
      <c r="AZ37" s="256" t="str">
        <f>IF(ISBLANK(Výsledky!$KQ$3),"",Výsledky!KQ77)</f>
        <v/>
      </c>
      <c r="BA37" s="256" t="str">
        <f>IF(ISBLANK(Výsledky!$KX$3),"",Výsledky!KX77)</f>
        <v/>
      </c>
      <c r="BB37" s="256" t="str">
        <f>IF(ISBLANK(Výsledky!$LE$3),"",Výsledky!LE77)</f>
        <v/>
      </c>
      <c r="BC37" s="256" t="str">
        <f>IF(ISBLANK(Výsledky!$LL$3),"",Výsledky!LL77)</f>
        <v/>
      </c>
      <c r="BD37" s="256" t="str">
        <f>IF(ISBLANK(Výsledky!$LS$3),"",Výsledky!LS77)</f>
        <v/>
      </c>
      <c r="BE37" s="256" t="str">
        <f>IF(ISBLANK(Výsledky!$LZ$3),"",Výsledky!LZ77)</f>
        <v/>
      </c>
      <c r="BF37" s="256" t="str">
        <f>IF(ISBLANK(Výsledky!$MG$3),"",Výsledky!MG77)</f>
        <v/>
      </c>
      <c r="BG37" s="256" t="str">
        <f>IF(ISBLANK(Výsledky!$MN$3),"",Výsledky!MN77)</f>
        <v/>
      </c>
      <c r="BH37" s="256" t="str">
        <f>IF(ISBLANK(Výsledky!$MU$3),"",Výsledky!MU77)</f>
        <v/>
      </c>
      <c r="BI37" s="256" t="str">
        <f>IF(ISBLANK(Výsledky!$NB$3),"",Výsledky!NB77)</f>
        <v/>
      </c>
      <c r="BJ37" s="256" t="str">
        <f>IF(ISBLANK(Výsledky!$NI$3),"",Výsledky!NI77)</f>
        <v/>
      </c>
      <c r="BK37" s="256" t="str">
        <f>IF(ISBLANK(Výsledky!$NP$3),"",Výsledky!NP77)</f>
        <v/>
      </c>
      <c r="BL37" s="256" t="str">
        <f>IF(ISBLANK(Výsledky!$NW$3),"",Výsledky!NW77)</f>
        <v/>
      </c>
      <c r="BM37" s="256" t="str">
        <f>IF(ISBLANK(Výsledky!$OD$3),"",Výsledky!OD77)</f>
        <v/>
      </c>
      <c r="BN37" s="256" t="str">
        <f>IF(ISBLANK(Výsledky!$OK$3),"",Výsledky!OK77)</f>
        <v/>
      </c>
      <c r="BO37" s="256" t="str">
        <f>IF(ISBLANK(Výsledky!$OR$3),"",Výsledky!OR77)</f>
        <v/>
      </c>
      <c r="BP37" s="256" t="str">
        <f>IF(ISBLANK(Výsledky!$OY$3),"",Výsledky!OY77)</f>
        <v/>
      </c>
      <c r="BQ37" s="256" t="str">
        <f>IF(ISBLANK(Výsledky!$PF$3),"",Výsledky!PF77)</f>
        <v/>
      </c>
      <c r="BR37" s="256" t="str">
        <f>IF(ISBLANK(Výsledky!$PM$3),"",Výsledky!PM77)</f>
        <v/>
      </c>
      <c r="BS37" s="256" t="str">
        <f>IF(ISBLANK(Výsledky!$PT$3),"",Výsledky!PT77)</f>
        <v/>
      </c>
      <c r="BT37" s="256" t="str">
        <f>IF(ISBLANK(Výsledky!$QA$3),"",Výsledky!QA77)</f>
        <v/>
      </c>
      <c r="BU37" s="256" t="str">
        <f>IF(ISBLANK(Výsledky!$QH$3),"",Výsledky!QH77)</f>
        <v/>
      </c>
      <c r="BV37" s="256" t="str">
        <f>IF(ISBLANK(Výsledky!$QO$3),"",Výsledky!QO77)</f>
        <v/>
      </c>
      <c r="BW37" s="291" t="str">
        <f>IF(ISBLANK(Výsledky!$QV$3),"",Výsledky!QV77)</f>
        <v/>
      </c>
      <c r="BX37" s="49"/>
      <c r="BY37" s="122"/>
      <c r="BZ37" s="49"/>
      <c r="CA37" s="122"/>
      <c r="CB37" s="378"/>
      <c r="CC37" s="378"/>
      <c r="CD37" s="378"/>
      <c r="CE37" s="378"/>
      <c r="CF37" s="378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40" t="s">
        <v>126</v>
      </c>
      <c r="C38" s="53">
        <f>Tipy!A64</f>
        <v>2</v>
      </c>
      <c r="D38" s="242" t="str">
        <f>IF(Tipy!B64="","",Tipy!B64)</f>
        <v>Stanley15</v>
      </c>
      <c r="E38" s="51">
        <f>SUM(F38:J38)</f>
        <v>620</v>
      </c>
      <c r="F38" s="246">
        <f>IF(ISBLANK(Výsledky!$I$3),"-",SUM(K38:O38,Q38,S38,U38,V38,X38,Z38,AB38,AC38,AE38:AG38,AI38,AK38:AM38,AP38,AS38:AU38,AW38,AY38,BB38,BD38,BG38:BJ38,BL38,BO38,BP38,BR38,BT38,BU38))</f>
        <v>330</v>
      </c>
      <c r="G38" s="267">
        <f>IF(ISBLANK(Výsledky!$AY$3),"-",SUM(P38,T38,W38,AA38,AD38,AH38,AV38,AX38,BC38,BE38,BK38,BM38,BQ38,BS38,BV38))</f>
        <v>160</v>
      </c>
      <c r="H38" s="268">
        <f>IF(ISBLANK(Výsledky!$BM$3),"-",SUM(R38,Y38,AJ38,AO38,AQ38,AZ38))</f>
        <v>130</v>
      </c>
      <c r="I38" s="247" t="str">
        <f>IF(ISBLANK(Výsledky!$GI$3),"-",SUM(AN38,AR38,BA38,BF38,BN38,BW38))</f>
        <v>-</v>
      </c>
      <c r="J38" s="262" t="str">
        <f>IF(ISBLANK(Výsledky!$I$3),"",Výsledky!I69)</f>
        <v>-</v>
      </c>
      <c r="K38" s="265">
        <f>IF(ISBLANK(Výsledky!$P$3),"",Výsledky!P70)</f>
        <v>20</v>
      </c>
      <c r="L38" s="266">
        <f>IF(ISBLANK(Výsledky!$W$3),"",Výsledky!W70)</f>
        <v>60</v>
      </c>
      <c r="M38" s="256" t="str">
        <f>IF(ISBLANK(Výsledky!$AD$3),"",Výsledky!AD70)</f>
        <v>-</v>
      </c>
      <c r="N38" s="256" t="str">
        <f>IF(ISBLANK(Výsledky!$AK$3),"",Výsledky!AK70)</f>
        <v>-</v>
      </c>
      <c r="O38" s="256">
        <f>IF(ISBLANK(Výsledky!$AR$3),"",Výsledky!AR70)</f>
        <v>70</v>
      </c>
      <c r="P38" s="256">
        <f>IF(ISBLANK(Výsledky!$AY$3),"",Výsledky!AY70)</f>
        <v>50</v>
      </c>
      <c r="Q38" s="256">
        <f>IF(ISBLANK(Výsledky!$BF$3),"",Výsledky!BF70)</f>
        <v>20</v>
      </c>
      <c r="R38" s="256">
        <f>IF(ISBLANK(Výsledky!$BM$3),"",Výsledky!BM70)</f>
        <v>80</v>
      </c>
      <c r="S38" s="256">
        <f>IF(ISBLANK(Výsledky!$BT$3),"",Výsledky!BT70)</f>
        <v>0</v>
      </c>
      <c r="T38" s="256">
        <f>IF(ISBLANK(Výsledky!$CA$3),"",Výsledky!CA70)</f>
        <v>30</v>
      </c>
      <c r="U38" s="256">
        <f>IF(ISBLANK(Výsledky!$CH$3),"",Výsledky!CH70)</f>
        <v>0</v>
      </c>
      <c r="V38" s="256">
        <f>IF(ISBLANK(Výsledky!$CO$3),"",Výsledky!CO70)</f>
        <v>80</v>
      </c>
      <c r="W38" s="256">
        <f>IF(ISBLANK(Výsledky!$CV$3),"",Výsledky!CV70)</f>
        <v>40</v>
      </c>
      <c r="X38" s="256">
        <f>IF(ISBLANK(Výsledky!$DC$3),"",Výsledky!DC70)</f>
        <v>30</v>
      </c>
      <c r="Y38" s="256">
        <f>IF(ISBLANK(Výsledky!$DJ$3),"",Výsledky!DJ70)</f>
        <v>50</v>
      </c>
      <c r="Z38" s="256">
        <f>IF(ISBLANK(Výsledky!$DQ$3),"",Výsledky!DQ70)</f>
        <v>0</v>
      </c>
      <c r="AA38" s="256">
        <f>IF(ISBLANK(Výsledky!$DX$3),"",Výsledky!DX70)</f>
        <v>0</v>
      </c>
      <c r="AB38" s="256">
        <f>IF(ISBLANK(Výsledky!$EE$3),"",Výsledky!EE70)</f>
        <v>30</v>
      </c>
      <c r="AC38" s="256" t="str">
        <f>IF(ISBLANK(Výsledky!$EL$3),"",Výsledky!EL70)</f>
        <v>-</v>
      </c>
      <c r="AD38" s="256">
        <f>IF(ISBLANK(Výsledky!$ES$3),"",Výsledky!ES70)</f>
        <v>40</v>
      </c>
      <c r="AE38" s="256">
        <f>IF(ISBLANK(Výsledky!$EZ$3),"",Výsledky!EZ70)</f>
        <v>20</v>
      </c>
      <c r="AF38" s="256" t="str">
        <f>IF(ISBLANK(Výsledky!$FG$3),"",Výsledky!FG70)</f>
        <v/>
      </c>
      <c r="AG38" s="256" t="str">
        <f>IF(ISBLANK(Výsledky!$FN$3),"",Výsledky!FN70)</f>
        <v/>
      </c>
      <c r="AH38" s="256" t="str">
        <f>IF(ISBLANK(Výsledky!$FU$3),"",Výsledky!FU70)</f>
        <v/>
      </c>
      <c r="AI38" s="256" t="str">
        <f>IF(ISBLANK(Výsledky!$GB$3),"",Výsledky!GB70)</f>
        <v/>
      </c>
      <c r="AJ38" s="256" t="str">
        <f>IF(ISBLANK(Výsledky!$GI$3),"",Výsledky!GI70)</f>
        <v/>
      </c>
      <c r="AK38" s="256" t="str">
        <f>IF(ISBLANK(Výsledky!$GP$3),"",Výsledky!GP70)</f>
        <v/>
      </c>
      <c r="AL38" s="256" t="str">
        <f>IF(ISBLANK(Výsledky!$GW$3),"",Výsledky!GW70)</f>
        <v/>
      </c>
      <c r="AM38" s="256" t="str">
        <f>IF(ISBLANK(Výsledky!$HD$3),"",Výsledky!HD70)</f>
        <v/>
      </c>
      <c r="AN38" s="256" t="str">
        <f>IF(ISBLANK(Výsledky!$HK$3),"",Výsledky!HK70)</f>
        <v/>
      </c>
      <c r="AO38" s="256" t="str">
        <f>IF(ISBLANK(Výsledky!$HR$3),"",Výsledky!HR70)</f>
        <v/>
      </c>
      <c r="AP38" s="256" t="str">
        <f>IF(ISBLANK(Výsledky!$HY$3),"",Výsledky!HY70)</f>
        <v/>
      </c>
      <c r="AQ38" s="256" t="str">
        <f>IF(ISBLANK(Výsledky!$IF$3),"",Výsledky!IF70)</f>
        <v/>
      </c>
      <c r="AR38" s="256" t="str">
        <f>IF(ISBLANK(Výsledky!$IM$3),"",Výsledky!IM70)</f>
        <v/>
      </c>
      <c r="AS38" s="256" t="str">
        <f>IF(ISBLANK(Výsledky!$IT$3),"",Výsledky!IT70)</f>
        <v/>
      </c>
      <c r="AT38" s="256" t="str">
        <f>IF(ISBLANK(Výsledky!$JA$3),"",Výsledky!JA70)</f>
        <v/>
      </c>
      <c r="AU38" s="256" t="str">
        <f>IF(ISBLANK(Výsledky!$JH$3),"",Výsledky!JH70)</f>
        <v/>
      </c>
      <c r="AV38" s="256" t="str">
        <f>IF(ISBLANK(Výsledky!$JO$3),"",Výsledky!JO70)</f>
        <v/>
      </c>
      <c r="AW38" s="256" t="str">
        <f>IF(ISBLANK(Výsledky!$JV$3),"",Výsledky!JV70)</f>
        <v/>
      </c>
      <c r="AX38" s="256" t="str">
        <f>IF(ISBLANK(Výsledky!$KC$3),"",Výsledky!KC70)</f>
        <v/>
      </c>
      <c r="AY38" s="256" t="str">
        <f>IF(ISBLANK(Výsledky!$KJ$3),"",Výsledky!KJ70)</f>
        <v/>
      </c>
      <c r="AZ38" s="256" t="str">
        <f>IF(ISBLANK(Výsledky!$KQ$3),"",Výsledky!KQ70)</f>
        <v/>
      </c>
      <c r="BA38" s="256" t="str">
        <f>IF(ISBLANK(Výsledky!$KX$3),"",Výsledky!KX70)</f>
        <v/>
      </c>
      <c r="BB38" s="256" t="str">
        <f>IF(ISBLANK(Výsledky!$LE$3),"",Výsledky!LE70)</f>
        <v/>
      </c>
      <c r="BC38" s="256" t="str">
        <f>IF(ISBLANK(Výsledky!$LL$3),"",Výsledky!LL70)</f>
        <v/>
      </c>
      <c r="BD38" s="256" t="str">
        <f>IF(ISBLANK(Výsledky!$LS$3),"",Výsledky!LS70)</f>
        <v/>
      </c>
      <c r="BE38" s="256" t="str">
        <f>IF(ISBLANK(Výsledky!$LZ$3),"",Výsledky!LZ70)</f>
        <v/>
      </c>
      <c r="BF38" s="256" t="str">
        <f>IF(ISBLANK(Výsledky!$MG$3),"",Výsledky!MG70)</f>
        <v/>
      </c>
      <c r="BG38" s="256" t="str">
        <f>IF(ISBLANK(Výsledky!$MN$3),"",Výsledky!MN70)</f>
        <v/>
      </c>
      <c r="BH38" s="256" t="str">
        <f>IF(ISBLANK(Výsledky!$MU$3),"",Výsledky!MU70)</f>
        <v/>
      </c>
      <c r="BI38" s="256" t="str">
        <f>IF(ISBLANK(Výsledky!$NB$3),"",Výsledky!NB70)</f>
        <v/>
      </c>
      <c r="BJ38" s="256" t="str">
        <f>IF(ISBLANK(Výsledky!$NI$3),"",Výsledky!NI70)</f>
        <v/>
      </c>
      <c r="BK38" s="256" t="str">
        <f>IF(ISBLANK(Výsledky!$NP$3),"",Výsledky!NP70)</f>
        <v/>
      </c>
      <c r="BL38" s="256" t="str">
        <f>IF(ISBLANK(Výsledky!$NW$3),"",Výsledky!NW70)</f>
        <v/>
      </c>
      <c r="BM38" s="256" t="str">
        <f>IF(ISBLANK(Výsledky!$OD$3),"",Výsledky!OD70)</f>
        <v/>
      </c>
      <c r="BN38" s="256" t="str">
        <f>IF(ISBLANK(Výsledky!$OK$3),"",Výsledky!OK70)</f>
        <v/>
      </c>
      <c r="BO38" s="256" t="str">
        <f>IF(ISBLANK(Výsledky!$OR$3),"",Výsledky!OR70)</f>
        <v/>
      </c>
      <c r="BP38" s="256" t="str">
        <f>IF(ISBLANK(Výsledky!$OY$3),"",Výsledky!OY70)</f>
        <v/>
      </c>
      <c r="BQ38" s="256" t="str">
        <f>IF(ISBLANK(Výsledky!$PF$3),"",Výsledky!PF70)</f>
        <v/>
      </c>
      <c r="BR38" s="256" t="str">
        <f>IF(ISBLANK(Výsledky!$PM$3),"",Výsledky!PM70)</f>
        <v/>
      </c>
      <c r="BS38" s="256" t="str">
        <f>IF(ISBLANK(Výsledky!$PT$3),"",Výsledky!PT70)</f>
        <v/>
      </c>
      <c r="BT38" s="256" t="str">
        <f>IF(ISBLANK(Výsledky!$QA$3),"",Výsledky!QA70)</f>
        <v/>
      </c>
      <c r="BU38" s="256" t="str">
        <f>IF(ISBLANK(Výsledky!$QH$3),"",Výsledky!QH70)</f>
        <v/>
      </c>
      <c r="BV38" s="256" t="str">
        <f>IF(ISBLANK(Výsledky!$QO$3),"",Výsledky!QO70)</f>
        <v/>
      </c>
      <c r="BW38" s="291" t="str">
        <f>IF(ISBLANK(Výsledky!$QV$3),"",Výsledky!QV70)</f>
        <v/>
      </c>
      <c r="BX38" s="49"/>
      <c r="BY38" s="122"/>
      <c r="BZ38" s="49"/>
      <c r="CA38" s="122"/>
      <c r="CB38" s="378"/>
      <c r="CC38" s="378"/>
      <c r="CD38" s="378"/>
      <c r="CE38" s="378"/>
      <c r="CF38" s="378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40" t="s">
        <v>127</v>
      </c>
      <c r="C39" s="53">
        <f>Tipy!A28</f>
        <v>32</v>
      </c>
      <c r="D39" s="242" t="str">
        <f>IF(Tipy!B28="","",Tipy!B28)</f>
        <v>kirips</v>
      </c>
      <c r="E39" s="51">
        <f>SUM(F39:J39)</f>
        <v>610</v>
      </c>
      <c r="F39" s="246">
        <f>IF(ISBLANK(Výsledky!$I$3),"-",SUM(K39:O39,Q39,S39,U39,V39,X39,Z39,AB39,AC39,AE39:AG39,AI39,AK39:AM39,AP39,AS39:AU39,AW39,AY39,BB39,BD39,BG39:BJ39,BL39,BO39,BP39,BR39,BT39,BU39))</f>
        <v>360</v>
      </c>
      <c r="G39" s="267">
        <f>IF(ISBLANK(Výsledky!$AY$3),"-",SUM(P39,T39,W39,AA39,AD39,AH39,AV39,AX39,BC39,BE39,BK39,BM39,BQ39,BS39,BV39))</f>
        <v>140</v>
      </c>
      <c r="H39" s="268">
        <f>IF(ISBLANK(Výsledky!$BM$3),"-",SUM(R39,Y39,AJ39,AO39,AQ39,AZ39))</f>
        <v>110</v>
      </c>
      <c r="I39" s="247" t="str">
        <f>IF(ISBLANK(Výsledky!$GI$3),"-",SUM(AN39,AR39,BA39,BF39,BN39,BW39))</f>
        <v>-</v>
      </c>
      <c r="J39" s="262" t="str">
        <f>IF(ISBLANK(Výsledky!$I$3),"",Výsledky!I34)</f>
        <v>-</v>
      </c>
      <c r="K39" s="265">
        <f>IF(ISBLANK(Výsledky!$P$3),"",Výsledky!P34)</f>
        <v>30</v>
      </c>
      <c r="L39" s="266">
        <f>IF(ISBLANK(Výsledky!$W$3),"",Výsledky!W34)</f>
        <v>40</v>
      </c>
      <c r="M39" s="256">
        <f>IF(ISBLANK(Výsledky!$AD$3),"",Výsledky!AD34)</f>
        <v>20</v>
      </c>
      <c r="N39" s="256">
        <f>IF(ISBLANK(Výsledky!$AK$3),"",Výsledky!AK34)</f>
        <v>80</v>
      </c>
      <c r="O39" s="256">
        <f>IF(ISBLANK(Výsledky!$AR$3),"",Výsledky!AR34)</f>
        <v>30</v>
      </c>
      <c r="P39" s="256">
        <f>IF(ISBLANK(Výsledky!$AY$3),"",Výsledky!AY34)</f>
        <v>50</v>
      </c>
      <c r="Q39" s="256">
        <f>IF(ISBLANK(Výsledky!$BF$3),"",Výsledky!BF34)</f>
        <v>40</v>
      </c>
      <c r="R39" s="256">
        <f>IF(ISBLANK(Výsledky!$BM$3),"",Výsledky!BM34)</f>
        <v>40</v>
      </c>
      <c r="S39" s="256">
        <f>IF(ISBLANK(Výsledky!$BT$3),"",Výsledky!BT34)</f>
        <v>0</v>
      </c>
      <c r="T39" s="256">
        <f>IF(ISBLANK(Výsledky!$CA$3),"",Výsledky!CA34)</f>
        <v>20</v>
      </c>
      <c r="U39" s="256">
        <f>IF(ISBLANK(Výsledky!$CH$3),"",Výsledky!CH34)</f>
        <v>0</v>
      </c>
      <c r="V39" s="256">
        <f>IF(ISBLANK(Výsledky!$CO$3),"",Výsledky!CO34)</f>
        <v>20</v>
      </c>
      <c r="W39" s="256">
        <f>IF(ISBLANK(Výsledky!$CV$3),"",Výsledky!CV34)</f>
        <v>40</v>
      </c>
      <c r="X39" s="256">
        <f>IF(ISBLANK(Výsledky!$DC$3),"",Výsledky!DC34)</f>
        <v>60</v>
      </c>
      <c r="Y39" s="256">
        <f>IF(ISBLANK(Výsledky!$DJ$3),"",Výsledky!DJ34)</f>
        <v>70</v>
      </c>
      <c r="Z39" s="256">
        <f>IF(ISBLANK(Výsledky!$DQ$3),"",Výsledky!DQ34)</f>
        <v>0</v>
      </c>
      <c r="AA39" s="256">
        <f>IF(ISBLANK(Výsledky!$DX$3),"",Výsledky!DX34)</f>
        <v>0</v>
      </c>
      <c r="AB39" s="256">
        <f>IF(ISBLANK(Výsledky!$EE$3),"",Výsledky!EE34)</f>
        <v>20</v>
      </c>
      <c r="AC39" s="256">
        <f>IF(ISBLANK(Výsledky!$EL$3),"",Výsledky!EL34)</f>
        <v>0</v>
      </c>
      <c r="AD39" s="256">
        <f>IF(ISBLANK(Výsledky!$ES$3),"",Výsledky!ES34)</f>
        <v>30</v>
      </c>
      <c r="AE39" s="256">
        <f>IF(ISBLANK(Výsledky!$EZ$3),"",Výsledky!EZ34)</f>
        <v>20</v>
      </c>
      <c r="AF39" s="256" t="str">
        <f>IF(ISBLANK(Výsledky!$FG$3),"",Výsledky!FG34)</f>
        <v/>
      </c>
      <c r="AG39" s="256" t="str">
        <f>IF(ISBLANK(Výsledky!$FN$3),"",Výsledky!FN34)</f>
        <v/>
      </c>
      <c r="AH39" s="256" t="str">
        <f>IF(ISBLANK(Výsledky!$FU$3),"",Výsledky!FU34)</f>
        <v/>
      </c>
      <c r="AI39" s="256" t="str">
        <f>IF(ISBLANK(Výsledky!$GB$3),"",Výsledky!GB34)</f>
        <v/>
      </c>
      <c r="AJ39" s="256" t="str">
        <f>IF(ISBLANK(Výsledky!$GI$3),"",Výsledky!GI34)</f>
        <v/>
      </c>
      <c r="AK39" s="256" t="str">
        <f>IF(ISBLANK(Výsledky!$GP$3),"",Výsledky!GP34)</f>
        <v/>
      </c>
      <c r="AL39" s="256" t="str">
        <f>IF(ISBLANK(Výsledky!$GW$3),"",Výsledky!GW34)</f>
        <v/>
      </c>
      <c r="AM39" s="256" t="str">
        <f>IF(ISBLANK(Výsledky!$HD$3),"",Výsledky!HD34)</f>
        <v/>
      </c>
      <c r="AN39" s="256" t="str">
        <f>IF(ISBLANK(Výsledky!$HK$3),"",Výsledky!HK34)</f>
        <v/>
      </c>
      <c r="AO39" s="256" t="str">
        <f>IF(ISBLANK(Výsledky!$HR$3),"",Výsledky!HR34)</f>
        <v/>
      </c>
      <c r="AP39" s="256" t="str">
        <f>IF(ISBLANK(Výsledky!$HY$3),"",Výsledky!HY34)</f>
        <v/>
      </c>
      <c r="AQ39" s="256" t="str">
        <f>IF(ISBLANK(Výsledky!$IF$3),"",Výsledky!IF34)</f>
        <v/>
      </c>
      <c r="AR39" s="256" t="str">
        <f>IF(ISBLANK(Výsledky!$IM$3),"",Výsledky!IM34)</f>
        <v/>
      </c>
      <c r="AS39" s="256" t="str">
        <f>IF(ISBLANK(Výsledky!$IT$3),"",Výsledky!IT34)</f>
        <v/>
      </c>
      <c r="AT39" s="256" t="str">
        <f>IF(ISBLANK(Výsledky!$JA$3),"",Výsledky!JA34)</f>
        <v/>
      </c>
      <c r="AU39" s="256" t="str">
        <f>IF(ISBLANK(Výsledky!$JH$3),"",Výsledky!JH34)</f>
        <v/>
      </c>
      <c r="AV39" s="256" t="str">
        <f>IF(ISBLANK(Výsledky!$JO$3),"",Výsledky!JO34)</f>
        <v/>
      </c>
      <c r="AW39" s="256" t="str">
        <f>IF(ISBLANK(Výsledky!$JV$3),"",Výsledky!JV34)</f>
        <v/>
      </c>
      <c r="AX39" s="256" t="str">
        <f>IF(ISBLANK(Výsledky!$KC$3),"",Výsledky!KC34)</f>
        <v/>
      </c>
      <c r="AY39" s="256" t="str">
        <f>IF(ISBLANK(Výsledky!$KJ$3),"",Výsledky!KJ34)</f>
        <v/>
      </c>
      <c r="AZ39" s="256" t="str">
        <f>IF(ISBLANK(Výsledky!$KQ$3),"",Výsledky!KQ34)</f>
        <v/>
      </c>
      <c r="BA39" s="256" t="str">
        <f>IF(ISBLANK(Výsledky!$KX$3),"",Výsledky!KX34)</f>
        <v/>
      </c>
      <c r="BB39" s="256" t="str">
        <f>IF(ISBLANK(Výsledky!$LE$3),"",Výsledky!LE34)</f>
        <v/>
      </c>
      <c r="BC39" s="256" t="str">
        <f>IF(ISBLANK(Výsledky!$LL$3),"",Výsledky!LL34)</f>
        <v/>
      </c>
      <c r="BD39" s="256" t="str">
        <f>IF(ISBLANK(Výsledky!$LS$3),"",Výsledky!LS34)</f>
        <v/>
      </c>
      <c r="BE39" s="256" t="str">
        <f>IF(ISBLANK(Výsledky!$LZ$3),"",Výsledky!LZ34)</f>
        <v/>
      </c>
      <c r="BF39" s="256" t="str">
        <f>IF(ISBLANK(Výsledky!$MG$3),"",Výsledky!MG34)</f>
        <v/>
      </c>
      <c r="BG39" s="256" t="str">
        <f>IF(ISBLANK(Výsledky!$MN$3),"",Výsledky!MN34)</f>
        <v/>
      </c>
      <c r="BH39" s="256" t="str">
        <f>IF(ISBLANK(Výsledky!$MU$3),"",Výsledky!MU34)</f>
        <v/>
      </c>
      <c r="BI39" s="256" t="str">
        <f>IF(ISBLANK(Výsledky!$NB$3),"",Výsledky!NB34)</f>
        <v/>
      </c>
      <c r="BJ39" s="256" t="str">
        <f>IF(ISBLANK(Výsledky!$NI$3),"",Výsledky!NI34)</f>
        <v/>
      </c>
      <c r="BK39" s="256" t="str">
        <f>IF(ISBLANK(Výsledky!$NP$3),"",Výsledky!NP34)</f>
        <v/>
      </c>
      <c r="BL39" s="256" t="str">
        <f>IF(ISBLANK(Výsledky!$NW$3),"",Výsledky!NW34)</f>
        <v/>
      </c>
      <c r="BM39" s="256" t="str">
        <f>IF(ISBLANK(Výsledky!$OD$3),"",Výsledky!OD34)</f>
        <v/>
      </c>
      <c r="BN39" s="256" t="str">
        <f>IF(ISBLANK(Výsledky!$OK$3),"",Výsledky!OK34)</f>
        <v/>
      </c>
      <c r="BO39" s="256" t="str">
        <f>IF(ISBLANK(Výsledky!$OR$3),"",Výsledky!OR34)</f>
        <v/>
      </c>
      <c r="BP39" s="256" t="str">
        <f>IF(ISBLANK(Výsledky!$OY$3),"",Výsledky!OY34)</f>
        <v/>
      </c>
      <c r="BQ39" s="256" t="str">
        <f>IF(ISBLANK(Výsledky!$PF$3),"",Výsledky!PF34)</f>
        <v/>
      </c>
      <c r="BR39" s="256" t="str">
        <f>IF(ISBLANK(Výsledky!$PM$3),"",Výsledky!PM34)</f>
        <v/>
      </c>
      <c r="BS39" s="256" t="str">
        <f>IF(ISBLANK(Výsledky!$PT$3),"",Výsledky!PT34)</f>
        <v/>
      </c>
      <c r="BT39" s="256" t="str">
        <f>IF(ISBLANK(Výsledky!$QA$3),"",Výsledky!QA34)</f>
        <v/>
      </c>
      <c r="BU39" s="256" t="str">
        <f>IF(ISBLANK(Výsledky!$QH$3),"",Výsledky!QH34)</f>
        <v/>
      </c>
      <c r="BV39" s="256" t="str">
        <f>IF(ISBLANK(Výsledky!$QO$3),"",Výsledky!QO34)</f>
        <v/>
      </c>
      <c r="BW39" s="291" t="str">
        <f>IF(ISBLANK(Výsledky!$QV$3),"",Výsledky!QV34)</f>
        <v/>
      </c>
      <c r="BX39" s="122"/>
      <c r="BY39" s="122"/>
      <c r="BZ39" s="49"/>
      <c r="CA39" s="122"/>
      <c r="CB39" s="378"/>
      <c r="CC39" s="378"/>
      <c r="CD39" s="378"/>
      <c r="CE39" s="378"/>
      <c r="CF39" s="378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40" t="s">
        <v>128</v>
      </c>
      <c r="C40" s="53">
        <f>Tipy!A41</f>
        <v>43</v>
      </c>
      <c r="D40" s="242" t="str">
        <f>IF(Tipy!B41="","",Tipy!B41)</f>
        <v>MarianV</v>
      </c>
      <c r="E40" s="51">
        <f>SUM(F40:J40)</f>
        <v>610</v>
      </c>
      <c r="F40" s="246">
        <f>IF(ISBLANK(Výsledky!$I$3),"-",SUM(K40:O40,Q40,S40,U40,V40,X40,Z40,AB40,AC40,AE40:AG40,AI40,AK40:AM40,AP40,AS40:AU40,AW40,AY40,BB40,BD40,BG40:BJ40,BL40,BO40,BP40,BR40,BT40,BU40))</f>
        <v>370</v>
      </c>
      <c r="G40" s="267">
        <f>IF(ISBLANK(Výsledky!$AY$3),"-",SUM(P40,T40,W40,AA40,AD40,AH40,AV40,AX40,BC40,BE40,BK40,BM40,BQ40,BS40,BV40))</f>
        <v>160</v>
      </c>
      <c r="H40" s="268">
        <f>IF(ISBLANK(Výsledky!$BM$3),"-",SUM(R40,Y40,AJ40,AO40,AQ40,AZ40))</f>
        <v>80</v>
      </c>
      <c r="I40" s="247" t="str">
        <f>IF(ISBLANK(Výsledky!$GI$3),"-",SUM(AN40,AR40,BA40,BF40,BN40,BW40))</f>
        <v>-</v>
      </c>
      <c r="J40" s="262" t="str">
        <f>IF(ISBLANK(Výsledky!$I$3),"",Výsledky!I47)</f>
        <v>-</v>
      </c>
      <c r="K40" s="265">
        <f>IF(ISBLANK(Výsledky!$P$3),"",Výsledky!P47)</f>
        <v>0</v>
      </c>
      <c r="L40" s="266">
        <f>IF(ISBLANK(Výsledky!$W$3),"",Výsledky!W47)</f>
        <v>20</v>
      </c>
      <c r="M40" s="256">
        <f>IF(ISBLANK(Výsledky!$AD$3),"",Výsledky!AD47)</f>
        <v>50</v>
      </c>
      <c r="N40" s="256">
        <f>IF(ISBLANK(Výsledky!$AK$3),"",Výsledky!AK47)</f>
        <v>20</v>
      </c>
      <c r="O40" s="256">
        <f>IF(ISBLANK(Výsledky!$AR$3),"",Výsledky!AR47)</f>
        <v>50</v>
      </c>
      <c r="P40" s="256">
        <f>IF(ISBLANK(Výsledky!$AY$3),"",Výsledky!AY47)</f>
        <v>40</v>
      </c>
      <c r="Q40" s="256">
        <f>IF(ISBLANK(Výsledky!$BF$3),"",Výsledky!BF47)</f>
        <v>50</v>
      </c>
      <c r="R40" s="256">
        <f>IF(ISBLANK(Výsledky!$BM$3),"",Výsledky!BM47)</f>
        <v>60</v>
      </c>
      <c r="S40" s="256">
        <f>IF(ISBLANK(Výsledky!$BT$3),"",Výsledky!BT47)</f>
        <v>0</v>
      </c>
      <c r="T40" s="256">
        <f>IF(ISBLANK(Výsledky!$CA$3),"",Výsledky!CA47)</f>
        <v>20</v>
      </c>
      <c r="U40" s="256">
        <f>IF(ISBLANK(Výsledky!$CH$3),"",Výsledky!CH47)</f>
        <v>20</v>
      </c>
      <c r="V40" s="256">
        <f>IF(ISBLANK(Výsledky!$CO$3),"",Výsledky!CO47)</f>
        <v>20</v>
      </c>
      <c r="W40" s="256">
        <f>IF(ISBLANK(Výsledky!$CV$3),"",Výsledky!CV47)</f>
        <v>20</v>
      </c>
      <c r="X40" s="256">
        <f>IF(ISBLANK(Výsledky!$DC$3),"",Výsledky!DC47)</f>
        <v>50</v>
      </c>
      <c r="Y40" s="256">
        <f>IF(ISBLANK(Výsledky!$DJ$3),"",Výsledky!DJ47)</f>
        <v>20</v>
      </c>
      <c r="Z40" s="256">
        <f>IF(ISBLANK(Výsledky!$DQ$3),"",Výsledky!DQ47)</f>
        <v>0</v>
      </c>
      <c r="AA40" s="256" t="str">
        <f>IF(ISBLANK(Výsledky!$DX$3),"",Výsledky!DX47)</f>
        <v>-</v>
      </c>
      <c r="AB40" s="256">
        <f>IF(ISBLANK(Výsledky!$EE$3),"",Výsledky!EE47)</f>
        <v>30</v>
      </c>
      <c r="AC40" s="256">
        <f>IF(ISBLANK(Výsledky!$EL$3),"",Výsledky!EL47)</f>
        <v>20</v>
      </c>
      <c r="AD40" s="256">
        <f>IF(ISBLANK(Výsledky!$ES$3),"",Výsledky!ES47)</f>
        <v>80</v>
      </c>
      <c r="AE40" s="256">
        <f>IF(ISBLANK(Výsledky!$EZ$3),"",Výsledky!EZ47)</f>
        <v>40</v>
      </c>
      <c r="AF40" s="256" t="str">
        <f>IF(ISBLANK(Výsledky!$FG$3),"",Výsledky!FG47)</f>
        <v/>
      </c>
      <c r="AG40" s="256" t="str">
        <f>IF(ISBLANK(Výsledky!$FN$3),"",Výsledky!FN47)</f>
        <v/>
      </c>
      <c r="AH40" s="256" t="str">
        <f>IF(ISBLANK(Výsledky!$FU$3),"",Výsledky!FU47)</f>
        <v/>
      </c>
      <c r="AI40" s="256" t="str">
        <f>IF(ISBLANK(Výsledky!$GB$3),"",Výsledky!GB47)</f>
        <v/>
      </c>
      <c r="AJ40" s="256" t="str">
        <f>IF(ISBLANK(Výsledky!$GI$3),"",Výsledky!GI47)</f>
        <v/>
      </c>
      <c r="AK40" s="256" t="str">
        <f>IF(ISBLANK(Výsledky!$GP$3),"",Výsledky!GP47)</f>
        <v/>
      </c>
      <c r="AL40" s="256" t="str">
        <f>IF(ISBLANK(Výsledky!$GW$3),"",Výsledky!GW47)</f>
        <v/>
      </c>
      <c r="AM40" s="256" t="str">
        <f>IF(ISBLANK(Výsledky!$HD$3),"",Výsledky!HD47)</f>
        <v/>
      </c>
      <c r="AN40" s="256" t="str">
        <f>IF(ISBLANK(Výsledky!$HK$3),"",Výsledky!HK47)</f>
        <v/>
      </c>
      <c r="AO40" s="256" t="str">
        <f>IF(ISBLANK(Výsledky!$HR$3),"",Výsledky!HR47)</f>
        <v/>
      </c>
      <c r="AP40" s="256" t="str">
        <f>IF(ISBLANK(Výsledky!$HY$3),"",Výsledky!HY47)</f>
        <v/>
      </c>
      <c r="AQ40" s="256" t="str">
        <f>IF(ISBLANK(Výsledky!$IF$3),"",Výsledky!IF47)</f>
        <v/>
      </c>
      <c r="AR40" s="256" t="str">
        <f>IF(ISBLANK(Výsledky!$IM$3),"",Výsledky!IM47)</f>
        <v/>
      </c>
      <c r="AS40" s="256" t="str">
        <f>IF(ISBLANK(Výsledky!$IT$3),"",Výsledky!IT47)</f>
        <v/>
      </c>
      <c r="AT40" s="256" t="str">
        <f>IF(ISBLANK(Výsledky!$JA$3),"",Výsledky!JA47)</f>
        <v/>
      </c>
      <c r="AU40" s="256" t="str">
        <f>IF(ISBLANK(Výsledky!$JH$3),"",Výsledky!JH47)</f>
        <v/>
      </c>
      <c r="AV40" s="256" t="str">
        <f>IF(ISBLANK(Výsledky!$JO$3),"",Výsledky!JO47)</f>
        <v/>
      </c>
      <c r="AW40" s="256" t="str">
        <f>IF(ISBLANK(Výsledky!$JV$3),"",Výsledky!JV47)</f>
        <v/>
      </c>
      <c r="AX40" s="256" t="str">
        <f>IF(ISBLANK(Výsledky!$KC$3),"",Výsledky!KC47)</f>
        <v/>
      </c>
      <c r="AY40" s="256" t="str">
        <f>IF(ISBLANK(Výsledky!$KJ$3),"",Výsledky!KJ47)</f>
        <v/>
      </c>
      <c r="AZ40" s="256" t="str">
        <f>IF(ISBLANK(Výsledky!$KQ$3),"",Výsledky!KQ47)</f>
        <v/>
      </c>
      <c r="BA40" s="256" t="str">
        <f>IF(ISBLANK(Výsledky!$KX$3),"",Výsledky!KX47)</f>
        <v/>
      </c>
      <c r="BB40" s="256" t="str">
        <f>IF(ISBLANK(Výsledky!$LE$3),"",Výsledky!LE47)</f>
        <v/>
      </c>
      <c r="BC40" s="256" t="str">
        <f>IF(ISBLANK(Výsledky!$LL$3),"",Výsledky!LL47)</f>
        <v/>
      </c>
      <c r="BD40" s="256" t="str">
        <f>IF(ISBLANK(Výsledky!$LS$3),"",Výsledky!LS47)</f>
        <v/>
      </c>
      <c r="BE40" s="256" t="str">
        <f>IF(ISBLANK(Výsledky!$LZ$3),"",Výsledky!LZ47)</f>
        <v/>
      </c>
      <c r="BF40" s="256" t="str">
        <f>IF(ISBLANK(Výsledky!$MG$3),"",Výsledky!MG47)</f>
        <v/>
      </c>
      <c r="BG40" s="256" t="str">
        <f>IF(ISBLANK(Výsledky!$MN$3),"",Výsledky!MN47)</f>
        <v/>
      </c>
      <c r="BH40" s="256" t="str">
        <f>IF(ISBLANK(Výsledky!$MU$3),"",Výsledky!MU47)</f>
        <v/>
      </c>
      <c r="BI40" s="256" t="str">
        <f>IF(ISBLANK(Výsledky!$NB$3),"",Výsledky!NB47)</f>
        <v/>
      </c>
      <c r="BJ40" s="256" t="str">
        <f>IF(ISBLANK(Výsledky!$NI$3),"",Výsledky!NI47)</f>
        <v/>
      </c>
      <c r="BK40" s="256" t="str">
        <f>IF(ISBLANK(Výsledky!$NP$3),"",Výsledky!NP47)</f>
        <v/>
      </c>
      <c r="BL40" s="256" t="str">
        <f>IF(ISBLANK(Výsledky!$NW$3),"",Výsledky!NW47)</f>
        <v/>
      </c>
      <c r="BM40" s="256" t="str">
        <f>IF(ISBLANK(Výsledky!$OD$3),"",Výsledky!OD47)</f>
        <v/>
      </c>
      <c r="BN40" s="256" t="str">
        <f>IF(ISBLANK(Výsledky!$OK$3),"",Výsledky!OK47)</f>
        <v/>
      </c>
      <c r="BO40" s="256" t="str">
        <f>IF(ISBLANK(Výsledky!$OR$3),"",Výsledky!OR47)</f>
        <v/>
      </c>
      <c r="BP40" s="256" t="str">
        <f>IF(ISBLANK(Výsledky!$OY$3),"",Výsledky!OY47)</f>
        <v/>
      </c>
      <c r="BQ40" s="256" t="str">
        <f>IF(ISBLANK(Výsledky!$PF$3),"",Výsledky!PF47)</f>
        <v/>
      </c>
      <c r="BR40" s="256" t="str">
        <f>IF(ISBLANK(Výsledky!$PM$3),"",Výsledky!PM47)</f>
        <v/>
      </c>
      <c r="BS40" s="256" t="str">
        <f>IF(ISBLANK(Výsledky!$PT$3),"",Výsledky!PT47)</f>
        <v/>
      </c>
      <c r="BT40" s="256" t="str">
        <f>IF(ISBLANK(Výsledky!$QA$3),"",Výsledky!QA47)</f>
        <v/>
      </c>
      <c r="BU40" s="256" t="str">
        <f>IF(ISBLANK(Výsledky!$QH$3),"",Výsledky!QH47)</f>
        <v/>
      </c>
      <c r="BV40" s="256" t="str">
        <f>IF(ISBLANK(Výsledky!$QO$3),"",Výsledky!QO47)</f>
        <v/>
      </c>
      <c r="BW40" s="291" t="str">
        <f>IF(ISBLANK(Výsledky!$QV$3),"",Výsledky!QV47)</f>
        <v/>
      </c>
      <c r="BX40" s="49"/>
      <c r="BY40" s="122"/>
      <c r="BZ40" s="49"/>
      <c r="CA40" s="122"/>
      <c r="CB40" s="378"/>
      <c r="CC40" s="378"/>
      <c r="CD40" s="378"/>
      <c r="CE40" s="378"/>
      <c r="CF40" s="378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40" t="s">
        <v>129</v>
      </c>
      <c r="C41" s="53">
        <f>Tipy!A15</f>
        <v>66</v>
      </c>
      <c r="D41" s="242" t="str">
        <f>IF(Tipy!B15="","",Tipy!B15)</f>
        <v>Cyro</v>
      </c>
      <c r="E41" s="51">
        <f>SUM(F41:J41)</f>
        <v>610</v>
      </c>
      <c r="F41" s="246">
        <f>IF(ISBLANK(Výsledky!$I$3),"-",SUM(K41:O41,Q41,S41,U41,V41,X41,Z41,AB41,AC41,AE41:AG41,AI41,AK41:AM41,AP41,AS41:AU41,AW41,AY41,BB41,BD41,BG41:BJ41,BL41,BO41,BP41,BR41,BT41,BU41))</f>
        <v>350</v>
      </c>
      <c r="G41" s="267">
        <f>IF(ISBLANK(Výsledky!$AY$3),"-",SUM(P41,T41,W41,AA41,AD41,AH41,AV41,AX41,BC41,BE41,BK41,BM41,BQ41,BS41,BV41))</f>
        <v>180</v>
      </c>
      <c r="H41" s="268">
        <f>IF(ISBLANK(Výsledky!$BM$3),"-",SUM(R41,Y41,AJ41,AO41,AQ41,AZ41))</f>
        <v>80</v>
      </c>
      <c r="I41" s="247" t="str">
        <f>IF(ISBLANK(Výsledky!$GI$3),"-",SUM(AN41,AR41,BA41,BF41,BN41,BW41))</f>
        <v>-</v>
      </c>
      <c r="J41" s="262" t="str">
        <f>IF(ISBLANK(Výsledky!$I$3),"",Výsledky!I21)</f>
        <v>-</v>
      </c>
      <c r="K41" s="265">
        <f>IF(ISBLANK(Výsledky!$P$3),"",Výsledky!P21)</f>
        <v>20</v>
      </c>
      <c r="L41" s="266">
        <f>IF(ISBLANK(Výsledky!$W$3),"",Výsledky!W21)</f>
        <v>80</v>
      </c>
      <c r="M41" s="256">
        <f>IF(ISBLANK(Výsledky!$AD$3),"",Výsledky!AD21)</f>
        <v>50</v>
      </c>
      <c r="N41" s="256">
        <f>IF(ISBLANK(Výsledky!$AK$3),"",Výsledky!AK21)</f>
        <v>60</v>
      </c>
      <c r="O41" s="256" t="str">
        <f>IF(ISBLANK(Výsledky!$AR$3),"",Výsledky!AR21)</f>
        <v>-</v>
      </c>
      <c r="P41" s="256">
        <f>IF(ISBLANK(Výsledky!$AY$3),"",Výsledky!AY21)</f>
        <v>20</v>
      </c>
      <c r="Q41" s="256" t="str">
        <f>IF(ISBLANK(Výsledky!$BF$3),"",Výsledky!BF21)</f>
        <v>-</v>
      </c>
      <c r="R41" s="256" t="str">
        <f>IF(ISBLANK(Výsledky!$BM$3),"",Výsledky!BM21)</f>
        <v>-</v>
      </c>
      <c r="S41" s="256" t="str">
        <f>IF(ISBLANK(Výsledky!$BT$3),"",Výsledky!BT21)</f>
        <v>-</v>
      </c>
      <c r="T41" s="256">
        <f>IF(ISBLANK(Výsledky!$CA$3),"",Výsledky!CA21)</f>
        <v>60</v>
      </c>
      <c r="U41" s="256">
        <f>IF(ISBLANK(Výsledky!$CH$3),"",Výsledky!CH21)</f>
        <v>0</v>
      </c>
      <c r="V41" s="256">
        <f>IF(ISBLANK(Výsledky!$CO$3),"",Výsledky!CO21)</f>
        <v>30</v>
      </c>
      <c r="W41" s="256">
        <f>IF(ISBLANK(Výsledky!$CV$3),"",Výsledky!CV21)</f>
        <v>40</v>
      </c>
      <c r="X41" s="256">
        <f>IF(ISBLANK(Výsledky!$DC$3),"",Výsledky!DC21)</f>
        <v>70</v>
      </c>
      <c r="Y41" s="256">
        <f>IF(ISBLANK(Výsledky!$DJ$3),"",Výsledky!DJ21)</f>
        <v>80</v>
      </c>
      <c r="Z41" s="256">
        <f>IF(ISBLANK(Výsledky!$DQ$3),"",Výsledky!DQ21)</f>
        <v>0</v>
      </c>
      <c r="AA41" s="256">
        <f>IF(ISBLANK(Výsledky!$DX$3),"",Výsledky!DX21)</f>
        <v>20</v>
      </c>
      <c r="AB41" s="256">
        <f>IF(ISBLANK(Výsledky!$EE$3),"",Výsledky!EE21)</f>
        <v>20</v>
      </c>
      <c r="AC41" s="256" t="str">
        <f>IF(ISBLANK(Výsledky!$EL$3),"",Výsledky!EL21)</f>
        <v>-</v>
      </c>
      <c r="AD41" s="256">
        <f>IF(ISBLANK(Výsledky!$ES$3),"",Výsledky!ES21)</f>
        <v>40</v>
      </c>
      <c r="AE41" s="256">
        <f>IF(ISBLANK(Výsledky!$EZ$3),"",Výsledky!EZ21)</f>
        <v>20</v>
      </c>
      <c r="AF41" s="256" t="str">
        <f>IF(ISBLANK(Výsledky!$FG$3),"",Výsledky!FG21)</f>
        <v/>
      </c>
      <c r="AG41" s="256" t="str">
        <f>IF(ISBLANK(Výsledky!$FN$3),"",Výsledky!FN21)</f>
        <v/>
      </c>
      <c r="AH41" s="256" t="str">
        <f>IF(ISBLANK(Výsledky!$FU$3),"",Výsledky!FU21)</f>
        <v/>
      </c>
      <c r="AI41" s="256" t="str">
        <f>IF(ISBLANK(Výsledky!$GB$3),"",Výsledky!GB21)</f>
        <v/>
      </c>
      <c r="AJ41" s="256" t="str">
        <f>IF(ISBLANK(Výsledky!$GI$3),"",Výsledky!GI21)</f>
        <v/>
      </c>
      <c r="AK41" s="256" t="str">
        <f>IF(ISBLANK(Výsledky!$GP$3),"",Výsledky!GP21)</f>
        <v/>
      </c>
      <c r="AL41" s="256" t="str">
        <f>IF(ISBLANK(Výsledky!$GW$3),"",Výsledky!GW21)</f>
        <v/>
      </c>
      <c r="AM41" s="256" t="str">
        <f>IF(ISBLANK(Výsledky!$HD$3),"",Výsledky!HD21)</f>
        <v/>
      </c>
      <c r="AN41" s="256" t="str">
        <f>IF(ISBLANK(Výsledky!$HK$3),"",Výsledky!HK21)</f>
        <v/>
      </c>
      <c r="AO41" s="256" t="str">
        <f>IF(ISBLANK(Výsledky!$HR$3),"",Výsledky!HR21)</f>
        <v/>
      </c>
      <c r="AP41" s="256" t="str">
        <f>IF(ISBLANK(Výsledky!$HY$3),"",Výsledky!HY21)</f>
        <v/>
      </c>
      <c r="AQ41" s="256" t="str">
        <f>IF(ISBLANK(Výsledky!$IF$3),"",Výsledky!IF21)</f>
        <v/>
      </c>
      <c r="AR41" s="256" t="str">
        <f>IF(ISBLANK(Výsledky!$IM$3),"",Výsledky!IM21)</f>
        <v/>
      </c>
      <c r="AS41" s="256" t="str">
        <f>IF(ISBLANK(Výsledky!$IT$3),"",Výsledky!IT21)</f>
        <v/>
      </c>
      <c r="AT41" s="256" t="str">
        <f>IF(ISBLANK(Výsledky!$JA$3),"",Výsledky!JA21)</f>
        <v/>
      </c>
      <c r="AU41" s="256" t="str">
        <f>IF(ISBLANK(Výsledky!$JH$3),"",Výsledky!JH21)</f>
        <v/>
      </c>
      <c r="AV41" s="256" t="str">
        <f>IF(ISBLANK(Výsledky!$JO$3),"",Výsledky!JO21)</f>
        <v/>
      </c>
      <c r="AW41" s="256" t="str">
        <f>IF(ISBLANK(Výsledky!$JV$3),"",Výsledky!JV21)</f>
        <v/>
      </c>
      <c r="AX41" s="256" t="str">
        <f>IF(ISBLANK(Výsledky!$KC$3),"",Výsledky!KC21)</f>
        <v/>
      </c>
      <c r="AY41" s="256" t="str">
        <f>IF(ISBLANK(Výsledky!$KJ$3),"",Výsledky!KJ21)</f>
        <v/>
      </c>
      <c r="AZ41" s="256" t="str">
        <f>IF(ISBLANK(Výsledky!$KQ$3),"",Výsledky!KQ21)</f>
        <v/>
      </c>
      <c r="BA41" s="256" t="str">
        <f>IF(ISBLANK(Výsledky!$KX$3),"",Výsledky!KX21)</f>
        <v/>
      </c>
      <c r="BB41" s="256" t="str">
        <f>IF(ISBLANK(Výsledky!$LE$3),"",Výsledky!LE21)</f>
        <v/>
      </c>
      <c r="BC41" s="256" t="str">
        <f>IF(ISBLANK(Výsledky!$LL$3),"",Výsledky!LL21)</f>
        <v/>
      </c>
      <c r="BD41" s="256" t="str">
        <f>IF(ISBLANK(Výsledky!$LS$3),"",Výsledky!LS21)</f>
        <v/>
      </c>
      <c r="BE41" s="256" t="str">
        <f>IF(ISBLANK(Výsledky!$LZ$3),"",Výsledky!LZ21)</f>
        <v/>
      </c>
      <c r="BF41" s="256" t="str">
        <f>IF(ISBLANK(Výsledky!$MG$3),"",Výsledky!MG21)</f>
        <v/>
      </c>
      <c r="BG41" s="256" t="str">
        <f>IF(ISBLANK(Výsledky!$MN$3),"",Výsledky!MN21)</f>
        <v/>
      </c>
      <c r="BH41" s="256" t="str">
        <f>IF(ISBLANK(Výsledky!$MU$3),"",Výsledky!MU21)</f>
        <v/>
      </c>
      <c r="BI41" s="256" t="str">
        <f>IF(ISBLANK(Výsledky!$NB$3),"",Výsledky!NB21)</f>
        <v/>
      </c>
      <c r="BJ41" s="256" t="str">
        <f>IF(ISBLANK(Výsledky!$NI$3),"",Výsledky!NI21)</f>
        <v/>
      </c>
      <c r="BK41" s="256" t="str">
        <f>IF(ISBLANK(Výsledky!$NP$3),"",Výsledky!NP21)</f>
        <v/>
      </c>
      <c r="BL41" s="256" t="str">
        <f>IF(ISBLANK(Výsledky!$NW$3),"",Výsledky!NW21)</f>
        <v/>
      </c>
      <c r="BM41" s="256" t="str">
        <f>IF(ISBLANK(Výsledky!$OD$3),"",Výsledky!OD21)</f>
        <v/>
      </c>
      <c r="BN41" s="256" t="str">
        <f>IF(ISBLANK(Výsledky!$OK$3),"",Výsledky!OK21)</f>
        <v/>
      </c>
      <c r="BO41" s="256" t="str">
        <f>IF(ISBLANK(Výsledky!$OR$3),"",Výsledky!OR21)</f>
        <v/>
      </c>
      <c r="BP41" s="256" t="str">
        <f>IF(ISBLANK(Výsledky!$OY$3),"",Výsledky!OY21)</f>
        <v/>
      </c>
      <c r="BQ41" s="256" t="str">
        <f>IF(ISBLANK(Výsledky!$PF$3),"",Výsledky!PF21)</f>
        <v/>
      </c>
      <c r="BR41" s="256" t="str">
        <f>IF(ISBLANK(Výsledky!$PM$3),"",Výsledky!PM21)</f>
        <v/>
      </c>
      <c r="BS41" s="256" t="str">
        <f>IF(ISBLANK(Výsledky!$PT$3),"",Výsledky!PT21)</f>
        <v/>
      </c>
      <c r="BT41" s="256" t="str">
        <f>IF(ISBLANK(Výsledky!$QA$3),"",Výsledky!QA21)</f>
        <v/>
      </c>
      <c r="BU41" s="256" t="str">
        <f>IF(ISBLANK(Výsledky!$QH$3),"",Výsledky!QH21)</f>
        <v/>
      </c>
      <c r="BV41" s="264" t="str">
        <f>IF(ISBLANK(Výsledky!$QO$3),"",Výsledky!QO21)</f>
        <v/>
      </c>
      <c r="BW41" s="291" t="str">
        <f>IF(ISBLANK(Výsledky!$QV$3),"",Výsledky!QV21)</f>
        <v/>
      </c>
      <c r="BX41" s="49"/>
      <c r="BY41" s="122"/>
      <c r="BZ41" s="49"/>
      <c r="CA41" s="122"/>
      <c r="CB41" s="378"/>
      <c r="CC41" s="378"/>
      <c r="CD41" s="378"/>
      <c r="CE41" s="378"/>
      <c r="CF41" s="378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40" t="s">
        <v>130</v>
      </c>
      <c r="C42" s="53">
        <f>Tipy!A60</f>
        <v>22</v>
      </c>
      <c r="D42" s="242" t="str">
        <f>IF(Tipy!B60="","",Tipy!B60)</f>
        <v>REDbull</v>
      </c>
      <c r="E42" s="51">
        <f>SUM(F42:J42)</f>
        <v>600</v>
      </c>
      <c r="F42" s="246">
        <f>IF(ISBLANK(Výsledky!$I$3),"-",SUM(K42:O42,Q42,S42,U42,V42,X42,Z42,AB42,AC42,AE42:AG42,AI42,AK42:AM42,AP42,AS42:AU42,AW42,AY42,BB42,BD42,BG42:BJ42,BL42,BO42,BP42,BR42,BT42,BU42))</f>
        <v>380</v>
      </c>
      <c r="G42" s="267">
        <f>IF(ISBLANK(Výsledky!$AY$3),"-",SUM(P42,T42,W42,AA42,AD42,AH42,AV42,AX42,BC42,BE42,BK42,BM42,BQ42,BS42,BV42))</f>
        <v>170</v>
      </c>
      <c r="H42" s="268">
        <f>IF(ISBLANK(Výsledky!$BM$3),"-",SUM(R42,Y42,AJ42,AO42,AQ42,AZ42))</f>
        <v>50</v>
      </c>
      <c r="I42" s="247" t="str">
        <f>IF(ISBLANK(Výsledky!$GI$3),"-",SUM(AN42,AR42,BA42,BF42,BN42,BW42))</f>
        <v>-</v>
      </c>
      <c r="J42" s="262" t="str">
        <f>IF(ISBLANK(Výsledky!$I$3),"",Výsledky!I65)</f>
        <v>-</v>
      </c>
      <c r="K42" s="265">
        <f>IF(ISBLANK(Výsledky!$P$3),"",Výsledky!P66)</f>
        <v>20</v>
      </c>
      <c r="L42" s="266">
        <f>IF(ISBLANK(Výsledky!$W$3),"",Výsledky!W66)</f>
        <v>40</v>
      </c>
      <c r="M42" s="256">
        <f>IF(ISBLANK(Výsledky!$AD$3),"",Výsledky!AD66)</f>
        <v>10</v>
      </c>
      <c r="N42" s="256" t="str">
        <f>IF(ISBLANK(Výsledky!$AK$3),"",Výsledky!AK66)</f>
        <v>-</v>
      </c>
      <c r="O42" s="256">
        <f>IF(ISBLANK(Výsledky!$AR$3),"",Výsledky!AR66)</f>
        <v>50</v>
      </c>
      <c r="P42" s="256">
        <f>IF(ISBLANK(Výsledky!$AY$3),"",Výsledky!AY66)</f>
        <v>50</v>
      </c>
      <c r="Q42" s="256">
        <f>IF(ISBLANK(Výsledky!$BF$3),"",Výsledky!BF66)</f>
        <v>40</v>
      </c>
      <c r="R42" s="256">
        <f>IF(ISBLANK(Výsledky!$BM$3),"",Výsledky!BM66)</f>
        <v>30</v>
      </c>
      <c r="S42" s="256">
        <f>IF(ISBLANK(Výsledky!$BT$3),"",Výsledky!BT66)</f>
        <v>10</v>
      </c>
      <c r="T42" s="256">
        <f>IF(ISBLANK(Výsledky!$CA$3),"",Výsledky!CA66)</f>
        <v>20</v>
      </c>
      <c r="U42" s="256">
        <f>IF(ISBLANK(Výsledky!$CH$3),"",Výsledky!CH66)</f>
        <v>0</v>
      </c>
      <c r="V42" s="256">
        <f>IF(ISBLANK(Výsledky!$CO$3),"",Výsledky!CO66)</f>
        <v>80</v>
      </c>
      <c r="W42" s="256">
        <f>IF(ISBLANK(Výsledky!$CV$3),"",Výsledky!CV66)</f>
        <v>40</v>
      </c>
      <c r="X42" s="256">
        <f>IF(ISBLANK(Výsledky!$DC$3),"",Výsledky!DC66)</f>
        <v>50</v>
      </c>
      <c r="Y42" s="256">
        <f>IF(ISBLANK(Výsledky!$DJ$3),"",Výsledky!DJ66)</f>
        <v>20</v>
      </c>
      <c r="Z42" s="256">
        <f>IF(ISBLANK(Výsledky!$DQ$3),"",Výsledky!DQ66)</f>
        <v>0</v>
      </c>
      <c r="AA42" s="256">
        <f>IF(ISBLANK(Výsledky!$DX$3),"",Výsledky!DX66)</f>
        <v>20</v>
      </c>
      <c r="AB42" s="256">
        <f>IF(ISBLANK(Výsledky!$EE$3),"",Výsledky!EE66)</f>
        <v>40</v>
      </c>
      <c r="AC42" s="256">
        <f>IF(ISBLANK(Výsledky!$EL$3),"",Výsledky!EL66)</f>
        <v>20</v>
      </c>
      <c r="AD42" s="256">
        <f>IF(ISBLANK(Výsledky!$ES$3),"",Výsledky!ES66)</f>
        <v>40</v>
      </c>
      <c r="AE42" s="256">
        <f>IF(ISBLANK(Výsledky!$EZ$3),"",Výsledky!EZ66)</f>
        <v>20</v>
      </c>
      <c r="AF42" s="256" t="str">
        <f>IF(ISBLANK(Výsledky!$FG$3),"",Výsledky!FG66)</f>
        <v/>
      </c>
      <c r="AG42" s="256" t="str">
        <f>IF(ISBLANK(Výsledky!$FN$3),"",Výsledky!FN66)</f>
        <v/>
      </c>
      <c r="AH42" s="256" t="str">
        <f>IF(ISBLANK(Výsledky!$FU$3),"",Výsledky!FU66)</f>
        <v/>
      </c>
      <c r="AI42" s="256" t="str">
        <f>IF(ISBLANK(Výsledky!$GB$3),"",Výsledky!GB66)</f>
        <v/>
      </c>
      <c r="AJ42" s="256" t="str">
        <f>IF(ISBLANK(Výsledky!$GI$3),"",Výsledky!GI66)</f>
        <v/>
      </c>
      <c r="AK42" s="256" t="str">
        <f>IF(ISBLANK(Výsledky!$GP$3),"",Výsledky!GP66)</f>
        <v/>
      </c>
      <c r="AL42" s="256" t="str">
        <f>IF(ISBLANK(Výsledky!$GW$3),"",Výsledky!GW66)</f>
        <v/>
      </c>
      <c r="AM42" s="256" t="str">
        <f>IF(ISBLANK(Výsledky!$HD$3),"",Výsledky!HD66)</f>
        <v/>
      </c>
      <c r="AN42" s="256" t="str">
        <f>IF(ISBLANK(Výsledky!$HK$3),"",Výsledky!HK66)</f>
        <v/>
      </c>
      <c r="AO42" s="256" t="str">
        <f>IF(ISBLANK(Výsledky!$HR$3),"",Výsledky!HR66)</f>
        <v/>
      </c>
      <c r="AP42" s="256" t="str">
        <f>IF(ISBLANK(Výsledky!$HY$3),"",Výsledky!HY66)</f>
        <v/>
      </c>
      <c r="AQ42" s="256" t="str">
        <f>IF(ISBLANK(Výsledky!$IF$3),"",Výsledky!IF66)</f>
        <v/>
      </c>
      <c r="AR42" s="256" t="str">
        <f>IF(ISBLANK(Výsledky!$IM$3),"",Výsledky!IM66)</f>
        <v/>
      </c>
      <c r="AS42" s="256" t="str">
        <f>IF(ISBLANK(Výsledky!$IT$3),"",Výsledky!IT66)</f>
        <v/>
      </c>
      <c r="AT42" s="256" t="str">
        <f>IF(ISBLANK(Výsledky!$JA$3),"",Výsledky!JA66)</f>
        <v/>
      </c>
      <c r="AU42" s="256" t="str">
        <f>IF(ISBLANK(Výsledky!$JH$3),"",Výsledky!JH66)</f>
        <v/>
      </c>
      <c r="AV42" s="256" t="str">
        <f>IF(ISBLANK(Výsledky!$JO$3),"",Výsledky!JO66)</f>
        <v/>
      </c>
      <c r="AW42" s="256" t="str">
        <f>IF(ISBLANK(Výsledky!$JV$3),"",Výsledky!JV66)</f>
        <v/>
      </c>
      <c r="AX42" s="256" t="str">
        <f>IF(ISBLANK(Výsledky!$KC$3),"",Výsledky!KC66)</f>
        <v/>
      </c>
      <c r="AY42" s="256" t="str">
        <f>IF(ISBLANK(Výsledky!$KJ$3),"",Výsledky!KJ66)</f>
        <v/>
      </c>
      <c r="AZ42" s="256" t="str">
        <f>IF(ISBLANK(Výsledky!$KQ$3),"",Výsledky!KQ66)</f>
        <v/>
      </c>
      <c r="BA42" s="256" t="str">
        <f>IF(ISBLANK(Výsledky!$KX$3),"",Výsledky!KX66)</f>
        <v/>
      </c>
      <c r="BB42" s="256" t="str">
        <f>IF(ISBLANK(Výsledky!$LE$3),"",Výsledky!LE66)</f>
        <v/>
      </c>
      <c r="BC42" s="256" t="str">
        <f>IF(ISBLANK(Výsledky!$LL$3),"",Výsledky!LL66)</f>
        <v/>
      </c>
      <c r="BD42" s="256" t="str">
        <f>IF(ISBLANK(Výsledky!$LS$3),"",Výsledky!LS66)</f>
        <v/>
      </c>
      <c r="BE42" s="256" t="str">
        <f>IF(ISBLANK(Výsledky!$LZ$3),"",Výsledky!LZ66)</f>
        <v/>
      </c>
      <c r="BF42" s="256" t="str">
        <f>IF(ISBLANK(Výsledky!$MG$3),"",Výsledky!MG66)</f>
        <v/>
      </c>
      <c r="BG42" s="256" t="str">
        <f>IF(ISBLANK(Výsledky!$MN$3),"",Výsledky!MN66)</f>
        <v/>
      </c>
      <c r="BH42" s="256" t="str">
        <f>IF(ISBLANK(Výsledky!$MU$3),"",Výsledky!MU66)</f>
        <v/>
      </c>
      <c r="BI42" s="256" t="str">
        <f>IF(ISBLANK(Výsledky!$NB$3),"",Výsledky!NB66)</f>
        <v/>
      </c>
      <c r="BJ42" s="256" t="str">
        <f>IF(ISBLANK(Výsledky!$NI$3),"",Výsledky!NI66)</f>
        <v/>
      </c>
      <c r="BK42" s="256" t="str">
        <f>IF(ISBLANK(Výsledky!$NP$3),"",Výsledky!NP66)</f>
        <v/>
      </c>
      <c r="BL42" s="256" t="str">
        <f>IF(ISBLANK(Výsledky!$NW$3),"",Výsledky!NW66)</f>
        <v/>
      </c>
      <c r="BM42" s="256" t="str">
        <f>IF(ISBLANK(Výsledky!$OD$3),"",Výsledky!OD66)</f>
        <v/>
      </c>
      <c r="BN42" s="256" t="str">
        <f>IF(ISBLANK(Výsledky!$OK$3),"",Výsledky!OK66)</f>
        <v/>
      </c>
      <c r="BO42" s="256" t="str">
        <f>IF(ISBLANK(Výsledky!$OR$3),"",Výsledky!OR66)</f>
        <v/>
      </c>
      <c r="BP42" s="256" t="str">
        <f>IF(ISBLANK(Výsledky!$OY$3),"",Výsledky!OY66)</f>
        <v/>
      </c>
      <c r="BQ42" s="256" t="str">
        <f>IF(ISBLANK(Výsledky!$PF$3),"",Výsledky!PF66)</f>
        <v/>
      </c>
      <c r="BR42" s="256" t="str">
        <f>IF(ISBLANK(Výsledky!$PM$3),"",Výsledky!PM66)</f>
        <v/>
      </c>
      <c r="BS42" s="256" t="str">
        <f>IF(ISBLANK(Výsledky!$PT$3),"",Výsledky!PT66)</f>
        <v/>
      </c>
      <c r="BT42" s="256" t="str">
        <f>IF(ISBLANK(Výsledky!$QA$3),"",Výsledky!QA66)</f>
        <v/>
      </c>
      <c r="BU42" s="256" t="str">
        <f>IF(ISBLANK(Výsledky!$QH$3),"",Výsledky!QH66)</f>
        <v/>
      </c>
      <c r="BV42" s="256" t="str">
        <f>IF(ISBLANK(Výsledky!$QO$3),"",Výsledky!QO66)</f>
        <v/>
      </c>
      <c r="BW42" s="291" t="str">
        <f>IF(ISBLANK(Výsledky!$QV$3),"",Výsledky!QV66)</f>
        <v/>
      </c>
      <c r="BX42" s="49"/>
      <c r="BY42" s="122"/>
      <c r="BZ42" s="49"/>
      <c r="CA42" s="122"/>
      <c r="CB42" s="378"/>
      <c r="CC42" s="378"/>
      <c r="CD42" s="378"/>
      <c r="CE42" s="378"/>
      <c r="CF42" s="378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40" t="s">
        <v>131</v>
      </c>
      <c r="C43" s="53">
        <f>Tipy!A61</f>
        <v>50</v>
      </c>
      <c r="D43" s="242" t="str">
        <f>IF(Tipy!B61="","",Tipy!B61)</f>
        <v>Robbie66Fowler</v>
      </c>
      <c r="E43" s="51">
        <f>SUM(F43:J43)</f>
        <v>600</v>
      </c>
      <c r="F43" s="246">
        <f>IF(ISBLANK(Výsledky!$I$3),"-",SUM(K43:O43,Q43,S43,U43,V43,X43,Z43,AB43,AC43,AE43:AG43,AI43,AK43:AM43,AP43,AS43:AU43,AW43,AY43,BB43,BD43,BG43:BJ43,BL43,BO43,BP43,BR43,BT43,BU43))</f>
        <v>290</v>
      </c>
      <c r="G43" s="267">
        <f>IF(ISBLANK(Výsledky!$AY$3),"-",SUM(P43,T43,W43,AA43,AD43,AH43,AV43,AX43,BC43,BE43,BK43,BM43,BQ43,BS43,BV43))</f>
        <v>160</v>
      </c>
      <c r="H43" s="268">
        <f>IF(ISBLANK(Výsledky!$BM$3),"-",SUM(R43,Y43,AJ43,AO43,AQ43,AZ43))</f>
        <v>150</v>
      </c>
      <c r="I43" s="247" t="str">
        <f>IF(ISBLANK(Výsledky!$GI$3),"-",SUM(AN43,AR43,BA43,BF43,BN43,BW43))</f>
        <v>-</v>
      </c>
      <c r="J43" s="262" t="str">
        <f>IF(ISBLANK(Výsledky!$I$3),"",Výsledky!I66)</f>
        <v>-</v>
      </c>
      <c r="K43" s="265">
        <f>IF(ISBLANK(Výsledky!$P$3),"",Výsledky!P67)</f>
        <v>20</v>
      </c>
      <c r="L43" s="266" t="str">
        <f>IF(ISBLANK(Výsledky!$W$3),"",Výsledky!W67)</f>
        <v>-</v>
      </c>
      <c r="M43" s="256">
        <f>IF(ISBLANK(Výsledky!$AD$3),"",Výsledky!AD67)</f>
        <v>10</v>
      </c>
      <c r="N43" s="256">
        <f>IF(ISBLANK(Výsledky!$AK$3),"",Výsledky!AK67)</f>
        <v>40</v>
      </c>
      <c r="O43" s="256">
        <f>IF(ISBLANK(Výsledky!$AR$3),"",Výsledky!AR67)</f>
        <v>30</v>
      </c>
      <c r="P43" s="256">
        <f>IF(ISBLANK(Výsledky!$AY$3),"",Výsledky!AY67)</f>
        <v>40</v>
      </c>
      <c r="Q43" s="256">
        <f>IF(ISBLANK(Výsledky!$BF$3),"",Výsledky!BF67)</f>
        <v>50</v>
      </c>
      <c r="R43" s="256">
        <f>IF(ISBLANK(Výsledky!$BM$3),"",Výsledky!BM67)</f>
        <v>50</v>
      </c>
      <c r="S43" s="256">
        <f>IF(ISBLANK(Výsledky!$BT$3),"",Výsledky!BT67)</f>
        <v>0</v>
      </c>
      <c r="T43" s="256">
        <f>IF(ISBLANK(Výsledky!$CA$3),"",Výsledky!CA67)</f>
        <v>20</v>
      </c>
      <c r="U43" s="256">
        <f>IF(ISBLANK(Výsledky!$CH$3),"",Výsledky!CH67)</f>
        <v>0</v>
      </c>
      <c r="V43" s="256">
        <f>IF(ISBLANK(Výsledky!$CO$3),"",Výsledky!CO67)</f>
        <v>20</v>
      </c>
      <c r="W43" s="256">
        <f>IF(ISBLANK(Výsledky!$CV$3),"",Výsledky!CV67)</f>
        <v>40</v>
      </c>
      <c r="X43" s="256">
        <f>IF(ISBLANK(Výsledky!$DC$3),"",Výsledky!DC67)</f>
        <v>50</v>
      </c>
      <c r="Y43" s="256">
        <f>IF(ISBLANK(Výsledky!$DJ$3),"",Výsledky!DJ67)</f>
        <v>100</v>
      </c>
      <c r="Z43" s="256">
        <f>IF(ISBLANK(Výsledky!$DQ$3),"",Výsledky!DQ67)</f>
        <v>0</v>
      </c>
      <c r="AA43" s="256">
        <f>IF(ISBLANK(Výsledky!$DX$3),"",Výsledky!DX67)</f>
        <v>30</v>
      </c>
      <c r="AB43" s="256">
        <f>IF(ISBLANK(Výsledky!$EE$3),"",Výsledky!EE67)</f>
        <v>50</v>
      </c>
      <c r="AC43" s="256">
        <f>IF(ISBLANK(Výsledky!$EL$3),"",Výsledky!EL67)</f>
        <v>0</v>
      </c>
      <c r="AD43" s="256">
        <f>IF(ISBLANK(Výsledky!$ES$3),"",Výsledky!ES67)</f>
        <v>30</v>
      </c>
      <c r="AE43" s="256">
        <f>IF(ISBLANK(Výsledky!$EZ$3),"",Výsledky!EZ67)</f>
        <v>20</v>
      </c>
      <c r="AF43" s="256" t="str">
        <f>IF(ISBLANK(Výsledky!$FG$3),"",Výsledky!FG67)</f>
        <v/>
      </c>
      <c r="AG43" s="256" t="str">
        <f>IF(ISBLANK(Výsledky!$FN$3),"",Výsledky!FN67)</f>
        <v/>
      </c>
      <c r="AH43" s="256" t="str">
        <f>IF(ISBLANK(Výsledky!$FU$3),"",Výsledky!FU67)</f>
        <v/>
      </c>
      <c r="AI43" s="256" t="str">
        <f>IF(ISBLANK(Výsledky!$GB$3),"",Výsledky!GB67)</f>
        <v/>
      </c>
      <c r="AJ43" s="256" t="str">
        <f>IF(ISBLANK(Výsledky!$GI$3),"",Výsledky!GI67)</f>
        <v/>
      </c>
      <c r="AK43" s="256" t="str">
        <f>IF(ISBLANK(Výsledky!$GP$3),"",Výsledky!GP67)</f>
        <v/>
      </c>
      <c r="AL43" s="256" t="str">
        <f>IF(ISBLANK(Výsledky!$GW$3),"",Výsledky!GW67)</f>
        <v/>
      </c>
      <c r="AM43" s="256" t="str">
        <f>IF(ISBLANK(Výsledky!$HD$3),"",Výsledky!HD67)</f>
        <v/>
      </c>
      <c r="AN43" s="256" t="str">
        <f>IF(ISBLANK(Výsledky!$HK$3),"",Výsledky!HK67)</f>
        <v/>
      </c>
      <c r="AO43" s="256" t="str">
        <f>IF(ISBLANK(Výsledky!$HR$3),"",Výsledky!HR67)</f>
        <v/>
      </c>
      <c r="AP43" s="256" t="str">
        <f>IF(ISBLANK(Výsledky!$HY$3),"",Výsledky!HY67)</f>
        <v/>
      </c>
      <c r="AQ43" s="256" t="str">
        <f>IF(ISBLANK(Výsledky!$IF$3),"",Výsledky!IF67)</f>
        <v/>
      </c>
      <c r="AR43" s="256" t="str">
        <f>IF(ISBLANK(Výsledky!$IM$3),"",Výsledky!IM67)</f>
        <v/>
      </c>
      <c r="AS43" s="256" t="str">
        <f>IF(ISBLANK(Výsledky!$IT$3),"",Výsledky!IT67)</f>
        <v/>
      </c>
      <c r="AT43" s="256" t="str">
        <f>IF(ISBLANK(Výsledky!$JA$3),"",Výsledky!JA67)</f>
        <v/>
      </c>
      <c r="AU43" s="256" t="str">
        <f>IF(ISBLANK(Výsledky!$JH$3),"",Výsledky!JH67)</f>
        <v/>
      </c>
      <c r="AV43" s="256" t="str">
        <f>IF(ISBLANK(Výsledky!$JO$3),"",Výsledky!JO67)</f>
        <v/>
      </c>
      <c r="AW43" s="256" t="str">
        <f>IF(ISBLANK(Výsledky!$JV$3),"",Výsledky!JV67)</f>
        <v/>
      </c>
      <c r="AX43" s="256" t="str">
        <f>IF(ISBLANK(Výsledky!$KC$3),"",Výsledky!KC67)</f>
        <v/>
      </c>
      <c r="AY43" s="256" t="str">
        <f>IF(ISBLANK(Výsledky!$KJ$3),"",Výsledky!KJ67)</f>
        <v/>
      </c>
      <c r="AZ43" s="256" t="str">
        <f>IF(ISBLANK(Výsledky!$KQ$3),"",Výsledky!KQ67)</f>
        <v/>
      </c>
      <c r="BA43" s="256" t="str">
        <f>IF(ISBLANK(Výsledky!$KX$3),"",Výsledky!KX67)</f>
        <v/>
      </c>
      <c r="BB43" s="256" t="str">
        <f>IF(ISBLANK(Výsledky!$LE$3),"",Výsledky!LE67)</f>
        <v/>
      </c>
      <c r="BC43" s="256" t="str">
        <f>IF(ISBLANK(Výsledky!$LL$3),"",Výsledky!LL67)</f>
        <v/>
      </c>
      <c r="BD43" s="256" t="str">
        <f>IF(ISBLANK(Výsledky!$LS$3),"",Výsledky!LS67)</f>
        <v/>
      </c>
      <c r="BE43" s="256" t="str">
        <f>IF(ISBLANK(Výsledky!$LZ$3),"",Výsledky!LZ67)</f>
        <v/>
      </c>
      <c r="BF43" s="256" t="str">
        <f>IF(ISBLANK(Výsledky!$MG$3),"",Výsledky!MG67)</f>
        <v/>
      </c>
      <c r="BG43" s="256" t="str">
        <f>IF(ISBLANK(Výsledky!$MN$3),"",Výsledky!MN67)</f>
        <v/>
      </c>
      <c r="BH43" s="256" t="str">
        <f>IF(ISBLANK(Výsledky!$MU$3),"",Výsledky!MU67)</f>
        <v/>
      </c>
      <c r="BI43" s="256" t="str">
        <f>IF(ISBLANK(Výsledky!$NB$3),"",Výsledky!NB67)</f>
        <v/>
      </c>
      <c r="BJ43" s="256" t="str">
        <f>IF(ISBLANK(Výsledky!$NI$3),"",Výsledky!NI67)</f>
        <v/>
      </c>
      <c r="BK43" s="256" t="str">
        <f>IF(ISBLANK(Výsledky!$NP$3),"",Výsledky!NP67)</f>
        <v/>
      </c>
      <c r="BL43" s="256" t="str">
        <f>IF(ISBLANK(Výsledky!$NW$3),"",Výsledky!NW67)</f>
        <v/>
      </c>
      <c r="BM43" s="256" t="str">
        <f>IF(ISBLANK(Výsledky!$OD$3),"",Výsledky!OD67)</f>
        <v/>
      </c>
      <c r="BN43" s="256" t="str">
        <f>IF(ISBLANK(Výsledky!$OK$3),"",Výsledky!OK67)</f>
        <v/>
      </c>
      <c r="BO43" s="256" t="str">
        <f>IF(ISBLANK(Výsledky!$OR$3),"",Výsledky!OR67)</f>
        <v/>
      </c>
      <c r="BP43" s="256" t="str">
        <f>IF(ISBLANK(Výsledky!$OY$3),"",Výsledky!OY67)</f>
        <v/>
      </c>
      <c r="BQ43" s="256" t="str">
        <f>IF(ISBLANK(Výsledky!$PF$3),"",Výsledky!PF67)</f>
        <v/>
      </c>
      <c r="BR43" s="256" t="str">
        <f>IF(ISBLANK(Výsledky!$PM$3),"",Výsledky!PM67)</f>
        <v/>
      </c>
      <c r="BS43" s="256" t="str">
        <f>IF(ISBLANK(Výsledky!$PT$3),"",Výsledky!PT67)</f>
        <v/>
      </c>
      <c r="BT43" s="256" t="str">
        <f>IF(ISBLANK(Výsledky!$QA$3),"",Výsledky!QA67)</f>
        <v/>
      </c>
      <c r="BU43" s="256" t="str">
        <f>IF(ISBLANK(Výsledky!$QH$3),"",Výsledky!QH67)</f>
        <v/>
      </c>
      <c r="BV43" s="256" t="str">
        <f>IF(ISBLANK(Výsledky!$QO$3),"",Výsledky!QO67)</f>
        <v/>
      </c>
      <c r="BW43" s="291" t="str">
        <f>IF(ISBLANK(Výsledky!$QV$3),"",Výsledky!QV67)</f>
        <v/>
      </c>
      <c r="BX43" s="49"/>
      <c r="BY43" s="122"/>
      <c r="BZ43" s="49"/>
      <c r="CA43" s="122"/>
      <c r="CB43" s="378"/>
      <c r="CC43" s="378"/>
      <c r="CD43" s="378"/>
      <c r="CE43" s="378"/>
      <c r="CF43" s="378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40" t="s">
        <v>132</v>
      </c>
      <c r="C44" s="53">
        <f>Tipy!A18</f>
        <v>1</v>
      </c>
      <c r="D44" s="242" t="str">
        <f>IF(Tipy!B18="","",Tipy!B18)</f>
        <v>Eddy Hunter</v>
      </c>
      <c r="E44" s="51">
        <f>SUM(F44:J44)</f>
        <v>590</v>
      </c>
      <c r="F44" s="246">
        <f>IF(ISBLANK(Výsledky!$I$3),"-",SUM(K44:O44,Q44,S44,U44,V44,X44,Z44,AB44,AC44,AE44:AG44,AI44,AK44:AM44,AP44,AS44:AU44,AW44,AY44,BB44,BD44,BG44:BJ44,BL44,BO44,BP44,BR44,BT44,BU44))</f>
        <v>370</v>
      </c>
      <c r="G44" s="267">
        <f>IF(ISBLANK(Výsledky!$AY$3),"-",SUM(P44,T44,W44,AA44,AD44,AH44,AV44,AX44,BC44,BE44,BK44,BM44,BQ44,BS44,BV44))</f>
        <v>180</v>
      </c>
      <c r="H44" s="268">
        <f>IF(ISBLANK(Výsledky!$BM$3),"-",SUM(R44,Y44,AJ44,AO44,AQ44,AZ44))</f>
        <v>40</v>
      </c>
      <c r="I44" s="247" t="str">
        <f>IF(ISBLANK(Výsledky!$GI$3),"-",SUM(AN44,AR44,BA44,BF44,BN44,BW44))</f>
        <v>-</v>
      </c>
      <c r="J44" s="262" t="str">
        <f>IF(ISBLANK(Výsledky!$I$3),"",Výsledky!I24)</f>
        <v>-</v>
      </c>
      <c r="K44" s="265">
        <f>IF(ISBLANK(Výsledky!$P$3),"",Výsledky!P24)</f>
        <v>0</v>
      </c>
      <c r="L44" s="266">
        <f>IF(ISBLANK(Výsledky!$W$3),"",Výsledky!W24)</f>
        <v>40</v>
      </c>
      <c r="M44" s="256">
        <f>IF(ISBLANK(Výsledky!$AD$3),"",Výsledky!AD24)</f>
        <v>20</v>
      </c>
      <c r="N44" s="256">
        <f>IF(ISBLANK(Výsledky!$AK$3),"",Výsledky!AK24)</f>
        <v>70</v>
      </c>
      <c r="O44" s="256">
        <f>IF(ISBLANK(Výsledky!$AR$3),"",Výsledky!AR24)</f>
        <v>40</v>
      </c>
      <c r="P44" s="256">
        <f>IF(ISBLANK(Výsledky!$AY$3),"",Výsledky!AY24)</f>
        <v>40</v>
      </c>
      <c r="Q44" s="256" t="str">
        <f>IF(ISBLANK(Výsledky!$BF$3),"",Výsledky!BF24)</f>
        <v>-</v>
      </c>
      <c r="R44" s="256">
        <f>IF(ISBLANK(Výsledky!$BM$3),"",Výsledky!BM24)</f>
        <v>20</v>
      </c>
      <c r="S44" s="256">
        <f>IF(ISBLANK(Výsledky!$BT$3),"",Výsledky!BT24)</f>
        <v>0</v>
      </c>
      <c r="T44" s="256">
        <f>IF(ISBLANK(Výsledky!$CA$3),"",Výsledky!CA24)</f>
        <v>20</v>
      </c>
      <c r="U44" s="256">
        <f>IF(ISBLANK(Výsledky!$CH$3),"",Výsledky!CH24)</f>
        <v>20</v>
      </c>
      <c r="V44" s="256">
        <f>IF(ISBLANK(Výsledky!$CO$3),"",Výsledky!CO24)</f>
        <v>40</v>
      </c>
      <c r="W44" s="256">
        <f>IF(ISBLANK(Výsledky!$CV$3),"",Výsledky!CV24)</f>
        <v>50</v>
      </c>
      <c r="X44" s="256">
        <f>IF(ISBLANK(Výsledky!$DC$3),"",Výsledky!DC24)</f>
        <v>40</v>
      </c>
      <c r="Y44" s="256">
        <f>IF(ISBLANK(Výsledky!$DJ$3),"",Výsledky!DJ24)</f>
        <v>20</v>
      </c>
      <c r="Z44" s="256">
        <f>IF(ISBLANK(Výsledky!$DQ$3),"",Výsledky!DQ24)</f>
        <v>0</v>
      </c>
      <c r="AA44" s="256">
        <f>IF(ISBLANK(Výsledky!$DX$3),"",Výsledky!DX24)</f>
        <v>0</v>
      </c>
      <c r="AB44" s="256">
        <f>IF(ISBLANK(Výsledky!$EE$3),"",Výsledky!EE24)</f>
        <v>40</v>
      </c>
      <c r="AC44" s="256">
        <f>IF(ISBLANK(Výsledky!$EL$3),"",Výsledky!EL24)</f>
        <v>20</v>
      </c>
      <c r="AD44" s="256">
        <f>IF(ISBLANK(Výsledky!$ES$3),"",Výsledky!ES24)</f>
        <v>70</v>
      </c>
      <c r="AE44" s="256">
        <f>IF(ISBLANK(Výsledky!$EZ$3),"",Výsledky!EZ24)</f>
        <v>40</v>
      </c>
      <c r="AF44" s="256" t="str">
        <f>IF(ISBLANK(Výsledky!$FG$3),"",Výsledky!FG24)</f>
        <v/>
      </c>
      <c r="AG44" s="256" t="str">
        <f>IF(ISBLANK(Výsledky!$FN$3),"",Výsledky!FN24)</f>
        <v/>
      </c>
      <c r="AH44" s="256" t="str">
        <f>IF(ISBLANK(Výsledky!$FU$3),"",Výsledky!FU24)</f>
        <v/>
      </c>
      <c r="AI44" s="256" t="str">
        <f>IF(ISBLANK(Výsledky!$GB$3),"",Výsledky!GB24)</f>
        <v/>
      </c>
      <c r="AJ44" s="256" t="str">
        <f>IF(ISBLANK(Výsledky!$GI$3),"",Výsledky!GI24)</f>
        <v/>
      </c>
      <c r="AK44" s="256" t="str">
        <f>IF(ISBLANK(Výsledky!$GP$3),"",Výsledky!GP24)</f>
        <v/>
      </c>
      <c r="AL44" s="256" t="str">
        <f>IF(ISBLANK(Výsledky!$GW$3),"",Výsledky!GW24)</f>
        <v/>
      </c>
      <c r="AM44" s="256" t="str">
        <f>IF(ISBLANK(Výsledky!$HD$3),"",Výsledky!HD24)</f>
        <v/>
      </c>
      <c r="AN44" s="256" t="str">
        <f>IF(ISBLANK(Výsledky!$HK$3),"",Výsledky!HK24)</f>
        <v/>
      </c>
      <c r="AO44" s="256" t="str">
        <f>IF(ISBLANK(Výsledky!$HR$3),"",Výsledky!HR24)</f>
        <v/>
      </c>
      <c r="AP44" s="256" t="str">
        <f>IF(ISBLANK(Výsledky!$HY$3),"",Výsledky!HY24)</f>
        <v/>
      </c>
      <c r="AQ44" s="256" t="str">
        <f>IF(ISBLANK(Výsledky!$IF$3),"",Výsledky!IF24)</f>
        <v/>
      </c>
      <c r="AR44" s="256" t="str">
        <f>IF(ISBLANK(Výsledky!$IM$3),"",Výsledky!IM24)</f>
        <v/>
      </c>
      <c r="AS44" s="256" t="str">
        <f>IF(ISBLANK(Výsledky!$IT$3),"",Výsledky!IT24)</f>
        <v/>
      </c>
      <c r="AT44" s="256" t="str">
        <f>IF(ISBLANK(Výsledky!$JA$3),"",Výsledky!JA24)</f>
        <v/>
      </c>
      <c r="AU44" s="256" t="str">
        <f>IF(ISBLANK(Výsledky!$JH$3),"",Výsledky!JH24)</f>
        <v/>
      </c>
      <c r="AV44" s="256" t="str">
        <f>IF(ISBLANK(Výsledky!$JO$3),"",Výsledky!JO24)</f>
        <v/>
      </c>
      <c r="AW44" s="256" t="str">
        <f>IF(ISBLANK(Výsledky!$JV$3),"",Výsledky!JV24)</f>
        <v/>
      </c>
      <c r="AX44" s="256" t="str">
        <f>IF(ISBLANK(Výsledky!$KC$3),"",Výsledky!KC24)</f>
        <v/>
      </c>
      <c r="AY44" s="256" t="str">
        <f>IF(ISBLANK(Výsledky!$KJ$3),"",Výsledky!KJ24)</f>
        <v/>
      </c>
      <c r="AZ44" s="256" t="str">
        <f>IF(ISBLANK(Výsledky!$KQ$3),"",Výsledky!KQ24)</f>
        <v/>
      </c>
      <c r="BA44" s="256" t="str">
        <f>IF(ISBLANK(Výsledky!$KX$3),"",Výsledky!KX24)</f>
        <v/>
      </c>
      <c r="BB44" s="256" t="str">
        <f>IF(ISBLANK(Výsledky!$LE$3),"",Výsledky!LE24)</f>
        <v/>
      </c>
      <c r="BC44" s="256" t="str">
        <f>IF(ISBLANK(Výsledky!$LL$3),"",Výsledky!LL24)</f>
        <v/>
      </c>
      <c r="BD44" s="256" t="str">
        <f>IF(ISBLANK(Výsledky!$LS$3),"",Výsledky!LS24)</f>
        <v/>
      </c>
      <c r="BE44" s="256" t="str">
        <f>IF(ISBLANK(Výsledky!$LZ$3),"",Výsledky!LZ24)</f>
        <v/>
      </c>
      <c r="BF44" s="256" t="str">
        <f>IF(ISBLANK(Výsledky!$MG$3),"",Výsledky!MG24)</f>
        <v/>
      </c>
      <c r="BG44" s="256" t="str">
        <f>IF(ISBLANK(Výsledky!$MN$3),"",Výsledky!MN24)</f>
        <v/>
      </c>
      <c r="BH44" s="256" t="str">
        <f>IF(ISBLANK(Výsledky!$MU$3),"",Výsledky!MU24)</f>
        <v/>
      </c>
      <c r="BI44" s="256" t="str">
        <f>IF(ISBLANK(Výsledky!$NB$3),"",Výsledky!NB24)</f>
        <v/>
      </c>
      <c r="BJ44" s="256" t="str">
        <f>IF(ISBLANK(Výsledky!$NI$3),"",Výsledky!NI24)</f>
        <v/>
      </c>
      <c r="BK44" s="256" t="str">
        <f>IF(ISBLANK(Výsledky!$NP$3),"",Výsledky!NP24)</f>
        <v/>
      </c>
      <c r="BL44" s="256" t="str">
        <f>IF(ISBLANK(Výsledky!$NW$3),"",Výsledky!NW24)</f>
        <v/>
      </c>
      <c r="BM44" s="256" t="str">
        <f>IF(ISBLANK(Výsledky!$OD$3),"",Výsledky!OD24)</f>
        <v/>
      </c>
      <c r="BN44" s="256" t="str">
        <f>IF(ISBLANK(Výsledky!$OK$3),"",Výsledky!OK24)</f>
        <v/>
      </c>
      <c r="BO44" s="256" t="str">
        <f>IF(ISBLANK(Výsledky!$OR$3),"",Výsledky!OR24)</f>
        <v/>
      </c>
      <c r="BP44" s="256" t="str">
        <f>IF(ISBLANK(Výsledky!$OY$3),"",Výsledky!OY24)</f>
        <v/>
      </c>
      <c r="BQ44" s="256" t="str">
        <f>IF(ISBLANK(Výsledky!$PF$3),"",Výsledky!PF24)</f>
        <v/>
      </c>
      <c r="BR44" s="256" t="str">
        <f>IF(ISBLANK(Výsledky!$PM$3),"",Výsledky!PM24)</f>
        <v/>
      </c>
      <c r="BS44" s="256" t="str">
        <f>IF(ISBLANK(Výsledky!$PT$3),"",Výsledky!PT24)</f>
        <v/>
      </c>
      <c r="BT44" s="256" t="str">
        <f>IF(ISBLANK(Výsledky!$QA$3),"",Výsledky!QA24)</f>
        <v/>
      </c>
      <c r="BU44" s="256" t="str">
        <f>IF(ISBLANK(Výsledky!$QH$3),"",Výsledky!QH24)</f>
        <v/>
      </c>
      <c r="BV44" s="256" t="str">
        <f>IF(ISBLANK(Výsledky!$QO$3),"",Výsledky!QO24)</f>
        <v/>
      </c>
      <c r="BW44" s="291" t="str">
        <f>IF(ISBLANK(Výsledky!$QV$3),"",Výsledky!QV24)</f>
        <v/>
      </c>
      <c r="BX44" s="49"/>
      <c r="BY44" s="122"/>
      <c r="BZ44" s="49"/>
      <c r="CA44" s="122"/>
      <c r="CB44" s="378"/>
      <c r="CC44" s="378"/>
      <c r="CD44" s="378"/>
      <c r="CE44" s="378"/>
      <c r="CF44" s="378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40" t="s">
        <v>133</v>
      </c>
      <c r="C45" s="53">
        <f>Tipy!A14</f>
        <v>35</v>
      </c>
      <c r="D45" s="242" t="str">
        <f>IF(Tipy!B14="","",Tipy!B14)</f>
        <v>Burton</v>
      </c>
      <c r="E45" s="51">
        <f>SUM(F45:J45)</f>
        <v>580</v>
      </c>
      <c r="F45" s="246">
        <f>IF(ISBLANK(Výsledky!$I$3),"-",SUM(K45:O45,Q45,S45,U45,V45,X45,Z45,AB45,AC45,AE45:AG45,AI45,AK45:AM45,AP45,AS45:AU45,AW45,AY45,BB45,BD45,BG45:BJ45,BL45,BO45,BP45,BR45,BT45,BU45))</f>
        <v>360</v>
      </c>
      <c r="G45" s="267">
        <f>IF(ISBLANK(Výsledky!$AY$3),"-",SUM(P45,T45,W45,AA45,AD45,AH45,AV45,AX45,BC45,BE45,BK45,BM45,BQ45,BS45,BV45))</f>
        <v>160</v>
      </c>
      <c r="H45" s="268">
        <f>IF(ISBLANK(Výsledky!$BM$3),"-",SUM(R45,Y45,AJ45,AO45,AQ45,AZ45))</f>
        <v>60</v>
      </c>
      <c r="I45" s="247" t="str">
        <f>IF(ISBLANK(Výsledky!$GI$3),"-",SUM(AN45,AR45,BA45,BF45,BN45,BW45))</f>
        <v>-</v>
      </c>
      <c r="J45" s="262" t="str">
        <f>IF(ISBLANK(Výsledky!$I$3),"",Výsledky!I20)</f>
        <v>-</v>
      </c>
      <c r="K45" s="265">
        <f>IF(ISBLANK(Výsledky!$P$3),"",Výsledky!P20)</f>
        <v>40</v>
      </c>
      <c r="L45" s="266">
        <f>IF(ISBLANK(Výsledky!$W$3),"",Výsledky!W20)</f>
        <v>20</v>
      </c>
      <c r="M45" s="256" t="str">
        <f>IF(ISBLANK(Výsledky!$AD$3),"",Výsledky!AD20)</f>
        <v>-</v>
      </c>
      <c r="N45" s="256">
        <f>IF(ISBLANK(Výsledky!$AK$3),"",Výsledky!AK20)</f>
        <v>40</v>
      </c>
      <c r="O45" s="256">
        <f>IF(ISBLANK(Výsledky!$AR$3),"",Výsledky!AR20)</f>
        <v>0</v>
      </c>
      <c r="P45" s="256">
        <f>IF(ISBLANK(Výsledky!$AY$3),"",Výsledky!AY20)</f>
        <v>50</v>
      </c>
      <c r="Q45" s="256">
        <f>IF(ISBLANK(Výsledky!$BF$3),"",Výsledky!BF20)</f>
        <v>80</v>
      </c>
      <c r="R45" s="256">
        <f>IF(ISBLANK(Výsledky!$BM$3),"",Výsledky!BM20)</f>
        <v>60</v>
      </c>
      <c r="S45" s="256">
        <f>IF(ISBLANK(Výsledky!$BT$3),"",Výsledky!BT20)</f>
        <v>10</v>
      </c>
      <c r="T45" s="256">
        <f>IF(ISBLANK(Výsledky!$CA$3),"",Výsledky!CA20)</f>
        <v>20</v>
      </c>
      <c r="U45" s="256">
        <f>IF(ISBLANK(Výsledky!$CH$3),"",Výsledky!CH20)</f>
        <v>0</v>
      </c>
      <c r="V45" s="256">
        <f>IF(ISBLANK(Výsledky!$CO$3),"",Výsledky!CO20)</f>
        <v>60</v>
      </c>
      <c r="W45" s="256">
        <f>IF(ISBLANK(Výsledky!$CV$3),"",Výsledky!CV20)</f>
        <v>40</v>
      </c>
      <c r="X45" s="256">
        <f>IF(ISBLANK(Výsledky!$DC$3),"",Výsledky!DC20)</f>
        <v>40</v>
      </c>
      <c r="Y45" s="256" t="str">
        <f>IF(ISBLANK(Výsledky!$DJ$3),"",Výsledky!DJ20)</f>
        <v>-</v>
      </c>
      <c r="Z45" s="256">
        <f>IF(ISBLANK(Výsledky!$DQ$3),"",Výsledky!DQ20)</f>
        <v>0</v>
      </c>
      <c r="AA45" s="256">
        <f>IF(ISBLANK(Výsledky!$DX$3),"",Výsledky!DX20)</f>
        <v>0</v>
      </c>
      <c r="AB45" s="256">
        <f>IF(ISBLANK(Výsledky!$EE$3),"",Výsledky!EE20)</f>
        <v>30</v>
      </c>
      <c r="AC45" s="256">
        <f>IF(ISBLANK(Výsledky!$EL$3),"",Výsledky!EL20)</f>
        <v>20</v>
      </c>
      <c r="AD45" s="256">
        <f>IF(ISBLANK(Výsledky!$ES$3),"",Výsledky!ES20)</f>
        <v>50</v>
      </c>
      <c r="AE45" s="256">
        <f>IF(ISBLANK(Výsledky!$EZ$3),"",Výsledky!EZ20)</f>
        <v>20</v>
      </c>
      <c r="AF45" s="256" t="str">
        <f>IF(ISBLANK(Výsledky!$FG$3),"",Výsledky!FG20)</f>
        <v/>
      </c>
      <c r="AG45" s="256" t="str">
        <f>IF(ISBLANK(Výsledky!$FN$3),"",Výsledky!FN20)</f>
        <v/>
      </c>
      <c r="AH45" s="256" t="str">
        <f>IF(ISBLANK(Výsledky!$FU$3),"",Výsledky!FU20)</f>
        <v/>
      </c>
      <c r="AI45" s="256" t="str">
        <f>IF(ISBLANK(Výsledky!$GB$3),"",Výsledky!GB20)</f>
        <v/>
      </c>
      <c r="AJ45" s="256" t="str">
        <f>IF(ISBLANK(Výsledky!$GI$3),"",Výsledky!GI20)</f>
        <v/>
      </c>
      <c r="AK45" s="256" t="str">
        <f>IF(ISBLANK(Výsledky!$GP$3),"",Výsledky!GP20)</f>
        <v/>
      </c>
      <c r="AL45" s="256" t="str">
        <f>IF(ISBLANK(Výsledky!$GW$3),"",Výsledky!GW20)</f>
        <v/>
      </c>
      <c r="AM45" s="256" t="str">
        <f>IF(ISBLANK(Výsledky!$HD$3),"",Výsledky!HD20)</f>
        <v/>
      </c>
      <c r="AN45" s="256" t="str">
        <f>IF(ISBLANK(Výsledky!$HK$3),"",Výsledky!HK20)</f>
        <v/>
      </c>
      <c r="AO45" s="256" t="str">
        <f>IF(ISBLANK(Výsledky!$HR$3),"",Výsledky!HR20)</f>
        <v/>
      </c>
      <c r="AP45" s="256" t="str">
        <f>IF(ISBLANK(Výsledky!$HY$3),"",Výsledky!HY20)</f>
        <v/>
      </c>
      <c r="AQ45" s="256" t="str">
        <f>IF(ISBLANK(Výsledky!$IF$3),"",Výsledky!IF20)</f>
        <v/>
      </c>
      <c r="AR45" s="256" t="str">
        <f>IF(ISBLANK(Výsledky!$IM$3),"",Výsledky!IM20)</f>
        <v/>
      </c>
      <c r="AS45" s="256" t="str">
        <f>IF(ISBLANK(Výsledky!$IT$3),"",Výsledky!IT20)</f>
        <v/>
      </c>
      <c r="AT45" s="256" t="str">
        <f>IF(ISBLANK(Výsledky!$JA$3),"",Výsledky!JA20)</f>
        <v/>
      </c>
      <c r="AU45" s="256" t="str">
        <f>IF(ISBLANK(Výsledky!$JH$3),"",Výsledky!JH20)</f>
        <v/>
      </c>
      <c r="AV45" s="256" t="str">
        <f>IF(ISBLANK(Výsledky!$JO$3),"",Výsledky!JO20)</f>
        <v/>
      </c>
      <c r="AW45" s="256" t="str">
        <f>IF(ISBLANK(Výsledky!$JV$3),"",Výsledky!JV20)</f>
        <v/>
      </c>
      <c r="AX45" s="256" t="str">
        <f>IF(ISBLANK(Výsledky!$KC$3),"",Výsledky!KC20)</f>
        <v/>
      </c>
      <c r="AY45" s="256" t="str">
        <f>IF(ISBLANK(Výsledky!$KJ$3),"",Výsledky!KJ20)</f>
        <v/>
      </c>
      <c r="AZ45" s="256" t="str">
        <f>IF(ISBLANK(Výsledky!$KQ$3),"",Výsledky!KQ20)</f>
        <v/>
      </c>
      <c r="BA45" s="256" t="str">
        <f>IF(ISBLANK(Výsledky!$KX$3),"",Výsledky!KX20)</f>
        <v/>
      </c>
      <c r="BB45" s="256" t="str">
        <f>IF(ISBLANK(Výsledky!$LE$3),"",Výsledky!LE20)</f>
        <v/>
      </c>
      <c r="BC45" s="256" t="str">
        <f>IF(ISBLANK(Výsledky!$LL$3),"",Výsledky!LL20)</f>
        <v/>
      </c>
      <c r="BD45" s="256" t="str">
        <f>IF(ISBLANK(Výsledky!$LS$3),"",Výsledky!LS20)</f>
        <v/>
      </c>
      <c r="BE45" s="256" t="str">
        <f>IF(ISBLANK(Výsledky!$LZ$3),"",Výsledky!LZ20)</f>
        <v/>
      </c>
      <c r="BF45" s="256" t="str">
        <f>IF(ISBLANK(Výsledky!$MG$3),"",Výsledky!MG20)</f>
        <v/>
      </c>
      <c r="BG45" s="256" t="str">
        <f>IF(ISBLANK(Výsledky!$MN$3),"",Výsledky!MN20)</f>
        <v/>
      </c>
      <c r="BH45" s="256" t="str">
        <f>IF(ISBLANK(Výsledky!$MU$3),"",Výsledky!MU20)</f>
        <v/>
      </c>
      <c r="BI45" s="256" t="str">
        <f>IF(ISBLANK(Výsledky!$NB$3),"",Výsledky!NB20)</f>
        <v/>
      </c>
      <c r="BJ45" s="256" t="str">
        <f>IF(ISBLANK(Výsledky!$NI$3),"",Výsledky!NI20)</f>
        <v/>
      </c>
      <c r="BK45" s="256" t="str">
        <f>IF(ISBLANK(Výsledky!$NP$3),"",Výsledky!NP20)</f>
        <v/>
      </c>
      <c r="BL45" s="256" t="str">
        <f>IF(ISBLANK(Výsledky!$NW$3),"",Výsledky!NW20)</f>
        <v/>
      </c>
      <c r="BM45" s="256" t="str">
        <f>IF(ISBLANK(Výsledky!$OD$3),"",Výsledky!OD20)</f>
        <v/>
      </c>
      <c r="BN45" s="256" t="str">
        <f>IF(ISBLANK(Výsledky!$OK$3),"",Výsledky!OK20)</f>
        <v/>
      </c>
      <c r="BO45" s="256" t="str">
        <f>IF(ISBLANK(Výsledky!$OR$3),"",Výsledky!OR20)</f>
        <v/>
      </c>
      <c r="BP45" s="256" t="str">
        <f>IF(ISBLANK(Výsledky!$OY$3),"",Výsledky!OY20)</f>
        <v/>
      </c>
      <c r="BQ45" s="256" t="str">
        <f>IF(ISBLANK(Výsledky!$PF$3),"",Výsledky!PF20)</f>
        <v/>
      </c>
      <c r="BR45" s="256" t="str">
        <f>IF(ISBLANK(Výsledky!$PM$3),"",Výsledky!PM20)</f>
        <v/>
      </c>
      <c r="BS45" s="256" t="str">
        <f>IF(ISBLANK(Výsledky!$PT$3),"",Výsledky!PT20)</f>
        <v/>
      </c>
      <c r="BT45" s="256" t="str">
        <f>IF(ISBLANK(Výsledky!$QA$3),"",Výsledky!QA20)</f>
        <v/>
      </c>
      <c r="BU45" s="256" t="str">
        <f>IF(ISBLANK(Výsledky!$QH$3),"",Výsledky!QH20)</f>
        <v/>
      </c>
      <c r="BV45" s="256" t="str">
        <f>IF(ISBLANK(Výsledky!$QO$3),"",Výsledky!QO20)</f>
        <v/>
      </c>
      <c r="BW45" s="291" t="str">
        <f>IF(ISBLANK(Výsledky!$QV$3),"",Výsledky!QV20)</f>
        <v/>
      </c>
      <c r="BX45" s="49"/>
      <c r="BY45" s="122"/>
      <c r="BZ45" s="49"/>
      <c r="CA45" s="122"/>
      <c r="CB45" s="378"/>
      <c r="CC45" s="378"/>
      <c r="CD45" s="378"/>
      <c r="CE45" s="378"/>
      <c r="CF45" s="378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x14ac:dyDescent="0.2">
      <c r="A46" s="1"/>
      <c r="B46" s="240" t="s">
        <v>134</v>
      </c>
      <c r="C46" s="53">
        <f>Tipy!A10</f>
        <v>68</v>
      </c>
      <c r="D46" s="242" t="str">
        <f>IF(Tipy!B10="","",Tipy!B10)</f>
        <v>Balky</v>
      </c>
      <c r="E46" s="51">
        <f>SUM(F46:J46)</f>
        <v>580</v>
      </c>
      <c r="F46" s="246">
        <f>IF(ISBLANK(Výsledky!$I$3),"-",SUM(K46:O46,Q46,S46,U46,V46,X46,Z46,AB46,AC46,AE46:AG46,AI46,AK46:AM46,AP46,AS46:AU46,AW46,AY46,BB46,BD46,BG46:BJ46,BL46,BO46,BP46,BR46,BT46,BU46))</f>
        <v>370</v>
      </c>
      <c r="G46" s="267">
        <f>IF(ISBLANK(Výsledky!$AY$3),"-",SUM(P46,T46,W46,AA46,AD46,AH46,AV46,AX46,BC46,BE46,BK46,BM46,BQ46,BS46,BV46))</f>
        <v>170</v>
      </c>
      <c r="H46" s="268">
        <f>IF(ISBLANK(Výsledky!$BM$3),"-",SUM(R46,Y46,AJ46,AO46,AQ46,AZ46))</f>
        <v>40</v>
      </c>
      <c r="I46" s="247" t="str">
        <f>IF(ISBLANK(Výsledky!$GI$3),"-",SUM(AN46,AR46,BA46,BF46,BN46,BW46))</f>
        <v>-</v>
      </c>
      <c r="J46" s="262" t="str">
        <f>IF(ISBLANK(Výsledky!$I$3),"",Výsledky!I16)</f>
        <v>-</v>
      </c>
      <c r="K46" s="265">
        <f>IF(ISBLANK(Výsledky!$P$3),"",Výsledky!P16)</f>
        <v>20</v>
      </c>
      <c r="L46" s="266">
        <f>IF(ISBLANK(Výsledky!$W$3),"",Výsledky!W16)</f>
        <v>50</v>
      </c>
      <c r="M46" s="256" t="str">
        <f>IF(ISBLANK(Výsledky!$AD$3),"",Výsledky!AD16)</f>
        <v>-</v>
      </c>
      <c r="N46" s="256">
        <f>IF(ISBLANK(Výsledky!$AK$3),"",Výsledky!AK16)</f>
        <v>40</v>
      </c>
      <c r="O46" s="256">
        <f>IF(ISBLANK(Výsledky!$AR$3),"",Výsledky!AR16)</f>
        <v>60</v>
      </c>
      <c r="P46" s="256">
        <f>IF(ISBLANK(Výsledky!$AY$3),"",Výsledky!AY16)</f>
        <v>70</v>
      </c>
      <c r="Q46" s="256">
        <f>IF(ISBLANK(Výsledky!$BF$3),"",Výsledky!BF16)</f>
        <v>50</v>
      </c>
      <c r="R46" s="256" t="str">
        <f>IF(ISBLANK(Výsledky!$BM$3),"",Výsledky!BM16)</f>
        <v>-</v>
      </c>
      <c r="S46" s="256" t="str">
        <f>IF(ISBLANK(Výsledky!$BT$3),"",Výsledky!BT16)</f>
        <v>-</v>
      </c>
      <c r="T46" s="256">
        <f>IF(ISBLANK(Výsledky!$CA$3),"",Výsledky!CA16)</f>
        <v>40</v>
      </c>
      <c r="U46" s="256">
        <f>IF(ISBLANK(Výsledky!$CH$3),"",Výsledky!CH16)</f>
        <v>0</v>
      </c>
      <c r="V46" s="256">
        <f>IF(ISBLANK(Výsledky!$CO$3),"",Výsledky!CO16)</f>
        <v>40</v>
      </c>
      <c r="W46" s="256" t="str">
        <f>IF(ISBLANK(Výsledky!$CV$3),"",Výsledky!CV16)</f>
        <v>-</v>
      </c>
      <c r="X46" s="256">
        <f>IF(ISBLANK(Výsledky!$DC$3),"",Výsledky!DC16)</f>
        <v>50</v>
      </c>
      <c r="Y46" s="256">
        <f>IF(ISBLANK(Výsledky!$DJ$3),"",Výsledky!DJ16)</f>
        <v>40</v>
      </c>
      <c r="Z46" s="256">
        <f>IF(ISBLANK(Výsledky!$DQ$3),"",Výsledky!DQ16)</f>
        <v>0</v>
      </c>
      <c r="AA46" s="256">
        <f>IF(ISBLANK(Výsledky!$DX$3),"",Výsledky!DX16)</f>
        <v>20</v>
      </c>
      <c r="AB46" s="256">
        <f>IF(ISBLANK(Výsledky!$EE$3),"",Výsledky!EE16)</f>
        <v>40</v>
      </c>
      <c r="AC46" s="256">
        <f>IF(ISBLANK(Výsledky!$EL$3),"",Výsledky!EL16)</f>
        <v>20</v>
      </c>
      <c r="AD46" s="256">
        <f>IF(ISBLANK(Výsledky!$ES$3),"",Výsledky!ES16)</f>
        <v>40</v>
      </c>
      <c r="AE46" s="256" t="str">
        <f>IF(ISBLANK(Výsledky!$EZ$3),"",Výsledky!EZ16)</f>
        <v>-</v>
      </c>
      <c r="AF46" s="256" t="str">
        <f>IF(ISBLANK(Výsledky!$FG$3),"",Výsledky!FG16)</f>
        <v/>
      </c>
      <c r="AG46" s="256" t="str">
        <f>IF(ISBLANK(Výsledky!$FN$3),"",Výsledky!FN16)</f>
        <v/>
      </c>
      <c r="AH46" s="256" t="str">
        <f>IF(ISBLANK(Výsledky!$FU$3),"",Výsledky!FU16)</f>
        <v/>
      </c>
      <c r="AI46" s="256" t="str">
        <f>IF(ISBLANK(Výsledky!$GB$3),"",Výsledky!GB16)</f>
        <v/>
      </c>
      <c r="AJ46" s="256" t="str">
        <f>IF(ISBLANK(Výsledky!$GI$3),"",Výsledky!GI16)</f>
        <v/>
      </c>
      <c r="AK46" s="256" t="str">
        <f>IF(ISBLANK(Výsledky!$GP$3),"",Výsledky!GP16)</f>
        <v/>
      </c>
      <c r="AL46" s="256" t="str">
        <f>IF(ISBLANK(Výsledky!$GW$3),"",Výsledky!GW16)</f>
        <v/>
      </c>
      <c r="AM46" s="256" t="str">
        <f>IF(ISBLANK(Výsledky!$HD$3),"",Výsledky!HD16)</f>
        <v/>
      </c>
      <c r="AN46" s="256" t="str">
        <f>IF(ISBLANK(Výsledky!$HK$3),"",Výsledky!HK16)</f>
        <v/>
      </c>
      <c r="AO46" s="256" t="str">
        <f>IF(ISBLANK(Výsledky!$HR$3),"",Výsledky!HR16)</f>
        <v/>
      </c>
      <c r="AP46" s="256" t="str">
        <f>IF(ISBLANK(Výsledky!$HY$3),"",Výsledky!HY16)</f>
        <v/>
      </c>
      <c r="AQ46" s="256" t="str">
        <f>IF(ISBLANK(Výsledky!$IF$3),"",Výsledky!IF16)</f>
        <v/>
      </c>
      <c r="AR46" s="256" t="str">
        <f>IF(ISBLANK(Výsledky!$IM$3),"",Výsledky!IM16)</f>
        <v/>
      </c>
      <c r="AS46" s="256" t="str">
        <f>IF(ISBLANK(Výsledky!$IT$3),"",Výsledky!IT16)</f>
        <v/>
      </c>
      <c r="AT46" s="256" t="str">
        <f>IF(ISBLANK(Výsledky!$JA$3),"",Výsledky!JA16)</f>
        <v/>
      </c>
      <c r="AU46" s="256" t="str">
        <f>IF(ISBLANK(Výsledky!$JH$3),"",Výsledky!JH16)</f>
        <v/>
      </c>
      <c r="AV46" s="256" t="str">
        <f>IF(ISBLANK(Výsledky!$JO$3),"",Výsledky!JO16)</f>
        <v/>
      </c>
      <c r="AW46" s="256" t="str">
        <f>IF(ISBLANK(Výsledky!$JV$3),"",Výsledky!JV16)</f>
        <v/>
      </c>
      <c r="AX46" s="256" t="str">
        <f>IF(ISBLANK(Výsledky!$KC$3),"",Výsledky!KC16)</f>
        <v/>
      </c>
      <c r="AY46" s="256" t="str">
        <f>IF(ISBLANK(Výsledky!$KJ$3),"",Výsledky!KJ16)</f>
        <v/>
      </c>
      <c r="AZ46" s="256" t="str">
        <f>IF(ISBLANK(Výsledky!$KQ$3),"",Výsledky!KQ16)</f>
        <v/>
      </c>
      <c r="BA46" s="256" t="str">
        <f>IF(ISBLANK(Výsledky!$KX$3),"",Výsledky!KX16)</f>
        <v/>
      </c>
      <c r="BB46" s="256" t="str">
        <f>IF(ISBLANK(Výsledky!$LE$3),"",Výsledky!LE16)</f>
        <v/>
      </c>
      <c r="BC46" s="256" t="str">
        <f>IF(ISBLANK(Výsledky!$LL$3),"",Výsledky!LL16)</f>
        <v/>
      </c>
      <c r="BD46" s="256" t="str">
        <f>IF(ISBLANK(Výsledky!$LS$3),"",Výsledky!LS16)</f>
        <v/>
      </c>
      <c r="BE46" s="256" t="str">
        <f>IF(ISBLANK(Výsledky!$LZ$3),"",Výsledky!LZ16)</f>
        <v/>
      </c>
      <c r="BF46" s="256" t="str">
        <f>IF(ISBLANK(Výsledky!$MG$3),"",Výsledky!MG16)</f>
        <v/>
      </c>
      <c r="BG46" s="256" t="str">
        <f>IF(ISBLANK(Výsledky!$MN$3),"",Výsledky!MN16)</f>
        <v/>
      </c>
      <c r="BH46" s="256" t="str">
        <f>IF(ISBLANK(Výsledky!$MU$3),"",Výsledky!MU16)</f>
        <v/>
      </c>
      <c r="BI46" s="256" t="str">
        <f>IF(ISBLANK(Výsledky!$NB$3),"",Výsledky!NB16)</f>
        <v/>
      </c>
      <c r="BJ46" s="256" t="str">
        <f>IF(ISBLANK(Výsledky!$NI$3),"",Výsledky!NI16)</f>
        <v/>
      </c>
      <c r="BK46" s="256" t="str">
        <f>IF(ISBLANK(Výsledky!$NP$3),"",Výsledky!NP16)</f>
        <v/>
      </c>
      <c r="BL46" s="256" t="str">
        <f>IF(ISBLANK(Výsledky!$NW$3),"",Výsledky!NW16)</f>
        <v/>
      </c>
      <c r="BM46" s="256" t="str">
        <f>IF(ISBLANK(Výsledky!$OD$3),"",Výsledky!OD16)</f>
        <v/>
      </c>
      <c r="BN46" s="256" t="str">
        <f>IF(ISBLANK(Výsledky!$OK$3),"",Výsledky!OK16)</f>
        <v/>
      </c>
      <c r="BO46" s="256" t="str">
        <f>IF(ISBLANK(Výsledky!$OR$3),"",Výsledky!OR16)</f>
        <v/>
      </c>
      <c r="BP46" s="256" t="str">
        <f>IF(ISBLANK(Výsledky!$OY$3),"",Výsledky!OY16)</f>
        <v/>
      </c>
      <c r="BQ46" s="256" t="str">
        <f>IF(ISBLANK(Výsledky!$PF$3),"",Výsledky!PF16)</f>
        <v/>
      </c>
      <c r="BR46" s="256" t="str">
        <f>IF(ISBLANK(Výsledky!$PM$3),"",Výsledky!PM16)</f>
        <v/>
      </c>
      <c r="BS46" s="256" t="str">
        <f>IF(ISBLANK(Výsledky!$PT$3),"",Výsledky!PT16)</f>
        <v/>
      </c>
      <c r="BT46" s="256" t="str">
        <f>IF(ISBLANK(Výsledky!$QA$3),"",Výsledky!QA16)</f>
        <v/>
      </c>
      <c r="BU46" s="256" t="str">
        <f>IF(ISBLANK(Výsledky!$QH$3),"",Výsledky!QH16)</f>
        <v/>
      </c>
      <c r="BV46" s="256" t="str">
        <f>IF(ISBLANK(Výsledky!$QO$3),"",Výsledky!QO16)</f>
        <v/>
      </c>
      <c r="BW46" s="291" t="str">
        <f>IF(ISBLANK(Výsledky!$QV$3),"",Výsledky!QV16)</f>
        <v/>
      </c>
      <c r="BX46" s="49"/>
      <c r="BY46" s="122"/>
      <c r="BZ46" s="49"/>
      <c r="CA46" s="122"/>
      <c r="CB46" s="378"/>
      <c r="CC46" s="378"/>
      <c r="CD46" s="378"/>
      <c r="CE46" s="378"/>
      <c r="CF46" s="378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x14ac:dyDescent="0.2">
      <c r="A47" s="1"/>
      <c r="B47" s="240" t="s">
        <v>135</v>
      </c>
      <c r="C47" s="53">
        <f>Tipy!A8</f>
        <v>36</v>
      </c>
      <c r="D47" s="242" t="str">
        <f>IF(Tipy!B8="","",Tipy!B8)</f>
        <v>Alex LFC</v>
      </c>
      <c r="E47" s="51">
        <f>SUM(F47:J47)</f>
        <v>560</v>
      </c>
      <c r="F47" s="246">
        <f>IF(ISBLANK(Výsledky!$I$3),"-",SUM(K47:O47,Q47,S47,U47,V47,X47,Z47,AB47,AC47,AE47:AG47,AI47,AK47:AM47,AP47,AS47:AU47,AW47,AY47,BB47,BD47,BG47:BJ47,BL47,BO47,BP47,BR47,BT47,BU47))</f>
        <v>330</v>
      </c>
      <c r="G47" s="267">
        <f>IF(ISBLANK(Výsledky!$AY$3),"-",SUM(P47,T47,W47,AA47,AD47,AH47,AV47,AX47,BC47,BE47,BK47,BM47,BQ47,BS47,BV47))</f>
        <v>100</v>
      </c>
      <c r="H47" s="268">
        <f>IF(ISBLANK(Výsledky!$BM$3),"-",SUM(R47,Y47,AJ47,AO47,AQ47,AZ47))</f>
        <v>130</v>
      </c>
      <c r="I47" s="247" t="str">
        <f>IF(ISBLANK(Výsledky!$GI$3),"-",SUM(AN47,AR47,BA47,BF47,BN47,BW47))</f>
        <v>-</v>
      </c>
      <c r="J47" s="262" t="str">
        <f>IF(ISBLANK(Výsledky!$I$3),"",Výsledky!I14)</f>
        <v>-</v>
      </c>
      <c r="K47" s="265">
        <f>IF(ISBLANK(Výsledky!$P$3),"",Výsledky!P14)</f>
        <v>0</v>
      </c>
      <c r="L47" s="266">
        <f>IF(ISBLANK(Výsledky!$W$3),"",Výsledky!W14)</f>
        <v>80</v>
      </c>
      <c r="M47" s="256">
        <f>IF(ISBLANK(Výsledky!$AD$3),"",Výsledky!AD14)</f>
        <v>40</v>
      </c>
      <c r="N47" s="256">
        <f>IF(ISBLANK(Výsledky!$AK$3),"",Výsledky!AK14)</f>
        <v>20</v>
      </c>
      <c r="O47" s="256">
        <f>IF(ISBLANK(Výsledky!$AR$3),"",Výsledky!AR14)</f>
        <v>50</v>
      </c>
      <c r="P47" s="256">
        <f>IF(ISBLANK(Výsledky!$AY$3),"",Výsledky!AY14)</f>
        <v>80</v>
      </c>
      <c r="Q47" s="256" t="str">
        <f>IF(ISBLANK(Výsledky!$BF$3),"",Výsledky!BF14)</f>
        <v>-</v>
      </c>
      <c r="R47" s="256">
        <f>IF(ISBLANK(Výsledky!$BM$3),"",Výsledky!BM14)</f>
        <v>50</v>
      </c>
      <c r="S47" s="256">
        <f>IF(ISBLANK(Výsledky!$BT$3),"",Výsledky!BT14)</f>
        <v>0</v>
      </c>
      <c r="T47" s="256" t="str">
        <f>IF(ISBLANK(Výsledky!$CA$3),"",Výsledky!CA14)</f>
        <v>-</v>
      </c>
      <c r="U47" s="256">
        <f>IF(ISBLANK(Výsledky!$CH$3),"",Výsledky!CH14)</f>
        <v>30</v>
      </c>
      <c r="V47" s="256">
        <f>IF(ISBLANK(Výsledky!$CO$3),"",Výsledky!CO14)</f>
        <v>30</v>
      </c>
      <c r="W47" s="256" t="str">
        <f>IF(ISBLANK(Výsledky!$CV$3),"",Výsledky!CV14)</f>
        <v>-</v>
      </c>
      <c r="X47" s="256" t="str">
        <f>IF(ISBLANK(Výsledky!$DC$3),"",Výsledky!DC14)</f>
        <v>-</v>
      </c>
      <c r="Y47" s="256">
        <f>IF(ISBLANK(Výsledky!$DJ$3),"",Výsledky!DJ14)</f>
        <v>80</v>
      </c>
      <c r="Z47" s="256">
        <f>IF(ISBLANK(Výsledky!$DQ$3),"",Výsledky!DQ14)</f>
        <v>0</v>
      </c>
      <c r="AA47" s="256">
        <f>IF(ISBLANK(Výsledky!$DX$3),"",Výsledky!DX14)</f>
        <v>0</v>
      </c>
      <c r="AB47" s="256">
        <f>IF(ISBLANK(Výsledky!$EE$3),"",Výsledky!EE14)</f>
        <v>60</v>
      </c>
      <c r="AC47" s="256">
        <f>IF(ISBLANK(Výsledky!$EL$3),"",Výsledky!EL14)</f>
        <v>0</v>
      </c>
      <c r="AD47" s="256">
        <f>IF(ISBLANK(Výsledky!$ES$3),"",Výsledky!ES14)</f>
        <v>20</v>
      </c>
      <c r="AE47" s="256">
        <f>IF(ISBLANK(Výsledky!$EZ$3),"",Výsledky!EZ14)</f>
        <v>20</v>
      </c>
      <c r="AF47" s="256" t="str">
        <f>IF(ISBLANK(Výsledky!$FG$3),"",Výsledky!FG14)</f>
        <v/>
      </c>
      <c r="AG47" s="256" t="str">
        <f>IF(ISBLANK(Výsledky!$FN$3),"",Výsledky!FN14)</f>
        <v/>
      </c>
      <c r="AH47" s="256" t="str">
        <f>IF(ISBLANK(Výsledky!$FU$3),"",Výsledky!FU14)</f>
        <v/>
      </c>
      <c r="AI47" s="256" t="str">
        <f>IF(ISBLANK(Výsledky!$GB$3),"",Výsledky!GB14)</f>
        <v/>
      </c>
      <c r="AJ47" s="256" t="str">
        <f>IF(ISBLANK(Výsledky!$GI$3),"",Výsledky!GI14)</f>
        <v/>
      </c>
      <c r="AK47" s="256" t="str">
        <f>IF(ISBLANK(Výsledky!$GP$3),"",Výsledky!GP14)</f>
        <v/>
      </c>
      <c r="AL47" s="256" t="str">
        <f>IF(ISBLANK(Výsledky!$GW$3),"",Výsledky!GW14)</f>
        <v/>
      </c>
      <c r="AM47" s="256" t="str">
        <f>IF(ISBLANK(Výsledky!$HD$3),"",Výsledky!HD14)</f>
        <v/>
      </c>
      <c r="AN47" s="256" t="str">
        <f>IF(ISBLANK(Výsledky!$HK$3),"",Výsledky!HK14)</f>
        <v/>
      </c>
      <c r="AO47" s="256" t="str">
        <f>IF(ISBLANK(Výsledky!$HR$3),"",Výsledky!HR14)</f>
        <v/>
      </c>
      <c r="AP47" s="256" t="str">
        <f>IF(ISBLANK(Výsledky!$HY$3),"",Výsledky!HY14)</f>
        <v/>
      </c>
      <c r="AQ47" s="256" t="str">
        <f>IF(ISBLANK(Výsledky!$IF$3),"",Výsledky!IF14)</f>
        <v/>
      </c>
      <c r="AR47" s="256" t="str">
        <f>IF(ISBLANK(Výsledky!$IM$3),"",Výsledky!IM14)</f>
        <v/>
      </c>
      <c r="AS47" s="256" t="str">
        <f>IF(ISBLANK(Výsledky!$IT$3),"",Výsledky!IT14)</f>
        <v/>
      </c>
      <c r="AT47" s="256" t="str">
        <f>IF(ISBLANK(Výsledky!$JA$3),"",Výsledky!JA14)</f>
        <v/>
      </c>
      <c r="AU47" s="256" t="str">
        <f>IF(ISBLANK(Výsledky!$JH$3),"",Výsledky!JH14)</f>
        <v/>
      </c>
      <c r="AV47" s="256" t="str">
        <f>IF(ISBLANK(Výsledky!$JO$3),"",Výsledky!JO14)</f>
        <v/>
      </c>
      <c r="AW47" s="256" t="str">
        <f>IF(ISBLANK(Výsledky!$JV$3),"",Výsledky!JV14)</f>
        <v/>
      </c>
      <c r="AX47" s="256" t="str">
        <f>IF(ISBLANK(Výsledky!$KC$3),"",Výsledky!KC14)</f>
        <v/>
      </c>
      <c r="AY47" s="256" t="str">
        <f>IF(ISBLANK(Výsledky!$KJ$3),"",Výsledky!KJ14)</f>
        <v/>
      </c>
      <c r="AZ47" s="256" t="str">
        <f>IF(ISBLANK(Výsledky!$KQ$3),"",Výsledky!KQ14)</f>
        <v/>
      </c>
      <c r="BA47" s="256" t="str">
        <f>IF(ISBLANK(Výsledky!$KX$3),"",Výsledky!KX14)</f>
        <v/>
      </c>
      <c r="BB47" s="256" t="str">
        <f>IF(ISBLANK(Výsledky!$LE$3),"",Výsledky!LE14)</f>
        <v/>
      </c>
      <c r="BC47" s="256" t="str">
        <f>IF(ISBLANK(Výsledky!$LL$3),"",Výsledky!LL14)</f>
        <v/>
      </c>
      <c r="BD47" s="256" t="str">
        <f>IF(ISBLANK(Výsledky!$LS$3),"",Výsledky!LS14)</f>
        <v/>
      </c>
      <c r="BE47" s="256" t="str">
        <f>IF(ISBLANK(Výsledky!$LZ$3),"",Výsledky!LZ14)</f>
        <v/>
      </c>
      <c r="BF47" s="256" t="str">
        <f>IF(ISBLANK(Výsledky!$MG$3),"",Výsledky!MG14)</f>
        <v/>
      </c>
      <c r="BG47" s="256" t="str">
        <f>IF(ISBLANK(Výsledky!$MN$3),"",Výsledky!MN14)</f>
        <v/>
      </c>
      <c r="BH47" s="256" t="str">
        <f>IF(ISBLANK(Výsledky!$MU$3),"",Výsledky!MU14)</f>
        <v/>
      </c>
      <c r="BI47" s="256" t="str">
        <f>IF(ISBLANK(Výsledky!$NB$3),"",Výsledky!NB14)</f>
        <v/>
      </c>
      <c r="BJ47" s="256" t="str">
        <f>IF(ISBLANK(Výsledky!$NI$3),"",Výsledky!NI14)</f>
        <v/>
      </c>
      <c r="BK47" s="256" t="str">
        <f>IF(ISBLANK(Výsledky!$NP$3),"",Výsledky!NP14)</f>
        <v/>
      </c>
      <c r="BL47" s="256" t="str">
        <f>IF(ISBLANK(Výsledky!$NW$3),"",Výsledky!NW14)</f>
        <v/>
      </c>
      <c r="BM47" s="256" t="str">
        <f>IF(ISBLANK(Výsledky!$OD$3),"",Výsledky!OD14)</f>
        <v/>
      </c>
      <c r="BN47" s="256" t="str">
        <f>IF(ISBLANK(Výsledky!$OK$3),"",Výsledky!OK14)</f>
        <v/>
      </c>
      <c r="BO47" s="256" t="str">
        <f>IF(ISBLANK(Výsledky!$OR$3),"",Výsledky!OR14)</f>
        <v/>
      </c>
      <c r="BP47" s="256" t="str">
        <f>IF(ISBLANK(Výsledky!$OY$3),"",Výsledky!OY14)</f>
        <v/>
      </c>
      <c r="BQ47" s="256" t="str">
        <f>IF(ISBLANK(Výsledky!$PF$3),"",Výsledky!PF14)</f>
        <v/>
      </c>
      <c r="BR47" s="256" t="str">
        <f>IF(ISBLANK(Výsledky!$PM$3),"",Výsledky!PM14)</f>
        <v/>
      </c>
      <c r="BS47" s="256" t="str">
        <f>IF(ISBLANK(Výsledky!$PT$3),"",Výsledky!PT14)</f>
        <v/>
      </c>
      <c r="BT47" s="256" t="str">
        <f>IF(ISBLANK(Výsledky!$QA$3),"",Výsledky!QA14)</f>
        <v/>
      </c>
      <c r="BU47" s="256" t="str">
        <f>IF(ISBLANK(Výsledky!$QH$3),"",Výsledky!QH14)</f>
        <v/>
      </c>
      <c r="BV47" s="256" t="str">
        <f>IF(ISBLANK(Výsledky!$QO$3),"",Výsledky!QO14)</f>
        <v/>
      </c>
      <c r="BW47" s="291" t="str">
        <f>IF(ISBLANK(Výsledky!$QV$3),"",Výsledky!QV14)</f>
        <v/>
      </c>
      <c r="BX47" s="49"/>
      <c r="BY47" s="122"/>
      <c r="BZ47" s="49"/>
      <c r="CA47" s="122"/>
      <c r="CB47" s="378"/>
      <c r="CC47" s="378"/>
      <c r="CD47" s="378"/>
      <c r="CE47" s="378"/>
      <c r="CF47" s="378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40" t="s">
        <v>136</v>
      </c>
      <c r="C48" s="53">
        <f>Tipy!A67</f>
        <v>69</v>
      </c>
      <c r="D48" s="242" t="str">
        <f>IF(Tipy!B67="","",Tipy!B67)</f>
        <v>Striga</v>
      </c>
      <c r="E48" s="51">
        <f>SUM(F48:J48)</f>
        <v>560</v>
      </c>
      <c r="F48" s="246">
        <f>IF(ISBLANK(Výsledky!$I$3),"-",SUM(K48:O48,Q48,S48,U48,V48,X48,Z48,AB48,AC48,AE48:AG48,AI48,AK48:AM48,AP48,AS48:AU48,AW48,AY48,BB48,BD48,BG48:BJ48,BL48,BO48,BP48,BR48,BT48,BU48))</f>
        <v>420</v>
      </c>
      <c r="G48" s="267">
        <f>IF(ISBLANK(Výsledky!$AY$3),"-",SUM(P48,T48,W48,AA48,AD48,AH48,AV48,AX48,BC48,BE48,BK48,BM48,BQ48,BS48,BV48))</f>
        <v>120</v>
      </c>
      <c r="H48" s="268">
        <f>IF(ISBLANK(Výsledky!$BM$3),"-",SUM(R48,Y48,AJ48,AO48,AQ48,AZ48))</f>
        <v>20</v>
      </c>
      <c r="I48" s="247" t="str">
        <f>IF(ISBLANK(Výsledky!$GI$3),"-",SUM(AN48,AR48,BA48,BF48,BN48,BW48))</f>
        <v>-</v>
      </c>
      <c r="J48" s="262" t="str">
        <f>IF(ISBLANK(Výsledky!$I$3),"",Výsledky!I73)</f>
        <v>-</v>
      </c>
      <c r="K48" s="265">
        <f>IF(ISBLANK(Výsledky!$P$3),"",Výsledky!P73)</f>
        <v>0</v>
      </c>
      <c r="L48" s="266">
        <f>IF(ISBLANK(Výsledky!$W$3),"",Výsledky!W73)</f>
        <v>20</v>
      </c>
      <c r="M48" s="256">
        <f>IF(ISBLANK(Výsledky!$AD$3),"",Výsledky!AD73)</f>
        <v>10</v>
      </c>
      <c r="N48" s="256" t="str">
        <f>IF(ISBLANK(Výsledky!$AK$3),"",Výsledky!AK73)</f>
        <v>-</v>
      </c>
      <c r="O48" s="256">
        <f>IF(ISBLANK(Výsledky!$AR$3),"",Výsledky!AR73)</f>
        <v>30</v>
      </c>
      <c r="P48" s="256" t="str">
        <f>IF(ISBLANK(Výsledky!$AY$3),"",Výsledky!AY73)</f>
        <v>-</v>
      </c>
      <c r="Q48" s="256">
        <f>IF(ISBLANK(Výsledky!$BF$3),"",Výsledky!BF73)</f>
        <v>40</v>
      </c>
      <c r="R48" s="256" t="str">
        <f>IF(ISBLANK(Výsledky!$BM$3),"",Výsledky!BM73)</f>
        <v>-</v>
      </c>
      <c r="S48" s="256">
        <f>IF(ISBLANK(Výsledky!$BT$3),"",Výsledky!BT73)</f>
        <v>0</v>
      </c>
      <c r="T48" s="256">
        <f>IF(ISBLANK(Výsledky!$CA$3),"",Výsledky!CA73)</f>
        <v>20</v>
      </c>
      <c r="U48" s="256">
        <f>IF(ISBLANK(Výsledky!$CH$3),"",Výsledky!CH73)</f>
        <v>60</v>
      </c>
      <c r="V48" s="256">
        <f>IF(ISBLANK(Výsledky!$CO$3),"",Výsledky!CO73)</f>
        <v>80</v>
      </c>
      <c r="W48" s="256">
        <f>IF(ISBLANK(Výsledky!$CV$3),"",Výsledky!CV73)</f>
        <v>60</v>
      </c>
      <c r="X48" s="256">
        <f>IF(ISBLANK(Výsledky!$DC$3),"",Výsledky!DC73)</f>
        <v>30</v>
      </c>
      <c r="Y48" s="256">
        <f>IF(ISBLANK(Výsledky!$DJ$3),"",Výsledky!DJ73)</f>
        <v>20</v>
      </c>
      <c r="Z48" s="256">
        <f>IF(ISBLANK(Výsledky!$DQ$3),"",Výsledky!DQ73)</f>
        <v>0</v>
      </c>
      <c r="AA48" s="256">
        <f>IF(ISBLANK(Výsledky!$DX$3),"",Výsledky!DX73)</f>
        <v>0</v>
      </c>
      <c r="AB48" s="256">
        <f>IF(ISBLANK(Výsledky!$EE$3),"",Výsledky!EE73)</f>
        <v>70</v>
      </c>
      <c r="AC48" s="256">
        <f>IF(ISBLANK(Výsledky!$EL$3),"",Výsledky!EL73)</f>
        <v>60</v>
      </c>
      <c r="AD48" s="256">
        <f>IF(ISBLANK(Výsledky!$ES$3),"",Výsledky!ES73)</f>
        <v>40</v>
      </c>
      <c r="AE48" s="256">
        <f>IF(ISBLANK(Výsledky!$EZ$3),"",Výsledky!EZ73)</f>
        <v>20</v>
      </c>
      <c r="AF48" s="256" t="str">
        <f>IF(ISBLANK(Výsledky!$FG$3),"",Výsledky!FG73)</f>
        <v/>
      </c>
      <c r="AG48" s="256" t="str">
        <f>IF(ISBLANK(Výsledky!$FN$3),"",Výsledky!FN73)</f>
        <v/>
      </c>
      <c r="AH48" s="256" t="str">
        <f>IF(ISBLANK(Výsledky!$FU$3),"",Výsledky!FU73)</f>
        <v/>
      </c>
      <c r="AI48" s="256" t="str">
        <f>IF(ISBLANK(Výsledky!$GB$3),"",Výsledky!GB73)</f>
        <v/>
      </c>
      <c r="AJ48" s="256" t="str">
        <f>IF(ISBLANK(Výsledky!$GI$3),"",Výsledky!GI73)</f>
        <v/>
      </c>
      <c r="AK48" s="256" t="str">
        <f>IF(ISBLANK(Výsledky!$GP$3),"",Výsledky!GP73)</f>
        <v/>
      </c>
      <c r="AL48" s="256" t="str">
        <f>IF(ISBLANK(Výsledky!$GW$3),"",Výsledky!GW73)</f>
        <v/>
      </c>
      <c r="AM48" s="256" t="str">
        <f>IF(ISBLANK(Výsledky!$HD$3),"",Výsledky!HD73)</f>
        <v/>
      </c>
      <c r="AN48" s="256" t="str">
        <f>IF(ISBLANK(Výsledky!$HK$3),"",Výsledky!HK73)</f>
        <v/>
      </c>
      <c r="AO48" s="256" t="str">
        <f>IF(ISBLANK(Výsledky!$HR$3),"",Výsledky!HR73)</f>
        <v/>
      </c>
      <c r="AP48" s="256" t="str">
        <f>IF(ISBLANK(Výsledky!$HY$3),"",Výsledky!HY73)</f>
        <v/>
      </c>
      <c r="AQ48" s="256" t="str">
        <f>IF(ISBLANK(Výsledky!$IF$3),"",Výsledky!IF73)</f>
        <v/>
      </c>
      <c r="AR48" s="256" t="str">
        <f>IF(ISBLANK(Výsledky!$IM$3),"",Výsledky!IM73)</f>
        <v/>
      </c>
      <c r="AS48" s="256" t="str">
        <f>IF(ISBLANK(Výsledky!$IT$3),"",Výsledky!IT73)</f>
        <v/>
      </c>
      <c r="AT48" s="256" t="str">
        <f>IF(ISBLANK(Výsledky!$JA$3),"",Výsledky!JA73)</f>
        <v/>
      </c>
      <c r="AU48" s="256" t="str">
        <f>IF(ISBLANK(Výsledky!$JH$3),"",Výsledky!JH73)</f>
        <v/>
      </c>
      <c r="AV48" s="256" t="str">
        <f>IF(ISBLANK(Výsledky!$JO$3),"",Výsledky!JO73)</f>
        <v/>
      </c>
      <c r="AW48" s="256" t="str">
        <f>IF(ISBLANK(Výsledky!$JV$3),"",Výsledky!JV73)</f>
        <v/>
      </c>
      <c r="AX48" s="256" t="str">
        <f>IF(ISBLANK(Výsledky!$KC$3),"",Výsledky!KC73)</f>
        <v/>
      </c>
      <c r="AY48" s="256" t="str">
        <f>IF(ISBLANK(Výsledky!$KJ$3),"",Výsledky!KJ73)</f>
        <v/>
      </c>
      <c r="AZ48" s="256" t="str">
        <f>IF(ISBLANK(Výsledky!$KQ$3),"",Výsledky!KQ73)</f>
        <v/>
      </c>
      <c r="BA48" s="256" t="str">
        <f>IF(ISBLANK(Výsledky!$KX$3),"",Výsledky!KX73)</f>
        <v/>
      </c>
      <c r="BB48" s="256" t="str">
        <f>IF(ISBLANK(Výsledky!$LE$3),"",Výsledky!LE73)</f>
        <v/>
      </c>
      <c r="BC48" s="256" t="str">
        <f>IF(ISBLANK(Výsledky!$LL$3),"",Výsledky!LL73)</f>
        <v/>
      </c>
      <c r="BD48" s="256" t="str">
        <f>IF(ISBLANK(Výsledky!$LS$3),"",Výsledky!LS73)</f>
        <v/>
      </c>
      <c r="BE48" s="256" t="str">
        <f>IF(ISBLANK(Výsledky!$LZ$3),"",Výsledky!LZ73)</f>
        <v/>
      </c>
      <c r="BF48" s="256" t="str">
        <f>IF(ISBLANK(Výsledky!$MG$3),"",Výsledky!MG73)</f>
        <v/>
      </c>
      <c r="BG48" s="256" t="str">
        <f>IF(ISBLANK(Výsledky!$MN$3),"",Výsledky!MN73)</f>
        <v/>
      </c>
      <c r="BH48" s="256" t="str">
        <f>IF(ISBLANK(Výsledky!$MU$3),"",Výsledky!MU73)</f>
        <v/>
      </c>
      <c r="BI48" s="256" t="str">
        <f>IF(ISBLANK(Výsledky!$NB$3),"",Výsledky!NB73)</f>
        <v/>
      </c>
      <c r="BJ48" s="256" t="str">
        <f>IF(ISBLANK(Výsledky!$NI$3),"",Výsledky!NI73)</f>
        <v/>
      </c>
      <c r="BK48" s="256" t="str">
        <f>IF(ISBLANK(Výsledky!$NP$3),"",Výsledky!NP73)</f>
        <v/>
      </c>
      <c r="BL48" s="256" t="str">
        <f>IF(ISBLANK(Výsledky!$NW$3),"",Výsledky!NW73)</f>
        <v/>
      </c>
      <c r="BM48" s="256" t="str">
        <f>IF(ISBLANK(Výsledky!$OD$3),"",Výsledky!OD73)</f>
        <v/>
      </c>
      <c r="BN48" s="256" t="str">
        <f>IF(ISBLANK(Výsledky!$OK$3),"",Výsledky!OK73)</f>
        <v/>
      </c>
      <c r="BO48" s="256" t="str">
        <f>IF(ISBLANK(Výsledky!$OR$3),"",Výsledky!OR73)</f>
        <v/>
      </c>
      <c r="BP48" s="256" t="str">
        <f>IF(ISBLANK(Výsledky!$OY$3),"",Výsledky!OY73)</f>
        <v/>
      </c>
      <c r="BQ48" s="256" t="str">
        <f>IF(ISBLANK(Výsledky!$PF$3),"",Výsledky!PF73)</f>
        <v/>
      </c>
      <c r="BR48" s="256" t="str">
        <f>IF(ISBLANK(Výsledky!$PM$3),"",Výsledky!PM73)</f>
        <v/>
      </c>
      <c r="BS48" s="256" t="str">
        <f>IF(ISBLANK(Výsledky!$PT$3),"",Výsledky!PT73)</f>
        <v/>
      </c>
      <c r="BT48" s="256" t="str">
        <f>IF(ISBLANK(Výsledky!$QA$3),"",Výsledky!QA73)</f>
        <v/>
      </c>
      <c r="BU48" s="256" t="str">
        <f>IF(ISBLANK(Výsledky!$QH$3),"",Výsledky!QH73)</f>
        <v/>
      </c>
      <c r="BV48" s="256" t="str">
        <f>IF(ISBLANK(Výsledky!$QO$3),"",Výsledky!QO73)</f>
        <v/>
      </c>
      <c r="BW48" s="291" t="str">
        <f>IF(ISBLANK(Výsledky!$QV$3),"",Výsledky!QV73)</f>
        <v/>
      </c>
      <c r="BX48" s="49"/>
      <c r="BY48" s="122"/>
      <c r="BZ48" s="49"/>
      <c r="CA48" s="122"/>
      <c r="CB48" s="378"/>
      <c r="CC48" s="378"/>
      <c r="CD48" s="378"/>
      <c r="CE48" s="378"/>
      <c r="CF48" s="378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x14ac:dyDescent="0.2">
      <c r="A49" s="1"/>
      <c r="B49" s="240" t="s">
        <v>137</v>
      </c>
      <c r="C49" s="53">
        <f>Tipy!A23</f>
        <v>19</v>
      </c>
      <c r="D49" s="242" t="str">
        <f>IF(Tipy!B23="","",Tipy!B23)</f>
        <v>GaboLFC</v>
      </c>
      <c r="E49" s="51">
        <f>SUM(F49:J49)</f>
        <v>540</v>
      </c>
      <c r="F49" s="246">
        <f>IF(ISBLANK(Výsledky!$I$3),"-",SUM(K49:O49,Q49,S49,U49,V49,X49,Z49,AB49,AC49,AE49:AG49,AI49,AK49:AM49,AP49,AS49:AU49,AW49,AY49,BB49,BD49,BG49:BJ49,BL49,BO49,BP49,BR49,BT49,BU49))</f>
        <v>290</v>
      </c>
      <c r="G49" s="267">
        <f>IF(ISBLANK(Výsledky!$AY$3),"-",SUM(P49,T49,W49,AA49,AD49,AH49,AV49,AX49,BC49,BE49,BK49,BM49,BQ49,BS49,BV49))</f>
        <v>180</v>
      </c>
      <c r="H49" s="268">
        <f>IF(ISBLANK(Výsledky!$BM$3),"-",SUM(R49,Y49,AJ49,AO49,AQ49,AZ49))</f>
        <v>70</v>
      </c>
      <c r="I49" s="247" t="str">
        <f>IF(ISBLANK(Výsledky!$GI$3),"-",SUM(AN49,AR49,BA49,BF49,BN49,BW49))</f>
        <v>-</v>
      </c>
      <c r="J49" s="262" t="str">
        <f>IF(ISBLANK(Výsledky!$I$3),"",Výsledky!I29)</f>
        <v>-</v>
      </c>
      <c r="K49" s="265">
        <f>IF(ISBLANK(Výsledky!$P$3),"",Výsledky!P29)</f>
        <v>20</v>
      </c>
      <c r="L49" s="266">
        <f>IF(ISBLANK(Výsledky!$W$3),"",Výsledky!W29)</f>
        <v>20</v>
      </c>
      <c r="M49" s="256">
        <f>IF(ISBLANK(Výsledky!$AD$3),"",Výsledky!AD29)</f>
        <v>20</v>
      </c>
      <c r="N49" s="256">
        <f>IF(ISBLANK(Výsledky!$AK$3),"",Výsledky!AK29)</f>
        <v>20</v>
      </c>
      <c r="O49" s="256">
        <f>IF(ISBLANK(Výsledky!$AR$3),"",Výsledky!AR29)</f>
        <v>30</v>
      </c>
      <c r="P49" s="256">
        <f>IF(ISBLANK(Výsledky!$AY$3),"",Výsledky!AY29)</f>
        <v>70</v>
      </c>
      <c r="Q49" s="256">
        <f>IF(ISBLANK(Výsledky!$BF$3),"",Výsledky!BF29)</f>
        <v>40</v>
      </c>
      <c r="R49" s="256">
        <f>IF(ISBLANK(Výsledky!$BM$3),"",Výsledky!BM29)</f>
        <v>30</v>
      </c>
      <c r="S49" s="256">
        <f>IF(ISBLANK(Výsledky!$BT$3),"",Výsledky!BT29)</f>
        <v>0</v>
      </c>
      <c r="T49" s="256">
        <f>IF(ISBLANK(Výsledky!$CA$3),"",Výsledky!CA29)</f>
        <v>20</v>
      </c>
      <c r="U49" s="256">
        <f>IF(ISBLANK(Výsledky!$CH$3),"",Výsledky!CH29)</f>
        <v>0</v>
      </c>
      <c r="V49" s="256">
        <f>IF(ISBLANK(Výsledky!$CO$3),"",Výsledky!CO29)</f>
        <v>20</v>
      </c>
      <c r="W49" s="256">
        <f>IF(ISBLANK(Výsledky!$CV$3),"",Výsledky!CV29)</f>
        <v>60</v>
      </c>
      <c r="X49" s="256">
        <f>IF(ISBLANK(Výsledky!$DC$3),"",Výsledky!DC29)</f>
        <v>50</v>
      </c>
      <c r="Y49" s="256">
        <f>IF(ISBLANK(Výsledky!$DJ$3),"",Výsledky!DJ29)</f>
        <v>40</v>
      </c>
      <c r="Z49" s="256">
        <f>IF(ISBLANK(Výsledky!$DQ$3),"",Výsledky!DQ29)</f>
        <v>0</v>
      </c>
      <c r="AA49" s="256">
        <f>IF(ISBLANK(Výsledky!$DX$3),"",Výsledky!DX29)</f>
        <v>0</v>
      </c>
      <c r="AB49" s="256">
        <f>IF(ISBLANK(Výsledky!$EE$3),"",Výsledky!EE29)</f>
        <v>50</v>
      </c>
      <c r="AC49" s="256">
        <f>IF(ISBLANK(Výsledky!$EL$3),"",Výsledky!EL29)</f>
        <v>0</v>
      </c>
      <c r="AD49" s="256">
        <f>IF(ISBLANK(Výsledky!$ES$3),"",Výsledky!ES29)</f>
        <v>30</v>
      </c>
      <c r="AE49" s="256">
        <f>IF(ISBLANK(Výsledky!$EZ$3),"",Výsledky!EZ29)</f>
        <v>20</v>
      </c>
      <c r="AF49" s="256" t="str">
        <f>IF(ISBLANK(Výsledky!$FG$3),"",Výsledky!FG29)</f>
        <v/>
      </c>
      <c r="AG49" s="256" t="str">
        <f>IF(ISBLANK(Výsledky!$FN$3),"",Výsledky!FN29)</f>
        <v/>
      </c>
      <c r="AH49" s="256" t="str">
        <f>IF(ISBLANK(Výsledky!$FU$3),"",Výsledky!FU29)</f>
        <v/>
      </c>
      <c r="AI49" s="256" t="str">
        <f>IF(ISBLANK(Výsledky!$GB$3),"",Výsledky!GB29)</f>
        <v/>
      </c>
      <c r="AJ49" s="256" t="str">
        <f>IF(ISBLANK(Výsledky!$GI$3),"",Výsledky!GI29)</f>
        <v/>
      </c>
      <c r="AK49" s="256" t="str">
        <f>IF(ISBLANK(Výsledky!$GP$3),"",Výsledky!GP29)</f>
        <v/>
      </c>
      <c r="AL49" s="256" t="str">
        <f>IF(ISBLANK(Výsledky!$GW$3),"",Výsledky!GW29)</f>
        <v/>
      </c>
      <c r="AM49" s="256" t="str">
        <f>IF(ISBLANK(Výsledky!$HD$3),"",Výsledky!HD29)</f>
        <v/>
      </c>
      <c r="AN49" s="256" t="str">
        <f>IF(ISBLANK(Výsledky!$HK$3),"",Výsledky!HK29)</f>
        <v/>
      </c>
      <c r="AO49" s="256" t="str">
        <f>IF(ISBLANK(Výsledky!$HR$3),"",Výsledky!HR29)</f>
        <v/>
      </c>
      <c r="AP49" s="256" t="str">
        <f>IF(ISBLANK(Výsledky!$HY$3),"",Výsledky!HY29)</f>
        <v/>
      </c>
      <c r="AQ49" s="256" t="str">
        <f>IF(ISBLANK(Výsledky!$IF$3),"",Výsledky!IF29)</f>
        <v/>
      </c>
      <c r="AR49" s="256" t="str">
        <f>IF(ISBLANK(Výsledky!$IM$3),"",Výsledky!IM29)</f>
        <v/>
      </c>
      <c r="AS49" s="256" t="str">
        <f>IF(ISBLANK(Výsledky!$IT$3),"",Výsledky!IT29)</f>
        <v/>
      </c>
      <c r="AT49" s="256" t="str">
        <f>IF(ISBLANK(Výsledky!$JA$3),"",Výsledky!JA29)</f>
        <v/>
      </c>
      <c r="AU49" s="256" t="str">
        <f>IF(ISBLANK(Výsledky!$JH$3),"",Výsledky!JH29)</f>
        <v/>
      </c>
      <c r="AV49" s="256" t="str">
        <f>IF(ISBLANK(Výsledky!$JO$3),"",Výsledky!JO29)</f>
        <v/>
      </c>
      <c r="AW49" s="256" t="str">
        <f>IF(ISBLANK(Výsledky!$JV$3),"",Výsledky!JV29)</f>
        <v/>
      </c>
      <c r="AX49" s="256" t="str">
        <f>IF(ISBLANK(Výsledky!$KC$3),"",Výsledky!KC29)</f>
        <v/>
      </c>
      <c r="AY49" s="256" t="str">
        <f>IF(ISBLANK(Výsledky!$KJ$3),"",Výsledky!KJ29)</f>
        <v/>
      </c>
      <c r="AZ49" s="256" t="str">
        <f>IF(ISBLANK(Výsledky!$KQ$3),"",Výsledky!KQ29)</f>
        <v/>
      </c>
      <c r="BA49" s="256" t="str">
        <f>IF(ISBLANK(Výsledky!$KX$3),"",Výsledky!KX29)</f>
        <v/>
      </c>
      <c r="BB49" s="256" t="str">
        <f>IF(ISBLANK(Výsledky!$LE$3),"",Výsledky!LE29)</f>
        <v/>
      </c>
      <c r="BC49" s="256" t="str">
        <f>IF(ISBLANK(Výsledky!$LL$3),"",Výsledky!LL29)</f>
        <v/>
      </c>
      <c r="BD49" s="256" t="str">
        <f>IF(ISBLANK(Výsledky!$LS$3),"",Výsledky!LS29)</f>
        <v/>
      </c>
      <c r="BE49" s="256" t="str">
        <f>IF(ISBLANK(Výsledky!$LZ$3),"",Výsledky!LZ29)</f>
        <v/>
      </c>
      <c r="BF49" s="256" t="str">
        <f>IF(ISBLANK(Výsledky!$MG$3),"",Výsledky!MG29)</f>
        <v/>
      </c>
      <c r="BG49" s="256" t="str">
        <f>IF(ISBLANK(Výsledky!$MN$3),"",Výsledky!MN29)</f>
        <v/>
      </c>
      <c r="BH49" s="256" t="str">
        <f>IF(ISBLANK(Výsledky!$MU$3),"",Výsledky!MU29)</f>
        <v/>
      </c>
      <c r="BI49" s="256" t="str">
        <f>IF(ISBLANK(Výsledky!$NB$3),"",Výsledky!NB29)</f>
        <v/>
      </c>
      <c r="BJ49" s="256" t="str">
        <f>IF(ISBLANK(Výsledky!$NI$3),"",Výsledky!NI29)</f>
        <v/>
      </c>
      <c r="BK49" s="256" t="str">
        <f>IF(ISBLANK(Výsledky!$NP$3),"",Výsledky!NP29)</f>
        <v/>
      </c>
      <c r="BL49" s="256" t="str">
        <f>IF(ISBLANK(Výsledky!$NW$3),"",Výsledky!NW29)</f>
        <v/>
      </c>
      <c r="BM49" s="256" t="str">
        <f>IF(ISBLANK(Výsledky!$OD$3),"",Výsledky!OD29)</f>
        <v/>
      </c>
      <c r="BN49" s="256" t="str">
        <f>IF(ISBLANK(Výsledky!$OK$3),"",Výsledky!OK29)</f>
        <v/>
      </c>
      <c r="BO49" s="256" t="str">
        <f>IF(ISBLANK(Výsledky!$OR$3),"",Výsledky!OR29)</f>
        <v/>
      </c>
      <c r="BP49" s="256" t="str">
        <f>IF(ISBLANK(Výsledky!$OY$3),"",Výsledky!OY29)</f>
        <v/>
      </c>
      <c r="BQ49" s="256" t="str">
        <f>IF(ISBLANK(Výsledky!$PF$3),"",Výsledky!PF29)</f>
        <v/>
      </c>
      <c r="BR49" s="256" t="str">
        <f>IF(ISBLANK(Výsledky!$PM$3),"",Výsledky!PM29)</f>
        <v/>
      </c>
      <c r="BS49" s="256" t="str">
        <f>IF(ISBLANK(Výsledky!$PT$3),"",Výsledky!PT29)</f>
        <v/>
      </c>
      <c r="BT49" s="256" t="str">
        <f>IF(ISBLANK(Výsledky!$QA$3),"",Výsledky!QA29)</f>
        <v/>
      </c>
      <c r="BU49" s="256" t="str">
        <f>IF(ISBLANK(Výsledky!$QH$3),"",Výsledky!QH29)</f>
        <v/>
      </c>
      <c r="BV49" s="256" t="str">
        <f>IF(ISBLANK(Výsledky!$QO$3),"",Výsledky!QO29)</f>
        <v/>
      </c>
      <c r="BW49" s="291" t="str">
        <f>IF(ISBLANK(Výsledky!$QV$3),"",Výsledky!QV29)</f>
        <v/>
      </c>
      <c r="BX49" s="49"/>
      <c r="BY49" s="122"/>
      <c r="BZ49" s="49"/>
      <c r="CA49" s="122"/>
      <c r="CB49" s="378"/>
      <c r="CC49" s="378"/>
      <c r="CD49" s="378"/>
      <c r="CE49" s="378"/>
      <c r="CF49" s="378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hidden="1" x14ac:dyDescent="0.2">
      <c r="A50" s="1"/>
      <c r="B50" s="240" t="s">
        <v>138</v>
      </c>
      <c r="C50" s="53">
        <f>Tipy!A74</f>
        <v>53</v>
      </c>
      <c r="D50" s="242" t="str">
        <f>IF(Tipy!B74="","",Tipy!B74)</f>
        <v>Vladimír Marčík</v>
      </c>
      <c r="E50" s="51">
        <f>SUM(F50:J50)</f>
        <v>500</v>
      </c>
      <c r="F50" s="246">
        <f>IF(ISBLANK(Výsledky!$I$3),"-",SUM(K50:O50,Q50,S50,U50,V50,X50,Z50,AB50,AC50,AE50:AG50,AI50,AK50:AM50,AP50,AS50:AU50,AW50,AY50,BB50,BD50,BG50:BJ50,BL50,BO50,BP50,BR50,BT50,BU50))</f>
        <v>290</v>
      </c>
      <c r="G50" s="267">
        <f>IF(ISBLANK(Výsledky!$AY$3),"-",SUM(P50,T50,W50,AA50,AD50,AH50,AV50,AX50,BC50,BE50,BK50,BM50,BQ50,BS50,BV50))</f>
        <v>110</v>
      </c>
      <c r="H50" s="268">
        <f>IF(ISBLANK(Výsledky!$BM$3),"-",SUM(R50,Y50,AJ50,AO50,AQ50,AZ50))</f>
        <v>100</v>
      </c>
      <c r="I50" s="247" t="str">
        <f>IF(ISBLANK(Výsledky!$GI$3),"-",SUM(AN50,AR50,BA50,BF50,BN50,BW50))</f>
        <v>-</v>
      </c>
      <c r="J50" s="262" t="str">
        <f>IF(ISBLANK(Výsledky!$I$3),"",Výsledky!I78)</f>
        <v>-</v>
      </c>
      <c r="K50" s="265">
        <f>IF(ISBLANK(Výsledky!$P$3),"",Výsledky!P80)</f>
        <v>10</v>
      </c>
      <c r="L50" s="266">
        <f>IF(ISBLANK(Výsledky!$W$3),"",Výsledky!W80)</f>
        <v>100</v>
      </c>
      <c r="M50" s="256">
        <f>IF(ISBLANK(Výsledky!$AD$3),"",Výsledky!AD80)</f>
        <v>80</v>
      </c>
      <c r="N50" s="256" t="str">
        <f>IF(ISBLANK(Výsledky!$AK$3),"",Výsledky!AK80)</f>
        <v>-</v>
      </c>
      <c r="O50" s="256">
        <f>IF(ISBLANK(Výsledky!$AR$3),"",Výsledky!AR80)</f>
        <v>20</v>
      </c>
      <c r="P50" s="256">
        <f>IF(ISBLANK(Výsledky!$AY$3),"",Výsledky!AY80)</f>
        <v>50</v>
      </c>
      <c r="Q50" s="256">
        <f>IF(ISBLANK(Výsledky!$BF$3),"",Výsledky!BF80)</f>
        <v>80</v>
      </c>
      <c r="R50" s="256">
        <f>IF(ISBLANK(Výsledky!$BM$3),"",Výsledky!BM80)</f>
        <v>100</v>
      </c>
      <c r="S50" s="256">
        <f>IF(ISBLANK(Výsledky!$BT$3),"",Výsledky!BT80)</f>
        <v>0</v>
      </c>
      <c r="T50" s="256">
        <f>IF(ISBLANK(Výsledky!$CA$3),"",Výsledky!CA80)</f>
        <v>60</v>
      </c>
      <c r="U50" s="256" t="str">
        <f>IF(ISBLANK(Výsledky!$CH$3),"",Výsledky!CH80)</f>
        <v>-</v>
      </c>
      <c r="V50" s="256" t="str">
        <f>IF(ISBLANK(Výsledky!$CO$3),"",Výsledky!CO80)</f>
        <v>-</v>
      </c>
      <c r="W50" s="256" t="str">
        <f>IF(ISBLANK(Výsledky!$CV$3),"",Výsledky!CV80)</f>
        <v>-</v>
      </c>
      <c r="X50" s="256" t="str">
        <f>IF(ISBLANK(Výsledky!$DC$3),"",Výsledky!DC80)</f>
        <v>-</v>
      </c>
      <c r="Y50" s="256" t="str">
        <f>IF(ISBLANK(Výsledky!$DJ$3),"",Výsledky!DJ80)</f>
        <v>-</v>
      </c>
      <c r="Z50" s="256" t="str">
        <f>IF(ISBLANK(Výsledky!$DQ$3),"",Výsledky!DQ80)</f>
        <v>-</v>
      </c>
      <c r="AA50" s="256" t="str">
        <f>IF(ISBLANK(Výsledky!$DX$3),"",Výsledky!DX80)</f>
        <v>-</v>
      </c>
      <c r="AB50" s="256" t="str">
        <f>IF(ISBLANK(Výsledky!$EE$3),"",Výsledky!EE80)</f>
        <v>-</v>
      </c>
      <c r="AC50" s="256" t="str">
        <f>IF(ISBLANK(Výsledky!$EL$3),"",Výsledky!EL80)</f>
        <v>-</v>
      </c>
      <c r="AD50" s="256" t="str">
        <f>IF(ISBLANK(Výsledky!$ES$3),"",Výsledky!ES80)</f>
        <v>-</v>
      </c>
      <c r="AE50" s="256" t="str">
        <f>IF(ISBLANK(Výsledky!$EZ$3),"",Výsledky!EZ80)</f>
        <v>-</v>
      </c>
      <c r="AF50" s="256" t="str">
        <f>IF(ISBLANK(Výsledky!$FG$3),"",Výsledky!FG80)</f>
        <v/>
      </c>
      <c r="AG50" s="256" t="str">
        <f>IF(ISBLANK(Výsledky!$FN$3),"",Výsledky!FN80)</f>
        <v/>
      </c>
      <c r="AH50" s="256" t="str">
        <f>IF(ISBLANK(Výsledky!$FU$3),"",Výsledky!FU80)</f>
        <v/>
      </c>
      <c r="AI50" s="256" t="str">
        <f>IF(ISBLANK(Výsledky!$GB$3),"",Výsledky!GB80)</f>
        <v/>
      </c>
      <c r="AJ50" s="256" t="str">
        <f>IF(ISBLANK(Výsledky!$GI$3),"",Výsledky!GI80)</f>
        <v/>
      </c>
      <c r="AK50" s="256" t="str">
        <f>IF(ISBLANK(Výsledky!$GP$3),"",Výsledky!GP80)</f>
        <v/>
      </c>
      <c r="AL50" s="256" t="str">
        <f>IF(ISBLANK(Výsledky!$GW$3),"",Výsledky!GW80)</f>
        <v/>
      </c>
      <c r="AM50" s="256" t="str">
        <f>IF(ISBLANK(Výsledky!$HD$3),"",Výsledky!HD80)</f>
        <v/>
      </c>
      <c r="AN50" s="256" t="str">
        <f>IF(ISBLANK(Výsledky!$HK$3),"",Výsledky!HK80)</f>
        <v/>
      </c>
      <c r="AO50" s="256" t="str">
        <f>IF(ISBLANK(Výsledky!$HR$3),"",Výsledky!HR80)</f>
        <v/>
      </c>
      <c r="AP50" s="256" t="str">
        <f>IF(ISBLANK(Výsledky!$HY$3),"",Výsledky!HY80)</f>
        <v/>
      </c>
      <c r="AQ50" s="256" t="str">
        <f>IF(ISBLANK(Výsledky!$IF$3),"",Výsledky!IF80)</f>
        <v/>
      </c>
      <c r="AR50" s="256" t="str">
        <f>IF(ISBLANK(Výsledky!$IM$3),"",Výsledky!IM80)</f>
        <v/>
      </c>
      <c r="AS50" s="256" t="str">
        <f>IF(ISBLANK(Výsledky!$IT$3),"",Výsledky!IT80)</f>
        <v/>
      </c>
      <c r="AT50" s="256" t="str">
        <f>IF(ISBLANK(Výsledky!$JA$3),"",Výsledky!JA80)</f>
        <v/>
      </c>
      <c r="AU50" s="256" t="str">
        <f>IF(ISBLANK(Výsledky!$JH$3),"",Výsledky!JH80)</f>
        <v/>
      </c>
      <c r="AV50" s="256" t="str">
        <f>IF(ISBLANK(Výsledky!$JO$3),"",Výsledky!JO80)</f>
        <v/>
      </c>
      <c r="AW50" s="256" t="str">
        <f>IF(ISBLANK(Výsledky!$JV$3),"",Výsledky!JV80)</f>
        <v/>
      </c>
      <c r="AX50" s="256" t="str">
        <f>IF(ISBLANK(Výsledky!$KC$3),"",Výsledky!KC80)</f>
        <v/>
      </c>
      <c r="AY50" s="256" t="str">
        <f>IF(ISBLANK(Výsledky!$KJ$3),"",Výsledky!KJ80)</f>
        <v/>
      </c>
      <c r="AZ50" s="256" t="str">
        <f>IF(ISBLANK(Výsledky!$KQ$3),"",Výsledky!KQ80)</f>
        <v/>
      </c>
      <c r="BA50" s="256" t="str">
        <f>IF(ISBLANK(Výsledky!$KX$3),"",Výsledky!KX80)</f>
        <v/>
      </c>
      <c r="BB50" s="256" t="str">
        <f>IF(ISBLANK(Výsledky!$LE$3),"",Výsledky!LE80)</f>
        <v/>
      </c>
      <c r="BC50" s="256" t="str">
        <f>IF(ISBLANK(Výsledky!$LL$3),"",Výsledky!LL80)</f>
        <v/>
      </c>
      <c r="BD50" s="256" t="str">
        <f>IF(ISBLANK(Výsledky!$LS$3),"",Výsledky!LS80)</f>
        <v/>
      </c>
      <c r="BE50" s="256" t="str">
        <f>IF(ISBLANK(Výsledky!$LZ$3),"",Výsledky!LZ80)</f>
        <v/>
      </c>
      <c r="BF50" s="256" t="str">
        <f>IF(ISBLANK(Výsledky!$MG$3),"",Výsledky!MG80)</f>
        <v/>
      </c>
      <c r="BG50" s="256" t="str">
        <f>IF(ISBLANK(Výsledky!$MN$3),"",Výsledky!MN80)</f>
        <v/>
      </c>
      <c r="BH50" s="256" t="str">
        <f>IF(ISBLANK(Výsledky!$MU$3),"",Výsledky!MU80)</f>
        <v/>
      </c>
      <c r="BI50" s="256" t="str">
        <f>IF(ISBLANK(Výsledky!$NB$3),"",Výsledky!NB80)</f>
        <v/>
      </c>
      <c r="BJ50" s="256" t="str">
        <f>IF(ISBLANK(Výsledky!$NI$3),"",Výsledky!NI80)</f>
        <v/>
      </c>
      <c r="BK50" s="256" t="str">
        <f>IF(ISBLANK(Výsledky!$NP$3),"",Výsledky!NP80)</f>
        <v/>
      </c>
      <c r="BL50" s="256" t="str">
        <f>IF(ISBLANK(Výsledky!$NW$3),"",Výsledky!NW80)</f>
        <v/>
      </c>
      <c r="BM50" s="256" t="str">
        <f>IF(ISBLANK(Výsledky!$OD$3),"",Výsledky!OD80)</f>
        <v/>
      </c>
      <c r="BN50" s="256" t="str">
        <f>IF(ISBLANK(Výsledky!$OK$3),"",Výsledky!OK80)</f>
        <v/>
      </c>
      <c r="BO50" s="256" t="str">
        <f>IF(ISBLANK(Výsledky!$OR$3),"",Výsledky!OR80)</f>
        <v/>
      </c>
      <c r="BP50" s="256" t="str">
        <f>IF(ISBLANK(Výsledky!$OY$3),"",Výsledky!OY80)</f>
        <v/>
      </c>
      <c r="BQ50" s="256" t="str">
        <f>IF(ISBLANK(Výsledky!$PF$3),"",Výsledky!PF80)</f>
        <v/>
      </c>
      <c r="BR50" s="256" t="str">
        <f>IF(ISBLANK(Výsledky!$PM$3),"",Výsledky!PM80)</f>
        <v/>
      </c>
      <c r="BS50" s="256" t="str">
        <f>IF(ISBLANK(Výsledky!$PT$3),"",Výsledky!PT80)</f>
        <v/>
      </c>
      <c r="BT50" s="256" t="str">
        <f>IF(ISBLANK(Výsledky!$QA$3),"",Výsledky!QA80)</f>
        <v/>
      </c>
      <c r="BU50" s="256" t="str">
        <f>IF(ISBLANK(Výsledky!$QH$3),"",Výsledky!QH80)</f>
        <v/>
      </c>
      <c r="BV50" s="256" t="str">
        <f>IF(ISBLANK(Výsledky!$QO$3),"",Výsledky!QO80)</f>
        <v/>
      </c>
      <c r="BW50" s="291" t="str">
        <f>IF(ISBLANK(Výsledky!$QV$3),"",Výsledky!QV80)</f>
        <v/>
      </c>
      <c r="BX50" s="49"/>
      <c r="BY50" s="122"/>
      <c r="BZ50" s="49"/>
      <c r="CA50" s="122"/>
      <c r="CB50" s="378"/>
      <c r="CC50" s="378"/>
      <c r="CD50" s="378"/>
      <c r="CE50" s="378"/>
      <c r="CF50" s="378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40" t="s">
        <v>138</v>
      </c>
      <c r="C51" s="53">
        <f>Tipy!A16</f>
        <v>63</v>
      </c>
      <c r="D51" s="242" t="str">
        <f>IF(Tipy!B16="","",Tipy!B16)</f>
        <v>Daniel</v>
      </c>
      <c r="E51" s="51">
        <f>SUM(F51:J51)</f>
        <v>510</v>
      </c>
      <c r="F51" s="246">
        <f>IF(ISBLANK(Výsledky!$I$3),"-",SUM(K51:O51,Q51,S51,U51,V51,X51,Z51,AB51,AC51,AE51:AG51,AI51,AK51:AM51,AP51,AS51:AU51,AW51,AY51,BB51,BD51,BG51:BJ51,BL51,BO51,BP51,BR51,BT51,BU51))</f>
        <v>350</v>
      </c>
      <c r="G51" s="267">
        <f>IF(ISBLANK(Výsledky!$AY$3),"-",SUM(P51,T51,W51,AA51,AD51,AH51,AV51,AX51,BC51,BE51,BK51,BM51,BQ51,BS51,BV51))</f>
        <v>110</v>
      </c>
      <c r="H51" s="268">
        <f>IF(ISBLANK(Výsledky!$BM$3),"-",SUM(R51,Y51,AJ51,AO51,AQ51,AZ51))</f>
        <v>50</v>
      </c>
      <c r="I51" s="247" t="str">
        <f>IF(ISBLANK(Výsledky!$GI$3),"-",SUM(AN51,AR51,BA51,BF51,BN51,BW51))</f>
        <v>-</v>
      </c>
      <c r="J51" s="262" t="str">
        <f>IF(ISBLANK(Výsledky!$I$3),"",Výsledky!I22)</f>
        <v>-</v>
      </c>
      <c r="K51" s="265">
        <f>IF(ISBLANK(Výsledky!$P$3),"",Výsledky!P22)</f>
        <v>80</v>
      </c>
      <c r="L51" s="266">
        <f>IF(ISBLANK(Výsledky!$W$3),"",Výsledky!W22)</f>
        <v>50</v>
      </c>
      <c r="M51" s="256">
        <f>IF(ISBLANK(Výsledky!$AD$3),"",Výsledky!AD22)</f>
        <v>10</v>
      </c>
      <c r="N51" s="256">
        <f>IF(ISBLANK(Výsledky!$AK$3),"",Výsledky!AK22)</f>
        <v>80</v>
      </c>
      <c r="O51" s="256">
        <f>IF(ISBLANK(Výsledky!$AR$3),"",Výsledky!AR22)</f>
        <v>20</v>
      </c>
      <c r="P51" s="256" t="str">
        <f>IF(ISBLANK(Výsledky!$AY$3),"",Výsledky!AY22)</f>
        <v>-</v>
      </c>
      <c r="Q51" s="256" t="str">
        <f>IF(ISBLANK(Výsledky!$BF$3),"",Výsledky!BF22)</f>
        <v>-</v>
      </c>
      <c r="R51" s="256">
        <f>IF(ISBLANK(Výsledky!$BM$3),"",Výsledky!BM22)</f>
        <v>50</v>
      </c>
      <c r="S51" s="256">
        <f>IF(ISBLANK(Výsledky!$BT$3),"",Výsledky!BT22)</f>
        <v>0</v>
      </c>
      <c r="T51" s="256">
        <f>IF(ISBLANK(Výsledky!$CA$3),"",Výsledky!CA22)</f>
        <v>20</v>
      </c>
      <c r="U51" s="256">
        <f>IF(ISBLANK(Výsledky!$CH$3),"",Výsledky!CH22)</f>
        <v>10</v>
      </c>
      <c r="V51" s="256">
        <f>IF(ISBLANK(Výsledky!$CO$3),"",Výsledky!CO22)</f>
        <v>40</v>
      </c>
      <c r="W51" s="256">
        <f>IF(ISBLANK(Výsledky!$CV$3),"",Výsledky!CV22)</f>
        <v>40</v>
      </c>
      <c r="X51" s="256">
        <f>IF(ISBLANK(Výsledky!$DC$3),"",Výsledky!DC22)</f>
        <v>40</v>
      </c>
      <c r="Y51" s="256" t="str">
        <f>IF(ISBLANK(Výsledky!$DJ$3),"",Výsledky!DJ22)</f>
        <v>-</v>
      </c>
      <c r="Z51" s="256">
        <f>IF(ISBLANK(Výsledky!$DQ$3),"",Výsledky!DQ22)</f>
        <v>0</v>
      </c>
      <c r="AA51" s="256">
        <f>IF(ISBLANK(Výsledky!$DX$3),"",Výsledky!DX22)</f>
        <v>0</v>
      </c>
      <c r="AB51" s="256" t="str">
        <f>IF(ISBLANK(Výsledky!$EE$3),"",Výsledky!EE22)</f>
        <v>-</v>
      </c>
      <c r="AC51" s="256">
        <f>IF(ISBLANK(Výsledky!$EL$3),"",Výsledky!EL22)</f>
        <v>0</v>
      </c>
      <c r="AD51" s="256">
        <f>IF(ISBLANK(Výsledky!$ES$3),"",Výsledky!ES22)</f>
        <v>50</v>
      </c>
      <c r="AE51" s="256">
        <f>IF(ISBLANK(Výsledky!$EZ$3),"",Výsledky!EZ22)</f>
        <v>20</v>
      </c>
      <c r="AF51" s="256" t="str">
        <f>IF(ISBLANK(Výsledky!$FG$3),"",Výsledky!FG22)</f>
        <v/>
      </c>
      <c r="AG51" s="256" t="str">
        <f>IF(ISBLANK(Výsledky!$FN$3),"",Výsledky!FN22)</f>
        <v/>
      </c>
      <c r="AH51" s="256" t="str">
        <f>IF(ISBLANK(Výsledky!$FU$3),"",Výsledky!FU22)</f>
        <v/>
      </c>
      <c r="AI51" s="256" t="str">
        <f>IF(ISBLANK(Výsledky!$GB$3),"",Výsledky!GB22)</f>
        <v/>
      </c>
      <c r="AJ51" s="256" t="str">
        <f>IF(ISBLANK(Výsledky!$GI$3),"",Výsledky!GI22)</f>
        <v/>
      </c>
      <c r="AK51" s="256" t="str">
        <f>IF(ISBLANK(Výsledky!$GP$3),"",Výsledky!GP22)</f>
        <v/>
      </c>
      <c r="AL51" s="256" t="str">
        <f>IF(ISBLANK(Výsledky!$GW$3),"",Výsledky!GW22)</f>
        <v/>
      </c>
      <c r="AM51" s="256" t="str">
        <f>IF(ISBLANK(Výsledky!$HD$3),"",Výsledky!HD22)</f>
        <v/>
      </c>
      <c r="AN51" s="256" t="str">
        <f>IF(ISBLANK(Výsledky!$HK$3),"",Výsledky!HK22)</f>
        <v/>
      </c>
      <c r="AO51" s="256" t="str">
        <f>IF(ISBLANK(Výsledky!$HR$3),"",Výsledky!HR22)</f>
        <v/>
      </c>
      <c r="AP51" s="256" t="str">
        <f>IF(ISBLANK(Výsledky!$HY$3),"",Výsledky!HY22)</f>
        <v/>
      </c>
      <c r="AQ51" s="256" t="str">
        <f>IF(ISBLANK(Výsledky!$IF$3),"",Výsledky!IF22)</f>
        <v/>
      </c>
      <c r="AR51" s="256" t="str">
        <f>IF(ISBLANK(Výsledky!$IM$3),"",Výsledky!IM22)</f>
        <v/>
      </c>
      <c r="AS51" s="256" t="str">
        <f>IF(ISBLANK(Výsledky!$IT$3),"",Výsledky!IT22)</f>
        <v/>
      </c>
      <c r="AT51" s="256" t="str">
        <f>IF(ISBLANK(Výsledky!$JA$3),"",Výsledky!JA22)</f>
        <v/>
      </c>
      <c r="AU51" s="256" t="str">
        <f>IF(ISBLANK(Výsledky!$JH$3),"",Výsledky!JH22)</f>
        <v/>
      </c>
      <c r="AV51" s="256" t="str">
        <f>IF(ISBLANK(Výsledky!$JO$3),"",Výsledky!JO22)</f>
        <v/>
      </c>
      <c r="AW51" s="256" t="str">
        <f>IF(ISBLANK(Výsledky!$JV$3),"",Výsledky!JV22)</f>
        <v/>
      </c>
      <c r="AX51" s="256" t="str">
        <f>IF(ISBLANK(Výsledky!$KC$3),"",Výsledky!KC22)</f>
        <v/>
      </c>
      <c r="AY51" s="256" t="str">
        <f>IF(ISBLANK(Výsledky!$KJ$3),"",Výsledky!KJ22)</f>
        <v/>
      </c>
      <c r="AZ51" s="256" t="str">
        <f>IF(ISBLANK(Výsledky!$KQ$3),"",Výsledky!KQ22)</f>
        <v/>
      </c>
      <c r="BA51" s="256" t="str">
        <f>IF(ISBLANK(Výsledky!$KX$3),"",Výsledky!KX22)</f>
        <v/>
      </c>
      <c r="BB51" s="256" t="str">
        <f>IF(ISBLANK(Výsledky!$LE$3),"",Výsledky!LE22)</f>
        <v/>
      </c>
      <c r="BC51" s="256" t="str">
        <f>IF(ISBLANK(Výsledky!$LL$3),"",Výsledky!LL22)</f>
        <v/>
      </c>
      <c r="BD51" s="256" t="str">
        <f>IF(ISBLANK(Výsledky!$LS$3),"",Výsledky!LS22)</f>
        <v/>
      </c>
      <c r="BE51" s="256" t="str">
        <f>IF(ISBLANK(Výsledky!$LZ$3),"",Výsledky!LZ22)</f>
        <v/>
      </c>
      <c r="BF51" s="256" t="str">
        <f>IF(ISBLANK(Výsledky!$MG$3),"",Výsledky!MG22)</f>
        <v/>
      </c>
      <c r="BG51" s="256" t="str">
        <f>IF(ISBLANK(Výsledky!$MN$3),"",Výsledky!MN22)</f>
        <v/>
      </c>
      <c r="BH51" s="256" t="str">
        <f>IF(ISBLANK(Výsledky!$MU$3),"",Výsledky!MU22)</f>
        <v/>
      </c>
      <c r="BI51" s="256" t="str">
        <f>IF(ISBLANK(Výsledky!$NB$3),"",Výsledky!NB22)</f>
        <v/>
      </c>
      <c r="BJ51" s="256" t="str">
        <f>IF(ISBLANK(Výsledky!$NI$3),"",Výsledky!NI22)</f>
        <v/>
      </c>
      <c r="BK51" s="256" t="str">
        <f>IF(ISBLANK(Výsledky!$NP$3),"",Výsledky!NP22)</f>
        <v/>
      </c>
      <c r="BL51" s="256" t="str">
        <f>IF(ISBLANK(Výsledky!$NW$3),"",Výsledky!NW22)</f>
        <v/>
      </c>
      <c r="BM51" s="256" t="str">
        <f>IF(ISBLANK(Výsledky!$OD$3),"",Výsledky!OD22)</f>
        <v/>
      </c>
      <c r="BN51" s="256" t="str">
        <f>IF(ISBLANK(Výsledky!$OK$3),"",Výsledky!OK22)</f>
        <v/>
      </c>
      <c r="BO51" s="256" t="str">
        <f>IF(ISBLANK(Výsledky!$OR$3),"",Výsledky!OR22)</f>
        <v/>
      </c>
      <c r="BP51" s="256" t="str">
        <f>IF(ISBLANK(Výsledky!$OY$3),"",Výsledky!OY22)</f>
        <v/>
      </c>
      <c r="BQ51" s="256" t="str">
        <f>IF(ISBLANK(Výsledky!$PF$3),"",Výsledky!PF22)</f>
        <v/>
      </c>
      <c r="BR51" s="256" t="str">
        <f>IF(ISBLANK(Výsledky!$PM$3),"",Výsledky!PM22)</f>
        <v/>
      </c>
      <c r="BS51" s="256" t="str">
        <f>IF(ISBLANK(Výsledky!$PT$3),"",Výsledky!PT22)</f>
        <v/>
      </c>
      <c r="BT51" s="256" t="str">
        <f>IF(ISBLANK(Výsledky!$QA$3),"",Výsledky!QA22)</f>
        <v/>
      </c>
      <c r="BU51" s="256" t="str">
        <f>IF(ISBLANK(Výsledky!$QH$3),"",Výsledky!QH22)</f>
        <v/>
      </c>
      <c r="BV51" s="256" t="str">
        <f>IF(ISBLANK(Výsledky!$QO$3),"",Výsledky!QO22)</f>
        <v/>
      </c>
      <c r="BW51" s="291" t="str">
        <f>IF(ISBLANK(Výsledky!$QV$3),"",Výsledky!QV22)</f>
        <v/>
      </c>
      <c r="BX51" s="49"/>
      <c r="BY51" s="122"/>
      <c r="BZ51" s="49"/>
      <c r="CA51" s="122"/>
      <c r="CB51" s="378"/>
      <c r="CC51" s="378"/>
      <c r="CD51" s="378"/>
      <c r="CE51" s="378"/>
      <c r="CF51" s="378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" x14ac:dyDescent="0.2">
      <c r="A52" s="1"/>
      <c r="B52" s="240" t="s">
        <v>139</v>
      </c>
      <c r="C52" s="53">
        <f>Tipy!A11</f>
        <v>11</v>
      </c>
      <c r="D52" s="242" t="str">
        <f>IF(Tipy!B11="","",Tipy!B11)</f>
        <v>beardsley76</v>
      </c>
      <c r="E52" s="51">
        <f>SUM(F52:J52)</f>
        <v>500</v>
      </c>
      <c r="F52" s="246">
        <f>IF(ISBLANK(Výsledky!$I$3),"-",SUM(K52:O52,Q52,S52,U52,V52,X52,Z52,AB52,AC52,AE52:AG52,AI52,AK52:AM52,AP52,AS52:AU52,AW52,AY52,BB52,BD52,BG52:BJ52,BL52,BO52,BP52,BR52,BT52,BU52))</f>
        <v>270</v>
      </c>
      <c r="G52" s="267">
        <f>IF(ISBLANK(Výsledky!$AY$3),"-",SUM(P52,T52,W52,AA52,AD52,AH52,AV52,AX52,BC52,BE52,BK52,BM52,BQ52,BS52,BV52))</f>
        <v>140</v>
      </c>
      <c r="H52" s="268">
        <f>IF(ISBLANK(Výsledky!$BM$3),"-",SUM(R52,Y52,AJ52,AO52,AQ52,AZ52))</f>
        <v>90</v>
      </c>
      <c r="I52" s="247" t="str">
        <f>IF(ISBLANK(Výsledky!$GI$3),"-",SUM(AN52,AR52,BA52,BF52,BN52,BW52))</f>
        <v>-</v>
      </c>
      <c r="J52" s="262" t="str">
        <f>IF(ISBLANK(Výsledky!$I$3),"",Výsledky!I17)</f>
        <v>-</v>
      </c>
      <c r="K52" s="265">
        <f>IF(ISBLANK(Výsledky!$P$3),"",Výsledky!P17)</f>
        <v>0</v>
      </c>
      <c r="L52" s="266">
        <f>IF(ISBLANK(Výsledky!$W$3),"",Výsledky!W17)</f>
        <v>30</v>
      </c>
      <c r="M52" s="256" t="str">
        <f>IF(ISBLANK(Výsledky!$AD$3),"",Výsledky!AD17)</f>
        <v>-</v>
      </c>
      <c r="N52" s="256">
        <f>IF(ISBLANK(Výsledky!$AK$3),"",Výsledky!AK17)</f>
        <v>20</v>
      </c>
      <c r="O52" s="256">
        <f>IF(ISBLANK(Výsledky!$AR$3),"",Výsledky!AR17)</f>
        <v>30</v>
      </c>
      <c r="P52" s="256">
        <f>IF(ISBLANK(Výsledky!$AY$3),"",Výsledky!AY17)</f>
        <v>20</v>
      </c>
      <c r="Q52" s="256">
        <f>IF(ISBLANK(Výsledky!$BF$3),"",Výsledky!BF17)</f>
        <v>40</v>
      </c>
      <c r="R52" s="256">
        <f>IF(ISBLANK(Výsledky!$BM$3),"",Výsledky!BM17)</f>
        <v>60</v>
      </c>
      <c r="S52" s="256">
        <f>IF(ISBLANK(Výsledky!$BT$3),"",Výsledky!BT17)</f>
        <v>0</v>
      </c>
      <c r="T52" s="256">
        <f>IF(ISBLANK(Výsledky!$CA$3),"",Výsledky!CA17)</f>
        <v>30</v>
      </c>
      <c r="U52" s="256">
        <f>IF(ISBLANK(Výsledky!$CH$3),"",Výsledky!CH17)</f>
        <v>20</v>
      </c>
      <c r="V52" s="256">
        <f>IF(ISBLANK(Výsledky!$CO$3),"",Výsledky!CO17)</f>
        <v>30</v>
      </c>
      <c r="W52" s="256">
        <f>IF(ISBLANK(Výsledky!$CV$3),"",Výsledky!CV17)</f>
        <v>60</v>
      </c>
      <c r="X52" s="256">
        <f>IF(ISBLANK(Výsledky!$DC$3),"",Výsledky!DC17)</f>
        <v>60</v>
      </c>
      <c r="Y52" s="256">
        <f>IF(ISBLANK(Výsledky!$DJ$3),"",Výsledky!DJ17)</f>
        <v>30</v>
      </c>
      <c r="Z52" s="256">
        <f>IF(ISBLANK(Výsledky!$DQ$3),"",Výsledky!DQ17)</f>
        <v>0</v>
      </c>
      <c r="AA52" s="256" t="str">
        <f>IF(ISBLANK(Výsledky!$DX$3),"",Výsledky!DX17)</f>
        <v>-</v>
      </c>
      <c r="AB52" s="256" t="str">
        <f>IF(ISBLANK(Výsledky!$EE$3),"",Výsledky!EE17)</f>
        <v>-</v>
      </c>
      <c r="AC52" s="256">
        <f>IF(ISBLANK(Výsledky!$EL$3),"",Výsledky!EL17)</f>
        <v>0</v>
      </c>
      <c r="AD52" s="256">
        <f>IF(ISBLANK(Výsledky!$ES$3),"",Výsledky!ES17)</f>
        <v>30</v>
      </c>
      <c r="AE52" s="256">
        <f>IF(ISBLANK(Výsledky!$EZ$3),"",Výsledky!EZ17)</f>
        <v>40</v>
      </c>
      <c r="AF52" s="256" t="str">
        <f>IF(ISBLANK(Výsledky!$FG$3),"",Výsledky!FG17)</f>
        <v/>
      </c>
      <c r="AG52" s="256" t="str">
        <f>IF(ISBLANK(Výsledky!$FN$3),"",Výsledky!FN17)</f>
        <v/>
      </c>
      <c r="AH52" s="256" t="str">
        <f>IF(ISBLANK(Výsledky!$FU$3),"",Výsledky!FU17)</f>
        <v/>
      </c>
      <c r="AI52" s="256" t="str">
        <f>IF(ISBLANK(Výsledky!$GB$3),"",Výsledky!GB17)</f>
        <v/>
      </c>
      <c r="AJ52" s="256" t="str">
        <f>IF(ISBLANK(Výsledky!$GI$3),"",Výsledky!GI17)</f>
        <v/>
      </c>
      <c r="AK52" s="256" t="str">
        <f>IF(ISBLANK(Výsledky!$GP$3),"",Výsledky!GP17)</f>
        <v/>
      </c>
      <c r="AL52" s="256" t="str">
        <f>IF(ISBLANK(Výsledky!$GW$3),"",Výsledky!GW17)</f>
        <v/>
      </c>
      <c r="AM52" s="256" t="str">
        <f>IF(ISBLANK(Výsledky!$HD$3),"",Výsledky!HD17)</f>
        <v/>
      </c>
      <c r="AN52" s="256" t="str">
        <f>IF(ISBLANK(Výsledky!$HK$3),"",Výsledky!HK17)</f>
        <v/>
      </c>
      <c r="AO52" s="256" t="str">
        <f>IF(ISBLANK(Výsledky!$HR$3),"",Výsledky!HR17)</f>
        <v/>
      </c>
      <c r="AP52" s="256" t="str">
        <f>IF(ISBLANK(Výsledky!$HY$3),"",Výsledky!HY17)</f>
        <v/>
      </c>
      <c r="AQ52" s="256" t="str">
        <f>IF(ISBLANK(Výsledky!$IF$3),"",Výsledky!IF17)</f>
        <v/>
      </c>
      <c r="AR52" s="256" t="str">
        <f>IF(ISBLANK(Výsledky!$IM$3),"",Výsledky!IM17)</f>
        <v/>
      </c>
      <c r="AS52" s="256" t="str">
        <f>IF(ISBLANK(Výsledky!$IT$3),"",Výsledky!IT17)</f>
        <v/>
      </c>
      <c r="AT52" s="256" t="str">
        <f>IF(ISBLANK(Výsledky!$JA$3),"",Výsledky!JA17)</f>
        <v/>
      </c>
      <c r="AU52" s="256" t="str">
        <f>IF(ISBLANK(Výsledky!$JH$3),"",Výsledky!JH17)</f>
        <v/>
      </c>
      <c r="AV52" s="256" t="str">
        <f>IF(ISBLANK(Výsledky!$JO$3),"",Výsledky!JO17)</f>
        <v/>
      </c>
      <c r="AW52" s="256" t="str">
        <f>IF(ISBLANK(Výsledky!$JV$3),"",Výsledky!JV17)</f>
        <v/>
      </c>
      <c r="AX52" s="256" t="str">
        <f>IF(ISBLANK(Výsledky!$KC$3),"",Výsledky!KC17)</f>
        <v/>
      </c>
      <c r="AY52" s="256" t="str">
        <f>IF(ISBLANK(Výsledky!$KJ$3),"",Výsledky!KJ17)</f>
        <v/>
      </c>
      <c r="AZ52" s="256" t="str">
        <f>IF(ISBLANK(Výsledky!$KQ$3),"",Výsledky!KQ17)</f>
        <v/>
      </c>
      <c r="BA52" s="256" t="str">
        <f>IF(ISBLANK(Výsledky!$KX$3),"",Výsledky!KX17)</f>
        <v/>
      </c>
      <c r="BB52" s="256" t="str">
        <f>IF(ISBLANK(Výsledky!$LE$3),"",Výsledky!LE17)</f>
        <v/>
      </c>
      <c r="BC52" s="256" t="str">
        <f>IF(ISBLANK(Výsledky!$LL$3),"",Výsledky!LL17)</f>
        <v/>
      </c>
      <c r="BD52" s="256" t="str">
        <f>IF(ISBLANK(Výsledky!$LS$3),"",Výsledky!LS17)</f>
        <v/>
      </c>
      <c r="BE52" s="256" t="str">
        <f>IF(ISBLANK(Výsledky!$LZ$3),"",Výsledky!LZ17)</f>
        <v/>
      </c>
      <c r="BF52" s="256" t="str">
        <f>IF(ISBLANK(Výsledky!$MG$3),"",Výsledky!MG17)</f>
        <v/>
      </c>
      <c r="BG52" s="256" t="str">
        <f>IF(ISBLANK(Výsledky!$MN$3),"",Výsledky!MN17)</f>
        <v/>
      </c>
      <c r="BH52" s="256" t="str">
        <f>IF(ISBLANK(Výsledky!$MU$3),"",Výsledky!MU17)</f>
        <v/>
      </c>
      <c r="BI52" s="256" t="str">
        <f>IF(ISBLANK(Výsledky!$NB$3),"",Výsledky!NB17)</f>
        <v/>
      </c>
      <c r="BJ52" s="256" t="str">
        <f>IF(ISBLANK(Výsledky!$NI$3),"",Výsledky!NI17)</f>
        <v/>
      </c>
      <c r="BK52" s="256" t="str">
        <f>IF(ISBLANK(Výsledky!$NP$3),"",Výsledky!NP17)</f>
        <v/>
      </c>
      <c r="BL52" s="256" t="str">
        <f>IF(ISBLANK(Výsledky!$NW$3),"",Výsledky!NW17)</f>
        <v/>
      </c>
      <c r="BM52" s="256" t="str">
        <f>IF(ISBLANK(Výsledky!$OD$3),"",Výsledky!OD17)</f>
        <v/>
      </c>
      <c r="BN52" s="256" t="str">
        <f>IF(ISBLANK(Výsledky!$OK$3),"",Výsledky!OK17)</f>
        <v/>
      </c>
      <c r="BO52" s="256" t="str">
        <f>IF(ISBLANK(Výsledky!$OR$3),"",Výsledky!OR17)</f>
        <v/>
      </c>
      <c r="BP52" s="256" t="str">
        <f>IF(ISBLANK(Výsledky!$OY$3),"",Výsledky!OY17)</f>
        <v/>
      </c>
      <c r="BQ52" s="256" t="str">
        <f>IF(ISBLANK(Výsledky!$PF$3),"",Výsledky!PF17)</f>
        <v/>
      </c>
      <c r="BR52" s="256" t="str">
        <f>IF(ISBLANK(Výsledky!$PM$3),"",Výsledky!PM17)</f>
        <v/>
      </c>
      <c r="BS52" s="256" t="str">
        <f>IF(ISBLANK(Výsledky!$PT$3),"",Výsledky!PT17)</f>
        <v/>
      </c>
      <c r="BT52" s="256" t="str">
        <f>IF(ISBLANK(Výsledky!$QA$3),"",Výsledky!QA17)</f>
        <v/>
      </c>
      <c r="BU52" s="256" t="str">
        <f>IF(ISBLANK(Výsledky!$QH$3),"",Výsledky!QH17)</f>
        <v/>
      </c>
      <c r="BV52" s="256" t="str">
        <f>IF(ISBLANK(Výsledky!$QO$3),"",Výsledky!QO17)</f>
        <v/>
      </c>
      <c r="BW52" s="291" t="str">
        <f>IF(ISBLANK(Výsledky!$QV$3),"",Výsledky!QV17)</f>
        <v/>
      </c>
      <c r="BX52" s="122"/>
      <c r="BY52" s="122"/>
      <c r="BZ52" s="49"/>
      <c r="CA52" s="122"/>
      <c r="CB52" s="378"/>
      <c r="CC52" s="378"/>
      <c r="CD52" s="378"/>
      <c r="CE52" s="378"/>
      <c r="CF52" s="378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x14ac:dyDescent="0.2">
      <c r="A53" s="1"/>
      <c r="B53" s="240" t="s">
        <v>140</v>
      </c>
      <c r="C53" s="53">
        <f>Tipy!A55</f>
        <v>33</v>
      </c>
      <c r="D53" s="242" t="str">
        <f>IF(Tipy!B55="","",Tipy!B55)</f>
        <v>Peter Čička</v>
      </c>
      <c r="E53" s="51">
        <f>SUM(F53:J53)</f>
        <v>500</v>
      </c>
      <c r="F53" s="246">
        <f>IF(ISBLANK(Výsledky!$I$3),"-",SUM(K53:O53,Q53,S53,U53,V53,X53,Z53,AB53,AC53,AE53:AG53,AI53,AK53:AM53,AP53,AS53:AU53,AW53,AY53,BB53,BD53,BG53:BJ53,BL53,BO53,BP53,BR53,BT53,BU53))</f>
        <v>290</v>
      </c>
      <c r="G53" s="267">
        <f>IF(ISBLANK(Výsledky!$AY$3),"-",SUM(P53,T53,W53,AA53,AD53,AH53,AV53,AX53,BC53,BE53,BK53,BM53,BQ53,BS53,BV53))</f>
        <v>130</v>
      </c>
      <c r="H53" s="268">
        <f>IF(ISBLANK(Výsledky!$BM$3),"-",SUM(R53,Y53,AJ53,AO53,AQ53,AZ53))</f>
        <v>80</v>
      </c>
      <c r="I53" s="247" t="str">
        <f>IF(ISBLANK(Výsledky!$GI$3),"-",SUM(AN53,AR53,BA53,BF53,BN53,BW53))</f>
        <v>-</v>
      </c>
      <c r="J53" s="262" t="str">
        <f>IF(ISBLANK(Výsledky!$I$3),"",Výsledky!I60)</f>
        <v>-</v>
      </c>
      <c r="K53" s="265">
        <f>IF(ISBLANK(Výsledky!$P$3),"",Výsledky!P61)</f>
        <v>0</v>
      </c>
      <c r="L53" s="266">
        <f>IF(ISBLANK(Výsledky!$W$3),"",Výsledky!W61)</f>
        <v>40</v>
      </c>
      <c r="M53" s="256">
        <f>IF(ISBLANK(Výsledky!$AD$3),"",Výsledky!AD61)</f>
        <v>20</v>
      </c>
      <c r="N53" s="256">
        <f>IF(ISBLANK(Výsledky!$AK$3),"",Výsledky!AK61)</f>
        <v>20</v>
      </c>
      <c r="O53" s="256">
        <f>IF(ISBLANK(Výsledky!$AR$3),"",Výsledky!AR61)</f>
        <v>30</v>
      </c>
      <c r="P53" s="256">
        <f>IF(ISBLANK(Výsledky!$AY$3),"",Výsledky!AY61)</f>
        <v>20</v>
      </c>
      <c r="Q53" s="256">
        <f>IF(ISBLANK(Výsledky!$BF$3),"",Výsledky!BF61)</f>
        <v>50</v>
      </c>
      <c r="R53" s="256">
        <f>IF(ISBLANK(Výsledky!$BM$3),"",Výsledky!BM61)</f>
        <v>40</v>
      </c>
      <c r="S53" s="256">
        <f>IF(ISBLANK(Výsledky!$BT$3),"",Výsledky!BT61)</f>
        <v>0</v>
      </c>
      <c r="T53" s="256">
        <f>IF(ISBLANK(Výsledky!$CA$3),"",Výsledky!CA61)</f>
        <v>50</v>
      </c>
      <c r="U53" s="256" t="str">
        <f>IF(ISBLANK(Výsledky!$CH$3),"",Výsledky!CH61)</f>
        <v>-</v>
      </c>
      <c r="V53" s="256">
        <f>IF(ISBLANK(Výsledky!$CO$3),"",Výsledky!CO61)</f>
        <v>50</v>
      </c>
      <c r="W53" s="256">
        <f>IF(ISBLANK(Výsledky!$CV$3),"",Výsledky!CV61)</f>
        <v>40</v>
      </c>
      <c r="X53" s="256">
        <f>IF(ISBLANK(Výsledky!$DC$3),"",Výsledky!DC61)</f>
        <v>40</v>
      </c>
      <c r="Y53" s="256">
        <f>IF(ISBLANK(Výsledky!$DJ$3),"",Výsledky!DJ61)</f>
        <v>40</v>
      </c>
      <c r="Z53" s="256">
        <f>IF(ISBLANK(Výsledky!$DQ$3),"",Výsledky!DQ61)</f>
        <v>0</v>
      </c>
      <c r="AA53" s="256">
        <f>IF(ISBLANK(Výsledky!$DX$3),"",Výsledky!DX61)</f>
        <v>0</v>
      </c>
      <c r="AB53" s="256">
        <f>IF(ISBLANK(Výsledky!$EE$3),"",Výsledky!EE61)</f>
        <v>20</v>
      </c>
      <c r="AC53" s="256">
        <f>IF(ISBLANK(Výsledky!$EL$3),"",Výsledky!EL61)</f>
        <v>0</v>
      </c>
      <c r="AD53" s="256">
        <f>IF(ISBLANK(Výsledky!$ES$3),"",Výsledky!ES61)</f>
        <v>20</v>
      </c>
      <c r="AE53" s="256">
        <f>IF(ISBLANK(Výsledky!$EZ$3),"",Výsledky!EZ61)</f>
        <v>20</v>
      </c>
      <c r="AF53" s="256" t="str">
        <f>IF(ISBLANK(Výsledky!$FG$3),"",Výsledky!FG61)</f>
        <v/>
      </c>
      <c r="AG53" s="256" t="str">
        <f>IF(ISBLANK(Výsledky!$FN$3),"",Výsledky!FN61)</f>
        <v/>
      </c>
      <c r="AH53" s="256" t="str">
        <f>IF(ISBLANK(Výsledky!$FU$3),"",Výsledky!FU61)</f>
        <v/>
      </c>
      <c r="AI53" s="256" t="str">
        <f>IF(ISBLANK(Výsledky!$GB$3),"",Výsledky!GB61)</f>
        <v/>
      </c>
      <c r="AJ53" s="256" t="str">
        <f>IF(ISBLANK(Výsledky!$GI$3),"",Výsledky!GI61)</f>
        <v/>
      </c>
      <c r="AK53" s="256" t="str">
        <f>IF(ISBLANK(Výsledky!$GP$3),"",Výsledky!GP61)</f>
        <v/>
      </c>
      <c r="AL53" s="256" t="str">
        <f>IF(ISBLANK(Výsledky!$GW$3),"",Výsledky!GW61)</f>
        <v/>
      </c>
      <c r="AM53" s="256" t="str">
        <f>IF(ISBLANK(Výsledky!$HD$3),"",Výsledky!HD61)</f>
        <v/>
      </c>
      <c r="AN53" s="256" t="str">
        <f>IF(ISBLANK(Výsledky!$HK$3),"",Výsledky!HK61)</f>
        <v/>
      </c>
      <c r="AO53" s="256" t="str">
        <f>IF(ISBLANK(Výsledky!$HR$3),"",Výsledky!HR61)</f>
        <v/>
      </c>
      <c r="AP53" s="256" t="str">
        <f>IF(ISBLANK(Výsledky!$HY$3),"",Výsledky!HY61)</f>
        <v/>
      </c>
      <c r="AQ53" s="256" t="str">
        <f>IF(ISBLANK(Výsledky!$IF$3),"",Výsledky!IF61)</f>
        <v/>
      </c>
      <c r="AR53" s="256" t="str">
        <f>IF(ISBLANK(Výsledky!$IM$3),"",Výsledky!IM61)</f>
        <v/>
      </c>
      <c r="AS53" s="256" t="str">
        <f>IF(ISBLANK(Výsledky!$IT$3),"",Výsledky!IT61)</f>
        <v/>
      </c>
      <c r="AT53" s="256" t="str">
        <f>IF(ISBLANK(Výsledky!$JA$3),"",Výsledky!JA61)</f>
        <v/>
      </c>
      <c r="AU53" s="256" t="str">
        <f>IF(ISBLANK(Výsledky!$JH$3),"",Výsledky!JH61)</f>
        <v/>
      </c>
      <c r="AV53" s="256" t="str">
        <f>IF(ISBLANK(Výsledky!$JO$3),"",Výsledky!JO61)</f>
        <v/>
      </c>
      <c r="AW53" s="256" t="str">
        <f>IF(ISBLANK(Výsledky!$JV$3),"",Výsledky!JV61)</f>
        <v/>
      </c>
      <c r="AX53" s="256" t="str">
        <f>IF(ISBLANK(Výsledky!$KC$3),"",Výsledky!KC61)</f>
        <v/>
      </c>
      <c r="AY53" s="256" t="str">
        <f>IF(ISBLANK(Výsledky!$KJ$3),"",Výsledky!KJ61)</f>
        <v/>
      </c>
      <c r="AZ53" s="256" t="str">
        <f>IF(ISBLANK(Výsledky!$KQ$3),"",Výsledky!KQ61)</f>
        <v/>
      </c>
      <c r="BA53" s="256" t="str">
        <f>IF(ISBLANK(Výsledky!$KX$3),"",Výsledky!KX61)</f>
        <v/>
      </c>
      <c r="BB53" s="256" t="str">
        <f>IF(ISBLANK(Výsledky!$LE$3),"",Výsledky!LE61)</f>
        <v/>
      </c>
      <c r="BC53" s="256" t="str">
        <f>IF(ISBLANK(Výsledky!$LL$3),"",Výsledky!LL61)</f>
        <v/>
      </c>
      <c r="BD53" s="256" t="str">
        <f>IF(ISBLANK(Výsledky!$LS$3),"",Výsledky!LS61)</f>
        <v/>
      </c>
      <c r="BE53" s="256" t="str">
        <f>IF(ISBLANK(Výsledky!$LZ$3),"",Výsledky!LZ61)</f>
        <v/>
      </c>
      <c r="BF53" s="256" t="str">
        <f>IF(ISBLANK(Výsledky!$MG$3),"",Výsledky!MG61)</f>
        <v/>
      </c>
      <c r="BG53" s="256" t="str">
        <f>IF(ISBLANK(Výsledky!$MN$3),"",Výsledky!MN61)</f>
        <v/>
      </c>
      <c r="BH53" s="256" t="str">
        <f>IF(ISBLANK(Výsledky!$MU$3),"",Výsledky!MU61)</f>
        <v/>
      </c>
      <c r="BI53" s="256" t="str">
        <f>IF(ISBLANK(Výsledky!$NB$3),"",Výsledky!NB61)</f>
        <v/>
      </c>
      <c r="BJ53" s="256" t="str">
        <f>IF(ISBLANK(Výsledky!$NI$3),"",Výsledky!NI61)</f>
        <v/>
      </c>
      <c r="BK53" s="256" t="str">
        <f>IF(ISBLANK(Výsledky!$NP$3),"",Výsledky!NP61)</f>
        <v/>
      </c>
      <c r="BL53" s="256" t="str">
        <f>IF(ISBLANK(Výsledky!$NW$3),"",Výsledky!NW61)</f>
        <v/>
      </c>
      <c r="BM53" s="256" t="str">
        <f>IF(ISBLANK(Výsledky!$OD$3),"",Výsledky!OD61)</f>
        <v/>
      </c>
      <c r="BN53" s="256" t="str">
        <f>IF(ISBLANK(Výsledky!$OK$3),"",Výsledky!OK61)</f>
        <v/>
      </c>
      <c r="BO53" s="256" t="str">
        <f>IF(ISBLANK(Výsledky!$OR$3),"",Výsledky!OR61)</f>
        <v/>
      </c>
      <c r="BP53" s="256" t="str">
        <f>IF(ISBLANK(Výsledky!$OY$3),"",Výsledky!OY61)</f>
        <v/>
      </c>
      <c r="BQ53" s="256" t="str">
        <f>IF(ISBLANK(Výsledky!$PF$3),"",Výsledky!PF61)</f>
        <v/>
      </c>
      <c r="BR53" s="256" t="str">
        <f>IF(ISBLANK(Výsledky!$PM$3),"",Výsledky!PM61)</f>
        <v/>
      </c>
      <c r="BS53" s="256" t="str">
        <f>IF(ISBLANK(Výsledky!$PT$3),"",Výsledky!PT61)</f>
        <v/>
      </c>
      <c r="BT53" s="256" t="str">
        <f>IF(ISBLANK(Výsledky!$QA$3),"",Výsledky!QA61)</f>
        <v/>
      </c>
      <c r="BU53" s="256" t="str">
        <f>IF(ISBLANK(Výsledky!$QH$3),"",Výsledky!QH61)</f>
        <v/>
      </c>
      <c r="BV53" s="256" t="str">
        <f>IF(ISBLANK(Výsledky!$QO$3),"",Výsledky!QO61)</f>
        <v/>
      </c>
      <c r="BW53" s="291" t="str">
        <f>IF(ISBLANK(Výsledky!$QV$3),"",Výsledky!QV61)</f>
        <v/>
      </c>
      <c r="BX53" s="49"/>
      <c r="BY53" s="122"/>
      <c r="BZ53" s="49"/>
      <c r="CA53" s="122"/>
      <c r="CB53" s="378"/>
      <c r="CC53" s="378"/>
      <c r="CD53" s="378"/>
      <c r="CE53" s="378"/>
      <c r="CF53" s="378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" x14ac:dyDescent="0.2">
      <c r="A54" s="1"/>
      <c r="B54" s="240" t="s">
        <v>141</v>
      </c>
      <c r="C54" s="53">
        <f>Tipy!A31</f>
        <v>51</v>
      </c>
      <c r="D54" s="242" t="str">
        <f>IF(Tipy!B31="","",Tipy!B31)</f>
        <v>kwop</v>
      </c>
      <c r="E54" s="51">
        <f>SUM(F54:J54)</f>
        <v>500</v>
      </c>
      <c r="F54" s="246">
        <f>IF(ISBLANK(Výsledky!$I$3),"-",SUM(K54:O54,Q54,S54,U54,V54,X54,Z54,AB54,AC54,AE54:AG54,AI54,AK54:AM54,AP54,AS54:AU54,AW54,AY54,BB54,BD54,BG54:BJ54,BL54,BO54,BP54,BR54,BT54,BU54))</f>
        <v>290</v>
      </c>
      <c r="G54" s="267">
        <f>IF(ISBLANK(Výsledky!$AY$3),"-",SUM(P54,T54,W54,AA54,AD54,AH54,AV54,AX54,BC54,BE54,BK54,BM54,BQ54,BS54,BV54))</f>
        <v>120</v>
      </c>
      <c r="H54" s="268">
        <f>IF(ISBLANK(Výsledky!$BM$3),"-",SUM(R54,Y54,AJ54,AO54,AQ54,AZ54))</f>
        <v>90</v>
      </c>
      <c r="I54" s="247" t="str">
        <f>IF(ISBLANK(Výsledky!$GI$3),"-",SUM(AN54,AR54,BA54,BF54,BN54,BW54))</f>
        <v>-</v>
      </c>
      <c r="J54" s="262" t="str">
        <f>IF(ISBLANK(Výsledky!$I$3),"",Výsledky!I37)</f>
        <v>-</v>
      </c>
      <c r="K54" s="265">
        <f>IF(ISBLANK(Výsledky!$P$3),"",Výsledky!P37)</f>
        <v>40</v>
      </c>
      <c r="L54" s="266">
        <f>IF(ISBLANK(Výsledky!$W$3),"",Výsledky!W37)</f>
        <v>20</v>
      </c>
      <c r="M54" s="256" t="str">
        <f>IF(ISBLANK(Výsledky!$AD$3),"",Výsledky!AD37)</f>
        <v>-</v>
      </c>
      <c r="N54" s="256">
        <f>IF(ISBLANK(Výsledky!$AK$3),"",Výsledky!AK37)</f>
        <v>0</v>
      </c>
      <c r="O54" s="256">
        <f>IF(ISBLANK(Výsledky!$AR$3),"",Výsledky!AR37)</f>
        <v>30</v>
      </c>
      <c r="P54" s="256">
        <f>IF(ISBLANK(Výsledky!$AY$3),"",Výsledky!AY37)</f>
        <v>50</v>
      </c>
      <c r="Q54" s="256">
        <f>IF(ISBLANK(Výsledky!$BF$3),"",Výsledky!BF37)</f>
        <v>50</v>
      </c>
      <c r="R54" s="256">
        <f>IF(ISBLANK(Výsledky!$BM$3),"",Výsledky!BM37)</f>
        <v>70</v>
      </c>
      <c r="S54" s="256">
        <f>IF(ISBLANK(Výsledky!$BT$3),"",Výsledky!BT37)</f>
        <v>0</v>
      </c>
      <c r="T54" s="256" t="str">
        <f>IF(ISBLANK(Výsledky!$CA$3),"",Výsledky!CA37)</f>
        <v>-</v>
      </c>
      <c r="U54" s="256">
        <f>IF(ISBLANK(Výsledky!$CH$3),"",Výsledky!CH37)</f>
        <v>0</v>
      </c>
      <c r="V54" s="256">
        <f>IF(ISBLANK(Výsledky!$CO$3),"",Výsledky!CO37)</f>
        <v>40</v>
      </c>
      <c r="W54" s="256">
        <f>IF(ISBLANK(Výsledky!$CV$3),"",Výsledky!CV37)</f>
        <v>20</v>
      </c>
      <c r="X54" s="256">
        <f>IF(ISBLANK(Výsledky!$DC$3),"",Výsledky!DC37)</f>
        <v>40</v>
      </c>
      <c r="Y54" s="256">
        <f>IF(ISBLANK(Výsledky!$DJ$3),"",Výsledky!DJ37)</f>
        <v>20</v>
      </c>
      <c r="Z54" s="256">
        <f>IF(ISBLANK(Výsledky!$DQ$3),"",Výsledky!DQ37)</f>
        <v>0</v>
      </c>
      <c r="AA54" s="256">
        <f>IF(ISBLANK(Výsledky!$DX$3),"",Výsledky!DX37)</f>
        <v>0</v>
      </c>
      <c r="AB54" s="256">
        <f>IF(ISBLANK(Výsledky!$EE$3),"",Výsledky!EE37)</f>
        <v>50</v>
      </c>
      <c r="AC54" s="256" t="str">
        <f>IF(ISBLANK(Výsledky!$EL$3),"",Výsledky!EL37)</f>
        <v>-</v>
      </c>
      <c r="AD54" s="256">
        <f>IF(ISBLANK(Výsledky!$ES$3),"",Výsledky!ES37)</f>
        <v>50</v>
      </c>
      <c r="AE54" s="256">
        <f>IF(ISBLANK(Výsledky!$EZ$3),"",Výsledky!EZ37)</f>
        <v>20</v>
      </c>
      <c r="AF54" s="256" t="str">
        <f>IF(ISBLANK(Výsledky!$FG$3),"",Výsledky!FG37)</f>
        <v/>
      </c>
      <c r="AG54" s="256" t="str">
        <f>IF(ISBLANK(Výsledky!$FN$3),"",Výsledky!FN37)</f>
        <v/>
      </c>
      <c r="AH54" s="256" t="str">
        <f>IF(ISBLANK(Výsledky!$FU$3),"",Výsledky!FU37)</f>
        <v/>
      </c>
      <c r="AI54" s="256" t="str">
        <f>IF(ISBLANK(Výsledky!$GB$3),"",Výsledky!GB37)</f>
        <v/>
      </c>
      <c r="AJ54" s="256" t="str">
        <f>IF(ISBLANK(Výsledky!$GI$3),"",Výsledky!GI37)</f>
        <v/>
      </c>
      <c r="AK54" s="256" t="str">
        <f>IF(ISBLANK(Výsledky!$GP$3),"",Výsledky!GP37)</f>
        <v/>
      </c>
      <c r="AL54" s="256" t="str">
        <f>IF(ISBLANK(Výsledky!$GW$3),"",Výsledky!GW37)</f>
        <v/>
      </c>
      <c r="AM54" s="256" t="str">
        <f>IF(ISBLANK(Výsledky!$HD$3),"",Výsledky!HD37)</f>
        <v/>
      </c>
      <c r="AN54" s="256" t="str">
        <f>IF(ISBLANK(Výsledky!$HK$3),"",Výsledky!HK37)</f>
        <v/>
      </c>
      <c r="AO54" s="256" t="str">
        <f>IF(ISBLANK(Výsledky!$HR$3),"",Výsledky!HR37)</f>
        <v/>
      </c>
      <c r="AP54" s="256" t="str">
        <f>IF(ISBLANK(Výsledky!$HY$3),"",Výsledky!HY37)</f>
        <v/>
      </c>
      <c r="AQ54" s="256" t="str">
        <f>IF(ISBLANK(Výsledky!$IF$3),"",Výsledky!IF37)</f>
        <v/>
      </c>
      <c r="AR54" s="256" t="str">
        <f>IF(ISBLANK(Výsledky!$IM$3),"",Výsledky!IM37)</f>
        <v/>
      </c>
      <c r="AS54" s="256" t="str">
        <f>IF(ISBLANK(Výsledky!$IT$3),"",Výsledky!IT37)</f>
        <v/>
      </c>
      <c r="AT54" s="256" t="str">
        <f>IF(ISBLANK(Výsledky!$JA$3),"",Výsledky!JA37)</f>
        <v/>
      </c>
      <c r="AU54" s="256" t="str">
        <f>IF(ISBLANK(Výsledky!$JH$3),"",Výsledky!JH37)</f>
        <v/>
      </c>
      <c r="AV54" s="256" t="str">
        <f>IF(ISBLANK(Výsledky!$JO$3),"",Výsledky!JO37)</f>
        <v/>
      </c>
      <c r="AW54" s="256" t="str">
        <f>IF(ISBLANK(Výsledky!$JV$3),"",Výsledky!JV37)</f>
        <v/>
      </c>
      <c r="AX54" s="256" t="str">
        <f>IF(ISBLANK(Výsledky!$KC$3),"",Výsledky!KC37)</f>
        <v/>
      </c>
      <c r="AY54" s="256" t="str">
        <f>IF(ISBLANK(Výsledky!$KJ$3),"",Výsledky!KJ37)</f>
        <v/>
      </c>
      <c r="AZ54" s="256" t="str">
        <f>IF(ISBLANK(Výsledky!$KQ$3),"",Výsledky!KQ37)</f>
        <v/>
      </c>
      <c r="BA54" s="256" t="str">
        <f>IF(ISBLANK(Výsledky!$KX$3),"",Výsledky!KX37)</f>
        <v/>
      </c>
      <c r="BB54" s="256" t="str">
        <f>IF(ISBLANK(Výsledky!$LE$3),"",Výsledky!LE37)</f>
        <v/>
      </c>
      <c r="BC54" s="256" t="str">
        <f>IF(ISBLANK(Výsledky!$LL$3),"",Výsledky!LL37)</f>
        <v/>
      </c>
      <c r="BD54" s="256" t="str">
        <f>IF(ISBLANK(Výsledky!$LS$3),"",Výsledky!LS37)</f>
        <v/>
      </c>
      <c r="BE54" s="256" t="str">
        <f>IF(ISBLANK(Výsledky!$LZ$3),"",Výsledky!LZ37)</f>
        <v/>
      </c>
      <c r="BF54" s="256" t="str">
        <f>IF(ISBLANK(Výsledky!$MG$3),"",Výsledky!MG37)</f>
        <v/>
      </c>
      <c r="BG54" s="256" t="str">
        <f>IF(ISBLANK(Výsledky!$MN$3),"",Výsledky!MN37)</f>
        <v/>
      </c>
      <c r="BH54" s="256" t="str">
        <f>IF(ISBLANK(Výsledky!$MU$3),"",Výsledky!MU37)</f>
        <v/>
      </c>
      <c r="BI54" s="256" t="str">
        <f>IF(ISBLANK(Výsledky!$NB$3),"",Výsledky!NB37)</f>
        <v/>
      </c>
      <c r="BJ54" s="256" t="str">
        <f>IF(ISBLANK(Výsledky!$NI$3),"",Výsledky!NI37)</f>
        <v/>
      </c>
      <c r="BK54" s="256" t="str">
        <f>IF(ISBLANK(Výsledky!$NP$3),"",Výsledky!NP37)</f>
        <v/>
      </c>
      <c r="BL54" s="256" t="str">
        <f>IF(ISBLANK(Výsledky!$NW$3),"",Výsledky!NW37)</f>
        <v/>
      </c>
      <c r="BM54" s="256" t="str">
        <f>IF(ISBLANK(Výsledky!$OD$3),"",Výsledky!OD37)</f>
        <v/>
      </c>
      <c r="BN54" s="256" t="str">
        <f>IF(ISBLANK(Výsledky!$OK$3),"",Výsledky!OK37)</f>
        <v/>
      </c>
      <c r="BO54" s="256" t="str">
        <f>IF(ISBLANK(Výsledky!$OR$3),"",Výsledky!OR37)</f>
        <v/>
      </c>
      <c r="BP54" s="256" t="str">
        <f>IF(ISBLANK(Výsledky!$OY$3),"",Výsledky!OY37)</f>
        <v/>
      </c>
      <c r="BQ54" s="256" t="str">
        <f>IF(ISBLANK(Výsledky!$PF$3),"",Výsledky!PF37)</f>
        <v/>
      </c>
      <c r="BR54" s="256" t="str">
        <f>IF(ISBLANK(Výsledky!$PM$3),"",Výsledky!PM37)</f>
        <v/>
      </c>
      <c r="BS54" s="256" t="str">
        <f>IF(ISBLANK(Výsledky!$PT$3),"",Výsledky!PT37)</f>
        <v/>
      </c>
      <c r="BT54" s="256" t="str">
        <f>IF(ISBLANK(Výsledky!$QA$3),"",Výsledky!QA37)</f>
        <v/>
      </c>
      <c r="BU54" s="256" t="str">
        <f>IF(ISBLANK(Výsledky!$QH$3),"",Výsledky!QH37)</f>
        <v/>
      </c>
      <c r="BV54" s="256" t="str">
        <f>IF(ISBLANK(Výsledky!$QO$3),"",Výsledky!QO37)</f>
        <v/>
      </c>
      <c r="BW54" s="291" t="str">
        <f>IF(ISBLANK(Výsledky!$QV$3),"",Výsledky!QV37)</f>
        <v/>
      </c>
      <c r="BX54" s="49"/>
      <c r="BY54" s="122"/>
      <c r="BZ54" s="49"/>
      <c r="CA54" s="122"/>
      <c r="CB54" s="378"/>
      <c r="CC54" s="378"/>
      <c r="CD54" s="378"/>
      <c r="CE54" s="378"/>
      <c r="CF54" s="378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" x14ac:dyDescent="0.2">
      <c r="A55" s="1"/>
      <c r="B55" s="240" t="s">
        <v>142</v>
      </c>
      <c r="C55" s="53">
        <f>Tipy!A70</f>
        <v>56</v>
      </c>
      <c r="D55" s="242" t="str">
        <f>IF(Tipy!B70="","",Tipy!B70)</f>
        <v>Šutr</v>
      </c>
      <c r="E55" s="51">
        <f>SUM(F55:J55)</f>
        <v>480</v>
      </c>
      <c r="F55" s="246">
        <f>IF(ISBLANK(Výsledky!$I$3),"-",SUM(K55:O55,Q55,S55,U55,V55,X55,Z55,AB55,AC55,AE55:AG55,AI55,AK55:AM55,AP55,AS55:AU55,AW55,AY55,BB55,BD55,BG55:BJ55,BL55,BO55,BP55,BR55,BT55,BU55))</f>
        <v>260</v>
      </c>
      <c r="G55" s="267">
        <f>IF(ISBLANK(Výsledky!$AY$3),"-",SUM(P55,T55,W55,AA55,AD55,AH55,AV55,AX55,BC55,BE55,BK55,BM55,BQ55,BS55,BV55))</f>
        <v>120</v>
      </c>
      <c r="H55" s="268">
        <f>IF(ISBLANK(Výsledky!$BM$3),"-",SUM(R55,Y55,AJ55,AO55,AQ55,AZ55))</f>
        <v>100</v>
      </c>
      <c r="I55" s="247" t="str">
        <f>IF(ISBLANK(Výsledky!$GI$3),"-",SUM(AN55,AR55,BA55,BF55,BN55,BW55))</f>
        <v>-</v>
      </c>
      <c r="J55" s="262" t="str">
        <f>IF(ISBLANK(Výsledky!$I$3),"",Výsledky!I75)</f>
        <v>-</v>
      </c>
      <c r="K55" s="265">
        <f>IF(ISBLANK(Výsledky!$P$3),"",Výsledky!P76)</f>
        <v>20</v>
      </c>
      <c r="L55" s="266">
        <f>IF(ISBLANK(Výsledky!$W$3),"",Výsledky!W76)</f>
        <v>80</v>
      </c>
      <c r="M55" s="256">
        <f>IF(ISBLANK(Výsledky!$AD$3),"",Výsledky!AD76)</f>
        <v>0</v>
      </c>
      <c r="N55" s="256">
        <f>IF(ISBLANK(Výsledky!$AK$3),"",Výsledky!AK76)</f>
        <v>0</v>
      </c>
      <c r="O55" s="256" t="str">
        <f>IF(ISBLANK(Výsledky!$AR$3),"",Výsledky!AR76)</f>
        <v>-</v>
      </c>
      <c r="P55" s="256">
        <f>IF(ISBLANK(Výsledky!$AY$3),"",Výsledky!AY76)</f>
        <v>50</v>
      </c>
      <c r="Q55" s="256">
        <f>IF(ISBLANK(Výsledky!$BF$3),"",Výsledky!BF76)</f>
        <v>50</v>
      </c>
      <c r="R55" s="256" t="str">
        <f>IF(ISBLANK(Výsledky!$BM$3),"",Výsledky!BM76)</f>
        <v>-</v>
      </c>
      <c r="S55" s="256">
        <f>IF(ISBLANK(Výsledky!$BT$3),"",Výsledky!BT76)</f>
        <v>0</v>
      </c>
      <c r="T55" s="256">
        <f>IF(ISBLANK(Výsledky!$CA$3),"",Výsledky!CA76)</f>
        <v>20</v>
      </c>
      <c r="U55" s="256">
        <f>IF(ISBLANK(Výsledky!$CH$3),"",Výsledky!CH76)</f>
        <v>30</v>
      </c>
      <c r="V55" s="256">
        <f>IF(ISBLANK(Výsledky!$CO$3),"",Výsledky!CO76)</f>
        <v>80</v>
      </c>
      <c r="W55" s="256">
        <f>IF(ISBLANK(Výsledky!$CV$3),"",Výsledky!CV76)</f>
        <v>50</v>
      </c>
      <c r="X55" s="256" t="str">
        <f>IF(ISBLANK(Výsledky!$DC$3),"",Výsledky!DC76)</f>
        <v>-</v>
      </c>
      <c r="Y55" s="256">
        <f>IF(ISBLANK(Výsledky!$DJ$3),"",Výsledky!DJ76)</f>
        <v>100</v>
      </c>
      <c r="Z55" s="256">
        <f>IF(ISBLANK(Výsledky!$DQ$3),"",Výsledky!DQ76)</f>
        <v>0</v>
      </c>
      <c r="AA55" s="256" t="str">
        <f>IF(ISBLANK(Výsledky!$DX$3),"",Výsledky!DX76)</f>
        <v>-</v>
      </c>
      <c r="AB55" s="256" t="str">
        <f>IF(ISBLANK(Výsledky!$EE$3),"",Výsledky!EE76)</f>
        <v>-</v>
      </c>
      <c r="AC55" s="256" t="str">
        <f>IF(ISBLANK(Výsledky!$EL$3),"",Výsledky!EL76)</f>
        <v>-</v>
      </c>
      <c r="AD55" s="256" t="str">
        <f>IF(ISBLANK(Výsledky!$ES$3),"",Výsledky!ES76)</f>
        <v>-</v>
      </c>
      <c r="AE55" s="256" t="str">
        <f>IF(ISBLANK(Výsledky!$EZ$3),"",Výsledky!EZ76)</f>
        <v>-</v>
      </c>
      <c r="AF55" s="256" t="str">
        <f>IF(ISBLANK(Výsledky!$FG$3),"",Výsledky!FG76)</f>
        <v/>
      </c>
      <c r="AG55" s="256" t="str">
        <f>IF(ISBLANK(Výsledky!$FN$3),"",Výsledky!FN76)</f>
        <v/>
      </c>
      <c r="AH55" s="256" t="str">
        <f>IF(ISBLANK(Výsledky!$FU$3),"",Výsledky!FU76)</f>
        <v/>
      </c>
      <c r="AI55" s="256" t="str">
        <f>IF(ISBLANK(Výsledky!$GB$3),"",Výsledky!GB76)</f>
        <v/>
      </c>
      <c r="AJ55" s="256" t="str">
        <f>IF(ISBLANK(Výsledky!$GI$3),"",Výsledky!GI76)</f>
        <v/>
      </c>
      <c r="AK55" s="256" t="str">
        <f>IF(ISBLANK(Výsledky!$GP$3),"",Výsledky!GP76)</f>
        <v/>
      </c>
      <c r="AL55" s="256" t="str">
        <f>IF(ISBLANK(Výsledky!$GW$3),"",Výsledky!GW76)</f>
        <v/>
      </c>
      <c r="AM55" s="256" t="str">
        <f>IF(ISBLANK(Výsledky!$HD$3),"",Výsledky!HD76)</f>
        <v/>
      </c>
      <c r="AN55" s="256" t="str">
        <f>IF(ISBLANK(Výsledky!$HK$3),"",Výsledky!HK76)</f>
        <v/>
      </c>
      <c r="AO55" s="256" t="str">
        <f>IF(ISBLANK(Výsledky!$HR$3),"",Výsledky!HR76)</f>
        <v/>
      </c>
      <c r="AP55" s="256" t="str">
        <f>IF(ISBLANK(Výsledky!$HY$3),"",Výsledky!HY76)</f>
        <v/>
      </c>
      <c r="AQ55" s="256" t="str">
        <f>IF(ISBLANK(Výsledky!$IF$3),"",Výsledky!IF76)</f>
        <v/>
      </c>
      <c r="AR55" s="256" t="str">
        <f>IF(ISBLANK(Výsledky!$IM$3),"",Výsledky!IM76)</f>
        <v/>
      </c>
      <c r="AS55" s="256" t="str">
        <f>IF(ISBLANK(Výsledky!$IT$3),"",Výsledky!IT76)</f>
        <v/>
      </c>
      <c r="AT55" s="256" t="str">
        <f>IF(ISBLANK(Výsledky!$JA$3),"",Výsledky!JA76)</f>
        <v/>
      </c>
      <c r="AU55" s="256" t="str">
        <f>IF(ISBLANK(Výsledky!$JH$3),"",Výsledky!JH76)</f>
        <v/>
      </c>
      <c r="AV55" s="256" t="str">
        <f>IF(ISBLANK(Výsledky!$JO$3),"",Výsledky!JO76)</f>
        <v/>
      </c>
      <c r="AW55" s="256" t="str">
        <f>IF(ISBLANK(Výsledky!$JV$3),"",Výsledky!JV76)</f>
        <v/>
      </c>
      <c r="AX55" s="256" t="str">
        <f>IF(ISBLANK(Výsledky!$KC$3),"",Výsledky!KC76)</f>
        <v/>
      </c>
      <c r="AY55" s="256" t="str">
        <f>IF(ISBLANK(Výsledky!$KJ$3),"",Výsledky!KJ76)</f>
        <v/>
      </c>
      <c r="AZ55" s="256" t="str">
        <f>IF(ISBLANK(Výsledky!$KQ$3),"",Výsledky!KQ76)</f>
        <v/>
      </c>
      <c r="BA55" s="256" t="str">
        <f>IF(ISBLANK(Výsledky!$KX$3),"",Výsledky!KX76)</f>
        <v/>
      </c>
      <c r="BB55" s="256" t="str">
        <f>IF(ISBLANK(Výsledky!$LE$3),"",Výsledky!LE76)</f>
        <v/>
      </c>
      <c r="BC55" s="256" t="str">
        <f>IF(ISBLANK(Výsledky!$LL$3),"",Výsledky!LL76)</f>
        <v/>
      </c>
      <c r="BD55" s="256" t="str">
        <f>IF(ISBLANK(Výsledky!$LS$3),"",Výsledky!LS76)</f>
        <v/>
      </c>
      <c r="BE55" s="256" t="str">
        <f>IF(ISBLANK(Výsledky!$LZ$3),"",Výsledky!LZ76)</f>
        <v/>
      </c>
      <c r="BF55" s="256" t="str">
        <f>IF(ISBLANK(Výsledky!$MG$3),"",Výsledky!MG76)</f>
        <v/>
      </c>
      <c r="BG55" s="256" t="str">
        <f>IF(ISBLANK(Výsledky!$MN$3),"",Výsledky!MN76)</f>
        <v/>
      </c>
      <c r="BH55" s="256" t="str">
        <f>IF(ISBLANK(Výsledky!$MU$3),"",Výsledky!MU76)</f>
        <v/>
      </c>
      <c r="BI55" s="256" t="str">
        <f>IF(ISBLANK(Výsledky!$NB$3),"",Výsledky!NB76)</f>
        <v/>
      </c>
      <c r="BJ55" s="256" t="str">
        <f>IF(ISBLANK(Výsledky!$NI$3),"",Výsledky!NI76)</f>
        <v/>
      </c>
      <c r="BK55" s="256" t="str">
        <f>IF(ISBLANK(Výsledky!$NP$3),"",Výsledky!NP76)</f>
        <v/>
      </c>
      <c r="BL55" s="256" t="str">
        <f>IF(ISBLANK(Výsledky!$NW$3),"",Výsledky!NW76)</f>
        <v/>
      </c>
      <c r="BM55" s="256" t="str">
        <f>IF(ISBLANK(Výsledky!$OD$3),"",Výsledky!OD76)</f>
        <v/>
      </c>
      <c r="BN55" s="256" t="str">
        <f>IF(ISBLANK(Výsledky!$OK$3),"",Výsledky!OK76)</f>
        <v/>
      </c>
      <c r="BO55" s="256" t="str">
        <f>IF(ISBLANK(Výsledky!$OR$3),"",Výsledky!OR76)</f>
        <v/>
      </c>
      <c r="BP55" s="256" t="str">
        <f>IF(ISBLANK(Výsledky!$OY$3),"",Výsledky!OY76)</f>
        <v/>
      </c>
      <c r="BQ55" s="256" t="str">
        <f>IF(ISBLANK(Výsledky!$PF$3),"",Výsledky!PF76)</f>
        <v/>
      </c>
      <c r="BR55" s="256" t="str">
        <f>IF(ISBLANK(Výsledky!$PM$3),"",Výsledky!PM76)</f>
        <v/>
      </c>
      <c r="BS55" s="256" t="str">
        <f>IF(ISBLANK(Výsledky!$PT$3),"",Výsledky!PT76)</f>
        <v/>
      </c>
      <c r="BT55" s="256" t="str">
        <f>IF(ISBLANK(Výsledky!$QA$3),"",Výsledky!QA76)</f>
        <v/>
      </c>
      <c r="BU55" s="256" t="str">
        <f>IF(ISBLANK(Výsledky!$QH$3),"",Výsledky!QH76)</f>
        <v/>
      </c>
      <c r="BV55" s="256" t="str">
        <f>IF(ISBLANK(Výsledky!$QO$3),"",Výsledky!QO76)</f>
        <v/>
      </c>
      <c r="BW55" s="291" t="str">
        <f>IF(ISBLANK(Výsledky!$QV$3),"",Výsledky!QV76)</f>
        <v/>
      </c>
      <c r="BX55" s="122"/>
      <c r="BY55" s="122"/>
      <c r="BZ55" s="49"/>
      <c r="CA55" s="122"/>
      <c r="CB55" s="378"/>
      <c r="CC55" s="378"/>
      <c r="CD55" s="378"/>
      <c r="CE55" s="378"/>
      <c r="CF55" s="378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x14ac:dyDescent="0.2">
      <c r="A56" s="1"/>
      <c r="B56" s="240" t="s">
        <v>321</v>
      </c>
      <c r="C56" s="53">
        <f>Tipy!A73</f>
        <v>41</v>
      </c>
      <c r="D56" s="242" t="str">
        <f>IF(Tipy!B73="","",Tipy!B73)</f>
        <v>Viliam Virgala</v>
      </c>
      <c r="E56" s="51">
        <f>SUM(F56:J56)</f>
        <v>460</v>
      </c>
      <c r="F56" s="246">
        <f>IF(ISBLANK(Výsledky!$I$3),"-",SUM(K56:O56,Q56,S56,U56,V56,X56,Z56,AB56,AC56,AE56:AG56,AI56,AK56:AM56,AP56,AS56:AU56,AW56,AY56,BB56,BD56,BG56:BJ56,BL56,BO56,BP56,BR56,BT56,BU56))</f>
        <v>270</v>
      </c>
      <c r="G56" s="267">
        <f>IF(ISBLANK(Výsledky!$AY$3),"-",SUM(P56,T56,W56,AA56,AD56,AH56,AV56,AX56,BC56,BE56,BK56,BM56,BQ56,BS56,BV56))</f>
        <v>110</v>
      </c>
      <c r="H56" s="268">
        <f>IF(ISBLANK(Výsledky!$BM$3),"-",SUM(R56,Y56,AJ56,AO56,AQ56,AZ56))</f>
        <v>80</v>
      </c>
      <c r="I56" s="247" t="str">
        <f>IF(ISBLANK(Výsledky!$GI$3),"-",SUM(AN56,AR56,BA56,BF56,BN56,BW56))</f>
        <v>-</v>
      </c>
      <c r="J56" s="262" t="str">
        <f>IF(ISBLANK(Výsledky!$I$3),"",Výsledky!I77)</f>
        <v>-</v>
      </c>
      <c r="K56" s="265">
        <f>IF(ISBLANK(Výsledky!$P$3),"",Výsledky!P79)</f>
        <v>0</v>
      </c>
      <c r="L56" s="266">
        <f>IF(ISBLANK(Výsledky!$W$3),"",Výsledky!W79)</f>
        <v>20</v>
      </c>
      <c r="M56" s="256">
        <f>IF(ISBLANK(Výsledky!$AD$3),"",Výsledky!AD79)</f>
        <v>60</v>
      </c>
      <c r="N56" s="256">
        <f>IF(ISBLANK(Výsledky!$AK$3),"",Výsledky!AK79)</f>
        <v>20</v>
      </c>
      <c r="O56" s="256">
        <f>IF(ISBLANK(Výsledky!$AR$3),"",Výsledky!AR79)</f>
        <v>40</v>
      </c>
      <c r="P56" s="256">
        <f>IF(ISBLANK(Výsledky!$AY$3),"",Výsledky!AY79)</f>
        <v>40</v>
      </c>
      <c r="Q56" s="256">
        <f>IF(ISBLANK(Výsledky!$BF$3),"",Výsledky!BF79)</f>
        <v>60</v>
      </c>
      <c r="R56" s="256">
        <f>IF(ISBLANK(Výsledky!$BM$3),"",Výsledky!BM79)</f>
        <v>20</v>
      </c>
      <c r="S56" s="256">
        <f>IF(ISBLANK(Výsledky!$BT$3),"",Výsledky!BT79)</f>
        <v>0</v>
      </c>
      <c r="T56" s="256">
        <f>IF(ISBLANK(Výsledky!$CA$3),"",Výsledky!CA79)</f>
        <v>30</v>
      </c>
      <c r="U56" s="256">
        <f>IF(ISBLANK(Výsledky!$CH$3),"",Výsledky!CH79)</f>
        <v>0</v>
      </c>
      <c r="V56" s="256">
        <f>IF(ISBLANK(Výsledky!$CO$3),"",Výsledky!CO79)</f>
        <v>30</v>
      </c>
      <c r="W56" s="256">
        <f>IF(ISBLANK(Výsledky!$CV$3),"",Výsledky!CV79)</f>
        <v>40</v>
      </c>
      <c r="X56" s="256">
        <f>IF(ISBLANK(Výsledky!$DC$3),"",Výsledky!DC79)</f>
        <v>40</v>
      </c>
      <c r="Y56" s="256">
        <f>IF(ISBLANK(Výsledky!$DJ$3),"",Výsledky!DJ79)</f>
        <v>60</v>
      </c>
      <c r="Z56" s="256">
        <f>IF(ISBLANK(Výsledky!$DQ$3),"",Výsledky!DQ79)</f>
        <v>0</v>
      </c>
      <c r="AA56" s="256" t="str">
        <f>IF(ISBLANK(Výsledky!$DX$3),"",Výsledky!DX79)</f>
        <v>-</v>
      </c>
      <c r="AB56" s="256" t="str">
        <f>IF(ISBLANK(Výsledky!$EE$3),"",Výsledky!EE79)</f>
        <v>-</v>
      </c>
      <c r="AC56" s="256" t="str">
        <f>IF(ISBLANK(Výsledky!$EL$3),"",Výsledky!EL79)</f>
        <v>-</v>
      </c>
      <c r="AD56" s="256" t="str">
        <f>IF(ISBLANK(Výsledky!$ES$3),"",Výsledky!ES79)</f>
        <v>-</v>
      </c>
      <c r="AE56" s="256" t="str">
        <f>IF(ISBLANK(Výsledky!$EZ$3),"",Výsledky!EZ79)</f>
        <v>-</v>
      </c>
      <c r="AF56" s="256" t="str">
        <f>IF(ISBLANK(Výsledky!$FG$3),"",Výsledky!FG79)</f>
        <v/>
      </c>
      <c r="AG56" s="256" t="str">
        <f>IF(ISBLANK(Výsledky!$FN$3),"",Výsledky!FN79)</f>
        <v/>
      </c>
      <c r="AH56" s="256" t="str">
        <f>IF(ISBLANK(Výsledky!$FU$3),"",Výsledky!FU79)</f>
        <v/>
      </c>
      <c r="AI56" s="256" t="str">
        <f>IF(ISBLANK(Výsledky!$GB$3),"",Výsledky!GB79)</f>
        <v/>
      </c>
      <c r="AJ56" s="256" t="str">
        <f>IF(ISBLANK(Výsledky!$GI$3),"",Výsledky!GI79)</f>
        <v/>
      </c>
      <c r="AK56" s="256" t="str">
        <f>IF(ISBLANK(Výsledky!$GP$3),"",Výsledky!GP79)</f>
        <v/>
      </c>
      <c r="AL56" s="256" t="str">
        <f>IF(ISBLANK(Výsledky!$GW$3),"",Výsledky!GW79)</f>
        <v/>
      </c>
      <c r="AM56" s="256" t="str">
        <f>IF(ISBLANK(Výsledky!$HD$3),"",Výsledky!HD79)</f>
        <v/>
      </c>
      <c r="AN56" s="256" t="str">
        <f>IF(ISBLANK(Výsledky!$HK$3),"",Výsledky!HK79)</f>
        <v/>
      </c>
      <c r="AO56" s="256" t="str">
        <f>IF(ISBLANK(Výsledky!$HR$3),"",Výsledky!HR79)</f>
        <v/>
      </c>
      <c r="AP56" s="256" t="str">
        <f>IF(ISBLANK(Výsledky!$HY$3),"",Výsledky!HY79)</f>
        <v/>
      </c>
      <c r="AQ56" s="256" t="str">
        <f>IF(ISBLANK(Výsledky!$IF$3),"",Výsledky!IF79)</f>
        <v/>
      </c>
      <c r="AR56" s="256" t="str">
        <f>IF(ISBLANK(Výsledky!$IM$3),"",Výsledky!IM79)</f>
        <v/>
      </c>
      <c r="AS56" s="256" t="str">
        <f>IF(ISBLANK(Výsledky!$IT$3),"",Výsledky!IT79)</f>
        <v/>
      </c>
      <c r="AT56" s="256" t="str">
        <f>IF(ISBLANK(Výsledky!$JA$3),"",Výsledky!JA79)</f>
        <v/>
      </c>
      <c r="AU56" s="256" t="str">
        <f>IF(ISBLANK(Výsledky!$JH$3),"",Výsledky!JH79)</f>
        <v/>
      </c>
      <c r="AV56" s="256" t="str">
        <f>IF(ISBLANK(Výsledky!$JO$3),"",Výsledky!JO79)</f>
        <v/>
      </c>
      <c r="AW56" s="256" t="str">
        <f>IF(ISBLANK(Výsledky!$JV$3),"",Výsledky!JV79)</f>
        <v/>
      </c>
      <c r="AX56" s="256" t="str">
        <f>IF(ISBLANK(Výsledky!$KC$3),"",Výsledky!KC79)</f>
        <v/>
      </c>
      <c r="AY56" s="256" t="str">
        <f>IF(ISBLANK(Výsledky!$KJ$3),"",Výsledky!KJ79)</f>
        <v/>
      </c>
      <c r="AZ56" s="256" t="str">
        <f>IF(ISBLANK(Výsledky!$KQ$3),"",Výsledky!KQ79)</f>
        <v/>
      </c>
      <c r="BA56" s="256" t="str">
        <f>IF(ISBLANK(Výsledky!$KX$3),"",Výsledky!KX79)</f>
        <v/>
      </c>
      <c r="BB56" s="256" t="str">
        <f>IF(ISBLANK(Výsledky!$LE$3),"",Výsledky!LE79)</f>
        <v/>
      </c>
      <c r="BC56" s="256" t="str">
        <f>IF(ISBLANK(Výsledky!$LL$3),"",Výsledky!LL79)</f>
        <v/>
      </c>
      <c r="BD56" s="256" t="str">
        <f>IF(ISBLANK(Výsledky!$LS$3),"",Výsledky!LS79)</f>
        <v/>
      </c>
      <c r="BE56" s="256" t="str">
        <f>IF(ISBLANK(Výsledky!$LZ$3),"",Výsledky!LZ79)</f>
        <v/>
      </c>
      <c r="BF56" s="256" t="str">
        <f>IF(ISBLANK(Výsledky!$MG$3),"",Výsledky!MG79)</f>
        <v/>
      </c>
      <c r="BG56" s="256" t="str">
        <f>IF(ISBLANK(Výsledky!$MN$3),"",Výsledky!MN79)</f>
        <v/>
      </c>
      <c r="BH56" s="256" t="str">
        <f>IF(ISBLANK(Výsledky!$MU$3),"",Výsledky!MU79)</f>
        <v/>
      </c>
      <c r="BI56" s="256" t="str">
        <f>IF(ISBLANK(Výsledky!$NB$3),"",Výsledky!NB79)</f>
        <v/>
      </c>
      <c r="BJ56" s="256" t="str">
        <f>IF(ISBLANK(Výsledky!$NI$3),"",Výsledky!NI79)</f>
        <v/>
      </c>
      <c r="BK56" s="256" t="str">
        <f>IF(ISBLANK(Výsledky!$NP$3),"",Výsledky!NP79)</f>
        <v/>
      </c>
      <c r="BL56" s="256" t="str">
        <f>IF(ISBLANK(Výsledky!$NW$3),"",Výsledky!NW79)</f>
        <v/>
      </c>
      <c r="BM56" s="256" t="str">
        <f>IF(ISBLANK(Výsledky!$OD$3),"",Výsledky!OD79)</f>
        <v/>
      </c>
      <c r="BN56" s="256" t="str">
        <f>IF(ISBLANK(Výsledky!$OK$3),"",Výsledky!OK79)</f>
        <v/>
      </c>
      <c r="BO56" s="256" t="str">
        <f>IF(ISBLANK(Výsledky!$OR$3),"",Výsledky!OR79)</f>
        <v/>
      </c>
      <c r="BP56" s="256" t="str">
        <f>IF(ISBLANK(Výsledky!$OY$3),"",Výsledky!OY79)</f>
        <v/>
      </c>
      <c r="BQ56" s="256" t="str">
        <f>IF(ISBLANK(Výsledky!$PF$3),"",Výsledky!PF79)</f>
        <v/>
      </c>
      <c r="BR56" s="256" t="str">
        <f>IF(ISBLANK(Výsledky!$PM$3),"",Výsledky!PM79)</f>
        <v/>
      </c>
      <c r="BS56" s="256" t="str">
        <f>IF(ISBLANK(Výsledky!$PT$3),"",Výsledky!PT79)</f>
        <v/>
      </c>
      <c r="BT56" s="256" t="str">
        <f>IF(ISBLANK(Výsledky!$QA$3),"",Výsledky!QA79)</f>
        <v/>
      </c>
      <c r="BU56" s="256" t="str">
        <f>IF(ISBLANK(Výsledky!$QH$3),"",Výsledky!QH79)</f>
        <v/>
      </c>
      <c r="BV56" s="256" t="str">
        <f>IF(ISBLANK(Výsledky!$QO$3),"",Výsledky!QO79)</f>
        <v/>
      </c>
      <c r="BW56" s="291" t="str">
        <f>IF(ISBLANK(Výsledky!$QV$3),"",Výsledky!QV79)</f>
        <v/>
      </c>
      <c r="BX56" s="122"/>
      <c r="BY56" s="122"/>
      <c r="BZ56" s="49"/>
      <c r="CA56" s="122"/>
      <c r="CB56" s="378"/>
      <c r="CC56" s="378"/>
      <c r="CD56" s="378"/>
      <c r="CE56" s="378"/>
      <c r="CF56" s="378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" x14ac:dyDescent="0.2">
      <c r="A57" s="1"/>
      <c r="B57" s="240" t="s">
        <v>322</v>
      </c>
      <c r="C57" s="53">
        <f>Tipy!A47</f>
        <v>17</v>
      </c>
      <c r="D57" s="242" t="str">
        <f>IF(Tipy!B47="","",Tipy!B47)</f>
        <v>Miloshek</v>
      </c>
      <c r="E57" s="51">
        <f>SUM(F57:J57)</f>
        <v>440</v>
      </c>
      <c r="F57" s="246">
        <f>IF(ISBLANK(Výsledky!$I$3),"-",SUM(K57:O57,Q57,S57,U57,V57,X57,Z57,AB57,AC57,AE57:AG57,AI57,AK57:AM57,AP57,AS57:AU57,AW57,AY57,BB57,BD57,BG57:BJ57,BL57,BO57,BP57,BR57,BT57,BU57))</f>
        <v>190</v>
      </c>
      <c r="G57" s="267">
        <f>IF(ISBLANK(Výsledky!$AY$3),"-",SUM(P57,T57,W57,AA57,AD57,AH57,AV57,AX57,BC57,BE57,BK57,BM57,BQ57,BS57,BV57))</f>
        <v>170</v>
      </c>
      <c r="H57" s="268">
        <f>IF(ISBLANK(Výsledky!$BM$3),"-",SUM(R57,Y57,AJ57,AO57,AQ57,AZ57))</f>
        <v>80</v>
      </c>
      <c r="I57" s="247" t="str">
        <f>IF(ISBLANK(Výsledky!$GI$3),"-",SUM(AN57,AR57,BA57,BF57,BN57,BW57))</f>
        <v>-</v>
      </c>
      <c r="J57" s="262" t="str">
        <f>IF(ISBLANK(Výsledky!$I$3),"",Výsledky!I53)</f>
        <v>-</v>
      </c>
      <c r="K57" s="265">
        <f>IF(ISBLANK(Výsledky!$P$3),"",Výsledky!P53)</f>
        <v>0</v>
      </c>
      <c r="L57" s="266">
        <f>IF(ISBLANK(Výsledky!$W$3),"",Výsledky!W53)</f>
        <v>40</v>
      </c>
      <c r="M57" s="256">
        <f>IF(ISBLANK(Výsledky!$AD$3),"",Výsledky!AD53)</f>
        <v>40</v>
      </c>
      <c r="N57" s="256">
        <f>IF(ISBLANK(Výsledky!$AK$3),"",Výsledky!AK53)</f>
        <v>40</v>
      </c>
      <c r="O57" s="256">
        <f>IF(ISBLANK(Výsledky!$AR$3),"",Výsledky!AR53)</f>
        <v>60</v>
      </c>
      <c r="P57" s="256">
        <f>IF(ISBLANK(Výsledky!$AY$3),"",Výsledky!AY53)</f>
        <v>80</v>
      </c>
      <c r="Q57" s="256" t="str">
        <f>IF(ISBLANK(Výsledky!$BF$3),"",Výsledky!BF53)</f>
        <v>-</v>
      </c>
      <c r="R57" s="256">
        <f>IF(ISBLANK(Výsledky!$BM$3),"",Výsledky!BM53)</f>
        <v>80</v>
      </c>
      <c r="S57" s="256">
        <f>IF(ISBLANK(Výsledky!$BT$3),"",Výsledky!BT53)</f>
        <v>10</v>
      </c>
      <c r="T57" s="256">
        <f>IF(ISBLANK(Výsledky!$CA$3),"",Výsledky!CA53)</f>
        <v>50</v>
      </c>
      <c r="U57" s="256" t="str">
        <f>IF(ISBLANK(Výsledky!$CH$3),"",Výsledky!CH53)</f>
        <v>-</v>
      </c>
      <c r="V57" s="256" t="str">
        <f>IF(ISBLANK(Výsledky!$CO$3),"",Výsledky!CO53)</f>
        <v>-</v>
      </c>
      <c r="W57" s="256">
        <f>IF(ISBLANK(Výsledky!$CV$3),"",Výsledky!CV53)</f>
        <v>40</v>
      </c>
      <c r="X57" s="256" t="str">
        <f>IF(ISBLANK(Výsledky!$DC$3),"",Výsledky!DC53)</f>
        <v>-</v>
      </c>
      <c r="Y57" s="256" t="str">
        <f>IF(ISBLANK(Výsledky!$DJ$3),"",Výsledky!DJ53)</f>
        <v>-</v>
      </c>
      <c r="Z57" s="256">
        <f>IF(ISBLANK(Výsledky!$DQ$3),"",Výsledky!DQ53)</f>
        <v>0</v>
      </c>
      <c r="AA57" s="256" t="str">
        <f>IF(ISBLANK(Výsledky!$DX$3),"",Výsledky!DX53)</f>
        <v>-</v>
      </c>
      <c r="AB57" s="256" t="str">
        <f>IF(ISBLANK(Výsledky!$EE$3),"",Výsledky!EE53)</f>
        <v>-</v>
      </c>
      <c r="AC57" s="256">
        <f>IF(ISBLANK(Výsledky!$EL$3),"",Výsledky!EL53)</f>
        <v>0</v>
      </c>
      <c r="AD57" s="256" t="str">
        <f>IF(ISBLANK(Výsledky!$ES$3),"",Výsledky!ES53)</f>
        <v>-</v>
      </c>
      <c r="AE57" s="256" t="str">
        <f>IF(ISBLANK(Výsledky!$EZ$3),"",Výsledky!EZ53)</f>
        <v>-</v>
      </c>
      <c r="AF57" s="256" t="str">
        <f>IF(ISBLANK(Výsledky!$FG$3),"",Výsledky!FG53)</f>
        <v/>
      </c>
      <c r="AG57" s="256" t="str">
        <f>IF(ISBLANK(Výsledky!$FN$3),"",Výsledky!FN53)</f>
        <v/>
      </c>
      <c r="AH57" s="256" t="str">
        <f>IF(ISBLANK(Výsledky!$FU$3),"",Výsledky!FU53)</f>
        <v/>
      </c>
      <c r="AI57" s="256" t="str">
        <f>IF(ISBLANK(Výsledky!$GB$3),"",Výsledky!GB53)</f>
        <v/>
      </c>
      <c r="AJ57" s="256" t="str">
        <f>IF(ISBLANK(Výsledky!$GI$3),"",Výsledky!GI53)</f>
        <v/>
      </c>
      <c r="AK57" s="256" t="str">
        <f>IF(ISBLANK(Výsledky!$GP$3),"",Výsledky!GP53)</f>
        <v/>
      </c>
      <c r="AL57" s="256" t="str">
        <f>IF(ISBLANK(Výsledky!$GW$3),"",Výsledky!GW53)</f>
        <v/>
      </c>
      <c r="AM57" s="256" t="str">
        <f>IF(ISBLANK(Výsledky!$HD$3),"",Výsledky!HD53)</f>
        <v/>
      </c>
      <c r="AN57" s="256" t="str">
        <f>IF(ISBLANK(Výsledky!$HK$3),"",Výsledky!HK53)</f>
        <v/>
      </c>
      <c r="AO57" s="256" t="str">
        <f>IF(ISBLANK(Výsledky!$HR$3),"",Výsledky!HR53)</f>
        <v/>
      </c>
      <c r="AP57" s="256" t="str">
        <f>IF(ISBLANK(Výsledky!$HY$3),"",Výsledky!HY53)</f>
        <v/>
      </c>
      <c r="AQ57" s="256" t="str">
        <f>IF(ISBLANK(Výsledky!$IF$3),"",Výsledky!IF53)</f>
        <v/>
      </c>
      <c r="AR57" s="256" t="str">
        <f>IF(ISBLANK(Výsledky!$IM$3),"",Výsledky!IM53)</f>
        <v/>
      </c>
      <c r="AS57" s="256" t="str">
        <f>IF(ISBLANK(Výsledky!$IT$3),"",Výsledky!IT53)</f>
        <v/>
      </c>
      <c r="AT57" s="256" t="str">
        <f>IF(ISBLANK(Výsledky!$JA$3),"",Výsledky!JA53)</f>
        <v/>
      </c>
      <c r="AU57" s="256" t="str">
        <f>IF(ISBLANK(Výsledky!$JH$3),"",Výsledky!JH53)</f>
        <v/>
      </c>
      <c r="AV57" s="256" t="str">
        <f>IF(ISBLANK(Výsledky!$JO$3),"",Výsledky!JO53)</f>
        <v/>
      </c>
      <c r="AW57" s="256" t="str">
        <f>IF(ISBLANK(Výsledky!$JV$3),"",Výsledky!JV53)</f>
        <v/>
      </c>
      <c r="AX57" s="256" t="str">
        <f>IF(ISBLANK(Výsledky!$KC$3),"",Výsledky!KC53)</f>
        <v/>
      </c>
      <c r="AY57" s="256" t="str">
        <f>IF(ISBLANK(Výsledky!$KJ$3),"",Výsledky!KJ53)</f>
        <v/>
      </c>
      <c r="AZ57" s="256" t="str">
        <f>IF(ISBLANK(Výsledky!$KQ$3),"",Výsledky!KQ53)</f>
        <v/>
      </c>
      <c r="BA57" s="256" t="str">
        <f>IF(ISBLANK(Výsledky!$KX$3),"",Výsledky!KX53)</f>
        <v/>
      </c>
      <c r="BB57" s="256" t="str">
        <f>IF(ISBLANK(Výsledky!$LE$3),"",Výsledky!LE53)</f>
        <v/>
      </c>
      <c r="BC57" s="256" t="str">
        <f>IF(ISBLANK(Výsledky!$LL$3),"",Výsledky!LL53)</f>
        <v/>
      </c>
      <c r="BD57" s="256" t="str">
        <f>IF(ISBLANK(Výsledky!$LS$3),"",Výsledky!LS53)</f>
        <v/>
      </c>
      <c r="BE57" s="256" t="str">
        <f>IF(ISBLANK(Výsledky!$LZ$3),"",Výsledky!LZ53)</f>
        <v/>
      </c>
      <c r="BF57" s="256" t="str">
        <f>IF(ISBLANK(Výsledky!$MG$3),"",Výsledky!MG53)</f>
        <v/>
      </c>
      <c r="BG57" s="256" t="str">
        <f>IF(ISBLANK(Výsledky!$MN$3),"",Výsledky!MN53)</f>
        <v/>
      </c>
      <c r="BH57" s="256" t="str">
        <f>IF(ISBLANK(Výsledky!$MU$3),"",Výsledky!MU53)</f>
        <v/>
      </c>
      <c r="BI57" s="256" t="str">
        <f>IF(ISBLANK(Výsledky!$NB$3),"",Výsledky!NB53)</f>
        <v/>
      </c>
      <c r="BJ57" s="256" t="str">
        <f>IF(ISBLANK(Výsledky!$NI$3),"",Výsledky!NI53)</f>
        <v/>
      </c>
      <c r="BK57" s="256" t="str">
        <f>IF(ISBLANK(Výsledky!$NP$3),"",Výsledky!NP53)</f>
        <v/>
      </c>
      <c r="BL57" s="256" t="str">
        <f>IF(ISBLANK(Výsledky!$NW$3),"",Výsledky!NW53)</f>
        <v/>
      </c>
      <c r="BM57" s="256" t="str">
        <f>IF(ISBLANK(Výsledky!$OD$3),"",Výsledky!OD53)</f>
        <v/>
      </c>
      <c r="BN57" s="256" t="str">
        <f>IF(ISBLANK(Výsledky!$OK$3),"",Výsledky!OK53)</f>
        <v/>
      </c>
      <c r="BO57" s="256" t="str">
        <f>IF(ISBLANK(Výsledky!$OR$3),"",Výsledky!OR53)</f>
        <v/>
      </c>
      <c r="BP57" s="256" t="str">
        <f>IF(ISBLANK(Výsledky!$OY$3),"",Výsledky!OY53)</f>
        <v/>
      </c>
      <c r="BQ57" s="256" t="str">
        <f>IF(ISBLANK(Výsledky!$PF$3),"",Výsledky!PF53)</f>
        <v/>
      </c>
      <c r="BR57" s="256" t="str">
        <f>IF(ISBLANK(Výsledky!$PM$3),"",Výsledky!PM53)</f>
        <v/>
      </c>
      <c r="BS57" s="256" t="str">
        <f>IF(ISBLANK(Výsledky!$PT$3),"",Výsledky!PT53)</f>
        <v/>
      </c>
      <c r="BT57" s="256" t="str">
        <f>IF(ISBLANK(Výsledky!$QA$3),"",Výsledky!QA53)</f>
        <v/>
      </c>
      <c r="BU57" s="256" t="str">
        <f>IF(ISBLANK(Výsledky!$QH$3),"",Výsledky!QH53)</f>
        <v/>
      </c>
      <c r="BV57" s="256" t="str">
        <f>IF(ISBLANK(Výsledky!$QO$3),"",Výsledky!QO53)</f>
        <v/>
      </c>
      <c r="BW57" s="291" t="str">
        <f>IF(ISBLANK(Výsledky!$QV$3),"",Výsledky!QV53)</f>
        <v/>
      </c>
      <c r="BX57" s="49"/>
      <c r="BY57" s="122"/>
      <c r="BZ57" s="49"/>
      <c r="CA57" s="122"/>
      <c r="CB57" s="378"/>
      <c r="CC57" s="378"/>
      <c r="CD57" s="378"/>
      <c r="CE57" s="378"/>
      <c r="CF57" s="378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x14ac:dyDescent="0.2">
      <c r="A58" s="1"/>
      <c r="B58" s="240" t="s">
        <v>323</v>
      </c>
      <c r="C58" s="53">
        <f>Tipy!A30</f>
        <v>38</v>
      </c>
      <c r="D58" s="242" t="str">
        <f>IF(Tipy!B30="","",Tipy!B30)</f>
        <v>Kouba</v>
      </c>
      <c r="E58" s="51">
        <f>SUM(F58:J58)</f>
        <v>420</v>
      </c>
      <c r="F58" s="246">
        <f>IF(ISBLANK(Výsledky!$I$3),"-",SUM(K58:O58,Q58,S58,U58,V58,X58,Z58,AB58,AC58,AE58:AG58,AI58,AK58:AM58,AP58,AS58:AU58,AW58,AY58,BB58,BD58,BG58:BJ58,BL58,BO58,BP58,BR58,BT58,BU58))</f>
        <v>240</v>
      </c>
      <c r="G58" s="267">
        <f>IF(ISBLANK(Výsledky!$AY$3),"-",SUM(P58,T58,W58,AA58,AD58,AH58,AV58,AX58,BC58,BE58,BK58,BM58,BQ58,BS58,BV58))</f>
        <v>130</v>
      </c>
      <c r="H58" s="268">
        <f>IF(ISBLANK(Výsledky!$BM$3),"-",SUM(R58,Y58,AJ58,AO58,AQ58,AZ58))</f>
        <v>50</v>
      </c>
      <c r="I58" s="247" t="str">
        <f>IF(ISBLANK(Výsledky!$GI$3),"-",SUM(AN58,AR58,BA58,BF58,BN58,BW58))</f>
        <v>-</v>
      </c>
      <c r="J58" s="262" t="str">
        <f>IF(ISBLANK(Výsledky!$I$3),"",Výsledky!I36)</f>
        <v>-</v>
      </c>
      <c r="K58" s="265">
        <f>IF(ISBLANK(Výsledky!$P$3),"",Výsledky!P36)</f>
        <v>20</v>
      </c>
      <c r="L58" s="266" t="str">
        <f>IF(ISBLANK(Výsledky!$W$3),"",Výsledky!W36)</f>
        <v>-</v>
      </c>
      <c r="M58" s="256">
        <f>IF(ISBLANK(Výsledky!$AD$3),"",Výsledky!AD36)</f>
        <v>60</v>
      </c>
      <c r="N58" s="256" t="str">
        <f>IF(ISBLANK(Výsledky!$AK$3),"",Výsledky!AK36)</f>
        <v>-</v>
      </c>
      <c r="O58" s="256">
        <f>IF(ISBLANK(Výsledky!$AR$3),"",Výsledky!AR36)</f>
        <v>50</v>
      </c>
      <c r="P58" s="256" t="str">
        <f>IF(ISBLANK(Výsledky!$AY$3),"",Výsledky!AY36)</f>
        <v>-</v>
      </c>
      <c r="Q58" s="256" t="str">
        <f>IF(ISBLANK(Výsledky!$BF$3),"",Výsledky!BF36)</f>
        <v>-</v>
      </c>
      <c r="R58" s="256" t="str">
        <f>IF(ISBLANK(Výsledky!$BM$3),"",Výsledky!BM36)</f>
        <v>-</v>
      </c>
      <c r="S58" s="256" t="str">
        <f>IF(ISBLANK(Výsledky!$BT$3),"",Výsledky!BT36)</f>
        <v>-</v>
      </c>
      <c r="T58" s="256">
        <f>IF(ISBLANK(Výsledky!$CA$3),"",Výsledky!CA36)</f>
        <v>50</v>
      </c>
      <c r="U58" s="256" t="str">
        <f>IF(ISBLANK(Výsledky!$CH$3),"",Výsledky!CH36)</f>
        <v>-</v>
      </c>
      <c r="V58" s="256">
        <f>IF(ISBLANK(Výsledky!$CO$3),"",Výsledky!CO36)</f>
        <v>70</v>
      </c>
      <c r="W58" s="256">
        <f>IF(ISBLANK(Výsledky!$CV$3),"",Výsledky!CV36)</f>
        <v>40</v>
      </c>
      <c r="X58" s="256" t="str">
        <f>IF(ISBLANK(Výsledky!$DC$3),"",Výsledky!DC36)</f>
        <v>-</v>
      </c>
      <c r="Y58" s="256">
        <f>IF(ISBLANK(Výsledky!$DJ$3),"",Výsledky!DJ36)</f>
        <v>50</v>
      </c>
      <c r="Z58" s="256">
        <f>IF(ISBLANK(Výsledky!$DQ$3),"",Výsledky!DQ36)</f>
        <v>0</v>
      </c>
      <c r="AA58" s="256" t="str">
        <f>IF(ISBLANK(Výsledky!$DX$3),"",Výsledky!DX36)</f>
        <v>-</v>
      </c>
      <c r="AB58" s="256">
        <f>IF(ISBLANK(Výsledky!$EE$3),"",Výsledky!EE36)</f>
        <v>40</v>
      </c>
      <c r="AC58" s="256" t="str">
        <f>IF(ISBLANK(Výsledky!$EL$3),"",Výsledky!EL36)</f>
        <v>-</v>
      </c>
      <c r="AD58" s="256">
        <f>IF(ISBLANK(Výsledky!$ES$3),"",Výsledky!ES36)</f>
        <v>40</v>
      </c>
      <c r="AE58" s="256" t="str">
        <f>IF(ISBLANK(Výsledky!$EZ$3),"",Výsledky!EZ36)</f>
        <v>-</v>
      </c>
      <c r="AF58" s="256" t="str">
        <f>IF(ISBLANK(Výsledky!$FG$3),"",Výsledky!FG36)</f>
        <v/>
      </c>
      <c r="AG58" s="256" t="str">
        <f>IF(ISBLANK(Výsledky!$FN$3),"",Výsledky!FN36)</f>
        <v/>
      </c>
      <c r="AH58" s="256" t="str">
        <f>IF(ISBLANK(Výsledky!$FU$3),"",Výsledky!FU36)</f>
        <v/>
      </c>
      <c r="AI58" s="256" t="str">
        <f>IF(ISBLANK(Výsledky!$GB$3),"",Výsledky!GB36)</f>
        <v/>
      </c>
      <c r="AJ58" s="256" t="str">
        <f>IF(ISBLANK(Výsledky!$GI$3),"",Výsledky!GI36)</f>
        <v/>
      </c>
      <c r="AK58" s="256" t="str">
        <f>IF(ISBLANK(Výsledky!$GP$3),"",Výsledky!GP36)</f>
        <v/>
      </c>
      <c r="AL58" s="256" t="str">
        <f>IF(ISBLANK(Výsledky!$GW$3),"",Výsledky!GW36)</f>
        <v/>
      </c>
      <c r="AM58" s="256" t="str">
        <f>IF(ISBLANK(Výsledky!$HD$3),"",Výsledky!HD36)</f>
        <v/>
      </c>
      <c r="AN58" s="256" t="str">
        <f>IF(ISBLANK(Výsledky!$HK$3),"",Výsledky!HK36)</f>
        <v/>
      </c>
      <c r="AO58" s="256" t="str">
        <f>IF(ISBLANK(Výsledky!$HR$3),"",Výsledky!HR36)</f>
        <v/>
      </c>
      <c r="AP58" s="256" t="str">
        <f>IF(ISBLANK(Výsledky!$HY$3),"",Výsledky!HY36)</f>
        <v/>
      </c>
      <c r="AQ58" s="256" t="str">
        <f>IF(ISBLANK(Výsledky!$IF$3),"",Výsledky!IF36)</f>
        <v/>
      </c>
      <c r="AR58" s="256" t="str">
        <f>IF(ISBLANK(Výsledky!$IM$3),"",Výsledky!IM36)</f>
        <v/>
      </c>
      <c r="AS58" s="256" t="str">
        <f>IF(ISBLANK(Výsledky!$IT$3),"",Výsledky!IT36)</f>
        <v/>
      </c>
      <c r="AT58" s="256" t="str">
        <f>IF(ISBLANK(Výsledky!$JA$3),"",Výsledky!JA36)</f>
        <v/>
      </c>
      <c r="AU58" s="256" t="str">
        <f>IF(ISBLANK(Výsledky!$JH$3),"",Výsledky!JH36)</f>
        <v/>
      </c>
      <c r="AV58" s="256" t="str">
        <f>IF(ISBLANK(Výsledky!$JO$3),"",Výsledky!JO36)</f>
        <v/>
      </c>
      <c r="AW58" s="256" t="str">
        <f>IF(ISBLANK(Výsledky!$JV$3),"",Výsledky!JV36)</f>
        <v/>
      </c>
      <c r="AX58" s="256" t="str">
        <f>IF(ISBLANK(Výsledky!$KC$3),"",Výsledky!KC36)</f>
        <v/>
      </c>
      <c r="AY58" s="256" t="str">
        <f>IF(ISBLANK(Výsledky!$KJ$3),"",Výsledky!KJ36)</f>
        <v/>
      </c>
      <c r="AZ58" s="256" t="str">
        <f>IF(ISBLANK(Výsledky!$KQ$3),"",Výsledky!KQ36)</f>
        <v/>
      </c>
      <c r="BA58" s="256" t="str">
        <f>IF(ISBLANK(Výsledky!$KX$3),"",Výsledky!KX36)</f>
        <v/>
      </c>
      <c r="BB58" s="256" t="str">
        <f>IF(ISBLANK(Výsledky!$LE$3),"",Výsledky!LE36)</f>
        <v/>
      </c>
      <c r="BC58" s="256" t="str">
        <f>IF(ISBLANK(Výsledky!$LL$3),"",Výsledky!LL36)</f>
        <v/>
      </c>
      <c r="BD58" s="256" t="str">
        <f>IF(ISBLANK(Výsledky!$LS$3),"",Výsledky!LS36)</f>
        <v/>
      </c>
      <c r="BE58" s="256" t="str">
        <f>IF(ISBLANK(Výsledky!$LZ$3),"",Výsledky!LZ36)</f>
        <v/>
      </c>
      <c r="BF58" s="256" t="str">
        <f>IF(ISBLANK(Výsledky!$MG$3),"",Výsledky!MG36)</f>
        <v/>
      </c>
      <c r="BG58" s="256" t="str">
        <f>IF(ISBLANK(Výsledky!$MN$3),"",Výsledky!MN36)</f>
        <v/>
      </c>
      <c r="BH58" s="256" t="str">
        <f>IF(ISBLANK(Výsledky!$MU$3),"",Výsledky!MU36)</f>
        <v/>
      </c>
      <c r="BI58" s="256" t="str">
        <f>IF(ISBLANK(Výsledky!$NB$3),"",Výsledky!NB36)</f>
        <v/>
      </c>
      <c r="BJ58" s="256" t="str">
        <f>IF(ISBLANK(Výsledky!$NI$3),"",Výsledky!NI36)</f>
        <v/>
      </c>
      <c r="BK58" s="256" t="str">
        <f>IF(ISBLANK(Výsledky!$NP$3),"",Výsledky!NP36)</f>
        <v/>
      </c>
      <c r="BL58" s="256" t="str">
        <f>IF(ISBLANK(Výsledky!$NW$3),"",Výsledky!NW36)</f>
        <v/>
      </c>
      <c r="BM58" s="256" t="str">
        <f>IF(ISBLANK(Výsledky!$OD$3),"",Výsledky!OD36)</f>
        <v/>
      </c>
      <c r="BN58" s="256" t="str">
        <f>IF(ISBLANK(Výsledky!$OK$3),"",Výsledky!OK36)</f>
        <v/>
      </c>
      <c r="BO58" s="256" t="str">
        <f>IF(ISBLANK(Výsledky!$OR$3),"",Výsledky!OR36)</f>
        <v/>
      </c>
      <c r="BP58" s="256" t="str">
        <f>IF(ISBLANK(Výsledky!$OY$3),"",Výsledky!OY36)</f>
        <v/>
      </c>
      <c r="BQ58" s="256" t="str">
        <f>IF(ISBLANK(Výsledky!$PF$3),"",Výsledky!PF36)</f>
        <v/>
      </c>
      <c r="BR58" s="256" t="str">
        <f>IF(ISBLANK(Výsledky!$PM$3),"",Výsledky!PM36)</f>
        <v/>
      </c>
      <c r="BS58" s="256" t="str">
        <f>IF(ISBLANK(Výsledky!$PT$3),"",Výsledky!PT36)</f>
        <v/>
      </c>
      <c r="BT58" s="256" t="str">
        <f>IF(ISBLANK(Výsledky!$QA$3),"",Výsledky!QA36)</f>
        <v/>
      </c>
      <c r="BU58" s="256" t="str">
        <f>IF(ISBLANK(Výsledky!$QH$3),"",Výsledky!QH36)</f>
        <v/>
      </c>
      <c r="BV58" s="256" t="str">
        <f>IF(ISBLANK(Výsledky!$QO$3),"",Výsledky!QO36)</f>
        <v/>
      </c>
      <c r="BW58" s="291" t="str">
        <f>IF(ISBLANK(Výsledky!$QV$3),"",Výsledky!QV36)</f>
        <v/>
      </c>
      <c r="BX58" s="49"/>
      <c r="BY58" s="122"/>
      <c r="BZ58" s="49"/>
      <c r="CA58" s="122"/>
      <c r="CB58" s="378"/>
      <c r="CC58" s="378"/>
      <c r="CD58" s="378"/>
      <c r="CE58" s="378"/>
      <c r="CF58" s="378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hidden="1" x14ac:dyDescent="0.2">
      <c r="A59" s="1"/>
      <c r="B59" s="240" t="s">
        <v>333</v>
      </c>
      <c r="C59" s="53">
        <f>Tipy!A69</f>
        <v>47</v>
      </c>
      <c r="D59" s="242" t="str">
        <f>IF(Tipy!B69="","",Tipy!B69)</f>
        <v>sugar</v>
      </c>
      <c r="E59" s="51">
        <f>SUM(F59:J59)</f>
        <v>300</v>
      </c>
      <c r="F59" s="246">
        <f>IF(ISBLANK(Výsledky!$I$3),"-",SUM(K59:O59,Q59,S59,U59,V59,X59,Z59,AB59,AC59,AE59:AG59,AI59,AK59:AM59,AP59,AS59:AU59,AW59,AY59,BB59,BD59,BG59:BJ59,BL59,BO59,BP59,BR59,BT59,BU59))</f>
        <v>200</v>
      </c>
      <c r="G59" s="267">
        <f>IF(ISBLANK(Výsledky!$AY$3),"-",SUM(P59,T59,W59,AA59,AD59,AH59,AV59,AX59,BC59,BE59,BK59,BM59,BQ59,BS59,BV59))</f>
        <v>80</v>
      </c>
      <c r="H59" s="268">
        <f>IF(ISBLANK(Výsledky!$BM$3),"-",SUM(R59,Y59,AJ59,AO59,AQ59,AZ59))</f>
        <v>20</v>
      </c>
      <c r="I59" s="247" t="str">
        <f>IF(ISBLANK(Výsledky!$GI$3),"-",SUM(AN59,AR59,BA59,BF59,BN59,BW59))</f>
        <v>-</v>
      </c>
      <c r="J59" s="262" t="str">
        <f>IF(ISBLANK(Výsledky!$I$3),"",Výsledky!I74)</f>
        <v>-</v>
      </c>
      <c r="K59" s="265">
        <f>IF(ISBLANK(Výsledky!$P$3),"",Výsledky!P75)</f>
        <v>20</v>
      </c>
      <c r="L59" s="266">
        <f>IF(ISBLANK(Výsledky!$W$3),"",Výsledky!W75)</f>
        <v>50</v>
      </c>
      <c r="M59" s="256">
        <f>IF(ISBLANK(Výsledky!$AD$3),"",Výsledky!AD75)</f>
        <v>60</v>
      </c>
      <c r="N59" s="256">
        <f>IF(ISBLANK(Výsledky!$AK$3),"",Výsledky!AK75)</f>
        <v>20</v>
      </c>
      <c r="O59" s="256">
        <f>IF(ISBLANK(Výsledky!$AR$3),"",Výsledky!AR75)</f>
        <v>50</v>
      </c>
      <c r="P59" s="256">
        <f>IF(ISBLANK(Výsledky!$AY$3),"",Výsledky!AY75)</f>
        <v>80</v>
      </c>
      <c r="Q59" s="256" t="str">
        <f>IF(ISBLANK(Výsledky!$BF$3),"",Výsledky!BF75)</f>
        <v>-</v>
      </c>
      <c r="R59" s="256">
        <f>IF(ISBLANK(Výsledky!$BM$3),"",Výsledky!BM75)</f>
        <v>20</v>
      </c>
      <c r="S59" s="256">
        <f>IF(ISBLANK(Výsledky!$BT$3),"",Výsledky!BT75)</f>
        <v>0</v>
      </c>
      <c r="T59" s="256" t="str">
        <f>IF(ISBLANK(Výsledky!$CA$3),"",Výsledky!CA75)</f>
        <v>-</v>
      </c>
      <c r="U59" s="256" t="str">
        <f>IF(ISBLANK(Výsledky!$CH$3),"",Výsledky!CH75)</f>
        <v>-</v>
      </c>
      <c r="V59" s="256" t="str">
        <f>IF(ISBLANK(Výsledky!$CO$3),"",Výsledky!CO75)</f>
        <v>-</v>
      </c>
      <c r="W59" s="256" t="str">
        <f>IF(ISBLANK(Výsledky!$CV$3),"",Výsledky!CV75)</f>
        <v>-</v>
      </c>
      <c r="X59" s="256" t="str">
        <f>IF(ISBLANK(Výsledky!$DC$3),"",Výsledky!DC75)</f>
        <v>-</v>
      </c>
      <c r="Y59" s="256" t="str">
        <f>IF(ISBLANK(Výsledky!$DJ$3),"",Výsledky!DJ75)</f>
        <v>-</v>
      </c>
      <c r="Z59" s="256" t="str">
        <f>IF(ISBLANK(Výsledky!$DQ$3),"",Výsledky!DQ75)</f>
        <v>-</v>
      </c>
      <c r="AA59" s="256" t="str">
        <f>IF(ISBLANK(Výsledky!$DX$3),"",Výsledky!DX75)</f>
        <v>-</v>
      </c>
      <c r="AB59" s="256" t="str">
        <f>IF(ISBLANK(Výsledky!$EE$3),"",Výsledky!EE75)</f>
        <v>-</v>
      </c>
      <c r="AC59" s="256" t="str">
        <f>IF(ISBLANK(Výsledky!$EL$3),"",Výsledky!EL75)</f>
        <v>-</v>
      </c>
      <c r="AD59" s="256" t="str">
        <f>IF(ISBLANK(Výsledky!$ES$3),"",Výsledky!ES75)</f>
        <v>-</v>
      </c>
      <c r="AE59" s="256" t="str">
        <f>IF(ISBLANK(Výsledky!$EZ$3),"",Výsledky!EZ75)</f>
        <v>-</v>
      </c>
      <c r="AF59" s="256" t="str">
        <f>IF(ISBLANK(Výsledky!$FG$3),"",Výsledky!FG75)</f>
        <v/>
      </c>
      <c r="AG59" s="256" t="str">
        <f>IF(ISBLANK(Výsledky!$FN$3),"",Výsledky!FN75)</f>
        <v/>
      </c>
      <c r="AH59" s="256" t="str">
        <f>IF(ISBLANK(Výsledky!$FU$3),"",Výsledky!FU75)</f>
        <v/>
      </c>
      <c r="AI59" s="256" t="str">
        <f>IF(ISBLANK(Výsledky!$GB$3),"",Výsledky!GB75)</f>
        <v/>
      </c>
      <c r="AJ59" s="256" t="str">
        <f>IF(ISBLANK(Výsledky!$GI$3),"",Výsledky!GI75)</f>
        <v/>
      </c>
      <c r="AK59" s="256" t="str">
        <f>IF(ISBLANK(Výsledky!$GP$3),"",Výsledky!GP75)</f>
        <v/>
      </c>
      <c r="AL59" s="256" t="str">
        <f>IF(ISBLANK(Výsledky!$GW$3),"",Výsledky!GW75)</f>
        <v/>
      </c>
      <c r="AM59" s="256" t="str">
        <f>IF(ISBLANK(Výsledky!$HD$3),"",Výsledky!HD75)</f>
        <v/>
      </c>
      <c r="AN59" s="256" t="str">
        <f>IF(ISBLANK(Výsledky!$HK$3),"",Výsledky!HK75)</f>
        <v/>
      </c>
      <c r="AO59" s="256" t="str">
        <f>IF(ISBLANK(Výsledky!$HR$3),"",Výsledky!HR75)</f>
        <v/>
      </c>
      <c r="AP59" s="256" t="str">
        <f>IF(ISBLANK(Výsledky!$HY$3),"",Výsledky!HY75)</f>
        <v/>
      </c>
      <c r="AQ59" s="256" t="str">
        <f>IF(ISBLANK(Výsledky!$IF$3),"",Výsledky!IF75)</f>
        <v/>
      </c>
      <c r="AR59" s="256" t="str">
        <f>IF(ISBLANK(Výsledky!$IM$3),"",Výsledky!IM75)</f>
        <v/>
      </c>
      <c r="AS59" s="256" t="str">
        <f>IF(ISBLANK(Výsledky!$IT$3),"",Výsledky!IT75)</f>
        <v/>
      </c>
      <c r="AT59" s="256" t="str">
        <f>IF(ISBLANK(Výsledky!$JA$3),"",Výsledky!JA75)</f>
        <v/>
      </c>
      <c r="AU59" s="256" t="str">
        <f>IF(ISBLANK(Výsledky!$JH$3),"",Výsledky!JH75)</f>
        <v/>
      </c>
      <c r="AV59" s="256" t="str">
        <f>IF(ISBLANK(Výsledky!$JO$3),"",Výsledky!JO75)</f>
        <v/>
      </c>
      <c r="AW59" s="256" t="str">
        <f>IF(ISBLANK(Výsledky!$JV$3),"",Výsledky!JV75)</f>
        <v/>
      </c>
      <c r="AX59" s="256" t="str">
        <f>IF(ISBLANK(Výsledky!$KC$3),"",Výsledky!KC75)</f>
        <v/>
      </c>
      <c r="AY59" s="256" t="str">
        <f>IF(ISBLANK(Výsledky!$KJ$3),"",Výsledky!KJ75)</f>
        <v/>
      </c>
      <c r="AZ59" s="256" t="str">
        <f>IF(ISBLANK(Výsledky!$KQ$3),"",Výsledky!KQ75)</f>
        <v/>
      </c>
      <c r="BA59" s="256" t="str">
        <f>IF(ISBLANK(Výsledky!$KX$3),"",Výsledky!KX75)</f>
        <v/>
      </c>
      <c r="BB59" s="256" t="str">
        <f>IF(ISBLANK(Výsledky!$LE$3),"",Výsledky!LE75)</f>
        <v/>
      </c>
      <c r="BC59" s="256" t="str">
        <f>IF(ISBLANK(Výsledky!$LL$3),"",Výsledky!LL75)</f>
        <v/>
      </c>
      <c r="BD59" s="256" t="str">
        <f>IF(ISBLANK(Výsledky!$LS$3),"",Výsledky!LS75)</f>
        <v/>
      </c>
      <c r="BE59" s="256" t="str">
        <f>IF(ISBLANK(Výsledky!$LZ$3),"",Výsledky!LZ75)</f>
        <v/>
      </c>
      <c r="BF59" s="256" t="str">
        <f>IF(ISBLANK(Výsledky!$MG$3),"",Výsledky!MG75)</f>
        <v/>
      </c>
      <c r="BG59" s="256" t="str">
        <f>IF(ISBLANK(Výsledky!$MN$3),"",Výsledky!MN75)</f>
        <v/>
      </c>
      <c r="BH59" s="256" t="str">
        <f>IF(ISBLANK(Výsledky!$MU$3),"",Výsledky!MU75)</f>
        <v/>
      </c>
      <c r="BI59" s="256" t="str">
        <f>IF(ISBLANK(Výsledky!$NB$3),"",Výsledky!NB75)</f>
        <v/>
      </c>
      <c r="BJ59" s="256" t="str">
        <f>IF(ISBLANK(Výsledky!$NI$3),"",Výsledky!NI75)</f>
        <v/>
      </c>
      <c r="BK59" s="256" t="str">
        <f>IF(ISBLANK(Výsledky!$NP$3),"",Výsledky!NP75)</f>
        <v/>
      </c>
      <c r="BL59" s="256" t="str">
        <f>IF(ISBLANK(Výsledky!$NW$3),"",Výsledky!NW75)</f>
        <v/>
      </c>
      <c r="BM59" s="256" t="str">
        <f>IF(ISBLANK(Výsledky!$OD$3),"",Výsledky!OD75)</f>
        <v/>
      </c>
      <c r="BN59" s="256" t="str">
        <f>IF(ISBLANK(Výsledky!$OK$3),"",Výsledky!OK75)</f>
        <v/>
      </c>
      <c r="BO59" s="256" t="str">
        <f>IF(ISBLANK(Výsledky!$OR$3),"",Výsledky!OR75)</f>
        <v/>
      </c>
      <c r="BP59" s="256" t="str">
        <f>IF(ISBLANK(Výsledky!$OY$3),"",Výsledky!OY75)</f>
        <v/>
      </c>
      <c r="BQ59" s="256" t="str">
        <f>IF(ISBLANK(Výsledky!$PF$3),"",Výsledky!PF75)</f>
        <v/>
      </c>
      <c r="BR59" s="256" t="str">
        <f>IF(ISBLANK(Výsledky!$PM$3),"",Výsledky!PM75)</f>
        <v/>
      </c>
      <c r="BS59" s="256" t="str">
        <f>IF(ISBLANK(Výsledky!$PT$3),"",Výsledky!PT75)</f>
        <v/>
      </c>
      <c r="BT59" s="256" t="str">
        <f>IF(ISBLANK(Výsledky!$QA$3),"",Výsledky!QA75)</f>
        <v/>
      </c>
      <c r="BU59" s="256" t="str">
        <f>IF(ISBLANK(Výsledky!$QH$3),"",Výsledky!QH75)</f>
        <v/>
      </c>
      <c r="BV59" s="256" t="str">
        <f>IF(ISBLANK(Výsledky!$QO$3),"",Výsledky!QO75)</f>
        <v/>
      </c>
      <c r="BW59" s="291" t="str">
        <f>IF(ISBLANK(Výsledky!$QV$3),"",Výsledky!QV75)</f>
        <v/>
      </c>
      <c r="BX59" s="49"/>
      <c r="BY59" s="122"/>
      <c r="BZ59" s="49"/>
      <c r="CA59" s="122"/>
      <c r="CB59" s="378"/>
      <c r="CC59" s="378"/>
      <c r="CD59" s="378"/>
      <c r="CE59" s="378"/>
      <c r="CF59" s="378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x14ac:dyDescent="0.2">
      <c r="A60" s="1"/>
      <c r="B60" s="240" t="s">
        <v>333</v>
      </c>
      <c r="C60" s="53">
        <f>Tipy!A57</f>
        <v>18</v>
      </c>
      <c r="D60" s="242" t="str">
        <f>IF(Tipy!B57="","",Tipy!B57)</f>
        <v>Pikain</v>
      </c>
      <c r="E60" s="51">
        <f>SUM(F60:J60)</f>
        <v>400</v>
      </c>
      <c r="F60" s="246">
        <f>IF(ISBLANK(Výsledky!$I$3),"-",SUM(K60:O60,Q60,S60,U60,V60,X60,Z60,AB60,AC60,AE60:AG60,AI60,AK60:AM60,AP60,AS60:AU60,AW60,AY60,BB60,BD60,BG60:BJ60,BL60,BO60,BP60,BR60,BT60,BU60))</f>
        <v>230</v>
      </c>
      <c r="G60" s="267">
        <f>IF(ISBLANK(Výsledky!$AY$3),"-",SUM(P60,T60,W60,AA60,AD60,AH60,AV60,AX60,BC60,BE60,BK60,BM60,BQ60,BS60,BV60))</f>
        <v>120</v>
      </c>
      <c r="H60" s="268">
        <f>IF(ISBLANK(Výsledky!$BM$3),"-",SUM(R60,Y60,AJ60,AO60,AQ60,AZ60))</f>
        <v>50</v>
      </c>
      <c r="I60" s="247" t="str">
        <f>IF(ISBLANK(Výsledky!$GI$3),"-",SUM(AN60,AR60,BA60,BF60,BN60,BW60))</f>
        <v>-</v>
      </c>
      <c r="J60" s="262" t="str">
        <f>IF(ISBLANK(Výsledky!$I$3),"",Výsledky!I62)</f>
        <v>-</v>
      </c>
      <c r="K60" s="265">
        <f>IF(ISBLANK(Výsledky!$P$3),"",Výsledky!P64)</f>
        <v>0</v>
      </c>
      <c r="L60" s="266">
        <f>IF(ISBLANK(Výsledky!$W$3),"",Výsledky!W64)</f>
        <v>20</v>
      </c>
      <c r="M60" s="256">
        <f>IF(ISBLANK(Výsledky!$AD$3),"",Výsledky!AD64)</f>
        <v>40</v>
      </c>
      <c r="N60" s="256" t="str">
        <f>IF(ISBLANK(Výsledky!$AK$3),"",Výsledky!AK63)</f>
        <v>-</v>
      </c>
      <c r="O60" s="256">
        <f>IF(ISBLANK(Výsledky!$AR$3),"",Výsledky!AR63)</f>
        <v>80</v>
      </c>
      <c r="P60" s="256">
        <f>IF(ISBLANK(Výsledky!$AY$3),"",Výsledky!AY63)</f>
        <v>40</v>
      </c>
      <c r="Q60" s="256">
        <f>IF(ISBLANK(Výsledky!$BF$3),"",Výsledky!BF63)</f>
        <v>20</v>
      </c>
      <c r="R60" s="256" t="str">
        <f>IF(ISBLANK(Výsledky!$BM$3),"",Výsledky!BM63)</f>
        <v>-</v>
      </c>
      <c r="S60" s="256">
        <f>IF(ISBLANK(Výsledky!$BT$3),"",Výsledky!BT63)</f>
        <v>0</v>
      </c>
      <c r="T60" s="256">
        <f>IF(ISBLANK(Výsledky!$CA$3),"",Výsledky!CA63)</f>
        <v>40</v>
      </c>
      <c r="U60" s="256">
        <f>IF(ISBLANK(Výsledky!$CH$3),"",Výsledky!CH63)</f>
        <v>0</v>
      </c>
      <c r="V60" s="256">
        <f>IF(ISBLANK(Výsledky!$CO$3),"",Výsledky!CO63)</f>
        <v>20</v>
      </c>
      <c r="W60" s="256">
        <f>IF(ISBLANK(Výsledky!$CV$3),"",Výsledky!CV63)</f>
        <v>40</v>
      </c>
      <c r="X60" s="256">
        <f>IF(ISBLANK(Výsledky!$DC$3),"",Výsledky!DC63)</f>
        <v>50</v>
      </c>
      <c r="Y60" s="256">
        <f>IF(ISBLANK(Výsledky!$DJ$3),"",Výsledky!DJ63)</f>
        <v>50</v>
      </c>
      <c r="Z60" s="256">
        <f>IF(ISBLANK(Výsledky!$DQ$3),"",Výsledky!DQ63)</f>
        <v>0</v>
      </c>
      <c r="AA60" s="256" t="str">
        <f>IF(ISBLANK(Výsledky!$DX$3),"",Výsledky!DX63)</f>
        <v>-</v>
      </c>
      <c r="AB60" s="256" t="str">
        <f>IF(ISBLANK(Výsledky!$EE$3),"",Výsledky!EE63)</f>
        <v>-</v>
      </c>
      <c r="AC60" s="256" t="str">
        <f>IF(ISBLANK(Výsledky!$EL$3),"",Výsledky!EL63)</f>
        <v>-</v>
      </c>
      <c r="AD60" s="256" t="str">
        <f>IF(ISBLANK(Výsledky!$ES$3),"",Výsledky!ES63)</f>
        <v>-</v>
      </c>
      <c r="AE60" s="256" t="str">
        <f>IF(ISBLANK(Výsledky!$EZ$3),"",Výsledky!EZ63)</f>
        <v>-</v>
      </c>
      <c r="AF60" s="256" t="str">
        <f>IF(ISBLANK(Výsledky!$FG$3),"",Výsledky!FG63)</f>
        <v/>
      </c>
      <c r="AG60" s="256" t="str">
        <f>IF(ISBLANK(Výsledky!$FN$3),"",Výsledky!FN63)</f>
        <v/>
      </c>
      <c r="AH60" s="256" t="str">
        <f>IF(ISBLANK(Výsledky!$FU$3),"",Výsledky!FU63)</f>
        <v/>
      </c>
      <c r="AI60" s="256" t="str">
        <f>IF(ISBLANK(Výsledky!$GB$3),"",Výsledky!GB63)</f>
        <v/>
      </c>
      <c r="AJ60" s="256" t="str">
        <f>IF(ISBLANK(Výsledky!$GI$3),"",Výsledky!GI63)</f>
        <v/>
      </c>
      <c r="AK60" s="256" t="str">
        <f>IF(ISBLANK(Výsledky!$GP$3),"",Výsledky!GP63)</f>
        <v/>
      </c>
      <c r="AL60" s="256" t="str">
        <f>IF(ISBLANK(Výsledky!$GW$3),"",Výsledky!GW63)</f>
        <v/>
      </c>
      <c r="AM60" s="256" t="str">
        <f>IF(ISBLANK(Výsledky!$HD$3),"",Výsledky!HD63)</f>
        <v/>
      </c>
      <c r="AN60" s="256" t="str">
        <f>IF(ISBLANK(Výsledky!$HK$3),"",Výsledky!HK63)</f>
        <v/>
      </c>
      <c r="AO60" s="256" t="str">
        <f>IF(ISBLANK(Výsledky!$HR$3),"",Výsledky!HR63)</f>
        <v/>
      </c>
      <c r="AP60" s="256" t="str">
        <f>IF(ISBLANK(Výsledky!$HY$3),"",Výsledky!HY63)</f>
        <v/>
      </c>
      <c r="AQ60" s="256" t="str">
        <f>IF(ISBLANK(Výsledky!$IF$3),"",Výsledky!IF63)</f>
        <v/>
      </c>
      <c r="AR60" s="256" t="str">
        <f>IF(ISBLANK(Výsledky!$IM$3),"",Výsledky!IM63)</f>
        <v/>
      </c>
      <c r="AS60" s="256" t="str">
        <f>IF(ISBLANK(Výsledky!$IT$3),"",Výsledky!IT63)</f>
        <v/>
      </c>
      <c r="AT60" s="256" t="str">
        <f>IF(ISBLANK(Výsledky!$JA$3),"",Výsledky!JA63)</f>
        <v/>
      </c>
      <c r="AU60" s="256" t="str">
        <f>IF(ISBLANK(Výsledky!$JH$3),"",Výsledky!JH63)</f>
        <v/>
      </c>
      <c r="AV60" s="256" t="str">
        <f>IF(ISBLANK(Výsledky!$JO$3),"",Výsledky!JO63)</f>
        <v/>
      </c>
      <c r="AW60" s="256" t="str">
        <f>IF(ISBLANK(Výsledky!$JV$3),"",Výsledky!JV63)</f>
        <v/>
      </c>
      <c r="AX60" s="256" t="str">
        <f>IF(ISBLANK(Výsledky!$KC$3),"",Výsledky!KC63)</f>
        <v/>
      </c>
      <c r="AY60" s="256" t="str">
        <f>IF(ISBLANK(Výsledky!$KJ$3),"",Výsledky!KJ63)</f>
        <v/>
      </c>
      <c r="AZ60" s="256" t="str">
        <f>IF(ISBLANK(Výsledky!$KQ$3),"",Výsledky!KQ63)</f>
        <v/>
      </c>
      <c r="BA60" s="256" t="str">
        <f>IF(ISBLANK(Výsledky!$KX$3),"",Výsledky!KX63)</f>
        <v/>
      </c>
      <c r="BB60" s="256" t="str">
        <f>IF(ISBLANK(Výsledky!$LE$3),"",Výsledky!LE63)</f>
        <v/>
      </c>
      <c r="BC60" s="256" t="str">
        <f>IF(ISBLANK(Výsledky!$LL$3),"",Výsledky!LL63)</f>
        <v/>
      </c>
      <c r="BD60" s="256" t="str">
        <f>IF(ISBLANK(Výsledky!$LS$3),"",Výsledky!LS63)</f>
        <v/>
      </c>
      <c r="BE60" s="256" t="str">
        <f>IF(ISBLANK(Výsledky!$LZ$3),"",Výsledky!LZ63)</f>
        <v/>
      </c>
      <c r="BF60" s="256" t="str">
        <f>IF(ISBLANK(Výsledky!$MG$3),"",Výsledky!MG63)</f>
        <v/>
      </c>
      <c r="BG60" s="256" t="str">
        <f>IF(ISBLANK(Výsledky!$MN$3),"",Výsledky!MN63)</f>
        <v/>
      </c>
      <c r="BH60" s="256" t="str">
        <f>IF(ISBLANK(Výsledky!$MU$3),"",Výsledky!MU63)</f>
        <v/>
      </c>
      <c r="BI60" s="256" t="str">
        <f>IF(ISBLANK(Výsledky!$NB$3),"",Výsledky!NB63)</f>
        <v/>
      </c>
      <c r="BJ60" s="256" t="str">
        <f>IF(ISBLANK(Výsledky!$NI$3),"",Výsledky!NI63)</f>
        <v/>
      </c>
      <c r="BK60" s="256" t="str">
        <f>IF(ISBLANK(Výsledky!$NP$3),"",Výsledky!NP63)</f>
        <v/>
      </c>
      <c r="BL60" s="256" t="str">
        <f>IF(ISBLANK(Výsledky!$NW$3),"",Výsledky!NW63)</f>
        <v/>
      </c>
      <c r="BM60" s="256" t="str">
        <f>IF(ISBLANK(Výsledky!$OD$3),"",Výsledky!OD63)</f>
        <v/>
      </c>
      <c r="BN60" s="256" t="str">
        <f>IF(ISBLANK(Výsledky!$OK$3),"",Výsledky!OK63)</f>
        <v/>
      </c>
      <c r="BO60" s="256" t="str">
        <f>IF(ISBLANK(Výsledky!$OR$3),"",Výsledky!OR63)</f>
        <v/>
      </c>
      <c r="BP60" s="256" t="str">
        <f>IF(ISBLANK(Výsledky!$OY$3),"",Výsledky!OY63)</f>
        <v/>
      </c>
      <c r="BQ60" s="256" t="str">
        <f>IF(ISBLANK(Výsledky!$PF$3),"",Výsledky!PF63)</f>
        <v/>
      </c>
      <c r="BR60" s="256" t="str">
        <f>IF(ISBLANK(Výsledky!$PM$3),"",Výsledky!PM63)</f>
        <v/>
      </c>
      <c r="BS60" s="256" t="str">
        <f>IF(ISBLANK(Výsledky!$PT$3),"",Výsledky!PT63)</f>
        <v/>
      </c>
      <c r="BT60" s="256" t="str">
        <f>IF(ISBLANK(Výsledky!$QA$3),"",Výsledky!QA63)</f>
        <v/>
      </c>
      <c r="BU60" s="256" t="str">
        <f>IF(ISBLANK(Výsledky!$QH$3),"",Výsledky!QH63)</f>
        <v/>
      </c>
      <c r="BV60" s="256" t="str">
        <f>IF(ISBLANK(Výsledky!$QO$3),"",Výsledky!QO63)</f>
        <v/>
      </c>
      <c r="BW60" s="291" t="str">
        <f>IF(ISBLANK(Výsledky!$QV$3),"",Výsledky!QV63)</f>
        <v/>
      </c>
      <c r="BX60" s="122"/>
      <c r="BY60" s="122"/>
      <c r="BZ60" s="49"/>
      <c r="CA60" s="122"/>
      <c r="CB60" s="378"/>
      <c r="CC60" s="378"/>
      <c r="CD60" s="378"/>
      <c r="CE60" s="378"/>
      <c r="CF60" s="378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" x14ac:dyDescent="0.2">
      <c r="A61" s="1"/>
      <c r="B61" s="240" t="s">
        <v>334</v>
      </c>
      <c r="C61" s="53">
        <f>Tipy!A33</f>
        <v>71</v>
      </c>
      <c r="D61" s="242" t="str">
        <f>IF(Tipy!B33="","",Tipy!B33)</f>
        <v>lfcanfield</v>
      </c>
      <c r="E61" s="51">
        <f>SUM(F61:J61)</f>
        <v>370</v>
      </c>
      <c r="F61" s="246">
        <f>IF(ISBLANK(Výsledky!$I$3),"-",SUM(K61:O61,Q61,S61,U61,V61,X61,Z61,AB61,AC61,AE61:AG61,AI61,AK61:AM61,AP61,AS61:AU61,AW61,AY61,BB61,BD61,BG61:BJ61,BL61,BO61,BP61,BR61,BT61,BU61))</f>
        <v>290</v>
      </c>
      <c r="G61" s="267">
        <f>IF(ISBLANK(Výsledky!$AY$3),"-",SUM(P61,T61,W61,AA61,AD61,AH61,AV61,AX61,BC61,BE61,BK61,BM61,BQ61,BS61,BV61))</f>
        <v>50</v>
      </c>
      <c r="H61" s="268">
        <f>IF(ISBLANK(Výsledky!$BM$3),"-",SUM(R61,Y61,AJ61,AO61,AQ61,AZ61))</f>
        <v>30</v>
      </c>
      <c r="I61" s="247" t="str">
        <f>IF(ISBLANK(Výsledky!$GI$3),"-",SUM(AN61,AR61,BA61,BF61,BN61,BW61))</f>
        <v>-</v>
      </c>
      <c r="J61" s="262" t="str">
        <f>IF(ISBLANK(Výsledky!$I$3),"",Výsledky!I39)</f>
        <v>-</v>
      </c>
      <c r="K61" s="265" t="str">
        <f>IF(ISBLANK(Výsledky!$P$3),"",Výsledky!P39)</f>
        <v>-</v>
      </c>
      <c r="L61" s="266">
        <f>IF(ISBLANK(Výsledky!$W$3),"",Výsledky!W39)</f>
        <v>40</v>
      </c>
      <c r="M61" s="256">
        <f>IF(ISBLANK(Výsledky!$AD$3),"",Výsledky!AD39)</f>
        <v>10</v>
      </c>
      <c r="N61" s="256">
        <f>IF(ISBLANK(Výsledky!$AK$3),"",Výsledky!AK39)</f>
        <v>20</v>
      </c>
      <c r="O61" s="256">
        <f>IF(ISBLANK(Výsledky!$AR$3),"",Výsledky!AR39)</f>
        <v>50</v>
      </c>
      <c r="P61" s="256">
        <f>IF(ISBLANK(Výsledky!$AY$3),"",Výsledky!AY39)</f>
        <v>20</v>
      </c>
      <c r="Q61" s="256">
        <f>IF(ISBLANK(Výsledky!$BF$3),"",Výsledky!BF39)</f>
        <v>40</v>
      </c>
      <c r="R61" s="256">
        <f>IF(ISBLANK(Výsledky!$BM$3),"",Výsledky!BM39)</f>
        <v>30</v>
      </c>
      <c r="S61" s="256">
        <f>IF(ISBLANK(Výsledky!$BT$3),"",Výsledky!BT39)</f>
        <v>0</v>
      </c>
      <c r="T61" s="256">
        <f>IF(ISBLANK(Výsledky!$CA$3),"",Výsledky!CA39)</f>
        <v>20</v>
      </c>
      <c r="U61" s="256">
        <f>IF(ISBLANK(Výsledky!$CH$3),"",Výsledky!CH39)</f>
        <v>0</v>
      </c>
      <c r="V61" s="256">
        <f>IF(ISBLANK(Výsledky!$CO$3),"",Výsledky!CO39)</f>
        <v>20</v>
      </c>
      <c r="W61" s="256">
        <f>IF(ISBLANK(Výsledky!$CV$3),"",Výsledky!CV39)</f>
        <v>0</v>
      </c>
      <c r="X61" s="256">
        <f>IF(ISBLANK(Výsledky!$DC$3),"",Výsledky!DC39)</f>
        <v>40</v>
      </c>
      <c r="Y61" s="256" t="str">
        <f>IF(ISBLANK(Výsledky!$DJ$3),"",Výsledky!DJ39)</f>
        <v>-</v>
      </c>
      <c r="Z61" s="256">
        <f>IF(ISBLANK(Výsledky!$DQ$3),"",Výsledky!DQ39)</f>
        <v>0</v>
      </c>
      <c r="AA61" s="256">
        <f>IF(ISBLANK(Výsledky!$DX$3),"",Výsledky!DX39)</f>
        <v>10</v>
      </c>
      <c r="AB61" s="256">
        <f>IF(ISBLANK(Výsledky!$EE$3),"",Výsledky!EE39)</f>
        <v>50</v>
      </c>
      <c r="AC61" s="256">
        <f>IF(ISBLANK(Výsledky!$EL$3),"",Výsledky!EL39)</f>
        <v>20</v>
      </c>
      <c r="AD61" s="256" t="str">
        <f>IF(ISBLANK(Výsledky!$ES$3),"",Výsledky!ES39)</f>
        <v>-</v>
      </c>
      <c r="AE61" s="256" t="str">
        <f>IF(ISBLANK(Výsledky!$EZ$3),"",Výsledky!EZ39)</f>
        <v>-</v>
      </c>
      <c r="AF61" s="256" t="str">
        <f>IF(ISBLANK(Výsledky!$FG$3),"",Výsledky!FG39)</f>
        <v/>
      </c>
      <c r="AG61" s="256" t="str">
        <f>IF(ISBLANK(Výsledky!$FN$3),"",Výsledky!FN39)</f>
        <v/>
      </c>
      <c r="AH61" s="256" t="str">
        <f>IF(ISBLANK(Výsledky!$FU$3),"",Výsledky!FU39)</f>
        <v/>
      </c>
      <c r="AI61" s="256" t="str">
        <f>IF(ISBLANK(Výsledky!$GB$3),"",Výsledky!GB39)</f>
        <v/>
      </c>
      <c r="AJ61" s="256" t="str">
        <f>IF(ISBLANK(Výsledky!$GI$3),"",Výsledky!GI39)</f>
        <v/>
      </c>
      <c r="AK61" s="256" t="str">
        <f>IF(ISBLANK(Výsledky!$GP$3),"",Výsledky!GP39)</f>
        <v/>
      </c>
      <c r="AL61" s="256" t="str">
        <f>IF(ISBLANK(Výsledky!$GW$3),"",Výsledky!GW39)</f>
        <v/>
      </c>
      <c r="AM61" s="256" t="str">
        <f>IF(ISBLANK(Výsledky!$HD$3),"",Výsledky!HD39)</f>
        <v/>
      </c>
      <c r="AN61" s="256" t="str">
        <f>IF(ISBLANK(Výsledky!$HK$3),"",Výsledky!HK39)</f>
        <v/>
      </c>
      <c r="AO61" s="256" t="str">
        <f>IF(ISBLANK(Výsledky!$HR$3),"",Výsledky!HR39)</f>
        <v/>
      </c>
      <c r="AP61" s="256" t="str">
        <f>IF(ISBLANK(Výsledky!$HY$3),"",Výsledky!HY39)</f>
        <v/>
      </c>
      <c r="AQ61" s="256" t="str">
        <f>IF(ISBLANK(Výsledky!$IF$3),"",Výsledky!IF39)</f>
        <v/>
      </c>
      <c r="AR61" s="256" t="str">
        <f>IF(ISBLANK(Výsledky!$IM$3),"",Výsledky!IM39)</f>
        <v/>
      </c>
      <c r="AS61" s="256" t="str">
        <f>IF(ISBLANK(Výsledky!$IT$3),"",Výsledky!IT39)</f>
        <v/>
      </c>
      <c r="AT61" s="256" t="str">
        <f>IF(ISBLANK(Výsledky!$JA$3),"",Výsledky!JA39)</f>
        <v/>
      </c>
      <c r="AU61" s="256" t="str">
        <f>IF(ISBLANK(Výsledky!$JH$3),"",Výsledky!JH39)</f>
        <v/>
      </c>
      <c r="AV61" s="256" t="str">
        <f>IF(ISBLANK(Výsledky!$JO$3),"",Výsledky!JO39)</f>
        <v/>
      </c>
      <c r="AW61" s="256" t="str">
        <f>IF(ISBLANK(Výsledky!$JV$3),"",Výsledky!JV39)</f>
        <v/>
      </c>
      <c r="AX61" s="256" t="str">
        <f>IF(ISBLANK(Výsledky!$KC$3),"",Výsledky!KC39)</f>
        <v/>
      </c>
      <c r="AY61" s="256" t="str">
        <f>IF(ISBLANK(Výsledky!$KJ$3),"",Výsledky!KJ39)</f>
        <v/>
      </c>
      <c r="AZ61" s="256" t="str">
        <f>IF(ISBLANK(Výsledky!$KQ$3),"",Výsledky!KQ39)</f>
        <v/>
      </c>
      <c r="BA61" s="256" t="str">
        <f>IF(ISBLANK(Výsledky!$KX$3),"",Výsledky!KX39)</f>
        <v/>
      </c>
      <c r="BB61" s="256" t="str">
        <f>IF(ISBLANK(Výsledky!$LE$3),"",Výsledky!LE39)</f>
        <v/>
      </c>
      <c r="BC61" s="256" t="str">
        <f>IF(ISBLANK(Výsledky!$LL$3),"",Výsledky!LL39)</f>
        <v/>
      </c>
      <c r="BD61" s="256" t="str">
        <f>IF(ISBLANK(Výsledky!$LS$3),"",Výsledky!LS39)</f>
        <v/>
      </c>
      <c r="BE61" s="256" t="str">
        <f>IF(ISBLANK(Výsledky!$LZ$3),"",Výsledky!LZ39)</f>
        <v/>
      </c>
      <c r="BF61" s="256" t="str">
        <f>IF(ISBLANK(Výsledky!$MG$3),"",Výsledky!MG39)</f>
        <v/>
      </c>
      <c r="BG61" s="256" t="str">
        <f>IF(ISBLANK(Výsledky!$MN$3),"",Výsledky!MN39)</f>
        <v/>
      </c>
      <c r="BH61" s="256" t="str">
        <f>IF(ISBLANK(Výsledky!$MU$3),"",Výsledky!MU39)</f>
        <v/>
      </c>
      <c r="BI61" s="256" t="str">
        <f>IF(ISBLANK(Výsledky!$NB$3),"",Výsledky!NB39)</f>
        <v/>
      </c>
      <c r="BJ61" s="256" t="str">
        <f>IF(ISBLANK(Výsledky!$NI$3),"",Výsledky!NI39)</f>
        <v/>
      </c>
      <c r="BK61" s="256" t="str">
        <f>IF(ISBLANK(Výsledky!$NP$3),"",Výsledky!NP39)</f>
        <v/>
      </c>
      <c r="BL61" s="256" t="str">
        <f>IF(ISBLANK(Výsledky!$NW$3),"",Výsledky!NW39)</f>
        <v/>
      </c>
      <c r="BM61" s="256" t="str">
        <f>IF(ISBLANK(Výsledky!$OD$3),"",Výsledky!OD39)</f>
        <v/>
      </c>
      <c r="BN61" s="256" t="str">
        <f>IF(ISBLANK(Výsledky!$OK$3),"",Výsledky!OK39)</f>
        <v/>
      </c>
      <c r="BO61" s="256" t="str">
        <f>IF(ISBLANK(Výsledky!$OR$3),"",Výsledky!OR39)</f>
        <v/>
      </c>
      <c r="BP61" s="256" t="str">
        <f>IF(ISBLANK(Výsledky!$OY$3),"",Výsledky!OY39)</f>
        <v/>
      </c>
      <c r="BQ61" s="256" t="str">
        <f>IF(ISBLANK(Výsledky!$PF$3),"",Výsledky!PF39)</f>
        <v/>
      </c>
      <c r="BR61" s="256" t="str">
        <f>IF(ISBLANK(Výsledky!$PM$3),"",Výsledky!PM39)</f>
        <v/>
      </c>
      <c r="BS61" s="256" t="str">
        <f>IF(ISBLANK(Výsledky!$PT$3),"",Výsledky!PT39)</f>
        <v/>
      </c>
      <c r="BT61" s="256" t="str">
        <f>IF(ISBLANK(Výsledky!$QA$3),"",Výsledky!QA39)</f>
        <v/>
      </c>
      <c r="BU61" s="256" t="str">
        <f>IF(ISBLANK(Výsledky!$QH$3),"",Výsledky!QH39)</f>
        <v/>
      </c>
      <c r="BV61" s="256" t="str">
        <f>IF(ISBLANK(Výsledky!$QO$3),"",Výsledky!QO39)</f>
        <v/>
      </c>
      <c r="BW61" s="291" t="str">
        <f>IF(ISBLANK(Výsledky!$QV$3),"",Výsledky!QV39)</f>
        <v/>
      </c>
      <c r="BX61" s="122"/>
      <c r="BY61" s="122"/>
      <c r="BZ61" s="49"/>
      <c r="CA61" s="122"/>
      <c r="CB61" s="378"/>
      <c r="CC61" s="378"/>
      <c r="CD61" s="378"/>
      <c r="CE61" s="378"/>
      <c r="CF61" s="378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" x14ac:dyDescent="0.2">
      <c r="A62" s="1"/>
      <c r="B62" s="240" t="s">
        <v>335</v>
      </c>
      <c r="C62" s="53">
        <f>Tipy!A9</f>
        <v>46</v>
      </c>
      <c r="D62" s="242" t="str">
        <f>IF(Tipy!B9="","",Tipy!B9)</f>
        <v>Andygoatcaroll</v>
      </c>
      <c r="E62" s="51">
        <f>SUM(F62:J62)</f>
        <v>330</v>
      </c>
      <c r="F62" s="246">
        <f>IF(ISBLANK(Výsledky!$I$3),"-",SUM(K62:O62,Q62,S62,U62,V62,X62,Z62,AB62,AC62,AE62:AG62,AI62,AK62:AM62,AP62,AS62:AU62,AW62,AY62,BB62,BD62,BG62:BJ62,BL62,BO62,BP62,BR62,BT62,BU62))</f>
        <v>230</v>
      </c>
      <c r="G62" s="267">
        <f>IF(ISBLANK(Výsledky!$AY$3),"-",SUM(P62,T62,W62,AA62,AD62,AH62,AV62,AX62,BC62,BE62,BK62,BM62,BQ62,BS62,BV62))</f>
        <v>0</v>
      </c>
      <c r="H62" s="268">
        <f>IF(ISBLANK(Výsledky!$BM$3),"-",SUM(R62,Y62,AJ62,AO62,AQ62,AZ62))</f>
        <v>100</v>
      </c>
      <c r="I62" s="247" t="str">
        <f>IF(ISBLANK(Výsledky!$GI$3),"-",SUM(AN62,AR62,BA62,BF62,BN62,BW62))</f>
        <v>-</v>
      </c>
      <c r="J62" s="262" t="str">
        <f>IF(ISBLANK(Výsledky!$I$3),"",Výsledky!I15)</f>
        <v>-</v>
      </c>
      <c r="K62" s="265">
        <f>IF(ISBLANK(Výsledky!$P$3),"",Výsledky!P15)</f>
        <v>0</v>
      </c>
      <c r="L62" s="266">
        <f>IF(ISBLANK(Výsledky!$W$3),"",Výsledky!W15)</f>
        <v>40</v>
      </c>
      <c r="M62" s="256" t="str">
        <f>IF(ISBLANK(Výsledky!$AD$3),"",Výsledky!AD15)</f>
        <v>-</v>
      </c>
      <c r="N62" s="256">
        <f>IF(ISBLANK(Výsledky!$AK$3),"",Výsledky!AK15)</f>
        <v>20</v>
      </c>
      <c r="O62" s="256">
        <f>IF(ISBLANK(Výsledky!$AR$3),"",Výsledky!AR15)</f>
        <v>20</v>
      </c>
      <c r="P62" s="256" t="str">
        <f>IF(ISBLANK(Výsledky!$AY$3),"",Výsledky!AY15)</f>
        <v>-</v>
      </c>
      <c r="Q62" s="256">
        <f>IF(ISBLANK(Výsledky!$BF$3),"",Výsledky!BF15)</f>
        <v>40</v>
      </c>
      <c r="R62" s="256">
        <f>IF(ISBLANK(Výsledky!$BM$3),"",Výsledky!BM15)</f>
        <v>50</v>
      </c>
      <c r="S62" s="256">
        <f>IF(ISBLANK(Výsledky!$BT$3),"",Výsledky!BT15)</f>
        <v>0</v>
      </c>
      <c r="T62" s="256" t="str">
        <f>IF(ISBLANK(Výsledky!$CA$3),"",Výsledky!CA15)</f>
        <v>-</v>
      </c>
      <c r="U62" s="256">
        <f>IF(ISBLANK(Výsledky!$CH$3),"",Výsledky!CH15)</f>
        <v>0</v>
      </c>
      <c r="V62" s="256">
        <f>IF(ISBLANK(Výsledky!$CO$3),"",Výsledky!CO15)</f>
        <v>30</v>
      </c>
      <c r="W62" s="256" t="str">
        <f>IF(ISBLANK(Výsledky!$CV$3),"",Výsledky!CV15)</f>
        <v>-</v>
      </c>
      <c r="X62" s="256">
        <f>IF(ISBLANK(Výsledky!$DC$3),"",Výsledky!DC15)</f>
        <v>30</v>
      </c>
      <c r="Y62" s="256">
        <f>IF(ISBLANK(Výsledky!$DJ$3),"",Výsledky!DJ15)</f>
        <v>50</v>
      </c>
      <c r="Z62" s="256" t="str">
        <f>IF(ISBLANK(Výsledky!$DQ$3),"",Výsledky!DQ15)</f>
        <v>-</v>
      </c>
      <c r="AA62" s="256" t="str">
        <f>IF(ISBLANK(Výsledky!$DX$3),"",Výsledky!DX15)</f>
        <v>-</v>
      </c>
      <c r="AB62" s="256">
        <f>IF(ISBLANK(Výsledky!$EE$3),"",Výsledky!EE15)</f>
        <v>30</v>
      </c>
      <c r="AC62" s="256">
        <f>IF(ISBLANK(Výsledky!$EL$3),"",Výsledky!EL15)</f>
        <v>20</v>
      </c>
      <c r="AD62" s="256" t="str">
        <f>IF(ISBLANK(Výsledky!$ES$3),"",Výsledky!ES15)</f>
        <v>-</v>
      </c>
      <c r="AE62" s="256" t="str">
        <f>IF(ISBLANK(Výsledky!$EZ$3),"",Výsledky!EZ15)</f>
        <v>-</v>
      </c>
      <c r="AF62" s="256" t="str">
        <f>IF(ISBLANK(Výsledky!$FG$3),"",Výsledky!FG15)</f>
        <v/>
      </c>
      <c r="AG62" s="256" t="str">
        <f>IF(ISBLANK(Výsledky!$FN$3),"",Výsledky!FN15)</f>
        <v/>
      </c>
      <c r="AH62" s="256" t="str">
        <f>IF(ISBLANK(Výsledky!$FU$3),"",Výsledky!FU15)</f>
        <v/>
      </c>
      <c r="AI62" s="256" t="str">
        <f>IF(ISBLANK(Výsledky!$GB$3),"",Výsledky!GB15)</f>
        <v/>
      </c>
      <c r="AJ62" s="256" t="str">
        <f>IF(ISBLANK(Výsledky!$GI$3),"",Výsledky!GI15)</f>
        <v/>
      </c>
      <c r="AK62" s="256" t="str">
        <f>IF(ISBLANK(Výsledky!$GP$3),"",Výsledky!GP15)</f>
        <v/>
      </c>
      <c r="AL62" s="256" t="str">
        <f>IF(ISBLANK(Výsledky!$GW$3),"",Výsledky!GW15)</f>
        <v/>
      </c>
      <c r="AM62" s="256" t="str">
        <f>IF(ISBLANK(Výsledky!$HD$3),"",Výsledky!HD15)</f>
        <v/>
      </c>
      <c r="AN62" s="256" t="str">
        <f>IF(ISBLANK(Výsledky!$HK$3),"",Výsledky!HK15)</f>
        <v/>
      </c>
      <c r="AO62" s="256" t="str">
        <f>IF(ISBLANK(Výsledky!$HR$3),"",Výsledky!HR15)</f>
        <v/>
      </c>
      <c r="AP62" s="256" t="str">
        <f>IF(ISBLANK(Výsledky!$HY$3),"",Výsledky!HY15)</f>
        <v/>
      </c>
      <c r="AQ62" s="256" t="str">
        <f>IF(ISBLANK(Výsledky!$IF$3),"",Výsledky!IF15)</f>
        <v/>
      </c>
      <c r="AR62" s="256" t="str">
        <f>IF(ISBLANK(Výsledky!$IM$3),"",Výsledky!IM15)</f>
        <v/>
      </c>
      <c r="AS62" s="256" t="str">
        <f>IF(ISBLANK(Výsledky!$IT$3),"",Výsledky!IT15)</f>
        <v/>
      </c>
      <c r="AT62" s="256" t="str">
        <f>IF(ISBLANK(Výsledky!$JA$3),"",Výsledky!JA15)</f>
        <v/>
      </c>
      <c r="AU62" s="256" t="str">
        <f>IF(ISBLANK(Výsledky!$JH$3),"",Výsledky!JH15)</f>
        <v/>
      </c>
      <c r="AV62" s="256" t="str">
        <f>IF(ISBLANK(Výsledky!$JO$3),"",Výsledky!JO15)</f>
        <v/>
      </c>
      <c r="AW62" s="256" t="str">
        <f>IF(ISBLANK(Výsledky!$JV$3),"",Výsledky!JV15)</f>
        <v/>
      </c>
      <c r="AX62" s="256" t="str">
        <f>IF(ISBLANK(Výsledky!$KC$3),"",Výsledky!KC15)</f>
        <v/>
      </c>
      <c r="AY62" s="256" t="str">
        <f>IF(ISBLANK(Výsledky!$KJ$3),"",Výsledky!KJ15)</f>
        <v/>
      </c>
      <c r="AZ62" s="256" t="str">
        <f>IF(ISBLANK(Výsledky!$KQ$3),"",Výsledky!KQ15)</f>
        <v/>
      </c>
      <c r="BA62" s="256" t="str">
        <f>IF(ISBLANK(Výsledky!$KX$3),"",Výsledky!KX15)</f>
        <v/>
      </c>
      <c r="BB62" s="256" t="str">
        <f>IF(ISBLANK(Výsledky!$LE$3),"",Výsledky!LE15)</f>
        <v/>
      </c>
      <c r="BC62" s="256" t="str">
        <f>IF(ISBLANK(Výsledky!$LL$3),"",Výsledky!LL15)</f>
        <v/>
      </c>
      <c r="BD62" s="256" t="str">
        <f>IF(ISBLANK(Výsledky!$LS$3),"",Výsledky!LS15)</f>
        <v/>
      </c>
      <c r="BE62" s="256" t="str">
        <f>IF(ISBLANK(Výsledky!$LZ$3),"",Výsledky!LZ15)</f>
        <v/>
      </c>
      <c r="BF62" s="256" t="str">
        <f>IF(ISBLANK(Výsledky!$MG$3),"",Výsledky!MG15)</f>
        <v/>
      </c>
      <c r="BG62" s="256" t="str">
        <f>IF(ISBLANK(Výsledky!$MN$3),"",Výsledky!MN15)</f>
        <v/>
      </c>
      <c r="BH62" s="256" t="str">
        <f>IF(ISBLANK(Výsledky!$MU$3),"",Výsledky!MU15)</f>
        <v/>
      </c>
      <c r="BI62" s="256" t="str">
        <f>IF(ISBLANK(Výsledky!$NB$3),"",Výsledky!NB15)</f>
        <v/>
      </c>
      <c r="BJ62" s="256" t="str">
        <f>IF(ISBLANK(Výsledky!$NI$3),"",Výsledky!NI15)</f>
        <v/>
      </c>
      <c r="BK62" s="256" t="str">
        <f>IF(ISBLANK(Výsledky!$NP$3),"",Výsledky!NP15)</f>
        <v/>
      </c>
      <c r="BL62" s="256" t="str">
        <f>IF(ISBLANK(Výsledky!$NW$3),"",Výsledky!NW15)</f>
        <v/>
      </c>
      <c r="BM62" s="256" t="str">
        <f>IF(ISBLANK(Výsledky!$OD$3),"",Výsledky!OD15)</f>
        <v/>
      </c>
      <c r="BN62" s="256" t="str">
        <f>IF(ISBLANK(Výsledky!$OK$3),"",Výsledky!OK15)</f>
        <v/>
      </c>
      <c r="BO62" s="256" t="str">
        <f>IF(ISBLANK(Výsledky!$OR$3),"",Výsledky!OR15)</f>
        <v/>
      </c>
      <c r="BP62" s="256" t="str">
        <f>IF(ISBLANK(Výsledky!$OY$3),"",Výsledky!OY15)</f>
        <v/>
      </c>
      <c r="BQ62" s="256" t="str">
        <f>IF(ISBLANK(Výsledky!$PF$3),"",Výsledky!PF15)</f>
        <v/>
      </c>
      <c r="BR62" s="256" t="str">
        <f>IF(ISBLANK(Výsledky!$PM$3),"",Výsledky!PM15)</f>
        <v/>
      </c>
      <c r="BS62" s="256" t="str">
        <f>IF(ISBLANK(Výsledky!$PT$3),"",Výsledky!PT15)</f>
        <v/>
      </c>
      <c r="BT62" s="256" t="str">
        <f>IF(ISBLANK(Výsledky!$QA$3),"",Výsledky!QA15)</f>
        <v/>
      </c>
      <c r="BU62" s="256" t="str">
        <f>IF(ISBLANK(Výsledky!$QH$3),"",Výsledky!QH15)</f>
        <v/>
      </c>
      <c r="BV62" s="256" t="str">
        <f>IF(ISBLANK(Výsledky!$QO$3),"",Výsledky!QO15)</f>
        <v/>
      </c>
      <c r="BW62" s="291" t="str">
        <f>IF(ISBLANK(Výsledky!$QV$3),"",Výsledky!QV15)</f>
        <v/>
      </c>
      <c r="BX62" s="49"/>
      <c r="BY62" s="122"/>
      <c r="BZ62" s="49"/>
      <c r="CA62" s="122"/>
      <c r="CB62" s="378"/>
      <c r="CC62" s="378"/>
      <c r="CD62" s="378"/>
      <c r="CE62" s="378"/>
      <c r="CF62" s="378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hidden="1" x14ac:dyDescent="0.2">
      <c r="A63" s="1"/>
      <c r="B63" s="240" t="s">
        <v>336</v>
      </c>
      <c r="C63" s="53">
        <f>Tipy!A58</f>
        <v>72</v>
      </c>
      <c r="D63" s="242" t="str">
        <f>IF(Tipy!B58="","",Tipy!B58)</f>
        <v>Pikardo</v>
      </c>
      <c r="E63" s="51">
        <f>SUM(F63:J63)</f>
        <v>300</v>
      </c>
      <c r="F63" s="246">
        <f>IF(ISBLANK(Výsledky!$I$3),"-",SUM(K63:O63,Q63,S63,U63,V63,X63,Z63,AB63,AC63,AE63:AG63,AI63,AK63:AM63,AP63,AS63:AU63,AW63,AY63,BB63,BD63,BG63:BJ63,BL63,BO63,BP63,BR63,BT63,BU63))</f>
        <v>140</v>
      </c>
      <c r="G63" s="267">
        <f>IF(ISBLANK(Výsledky!$AY$3),"-",SUM(P63,T63,W63,AA63,AD63,AH63,AV63,AX63,BC63,BE63,BK63,BM63,BQ63,BS63,BV63))</f>
        <v>90</v>
      </c>
      <c r="H63" s="268">
        <f>IF(ISBLANK(Výsledky!$BM$3),"-",SUM(R63,Y63,AJ63,AO63,AQ63,AZ63))</f>
        <v>70</v>
      </c>
      <c r="I63" s="247" t="str">
        <f>IF(ISBLANK(Výsledky!$GI$3),"-",SUM(AN63,AR63,BA63,BF63,BN63,BW63))</f>
        <v>-</v>
      </c>
      <c r="J63" s="262" t="str">
        <f>IF(ISBLANK(Výsledky!$I$3),"",Výsledky!I62)</f>
        <v>-</v>
      </c>
      <c r="K63" s="265" t="str">
        <f>IF(ISBLANK(Výsledky!$P$3),"",Výsledky!P63)</f>
        <v>-</v>
      </c>
      <c r="L63" s="266" t="str">
        <f>IF(ISBLANK(Výsledky!$W$3),"",Výsledky!W63)</f>
        <v>-</v>
      </c>
      <c r="M63" s="256">
        <f>IF(ISBLANK(Výsledky!$AD$3),"",Výsledky!AD63)</f>
        <v>30</v>
      </c>
      <c r="N63" s="256">
        <f>IF(ISBLANK(Výsledky!$AK$3),"",Výsledky!AK64)</f>
        <v>30</v>
      </c>
      <c r="O63" s="256">
        <f>IF(ISBLANK(Výsledky!$AR$3),"",Výsledky!AR64)</f>
        <v>80</v>
      </c>
      <c r="P63" s="256">
        <f>IF(ISBLANK(Výsledky!$AY$3),"",Výsledky!AY64)</f>
        <v>50</v>
      </c>
      <c r="Q63" s="256" t="str">
        <f>IF(ISBLANK(Výsledky!$BF$3),"",Výsledky!BF64)</f>
        <v>-</v>
      </c>
      <c r="R63" s="256">
        <f>IF(ISBLANK(Výsledky!$BM$3),"",Výsledky!BM64)</f>
        <v>70</v>
      </c>
      <c r="S63" s="256">
        <f>IF(ISBLANK(Výsledky!$BT$3),"",Výsledky!BT64)</f>
        <v>0</v>
      </c>
      <c r="T63" s="256">
        <f>IF(ISBLANK(Výsledky!$CA$3),"",Výsledky!CA64)</f>
        <v>40</v>
      </c>
      <c r="U63" s="256" t="str">
        <f>IF(ISBLANK(Výsledky!$CH$3),"",Výsledky!CH64)</f>
        <v>-</v>
      </c>
      <c r="V63" s="256" t="str">
        <f>IF(ISBLANK(Výsledky!$CO$3),"",Výsledky!CO64)</f>
        <v>-</v>
      </c>
      <c r="W63" s="256" t="str">
        <f>IF(ISBLANK(Výsledky!$CV$3),"",Výsledky!CV64)</f>
        <v>-</v>
      </c>
      <c r="X63" s="256" t="str">
        <f>IF(ISBLANK(Výsledky!$DC$3),"",Výsledky!DC64)</f>
        <v>-</v>
      </c>
      <c r="Y63" s="256" t="str">
        <f>IF(ISBLANK(Výsledky!$DJ$3),"",Výsledky!DJ64)</f>
        <v>-</v>
      </c>
      <c r="Z63" s="256" t="str">
        <f>IF(ISBLANK(Výsledky!$DQ$3),"",Výsledky!DQ64)</f>
        <v>-</v>
      </c>
      <c r="AA63" s="256" t="str">
        <f>IF(ISBLANK(Výsledky!$DX$3),"",Výsledky!DX64)</f>
        <v>-</v>
      </c>
      <c r="AB63" s="256" t="str">
        <f>IF(ISBLANK(Výsledky!$EE$3),"",Výsledky!EE64)</f>
        <v>-</v>
      </c>
      <c r="AC63" s="256" t="str">
        <f>IF(ISBLANK(Výsledky!$EL$3),"",Výsledky!EL64)</f>
        <v>-</v>
      </c>
      <c r="AD63" s="256" t="str">
        <f>IF(ISBLANK(Výsledky!$ES$3),"",Výsledky!ES64)</f>
        <v>-</v>
      </c>
      <c r="AE63" s="256" t="str">
        <f>IF(ISBLANK(Výsledky!$EZ$3),"",Výsledky!EZ64)</f>
        <v>-</v>
      </c>
      <c r="AF63" s="256" t="str">
        <f>IF(ISBLANK(Výsledky!$FG$3),"",Výsledky!FG64)</f>
        <v/>
      </c>
      <c r="AG63" s="256" t="str">
        <f>IF(ISBLANK(Výsledky!$FN$3),"",Výsledky!FN64)</f>
        <v/>
      </c>
      <c r="AH63" s="256" t="str">
        <f>IF(ISBLANK(Výsledky!$FU$3),"",Výsledky!FU64)</f>
        <v/>
      </c>
      <c r="AI63" s="256" t="str">
        <f>IF(ISBLANK(Výsledky!$GB$3),"",Výsledky!GB64)</f>
        <v/>
      </c>
      <c r="AJ63" s="256" t="str">
        <f>IF(ISBLANK(Výsledky!$GI$3),"",Výsledky!GI64)</f>
        <v/>
      </c>
      <c r="AK63" s="256" t="str">
        <f>IF(ISBLANK(Výsledky!$GP$3),"",Výsledky!GP64)</f>
        <v/>
      </c>
      <c r="AL63" s="256" t="str">
        <f>IF(ISBLANK(Výsledky!$GW$3),"",Výsledky!GW64)</f>
        <v/>
      </c>
      <c r="AM63" s="256" t="str">
        <f>IF(ISBLANK(Výsledky!$HD$3),"",Výsledky!HD64)</f>
        <v/>
      </c>
      <c r="AN63" s="256" t="str">
        <f>IF(ISBLANK(Výsledky!$HK$3),"",Výsledky!HK64)</f>
        <v/>
      </c>
      <c r="AO63" s="256" t="str">
        <f>IF(ISBLANK(Výsledky!$HR$3),"",Výsledky!HR64)</f>
        <v/>
      </c>
      <c r="AP63" s="256" t="str">
        <f>IF(ISBLANK(Výsledky!$HY$3),"",Výsledky!HY64)</f>
        <v/>
      </c>
      <c r="AQ63" s="256" t="str">
        <f>IF(ISBLANK(Výsledky!$IF$3),"",Výsledky!IF64)</f>
        <v/>
      </c>
      <c r="AR63" s="256" t="str">
        <f>IF(ISBLANK(Výsledky!$IM$3),"",Výsledky!IM64)</f>
        <v/>
      </c>
      <c r="AS63" s="256" t="str">
        <f>IF(ISBLANK(Výsledky!$IT$3),"",Výsledky!IT64)</f>
        <v/>
      </c>
      <c r="AT63" s="256" t="str">
        <f>IF(ISBLANK(Výsledky!$JA$3),"",Výsledky!JA64)</f>
        <v/>
      </c>
      <c r="AU63" s="256" t="str">
        <f>IF(ISBLANK(Výsledky!$JH$3),"",Výsledky!JH64)</f>
        <v/>
      </c>
      <c r="AV63" s="256" t="str">
        <f>IF(ISBLANK(Výsledky!$JO$3),"",Výsledky!JO64)</f>
        <v/>
      </c>
      <c r="AW63" s="256" t="str">
        <f>IF(ISBLANK(Výsledky!$JV$3),"",Výsledky!JV64)</f>
        <v/>
      </c>
      <c r="AX63" s="256" t="str">
        <f>IF(ISBLANK(Výsledky!$KC$3),"",Výsledky!KC64)</f>
        <v/>
      </c>
      <c r="AY63" s="256" t="str">
        <f>IF(ISBLANK(Výsledky!$KJ$3),"",Výsledky!KJ64)</f>
        <v/>
      </c>
      <c r="AZ63" s="256" t="str">
        <f>IF(ISBLANK(Výsledky!$KQ$3),"",Výsledky!KQ64)</f>
        <v/>
      </c>
      <c r="BA63" s="256" t="str">
        <f>IF(ISBLANK(Výsledky!$KX$3),"",Výsledky!KX64)</f>
        <v/>
      </c>
      <c r="BB63" s="256" t="str">
        <f>IF(ISBLANK(Výsledky!$LE$3),"",Výsledky!LE64)</f>
        <v/>
      </c>
      <c r="BC63" s="256" t="str">
        <f>IF(ISBLANK(Výsledky!$LL$3),"",Výsledky!LL64)</f>
        <v/>
      </c>
      <c r="BD63" s="256" t="str">
        <f>IF(ISBLANK(Výsledky!$LS$3),"",Výsledky!LS64)</f>
        <v/>
      </c>
      <c r="BE63" s="256" t="str">
        <f>IF(ISBLANK(Výsledky!$LZ$3),"",Výsledky!LZ64)</f>
        <v/>
      </c>
      <c r="BF63" s="256" t="str">
        <f>IF(ISBLANK(Výsledky!$MG$3),"",Výsledky!MG64)</f>
        <v/>
      </c>
      <c r="BG63" s="256" t="str">
        <f>IF(ISBLANK(Výsledky!$MN$3),"",Výsledky!MN64)</f>
        <v/>
      </c>
      <c r="BH63" s="256" t="str">
        <f>IF(ISBLANK(Výsledky!$MU$3),"",Výsledky!MU64)</f>
        <v/>
      </c>
      <c r="BI63" s="256" t="str">
        <f>IF(ISBLANK(Výsledky!$NB$3),"",Výsledky!NB64)</f>
        <v/>
      </c>
      <c r="BJ63" s="256" t="str">
        <f>IF(ISBLANK(Výsledky!$NI$3),"",Výsledky!NI64)</f>
        <v/>
      </c>
      <c r="BK63" s="256" t="str">
        <f>IF(ISBLANK(Výsledky!$NP$3),"",Výsledky!NP64)</f>
        <v/>
      </c>
      <c r="BL63" s="256" t="str">
        <f>IF(ISBLANK(Výsledky!$NW$3),"",Výsledky!NW64)</f>
        <v/>
      </c>
      <c r="BM63" s="256" t="str">
        <f>IF(ISBLANK(Výsledky!$OD$3),"",Výsledky!OD64)</f>
        <v/>
      </c>
      <c r="BN63" s="256" t="str">
        <f>IF(ISBLANK(Výsledky!$OK$3),"",Výsledky!OK64)</f>
        <v/>
      </c>
      <c r="BO63" s="256" t="str">
        <f>IF(ISBLANK(Výsledky!$OR$3),"",Výsledky!OR64)</f>
        <v/>
      </c>
      <c r="BP63" s="256" t="str">
        <f>IF(ISBLANK(Výsledky!$OY$3),"",Výsledky!OY64)</f>
        <v/>
      </c>
      <c r="BQ63" s="256" t="str">
        <f>IF(ISBLANK(Výsledky!$PF$3),"",Výsledky!PF64)</f>
        <v/>
      </c>
      <c r="BR63" s="256" t="str">
        <f>IF(ISBLANK(Výsledky!$PM$3),"",Výsledky!PM64)</f>
        <v/>
      </c>
      <c r="BS63" s="256" t="str">
        <f>IF(ISBLANK(Výsledky!$PT$3),"",Výsledky!PT64)</f>
        <v/>
      </c>
      <c r="BT63" s="256" t="str">
        <f>IF(ISBLANK(Výsledky!$QA$3),"",Výsledky!QA64)</f>
        <v/>
      </c>
      <c r="BU63" s="256" t="str">
        <f>IF(ISBLANK(Výsledky!$QH$3),"",Výsledky!QH64)</f>
        <v/>
      </c>
      <c r="BV63" s="256" t="str">
        <f>IF(ISBLANK(Výsledky!$QO$3),"",Výsledky!QO64)</f>
        <v/>
      </c>
      <c r="BW63" s="291" t="str">
        <f>IF(ISBLANK(Výsledky!$QV$3),"",Výsledky!QV64)</f>
        <v/>
      </c>
      <c r="BX63" s="49"/>
      <c r="BY63" s="122"/>
      <c r="BZ63" s="49"/>
      <c r="CA63" s="122"/>
      <c r="CB63" s="378"/>
      <c r="CC63" s="378"/>
      <c r="CD63" s="378"/>
      <c r="CE63" s="378"/>
      <c r="CF63" s="378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.75" thickBot="1" x14ac:dyDescent="0.25">
      <c r="A64" s="1"/>
      <c r="B64" s="240" t="s">
        <v>336</v>
      </c>
      <c r="C64" s="121">
        <f>Tipy!A54</f>
        <v>64</v>
      </c>
      <c r="D64" s="243" t="str">
        <f>IF(Tipy!B54="","",Tipy!B54)</f>
        <v>Peter Bajči</v>
      </c>
      <c r="E64" s="52">
        <f>SUM(F64:J64)</f>
        <v>270</v>
      </c>
      <c r="F64" s="248">
        <f>IF(ISBLANK(Výsledky!$I$3),"-",SUM(K64:O64,Q64,S64,U64,V64,X64,Z64,AB64,AC64,AE64:AG64,AI64,AK64:AM64,AP64,AS64:AU64,AW64,AY64,BB64,BD64,BG64:BJ64,BL64,BO64,BP64,BR64,BT64,BU64))</f>
        <v>230</v>
      </c>
      <c r="G64" s="270">
        <f>IF(ISBLANK(Výsledky!$AY$3),"-",SUM(P64,T64,W64,AA64,AD64,AH64,AV64,AX64,BC64,BE64,BK64,BM64,BQ64,BS64,BV64))</f>
        <v>40</v>
      </c>
      <c r="H64" s="272">
        <f>IF(ISBLANK(Výsledky!$BM$3),"-",SUM(R64,Y64,AJ64,AO64,AQ64,AZ64))</f>
        <v>0</v>
      </c>
      <c r="I64" s="249" t="str">
        <f>IF(ISBLANK(Výsledky!$GI$3),"-",SUM(AN64,AR64,BA64,BF64,BN64,BW64))</f>
        <v>-</v>
      </c>
      <c r="J64" s="263" t="str">
        <f>IF(ISBLANK(Výsledky!$I$3),"",Výsledky!I60)</f>
        <v>-</v>
      </c>
      <c r="K64" s="371">
        <f>IF(ISBLANK(Výsledky!$P$3),"",Výsledky!P60)</f>
        <v>40</v>
      </c>
      <c r="L64" s="372">
        <f>IF(ISBLANK(Výsledky!$W$3),"",Výsledky!W60)</f>
        <v>50</v>
      </c>
      <c r="M64" s="373">
        <f>IF(ISBLANK(Výsledky!$AD$3),"",Výsledky!AD60)</f>
        <v>30</v>
      </c>
      <c r="N64" s="373">
        <f>IF(ISBLANK(Výsledky!$AK$3),"",Výsledky!AK60)</f>
        <v>0</v>
      </c>
      <c r="O64" s="373">
        <f>IF(ISBLANK(Výsledky!$AR$3),"",Výsledky!AR60)</f>
        <v>80</v>
      </c>
      <c r="P64" s="373">
        <f>IF(ISBLANK(Výsledky!$AY$3),"",Výsledky!AY60)</f>
        <v>40</v>
      </c>
      <c r="Q64" s="373" t="str">
        <f>IF(ISBLANK(Výsledky!$BF$3),"",Výsledky!BF60)</f>
        <v>-</v>
      </c>
      <c r="R64" s="373" t="str">
        <f>IF(ISBLANK(Výsledky!$BM$3),"",Výsledky!BM60)</f>
        <v>-</v>
      </c>
      <c r="S64" s="373">
        <f>IF(ISBLANK(Výsledky!$BT$3),"",Výsledky!BT60)</f>
        <v>0</v>
      </c>
      <c r="T64" s="373" t="str">
        <f>IF(ISBLANK(Výsledky!$CA$3),"",Výsledky!CA60)</f>
        <v>-</v>
      </c>
      <c r="U64" s="373" t="str">
        <f>IF(ISBLANK(Výsledky!$CH$3),"",Výsledky!CH60)</f>
        <v>-</v>
      </c>
      <c r="V64" s="373">
        <f>IF(ISBLANK(Výsledky!$CO$3),"",Výsledky!CO60)</f>
        <v>30</v>
      </c>
      <c r="W64" s="373" t="str">
        <f>IF(ISBLANK(Výsledky!$CV$3),"",Výsledky!CV60)</f>
        <v>-</v>
      </c>
      <c r="X64" s="373" t="str">
        <f>IF(ISBLANK(Výsledky!$DC$3),"",Výsledky!DC60)</f>
        <v>-</v>
      </c>
      <c r="Y64" s="373" t="str">
        <f>IF(ISBLANK(Výsledky!$DJ$3),"",Výsledky!DJ60)</f>
        <v>-</v>
      </c>
      <c r="Z64" s="373" t="str">
        <f>IF(ISBLANK(Výsledky!$DQ$3),"",Výsledky!DQ60)</f>
        <v>-</v>
      </c>
      <c r="AA64" s="373" t="str">
        <f>IF(ISBLANK(Výsledky!$DX$3),"",Výsledky!DX60)</f>
        <v>-</v>
      </c>
      <c r="AB64" s="373" t="str">
        <f>IF(ISBLANK(Výsledky!$EE$3),"",Výsledky!EE60)</f>
        <v>-</v>
      </c>
      <c r="AC64" s="373" t="str">
        <f>IF(ISBLANK(Výsledky!$EL$3),"",Výsledky!EL60)</f>
        <v>-</v>
      </c>
      <c r="AD64" s="373" t="str">
        <f>IF(ISBLANK(Výsledky!$ES$3),"",Výsledky!ES60)</f>
        <v>-</v>
      </c>
      <c r="AE64" s="373" t="str">
        <f>IF(ISBLANK(Výsledky!$EZ$3),"",Výsledky!EZ60)</f>
        <v>-</v>
      </c>
      <c r="AF64" s="373" t="str">
        <f>IF(ISBLANK(Výsledky!$FG$3),"",Výsledky!FG60)</f>
        <v/>
      </c>
      <c r="AG64" s="373" t="str">
        <f>IF(ISBLANK(Výsledky!$FN$3),"",Výsledky!FN60)</f>
        <v/>
      </c>
      <c r="AH64" s="373" t="str">
        <f>IF(ISBLANK(Výsledky!$FU$3),"",Výsledky!FU60)</f>
        <v/>
      </c>
      <c r="AI64" s="373" t="str">
        <f>IF(ISBLANK(Výsledky!$GB$3),"",Výsledky!GB60)</f>
        <v/>
      </c>
      <c r="AJ64" s="373" t="str">
        <f>IF(ISBLANK(Výsledky!$GI$3),"",Výsledky!GI60)</f>
        <v/>
      </c>
      <c r="AK64" s="373" t="str">
        <f>IF(ISBLANK(Výsledky!$GP$3),"",Výsledky!GP60)</f>
        <v/>
      </c>
      <c r="AL64" s="373" t="str">
        <f>IF(ISBLANK(Výsledky!$GW$3),"",Výsledky!GW60)</f>
        <v/>
      </c>
      <c r="AM64" s="373" t="str">
        <f>IF(ISBLANK(Výsledky!$HD$3),"",Výsledky!HD60)</f>
        <v/>
      </c>
      <c r="AN64" s="373" t="str">
        <f>IF(ISBLANK(Výsledky!$HK$3),"",Výsledky!HK60)</f>
        <v/>
      </c>
      <c r="AO64" s="373" t="str">
        <f>IF(ISBLANK(Výsledky!$HR$3),"",Výsledky!HR60)</f>
        <v/>
      </c>
      <c r="AP64" s="373" t="str">
        <f>IF(ISBLANK(Výsledky!$HY$3),"",Výsledky!HY60)</f>
        <v/>
      </c>
      <c r="AQ64" s="373" t="str">
        <f>IF(ISBLANK(Výsledky!$IF$3),"",Výsledky!IF60)</f>
        <v/>
      </c>
      <c r="AR64" s="373" t="str">
        <f>IF(ISBLANK(Výsledky!$IM$3),"",Výsledky!IM60)</f>
        <v/>
      </c>
      <c r="AS64" s="373" t="str">
        <f>IF(ISBLANK(Výsledky!$IT$3),"",Výsledky!IT60)</f>
        <v/>
      </c>
      <c r="AT64" s="373" t="str">
        <f>IF(ISBLANK(Výsledky!$JA$3),"",Výsledky!JA60)</f>
        <v/>
      </c>
      <c r="AU64" s="373" t="str">
        <f>IF(ISBLANK(Výsledky!$JH$3),"",Výsledky!JH60)</f>
        <v/>
      </c>
      <c r="AV64" s="373" t="str">
        <f>IF(ISBLANK(Výsledky!$JO$3),"",Výsledky!JO60)</f>
        <v/>
      </c>
      <c r="AW64" s="373" t="str">
        <f>IF(ISBLANK(Výsledky!$JV$3),"",Výsledky!JV60)</f>
        <v/>
      </c>
      <c r="AX64" s="373" t="str">
        <f>IF(ISBLANK(Výsledky!$KC$3),"",Výsledky!KC60)</f>
        <v/>
      </c>
      <c r="AY64" s="373" t="str">
        <f>IF(ISBLANK(Výsledky!$KJ$3),"",Výsledky!KJ60)</f>
        <v/>
      </c>
      <c r="AZ64" s="373" t="str">
        <f>IF(ISBLANK(Výsledky!$KQ$3),"",Výsledky!KQ60)</f>
        <v/>
      </c>
      <c r="BA64" s="373" t="str">
        <f>IF(ISBLANK(Výsledky!$KX$3),"",Výsledky!KX60)</f>
        <v/>
      </c>
      <c r="BB64" s="373" t="str">
        <f>IF(ISBLANK(Výsledky!$LE$3),"",Výsledky!LE60)</f>
        <v/>
      </c>
      <c r="BC64" s="373" t="str">
        <f>IF(ISBLANK(Výsledky!$LL$3),"",Výsledky!LL60)</f>
        <v/>
      </c>
      <c r="BD64" s="373" t="str">
        <f>IF(ISBLANK(Výsledky!$LS$3),"",Výsledky!LS60)</f>
        <v/>
      </c>
      <c r="BE64" s="373" t="str">
        <f>IF(ISBLANK(Výsledky!$LZ$3),"",Výsledky!LZ60)</f>
        <v/>
      </c>
      <c r="BF64" s="373" t="str">
        <f>IF(ISBLANK(Výsledky!$MG$3),"",Výsledky!MG60)</f>
        <v/>
      </c>
      <c r="BG64" s="373" t="str">
        <f>IF(ISBLANK(Výsledky!$MN$3),"",Výsledky!MN60)</f>
        <v/>
      </c>
      <c r="BH64" s="373" t="str">
        <f>IF(ISBLANK(Výsledky!$MU$3),"",Výsledky!MU60)</f>
        <v/>
      </c>
      <c r="BI64" s="373" t="str">
        <f>IF(ISBLANK(Výsledky!$NB$3),"",Výsledky!NB60)</f>
        <v/>
      </c>
      <c r="BJ64" s="373" t="str">
        <f>IF(ISBLANK(Výsledky!$NI$3),"",Výsledky!NI60)</f>
        <v/>
      </c>
      <c r="BK64" s="373" t="str">
        <f>IF(ISBLANK(Výsledky!$NP$3),"",Výsledky!NP60)</f>
        <v/>
      </c>
      <c r="BL64" s="373" t="str">
        <f>IF(ISBLANK(Výsledky!$NW$3),"",Výsledky!NW60)</f>
        <v/>
      </c>
      <c r="BM64" s="373" t="str">
        <f>IF(ISBLANK(Výsledky!$OD$3),"",Výsledky!OD60)</f>
        <v/>
      </c>
      <c r="BN64" s="373" t="str">
        <f>IF(ISBLANK(Výsledky!$OK$3),"",Výsledky!OK60)</f>
        <v/>
      </c>
      <c r="BO64" s="373" t="str">
        <f>IF(ISBLANK(Výsledky!$OR$3),"",Výsledky!OR60)</f>
        <v/>
      </c>
      <c r="BP64" s="373" t="str">
        <f>IF(ISBLANK(Výsledky!$OY$3),"",Výsledky!OY60)</f>
        <v/>
      </c>
      <c r="BQ64" s="373" t="str">
        <f>IF(ISBLANK(Výsledky!$PF$3),"",Výsledky!PF60)</f>
        <v/>
      </c>
      <c r="BR64" s="373" t="str">
        <f>IF(ISBLANK(Výsledky!$PM$3),"",Výsledky!PM60)</f>
        <v/>
      </c>
      <c r="BS64" s="373" t="str">
        <f>IF(ISBLANK(Výsledky!$PT$3),"",Výsledky!PT60)</f>
        <v/>
      </c>
      <c r="BT64" s="373" t="str">
        <f>IF(ISBLANK(Výsledky!$QA$3),"",Výsledky!QA60)</f>
        <v/>
      </c>
      <c r="BU64" s="373" t="str">
        <f>IF(ISBLANK(Výsledky!$QH$3),"",Výsledky!QH60)</f>
        <v/>
      </c>
      <c r="BV64" s="373" t="str">
        <f>IF(ISBLANK(Výsledky!$QO$3),"",Výsledky!QO60)</f>
        <v/>
      </c>
      <c r="BW64" s="374" t="str">
        <f>IF(ISBLANK(Výsledky!$QV$3),"",Výsledky!QV60)</f>
        <v/>
      </c>
      <c r="BX64" s="49"/>
      <c r="BY64" s="122"/>
      <c r="BZ64" s="49"/>
      <c r="CA64" s="122"/>
      <c r="CB64" s="378"/>
      <c r="CC64" s="378"/>
      <c r="CD64" s="378"/>
      <c r="CE64" s="378"/>
      <c r="CF64" s="378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.75" hidden="1" thickBot="1" x14ac:dyDescent="0.25">
      <c r="A65" s="1"/>
      <c r="B65" s="240" t="s">
        <v>337</v>
      </c>
      <c r="C65" s="389">
        <f>Tipy!A50</f>
        <v>70</v>
      </c>
      <c r="D65" s="390" t="str">
        <f>IF(Tipy!B50="","",Tipy!B50)</f>
        <v>Ondra Xabi Kreželok</v>
      </c>
      <c r="E65" s="391">
        <f t="shared" ref="E35:E66" si="26">SUM(F65:J65)</f>
        <v>210</v>
      </c>
      <c r="F65" s="246">
        <f>IF(ISBLANK(Výsledky!$I$3),"-",SUM(K65:O65,Q65,S65,U65,V65,X65,Z65,AB65,AC65,AE65:AG65,AI65,AK65:AM65,AP65,AS65:AU65,AW65,AY65,BB65,BD65,BG65:BJ65,BL65,BO65,BP65,BR65,BT65,BU65))</f>
        <v>130</v>
      </c>
      <c r="G65" s="267">
        <f>IF(ISBLANK(Výsledky!$AY$3),"-",SUM(P65,T65,W65,AA65,AD65,AH65,AV65,AX65,BC65,BE65,BK65,BM65,BQ65,BS65,BV65))</f>
        <v>80</v>
      </c>
      <c r="H65" s="268">
        <f>IF(ISBLANK(Výsledky!$BM$3),"-",SUM(R65,Y65,AJ65,AO65,AQ65,AZ65))</f>
        <v>0</v>
      </c>
      <c r="I65" s="247" t="str">
        <f>IF(ISBLANK(Výsledky!$GI$3),"-",SUM(AN65,AR65,BA65,BF65,BN65,BW65))</f>
        <v>-</v>
      </c>
      <c r="J65" s="392" t="str">
        <f>IF(ISBLANK(Výsledky!$I$3),"",Výsledky!I56)</f>
        <v>-</v>
      </c>
      <c r="K65" s="393" t="str">
        <f>IF(ISBLANK(Výsledky!$P$3),"",Výsledky!P56)</f>
        <v>-</v>
      </c>
      <c r="L65" s="266" t="str">
        <f>IF(ISBLANK(Výsledky!$W$3),"",Výsledky!W56)</f>
        <v>-</v>
      </c>
      <c r="M65" s="266">
        <f>IF(ISBLANK(Výsledky!$AD$3),"",Výsledky!AD56)</f>
        <v>30</v>
      </c>
      <c r="N65" s="266">
        <f>IF(ISBLANK(Výsledky!$AK$3),"",Výsledky!AK56)</f>
        <v>50</v>
      </c>
      <c r="O65" s="266">
        <f>IF(ISBLANK(Výsledky!$AR$3),"",Výsledky!AR56)</f>
        <v>50</v>
      </c>
      <c r="P65" s="266">
        <f>IF(ISBLANK(Výsledky!$AY$3),"",Výsledky!AY56)</f>
        <v>80</v>
      </c>
      <c r="Q65" s="266" t="str">
        <f>IF(ISBLANK(Výsledky!$BF$3),"",Výsledky!BF56)</f>
        <v>-</v>
      </c>
      <c r="R65" s="266" t="str">
        <f>IF(ISBLANK(Výsledky!$BM$3),"",Výsledky!BM56)</f>
        <v>-</v>
      </c>
      <c r="S65" s="266">
        <f>IF(ISBLANK(Výsledky!$BT$3),"",Výsledky!BT56)</f>
        <v>0</v>
      </c>
      <c r="T65" s="266" t="str">
        <f>IF(ISBLANK(Výsledky!$CA$3),"",Výsledky!CA56)</f>
        <v>-</v>
      </c>
      <c r="U65" s="266" t="str">
        <f>IF(ISBLANK(Výsledky!$CH$3),"",Výsledky!CH56)</f>
        <v>-</v>
      </c>
      <c r="V65" s="266" t="str">
        <f>IF(ISBLANK(Výsledky!$CO$3),"",Výsledky!CO56)</f>
        <v>-</v>
      </c>
      <c r="W65" s="266" t="str">
        <f>IF(ISBLANK(Výsledky!$CV$3),"",Výsledky!CV56)</f>
        <v>-</v>
      </c>
      <c r="X65" s="266" t="str">
        <f>IF(ISBLANK(Výsledky!$DC$3),"",Výsledky!DC56)</f>
        <v>-</v>
      </c>
      <c r="Y65" s="266" t="str">
        <f>IF(ISBLANK(Výsledky!$DJ$3),"",Výsledky!DJ56)</f>
        <v>-</v>
      </c>
      <c r="Z65" s="266" t="str">
        <f>IF(ISBLANK(Výsledky!$DQ$3),"",Výsledky!DQ56)</f>
        <v>-</v>
      </c>
      <c r="AA65" s="266" t="str">
        <f>IF(ISBLANK(Výsledky!$DX$3),"",Výsledky!DX56)</f>
        <v>-</v>
      </c>
      <c r="AB65" s="266" t="str">
        <f>IF(ISBLANK(Výsledky!$EE$3),"",Výsledky!EE56)</f>
        <v>-</v>
      </c>
      <c r="AC65" s="266" t="str">
        <f>IF(ISBLANK(Výsledky!$EL$3),"",Výsledky!EL56)</f>
        <v>-</v>
      </c>
      <c r="AD65" s="266" t="str">
        <f>IF(ISBLANK(Výsledky!$ES$3),"",Výsledky!ES56)</f>
        <v>-</v>
      </c>
      <c r="AE65" s="266" t="str">
        <f>IF(ISBLANK(Výsledky!$EZ$3),"",Výsledky!EZ56)</f>
        <v>-</v>
      </c>
      <c r="AF65" s="266" t="str">
        <f>IF(ISBLANK(Výsledky!$FG$3),"",Výsledky!FG56)</f>
        <v/>
      </c>
      <c r="AG65" s="266" t="str">
        <f>IF(ISBLANK(Výsledky!$FN$3),"",Výsledky!FN56)</f>
        <v/>
      </c>
      <c r="AH65" s="266" t="str">
        <f>IF(ISBLANK(Výsledky!$FU$3),"",Výsledky!FU56)</f>
        <v/>
      </c>
      <c r="AI65" s="266" t="str">
        <f>IF(ISBLANK(Výsledky!$GB$3),"",Výsledky!GB56)</f>
        <v/>
      </c>
      <c r="AJ65" s="266" t="str">
        <f>IF(ISBLANK(Výsledky!$GI$3),"",Výsledky!GI56)</f>
        <v/>
      </c>
      <c r="AK65" s="266" t="str">
        <f>IF(ISBLANK(Výsledky!$GP$3),"",Výsledky!GP56)</f>
        <v/>
      </c>
      <c r="AL65" s="266" t="str">
        <f>IF(ISBLANK(Výsledky!$GW$3),"",Výsledky!GW56)</f>
        <v/>
      </c>
      <c r="AM65" s="266" t="str">
        <f>IF(ISBLANK(Výsledky!$HD$3),"",Výsledky!HD56)</f>
        <v/>
      </c>
      <c r="AN65" s="266" t="str">
        <f>IF(ISBLANK(Výsledky!$HK$3),"",Výsledky!HK56)</f>
        <v/>
      </c>
      <c r="AO65" s="266" t="str">
        <f>IF(ISBLANK(Výsledky!$HR$3),"",Výsledky!HR56)</f>
        <v/>
      </c>
      <c r="AP65" s="266" t="str">
        <f>IF(ISBLANK(Výsledky!$HY$3),"",Výsledky!HY56)</f>
        <v/>
      </c>
      <c r="AQ65" s="266" t="str">
        <f>IF(ISBLANK(Výsledky!$IF$3),"",Výsledky!IF56)</f>
        <v/>
      </c>
      <c r="AR65" s="266" t="str">
        <f>IF(ISBLANK(Výsledky!$IM$3),"",Výsledky!IM56)</f>
        <v/>
      </c>
      <c r="AS65" s="266" t="str">
        <f>IF(ISBLANK(Výsledky!$IT$3),"",Výsledky!IT56)</f>
        <v/>
      </c>
      <c r="AT65" s="266" t="str">
        <f>IF(ISBLANK(Výsledky!$JA$3),"",Výsledky!JA56)</f>
        <v/>
      </c>
      <c r="AU65" s="266" t="str">
        <f>IF(ISBLANK(Výsledky!$JH$3),"",Výsledky!JH56)</f>
        <v/>
      </c>
      <c r="AV65" s="266" t="str">
        <f>IF(ISBLANK(Výsledky!$JO$3),"",Výsledky!JO56)</f>
        <v/>
      </c>
      <c r="AW65" s="266" t="str">
        <f>IF(ISBLANK(Výsledky!$JV$3),"",Výsledky!JV56)</f>
        <v/>
      </c>
      <c r="AX65" s="266" t="str">
        <f>IF(ISBLANK(Výsledky!$KC$3),"",Výsledky!KC56)</f>
        <v/>
      </c>
      <c r="AY65" s="266" t="str">
        <f>IF(ISBLANK(Výsledky!$KJ$3),"",Výsledky!KJ56)</f>
        <v/>
      </c>
      <c r="AZ65" s="266" t="str">
        <f>IF(ISBLANK(Výsledky!$KQ$3),"",Výsledky!KQ56)</f>
        <v/>
      </c>
      <c r="BA65" s="266" t="str">
        <f>IF(ISBLANK(Výsledky!$KX$3),"",Výsledky!KX56)</f>
        <v/>
      </c>
      <c r="BB65" s="266" t="str">
        <f>IF(ISBLANK(Výsledky!$LE$3),"",Výsledky!LE56)</f>
        <v/>
      </c>
      <c r="BC65" s="266" t="str">
        <f>IF(ISBLANK(Výsledky!$LL$3),"",Výsledky!LL56)</f>
        <v/>
      </c>
      <c r="BD65" s="266" t="str">
        <f>IF(ISBLANK(Výsledky!$LS$3),"",Výsledky!LS56)</f>
        <v/>
      </c>
      <c r="BE65" s="266" t="str">
        <f>IF(ISBLANK(Výsledky!$LZ$3),"",Výsledky!LZ56)</f>
        <v/>
      </c>
      <c r="BF65" s="266" t="str">
        <f>IF(ISBLANK(Výsledky!$MG$3),"",Výsledky!MG56)</f>
        <v/>
      </c>
      <c r="BG65" s="266" t="str">
        <f>IF(ISBLANK(Výsledky!$MN$3),"",Výsledky!MN56)</f>
        <v/>
      </c>
      <c r="BH65" s="266" t="str">
        <f>IF(ISBLANK(Výsledky!$MU$3),"",Výsledky!MU56)</f>
        <v/>
      </c>
      <c r="BI65" s="266" t="str">
        <f>IF(ISBLANK(Výsledky!$NB$3),"",Výsledky!NB56)</f>
        <v/>
      </c>
      <c r="BJ65" s="266" t="str">
        <f>IF(ISBLANK(Výsledky!$NI$3),"",Výsledky!NI56)</f>
        <v/>
      </c>
      <c r="BK65" s="266" t="str">
        <f>IF(ISBLANK(Výsledky!$NP$3),"",Výsledky!NP56)</f>
        <v/>
      </c>
      <c r="BL65" s="266" t="str">
        <f>IF(ISBLANK(Výsledky!$NW$3),"",Výsledky!NW56)</f>
        <v/>
      </c>
      <c r="BM65" s="266" t="str">
        <f>IF(ISBLANK(Výsledky!$OD$3),"",Výsledky!OD56)</f>
        <v/>
      </c>
      <c r="BN65" s="266" t="str">
        <f>IF(ISBLANK(Výsledky!$OK$3),"",Výsledky!OK56)</f>
        <v/>
      </c>
      <c r="BO65" s="266" t="str">
        <f>IF(ISBLANK(Výsledky!$OR$3),"",Výsledky!OR56)</f>
        <v/>
      </c>
      <c r="BP65" s="266" t="str">
        <f>IF(ISBLANK(Výsledky!$OY$3),"",Výsledky!OY56)</f>
        <v/>
      </c>
      <c r="BQ65" s="266" t="str">
        <f>IF(ISBLANK(Výsledky!$PF$3),"",Výsledky!PF56)</f>
        <v/>
      </c>
      <c r="BR65" s="266" t="str">
        <f>IF(ISBLANK(Výsledky!$PM$3),"",Výsledky!PM56)</f>
        <v/>
      </c>
      <c r="BS65" s="266" t="str">
        <f>IF(ISBLANK(Výsledky!$PT$3),"",Výsledky!PT56)</f>
        <v/>
      </c>
      <c r="BT65" s="266" t="str">
        <f>IF(ISBLANK(Výsledky!$QA$3),"",Výsledky!QA56)</f>
        <v/>
      </c>
      <c r="BU65" s="266" t="str">
        <f>IF(ISBLANK(Výsledky!$QH$3),"",Výsledky!QH56)</f>
        <v/>
      </c>
      <c r="BV65" s="266" t="str">
        <f>IF(ISBLANK(Výsledky!$QO$3),"",Výsledky!QO56)</f>
        <v/>
      </c>
      <c r="BW65" s="394" t="str">
        <f>IF(ISBLANK(Výsledky!$QV$3),"",Výsledky!QV56)</f>
        <v/>
      </c>
      <c r="BX65" s="49"/>
      <c r="BY65" s="122"/>
      <c r="BZ65" s="49"/>
      <c r="CA65" s="122"/>
      <c r="CB65" s="378"/>
      <c r="CC65" s="378"/>
      <c r="CD65" s="378"/>
      <c r="CE65" s="378"/>
      <c r="CF65" s="378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.75" hidden="1" thickBot="1" x14ac:dyDescent="0.25">
      <c r="A66" s="141"/>
      <c r="B66" s="240" t="s">
        <v>338</v>
      </c>
      <c r="C66" s="53">
        <f>Tipy!A46</f>
        <v>29</v>
      </c>
      <c r="D66" s="242" t="str">
        <f>IF(Tipy!B46="","",Tipy!B46)</f>
        <v>Michal Komi</v>
      </c>
      <c r="E66" s="51">
        <f t="shared" si="26"/>
        <v>190</v>
      </c>
      <c r="F66" s="246">
        <f>IF(ISBLANK(Výsledky!$I$3),"-",SUM(K66:O66,Q66,S66,U66,V66,X66,Z66,AB66,AC66,AE66:AG66,AI66,AK66:AM66,AP66,AS66:AU66,AW66,AY66,BB66,BD66,BG66:BJ66,BL66,BO66,BP66,BR66,BT66,BU66))</f>
        <v>140</v>
      </c>
      <c r="G66" s="267">
        <f>IF(ISBLANK(Výsledky!$AY$3),"-",SUM(P66,T66,W66,AA66,AD66,AH66,AV66,AX66,BC66,BE66,BK66,BM66,BQ66,BS66,BV66))</f>
        <v>50</v>
      </c>
      <c r="H66" s="268">
        <f>IF(ISBLANK(Výsledky!$BM$3),"-",SUM(R66,Y66,AJ66,AO66,AQ66,AZ66))</f>
        <v>0</v>
      </c>
      <c r="I66" s="247" t="str">
        <f>IF(ISBLANK(Výsledky!$GI$3),"-",SUM(AN66,AR66,BA66,BF66,BN66,BW66))</f>
        <v>-</v>
      </c>
      <c r="J66" s="262" t="str">
        <f>IF(ISBLANK(Výsledky!$I$3),"",Výsledky!I52)</f>
        <v>-</v>
      </c>
      <c r="K66" s="265">
        <f>IF(ISBLANK(Výsledky!$P$3),"",Výsledky!P52)</f>
        <v>30</v>
      </c>
      <c r="L66" s="266">
        <f>IF(ISBLANK(Výsledky!$W$3),"",Výsledky!W52)</f>
        <v>40</v>
      </c>
      <c r="M66" s="256">
        <f>IF(ISBLANK(Výsledky!$AD$3),"",Výsledky!AD52)</f>
        <v>20</v>
      </c>
      <c r="N66" s="256" t="str">
        <f>IF(ISBLANK(Výsledky!$AK$3),"",Výsledky!AK52)</f>
        <v>-</v>
      </c>
      <c r="O66" s="256">
        <f>IF(ISBLANK(Výsledky!$AR$3),"",Výsledky!AR52)</f>
        <v>50</v>
      </c>
      <c r="P66" s="256">
        <f>IF(ISBLANK(Výsledky!$AY$3),"",Výsledky!AY52)</f>
        <v>50</v>
      </c>
      <c r="Q66" s="256" t="str">
        <f>IF(ISBLANK(Výsledky!$BF$3),"",Výsledky!BF52)</f>
        <v>-</v>
      </c>
      <c r="R66" s="256" t="str">
        <f>IF(ISBLANK(Výsledky!$BM$3),"",Výsledky!BM52)</f>
        <v>-</v>
      </c>
      <c r="S66" s="256">
        <f>IF(ISBLANK(Výsledky!$BT$3),"",Výsledky!BT52)</f>
        <v>0</v>
      </c>
      <c r="T66" s="256" t="str">
        <f>IF(ISBLANK(Výsledky!$CA$3),"",Výsledky!CA52)</f>
        <v>-</v>
      </c>
      <c r="U66" s="256" t="str">
        <f>IF(ISBLANK(Výsledky!$CH$3),"",Výsledky!CH52)</f>
        <v>-</v>
      </c>
      <c r="V66" s="256" t="str">
        <f>IF(ISBLANK(Výsledky!$CO$3),"",Výsledky!CO52)</f>
        <v>-</v>
      </c>
      <c r="W66" s="256" t="str">
        <f>IF(ISBLANK(Výsledky!$CV$3),"",Výsledky!CV52)</f>
        <v>-</v>
      </c>
      <c r="X66" s="256" t="str">
        <f>IF(ISBLANK(Výsledky!$DC$3),"",Výsledky!DC52)</f>
        <v>-</v>
      </c>
      <c r="Y66" s="256" t="str">
        <f>IF(ISBLANK(Výsledky!$DJ$3),"",Výsledky!DJ52)</f>
        <v>-</v>
      </c>
      <c r="Z66" s="256" t="str">
        <f>IF(ISBLANK(Výsledky!$DQ$3),"",Výsledky!DQ52)</f>
        <v>-</v>
      </c>
      <c r="AA66" s="256" t="str">
        <f>IF(ISBLANK(Výsledky!$DX$3),"",Výsledky!DX52)</f>
        <v>-</v>
      </c>
      <c r="AB66" s="256" t="str">
        <f>IF(ISBLANK(Výsledky!$EE$3),"",Výsledky!EE52)</f>
        <v>-</v>
      </c>
      <c r="AC66" s="256" t="str">
        <f>IF(ISBLANK(Výsledky!$EL$3),"",Výsledky!EL52)</f>
        <v>-</v>
      </c>
      <c r="AD66" s="256" t="str">
        <f>IF(ISBLANK(Výsledky!$ES$3),"",Výsledky!ES52)</f>
        <v>-</v>
      </c>
      <c r="AE66" s="256" t="str">
        <f>IF(ISBLANK(Výsledky!$EZ$3),"",Výsledky!EZ52)</f>
        <v>-</v>
      </c>
      <c r="AF66" s="256" t="str">
        <f>IF(ISBLANK(Výsledky!$FG$3),"",Výsledky!FG52)</f>
        <v/>
      </c>
      <c r="AG66" s="256" t="str">
        <f>IF(ISBLANK(Výsledky!$FN$3),"",Výsledky!FN52)</f>
        <v/>
      </c>
      <c r="AH66" s="256" t="str">
        <f>IF(ISBLANK(Výsledky!$FU$3),"",Výsledky!FU52)</f>
        <v/>
      </c>
      <c r="AI66" s="256" t="str">
        <f>IF(ISBLANK(Výsledky!$GB$3),"",Výsledky!GB52)</f>
        <v/>
      </c>
      <c r="AJ66" s="256" t="str">
        <f>IF(ISBLANK(Výsledky!$GI$3),"",Výsledky!GI52)</f>
        <v/>
      </c>
      <c r="AK66" s="256" t="str">
        <f>IF(ISBLANK(Výsledky!$GP$3),"",Výsledky!GP52)</f>
        <v/>
      </c>
      <c r="AL66" s="256" t="str">
        <f>IF(ISBLANK(Výsledky!$GW$3),"",Výsledky!GW52)</f>
        <v/>
      </c>
      <c r="AM66" s="256" t="str">
        <f>IF(ISBLANK(Výsledky!$HD$3),"",Výsledky!HD52)</f>
        <v/>
      </c>
      <c r="AN66" s="256" t="str">
        <f>IF(ISBLANK(Výsledky!$HK$3),"",Výsledky!HK52)</f>
        <v/>
      </c>
      <c r="AO66" s="256" t="str">
        <f>IF(ISBLANK(Výsledky!$HR$3),"",Výsledky!HR52)</f>
        <v/>
      </c>
      <c r="AP66" s="256" t="str">
        <f>IF(ISBLANK(Výsledky!$HY$3),"",Výsledky!HY52)</f>
        <v/>
      </c>
      <c r="AQ66" s="256" t="str">
        <f>IF(ISBLANK(Výsledky!$IF$3),"",Výsledky!IF52)</f>
        <v/>
      </c>
      <c r="AR66" s="256" t="str">
        <f>IF(ISBLANK(Výsledky!$IM$3),"",Výsledky!IM52)</f>
        <v/>
      </c>
      <c r="AS66" s="256" t="str">
        <f>IF(ISBLANK(Výsledky!$IT$3),"",Výsledky!IT52)</f>
        <v/>
      </c>
      <c r="AT66" s="256" t="str">
        <f>IF(ISBLANK(Výsledky!$JA$3),"",Výsledky!JA52)</f>
        <v/>
      </c>
      <c r="AU66" s="256" t="str">
        <f>IF(ISBLANK(Výsledky!$JH$3),"",Výsledky!JH52)</f>
        <v/>
      </c>
      <c r="AV66" s="256" t="str">
        <f>IF(ISBLANK(Výsledky!$JO$3),"",Výsledky!JO52)</f>
        <v/>
      </c>
      <c r="AW66" s="256" t="str">
        <f>IF(ISBLANK(Výsledky!$JV$3),"",Výsledky!JV52)</f>
        <v/>
      </c>
      <c r="AX66" s="256" t="str">
        <f>IF(ISBLANK(Výsledky!$KC$3),"",Výsledky!KC52)</f>
        <v/>
      </c>
      <c r="AY66" s="256" t="str">
        <f>IF(ISBLANK(Výsledky!$KJ$3),"",Výsledky!KJ52)</f>
        <v/>
      </c>
      <c r="AZ66" s="256" t="str">
        <f>IF(ISBLANK(Výsledky!$KQ$3),"",Výsledky!KQ52)</f>
        <v/>
      </c>
      <c r="BA66" s="256" t="str">
        <f>IF(ISBLANK(Výsledky!$KX$3),"",Výsledky!KX52)</f>
        <v/>
      </c>
      <c r="BB66" s="256" t="str">
        <f>IF(ISBLANK(Výsledky!$LE$3),"",Výsledky!LE52)</f>
        <v/>
      </c>
      <c r="BC66" s="256" t="str">
        <f>IF(ISBLANK(Výsledky!$LL$3),"",Výsledky!LL52)</f>
        <v/>
      </c>
      <c r="BD66" s="256" t="str">
        <f>IF(ISBLANK(Výsledky!$LS$3),"",Výsledky!LS52)</f>
        <v/>
      </c>
      <c r="BE66" s="256" t="str">
        <f>IF(ISBLANK(Výsledky!$LZ$3),"",Výsledky!LZ52)</f>
        <v/>
      </c>
      <c r="BF66" s="256" t="str">
        <f>IF(ISBLANK(Výsledky!$MG$3),"",Výsledky!MG52)</f>
        <v/>
      </c>
      <c r="BG66" s="256" t="str">
        <f>IF(ISBLANK(Výsledky!$MN$3),"",Výsledky!MN52)</f>
        <v/>
      </c>
      <c r="BH66" s="256" t="str">
        <f>IF(ISBLANK(Výsledky!$MU$3),"",Výsledky!MU52)</f>
        <v/>
      </c>
      <c r="BI66" s="256" t="str">
        <f>IF(ISBLANK(Výsledky!$NB$3),"",Výsledky!NB52)</f>
        <v/>
      </c>
      <c r="BJ66" s="256" t="str">
        <f>IF(ISBLANK(Výsledky!$NI$3),"",Výsledky!NI52)</f>
        <v/>
      </c>
      <c r="BK66" s="256" t="str">
        <f>IF(ISBLANK(Výsledky!$NP$3),"",Výsledky!NP52)</f>
        <v/>
      </c>
      <c r="BL66" s="256" t="str">
        <f>IF(ISBLANK(Výsledky!$NW$3),"",Výsledky!NW52)</f>
        <v/>
      </c>
      <c r="BM66" s="256" t="str">
        <f>IF(ISBLANK(Výsledky!$OD$3),"",Výsledky!OD52)</f>
        <v/>
      </c>
      <c r="BN66" s="256" t="str">
        <f>IF(ISBLANK(Výsledky!$OK$3),"",Výsledky!OK52)</f>
        <v/>
      </c>
      <c r="BO66" s="256" t="str">
        <f>IF(ISBLANK(Výsledky!$OR$3),"",Výsledky!OR52)</f>
        <v/>
      </c>
      <c r="BP66" s="256" t="str">
        <f>IF(ISBLANK(Výsledky!$OY$3),"",Výsledky!OY52)</f>
        <v/>
      </c>
      <c r="BQ66" s="256" t="str">
        <f>IF(ISBLANK(Výsledky!$PF$3),"",Výsledky!PF52)</f>
        <v/>
      </c>
      <c r="BR66" s="256" t="str">
        <f>IF(ISBLANK(Výsledky!$PM$3),"",Výsledky!PM52)</f>
        <v/>
      </c>
      <c r="BS66" s="256" t="str">
        <f>IF(ISBLANK(Výsledky!$PT$3),"",Výsledky!PT52)</f>
        <v/>
      </c>
      <c r="BT66" s="256" t="str">
        <f>IF(ISBLANK(Výsledky!$QA$3),"",Výsledky!QA52)</f>
        <v/>
      </c>
      <c r="BU66" s="256" t="str">
        <f>IF(ISBLANK(Výsledky!$QH$3),"",Výsledky!QH52)</f>
        <v/>
      </c>
      <c r="BV66" s="256" t="str">
        <f>IF(ISBLANK(Výsledky!$QO$3),"",Výsledky!QO52)</f>
        <v/>
      </c>
      <c r="BW66" s="291" t="str">
        <f>IF(ISBLANK(Výsledky!$QV$3),"",Výsledky!QV52)</f>
        <v/>
      </c>
      <c r="BX66" s="49"/>
      <c r="BY66" s="122"/>
      <c r="BZ66" s="49"/>
      <c r="CA66" s="122"/>
      <c r="CB66" s="378"/>
      <c r="CC66" s="378"/>
      <c r="CD66" s="378"/>
      <c r="CE66" s="378"/>
      <c r="CF66" s="378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.75" hidden="1" thickBot="1" x14ac:dyDescent="0.25">
      <c r="A67" s="141"/>
      <c r="B67" s="240" t="s">
        <v>339</v>
      </c>
      <c r="C67" s="121">
        <f>Tipy!A19</f>
        <v>73</v>
      </c>
      <c r="D67" s="243" t="str">
        <f>IF(Tipy!B19="","",Tipy!B19)</f>
        <v>emdzej</v>
      </c>
      <c r="E67" s="52">
        <f t="shared" ref="E67:E98" si="27">SUM(F67:J67)</f>
        <v>160</v>
      </c>
      <c r="F67" s="248">
        <f>IF(ISBLANK(Výsledky!$I$3),"-",SUM(K67:O67,Q67,S67,U67,V67,X67,Z67,AB67,AC67,AE67:AG67,AI67,AK67:AM67,AP67,AS67:AU67,AW67,AY67,BB67,BD67,BG67:BJ67,BL67,BO67,BP67,BR67,BT67,BU67))</f>
        <v>120</v>
      </c>
      <c r="G67" s="270">
        <f>IF(ISBLANK(Výsledky!$AY$3),"-",SUM(P67,T67,W67,AA67,AD67,AH67,AV67,AX67,BC67,BE67,BK67,BM67,BQ67,BS67,BV67))</f>
        <v>40</v>
      </c>
      <c r="H67" s="272">
        <f>IF(ISBLANK(Výsledky!$BM$3),"-",SUM(R67,Y67,AJ67,AO67,AQ67,AZ67))</f>
        <v>0</v>
      </c>
      <c r="I67" s="249" t="str">
        <f>IF(ISBLANK(Výsledky!$GI$3),"-",SUM(AN67,AR67,BA67,BF67,BN67,BW67))</f>
        <v>-</v>
      </c>
      <c r="J67" s="262"/>
      <c r="K67" s="265" t="str">
        <f>IF(ISBLANK(Výsledky!$P$3),"",Výsledky!P25)</f>
        <v>-</v>
      </c>
      <c r="L67" s="266" t="str">
        <f>IF(ISBLANK(Výsledky!$W$3),"",Výsledky!W25)</f>
        <v>-</v>
      </c>
      <c r="M67" s="256">
        <f>IF(ISBLANK(Výsledky!$AD$3),"",Výsledky!AD25)</f>
        <v>20</v>
      </c>
      <c r="N67" s="256">
        <f>IF(ISBLANK(Výsledky!$AK$3),"",Výsledky!AK25)</f>
        <v>20</v>
      </c>
      <c r="O67" s="256">
        <f>IF(ISBLANK(Výsledky!$AR$3),"",Výsledky!AR25)</f>
        <v>80</v>
      </c>
      <c r="P67" s="256" t="str">
        <f>IF(ISBLANK(Výsledky!$AY$3),"",Výsledky!AY25)</f>
        <v>-</v>
      </c>
      <c r="Q67" s="256" t="str">
        <f>IF(ISBLANK(Výsledky!$BF$3),"",Výsledky!BF25)</f>
        <v>-</v>
      </c>
      <c r="R67" s="256" t="str">
        <f>IF(ISBLANK(Výsledky!$BM$3),"",Výsledky!BM25)</f>
        <v>-</v>
      </c>
      <c r="S67" s="373" t="str">
        <f>IF(ISBLANK(Výsledky!$BT$3),"",Výsledky!BT25)</f>
        <v>-</v>
      </c>
      <c r="T67" s="373">
        <f>IF(ISBLANK(Výsledky!$CA$3),"",Výsledky!CA25)</f>
        <v>40</v>
      </c>
      <c r="U67" s="373" t="str">
        <f>IF(ISBLANK(Výsledky!$CH$3),"",Výsledky!CH25)</f>
        <v>-</v>
      </c>
      <c r="V67" s="373" t="str">
        <f>IF(ISBLANK(Výsledky!$CO$3),"",Výsledky!CO25)</f>
        <v>-</v>
      </c>
      <c r="W67" s="373" t="str">
        <f>IF(ISBLANK(Výsledky!$CV$3),"",Výsledky!CV25)</f>
        <v>-</v>
      </c>
      <c r="X67" s="373" t="str">
        <f>IF(ISBLANK(Výsledky!$DC$3),"",Výsledky!DC25)</f>
        <v>-</v>
      </c>
      <c r="Y67" s="373" t="str">
        <f>IF(ISBLANK(Výsledky!$DJ$3),"",Výsledky!DJ25)</f>
        <v>-</v>
      </c>
      <c r="Z67" s="373" t="str">
        <f>IF(ISBLANK(Výsledky!$DQ$3),"",Výsledky!DQ25)</f>
        <v>-</v>
      </c>
      <c r="AA67" s="373" t="str">
        <f>IF(ISBLANK(Výsledky!$DX$3),"",Výsledky!DX25)</f>
        <v>-</v>
      </c>
      <c r="AB67" s="373" t="str">
        <f>IF(ISBLANK(Výsledky!$EE$3),"",Výsledky!EE25)</f>
        <v>-</v>
      </c>
      <c r="AC67" s="373" t="str">
        <f>IF(ISBLANK(Výsledky!$EL$3),"",Výsledky!EL25)</f>
        <v>-</v>
      </c>
      <c r="AD67" s="373" t="str">
        <f>IF(ISBLANK(Výsledky!$ES$3),"",Výsledky!ES25)</f>
        <v>-</v>
      </c>
      <c r="AE67" s="373" t="str">
        <f>IF(ISBLANK(Výsledky!$EZ$3),"",Výsledky!EZ25)</f>
        <v>-</v>
      </c>
      <c r="AF67" s="373" t="str">
        <f>IF(ISBLANK(Výsledky!$FG$3),"",Výsledky!FG25)</f>
        <v/>
      </c>
      <c r="AG67" s="373" t="str">
        <f>IF(ISBLANK(Výsledky!$FN$3),"",Výsledky!FN25)</f>
        <v/>
      </c>
      <c r="AH67" s="373" t="str">
        <f>IF(ISBLANK(Výsledky!$FU$3),"",Výsledky!FU25)</f>
        <v/>
      </c>
      <c r="AI67" s="373" t="str">
        <f>IF(ISBLANK(Výsledky!$GB$3),"",Výsledky!GB25)</f>
        <v/>
      </c>
      <c r="AJ67" s="373" t="str">
        <f>IF(ISBLANK(Výsledky!$GI$3),"",Výsledky!GI25)</f>
        <v/>
      </c>
      <c r="AK67" s="373" t="str">
        <f>IF(ISBLANK(Výsledky!$GP$3),"",Výsledky!GP25)</f>
        <v/>
      </c>
      <c r="AL67" s="373" t="str">
        <f>IF(ISBLANK(Výsledky!$GW$3),"",Výsledky!GW25)</f>
        <v/>
      </c>
      <c r="AM67" s="373" t="str">
        <f>IF(ISBLANK(Výsledky!$HD$3),"",Výsledky!HD25)</f>
        <v/>
      </c>
      <c r="AN67" s="373" t="str">
        <f>IF(ISBLANK(Výsledky!$HK$3),"",Výsledky!HK25)</f>
        <v/>
      </c>
      <c r="AO67" s="373" t="str">
        <f>IF(ISBLANK(Výsledky!$HR$3),"",Výsledky!HR25)</f>
        <v/>
      </c>
      <c r="AP67" s="373" t="str">
        <f>IF(ISBLANK(Výsledky!$HY$3),"",Výsledky!HY25)</f>
        <v/>
      </c>
      <c r="AQ67" s="373" t="str">
        <f>IF(ISBLANK(Výsledky!$IF$3),"",Výsledky!IF25)</f>
        <v/>
      </c>
      <c r="AR67" s="373" t="str">
        <f>IF(ISBLANK(Výsledky!$IM$3),"",Výsledky!IM25)</f>
        <v/>
      </c>
      <c r="AS67" s="373" t="str">
        <f>IF(ISBLANK(Výsledky!$IT$3),"",Výsledky!IT25)</f>
        <v/>
      </c>
      <c r="AT67" s="373" t="str">
        <f>IF(ISBLANK(Výsledky!$JA$3),"",Výsledky!JA25)</f>
        <v/>
      </c>
      <c r="AU67" s="373" t="str">
        <f>IF(ISBLANK(Výsledky!$JH$3),"",Výsledky!JH25)</f>
        <v/>
      </c>
      <c r="AV67" s="373" t="str">
        <f>IF(ISBLANK(Výsledky!$JO$3),"",Výsledky!JO25)</f>
        <v/>
      </c>
      <c r="AW67" s="373" t="str">
        <f>IF(ISBLANK(Výsledky!$JV$3),"",Výsledky!JV25)</f>
        <v/>
      </c>
      <c r="AX67" s="256" t="str">
        <f>IF(ISBLANK(Výsledky!$KC$3),"",Výsledky!KC25)</f>
        <v/>
      </c>
      <c r="AY67" s="256" t="str">
        <f>IF(ISBLANK(Výsledky!$KJ$3),"",Výsledky!KJ25)</f>
        <v/>
      </c>
      <c r="AZ67" s="256" t="str">
        <f>IF(ISBLANK(Výsledky!$KQ$3),"",Výsledky!KQ25)</f>
        <v/>
      </c>
      <c r="BA67" s="256" t="str">
        <f>IF(ISBLANK(Výsledky!$KX$3),"",Výsledky!KX25)</f>
        <v/>
      </c>
      <c r="BB67" s="256" t="str">
        <f>IF(ISBLANK(Výsledky!$LE$3),"",Výsledky!LE25)</f>
        <v/>
      </c>
      <c r="BC67" s="256" t="str">
        <f>IF(ISBLANK(Výsledky!$LL$3),"",Výsledky!LL25)</f>
        <v/>
      </c>
      <c r="BD67" s="256" t="str">
        <f>IF(ISBLANK(Výsledky!$LS$3),"",Výsledky!LS25)</f>
        <v/>
      </c>
      <c r="BE67" s="256" t="str">
        <f>IF(ISBLANK(Výsledky!$LZ$3),"",Výsledky!LZ25)</f>
        <v/>
      </c>
      <c r="BF67" s="256" t="str">
        <f>IF(ISBLANK(Výsledky!$MG$3),"",Výsledky!MG25)</f>
        <v/>
      </c>
      <c r="BG67" s="256" t="str">
        <f>IF(ISBLANK(Výsledky!$MN$3),"",Výsledky!MN25)</f>
        <v/>
      </c>
      <c r="BH67" s="256" t="str">
        <f>IF(ISBLANK(Výsledky!$MU$3),"",Výsledky!MU25)</f>
        <v/>
      </c>
      <c r="BI67" s="256" t="str">
        <f>IF(ISBLANK(Výsledky!$NB$3),"",Výsledky!NB25)</f>
        <v/>
      </c>
      <c r="BJ67" s="256" t="str">
        <f>IF(ISBLANK(Výsledky!$NI$3),"",Výsledky!NI25)</f>
        <v/>
      </c>
      <c r="BK67" s="373" t="str">
        <f>IF(ISBLANK(Výsledky!$NP$3),"",Výsledky!NP25)</f>
        <v/>
      </c>
      <c r="BL67" s="373" t="str">
        <f>IF(ISBLANK(Výsledky!$NW$3),"",Výsledky!NW25)</f>
        <v/>
      </c>
      <c r="BM67" s="373" t="str">
        <f>IF(ISBLANK(Výsledky!$OD$3),"",Výsledky!OD25)</f>
        <v/>
      </c>
      <c r="BN67" s="373" t="str">
        <f>IF(ISBLANK(Výsledky!$OK$3),"",Výsledky!OK25)</f>
        <v/>
      </c>
      <c r="BO67" s="373" t="str">
        <f>IF(ISBLANK(Výsledky!$OR$3),"",Výsledky!OR25)</f>
        <v/>
      </c>
      <c r="BP67" s="373" t="str">
        <f>IF(ISBLANK(Výsledky!$OY$3),"",Výsledky!OY25)</f>
        <v/>
      </c>
      <c r="BQ67" s="373" t="str">
        <f>IF(ISBLANK(Výsledky!$PF$3),"",Výsledky!PF25)</f>
        <v/>
      </c>
      <c r="BR67" s="373" t="str">
        <f>IF(ISBLANK(Výsledky!$PM$3),"",Výsledky!PM25)</f>
        <v/>
      </c>
      <c r="BS67" s="373" t="str">
        <f>IF(ISBLANK(Výsledky!$PT$3),"",Výsledky!PT25)</f>
        <v/>
      </c>
      <c r="BT67" s="373" t="str">
        <f>IF(ISBLANK(Výsledky!$QA$3),"",Výsledky!QA25)</f>
        <v/>
      </c>
      <c r="BU67" s="373" t="str">
        <f>IF(ISBLANK(Výsledky!$QH$3),"",Výsledky!QH25)</f>
        <v/>
      </c>
      <c r="BV67" s="373" t="str">
        <f>IF(ISBLANK(Výsledky!$QO$3),"",Výsledky!QO25)</f>
        <v/>
      </c>
      <c r="BW67" s="374" t="str">
        <f>IF(ISBLANK(Výsledky!$QV$3),"",Výsledky!QV25)</f>
        <v/>
      </c>
      <c r="BX67" s="49"/>
      <c r="BY67" s="122"/>
      <c r="BZ67" s="49"/>
      <c r="CA67" s="122"/>
      <c r="CB67" s="378"/>
      <c r="CC67" s="378"/>
      <c r="CD67" s="378"/>
      <c r="CE67" s="378"/>
      <c r="CF67" s="378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28">IF(ISBLANK(CA67),"",VLOOKUP(CA67,$BF$83:$BZ$161,17,FALSE))</f>
        <v/>
      </c>
      <c r="DY67" s="6" t="str">
        <f t="shared" ref="DY67:DY81" si="29">IF(ISBLANK(CA67),"",VLOOKUP(CA67,$BG$83:$BZ$161,16,FALSE))</f>
        <v/>
      </c>
      <c r="DZ67" s="6" t="str">
        <f t="shared" ref="DZ67:DZ81" si="30">IF(ISBLANK(CA67),"",VLOOKUP(CA67,$BH$83:$BZ$161,15,FALSE))</f>
        <v/>
      </c>
      <c r="EA67" s="6" t="str">
        <f t="shared" ref="EA67:EA81" si="31">IF(ISBLANK(CA67),"",VLOOKUP(CA67,$BI$83:$BZ$161,14,FALSE))</f>
        <v/>
      </c>
      <c r="EB67" s="6" t="str">
        <f t="shared" ref="EB67:EB81" si="32">IF(ISBLANK(CA67),"",VLOOKUP(CA67,$BJ$83:$BZ$161,13,FALSE))</f>
        <v/>
      </c>
      <c r="EC67" s="6" t="str">
        <f t="shared" ref="EC67:EC81" si="33">IF(ISBLANK(CA67),"",VLOOKUP(CA67,$BK$83:$BZ$161,12,FALSE))</f>
        <v/>
      </c>
      <c r="ED67" s="6" t="str">
        <f t="shared" ref="ED67:ED81" si="34">IF(ISBLANK(CA67),"",VLOOKUP(CA67,$BL$83:$BZ$161,11,FALSE))</f>
        <v/>
      </c>
      <c r="EE67" s="6" t="str">
        <f t="shared" ref="EE67:EE81" si="35">IF(ISBLANK(CA67),"",VLOOKUP(CA67,$BM$83:$BZ$161,10,FALSE))</f>
        <v/>
      </c>
      <c r="EF67" s="6" t="str">
        <f t="shared" ref="EF67:EF81" si="36">IF(ISBLANK(CA67),"",VLOOKUP(CA67,$BN$83:$BZ$161,9,FALSE))</f>
        <v/>
      </c>
      <c r="EG67" s="6" t="str">
        <f t="shared" ref="EG67:EG81" si="37">IF(ISBLANK(CA67),"",VLOOKUP(CA67,$BO$83:$BZ$161,8,FALSE))</f>
        <v/>
      </c>
      <c r="EH67" s="6" t="str">
        <f t="shared" ref="EH67:EH81" si="38">IF(ISBLANK(CA67),"",VLOOKUP(CA67,$BP$83:$BZ$161,7,FALSE))</f>
        <v/>
      </c>
      <c r="EI67" s="6" t="str">
        <f t="shared" ref="EI67:EI81" si="39">IF(ISBLANK(CA67),"",VLOOKUP(CA67,$BQ$83:$BZ$161,6,FALSE))</f>
        <v/>
      </c>
      <c r="EJ67" s="6" t="str">
        <f t="shared" ref="EJ67:EJ81" si="40">IF(ISBLANK(CA67),"",VLOOKUP(CA67,$BU$83:$BZ$161,2,FALSE))</f>
        <v/>
      </c>
    </row>
    <row r="68" spans="1:140" ht="15.75" hidden="1" thickBot="1" x14ac:dyDescent="0.25">
      <c r="A68" s="1"/>
      <c r="B68" s="240" t="s">
        <v>340</v>
      </c>
      <c r="C68" s="389">
        <f>Tipy!A66</f>
        <v>54</v>
      </c>
      <c r="D68" s="390" t="str">
        <f>IF(Tipy!B66="","",Tipy!B66)</f>
        <v>Stiflerovamama</v>
      </c>
      <c r="E68" s="391">
        <f t="shared" ref="E68:E72" si="41">SUM(F68:J68)</f>
        <v>120</v>
      </c>
      <c r="F68" s="246">
        <f>IF(ISBLANK(Výsledky!$I$3),"-",SUM(K68:O68,Q68,S68,U68,V68,X68,Z68,AB68,AC68,AE68:AG68,AI68,AK68:AM68,AP68,AS68:AU68,AW68,AY68,BB68,BD68,BG68:BJ68,BL68,BO68,BP68,BR68,BT68,BU68))</f>
        <v>120</v>
      </c>
      <c r="G68" s="267">
        <f>IF(ISBLANK(Výsledky!$AY$3),"-",SUM(P68,T68,W68,AA68,AD68,AH68,AV68,AX68,BC68,BE68,BK68,BM68,BQ68,BS68,BV68))</f>
        <v>0</v>
      </c>
      <c r="H68" s="268">
        <f>IF(ISBLANK(Výsledky!$BM$3),"-",SUM(R68,Y68,AJ68,AO68,AQ68,AZ68))</f>
        <v>0</v>
      </c>
      <c r="I68" s="247" t="str">
        <f>IF(ISBLANK(Výsledky!$GI$3),"-",SUM(AN68,AR68,BA68,BF68,BN68,BW68))</f>
        <v>-</v>
      </c>
      <c r="J68" s="262" t="str">
        <f>IF(ISBLANK(Výsledky!$I$3),"",Výsledky!I71)</f>
        <v>-</v>
      </c>
      <c r="K68" s="265" t="str">
        <f>IF(ISBLANK(Výsledky!$P$3),"",Výsledky!P72)</f>
        <v>-</v>
      </c>
      <c r="L68" s="266">
        <f>IF(ISBLANK(Výsledky!$W$3),"",Výsledky!W72)</f>
        <v>40</v>
      </c>
      <c r="M68" s="256">
        <f>IF(ISBLANK(Výsledky!$AD$3),"",Výsledky!AD72)</f>
        <v>20</v>
      </c>
      <c r="N68" s="256">
        <f>IF(ISBLANK(Výsledky!$AK$3),"",Výsledky!AK72)</f>
        <v>60</v>
      </c>
      <c r="O68" s="256" t="str">
        <f>IF(ISBLANK(Výsledky!$AR$3),"",Výsledky!AR72)</f>
        <v>-</v>
      </c>
      <c r="P68" s="256" t="str">
        <f>IF(ISBLANK(Výsledky!$AY$3),"",Výsledky!AY72)</f>
        <v>-</v>
      </c>
      <c r="Q68" s="256" t="str">
        <f>IF(ISBLANK(Výsledky!$BF$3),"",Výsledky!BF72)</f>
        <v>-</v>
      </c>
      <c r="R68" s="256" t="str">
        <f>IF(ISBLANK(Výsledky!$BM$3),"",Výsledky!BM72)</f>
        <v>-</v>
      </c>
      <c r="S68" s="266" t="str">
        <f>IF(ISBLANK(Výsledky!$BT$3),"",Výsledky!BT72)</f>
        <v>-</v>
      </c>
      <c r="T68" s="266" t="str">
        <f>IF(ISBLANK(Výsledky!$CA$3),"",Výsledky!CA72)</f>
        <v>-</v>
      </c>
      <c r="U68" s="266" t="str">
        <f>IF(ISBLANK(Výsledky!$CH$3),"",Výsledky!CH72)</f>
        <v>-</v>
      </c>
      <c r="V68" s="266" t="str">
        <f>IF(ISBLANK(Výsledky!$CO$3),"",Výsledky!CO72)</f>
        <v>-</v>
      </c>
      <c r="W68" s="266" t="str">
        <f>IF(ISBLANK(Výsledky!$CV$3),"",Výsledky!CV72)</f>
        <v>-</v>
      </c>
      <c r="X68" s="266" t="str">
        <f>IF(ISBLANK(Výsledky!$DC$3),"",Výsledky!DC72)</f>
        <v>-</v>
      </c>
      <c r="Y68" s="266" t="str">
        <f>IF(ISBLANK(Výsledky!$DJ$3),"",Výsledky!DJ72)</f>
        <v>-</v>
      </c>
      <c r="Z68" s="266" t="str">
        <f>IF(ISBLANK(Výsledky!$DQ$3),"",Výsledky!DQ72)</f>
        <v>-</v>
      </c>
      <c r="AA68" s="266" t="str">
        <f>IF(ISBLANK(Výsledky!$DX$3),"",Výsledky!DX72)</f>
        <v>-</v>
      </c>
      <c r="AB68" s="266" t="str">
        <f>IF(ISBLANK(Výsledky!$EE$3),"",Výsledky!EE72)</f>
        <v>-</v>
      </c>
      <c r="AC68" s="266" t="str">
        <f>IF(ISBLANK(Výsledky!$EL$3),"",Výsledky!EL72)</f>
        <v>-</v>
      </c>
      <c r="AD68" s="266" t="str">
        <f>IF(ISBLANK(Výsledky!$ES$3),"",Výsledky!ES72)</f>
        <v>-</v>
      </c>
      <c r="AE68" s="266" t="str">
        <f>IF(ISBLANK(Výsledky!$EZ$3),"",Výsledky!EZ72)</f>
        <v>-</v>
      </c>
      <c r="AF68" s="266" t="str">
        <f>IF(ISBLANK(Výsledky!$FG$3),"",Výsledky!FG72)</f>
        <v/>
      </c>
      <c r="AG68" s="266" t="str">
        <f>IF(ISBLANK(Výsledky!$FN$3),"",Výsledky!FN72)</f>
        <v/>
      </c>
      <c r="AH68" s="266" t="str">
        <f>IF(ISBLANK(Výsledky!$FU$3),"",Výsledky!FU72)</f>
        <v/>
      </c>
      <c r="AI68" s="266" t="str">
        <f>IF(ISBLANK(Výsledky!$GB$3),"",Výsledky!GB72)</f>
        <v/>
      </c>
      <c r="AJ68" s="266" t="str">
        <f>IF(ISBLANK(Výsledky!$GI$3),"",Výsledky!GI72)</f>
        <v/>
      </c>
      <c r="AK68" s="266" t="str">
        <f>IF(ISBLANK(Výsledky!$GP$3),"",Výsledky!GP72)</f>
        <v/>
      </c>
      <c r="AL68" s="266" t="str">
        <f>IF(ISBLANK(Výsledky!$GW$3),"",Výsledky!GW72)</f>
        <v/>
      </c>
      <c r="AM68" s="266" t="str">
        <f>IF(ISBLANK(Výsledky!$HD$3),"",Výsledky!HD72)</f>
        <v/>
      </c>
      <c r="AN68" s="266" t="str">
        <f>IF(ISBLANK(Výsledky!$HK$3),"",Výsledky!HK72)</f>
        <v/>
      </c>
      <c r="AO68" s="266" t="str">
        <f>IF(ISBLANK(Výsledky!$HR$3),"",Výsledky!HR72)</f>
        <v/>
      </c>
      <c r="AP68" s="266" t="str">
        <f>IF(ISBLANK(Výsledky!$HY$3),"",Výsledky!HY72)</f>
        <v/>
      </c>
      <c r="AQ68" s="266" t="str">
        <f>IF(ISBLANK(Výsledky!$IF$3),"",Výsledky!IF72)</f>
        <v/>
      </c>
      <c r="AR68" s="266" t="str">
        <f>IF(ISBLANK(Výsledky!$IM$3),"",Výsledky!IM72)</f>
        <v/>
      </c>
      <c r="AS68" s="266" t="str">
        <f>IF(ISBLANK(Výsledky!$IT$3),"",Výsledky!IT72)</f>
        <v/>
      </c>
      <c r="AT68" s="266" t="str">
        <f>IF(ISBLANK(Výsledky!$JA$3),"",Výsledky!JA72)</f>
        <v/>
      </c>
      <c r="AU68" s="266" t="str">
        <f>IF(ISBLANK(Výsledky!$JH$3),"",Výsledky!JH72)</f>
        <v/>
      </c>
      <c r="AV68" s="266" t="str">
        <f>IF(ISBLANK(Výsledky!$JO$3),"",Výsledky!JO72)</f>
        <v/>
      </c>
      <c r="AW68" s="266" t="str">
        <f>IF(ISBLANK(Výsledky!$JV$3),"",Výsledky!JV72)</f>
        <v/>
      </c>
      <c r="AX68" s="256" t="str">
        <f>IF(ISBLANK(Výsledky!$KC$3),"",Výsledky!KC72)</f>
        <v/>
      </c>
      <c r="AY68" s="256" t="str">
        <f>IF(ISBLANK(Výsledky!$KJ$3),"",Výsledky!KJ72)</f>
        <v/>
      </c>
      <c r="AZ68" s="256" t="str">
        <f>IF(ISBLANK(Výsledky!$KQ$3),"",Výsledky!KQ72)</f>
        <v/>
      </c>
      <c r="BA68" s="256" t="str">
        <f>IF(ISBLANK(Výsledky!$KX$3),"",Výsledky!KX72)</f>
        <v/>
      </c>
      <c r="BB68" s="256" t="str">
        <f>IF(ISBLANK(Výsledky!$LE$3),"",Výsledky!LE72)</f>
        <v/>
      </c>
      <c r="BC68" s="256" t="str">
        <f>IF(ISBLANK(Výsledky!$LL$3),"",Výsledky!LL72)</f>
        <v/>
      </c>
      <c r="BD68" s="256" t="str">
        <f>IF(ISBLANK(Výsledky!$LS$3),"",Výsledky!LS72)</f>
        <v/>
      </c>
      <c r="BE68" s="256" t="str">
        <f>IF(ISBLANK(Výsledky!$LZ$3),"",Výsledky!LZ72)</f>
        <v/>
      </c>
      <c r="BF68" s="256" t="str">
        <f>IF(ISBLANK(Výsledky!$MG$3),"",Výsledky!MG72)</f>
        <v/>
      </c>
      <c r="BG68" s="256" t="str">
        <f>IF(ISBLANK(Výsledky!$MN$3),"",Výsledky!MN72)</f>
        <v/>
      </c>
      <c r="BH68" s="256" t="str">
        <f>IF(ISBLANK(Výsledky!$MU$3),"",Výsledky!MU72)</f>
        <v/>
      </c>
      <c r="BI68" s="256" t="str">
        <f>IF(ISBLANK(Výsledky!$NB$3),"",Výsledky!NB72)</f>
        <v/>
      </c>
      <c r="BJ68" s="256" t="str">
        <f>IF(ISBLANK(Výsledky!$NI$3),"",Výsledky!NI72)</f>
        <v/>
      </c>
      <c r="BK68" s="266" t="str">
        <f>IF(ISBLANK(Výsledky!$NP$3),"",Výsledky!NP72)</f>
        <v/>
      </c>
      <c r="BL68" s="266" t="str">
        <f>IF(ISBLANK(Výsledky!$NW$3),"",Výsledky!NW72)</f>
        <v/>
      </c>
      <c r="BM68" s="266" t="str">
        <f>IF(ISBLANK(Výsledky!$OD$3),"",Výsledky!OD72)</f>
        <v/>
      </c>
      <c r="BN68" s="266" t="str">
        <f>IF(ISBLANK(Výsledky!$OK$3),"",Výsledky!OK72)</f>
        <v/>
      </c>
      <c r="BO68" s="266" t="str">
        <f>IF(ISBLANK(Výsledky!$OR$3),"",Výsledky!OR72)</f>
        <v/>
      </c>
      <c r="BP68" s="266" t="str">
        <f>IF(ISBLANK(Výsledky!$OY$3),"",Výsledky!OY72)</f>
        <v/>
      </c>
      <c r="BQ68" s="266" t="str">
        <f>IF(ISBLANK(Výsledky!$PF$3),"",Výsledky!PF72)</f>
        <v/>
      </c>
      <c r="BR68" s="266" t="str">
        <f>IF(ISBLANK(Výsledky!$PM$3),"",Výsledky!PM72)</f>
        <v/>
      </c>
      <c r="BS68" s="266" t="str">
        <f>IF(ISBLANK(Výsledky!$PT$3),"",Výsledky!PT72)</f>
        <v/>
      </c>
      <c r="BT68" s="266" t="str">
        <f>IF(ISBLANK(Výsledky!$QA$3),"",Výsledky!QA72)</f>
        <v/>
      </c>
      <c r="BU68" s="266" t="str">
        <f>IF(ISBLANK(Výsledky!$QH$3),"",Výsledky!QH72)</f>
        <v/>
      </c>
      <c r="BV68" s="266" t="str">
        <f>IF(ISBLANK(Výsledky!$QO$3),"",Výsledky!QO72)</f>
        <v/>
      </c>
      <c r="BW68" s="394" t="str">
        <f>IF(ISBLANK(Výsledky!$QV$3),"",Výsledky!QV72)</f>
        <v/>
      </c>
      <c r="BX68" s="49"/>
      <c r="BY68" s="122"/>
      <c r="BZ68" s="49"/>
      <c r="CA68" s="122"/>
      <c r="CB68" s="378"/>
      <c r="CC68" s="378"/>
      <c r="CD68" s="378"/>
      <c r="CE68" s="378"/>
      <c r="CF68" s="378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28"/>
        <v/>
      </c>
      <c r="DY68" s="6" t="str">
        <f t="shared" si="29"/>
        <v/>
      </c>
      <c r="DZ68" s="6" t="str">
        <f t="shared" si="30"/>
        <v/>
      </c>
      <c r="EA68" s="6" t="str">
        <f t="shared" si="31"/>
        <v/>
      </c>
      <c r="EB68" s="6" t="str">
        <f t="shared" si="32"/>
        <v/>
      </c>
      <c r="EC68" s="6" t="str">
        <f t="shared" si="33"/>
        <v/>
      </c>
      <c r="ED68" s="6" t="str">
        <f t="shared" si="34"/>
        <v/>
      </c>
      <c r="EE68" s="6" t="str">
        <f t="shared" si="35"/>
        <v/>
      </c>
      <c r="EF68" s="6" t="str">
        <f t="shared" si="36"/>
        <v/>
      </c>
      <c r="EG68" s="6" t="str">
        <f t="shared" si="37"/>
        <v/>
      </c>
      <c r="EH68" s="6" t="str">
        <f t="shared" si="38"/>
        <v/>
      </c>
      <c r="EI68" s="6" t="str">
        <f t="shared" si="39"/>
        <v/>
      </c>
      <c r="EJ68" s="6" t="str">
        <f t="shared" si="40"/>
        <v/>
      </c>
    </row>
    <row r="69" spans="1:140" ht="15.75" hidden="1" thickBot="1" x14ac:dyDescent="0.25">
      <c r="A69" s="1"/>
      <c r="B69" s="240" t="s">
        <v>341</v>
      </c>
      <c r="C69" s="53">
        <f>Tipy!A38</f>
        <v>12</v>
      </c>
      <c r="D69" s="242" t="str">
        <f>IF(Tipy!B38="","",Tipy!B38)</f>
        <v>Marek</v>
      </c>
      <c r="E69" s="51">
        <f t="shared" si="41"/>
        <v>80</v>
      </c>
      <c r="F69" s="246">
        <f>IF(ISBLANK(Výsledky!$I$3),"-",SUM(K69:O69,Q69,S69,U69,V69,X69,Z69,AB69,AC69,AE69:AG69,AI69,AK69:AM69,AP69,AS69:AU69,AW69,AY69,BB69,BD69,BG69:BJ69,BL69,BO69,BP69,BR69,BT69,BU69))</f>
        <v>80</v>
      </c>
      <c r="G69" s="267">
        <f>IF(ISBLANK(Výsledky!$AY$3),"-",SUM(P69,T69,W69,AA69,AD69,AH69,AV69,AX69,BC69,BE69,BK69,BM69,BQ69,BS69,BV69))</f>
        <v>0</v>
      </c>
      <c r="H69" s="268">
        <f>IF(ISBLANK(Výsledky!$BM$3),"-",SUM(R69,Y69,AJ69,AO69,AQ69,AZ69))</f>
        <v>0</v>
      </c>
      <c r="I69" s="247" t="str">
        <f>IF(ISBLANK(Výsledky!$GI$3),"-",SUM(AN69,AR69,BA69,BF69,BN69,BW69))</f>
        <v>-</v>
      </c>
      <c r="J69" s="262" t="str">
        <f>IF(ISBLANK(Výsledky!$I$3),"",Výsledky!I44)</f>
        <v>-</v>
      </c>
      <c r="K69" s="265">
        <f>IF(ISBLANK(Výsledky!$P$3),"",Výsledky!P44)</f>
        <v>80</v>
      </c>
      <c r="L69" s="266" t="str">
        <f>IF(ISBLANK(Výsledky!$W$3),"",Výsledky!W44)</f>
        <v>-</v>
      </c>
      <c r="M69" s="256" t="str">
        <f>IF(ISBLANK(Výsledky!$AD$3),"",Výsledky!AD44)</f>
        <v>-</v>
      </c>
      <c r="N69" s="256" t="str">
        <f>IF(ISBLANK(Výsledky!$AK$3),"",Výsledky!AK44)</f>
        <v>-</v>
      </c>
      <c r="O69" s="256" t="str">
        <f>IF(ISBLANK(Výsledky!$AR$3),"",Výsledky!AR44)</f>
        <v>-</v>
      </c>
      <c r="P69" s="256" t="str">
        <f>IF(ISBLANK(Výsledky!$AY$3),"",Výsledky!AY44)</f>
        <v>-</v>
      </c>
      <c r="Q69" s="256" t="str">
        <f>IF(ISBLANK(Výsledky!$BF$3),"",Výsledky!BF44)</f>
        <v>-</v>
      </c>
      <c r="R69" s="256" t="str">
        <f>IF(ISBLANK(Výsledky!$BM$3),"",Výsledky!BM44)</f>
        <v>-</v>
      </c>
      <c r="S69" s="256" t="str">
        <f>IF(ISBLANK(Výsledky!$BT$3),"",Výsledky!BT44)</f>
        <v>-</v>
      </c>
      <c r="T69" s="256" t="str">
        <f>IF(ISBLANK(Výsledky!$CA$3),"",Výsledky!CA44)</f>
        <v>-</v>
      </c>
      <c r="U69" s="256" t="str">
        <f>IF(ISBLANK(Výsledky!$CH$3),"",Výsledky!CH44)</f>
        <v>-</v>
      </c>
      <c r="V69" s="256" t="str">
        <f>IF(ISBLANK(Výsledky!$CO$3),"",Výsledky!CO44)</f>
        <v>-</v>
      </c>
      <c r="W69" s="256" t="str">
        <f>IF(ISBLANK(Výsledky!$CV$3),"",Výsledky!CV44)</f>
        <v>-</v>
      </c>
      <c r="X69" s="256" t="str">
        <f>IF(ISBLANK(Výsledky!$DC$3),"",Výsledky!DC44)</f>
        <v>-</v>
      </c>
      <c r="Y69" s="256" t="str">
        <f>IF(ISBLANK(Výsledky!$DJ$3),"",Výsledky!DJ44)</f>
        <v>-</v>
      </c>
      <c r="Z69" s="256" t="str">
        <f>IF(ISBLANK(Výsledky!$DQ$3),"",Výsledky!DQ44)</f>
        <v>-</v>
      </c>
      <c r="AA69" s="256" t="str">
        <f>IF(ISBLANK(Výsledky!$DX$3),"",Výsledky!DX44)</f>
        <v>-</v>
      </c>
      <c r="AB69" s="256" t="str">
        <f>IF(ISBLANK(Výsledky!$EE$3),"",Výsledky!EE44)</f>
        <v>-</v>
      </c>
      <c r="AC69" s="256" t="str">
        <f>IF(ISBLANK(Výsledky!$EL$3),"",Výsledky!EL44)</f>
        <v>-</v>
      </c>
      <c r="AD69" s="256" t="str">
        <f>IF(ISBLANK(Výsledky!$ES$3),"",Výsledky!ES44)</f>
        <v>-</v>
      </c>
      <c r="AE69" s="256" t="str">
        <f>IF(ISBLANK(Výsledky!$EZ$3),"",Výsledky!EZ44)</f>
        <v>-</v>
      </c>
      <c r="AF69" s="256" t="str">
        <f>IF(ISBLANK(Výsledky!$FG$3),"",Výsledky!FG44)</f>
        <v/>
      </c>
      <c r="AG69" s="256" t="str">
        <f>IF(ISBLANK(Výsledky!$FN$3),"",Výsledky!FN44)</f>
        <v/>
      </c>
      <c r="AH69" s="256" t="str">
        <f>IF(ISBLANK(Výsledky!$FU$3),"",Výsledky!FU44)</f>
        <v/>
      </c>
      <c r="AI69" s="256" t="str">
        <f>IF(ISBLANK(Výsledky!$GB$3),"",Výsledky!GB44)</f>
        <v/>
      </c>
      <c r="AJ69" s="256" t="str">
        <f>IF(ISBLANK(Výsledky!$GI$3),"",Výsledky!GI44)</f>
        <v/>
      </c>
      <c r="AK69" s="256" t="str">
        <f>IF(ISBLANK(Výsledky!$GP$3),"",Výsledky!GP44)</f>
        <v/>
      </c>
      <c r="AL69" s="256" t="str">
        <f>IF(ISBLANK(Výsledky!$GW$3),"",Výsledky!GW44)</f>
        <v/>
      </c>
      <c r="AM69" s="256" t="str">
        <f>IF(ISBLANK(Výsledky!$HD$3),"",Výsledky!HD44)</f>
        <v/>
      </c>
      <c r="AN69" s="256" t="str">
        <f>IF(ISBLANK(Výsledky!$HK$3),"",Výsledky!HK44)</f>
        <v/>
      </c>
      <c r="AO69" s="256" t="str">
        <f>IF(ISBLANK(Výsledky!$HR$3),"",Výsledky!HR44)</f>
        <v/>
      </c>
      <c r="AP69" s="256" t="str">
        <f>IF(ISBLANK(Výsledky!$HY$3),"",Výsledky!HY44)</f>
        <v/>
      </c>
      <c r="AQ69" s="256" t="str">
        <f>IF(ISBLANK(Výsledky!$IF$3),"",Výsledky!IF44)</f>
        <v/>
      </c>
      <c r="AR69" s="256" t="str">
        <f>IF(ISBLANK(Výsledky!$IM$3),"",Výsledky!IM44)</f>
        <v/>
      </c>
      <c r="AS69" s="256" t="str">
        <f>IF(ISBLANK(Výsledky!$IT$3),"",Výsledky!IT44)</f>
        <v/>
      </c>
      <c r="AT69" s="256" t="str">
        <f>IF(ISBLANK(Výsledky!$JA$3),"",Výsledky!JA44)</f>
        <v/>
      </c>
      <c r="AU69" s="256" t="str">
        <f>IF(ISBLANK(Výsledky!$JH$3),"",Výsledky!JH44)</f>
        <v/>
      </c>
      <c r="AV69" s="256" t="str">
        <f>IF(ISBLANK(Výsledky!$JO$3),"",Výsledky!JO44)</f>
        <v/>
      </c>
      <c r="AW69" s="256" t="str">
        <f>IF(ISBLANK(Výsledky!$JV$3),"",Výsledky!JV44)</f>
        <v/>
      </c>
      <c r="AX69" s="256" t="str">
        <f>IF(ISBLANK(Výsledky!$KC$3),"",Výsledky!KC44)</f>
        <v/>
      </c>
      <c r="AY69" s="256" t="str">
        <f>IF(ISBLANK(Výsledky!$KJ$3),"",Výsledky!KJ44)</f>
        <v/>
      </c>
      <c r="AZ69" s="256" t="str">
        <f>IF(ISBLANK(Výsledky!$KQ$3),"",Výsledky!KQ44)</f>
        <v/>
      </c>
      <c r="BA69" s="256" t="str">
        <f>IF(ISBLANK(Výsledky!$KX$3),"",Výsledky!KX44)</f>
        <v/>
      </c>
      <c r="BB69" s="256" t="str">
        <f>IF(ISBLANK(Výsledky!$LE$3),"",Výsledky!LE44)</f>
        <v/>
      </c>
      <c r="BC69" s="256" t="str">
        <f>IF(ISBLANK(Výsledky!$LL$3),"",Výsledky!LL44)</f>
        <v/>
      </c>
      <c r="BD69" s="256" t="str">
        <f>IF(ISBLANK(Výsledky!$LS$3),"",Výsledky!LS44)</f>
        <v/>
      </c>
      <c r="BE69" s="256" t="str">
        <f>IF(ISBLANK(Výsledky!$LZ$3),"",Výsledky!LZ44)</f>
        <v/>
      </c>
      <c r="BF69" s="256" t="str">
        <f>IF(ISBLANK(Výsledky!$MG$3),"",Výsledky!MG44)</f>
        <v/>
      </c>
      <c r="BG69" s="256" t="str">
        <f>IF(ISBLANK(Výsledky!$MN$3),"",Výsledky!MN44)</f>
        <v/>
      </c>
      <c r="BH69" s="256" t="str">
        <f>IF(ISBLANK(Výsledky!$MU$3),"",Výsledky!MU44)</f>
        <v/>
      </c>
      <c r="BI69" s="256" t="str">
        <f>IF(ISBLANK(Výsledky!$NB$3),"",Výsledky!NB44)</f>
        <v/>
      </c>
      <c r="BJ69" s="256" t="str">
        <f>IF(ISBLANK(Výsledky!$NI$3),"",Výsledky!NI44)</f>
        <v/>
      </c>
      <c r="BK69" s="256" t="str">
        <f>IF(ISBLANK(Výsledky!$NP$3),"",Výsledky!NP44)</f>
        <v/>
      </c>
      <c r="BL69" s="256" t="str">
        <f>IF(ISBLANK(Výsledky!$NW$3),"",Výsledky!NW44)</f>
        <v/>
      </c>
      <c r="BM69" s="256" t="str">
        <f>IF(ISBLANK(Výsledky!$OD$3),"",Výsledky!OD44)</f>
        <v/>
      </c>
      <c r="BN69" s="256" t="str">
        <f>IF(ISBLANK(Výsledky!$OK$3),"",Výsledky!OK44)</f>
        <v/>
      </c>
      <c r="BO69" s="256" t="str">
        <f>IF(ISBLANK(Výsledky!$OR$3),"",Výsledky!OR44)</f>
        <v/>
      </c>
      <c r="BP69" s="256" t="str">
        <f>IF(ISBLANK(Výsledky!$OY$3),"",Výsledky!OY44)</f>
        <v/>
      </c>
      <c r="BQ69" s="256" t="str">
        <f>IF(ISBLANK(Výsledky!$PF$3),"",Výsledky!PF44)</f>
        <v/>
      </c>
      <c r="BR69" s="256" t="str">
        <f>IF(ISBLANK(Výsledky!$PM$3),"",Výsledky!PM44)</f>
        <v/>
      </c>
      <c r="BS69" s="256" t="str">
        <f>IF(ISBLANK(Výsledky!$PT$3),"",Výsledky!PT44)</f>
        <v/>
      </c>
      <c r="BT69" s="256" t="str">
        <f>IF(ISBLANK(Výsledky!$QA$3),"",Výsledky!QA44)</f>
        <v/>
      </c>
      <c r="BU69" s="256" t="str">
        <f>IF(ISBLANK(Výsledky!$QH$3),"",Výsledky!QH44)</f>
        <v/>
      </c>
      <c r="BV69" s="256" t="str">
        <f>IF(ISBLANK(Výsledky!$QO$3),"",Výsledky!QO44)</f>
        <v/>
      </c>
      <c r="BW69" s="291" t="str">
        <f>IF(ISBLANK(Výsledky!$QV$3),"",Výsledky!QV44)</f>
        <v/>
      </c>
      <c r="BX69" s="49"/>
      <c r="BY69" s="122"/>
      <c r="BZ69" s="49"/>
      <c r="CA69" s="122"/>
      <c r="CB69" s="378"/>
      <c r="CC69" s="378"/>
      <c r="CD69" s="378"/>
      <c r="CE69" s="378"/>
      <c r="CF69" s="378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28"/>
        <v/>
      </c>
      <c r="DY69" s="6" t="str">
        <f t="shared" si="29"/>
        <v/>
      </c>
      <c r="DZ69" s="6" t="str">
        <f t="shared" si="30"/>
        <v/>
      </c>
      <c r="EA69" s="6" t="str">
        <f t="shared" si="31"/>
        <v/>
      </c>
      <c r="EB69" s="6" t="str">
        <f t="shared" si="32"/>
        <v/>
      </c>
      <c r="EC69" s="6" t="str">
        <f t="shared" si="33"/>
        <v/>
      </c>
      <c r="ED69" s="6" t="str">
        <f t="shared" si="34"/>
        <v/>
      </c>
      <c r="EE69" s="6" t="str">
        <f t="shared" si="35"/>
        <v/>
      </c>
      <c r="EF69" s="6" t="str">
        <f t="shared" si="36"/>
        <v/>
      </c>
      <c r="EG69" s="6" t="str">
        <f t="shared" si="37"/>
        <v/>
      </c>
      <c r="EH69" s="6" t="str">
        <f t="shared" si="38"/>
        <v/>
      </c>
      <c r="EI69" s="6" t="str">
        <f t="shared" si="39"/>
        <v/>
      </c>
      <c r="EJ69" s="6" t="str">
        <f t="shared" si="40"/>
        <v/>
      </c>
    </row>
    <row r="70" spans="1:140" ht="15.75" hidden="1" thickBot="1" x14ac:dyDescent="0.25">
      <c r="A70" s="1"/>
      <c r="B70" s="240" t="s">
        <v>342</v>
      </c>
      <c r="C70" s="53">
        <f>Tipy!A43</f>
        <v>37</v>
      </c>
      <c r="D70" s="242" t="str">
        <f>IF(Tipy!B43="","",Tipy!B43)</f>
        <v>Masko</v>
      </c>
      <c r="E70" s="51">
        <f t="shared" si="41"/>
        <v>80</v>
      </c>
      <c r="F70" s="246">
        <f>IF(ISBLANK(Výsledky!$I$3),"-",SUM(K70:O70,Q70,S70,U70,V70,X70,Z70,AB70,AC70,AE70:AG70,AI70,AK70:AM70,AP70,AS70:AU70,AW70,AY70,BB70,BD70,BG70:BJ70,BL70,BO70,BP70,BR70,BT70,BU70))</f>
        <v>80</v>
      </c>
      <c r="G70" s="267">
        <f>IF(ISBLANK(Výsledky!$AY$3),"-",SUM(P70,T70,W70,AA70,AD70,AH70,AV70,AX70,BC70,BE70,BK70,BM70,BQ70,BS70,BV70))</f>
        <v>0</v>
      </c>
      <c r="H70" s="268">
        <f>IF(ISBLANK(Výsledky!$BM$3),"-",SUM(R70,Y70,AJ70,AO70,AQ70,AZ70))</f>
        <v>0</v>
      </c>
      <c r="I70" s="247" t="str">
        <f>IF(ISBLANK(Výsledky!$GI$3),"-",SUM(AN70,AR70,BA70,BF70,BN70,BW70))</f>
        <v>-</v>
      </c>
      <c r="J70" s="262" t="str">
        <f>IF(ISBLANK(Výsledky!$I$3),"",Výsledky!I49)</f>
        <v>-</v>
      </c>
      <c r="K70" s="265">
        <f>IF(ISBLANK(Výsledky!$P$3),"",Výsledky!P49)</f>
        <v>30</v>
      </c>
      <c r="L70" s="266" t="str">
        <f>IF(ISBLANK(Výsledky!$W$3),"",Výsledky!W49)</f>
        <v>-</v>
      </c>
      <c r="M70" s="256">
        <f>IF(ISBLANK(Výsledky!$AD$3),"",Výsledky!AD49)</f>
        <v>0</v>
      </c>
      <c r="N70" s="256" t="str">
        <f>IF(ISBLANK(Výsledky!$AK$3),"",Výsledky!AK49)</f>
        <v>-</v>
      </c>
      <c r="O70" s="256">
        <f>IF(ISBLANK(Výsledky!$AR$3),"",Výsledky!AR49)</f>
        <v>50</v>
      </c>
      <c r="P70" s="256">
        <f>IF(ISBLANK(Výsledky!$AY$3),"",Výsledky!AY49)</f>
        <v>0</v>
      </c>
      <c r="Q70" s="256" t="str">
        <f>IF(ISBLANK(Výsledky!$BF$3),"",Výsledky!BF49)</f>
        <v>-</v>
      </c>
      <c r="R70" s="256" t="str">
        <f>IF(ISBLANK(Výsledky!$BM$3),"",Výsledky!BM49)</f>
        <v>-</v>
      </c>
      <c r="S70" s="256" t="str">
        <f>IF(ISBLANK(Výsledky!$BT$3),"",Výsledky!BT49)</f>
        <v>-</v>
      </c>
      <c r="T70" s="256" t="str">
        <f>IF(ISBLANK(Výsledky!$CA$3),"",Výsledky!CA49)</f>
        <v>-</v>
      </c>
      <c r="U70" s="256" t="str">
        <f>IF(ISBLANK(Výsledky!$CH$3),"",Výsledky!CH49)</f>
        <v>-</v>
      </c>
      <c r="V70" s="256" t="str">
        <f>IF(ISBLANK(Výsledky!$CO$3),"",Výsledky!CO49)</f>
        <v>-</v>
      </c>
      <c r="W70" s="256" t="str">
        <f>IF(ISBLANK(Výsledky!$CV$3),"",Výsledky!CV49)</f>
        <v>-</v>
      </c>
      <c r="X70" s="256" t="str">
        <f>IF(ISBLANK(Výsledky!$DC$3),"",Výsledky!DC49)</f>
        <v>-</v>
      </c>
      <c r="Y70" s="256" t="str">
        <f>IF(ISBLANK(Výsledky!$DJ$3),"",Výsledky!DJ49)</f>
        <v>-</v>
      </c>
      <c r="Z70" s="256" t="str">
        <f>IF(ISBLANK(Výsledky!$DQ$3),"",Výsledky!DQ49)</f>
        <v>-</v>
      </c>
      <c r="AA70" s="256" t="str">
        <f>IF(ISBLANK(Výsledky!$DX$3),"",Výsledky!DX49)</f>
        <v>-</v>
      </c>
      <c r="AB70" s="256" t="str">
        <f>IF(ISBLANK(Výsledky!$EE$3),"",Výsledky!EE49)</f>
        <v>-</v>
      </c>
      <c r="AC70" s="256" t="str">
        <f>IF(ISBLANK(Výsledky!$EL$3),"",Výsledky!EL49)</f>
        <v>-</v>
      </c>
      <c r="AD70" s="256" t="str">
        <f>IF(ISBLANK(Výsledky!$ES$3),"",Výsledky!ES49)</f>
        <v>-</v>
      </c>
      <c r="AE70" s="256" t="str">
        <f>IF(ISBLANK(Výsledky!$EZ$3),"",Výsledky!EZ49)</f>
        <v>-</v>
      </c>
      <c r="AF70" s="256" t="str">
        <f>IF(ISBLANK(Výsledky!$FG$3),"",Výsledky!FG49)</f>
        <v/>
      </c>
      <c r="AG70" s="256" t="str">
        <f>IF(ISBLANK(Výsledky!$FN$3),"",Výsledky!FN49)</f>
        <v/>
      </c>
      <c r="AH70" s="256" t="str">
        <f>IF(ISBLANK(Výsledky!$FU$3),"",Výsledky!FU49)</f>
        <v/>
      </c>
      <c r="AI70" s="256" t="str">
        <f>IF(ISBLANK(Výsledky!$GB$3),"",Výsledky!GB49)</f>
        <v/>
      </c>
      <c r="AJ70" s="256" t="str">
        <f>IF(ISBLANK(Výsledky!$GI$3),"",Výsledky!GI49)</f>
        <v/>
      </c>
      <c r="AK70" s="256" t="str">
        <f>IF(ISBLANK(Výsledky!$GP$3),"",Výsledky!GP49)</f>
        <v/>
      </c>
      <c r="AL70" s="256" t="str">
        <f>IF(ISBLANK(Výsledky!$GW$3),"",Výsledky!GW49)</f>
        <v/>
      </c>
      <c r="AM70" s="256" t="str">
        <f>IF(ISBLANK(Výsledky!$HD$3),"",Výsledky!HD49)</f>
        <v/>
      </c>
      <c r="AN70" s="256" t="str">
        <f>IF(ISBLANK(Výsledky!$HK$3),"",Výsledky!HK49)</f>
        <v/>
      </c>
      <c r="AO70" s="256" t="str">
        <f>IF(ISBLANK(Výsledky!$HR$3),"",Výsledky!HR49)</f>
        <v/>
      </c>
      <c r="AP70" s="256" t="str">
        <f>IF(ISBLANK(Výsledky!$HY$3),"",Výsledky!HY49)</f>
        <v/>
      </c>
      <c r="AQ70" s="256" t="str">
        <f>IF(ISBLANK(Výsledky!$IF$3),"",Výsledky!IF49)</f>
        <v/>
      </c>
      <c r="AR70" s="256" t="str">
        <f>IF(ISBLANK(Výsledky!$IM$3),"",Výsledky!IM49)</f>
        <v/>
      </c>
      <c r="AS70" s="256" t="str">
        <f>IF(ISBLANK(Výsledky!$IT$3),"",Výsledky!IT49)</f>
        <v/>
      </c>
      <c r="AT70" s="256" t="str">
        <f>IF(ISBLANK(Výsledky!$JA$3),"",Výsledky!JA49)</f>
        <v/>
      </c>
      <c r="AU70" s="256" t="str">
        <f>IF(ISBLANK(Výsledky!$JH$3),"",Výsledky!JH49)</f>
        <v/>
      </c>
      <c r="AV70" s="256" t="str">
        <f>IF(ISBLANK(Výsledky!$JO$3),"",Výsledky!JO49)</f>
        <v/>
      </c>
      <c r="AW70" s="256" t="str">
        <f>IF(ISBLANK(Výsledky!$JV$3),"",Výsledky!JV49)</f>
        <v/>
      </c>
      <c r="AX70" s="256" t="str">
        <f>IF(ISBLANK(Výsledky!$KC$3),"",Výsledky!KC49)</f>
        <v/>
      </c>
      <c r="AY70" s="256" t="str">
        <f>IF(ISBLANK(Výsledky!$KJ$3),"",Výsledky!KJ49)</f>
        <v/>
      </c>
      <c r="AZ70" s="256" t="str">
        <f>IF(ISBLANK(Výsledky!$KQ$3),"",Výsledky!KQ49)</f>
        <v/>
      </c>
      <c r="BA70" s="256" t="str">
        <f>IF(ISBLANK(Výsledky!$KX$3),"",Výsledky!KX49)</f>
        <v/>
      </c>
      <c r="BB70" s="256" t="str">
        <f>IF(ISBLANK(Výsledky!$LE$3),"",Výsledky!LE49)</f>
        <v/>
      </c>
      <c r="BC70" s="256" t="str">
        <f>IF(ISBLANK(Výsledky!$LL$3),"",Výsledky!LL49)</f>
        <v/>
      </c>
      <c r="BD70" s="256" t="str">
        <f>IF(ISBLANK(Výsledky!$LS$3),"",Výsledky!LS49)</f>
        <v/>
      </c>
      <c r="BE70" s="256" t="str">
        <f>IF(ISBLANK(Výsledky!$LZ$3),"",Výsledky!LZ49)</f>
        <v/>
      </c>
      <c r="BF70" s="256" t="str">
        <f>IF(ISBLANK(Výsledky!$MG$3),"",Výsledky!MG49)</f>
        <v/>
      </c>
      <c r="BG70" s="256" t="str">
        <f>IF(ISBLANK(Výsledky!$MN$3),"",Výsledky!MN49)</f>
        <v/>
      </c>
      <c r="BH70" s="256" t="str">
        <f>IF(ISBLANK(Výsledky!$MU$3),"",Výsledky!MU49)</f>
        <v/>
      </c>
      <c r="BI70" s="256" t="str">
        <f>IF(ISBLANK(Výsledky!$NB$3),"",Výsledky!NB49)</f>
        <v/>
      </c>
      <c r="BJ70" s="256" t="str">
        <f>IF(ISBLANK(Výsledky!$NI$3),"",Výsledky!NI49)</f>
        <v/>
      </c>
      <c r="BK70" s="256" t="str">
        <f>IF(ISBLANK(Výsledky!$NP$3),"",Výsledky!NP49)</f>
        <v/>
      </c>
      <c r="BL70" s="256" t="str">
        <f>IF(ISBLANK(Výsledky!$NW$3),"",Výsledky!NW49)</f>
        <v/>
      </c>
      <c r="BM70" s="256" t="str">
        <f>IF(ISBLANK(Výsledky!$OD$3),"",Výsledky!OD49)</f>
        <v/>
      </c>
      <c r="BN70" s="256" t="str">
        <f>IF(ISBLANK(Výsledky!$OK$3),"",Výsledky!OK49)</f>
        <v/>
      </c>
      <c r="BO70" s="256" t="str">
        <f>IF(ISBLANK(Výsledky!$OR$3),"",Výsledky!OR49)</f>
        <v/>
      </c>
      <c r="BP70" s="256" t="str">
        <f>IF(ISBLANK(Výsledky!$OY$3),"",Výsledky!OY49)</f>
        <v/>
      </c>
      <c r="BQ70" s="256" t="str">
        <f>IF(ISBLANK(Výsledky!$PF$3),"",Výsledky!PF49)</f>
        <v/>
      </c>
      <c r="BR70" s="256" t="str">
        <f>IF(ISBLANK(Výsledky!$PM$3),"",Výsledky!PM49)</f>
        <v/>
      </c>
      <c r="BS70" s="256" t="str">
        <f>IF(ISBLANK(Výsledky!$PT$3),"",Výsledky!PT49)</f>
        <v/>
      </c>
      <c r="BT70" s="256" t="str">
        <f>IF(ISBLANK(Výsledky!$QA$3),"",Výsledky!QA49)</f>
        <v/>
      </c>
      <c r="BU70" s="256" t="str">
        <f>IF(ISBLANK(Výsledky!$QH$3),"",Výsledky!QH49)</f>
        <v/>
      </c>
      <c r="BV70" s="256" t="str">
        <f>IF(ISBLANK(Výsledky!$QO$3),"",Výsledky!QO49)</f>
        <v/>
      </c>
      <c r="BW70" s="291" t="str">
        <f>IF(ISBLANK(Výsledky!$QV$3),"",Výsledky!QV49)</f>
        <v/>
      </c>
      <c r="BX70" s="49"/>
      <c r="BY70" s="122"/>
      <c r="BZ70" s="49"/>
      <c r="CA70" s="122"/>
      <c r="CB70" s="378"/>
      <c r="CC70" s="378"/>
      <c r="CD70" s="378"/>
      <c r="CE70" s="378"/>
      <c r="CF70" s="378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28"/>
        <v/>
      </c>
      <c r="DY70" s="6" t="str">
        <f t="shared" si="29"/>
        <v/>
      </c>
      <c r="DZ70" s="6" t="str">
        <f t="shared" si="30"/>
        <v/>
      </c>
      <c r="EA70" s="6" t="str">
        <f t="shared" si="31"/>
        <v/>
      </c>
      <c r="EB70" s="6" t="str">
        <f t="shared" si="32"/>
        <v/>
      </c>
      <c r="EC70" s="6" t="str">
        <f t="shared" si="33"/>
        <v/>
      </c>
      <c r="ED70" s="6" t="str">
        <f t="shared" si="34"/>
        <v/>
      </c>
      <c r="EE70" s="6" t="str">
        <f t="shared" si="35"/>
        <v/>
      </c>
      <c r="EF70" s="6" t="str">
        <f t="shared" si="36"/>
        <v/>
      </c>
      <c r="EG70" s="6" t="str">
        <f t="shared" si="37"/>
        <v/>
      </c>
      <c r="EH70" s="6" t="str">
        <f t="shared" si="38"/>
        <v/>
      </c>
      <c r="EI70" s="6" t="str">
        <f t="shared" si="39"/>
        <v/>
      </c>
      <c r="EJ70" s="6" t="str">
        <f t="shared" si="40"/>
        <v/>
      </c>
    </row>
    <row r="71" spans="1:140" ht="15.75" hidden="1" thickBot="1" x14ac:dyDescent="0.25">
      <c r="A71" s="1"/>
      <c r="B71" s="240" t="s">
        <v>347</v>
      </c>
      <c r="C71" s="53">
        <f>Tipy!A72</f>
        <v>59</v>
      </c>
      <c r="D71" s="242" t="str">
        <f>IF(Tipy!B72="","",Tipy!B72)</f>
        <v>ÚprimnýFanúšik</v>
      </c>
      <c r="E71" s="51">
        <f t="shared" si="41"/>
        <v>60</v>
      </c>
      <c r="F71" s="246">
        <f>IF(ISBLANK(Výsledky!$I$3),"-",SUM(K71:O71,Q71,S71,U71,V71,X71,Z71,AB71,AC71,AE71:AG71,AI71,AK71:AM71,AP71,AS71:AU71,AW71,AY71,BB71,BD71,BG71:BJ71,BL71,BO71,BP71,BR71,BT71,BU71))</f>
        <v>60</v>
      </c>
      <c r="G71" s="267">
        <f>IF(ISBLANK(Výsledky!$AY$3),"-",SUM(P71,T71,W71,AA71,AD71,AH71,AV71,AX71,BC71,BE71,BK71,BM71,BQ71,BS71,BV71))</f>
        <v>0</v>
      </c>
      <c r="H71" s="268">
        <f>IF(ISBLANK(Výsledky!$BM$3),"-",SUM(R71,Y71,AJ71,AO71,AQ71,AZ71))</f>
        <v>0</v>
      </c>
      <c r="I71" s="247" t="str">
        <f>IF(ISBLANK(Výsledky!$GI$3),"-",SUM(AN71,AR71,BA71,BF71,BN71,BW71))</f>
        <v>-</v>
      </c>
      <c r="J71" s="262" t="str">
        <f>IF(ISBLANK(Výsledky!$I$3),"",Výsledky!I76)</f>
        <v>-</v>
      </c>
      <c r="K71" s="265">
        <f>IF(ISBLANK(Výsledky!$P$3),"",Výsledky!P78)</f>
        <v>60</v>
      </c>
      <c r="L71" s="266" t="str">
        <f>IF(ISBLANK(Výsledky!$W$3),"",Výsledky!W78)</f>
        <v>-</v>
      </c>
      <c r="M71" s="256" t="str">
        <f>IF(ISBLANK(Výsledky!$AD$3),"",Výsledky!AD78)</f>
        <v>-</v>
      </c>
      <c r="N71" s="256" t="str">
        <f>IF(ISBLANK(Výsledky!$AK$3),"",Výsledky!AK78)</f>
        <v>-</v>
      </c>
      <c r="O71" s="256" t="str">
        <f>IF(ISBLANK(Výsledky!$AR$3),"",Výsledky!AR78)</f>
        <v>-</v>
      </c>
      <c r="P71" s="256" t="str">
        <f>IF(ISBLANK(Výsledky!$AY$3),"",Výsledky!AY78)</f>
        <v>-</v>
      </c>
      <c r="Q71" s="256" t="str">
        <f>IF(ISBLANK(Výsledky!$BF$3),"",Výsledky!BF78)</f>
        <v>-</v>
      </c>
      <c r="R71" s="256" t="str">
        <f>IF(ISBLANK(Výsledky!$BM$3),"",Výsledky!BM78)</f>
        <v>-</v>
      </c>
      <c r="S71" s="256" t="str">
        <f>IF(ISBLANK(Výsledky!$BT$3),"",Výsledky!BT78)</f>
        <v>-</v>
      </c>
      <c r="T71" s="256" t="str">
        <f>IF(ISBLANK(Výsledky!$CA$3),"",Výsledky!CA78)</f>
        <v>-</v>
      </c>
      <c r="U71" s="256" t="str">
        <f>IF(ISBLANK(Výsledky!$CH$3),"",Výsledky!CH78)</f>
        <v>-</v>
      </c>
      <c r="V71" s="256" t="str">
        <f>IF(ISBLANK(Výsledky!$CO$3),"",Výsledky!CO78)</f>
        <v>-</v>
      </c>
      <c r="W71" s="256" t="str">
        <f>IF(ISBLANK(Výsledky!$CV$3),"",Výsledky!CV78)</f>
        <v>-</v>
      </c>
      <c r="X71" s="256" t="str">
        <f>IF(ISBLANK(Výsledky!$DC$3),"",Výsledky!DC78)</f>
        <v>-</v>
      </c>
      <c r="Y71" s="256" t="str">
        <f>IF(ISBLANK(Výsledky!$DJ$3),"",Výsledky!DJ78)</f>
        <v>-</v>
      </c>
      <c r="Z71" s="256" t="str">
        <f>IF(ISBLANK(Výsledky!$DQ$3),"",Výsledky!DQ78)</f>
        <v>-</v>
      </c>
      <c r="AA71" s="256" t="str">
        <f>IF(ISBLANK(Výsledky!$DX$3),"",Výsledky!DX78)</f>
        <v>-</v>
      </c>
      <c r="AB71" s="256" t="str">
        <f>IF(ISBLANK(Výsledky!$EE$3),"",Výsledky!EE78)</f>
        <v>-</v>
      </c>
      <c r="AC71" s="256" t="str">
        <f>IF(ISBLANK(Výsledky!$EL$3),"",Výsledky!EL78)</f>
        <v>-</v>
      </c>
      <c r="AD71" s="256" t="str">
        <f>IF(ISBLANK(Výsledky!$ES$3),"",Výsledky!ES78)</f>
        <v>-</v>
      </c>
      <c r="AE71" s="256" t="str">
        <f>IF(ISBLANK(Výsledky!$EZ$3),"",Výsledky!EZ78)</f>
        <v>-</v>
      </c>
      <c r="AF71" s="256" t="str">
        <f>IF(ISBLANK(Výsledky!$FG$3),"",Výsledky!FG78)</f>
        <v/>
      </c>
      <c r="AG71" s="256" t="str">
        <f>IF(ISBLANK(Výsledky!$FN$3),"",Výsledky!FN78)</f>
        <v/>
      </c>
      <c r="AH71" s="256" t="str">
        <f>IF(ISBLANK(Výsledky!$FU$3),"",Výsledky!FU78)</f>
        <v/>
      </c>
      <c r="AI71" s="256" t="str">
        <f>IF(ISBLANK(Výsledky!$GB$3),"",Výsledky!GB78)</f>
        <v/>
      </c>
      <c r="AJ71" s="256" t="str">
        <f>IF(ISBLANK(Výsledky!$GI$3),"",Výsledky!GI78)</f>
        <v/>
      </c>
      <c r="AK71" s="256" t="str">
        <f>IF(ISBLANK(Výsledky!$GP$3),"",Výsledky!GP78)</f>
        <v/>
      </c>
      <c r="AL71" s="256" t="str">
        <f>IF(ISBLANK(Výsledky!$GW$3),"",Výsledky!GW78)</f>
        <v/>
      </c>
      <c r="AM71" s="256" t="str">
        <f>IF(ISBLANK(Výsledky!$HD$3),"",Výsledky!HD78)</f>
        <v/>
      </c>
      <c r="AN71" s="256" t="str">
        <f>IF(ISBLANK(Výsledky!$HK$3),"",Výsledky!HK78)</f>
        <v/>
      </c>
      <c r="AO71" s="256" t="str">
        <f>IF(ISBLANK(Výsledky!$HR$3),"",Výsledky!HR78)</f>
        <v/>
      </c>
      <c r="AP71" s="256" t="str">
        <f>IF(ISBLANK(Výsledky!$HY$3),"",Výsledky!HY78)</f>
        <v/>
      </c>
      <c r="AQ71" s="256" t="str">
        <f>IF(ISBLANK(Výsledky!$IF$3),"",Výsledky!IF78)</f>
        <v/>
      </c>
      <c r="AR71" s="256" t="str">
        <f>IF(ISBLANK(Výsledky!$IM$3),"",Výsledky!IM78)</f>
        <v/>
      </c>
      <c r="AS71" s="256" t="str">
        <f>IF(ISBLANK(Výsledky!$IT$3),"",Výsledky!IT78)</f>
        <v/>
      </c>
      <c r="AT71" s="256" t="str">
        <f>IF(ISBLANK(Výsledky!$JA$3),"",Výsledky!JA78)</f>
        <v/>
      </c>
      <c r="AU71" s="256" t="str">
        <f>IF(ISBLANK(Výsledky!$JH$3),"",Výsledky!JH78)</f>
        <v/>
      </c>
      <c r="AV71" s="256" t="str">
        <f>IF(ISBLANK(Výsledky!$JO$3),"",Výsledky!JO78)</f>
        <v/>
      </c>
      <c r="AW71" s="256" t="str">
        <f>IF(ISBLANK(Výsledky!$JV$3),"",Výsledky!JV78)</f>
        <v/>
      </c>
      <c r="AX71" s="256" t="str">
        <f>IF(ISBLANK(Výsledky!$KC$3),"",Výsledky!KC78)</f>
        <v/>
      </c>
      <c r="AY71" s="256" t="str">
        <f>IF(ISBLANK(Výsledky!$KJ$3),"",Výsledky!KJ78)</f>
        <v/>
      </c>
      <c r="AZ71" s="256" t="str">
        <f>IF(ISBLANK(Výsledky!$KQ$3),"",Výsledky!KQ78)</f>
        <v/>
      </c>
      <c r="BA71" s="256" t="str">
        <f>IF(ISBLANK(Výsledky!$KX$3),"",Výsledky!KX78)</f>
        <v/>
      </c>
      <c r="BB71" s="256" t="str">
        <f>IF(ISBLANK(Výsledky!$LE$3),"",Výsledky!LE78)</f>
        <v/>
      </c>
      <c r="BC71" s="256" t="str">
        <f>IF(ISBLANK(Výsledky!$LL$3),"",Výsledky!LL78)</f>
        <v/>
      </c>
      <c r="BD71" s="256" t="str">
        <f>IF(ISBLANK(Výsledky!$LS$3),"",Výsledky!LS78)</f>
        <v/>
      </c>
      <c r="BE71" s="256" t="str">
        <f>IF(ISBLANK(Výsledky!$LZ$3),"",Výsledky!LZ78)</f>
        <v/>
      </c>
      <c r="BF71" s="256" t="str">
        <f>IF(ISBLANK(Výsledky!$MG$3),"",Výsledky!MG78)</f>
        <v/>
      </c>
      <c r="BG71" s="256" t="str">
        <f>IF(ISBLANK(Výsledky!$MN$3),"",Výsledky!MN78)</f>
        <v/>
      </c>
      <c r="BH71" s="256" t="str">
        <f>IF(ISBLANK(Výsledky!$MU$3),"",Výsledky!MU78)</f>
        <v/>
      </c>
      <c r="BI71" s="256" t="str">
        <f>IF(ISBLANK(Výsledky!$NB$3),"",Výsledky!NB78)</f>
        <v/>
      </c>
      <c r="BJ71" s="256" t="str">
        <f>IF(ISBLANK(Výsledky!$NI$3),"",Výsledky!NI78)</f>
        <v/>
      </c>
      <c r="BK71" s="256" t="str">
        <f>IF(ISBLANK(Výsledky!$NP$3),"",Výsledky!NP78)</f>
        <v/>
      </c>
      <c r="BL71" s="256" t="str">
        <f>IF(ISBLANK(Výsledky!$NW$3),"",Výsledky!NW78)</f>
        <v/>
      </c>
      <c r="BM71" s="256" t="str">
        <f>IF(ISBLANK(Výsledky!$OD$3),"",Výsledky!OD78)</f>
        <v/>
      </c>
      <c r="BN71" s="256" t="str">
        <f>IF(ISBLANK(Výsledky!$OK$3),"",Výsledky!OK78)</f>
        <v/>
      </c>
      <c r="BO71" s="256" t="str">
        <f>IF(ISBLANK(Výsledky!$OR$3),"",Výsledky!OR78)</f>
        <v/>
      </c>
      <c r="BP71" s="256" t="str">
        <f>IF(ISBLANK(Výsledky!$OY$3),"",Výsledky!OY78)</f>
        <v/>
      </c>
      <c r="BQ71" s="256" t="str">
        <f>IF(ISBLANK(Výsledky!$PF$3),"",Výsledky!PF78)</f>
        <v/>
      </c>
      <c r="BR71" s="256" t="str">
        <f>IF(ISBLANK(Výsledky!$PM$3),"",Výsledky!PM78)</f>
        <v/>
      </c>
      <c r="BS71" s="256" t="str">
        <f>IF(ISBLANK(Výsledky!$PT$3),"",Výsledky!PT78)</f>
        <v/>
      </c>
      <c r="BT71" s="256" t="str">
        <f>IF(ISBLANK(Výsledky!$QA$3),"",Výsledky!QA78)</f>
        <v/>
      </c>
      <c r="BU71" s="256" t="str">
        <f>IF(ISBLANK(Výsledky!$QH$3),"",Výsledky!QH78)</f>
        <v/>
      </c>
      <c r="BV71" s="256" t="str">
        <f>IF(ISBLANK(Výsledky!$QO$3),"",Výsledky!QO78)</f>
        <v/>
      </c>
      <c r="BW71" s="291" t="str">
        <f>IF(ISBLANK(Výsledky!$QV$3),"",Výsledky!QV78)</f>
        <v/>
      </c>
      <c r="BX71" s="122"/>
      <c r="BY71" s="122"/>
      <c r="BZ71" s="49"/>
      <c r="CA71" s="122"/>
      <c r="CB71" s="378"/>
      <c r="CC71" s="378"/>
      <c r="CD71" s="378"/>
      <c r="CE71" s="378"/>
      <c r="CF71" s="378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28"/>
        <v/>
      </c>
      <c r="DY71" s="6" t="str">
        <f t="shared" si="29"/>
        <v/>
      </c>
      <c r="DZ71" s="6" t="str">
        <f t="shared" si="30"/>
        <v/>
      </c>
      <c r="EA71" s="6" t="str">
        <f t="shared" si="31"/>
        <v/>
      </c>
      <c r="EB71" s="6" t="str">
        <f t="shared" si="32"/>
        <v/>
      </c>
      <c r="EC71" s="6" t="str">
        <f t="shared" si="33"/>
        <v/>
      </c>
      <c r="ED71" s="6" t="str">
        <f t="shared" si="34"/>
        <v/>
      </c>
      <c r="EE71" s="6" t="str">
        <f t="shared" si="35"/>
        <v/>
      </c>
      <c r="EF71" s="6" t="str">
        <f t="shared" si="36"/>
        <v/>
      </c>
      <c r="EG71" s="6" t="str">
        <f t="shared" si="37"/>
        <v/>
      </c>
      <c r="EH71" s="6" t="str">
        <f t="shared" si="38"/>
        <v/>
      </c>
      <c r="EI71" s="6" t="str">
        <f t="shared" si="39"/>
        <v/>
      </c>
      <c r="EJ71" s="6" t="str">
        <f t="shared" si="40"/>
        <v/>
      </c>
    </row>
    <row r="72" spans="1:140" ht="15.75" hidden="1" thickBot="1" x14ac:dyDescent="0.25">
      <c r="A72" s="1"/>
      <c r="B72" s="240" t="s">
        <v>348</v>
      </c>
      <c r="C72" s="121">
        <f>Tipy!A45</f>
        <v>16</v>
      </c>
      <c r="D72" s="243" t="str">
        <f>IF(Tipy!B45="","",Tipy!B45)</f>
        <v>MengiCZE</v>
      </c>
      <c r="E72" s="52">
        <f t="shared" si="41"/>
        <v>50</v>
      </c>
      <c r="F72" s="248">
        <f>IF(ISBLANK(Výsledky!$I$3),"-",SUM(K72:O72,Q72,S72,U72,V72,X72,Z72,AB72,AC72,AE72:AG72,AI72,AK72:AM72,AP72,AS72:AU72,AW72,AY72,BB72,BD72,BG72:BJ72,BL72,BO72,BP72,BR72,BT72,BU72))</f>
        <v>50</v>
      </c>
      <c r="G72" s="270">
        <f>IF(ISBLANK(Výsledky!$AY$3),"-",SUM(P72,T72,W72,AA72,AD72,AH72,AV72,AX72,BC72,BE72,BK72,BM72,BQ72,BS72,BV72))</f>
        <v>0</v>
      </c>
      <c r="H72" s="272">
        <f>IF(ISBLANK(Výsledky!$BM$3),"-",SUM(R72,Y72,AJ72,AO72,AQ72,AZ72))</f>
        <v>0</v>
      </c>
      <c r="I72" s="249" t="str">
        <f>IF(ISBLANK(Výsledky!$GI$3),"-",SUM(AN72,AR72,BA72,BF72,BN72,BW72))</f>
        <v>-</v>
      </c>
      <c r="J72" s="263" t="str">
        <f>IF(ISBLANK(Výsledky!$I$3),"",Výsledky!I51)</f>
        <v>-</v>
      </c>
      <c r="K72" s="371">
        <f>IF(ISBLANK(Výsledky!$P$3),"",Výsledky!P51)</f>
        <v>0</v>
      </c>
      <c r="L72" s="372">
        <f>IF(ISBLANK(Výsledky!$W$3),"",Výsledky!W51)</f>
        <v>20</v>
      </c>
      <c r="M72" s="373">
        <f>IF(ISBLANK(Výsledky!$AD$3),"",Výsledky!AD51)</f>
        <v>0</v>
      </c>
      <c r="N72" s="373">
        <f>IF(ISBLANK(Výsledky!$AK$3),"",Výsledky!AK51)</f>
        <v>30</v>
      </c>
      <c r="O72" s="373" t="str">
        <f>IF(ISBLANK(Výsledky!$AR$3),"",Výsledky!AR51)</f>
        <v>-</v>
      </c>
      <c r="P72" s="373" t="str">
        <f>IF(ISBLANK(Výsledky!$AY$3),"",Výsledky!AY51)</f>
        <v>-</v>
      </c>
      <c r="Q72" s="373" t="str">
        <f>IF(ISBLANK(Výsledky!$BF$3),"",Výsledky!BF51)</f>
        <v>-</v>
      </c>
      <c r="R72" s="373" t="str">
        <f>IF(ISBLANK(Výsledky!$BM$3),"",Výsledky!BM51)</f>
        <v>-</v>
      </c>
      <c r="S72" s="373" t="str">
        <f>IF(ISBLANK(Výsledky!$BT$3),"",Výsledky!BT51)</f>
        <v>-</v>
      </c>
      <c r="T72" s="373" t="str">
        <f>IF(ISBLANK(Výsledky!$CA$3),"",Výsledky!CA51)</f>
        <v>-</v>
      </c>
      <c r="U72" s="373" t="str">
        <f>IF(ISBLANK(Výsledky!$CH$3),"",Výsledky!CH51)</f>
        <v>-</v>
      </c>
      <c r="V72" s="373" t="str">
        <f>IF(ISBLANK(Výsledky!$CO$3),"",Výsledky!CO51)</f>
        <v>-</v>
      </c>
      <c r="W72" s="373" t="str">
        <f>IF(ISBLANK(Výsledky!$CV$3),"",Výsledky!CV51)</f>
        <v>-</v>
      </c>
      <c r="X72" s="373" t="str">
        <f>IF(ISBLANK(Výsledky!$DC$3),"",Výsledky!DC51)</f>
        <v>-</v>
      </c>
      <c r="Y72" s="373" t="str">
        <f>IF(ISBLANK(Výsledky!$DJ$3),"",Výsledky!DJ51)</f>
        <v>-</v>
      </c>
      <c r="Z72" s="373" t="str">
        <f>IF(ISBLANK(Výsledky!$DQ$3),"",Výsledky!DQ51)</f>
        <v>-</v>
      </c>
      <c r="AA72" s="373" t="str">
        <f>IF(ISBLANK(Výsledky!$DX$3),"",Výsledky!DX51)</f>
        <v>-</v>
      </c>
      <c r="AB72" s="373" t="str">
        <f>IF(ISBLANK(Výsledky!$EE$3),"",Výsledky!EE51)</f>
        <v>-</v>
      </c>
      <c r="AC72" s="373" t="str">
        <f>IF(ISBLANK(Výsledky!$EL$3),"",Výsledky!EL51)</f>
        <v>-</v>
      </c>
      <c r="AD72" s="373" t="str">
        <f>IF(ISBLANK(Výsledky!$ES$3),"",Výsledky!ES51)</f>
        <v>-</v>
      </c>
      <c r="AE72" s="373" t="str">
        <f>IF(ISBLANK(Výsledky!$EZ$3),"",Výsledky!EZ51)</f>
        <v>-</v>
      </c>
      <c r="AF72" s="373" t="str">
        <f>IF(ISBLANK(Výsledky!$FG$3),"",Výsledky!FG51)</f>
        <v/>
      </c>
      <c r="AG72" s="373" t="str">
        <f>IF(ISBLANK(Výsledky!$FN$3),"",Výsledky!FN51)</f>
        <v/>
      </c>
      <c r="AH72" s="373" t="str">
        <f>IF(ISBLANK(Výsledky!$FU$3),"",Výsledky!FU51)</f>
        <v/>
      </c>
      <c r="AI72" s="373" t="str">
        <f>IF(ISBLANK(Výsledky!$GB$3),"",Výsledky!GB51)</f>
        <v/>
      </c>
      <c r="AJ72" s="373" t="str">
        <f>IF(ISBLANK(Výsledky!$GI$3),"",Výsledky!GI51)</f>
        <v/>
      </c>
      <c r="AK72" s="373" t="str">
        <f>IF(ISBLANK(Výsledky!$GP$3),"",Výsledky!GP51)</f>
        <v/>
      </c>
      <c r="AL72" s="373" t="str">
        <f>IF(ISBLANK(Výsledky!$GW$3),"",Výsledky!GW51)</f>
        <v/>
      </c>
      <c r="AM72" s="373" t="str">
        <f>IF(ISBLANK(Výsledky!$HD$3),"",Výsledky!HD51)</f>
        <v/>
      </c>
      <c r="AN72" s="373" t="str">
        <f>IF(ISBLANK(Výsledky!$HK$3),"",Výsledky!HK51)</f>
        <v/>
      </c>
      <c r="AO72" s="373" t="str">
        <f>IF(ISBLANK(Výsledky!$HR$3),"",Výsledky!HR51)</f>
        <v/>
      </c>
      <c r="AP72" s="373" t="str">
        <f>IF(ISBLANK(Výsledky!$HY$3),"",Výsledky!HY51)</f>
        <v/>
      </c>
      <c r="AQ72" s="373" t="str">
        <f>IF(ISBLANK(Výsledky!$IF$3),"",Výsledky!IF51)</f>
        <v/>
      </c>
      <c r="AR72" s="373" t="str">
        <f>IF(ISBLANK(Výsledky!$IM$3),"",Výsledky!IM51)</f>
        <v/>
      </c>
      <c r="AS72" s="373" t="str">
        <f>IF(ISBLANK(Výsledky!$IT$3),"",Výsledky!IT51)</f>
        <v/>
      </c>
      <c r="AT72" s="373" t="str">
        <f>IF(ISBLANK(Výsledky!$JA$3),"",Výsledky!JA51)</f>
        <v/>
      </c>
      <c r="AU72" s="373" t="str">
        <f>IF(ISBLANK(Výsledky!$JH$3),"",Výsledky!JH51)</f>
        <v/>
      </c>
      <c r="AV72" s="373" t="str">
        <f>IF(ISBLANK(Výsledky!$JO$3),"",Výsledky!JO51)</f>
        <v/>
      </c>
      <c r="AW72" s="373" t="str">
        <f>IF(ISBLANK(Výsledky!$JV$3),"",Výsledky!JV51)</f>
        <v/>
      </c>
      <c r="AX72" s="373" t="str">
        <f>IF(ISBLANK(Výsledky!$KC$3),"",Výsledky!KC51)</f>
        <v/>
      </c>
      <c r="AY72" s="373" t="str">
        <f>IF(ISBLANK(Výsledky!$KJ$3),"",Výsledky!KJ51)</f>
        <v/>
      </c>
      <c r="AZ72" s="373" t="str">
        <f>IF(ISBLANK(Výsledky!$KQ$3),"",Výsledky!KQ51)</f>
        <v/>
      </c>
      <c r="BA72" s="373" t="str">
        <f>IF(ISBLANK(Výsledky!$KX$3),"",Výsledky!KX51)</f>
        <v/>
      </c>
      <c r="BB72" s="373" t="str">
        <f>IF(ISBLANK(Výsledky!$LE$3),"",Výsledky!LE51)</f>
        <v/>
      </c>
      <c r="BC72" s="373" t="str">
        <f>IF(ISBLANK(Výsledky!$LL$3),"",Výsledky!LL51)</f>
        <v/>
      </c>
      <c r="BD72" s="373" t="str">
        <f>IF(ISBLANK(Výsledky!$LS$3),"",Výsledky!LS51)</f>
        <v/>
      </c>
      <c r="BE72" s="373" t="str">
        <f>IF(ISBLANK(Výsledky!$LZ$3),"",Výsledky!LZ51)</f>
        <v/>
      </c>
      <c r="BF72" s="373" t="str">
        <f>IF(ISBLANK(Výsledky!$MG$3),"",Výsledky!MG51)</f>
        <v/>
      </c>
      <c r="BG72" s="373" t="str">
        <f>IF(ISBLANK(Výsledky!$MN$3),"",Výsledky!MN51)</f>
        <v/>
      </c>
      <c r="BH72" s="373" t="str">
        <f>IF(ISBLANK(Výsledky!$MU$3),"",Výsledky!MU51)</f>
        <v/>
      </c>
      <c r="BI72" s="373" t="str">
        <f>IF(ISBLANK(Výsledky!$NB$3),"",Výsledky!NB51)</f>
        <v/>
      </c>
      <c r="BJ72" s="373" t="str">
        <f>IF(ISBLANK(Výsledky!$NI$3),"",Výsledky!NI51)</f>
        <v/>
      </c>
      <c r="BK72" s="373" t="str">
        <f>IF(ISBLANK(Výsledky!$NP$3),"",Výsledky!NP51)</f>
        <v/>
      </c>
      <c r="BL72" s="373" t="str">
        <f>IF(ISBLANK(Výsledky!$NW$3),"",Výsledky!NW51)</f>
        <v/>
      </c>
      <c r="BM72" s="373" t="str">
        <f>IF(ISBLANK(Výsledky!$OD$3),"",Výsledky!OD51)</f>
        <v/>
      </c>
      <c r="BN72" s="373" t="str">
        <f>IF(ISBLANK(Výsledky!$OK$3),"",Výsledky!OK51)</f>
        <v/>
      </c>
      <c r="BO72" s="373" t="str">
        <f>IF(ISBLANK(Výsledky!$OR$3),"",Výsledky!OR51)</f>
        <v/>
      </c>
      <c r="BP72" s="373" t="str">
        <f>IF(ISBLANK(Výsledky!$OY$3),"",Výsledky!OY51)</f>
        <v/>
      </c>
      <c r="BQ72" s="373" t="str">
        <f>IF(ISBLANK(Výsledky!$PF$3),"",Výsledky!PF51)</f>
        <v/>
      </c>
      <c r="BR72" s="373" t="str">
        <f>IF(ISBLANK(Výsledky!$PM$3),"",Výsledky!PM51)</f>
        <v/>
      </c>
      <c r="BS72" s="373" t="str">
        <f>IF(ISBLANK(Výsledky!$PT$3),"",Výsledky!PT51)</f>
        <v/>
      </c>
      <c r="BT72" s="373" t="str">
        <f>IF(ISBLANK(Výsledky!$QA$3),"",Výsledky!QA51)</f>
        <v/>
      </c>
      <c r="BU72" s="373" t="str">
        <f>IF(ISBLANK(Výsledky!$QH$3),"",Výsledky!QH51)</f>
        <v/>
      </c>
      <c r="BV72" s="373" t="str">
        <f>IF(ISBLANK(Výsledky!$QO$3),"",Výsledky!QO51)</f>
        <v/>
      </c>
      <c r="BW72" s="374" t="str">
        <f>IF(ISBLANK(Výsledky!$QV$3),"",Výsledky!QV51)</f>
        <v/>
      </c>
      <c r="BX72" s="49"/>
      <c r="BY72" s="122"/>
      <c r="BZ72" s="49"/>
      <c r="CA72" s="122"/>
      <c r="CB72" s="378"/>
      <c r="CC72" s="378"/>
      <c r="CD72" s="378"/>
      <c r="CE72" s="378"/>
      <c r="CF72" s="378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28"/>
        <v/>
      </c>
      <c r="DY72" s="6" t="str">
        <f t="shared" si="29"/>
        <v/>
      </c>
      <c r="DZ72" s="6" t="str">
        <f t="shared" si="30"/>
        <v/>
      </c>
      <c r="EA72" s="6" t="str">
        <f t="shared" si="31"/>
        <v/>
      </c>
      <c r="EB72" s="6" t="str">
        <f t="shared" si="32"/>
        <v/>
      </c>
      <c r="EC72" s="6" t="str">
        <f t="shared" si="33"/>
        <v/>
      </c>
      <c r="ED72" s="6" t="str">
        <f t="shared" si="34"/>
        <v/>
      </c>
      <c r="EE72" s="6" t="str">
        <f t="shared" si="35"/>
        <v/>
      </c>
      <c r="EF72" s="6" t="str">
        <f t="shared" si="36"/>
        <v/>
      </c>
      <c r="EG72" s="6" t="str">
        <f t="shared" si="37"/>
        <v/>
      </c>
      <c r="EH72" s="6" t="str">
        <f t="shared" si="38"/>
        <v/>
      </c>
      <c r="EI72" s="6" t="str">
        <f t="shared" si="39"/>
        <v/>
      </c>
      <c r="EJ72" s="6" t="str">
        <f t="shared" si="40"/>
        <v/>
      </c>
    </row>
    <row r="73" spans="1:140" ht="15.75" hidden="1" thickBot="1" x14ac:dyDescent="0.25">
      <c r="A73" s="1"/>
      <c r="B73" s="240" t="s">
        <v>356</v>
      </c>
      <c r="C73" s="389">
        <f>Tipy!A39</f>
        <v>40</v>
      </c>
      <c r="D73" s="390" t="str">
        <f>IF(Tipy!B39="","",Tipy!B39)</f>
        <v>Marek Konečný</v>
      </c>
      <c r="E73" s="391">
        <f t="shared" ref="E73:E75" si="42">SUM(F73:J73)</f>
        <v>10</v>
      </c>
      <c r="F73" s="246">
        <f>IF(ISBLANK(Výsledky!$I$3),"-",SUM(K73:O73,Q73,S73,U73,V73,X73,Z73,AB73,AC73,AE73:AG73,AI73,AK73:AM73,AP73,AS73:AU73,AW73,AY73,BB73,BD73,BG73:BJ73,BL73,BO73,BP73,BR73,BT73,BU73))</f>
        <v>10</v>
      </c>
      <c r="G73" s="267">
        <f>IF(ISBLANK(Výsledky!$AY$3),"-",SUM(P73,T73,W73,AA73,AD73,AH73,AV73,AX73,BC73,BE73,BK73,BM73,BQ73,BS73,BV73))</f>
        <v>0</v>
      </c>
      <c r="H73" s="268">
        <f>IF(ISBLANK(Výsledky!$BM$3),"-",SUM(R73,Y73,AJ73,AO73,AQ73,AZ73))</f>
        <v>0</v>
      </c>
      <c r="I73" s="247" t="str">
        <f>IF(ISBLANK(Výsledky!$GI$3),"-",SUM(AN73,AR73,BA73,BF73,BN73,BW73))</f>
        <v>-</v>
      </c>
      <c r="J73" s="392" t="str">
        <f>IF(ISBLANK(Výsledky!$I$3),"",Výsledky!I45)</f>
        <v>-</v>
      </c>
      <c r="K73" s="393">
        <f>IF(ISBLANK(Výsledky!$P$3),"",Výsledky!P45)</f>
        <v>10</v>
      </c>
      <c r="L73" s="266" t="str">
        <f>IF(ISBLANK(Výsledky!$W$3),"",Výsledky!W45)</f>
        <v>-</v>
      </c>
      <c r="M73" s="266" t="str">
        <f>IF(ISBLANK(Výsledky!$AD$3),"",Výsledky!AD45)</f>
        <v>-</v>
      </c>
      <c r="N73" s="266" t="str">
        <f>IF(ISBLANK(Výsledky!$AK$3),"",Výsledky!AK45)</f>
        <v>-</v>
      </c>
      <c r="O73" s="266" t="str">
        <f>IF(ISBLANK(Výsledky!$AR$3),"",Výsledky!AR45)</f>
        <v>-</v>
      </c>
      <c r="P73" s="266" t="str">
        <f>IF(ISBLANK(Výsledky!$AY$3),"",Výsledky!AY45)</f>
        <v>-</v>
      </c>
      <c r="Q73" s="266" t="str">
        <f>IF(ISBLANK(Výsledky!$BF$3),"",Výsledky!BF45)</f>
        <v>-</v>
      </c>
      <c r="R73" s="266" t="str">
        <f>IF(ISBLANK(Výsledky!$BM$3),"",Výsledky!BM45)</f>
        <v>-</v>
      </c>
      <c r="S73" s="266" t="str">
        <f>IF(ISBLANK(Výsledky!$BT$3),"",Výsledky!BT45)</f>
        <v>-</v>
      </c>
      <c r="T73" s="266" t="str">
        <f>IF(ISBLANK(Výsledky!$CA$3),"",Výsledky!CA45)</f>
        <v>-</v>
      </c>
      <c r="U73" s="266" t="str">
        <f>IF(ISBLANK(Výsledky!$CH$3),"",Výsledky!CH45)</f>
        <v>-</v>
      </c>
      <c r="V73" s="266" t="str">
        <f>IF(ISBLANK(Výsledky!$CO$3),"",Výsledky!CO45)</f>
        <v>-</v>
      </c>
      <c r="W73" s="266" t="str">
        <f>IF(ISBLANK(Výsledky!$CV$3),"",Výsledky!CV45)</f>
        <v>-</v>
      </c>
      <c r="X73" s="266" t="str">
        <f>IF(ISBLANK(Výsledky!$DC$3),"",Výsledky!DC45)</f>
        <v>-</v>
      </c>
      <c r="Y73" s="266" t="str">
        <f>IF(ISBLANK(Výsledky!$DJ$3),"",Výsledky!DJ45)</f>
        <v>-</v>
      </c>
      <c r="Z73" s="266" t="str">
        <f>IF(ISBLANK(Výsledky!$DQ$3),"",Výsledky!DQ45)</f>
        <v>-</v>
      </c>
      <c r="AA73" s="266" t="str">
        <f>IF(ISBLANK(Výsledky!$DX$3),"",Výsledky!DX45)</f>
        <v>-</v>
      </c>
      <c r="AB73" s="266" t="str">
        <f>IF(ISBLANK(Výsledky!$EE$3),"",Výsledky!EE45)</f>
        <v>-</v>
      </c>
      <c r="AC73" s="266" t="str">
        <f>IF(ISBLANK(Výsledky!$EL$3),"",Výsledky!EL45)</f>
        <v>-</v>
      </c>
      <c r="AD73" s="266" t="str">
        <f>IF(ISBLANK(Výsledky!$ES$3),"",Výsledky!ES45)</f>
        <v>-</v>
      </c>
      <c r="AE73" s="266" t="str">
        <f>IF(ISBLANK(Výsledky!$EZ$3),"",Výsledky!EZ45)</f>
        <v>-</v>
      </c>
      <c r="AF73" s="266" t="str">
        <f>IF(ISBLANK(Výsledky!$FG$3),"",Výsledky!FG45)</f>
        <v/>
      </c>
      <c r="AG73" s="266" t="str">
        <f>IF(ISBLANK(Výsledky!$FN$3),"",Výsledky!FN45)</f>
        <v/>
      </c>
      <c r="AH73" s="266" t="str">
        <f>IF(ISBLANK(Výsledky!$FU$3),"",Výsledky!FU45)</f>
        <v/>
      </c>
      <c r="AI73" s="266" t="str">
        <f>IF(ISBLANK(Výsledky!$GB$3),"",Výsledky!GB45)</f>
        <v/>
      </c>
      <c r="AJ73" s="266" t="str">
        <f>IF(ISBLANK(Výsledky!$GI$3),"",Výsledky!GI45)</f>
        <v/>
      </c>
      <c r="AK73" s="266" t="str">
        <f>IF(ISBLANK(Výsledky!$GP$3),"",Výsledky!GP45)</f>
        <v/>
      </c>
      <c r="AL73" s="266" t="str">
        <f>IF(ISBLANK(Výsledky!$GW$3),"",Výsledky!GW45)</f>
        <v/>
      </c>
      <c r="AM73" s="266" t="str">
        <f>IF(ISBLANK(Výsledky!$HD$3),"",Výsledky!HD45)</f>
        <v/>
      </c>
      <c r="AN73" s="266" t="str">
        <f>IF(ISBLANK(Výsledky!$HK$3),"",Výsledky!HK45)</f>
        <v/>
      </c>
      <c r="AO73" s="266" t="str">
        <f>IF(ISBLANK(Výsledky!$HR$3),"",Výsledky!HR45)</f>
        <v/>
      </c>
      <c r="AP73" s="266" t="str">
        <f>IF(ISBLANK(Výsledky!$HY$3),"",Výsledky!HY45)</f>
        <v/>
      </c>
      <c r="AQ73" s="266" t="str">
        <f>IF(ISBLANK(Výsledky!$IF$3),"",Výsledky!IF45)</f>
        <v/>
      </c>
      <c r="AR73" s="266" t="str">
        <f>IF(ISBLANK(Výsledky!$IM$3),"",Výsledky!IM45)</f>
        <v/>
      </c>
      <c r="AS73" s="266" t="str">
        <f>IF(ISBLANK(Výsledky!$IT$3),"",Výsledky!IT45)</f>
        <v/>
      </c>
      <c r="AT73" s="266" t="str">
        <f>IF(ISBLANK(Výsledky!$JA$3),"",Výsledky!JA45)</f>
        <v/>
      </c>
      <c r="AU73" s="266" t="str">
        <f>IF(ISBLANK(Výsledky!$JH$3),"",Výsledky!JH45)</f>
        <v/>
      </c>
      <c r="AV73" s="266" t="str">
        <f>IF(ISBLANK(Výsledky!$JO$3),"",Výsledky!JO45)</f>
        <v/>
      </c>
      <c r="AW73" s="266" t="str">
        <f>IF(ISBLANK(Výsledky!$JV$3),"",Výsledky!JV45)</f>
        <v/>
      </c>
      <c r="AX73" s="266" t="str">
        <f>IF(ISBLANK(Výsledky!$KC$3),"",Výsledky!KC45)</f>
        <v/>
      </c>
      <c r="AY73" s="266" t="str">
        <f>IF(ISBLANK(Výsledky!$KJ$3),"",Výsledky!KJ45)</f>
        <v/>
      </c>
      <c r="AZ73" s="266" t="str">
        <f>IF(ISBLANK(Výsledky!$KQ$3),"",Výsledky!KQ45)</f>
        <v/>
      </c>
      <c r="BA73" s="266" t="str">
        <f>IF(ISBLANK(Výsledky!$KX$3),"",Výsledky!KX45)</f>
        <v/>
      </c>
      <c r="BB73" s="266" t="str">
        <f>IF(ISBLANK(Výsledky!$LE$3),"",Výsledky!LE45)</f>
        <v/>
      </c>
      <c r="BC73" s="266" t="str">
        <f>IF(ISBLANK(Výsledky!$LL$3),"",Výsledky!LL45)</f>
        <v/>
      </c>
      <c r="BD73" s="266" t="str">
        <f>IF(ISBLANK(Výsledky!$LS$3),"",Výsledky!LS45)</f>
        <v/>
      </c>
      <c r="BE73" s="266" t="str">
        <f>IF(ISBLANK(Výsledky!$LZ$3),"",Výsledky!LZ45)</f>
        <v/>
      </c>
      <c r="BF73" s="266" t="str">
        <f>IF(ISBLANK(Výsledky!$MG$3),"",Výsledky!MG45)</f>
        <v/>
      </c>
      <c r="BG73" s="266" t="str">
        <f>IF(ISBLANK(Výsledky!$MN$3),"",Výsledky!MN45)</f>
        <v/>
      </c>
      <c r="BH73" s="266" t="str">
        <f>IF(ISBLANK(Výsledky!$MU$3),"",Výsledky!MU45)</f>
        <v/>
      </c>
      <c r="BI73" s="266" t="str">
        <f>IF(ISBLANK(Výsledky!$NB$3),"",Výsledky!NB45)</f>
        <v/>
      </c>
      <c r="BJ73" s="266" t="str">
        <f>IF(ISBLANK(Výsledky!$NI$3),"",Výsledky!NI45)</f>
        <v/>
      </c>
      <c r="BK73" s="266" t="str">
        <f>IF(ISBLANK(Výsledky!$NP$3),"",Výsledky!NP45)</f>
        <v/>
      </c>
      <c r="BL73" s="266" t="str">
        <f>IF(ISBLANK(Výsledky!$NW$3),"",Výsledky!NW45)</f>
        <v/>
      </c>
      <c r="BM73" s="266" t="str">
        <f>IF(ISBLANK(Výsledky!$OD$3),"",Výsledky!OD45)</f>
        <v/>
      </c>
      <c r="BN73" s="266" t="str">
        <f>IF(ISBLANK(Výsledky!$OK$3),"",Výsledky!OK45)</f>
        <v/>
      </c>
      <c r="BO73" s="266" t="str">
        <f>IF(ISBLANK(Výsledky!$OR$3),"",Výsledky!OR45)</f>
        <v/>
      </c>
      <c r="BP73" s="266" t="str">
        <f>IF(ISBLANK(Výsledky!$OY$3),"",Výsledky!OY45)</f>
        <v/>
      </c>
      <c r="BQ73" s="266" t="str">
        <f>IF(ISBLANK(Výsledky!$PF$3),"",Výsledky!PF45)</f>
        <v/>
      </c>
      <c r="BR73" s="266" t="str">
        <f>IF(ISBLANK(Výsledky!$PM$3),"",Výsledky!PM45)</f>
        <v/>
      </c>
      <c r="BS73" s="266" t="str">
        <f>IF(ISBLANK(Výsledky!$PT$3),"",Výsledky!PT45)</f>
        <v/>
      </c>
      <c r="BT73" s="266" t="str">
        <f>IF(ISBLANK(Výsledky!$QA$3),"",Výsledky!QA45)</f>
        <v/>
      </c>
      <c r="BU73" s="266" t="str">
        <f>IF(ISBLANK(Výsledky!$QH$3),"",Výsledky!QH45)</f>
        <v/>
      </c>
      <c r="BV73" s="266" t="str">
        <f>IF(ISBLANK(Výsledky!$QO$3),"",Výsledky!QO45)</f>
        <v/>
      </c>
      <c r="BW73" s="394" t="str">
        <f>IF(ISBLANK(Výsledky!$QV$3),"",Výsledky!QV45)</f>
        <v/>
      </c>
      <c r="BX73" s="49"/>
      <c r="BY73" s="122"/>
      <c r="BZ73" s="49"/>
      <c r="CA73" s="122"/>
      <c r="CB73" s="378"/>
      <c r="CC73" s="378"/>
      <c r="CD73" s="378"/>
      <c r="CE73" s="378"/>
      <c r="CF73" s="378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28"/>
        <v/>
      </c>
      <c r="DY73" s="6" t="str">
        <f t="shared" si="29"/>
        <v/>
      </c>
      <c r="DZ73" s="6" t="str">
        <f t="shared" si="30"/>
        <v/>
      </c>
      <c r="EA73" s="6" t="str">
        <f t="shared" si="31"/>
        <v/>
      </c>
      <c r="EB73" s="6" t="str">
        <f t="shared" si="32"/>
        <v/>
      </c>
      <c r="EC73" s="6" t="str">
        <f t="shared" si="33"/>
        <v/>
      </c>
      <c r="ED73" s="6" t="str">
        <f t="shared" si="34"/>
        <v/>
      </c>
      <c r="EE73" s="6" t="str">
        <f t="shared" si="35"/>
        <v/>
      </c>
      <c r="EF73" s="6" t="str">
        <f t="shared" si="36"/>
        <v/>
      </c>
      <c r="EG73" s="6" t="str">
        <f t="shared" si="37"/>
        <v/>
      </c>
      <c r="EH73" s="6" t="str">
        <f t="shared" si="38"/>
        <v/>
      </c>
      <c r="EI73" s="6" t="str">
        <f t="shared" si="39"/>
        <v/>
      </c>
      <c r="EJ73" s="6" t="str">
        <f t="shared" si="40"/>
        <v/>
      </c>
    </row>
    <row r="74" spans="1:140" ht="15.75" hidden="1" thickBot="1" x14ac:dyDescent="0.25">
      <c r="A74" s="1"/>
      <c r="B74" s="240" t="s">
        <v>357</v>
      </c>
      <c r="C74" s="53">
        <f>Tipy!A35</f>
        <v>58</v>
      </c>
      <c r="D74" s="242" t="str">
        <f>IF(Tipy!B35="","",Tipy!B35)</f>
        <v>Lukáš Felis</v>
      </c>
      <c r="E74" s="51">
        <f t="shared" si="42"/>
        <v>10</v>
      </c>
      <c r="F74" s="246">
        <f>IF(ISBLANK(Výsledky!$I$3),"-",SUM(K74:O74,Q74,S74,U74,V74,X74,Z74,AB74,AC74,AE74:AG74,AI74,AK74:AM74,AP74,AS74:AU74,AW74,AY74,BB74,BD74,BG74:BJ74,BL74,BO74,BP74,BR74,BT74,BU74))</f>
        <v>10</v>
      </c>
      <c r="G74" s="267">
        <f>IF(ISBLANK(Výsledky!$AY$3),"-",SUM(P74,T74,W74,AA74,AD74,AH74,AV74,AX74,BC74,BE74,BK74,BM74,BQ74,BS74,BV74))</f>
        <v>0</v>
      </c>
      <c r="H74" s="268">
        <f>IF(ISBLANK(Výsledky!$BM$3),"-",SUM(R74,Y74,AJ74,AO74,AQ74,AZ74))</f>
        <v>0</v>
      </c>
      <c r="I74" s="247" t="str">
        <f>IF(ISBLANK(Výsledky!$GI$3),"-",SUM(AN74,AR74,BA74,BF74,BN74,BW74))</f>
        <v>-</v>
      </c>
      <c r="J74" s="262" t="str">
        <f>IF(ISBLANK(Výsledky!$I$3),"",Výsledky!I41)</f>
        <v>-</v>
      </c>
      <c r="K74" s="265">
        <f>IF(ISBLANK(Výsledky!$P$3),"",Výsledky!P41)</f>
        <v>10</v>
      </c>
      <c r="L74" s="266" t="str">
        <f>IF(ISBLANK(Výsledky!$W$3),"",Výsledky!W41)</f>
        <v>-</v>
      </c>
      <c r="M74" s="256" t="str">
        <f>IF(ISBLANK(Výsledky!$AD$3),"",Výsledky!AD41)</f>
        <v>-</v>
      </c>
      <c r="N74" s="256" t="str">
        <f>IF(ISBLANK(Výsledky!$AK$3),"",Výsledky!AK41)</f>
        <v>-</v>
      </c>
      <c r="O74" s="256" t="str">
        <f>IF(ISBLANK(Výsledky!$AR$3),"",Výsledky!AR41)</f>
        <v>-</v>
      </c>
      <c r="P74" s="256" t="str">
        <f>IF(ISBLANK(Výsledky!$AY$3),"",Výsledky!AY41)</f>
        <v>-</v>
      </c>
      <c r="Q74" s="256" t="str">
        <f>IF(ISBLANK(Výsledky!$BF$3),"",Výsledky!BF41)</f>
        <v>-</v>
      </c>
      <c r="R74" s="256" t="str">
        <f>IF(ISBLANK(Výsledky!$BM$3),"",Výsledky!BM41)</f>
        <v>-</v>
      </c>
      <c r="S74" s="256" t="str">
        <f>IF(ISBLANK(Výsledky!$BT$3),"",Výsledky!BT41)</f>
        <v>-</v>
      </c>
      <c r="T74" s="256" t="str">
        <f>IF(ISBLANK(Výsledky!$CA$3),"",Výsledky!CA41)</f>
        <v>-</v>
      </c>
      <c r="U74" s="256" t="str">
        <f>IF(ISBLANK(Výsledky!$CH$3),"",Výsledky!CH41)</f>
        <v>-</v>
      </c>
      <c r="V74" s="256" t="str">
        <f>IF(ISBLANK(Výsledky!$CO$3),"",Výsledky!CO41)</f>
        <v>-</v>
      </c>
      <c r="W74" s="256" t="str">
        <f>IF(ISBLANK(Výsledky!$CV$3),"",Výsledky!CV41)</f>
        <v>-</v>
      </c>
      <c r="X74" s="256" t="str">
        <f>IF(ISBLANK(Výsledky!$DC$3),"",Výsledky!DC41)</f>
        <v>-</v>
      </c>
      <c r="Y74" s="256" t="str">
        <f>IF(ISBLANK(Výsledky!$DJ$3),"",Výsledky!DJ41)</f>
        <v>-</v>
      </c>
      <c r="Z74" s="256" t="str">
        <f>IF(ISBLANK(Výsledky!$DQ$3),"",Výsledky!DQ41)</f>
        <v>-</v>
      </c>
      <c r="AA74" s="256" t="str">
        <f>IF(ISBLANK(Výsledky!$DX$3),"",Výsledky!DX41)</f>
        <v>-</v>
      </c>
      <c r="AB74" s="256" t="str">
        <f>IF(ISBLANK(Výsledky!$EE$3),"",Výsledky!EE41)</f>
        <v>-</v>
      </c>
      <c r="AC74" s="256" t="str">
        <f>IF(ISBLANK(Výsledky!$EL$3),"",Výsledky!EL41)</f>
        <v>-</v>
      </c>
      <c r="AD74" s="256" t="str">
        <f>IF(ISBLANK(Výsledky!$ES$3),"",Výsledky!ES41)</f>
        <v>-</v>
      </c>
      <c r="AE74" s="256" t="str">
        <f>IF(ISBLANK(Výsledky!$EZ$3),"",Výsledky!EZ41)</f>
        <v>-</v>
      </c>
      <c r="AF74" s="256" t="str">
        <f>IF(ISBLANK(Výsledky!$FG$3),"",Výsledky!FG41)</f>
        <v/>
      </c>
      <c r="AG74" s="256" t="str">
        <f>IF(ISBLANK(Výsledky!$FN$3),"",Výsledky!FN41)</f>
        <v/>
      </c>
      <c r="AH74" s="256" t="str">
        <f>IF(ISBLANK(Výsledky!$FU$3),"",Výsledky!FU41)</f>
        <v/>
      </c>
      <c r="AI74" s="256" t="str">
        <f>IF(ISBLANK(Výsledky!$GB$3),"",Výsledky!GB41)</f>
        <v/>
      </c>
      <c r="AJ74" s="256" t="str">
        <f>IF(ISBLANK(Výsledky!$GI$3),"",Výsledky!GI41)</f>
        <v/>
      </c>
      <c r="AK74" s="256" t="str">
        <f>IF(ISBLANK(Výsledky!$GP$3),"",Výsledky!GP41)</f>
        <v/>
      </c>
      <c r="AL74" s="256" t="str">
        <f>IF(ISBLANK(Výsledky!$GW$3),"",Výsledky!GW41)</f>
        <v/>
      </c>
      <c r="AM74" s="256" t="str">
        <f>IF(ISBLANK(Výsledky!$HD$3),"",Výsledky!HD41)</f>
        <v/>
      </c>
      <c r="AN74" s="256" t="str">
        <f>IF(ISBLANK(Výsledky!$HK$3),"",Výsledky!HK41)</f>
        <v/>
      </c>
      <c r="AO74" s="256" t="str">
        <f>IF(ISBLANK(Výsledky!$HR$3),"",Výsledky!HR41)</f>
        <v/>
      </c>
      <c r="AP74" s="256" t="str">
        <f>IF(ISBLANK(Výsledky!$HY$3),"",Výsledky!HY41)</f>
        <v/>
      </c>
      <c r="AQ74" s="256" t="str">
        <f>IF(ISBLANK(Výsledky!$IF$3),"",Výsledky!IF41)</f>
        <v/>
      </c>
      <c r="AR74" s="256" t="str">
        <f>IF(ISBLANK(Výsledky!$IM$3),"",Výsledky!IM41)</f>
        <v/>
      </c>
      <c r="AS74" s="256" t="str">
        <f>IF(ISBLANK(Výsledky!$IT$3),"",Výsledky!IT41)</f>
        <v/>
      </c>
      <c r="AT74" s="256" t="str">
        <f>IF(ISBLANK(Výsledky!$JA$3),"",Výsledky!JA41)</f>
        <v/>
      </c>
      <c r="AU74" s="256" t="str">
        <f>IF(ISBLANK(Výsledky!$JH$3),"",Výsledky!JH41)</f>
        <v/>
      </c>
      <c r="AV74" s="256" t="str">
        <f>IF(ISBLANK(Výsledky!$JO$3),"",Výsledky!JO41)</f>
        <v/>
      </c>
      <c r="AW74" s="256" t="str">
        <f>IF(ISBLANK(Výsledky!$JV$3),"",Výsledky!JV41)</f>
        <v/>
      </c>
      <c r="AX74" s="256" t="str">
        <f>IF(ISBLANK(Výsledky!$KC$3),"",Výsledky!KC41)</f>
        <v/>
      </c>
      <c r="AY74" s="256" t="str">
        <f>IF(ISBLANK(Výsledky!$KJ$3),"",Výsledky!KJ41)</f>
        <v/>
      </c>
      <c r="AZ74" s="256" t="str">
        <f>IF(ISBLANK(Výsledky!$KQ$3),"",Výsledky!KQ41)</f>
        <v/>
      </c>
      <c r="BA74" s="256" t="str">
        <f>IF(ISBLANK(Výsledky!$KX$3),"",Výsledky!KX41)</f>
        <v/>
      </c>
      <c r="BB74" s="256" t="str">
        <f>IF(ISBLANK(Výsledky!$LE$3),"",Výsledky!LE41)</f>
        <v/>
      </c>
      <c r="BC74" s="256" t="str">
        <f>IF(ISBLANK(Výsledky!$LL$3),"",Výsledky!LL41)</f>
        <v/>
      </c>
      <c r="BD74" s="256" t="str">
        <f>IF(ISBLANK(Výsledky!$LS$3),"",Výsledky!LS41)</f>
        <v/>
      </c>
      <c r="BE74" s="256" t="str">
        <f>IF(ISBLANK(Výsledky!$LZ$3),"",Výsledky!LZ41)</f>
        <v/>
      </c>
      <c r="BF74" s="256" t="str">
        <f>IF(ISBLANK(Výsledky!$MG$3),"",Výsledky!MG41)</f>
        <v/>
      </c>
      <c r="BG74" s="256" t="str">
        <f>IF(ISBLANK(Výsledky!$MN$3),"",Výsledky!MN41)</f>
        <v/>
      </c>
      <c r="BH74" s="256" t="str">
        <f>IF(ISBLANK(Výsledky!$MU$3),"",Výsledky!MU41)</f>
        <v/>
      </c>
      <c r="BI74" s="256" t="str">
        <f>IF(ISBLANK(Výsledky!$NB$3),"",Výsledky!NB41)</f>
        <v/>
      </c>
      <c r="BJ74" s="256" t="str">
        <f>IF(ISBLANK(Výsledky!$NI$3),"",Výsledky!NI41)</f>
        <v/>
      </c>
      <c r="BK74" s="256" t="str">
        <f>IF(ISBLANK(Výsledky!$NP$3),"",Výsledky!NP41)</f>
        <v/>
      </c>
      <c r="BL74" s="256" t="str">
        <f>IF(ISBLANK(Výsledky!$NW$3),"",Výsledky!NW41)</f>
        <v/>
      </c>
      <c r="BM74" s="256" t="str">
        <f>IF(ISBLANK(Výsledky!$OD$3),"",Výsledky!OD41)</f>
        <v/>
      </c>
      <c r="BN74" s="256" t="str">
        <f>IF(ISBLANK(Výsledky!$OK$3),"",Výsledky!OK41)</f>
        <v/>
      </c>
      <c r="BO74" s="256" t="str">
        <f>IF(ISBLANK(Výsledky!$OR$3),"",Výsledky!OR41)</f>
        <v/>
      </c>
      <c r="BP74" s="256" t="str">
        <f>IF(ISBLANK(Výsledky!$OY$3),"",Výsledky!OY41)</f>
        <v/>
      </c>
      <c r="BQ74" s="256" t="str">
        <f>IF(ISBLANK(Výsledky!$PF$3),"",Výsledky!PF41)</f>
        <v/>
      </c>
      <c r="BR74" s="256" t="str">
        <f>IF(ISBLANK(Výsledky!$PM$3),"",Výsledky!PM41)</f>
        <v/>
      </c>
      <c r="BS74" s="256" t="str">
        <f>IF(ISBLANK(Výsledky!$PT$3),"",Výsledky!PT41)</f>
        <v/>
      </c>
      <c r="BT74" s="256" t="str">
        <f>IF(ISBLANK(Výsledky!$QA$3),"",Výsledky!QA41)</f>
        <v/>
      </c>
      <c r="BU74" s="256" t="str">
        <f>IF(ISBLANK(Výsledky!$QH$3),"",Výsledky!QH41)</f>
        <v/>
      </c>
      <c r="BV74" s="256" t="str">
        <f>IF(ISBLANK(Výsledky!$QO$3),"",Výsledky!QO41)</f>
        <v/>
      </c>
      <c r="BW74" s="291" t="str">
        <f>IF(ISBLANK(Výsledky!$QV$3),"",Výsledky!QV41)</f>
        <v/>
      </c>
      <c r="BX74" s="49"/>
      <c r="BY74" s="122"/>
      <c r="BZ74" s="49"/>
      <c r="CA74" s="122"/>
      <c r="CB74" s="378"/>
      <c r="CC74" s="378"/>
      <c r="CD74" s="378"/>
      <c r="CE74" s="378"/>
      <c r="CF74" s="378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28"/>
        <v/>
      </c>
      <c r="DY74" s="6" t="str">
        <f t="shared" si="29"/>
        <v/>
      </c>
      <c r="DZ74" s="6" t="str">
        <f t="shared" si="30"/>
        <v/>
      </c>
      <c r="EA74" s="6" t="str">
        <f t="shared" si="31"/>
        <v/>
      </c>
      <c r="EB74" s="6" t="str">
        <f t="shared" si="32"/>
        <v/>
      </c>
      <c r="EC74" s="6" t="str">
        <f t="shared" si="33"/>
        <v/>
      </c>
      <c r="ED74" s="6" t="str">
        <f t="shared" si="34"/>
        <v/>
      </c>
      <c r="EE74" s="6" t="str">
        <f t="shared" si="35"/>
        <v/>
      </c>
      <c r="EF74" s="6" t="str">
        <f t="shared" si="36"/>
        <v/>
      </c>
      <c r="EG74" s="6" t="str">
        <f t="shared" si="37"/>
        <v/>
      </c>
      <c r="EH74" s="6" t="str">
        <f t="shared" si="38"/>
        <v/>
      </c>
      <c r="EI74" s="6" t="str">
        <f t="shared" si="39"/>
        <v/>
      </c>
      <c r="EJ74" s="6" t="str">
        <f t="shared" si="40"/>
        <v/>
      </c>
    </row>
    <row r="75" spans="1:140" ht="15.75" hidden="1" thickBot="1" x14ac:dyDescent="0.25">
      <c r="A75" s="1"/>
      <c r="B75" s="240" t="s">
        <v>358</v>
      </c>
      <c r="C75" s="121">
        <f>Tipy!A7</f>
        <v>23</v>
      </c>
      <c r="D75" s="243" t="str">
        <f>IF(Tipy!B7="","",Tipy!B7)</f>
        <v>Ado</v>
      </c>
      <c r="E75" s="52">
        <f t="shared" si="42"/>
        <v>0</v>
      </c>
      <c r="F75" s="248">
        <f>IF(ISBLANK(Výsledky!$I$3),"-",SUM(K75:O75,Q75,S75,U75,V75,X75,Z75,AB75,AC75,AE75:AG75,AI75,AK75:AM75,AP75,AS75:AU75,AW75,AY75,BB75,BD75,BG75:BJ75,BL75,BO75,BP75,BR75,BT75,BU75))</f>
        <v>0</v>
      </c>
      <c r="G75" s="270">
        <f>IF(ISBLANK(Výsledky!$AY$3),"-",SUM(P75,T75,W75,AA75,AD75,AH75,AV75,AX75,BC75,BE75,BK75,BM75,BQ75,BS75,BV75))</f>
        <v>0</v>
      </c>
      <c r="H75" s="272">
        <f>IF(ISBLANK(Výsledky!$BM$3),"-",SUM(R75,Y75,AJ75,AO75,AQ75,AZ75))</f>
        <v>0</v>
      </c>
      <c r="I75" s="249" t="str">
        <f>IF(ISBLANK(Výsledky!$GI$3),"-",SUM(AN75,AR75,BA75,BF75,BN75,BW75))</f>
        <v>-</v>
      </c>
      <c r="J75" s="263" t="str">
        <f>IF(ISBLANK(Výsledky!$I$3),"",Výsledky!I13)</f>
        <v>-</v>
      </c>
      <c r="K75" s="371" t="str">
        <f>IF(ISBLANK(Výsledky!$P$3),"",Výsledky!P13)</f>
        <v>-</v>
      </c>
      <c r="L75" s="372" t="str">
        <f>IF(ISBLANK(Výsledky!$W$3),"",Výsledky!W13)</f>
        <v>-</v>
      </c>
      <c r="M75" s="373" t="str">
        <f>IF(ISBLANK(Výsledky!$AD$3),"",Výsledky!AD13)</f>
        <v>-</v>
      </c>
      <c r="N75" s="373" t="str">
        <f>IF(ISBLANK(Výsledky!$AK$3),"",Výsledky!AK13)</f>
        <v>-</v>
      </c>
      <c r="O75" s="373" t="str">
        <f>IF(ISBLANK(Výsledky!$AR$3),"",Výsledky!AR13)</f>
        <v>-</v>
      </c>
      <c r="P75" s="373" t="str">
        <f>IF(ISBLANK(Výsledky!$AY$3),"",Výsledky!AY13)</f>
        <v>-</v>
      </c>
      <c r="Q75" s="373" t="str">
        <f>IF(ISBLANK(Výsledky!$BF$3),"",Výsledky!BF13)</f>
        <v>-</v>
      </c>
      <c r="R75" s="373" t="str">
        <f>IF(ISBLANK(Výsledky!$BM$3),"",Výsledky!BM13)</f>
        <v>-</v>
      </c>
      <c r="S75" s="373" t="str">
        <f>IF(ISBLANK(Výsledky!$BT$3),"",Výsledky!BT13)</f>
        <v>-</v>
      </c>
      <c r="T75" s="373" t="str">
        <f>IF(ISBLANK(Výsledky!$CA$3),"",Výsledky!CA13)</f>
        <v>-</v>
      </c>
      <c r="U75" s="373" t="str">
        <f>IF(ISBLANK(Výsledky!$CH$3),"",Výsledky!CH13)</f>
        <v>-</v>
      </c>
      <c r="V75" s="373" t="str">
        <f>IF(ISBLANK(Výsledky!$CO$3),"",Výsledky!CO13)</f>
        <v>-</v>
      </c>
      <c r="W75" s="373" t="str">
        <f>IF(ISBLANK(Výsledky!$CV$3),"",Výsledky!CV13)</f>
        <v>-</v>
      </c>
      <c r="X75" s="373" t="str">
        <f>IF(ISBLANK(Výsledky!$DC$3),"",Výsledky!DC13)</f>
        <v>-</v>
      </c>
      <c r="Y75" s="373" t="str">
        <f>IF(ISBLANK(Výsledky!$DJ$3),"",Výsledky!DJ13)</f>
        <v>-</v>
      </c>
      <c r="Z75" s="373" t="str">
        <f>IF(ISBLANK(Výsledky!$DQ$3),"",Výsledky!DQ13)</f>
        <v>-</v>
      </c>
      <c r="AA75" s="373" t="str">
        <f>IF(ISBLANK(Výsledky!$DX$3),"",Výsledky!DX13)</f>
        <v>-</v>
      </c>
      <c r="AB75" s="373" t="str">
        <f>IF(ISBLANK(Výsledky!$EE$3),"",Výsledky!EE13)</f>
        <v>-</v>
      </c>
      <c r="AC75" s="373" t="str">
        <f>IF(ISBLANK(Výsledky!$EL$3),"",Výsledky!EL13)</f>
        <v>-</v>
      </c>
      <c r="AD75" s="373" t="str">
        <f>IF(ISBLANK(Výsledky!$ES$3),"",Výsledky!ES13)</f>
        <v>-</v>
      </c>
      <c r="AE75" s="373" t="str">
        <f>IF(ISBLANK(Výsledky!$EZ$3),"",Výsledky!EZ13)</f>
        <v>-</v>
      </c>
      <c r="AF75" s="373" t="str">
        <f>IF(ISBLANK(Výsledky!$FG$3),"",Výsledky!FG13)</f>
        <v/>
      </c>
      <c r="AG75" s="373" t="str">
        <f>IF(ISBLANK(Výsledky!$FN$3),"",Výsledky!FN13)</f>
        <v/>
      </c>
      <c r="AH75" s="373" t="str">
        <f>IF(ISBLANK(Výsledky!$FU$3),"",Výsledky!FU13)</f>
        <v/>
      </c>
      <c r="AI75" s="373" t="str">
        <f>IF(ISBLANK(Výsledky!$GB$3),"",Výsledky!GB13)</f>
        <v/>
      </c>
      <c r="AJ75" s="373" t="str">
        <f>IF(ISBLANK(Výsledky!$GI$3),"",Výsledky!GI13)</f>
        <v/>
      </c>
      <c r="AK75" s="373" t="str">
        <f>IF(ISBLANK(Výsledky!$GP$3),"",Výsledky!GP13)</f>
        <v/>
      </c>
      <c r="AL75" s="373" t="str">
        <f>IF(ISBLANK(Výsledky!$GW$3),"",Výsledky!GW13)</f>
        <v/>
      </c>
      <c r="AM75" s="373" t="str">
        <f>IF(ISBLANK(Výsledky!$HD$3),"",Výsledky!HD13)</f>
        <v/>
      </c>
      <c r="AN75" s="373" t="str">
        <f>IF(ISBLANK(Výsledky!$HK$3),"",Výsledky!HK13)</f>
        <v/>
      </c>
      <c r="AO75" s="373" t="str">
        <f>IF(ISBLANK(Výsledky!$HR$3),"",Výsledky!HR13)</f>
        <v/>
      </c>
      <c r="AP75" s="373" t="str">
        <f>IF(ISBLANK(Výsledky!$HY$3),"",Výsledky!HY13)</f>
        <v/>
      </c>
      <c r="AQ75" s="373" t="str">
        <f>IF(ISBLANK(Výsledky!$IF$3),"",Výsledky!IF13)</f>
        <v/>
      </c>
      <c r="AR75" s="373" t="str">
        <f>IF(ISBLANK(Výsledky!$IM$3),"",Výsledky!IM13)</f>
        <v/>
      </c>
      <c r="AS75" s="373" t="str">
        <f>IF(ISBLANK(Výsledky!$IT$3),"",Výsledky!IT13)</f>
        <v/>
      </c>
      <c r="AT75" s="373" t="str">
        <f>IF(ISBLANK(Výsledky!$JA$3),"",Výsledky!JA13)</f>
        <v/>
      </c>
      <c r="AU75" s="373" t="str">
        <f>IF(ISBLANK(Výsledky!$JH$3),"",Výsledky!JH13)</f>
        <v/>
      </c>
      <c r="AV75" s="373" t="str">
        <f>IF(ISBLANK(Výsledky!$JO$3),"",Výsledky!JO13)</f>
        <v/>
      </c>
      <c r="AW75" s="373" t="str">
        <f>IF(ISBLANK(Výsledky!$JV$3),"",Výsledky!JV13)</f>
        <v/>
      </c>
      <c r="AX75" s="373" t="str">
        <f>IF(ISBLANK(Výsledky!$KC$3),"",Výsledky!KC13)</f>
        <v/>
      </c>
      <c r="AY75" s="373" t="str">
        <f>IF(ISBLANK(Výsledky!$KJ$3),"",Výsledky!KJ13)</f>
        <v/>
      </c>
      <c r="AZ75" s="373" t="str">
        <f>IF(ISBLANK(Výsledky!$KQ$3),"",Výsledky!KQ13)</f>
        <v/>
      </c>
      <c r="BA75" s="373" t="str">
        <f>IF(ISBLANK(Výsledky!$KX$3),"",Výsledky!KX13)</f>
        <v/>
      </c>
      <c r="BB75" s="373" t="str">
        <f>IF(ISBLANK(Výsledky!$LE$3),"",Výsledky!LE13)</f>
        <v/>
      </c>
      <c r="BC75" s="373" t="str">
        <f>IF(ISBLANK(Výsledky!$LL$3),"",Výsledky!LL13)</f>
        <v/>
      </c>
      <c r="BD75" s="373" t="str">
        <f>IF(ISBLANK(Výsledky!$LS$3),"",Výsledky!LS13)</f>
        <v/>
      </c>
      <c r="BE75" s="373" t="str">
        <f>IF(ISBLANK(Výsledky!$LZ$3),"",Výsledky!LZ13)</f>
        <v/>
      </c>
      <c r="BF75" s="373" t="str">
        <f>IF(ISBLANK(Výsledky!$MG$3),"",Výsledky!MG13)</f>
        <v/>
      </c>
      <c r="BG75" s="373" t="str">
        <f>IF(ISBLANK(Výsledky!$MN$3),"",Výsledky!MN13)</f>
        <v/>
      </c>
      <c r="BH75" s="373" t="str">
        <f>IF(ISBLANK(Výsledky!$MU$3),"",Výsledky!MU13)</f>
        <v/>
      </c>
      <c r="BI75" s="373" t="str">
        <f>IF(ISBLANK(Výsledky!$NB$3),"",Výsledky!NB13)</f>
        <v/>
      </c>
      <c r="BJ75" s="373" t="str">
        <f>IF(ISBLANK(Výsledky!$NI$3),"",Výsledky!NI13)</f>
        <v/>
      </c>
      <c r="BK75" s="373" t="str">
        <f>IF(ISBLANK(Výsledky!$NP$3),"",Výsledky!NP13)</f>
        <v/>
      </c>
      <c r="BL75" s="373" t="str">
        <f>IF(ISBLANK(Výsledky!$NW$3),"",Výsledky!NW13)</f>
        <v/>
      </c>
      <c r="BM75" s="373" t="str">
        <f>IF(ISBLANK(Výsledky!$OD$3),"",Výsledky!OD13)</f>
        <v/>
      </c>
      <c r="BN75" s="373" t="str">
        <f>IF(ISBLANK(Výsledky!$OK$3),"",Výsledky!OK13)</f>
        <v/>
      </c>
      <c r="BO75" s="373" t="str">
        <f>IF(ISBLANK(Výsledky!$OR$3),"",Výsledky!OR13)</f>
        <v/>
      </c>
      <c r="BP75" s="373" t="str">
        <f>IF(ISBLANK(Výsledky!$OY$3),"",Výsledky!OY13)</f>
        <v/>
      </c>
      <c r="BQ75" s="373" t="str">
        <f>IF(ISBLANK(Výsledky!$PF$3),"",Výsledky!PF13)</f>
        <v/>
      </c>
      <c r="BR75" s="373" t="str">
        <f>IF(ISBLANK(Výsledky!$PM$3),"",Výsledky!PM13)</f>
        <v/>
      </c>
      <c r="BS75" s="373" t="str">
        <f>IF(ISBLANK(Výsledky!$PT$3),"",Výsledky!PT13)</f>
        <v/>
      </c>
      <c r="BT75" s="373" t="str">
        <f>IF(ISBLANK(Výsledky!$QA$3),"",Výsledky!QA13)</f>
        <v/>
      </c>
      <c r="BU75" s="373" t="str">
        <f>IF(ISBLANK(Výsledky!$QH$3),"",Výsledky!QH13)</f>
        <v/>
      </c>
      <c r="BV75" s="373" t="str">
        <f>IF(ISBLANK(Výsledky!$QO$3),"",Výsledky!QO13)</f>
        <v/>
      </c>
      <c r="BW75" s="374" t="str">
        <f>IF(ISBLANK(Výsledky!$QV$3),"",Výsledky!QV13)</f>
        <v/>
      </c>
      <c r="BX75" s="49"/>
      <c r="BY75" s="122"/>
      <c r="BZ75" s="49"/>
      <c r="CA75" s="122"/>
      <c r="CB75" s="378"/>
      <c r="CC75" s="378"/>
      <c r="CD75" s="378"/>
      <c r="CE75" s="378"/>
      <c r="CF75" s="378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28"/>
        <v/>
      </c>
      <c r="DY75" s="6" t="str">
        <f t="shared" si="29"/>
        <v/>
      </c>
      <c r="DZ75" s="6" t="str">
        <f t="shared" si="30"/>
        <v/>
      </c>
      <c r="EA75" s="6" t="str">
        <f t="shared" si="31"/>
        <v/>
      </c>
      <c r="EB75" s="6" t="str">
        <f t="shared" si="32"/>
        <v/>
      </c>
      <c r="EC75" s="6" t="str">
        <f t="shared" si="33"/>
        <v/>
      </c>
      <c r="ED75" s="6" t="str">
        <f t="shared" si="34"/>
        <v/>
      </c>
      <c r="EE75" s="6" t="str">
        <f t="shared" si="35"/>
        <v/>
      </c>
      <c r="EF75" s="6" t="str">
        <f t="shared" si="36"/>
        <v/>
      </c>
      <c r="EG75" s="6" t="str">
        <f t="shared" si="37"/>
        <v/>
      </c>
      <c r="EH75" s="6" t="str">
        <f t="shared" si="38"/>
        <v/>
      </c>
      <c r="EI75" s="6" t="str">
        <f t="shared" si="39"/>
        <v/>
      </c>
      <c r="EJ75" s="6" t="str">
        <f t="shared" si="40"/>
        <v/>
      </c>
    </row>
    <row r="76" spans="1:140" ht="15.75" hidden="1" thickBot="1" x14ac:dyDescent="0.25">
      <c r="A76" s="1"/>
      <c r="B76" s="240" t="s">
        <v>360</v>
      </c>
      <c r="C76" s="361"/>
      <c r="D76" s="362"/>
      <c r="E76" s="363"/>
      <c r="F76" s="328"/>
      <c r="G76" s="329"/>
      <c r="H76" s="330"/>
      <c r="I76" s="331"/>
      <c r="J76" s="364"/>
      <c r="K76" s="365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/>
      <c r="AI76" s="334"/>
      <c r="AJ76" s="334"/>
      <c r="AK76" s="334"/>
      <c r="AL76" s="334"/>
      <c r="AM76" s="334"/>
      <c r="AN76" s="334"/>
      <c r="AO76" s="334"/>
      <c r="AP76" s="334"/>
      <c r="AQ76" s="334" t="str">
        <f>IF(ISBLANK(Výsledky!$IF$3),"",Výsledky!IF85)</f>
        <v/>
      </c>
      <c r="AR76" s="334"/>
      <c r="AS76" s="334"/>
      <c r="AT76" s="334"/>
      <c r="AU76" s="334"/>
      <c r="AV76" s="334"/>
      <c r="AW76" s="334"/>
      <c r="AX76" s="334"/>
      <c r="AY76" s="334"/>
      <c r="AZ76" s="334"/>
      <c r="BA76" s="334"/>
      <c r="BB76" s="334"/>
      <c r="BC76" s="334" t="str">
        <f>IF(ISBLANK(Výsledky!$LL$3),"",Výsledky!LL85)</f>
        <v/>
      </c>
      <c r="BD76" s="334"/>
      <c r="BE76" s="334"/>
      <c r="BF76" s="334"/>
      <c r="BG76" s="334"/>
      <c r="BH76" s="334"/>
      <c r="BI76" s="334"/>
      <c r="BJ76" s="334"/>
      <c r="BK76" s="334"/>
      <c r="BL76" s="334"/>
      <c r="BM76" s="334"/>
      <c r="BN76" s="334"/>
      <c r="BO76" s="334"/>
      <c r="BP76" s="334"/>
      <c r="BQ76" s="334"/>
      <c r="BR76" s="334"/>
      <c r="BS76" s="334"/>
      <c r="BT76" s="334"/>
      <c r="BU76" s="334"/>
      <c r="BV76" s="366"/>
      <c r="BW76" s="375"/>
      <c r="BX76" s="379"/>
      <c r="BY76" s="379"/>
      <c r="BZ76" s="49"/>
      <c r="CA76" s="122"/>
      <c r="CB76" s="378"/>
      <c r="CC76" s="378"/>
      <c r="CD76" s="378"/>
      <c r="CE76" s="378"/>
      <c r="CF76" s="378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28"/>
        <v/>
      </c>
      <c r="DY76" s="6" t="str">
        <f t="shared" si="29"/>
        <v/>
      </c>
      <c r="DZ76" s="6" t="str">
        <f t="shared" si="30"/>
        <v/>
      </c>
      <c r="EA76" s="6" t="str">
        <f t="shared" si="31"/>
        <v/>
      </c>
      <c r="EB76" s="6" t="str">
        <f t="shared" si="32"/>
        <v/>
      </c>
      <c r="EC76" s="6" t="str">
        <f t="shared" si="33"/>
        <v/>
      </c>
      <c r="ED76" s="6" t="str">
        <f t="shared" si="34"/>
        <v/>
      </c>
      <c r="EE76" s="6" t="str">
        <f t="shared" si="35"/>
        <v/>
      </c>
      <c r="EF76" s="6" t="str">
        <f t="shared" si="36"/>
        <v/>
      </c>
      <c r="EG76" s="6" t="str">
        <f t="shared" si="37"/>
        <v/>
      </c>
      <c r="EH76" s="6" t="str">
        <f t="shared" si="38"/>
        <v/>
      </c>
      <c r="EI76" s="6" t="str">
        <f t="shared" si="39"/>
        <v/>
      </c>
      <c r="EJ76" s="6" t="str">
        <f t="shared" si="40"/>
        <v/>
      </c>
    </row>
    <row r="77" spans="1:140" ht="15.75" hidden="1" thickBot="1" x14ac:dyDescent="0.25">
      <c r="A77" s="1"/>
      <c r="B77" s="240" t="s">
        <v>386</v>
      </c>
      <c r="C77" s="325"/>
      <c r="D77" s="326"/>
      <c r="E77" s="327"/>
      <c r="F77" s="328"/>
      <c r="G77" s="329"/>
      <c r="H77" s="330"/>
      <c r="I77" s="331"/>
      <c r="J77" s="332"/>
      <c r="K77" s="333"/>
      <c r="L77" s="334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 t="str">
        <f>IF(ISBLANK(Výsledky!$IF$3),"",Výsledky!IF86)</f>
        <v/>
      </c>
      <c r="AR77" s="335"/>
      <c r="AS77" s="335"/>
      <c r="AT77" s="335"/>
      <c r="AU77" s="335"/>
      <c r="AV77" s="335"/>
      <c r="AW77" s="335"/>
      <c r="AX77" s="335"/>
      <c r="AY77" s="335"/>
      <c r="AZ77" s="335"/>
      <c r="BA77" s="335"/>
      <c r="BB77" s="335"/>
      <c r="BC77" s="335" t="str">
        <f>IF(ISBLANK(Výsledky!$LL$3),"",Výsledky!LL86)</f>
        <v/>
      </c>
      <c r="BD77" s="335"/>
      <c r="BE77" s="335"/>
      <c r="BF77" s="335"/>
      <c r="BG77" s="335"/>
      <c r="BH77" s="335"/>
      <c r="BI77" s="335"/>
      <c r="BJ77" s="335"/>
      <c r="BK77" s="335"/>
      <c r="BL77" s="335"/>
      <c r="BM77" s="335"/>
      <c r="BN77" s="335"/>
      <c r="BO77" s="335"/>
      <c r="BP77" s="335"/>
      <c r="BQ77" s="335"/>
      <c r="BR77" s="335"/>
      <c r="BS77" s="335"/>
      <c r="BT77" s="335"/>
      <c r="BU77" s="335"/>
      <c r="BV77" s="336"/>
      <c r="BW77" s="376"/>
      <c r="BX77" s="379"/>
      <c r="BY77" s="379"/>
      <c r="BZ77" s="49"/>
      <c r="CA77" s="122"/>
      <c r="CB77" s="378"/>
      <c r="CC77" s="378"/>
      <c r="CD77" s="378"/>
      <c r="CE77" s="378"/>
      <c r="CF77" s="378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28"/>
        <v/>
      </c>
      <c r="DY77" s="6" t="str">
        <f t="shared" si="29"/>
        <v/>
      </c>
      <c r="DZ77" s="6" t="str">
        <f t="shared" si="30"/>
        <v/>
      </c>
      <c r="EA77" s="6" t="str">
        <f t="shared" si="31"/>
        <v/>
      </c>
      <c r="EB77" s="6" t="str">
        <f t="shared" si="32"/>
        <v/>
      </c>
      <c r="EC77" s="6" t="str">
        <f t="shared" si="33"/>
        <v/>
      </c>
      <c r="ED77" s="6" t="str">
        <f t="shared" si="34"/>
        <v/>
      </c>
      <c r="EE77" s="6" t="str">
        <f t="shared" si="35"/>
        <v/>
      </c>
      <c r="EF77" s="6" t="str">
        <f t="shared" si="36"/>
        <v/>
      </c>
      <c r="EG77" s="6" t="str">
        <f t="shared" si="37"/>
        <v/>
      </c>
      <c r="EH77" s="6" t="str">
        <f t="shared" si="38"/>
        <v/>
      </c>
      <c r="EI77" s="6" t="str">
        <f t="shared" si="39"/>
        <v/>
      </c>
      <c r="EJ77" s="6" t="str">
        <f t="shared" si="40"/>
        <v/>
      </c>
    </row>
    <row r="78" spans="1:140" ht="15.75" hidden="1" thickBot="1" x14ac:dyDescent="0.25">
      <c r="A78" s="1"/>
      <c r="B78" s="240" t="s">
        <v>387</v>
      </c>
      <c r="C78" s="325"/>
      <c r="D78" s="326"/>
      <c r="E78" s="327"/>
      <c r="F78" s="328"/>
      <c r="G78" s="329"/>
      <c r="H78" s="330"/>
      <c r="I78" s="331"/>
      <c r="J78" s="332"/>
      <c r="K78" s="333"/>
      <c r="L78" s="334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 t="str">
        <f>IF(ISBLANK(Výsledky!$IF$3),"",Výsledky!IF87)</f>
        <v/>
      </c>
      <c r="AR78" s="335"/>
      <c r="AS78" s="335"/>
      <c r="AT78" s="335"/>
      <c r="AU78" s="335"/>
      <c r="AV78" s="335"/>
      <c r="AW78" s="335"/>
      <c r="AX78" s="335"/>
      <c r="AY78" s="335"/>
      <c r="AZ78" s="335"/>
      <c r="BA78" s="335"/>
      <c r="BB78" s="335"/>
      <c r="BC78" s="335" t="str">
        <f>IF(ISBLANK(Výsledky!$LL$3),"",Výsledky!LL87)</f>
        <v/>
      </c>
      <c r="BD78" s="335"/>
      <c r="BE78" s="335"/>
      <c r="BF78" s="335"/>
      <c r="BG78" s="335"/>
      <c r="BH78" s="335"/>
      <c r="BI78" s="335"/>
      <c r="BJ78" s="335"/>
      <c r="BK78" s="335"/>
      <c r="BL78" s="335"/>
      <c r="BM78" s="335"/>
      <c r="BN78" s="335"/>
      <c r="BO78" s="335"/>
      <c r="BP78" s="335"/>
      <c r="BQ78" s="335"/>
      <c r="BR78" s="335"/>
      <c r="BS78" s="335"/>
      <c r="BT78" s="335"/>
      <c r="BU78" s="335"/>
      <c r="BV78" s="336"/>
      <c r="BW78" s="376"/>
      <c r="BX78" s="379"/>
      <c r="BY78" s="379"/>
      <c r="BZ78" s="49"/>
      <c r="CA78" s="122"/>
      <c r="CB78" s="378"/>
      <c r="CC78" s="378"/>
      <c r="CD78" s="378"/>
      <c r="CE78" s="378"/>
      <c r="CF78" s="378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28"/>
        <v/>
      </c>
      <c r="DY78" s="6" t="str">
        <f t="shared" si="29"/>
        <v/>
      </c>
      <c r="DZ78" s="6" t="str">
        <f t="shared" si="30"/>
        <v/>
      </c>
      <c r="EA78" s="6" t="str">
        <f t="shared" si="31"/>
        <v/>
      </c>
      <c r="EB78" s="6" t="str">
        <f t="shared" si="32"/>
        <v/>
      </c>
      <c r="EC78" s="6" t="str">
        <f t="shared" si="33"/>
        <v/>
      </c>
      <c r="ED78" s="6" t="str">
        <f t="shared" si="34"/>
        <v/>
      </c>
      <c r="EE78" s="6" t="str">
        <f t="shared" si="35"/>
        <v/>
      </c>
      <c r="EF78" s="6" t="str">
        <f t="shared" si="36"/>
        <v/>
      </c>
      <c r="EG78" s="6" t="str">
        <f t="shared" si="37"/>
        <v/>
      </c>
      <c r="EH78" s="6" t="str">
        <f t="shared" si="38"/>
        <v/>
      </c>
      <c r="EI78" s="6" t="str">
        <f t="shared" si="39"/>
        <v/>
      </c>
      <c r="EJ78" s="6" t="str">
        <f t="shared" si="40"/>
        <v/>
      </c>
    </row>
    <row r="79" spans="1:140" ht="15.75" hidden="1" thickBot="1" x14ac:dyDescent="0.25">
      <c r="A79" s="1"/>
      <c r="B79" s="240" t="s">
        <v>388</v>
      </c>
      <c r="C79" s="325"/>
      <c r="D79" s="326"/>
      <c r="E79" s="327"/>
      <c r="F79" s="328"/>
      <c r="G79" s="329"/>
      <c r="H79" s="330"/>
      <c r="I79" s="331"/>
      <c r="J79" s="332"/>
      <c r="K79" s="333"/>
      <c r="L79" s="334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  <c r="AM79" s="335"/>
      <c r="AN79" s="335"/>
      <c r="AO79" s="335"/>
      <c r="AP79" s="335"/>
      <c r="AQ79" s="335" t="str">
        <f>IF(ISBLANK(Výsledky!$IF$3),"",Výsledky!IF88)</f>
        <v/>
      </c>
      <c r="AR79" s="335"/>
      <c r="AS79" s="335"/>
      <c r="AT79" s="335"/>
      <c r="AU79" s="335"/>
      <c r="AV79" s="335"/>
      <c r="AW79" s="335"/>
      <c r="AX79" s="335"/>
      <c r="AY79" s="335"/>
      <c r="AZ79" s="335"/>
      <c r="BA79" s="335"/>
      <c r="BB79" s="335"/>
      <c r="BC79" s="335" t="str">
        <f>IF(ISBLANK(Výsledky!$LL$3),"",Výsledky!LL88)</f>
        <v/>
      </c>
      <c r="BD79" s="335"/>
      <c r="BE79" s="335"/>
      <c r="BF79" s="335"/>
      <c r="BG79" s="335"/>
      <c r="BH79" s="335"/>
      <c r="BI79" s="335"/>
      <c r="BJ79" s="335"/>
      <c r="BK79" s="335"/>
      <c r="BL79" s="335"/>
      <c r="BM79" s="335"/>
      <c r="BN79" s="335"/>
      <c r="BO79" s="335"/>
      <c r="BP79" s="335"/>
      <c r="BQ79" s="335"/>
      <c r="BR79" s="335"/>
      <c r="BS79" s="335"/>
      <c r="BT79" s="335"/>
      <c r="BU79" s="335"/>
      <c r="BV79" s="336"/>
      <c r="BW79" s="376"/>
      <c r="BX79" s="379"/>
      <c r="BY79" s="379"/>
      <c r="BZ79" s="49"/>
      <c r="CA79" s="122"/>
      <c r="CB79" s="378"/>
      <c r="CC79" s="378"/>
      <c r="CD79" s="378"/>
      <c r="CE79" s="378"/>
      <c r="CF79" s="378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28"/>
        <v/>
      </c>
      <c r="DY79" s="6" t="str">
        <f t="shared" si="29"/>
        <v/>
      </c>
      <c r="DZ79" s="6" t="str">
        <f t="shared" si="30"/>
        <v/>
      </c>
      <c r="EA79" s="6" t="str">
        <f t="shared" si="31"/>
        <v/>
      </c>
      <c r="EB79" s="6" t="str">
        <f t="shared" si="32"/>
        <v/>
      </c>
      <c r="EC79" s="6" t="str">
        <f t="shared" si="33"/>
        <v/>
      </c>
      <c r="ED79" s="6" t="str">
        <f t="shared" si="34"/>
        <v/>
      </c>
      <c r="EE79" s="6" t="str">
        <f t="shared" si="35"/>
        <v/>
      </c>
      <c r="EF79" s="6" t="str">
        <f t="shared" si="36"/>
        <v/>
      </c>
      <c r="EG79" s="6" t="str">
        <f t="shared" si="37"/>
        <v/>
      </c>
      <c r="EH79" s="6" t="str">
        <f t="shared" si="38"/>
        <v/>
      </c>
      <c r="EI79" s="6" t="str">
        <f t="shared" si="39"/>
        <v/>
      </c>
      <c r="EJ79" s="6" t="str">
        <f t="shared" si="40"/>
        <v/>
      </c>
    </row>
    <row r="80" spans="1:140" ht="15.75" hidden="1" thickBot="1" x14ac:dyDescent="0.25">
      <c r="A80" s="1"/>
      <c r="B80" s="240" t="s">
        <v>389</v>
      </c>
      <c r="C80" s="325"/>
      <c r="D80" s="326"/>
      <c r="E80" s="327"/>
      <c r="F80" s="328"/>
      <c r="G80" s="329"/>
      <c r="H80" s="330"/>
      <c r="I80" s="331"/>
      <c r="J80" s="332"/>
      <c r="K80" s="333"/>
      <c r="L80" s="334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 t="str">
        <f>IF(ISBLANK(Výsledky!$IF$3),"",Výsledky!IF89)</f>
        <v/>
      </c>
      <c r="AR80" s="335"/>
      <c r="AS80" s="335"/>
      <c r="AT80" s="335"/>
      <c r="AU80" s="335"/>
      <c r="AV80" s="335"/>
      <c r="AW80" s="335"/>
      <c r="AX80" s="335"/>
      <c r="AY80" s="335"/>
      <c r="AZ80" s="335"/>
      <c r="BA80" s="335"/>
      <c r="BB80" s="335"/>
      <c r="BC80" s="335" t="str">
        <f>IF(ISBLANK(Výsledky!$LL$3),"",Výsledky!LL89)</f>
        <v/>
      </c>
      <c r="BD80" s="335"/>
      <c r="BE80" s="335"/>
      <c r="BF80" s="335"/>
      <c r="BG80" s="335"/>
      <c r="BH80" s="335"/>
      <c r="BI80" s="335"/>
      <c r="BJ80" s="335"/>
      <c r="BK80" s="335"/>
      <c r="BL80" s="335"/>
      <c r="BM80" s="335"/>
      <c r="BN80" s="335"/>
      <c r="BO80" s="335"/>
      <c r="BP80" s="335"/>
      <c r="BQ80" s="335"/>
      <c r="BR80" s="335"/>
      <c r="BS80" s="335"/>
      <c r="BT80" s="335"/>
      <c r="BU80" s="335"/>
      <c r="BV80" s="336"/>
      <c r="BW80" s="376"/>
      <c r="BX80" s="379"/>
      <c r="BY80" s="379"/>
      <c r="BZ80" s="49"/>
      <c r="CA80" s="122"/>
      <c r="CB80" s="378"/>
      <c r="CC80" s="378"/>
      <c r="CD80" s="378"/>
      <c r="CE80" s="378"/>
      <c r="CF80" s="378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28"/>
        <v/>
      </c>
      <c r="DY80" s="6" t="str">
        <f t="shared" si="29"/>
        <v/>
      </c>
      <c r="DZ80" s="6" t="str">
        <f t="shared" si="30"/>
        <v/>
      </c>
      <c r="EA80" s="6" t="str">
        <f t="shared" si="31"/>
        <v/>
      </c>
      <c r="EB80" s="6" t="str">
        <f t="shared" si="32"/>
        <v/>
      </c>
      <c r="EC80" s="6" t="str">
        <f t="shared" si="33"/>
        <v/>
      </c>
      <c r="ED80" s="6" t="str">
        <f t="shared" si="34"/>
        <v/>
      </c>
      <c r="EE80" s="6" t="str">
        <f t="shared" si="35"/>
        <v/>
      </c>
      <c r="EF80" s="6" t="str">
        <f t="shared" si="36"/>
        <v/>
      </c>
      <c r="EG80" s="6" t="str">
        <f t="shared" si="37"/>
        <v/>
      </c>
      <c r="EH80" s="6" t="str">
        <f t="shared" si="38"/>
        <v/>
      </c>
      <c r="EI80" s="6" t="str">
        <f t="shared" si="39"/>
        <v/>
      </c>
      <c r="EJ80" s="6" t="str">
        <f t="shared" si="40"/>
        <v/>
      </c>
    </row>
    <row r="81" spans="1:140" ht="15.75" hidden="1" thickBot="1" x14ac:dyDescent="0.25">
      <c r="A81" s="1"/>
      <c r="B81" s="240" t="s">
        <v>390</v>
      </c>
      <c r="C81" s="337"/>
      <c r="D81" s="338"/>
      <c r="E81" s="339"/>
      <c r="F81" s="340"/>
      <c r="G81" s="341"/>
      <c r="H81" s="342"/>
      <c r="I81" s="343"/>
      <c r="J81" s="344"/>
      <c r="K81" s="398"/>
      <c r="L81" s="399"/>
      <c r="M81" s="396"/>
      <c r="N81" s="396"/>
      <c r="O81" s="396"/>
      <c r="P81" s="396"/>
      <c r="Q81" s="396"/>
      <c r="R81" s="396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335"/>
      <c r="AL81" s="335"/>
      <c r="AM81" s="335"/>
      <c r="AN81" s="335"/>
      <c r="AO81" s="335"/>
      <c r="AP81" s="335"/>
      <c r="AQ81" s="335" t="str">
        <f>IF(ISBLANK(Výsledky!$IF$3),"",Výsledky!IF90)</f>
        <v/>
      </c>
      <c r="AR81" s="335"/>
      <c r="AS81" s="335"/>
      <c r="AT81" s="335"/>
      <c r="AU81" s="335"/>
      <c r="AV81" s="335"/>
      <c r="AW81" s="335"/>
      <c r="AX81" s="396"/>
      <c r="AY81" s="396"/>
      <c r="AZ81" s="396"/>
      <c r="BA81" s="396"/>
      <c r="BB81" s="396"/>
      <c r="BC81" s="396" t="str">
        <f>IF(ISBLANK(Výsledky!$LL$3),"",Výsledky!LL90)</f>
        <v/>
      </c>
      <c r="BD81" s="396"/>
      <c r="BE81" s="396"/>
      <c r="BF81" s="396"/>
      <c r="BG81" s="396"/>
      <c r="BH81" s="396"/>
      <c r="BI81" s="396"/>
      <c r="BJ81" s="396"/>
      <c r="BK81" s="335"/>
      <c r="BL81" s="335"/>
      <c r="BM81" s="335"/>
      <c r="BN81" s="335"/>
      <c r="BO81" s="335"/>
      <c r="BP81" s="335"/>
      <c r="BQ81" s="335"/>
      <c r="BR81" s="335"/>
      <c r="BS81" s="335"/>
      <c r="BT81" s="335"/>
      <c r="BU81" s="335"/>
      <c r="BV81" s="336"/>
      <c r="BW81" s="376"/>
      <c r="BX81" s="379"/>
      <c r="BY81" s="379"/>
      <c r="BZ81" s="49"/>
      <c r="CA81" s="122"/>
      <c r="CB81" s="378"/>
      <c r="CC81" s="378"/>
      <c r="CD81" s="378"/>
      <c r="CE81" s="378"/>
      <c r="CF81" s="378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28"/>
        <v/>
      </c>
      <c r="DY81" s="6" t="str">
        <f t="shared" si="29"/>
        <v/>
      </c>
      <c r="DZ81" s="6" t="str">
        <f t="shared" si="30"/>
        <v/>
      </c>
      <c r="EA81" s="6" t="str">
        <f t="shared" si="31"/>
        <v/>
      </c>
      <c r="EB81" s="6" t="str">
        <f t="shared" si="32"/>
        <v/>
      </c>
      <c r="EC81" s="6" t="str">
        <f t="shared" si="33"/>
        <v/>
      </c>
      <c r="ED81" s="6" t="str">
        <f t="shared" si="34"/>
        <v/>
      </c>
      <c r="EE81" s="6" t="str">
        <f t="shared" si="35"/>
        <v/>
      </c>
      <c r="EF81" s="6" t="str">
        <f t="shared" si="36"/>
        <v/>
      </c>
      <c r="EG81" s="6" t="str">
        <f t="shared" si="37"/>
        <v/>
      </c>
      <c r="EH81" s="6" t="str">
        <f t="shared" si="38"/>
        <v/>
      </c>
      <c r="EI81" s="6" t="str">
        <f t="shared" si="39"/>
        <v/>
      </c>
      <c r="EJ81" s="6" t="str">
        <f t="shared" si="40"/>
        <v/>
      </c>
    </row>
    <row r="82" spans="1:140" ht="13.5" thickBot="1" x14ac:dyDescent="0.25">
      <c r="D82" s="49"/>
      <c r="E82" s="3"/>
      <c r="F82" s="3"/>
      <c r="G82" s="3"/>
      <c r="H82" s="3"/>
      <c r="I82" s="3"/>
      <c r="J82" s="3"/>
      <c r="K82" s="397"/>
      <c r="L82" s="397"/>
      <c r="M82" s="397"/>
      <c r="N82" s="397"/>
      <c r="O82" s="397"/>
      <c r="P82" s="397"/>
      <c r="Q82" s="397"/>
      <c r="R82" s="397"/>
      <c r="AX82" s="397"/>
      <c r="AY82" s="397"/>
      <c r="AZ82" s="397"/>
      <c r="BA82" s="397"/>
      <c r="BB82" s="397"/>
      <c r="BC82" s="397"/>
      <c r="BD82" s="397"/>
      <c r="BE82" s="397"/>
      <c r="BF82" s="397"/>
      <c r="BG82" s="397"/>
      <c r="BH82" s="397"/>
      <c r="BI82" s="397"/>
      <c r="BJ82" s="397"/>
      <c r="BX82" s="122"/>
      <c r="BY82" s="122"/>
      <c r="BZ82" s="49"/>
      <c r="CA82" s="122"/>
      <c r="CB82" s="122"/>
      <c r="CC82" s="378"/>
      <c r="CD82" s="378"/>
      <c r="CE82" s="378"/>
      <c r="CF82" s="378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523" t="s">
        <v>242</v>
      </c>
      <c r="C83" s="524"/>
      <c r="D83" s="525"/>
      <c r="E83" s="3"/>
      <c r="F83" s="3"/>
      <c r="G83" s="3"/>
      <c r="H83" s="3"/>
      <c r="I83" s="3"/>
      <c r="J83" s="138" t="s">
        <v>196</v>
      </c>
      <c r="K83" s="258"/>
      <c r="L83" s="258"/>
      <c r="M83" s="259"/>
      <c r="N83" s="258"/>
      <c r="O83" s="258"/>
      <c r="P83" s="258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J83" s="259"/>
      <c r="BL83" s="259"/>
      <c r="BM83" s="259"/>
      <c r="BN83" s="259"/>
      <c r="BP83" s="259"/>
      <c r="BR83" s="259"/>
      <c r="BS83" s="259"/>
      <c r="BX83" s="122"/>
      <c r="BY83" s="122"/>
      <c r="BZ83" s="49"/>
      <c r="CA83" s="49"/>
      <c r="CB83" s="378"/>
      <c r="CC83" s="378"/>
      <c r="CD83" s="378"/>
      <c r="CE83" s="378"/>
      <c r="CF83" s="378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6"/>
      <c r="C84" s="526" t="s">
        <v>243</v>
      </c>
      <c r="D84" s="527"/>
      <c r="E84" s="3"/>
      <c r="F84" s="3"/>
      <c r="G84" s="3"/>
      <c r="H84" s="3"/>
      <c r="I84" s="3"/>
      <c r="J84" s="138" t="s">
        <v>1</v>
      </c>
      <c r="K84" s="258"/>
      <c r="L84" s="258"/>
      <c r="M84" s="259"/>
      <c r="N84" s="258"/>
      <c r="O84" s="258"/>
      <c r="P84" s="258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J84" s="259"/>
      <c r="BL84" s="259"/>
      <c r="BM84" s="259"/>
      <c r="BN84" s="259"/>
      <c r="BP84" s="259"/>
      <c r="BR84" s="259"/>
      <c r="BS84" s="259"/>
      <c r="BX84" s="122"/>
      <c r="BY84" s="122"/>
      <c r="BZ84" s="49"/>
      <c r="CA84" s="49"/>
      <c r="CB84" s="378"/>
      <c r="CC84" s="378"/>
      <c r="CD84" s="378"/>
      <c r="CE84" s="378"/>
      <c r="CF84" s="378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7"/>
      <c r="C85" s="528" t="s">
        <v>244</v>
      </c>
      <c r="D85" s="529"/>
      <c r="E85" s="3"/>
      <c r="F85" s="3"/>
      <c r="G85" s="3"/>
      <c r="H85" s="3"/>
      <c r="I85" s="3"/>
      <c r="J85" s="138" t="s">
        <v>24</v>
      </c>
      <c r="K85" s="258"/>
      <c r="L85" s="258"/>
      <c r="M85" s="259"/>
      <c r="N85" s="258"/>
      <c r="O85" s="258"/>
      <c r="P85" s="258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J85" s="259"/>
      <c r="BL85" s="259"/>
      <c r="BM85" s="259"/>
      <c r="BN85" s="259"/>
      <c r="BP85" s="259"/>
      <c r="BR85" s="259"/>
      <c r="BS85" s="259"/>
      <c r="BX85" s="122"/>
      <c r="BY85" s="122"/>
      <c r="BZ85" s="49"/>
      <c r="CA85" s="49"/>
      <c r="CB85" s="378"/>
      <c r="CC85" s="378"/>
      <c r="CD85" s="378"/>
      <c r="CE85" s="378"/>
      <c r="CF85" s="378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8"/>
      <c r="C86" s="530" t="s">
        <v>245</v>
      </c>
      <c r="D86" s="531"/>
      <c r="E86" s="3"/>
      <c r="F86" s="3"/>
      <c r="G86" s="3"/>
      <c r="H86" s="3"/>
      <c r="I86" s="3"/>
      <c r="J86" s="138" t="s">
        <v>199</v>
      </c>
      <c r="K86" s="400"/>
      <c r="L86" s="258"/>
      <c r="M86" s="259"/>
      <c r="N86" s="258"/>
      <c r="O86" s="258"/>
      <c r="P86" s="258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J86" s="259"/>
      <c r="BL86" s="259"/>
      <c r="BM86" s="259"/>
      <c r="BN86" s="259"/>
      <c r="BP86" s="259"/>
      <c r="BR86" s="259"/>
      <c r="BS86" s="259"/>
      <c r="BX86" s="122"/>
      <c r="BY86" s="122"/>
      <c r="BZ86" s="49"/>
      <c r="CA86" s="49"/>
      <c r="CB86" s="378"/>
      <c r="CC86" s="378"/>
      <c r="CD86" s="378"/>
      <c r="CE86" s="378"/>
      <c r="CF86" s="378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9"/>
      <c r="C87" s="520" t="s">
        <v>246</v>
      </c>
      <c r="D87" s="521"/>
      <c r="E87" s="3"/>
      <c r="F87" s="3"/>
      <c r="G87" s="3"/>
      <c r="H87" s="3"/>
      <c r="I87" s="3"/>
      <c r="J87" s="138" t="s">
        <v>9</v>
      </c>
      <c r="K87" s="258"/>
      <c r="L87" s="258"/>
      <c r="M87" s="259"/>
      <c r="N87" s="258"/>
      <c r="O87" s="258"/>
      <c r="P87" s="258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J87" s="259"/>
      <c r="BL87" s="259"/>
      <c r="BM87" s="259"/>
      <c r="BN87" s="259"/>
      <c r="BP87" s="259"/>
      <c r="BR87" s="259"/>
      <c r="BS87" s="259"/>
      <c r="BX87" s="122"/>
      <c r="BY87" s="122"/>
      <c r="BZ87" s="49"/>
      <c r="CA87" s="49"/>
      <c r="CB87" s="378"/>
      <c r="CC87" s="378"/>
      <c r="CD87" s="378"/>
      <c r="CE87" s="378"/>
      <c r="CF87" s="378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38" t="s">
        <v>33</v>
      </c>
      <c r="K88" s="258"/>
      <c r="L88" s="258"/>
      <c r="M88" s="259"/>
      <c r="N88" s="258"/>
      <c r="O88" s="258"/>
      <c r="P88" s="258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J88" s="259"/>
      <c r="BL88" s="259"/>
      <c r="BM88" s="259"/>
      <c r="BN88" s="259"/>
      <c r="BP88" s="259"/>
      <c r="BR88" s="259"/>
      <c r="BS88" s="259"/>
      <c r="BX88" s="122"/>
      <c r="BY88" s="122"/>
      <c r="BZ88" s="49"/>
      <c r="CA88" s="49"/>
      <c r="CB88" s="378"/>
      <c r="CC88" s="378"/>
      <c r="CD88" s="378"/>
      <c r="CE88" s="378"/>
      <c r="CF88" s="378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38" t="s">
        <v>252</v>
      </c>
      <c r="K89" s="258"/>
      <c r="L89" s="258"/>
      <c r="M89" s="259"/>
      <c r="N89" s="258"/>
      <c r="O89" s="258"/>
      <c r="P89" s="258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J89" s="259"/>
      <c r="BL89" s="259"/>
      <c r="BM89" s="259"/>
      <c r="BN89" s="259"/>
      <c r="BP89" s="259"/>
      <c r="BR89" s="259"/>
      <c r="BS89" s="259"/>
      <c r="BX89" s="122"/>
      <c r="BY89" s="122"/>
      <c r="BZ89" s="49"/>
      <c r="CA89" s="49"/>
      <c r="CB89" s="378"/>
      <c r="CC89" s="378"/>
      <c r="CD89" s="378"/>
      <c r="CE89" s="378"/>
      <c r="CF89" s="378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38" t="s">
        <v>38</v>
      </c>
      <c r="K90" s="258"/>
      <c r="L90" s="258"/>
      <c r="M90" s="259"/>
      <c r="N90" s="258"/>
      <c r="O90" s="258"/>
      <c r="P90" s="258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J90" s="259"/>
      <c r="BL90" s="259"/>
      <c r="BM90" s="259"/>
      <c r="BN90" s="259"/>
      <c r="BP90" s="259"/>
      <c r="BR90" s="259"/>
      <c r="BS90" s="259"/>
      <c r="BX90" s="122"/>
      <c r="BY90" s="122"/>
      <c r="BZ90" s="49"/>
      <c r="CA90" s="49"/>
      <c r="CB90" s="378"/>
      <c r="CC90" s="378"/>
      <c r="CD90" s="378"/>
      <c r="CE90" s="378"/>
      <c r="CF90" s="378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38" t="s">
        <v>16</v>
      </c>
      <c r="K91" s="258"/>
      <c r="L91" s="258"/>
      <c r="M91" s="259"/>
      <c r="N91" s="258"/>
      <c r="O91" s="258"/>
      <c r="P91" s="258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J91" s="259"/>
      <c r="BL91" s="259"/>
      <c r="BM91" s="259"/>
      <c r="BN91" s="259"/>
      <c r="BP91" s="259"/>
      <c r="BR91" s="259"/>
      <c r="BS91" s="259"/>
      <c r="BX91" s="122"/>
      <c r="BY91" s="122"/>
      <c r="BZ91" s="49"/>
      <c r="CA91" s="49"/>
      <c r="CB91" s="378"/>
      <c r="CC91" s="378"/>
      <c r="CD91" s="378"/>
      <c r="CE91" s="378"/>
      <c r="CF91" s="378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38" t="s">
        <v>154</v>
      </c>
      <c r="K92" s="258"/>
      <c r="L92" s="258"/>
      <c r="M92" s="259"/>
      <c r="N92" s="258"/>
      <c r="O92" s="258"/>
      <c r="P92" s="258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J92" s="259"/>
      <c r="BL92" s="259"/>
      <c r="BM92" s="259"/>
      <c r="BN92" s="259"/>
      <c r="BP92" s="259"/>
      <c r="BR92" s="259"/>
      <c r="BS92" s="259"/>
      <c r="BX92" s="122"/>
      <c r="BY92" s="122"/>
      <c r="BZ92" s="49"/>
      <c r="CA92" s="49"/>
      <c r="CB92" s="378"/>
      <c r="CC92" s="378"/>
      <c r="CD92" s="378"/>
      <c r="CE92" s="378"/>
      <c r="CF92" s="378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38" t="s">
        <v>193</v>
      </c>
      <c r="K93" s="258"/>
      <c r="L93" s="258"/>
      <c r="M93" s="259"/>
      <c r="N93" s="258"/>
      <c r="O93" s="258"/>
      <c r="P93" s="258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J93" s="259"/>
      <c r="BL93" s="259"/>
      <c r="BM93" s="259"/>
      <c r="BN93" s="259"/>
      <c r="BP93" s="259"/>
      <c r="BR93" s="259"/>
      <c r="BS93" s="259"/>
      <c r="BX93" s="122"/>
      <c r="BY93" s="122"/>
      <c r="BZ93" s="49"/>
      <c r="CA93" s="49"/>
      <c r="CB93" s="380"/>
      <c r="CC93" s="380"/>
      <c r="CD93" s="380"/>
      <c r="CE93" s="380"/>
      <c r="CF93" s="380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38" t="s">
        <v>27</v>
      </c>
      <c r="K94" s="258"/>
      <c r="L94" s="258"/>
      <c r="M94" s="259"/>
      <c r="N94" s="258"/>
      <c r="O94" s="258"/>
      <c r="P94" s="258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J94" s="259"/>
      <c r="BL94" s="259"/>
      <c r="BM94" s="259"/>
      <c r="BN94" s="259"/>
      <c r="BP94" s="259"/>
      <c r="BR94" s="259"/>
      <c r="BS94" s="259"/>
      <c r="BX94" s="122"/>
      <c r="BY94" s="122"/>
      <c r="BZ94" s="49"/>
      <c r="CA94" s="49"/>
      <c r="CB94" s="380"/>
      <c r="CC94" s="380"/>
      <c r="CD94" s="380"/>
      <c r="CE94" s="380"/>
      <c r="CF94" s="380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38" t="s">
        <v>17</v>
      </c>
      <c r="K95" s="258"/>
      <c r="L95" s="258"/>
      <c r="M95" s="259"/>
      <c r="N95" s="258"/>
      <c r="O95" s="258"/>
      <c r="P95" s="258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J95" s="259"/>
      <c r="BL95" s="259"/>
      <c r="BM95" s="259"/>
      <c r="BN95" s="259"/>
      <c r="BP95" s="259"/>
      <c r="BR95" s="259"/>
      <c r="BS95" s="259"/>
      <c r="BX95" s="122"/>
      <c r="BY95" s="122"/>
      <c r="BZ95" s="49"/>
      <c r="CA95" s="49"/>
      <c r="CB95" s="380"/>
      <c r="CC95" s="380"/>
      <c r="CD95" s="380"/>
      <c r="CE95" s="380"/>
      <c r="CF95" s="380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38" t="s">
        <v>198</v>
      </c>
      <c r="K96" s="258"/>
      <c r="L96" s="258"/>
      <c r="M96" s="259"/>
      <c r="N96" s="258"/>
      <c r="O96" s="258"/>
      <c r="P96" s="258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J96" s="259"/>
      <c r="BL96" s="259"/>
      <c r="BM96" s="259"/>
      <c r="BN96" s="259"/>
      <c r="BP96" s="259"/>
      <c r="BR96" s="259"/>
      <c r="BS96" s="259"/>
      <c r="BX96" s="122"/>
      <c r="BY96" s="122"/>
      <c r="BZ96" s="49"/>
      <c r="CA96" s="49"/>
      <c r="CB96" s="380"/>
      <c r="CC96" s="380"/>
      <c r="CD96" s="380"/>
      <c r="CE96" s="380"/>
      <c r="CF96" s="380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38" t="s">
        <v>41</v>
      </c>
      <c r="K97" s="258"/>
      <c r="L97" s="258"/>
      <c r="M97" s="259"/>
      <c r="N97" s="258"/>
      <c r="O97" s="258"/>
      <c r="P97" s="258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J97" s="259"/>
      <c r="BL97" s="259"/>
      <c r="BM97" s="259"/>
      <c r="BN97" s="259"/>
      <c r="BP97" s="259"/>
      <c r="BR97" s="259"/>
      <c r="BS97" s="259"/>
      <c r="BX97" s="122"/>
      <c r="BY97" s="122"/>
      <c r="BZ97" s="49"/>
      <c r="CA97" s="49"/>
      <c r="CB97" s="380"/>
      <c r="CC97" s="380"/>
      <c r="CD97" s="380"/>
      <c r="CE97" s="380"/>
      <c r="CF97" s="380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38" t="s">
        <v>28</v>
      </c>
      <c r="K98" s="258"/>
      <c r="L98" s="258"/>
      <c r="M98" s="259"/>
      <c r="N98" s="258"/>
      <c r="O98" s="258"/>
      <c r="P98" s="258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J98" s="259"/>
      <c r="BL98" s="259"/>
      <c r="BM98" s="259"/>
      <c r="BN98" s="259"/>
      <c r="BP98" s="259"/>
      <c r="BR98" s="259"/>
      <c r="BS98" s="259"/>
      <c r="BX98" s="122"/>
      <c r="BY98" s="122"/>
      <c r="BZ98" s="49"/>
      <c r="CA98" s="49"/>
      <c r="CB98" s="380"/>
      <c r="CC98" s="380"/>
      <c r="CD98" s="380"/>
      <c r="CE98" s="380"/>
      <c r="CF98" s="380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38" t="s">
        <v>39</v>
      </c>
      <c r="K99" s="258"/>
      <c r="L99" s="258"/>
      <c r="M99" s="259"/>
      <c r="N99" s="258"/>
      <c r="O99" s="258"/>
      <c r="P99" s="258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G99" s="259"/>
      <c r="BH99" s="259"/>
      <c r="BJ99" s="259"/>
      <c r="BL99" s="259"/>
      <c r="BM99" s="259"/>
      <c r="BN99" s="259"/>
      <c r="BP99" s="259"/>
      <c r="BR99" s="259"/>
      <c r="BS99" s="259"/>
      <c r="BX99" s="122"/>
      <c r="BY99" s="122"/>
      <c r="BZ99" s="49"/>
      <c r="CA99" s="49"/>
      <c r="CB99" s="380"/>
      <c r="CC99" s="380"/>
      <c r="CD99" s="380"/>
      <c r="CE99" s="380"/>
      <c r="CF99" s="380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38" t="s">
        <v>204</v>
      </c>
      <c r="K100" s="258"/>
      <c r="L100" s="258"/>
      <c r="M100" s="259"/>
      <c r="N100" s="258"/>
      <c r="O100" s="258"/>
      <c r="P100" s="258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J100" s="259"/>
      <c r="BL100" s="259"/>
      <c r="BM100" s="259"/>
      <c r="BN100" s="259"/>
      <c r="BP100" s="259"/>
      <c r="BR100" s="259"/>
      <c r="BS100" s="259"/>
      <c r="BX100" s="122"/>
      <c r="BY100" s="122"/>
      <c r="BZ100" s="49"/>
      <c r="CA100" s="49"/>
      <c r="CB100" s="380"/>
      <c r="CC100" s="380"/>
      <c r="CD100" s="380"/>
      <c r="CE100" s="380"/>
      <c r="CF100" s="380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38" t="s">
        <v>34</v>
      </c>
      <c r="K101" s="258"/>
      <c r="L101" s="258"/>
      <c r="M101" s="259"/>
      <c r="N101" s="258"/>
      <c r="O101" s="258"/>
      <c r="P101" s="258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J101" s="259"/>
      <c r="BL101" s="259"/>
      <c r="BM101" s="259"/>
      <c r="BN101" s="259"/>
      <c r="BP101" s="259"/>
      <c r="BR101" s="259"/>
      <c r="BS101" s="259"/>
      <c r="BX101" s="122"/>
      <c r="BY101" s="122"/>
      <c r="BZ101" s="49"/>
      <c r="CA101" s="49"/>
      <c r="CB101" s="380"/>
      <c r="CC101" s="380"/>
      <c r="CD101" s="380"/>
      <c r="CE101" s="380"/>
      <c r="CF101" s="380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38" t="s">
        <v>248</v>
      </c>
      <c r="K102" s="258"/>
      <c r="L102" s="258"/>
      <c r="M102" s="259"/>
      <c r="N102" s="258"/>
      <c r="O102" s="258"/>
      <c r="P102" s="258"/>
      <c r="Q102" s="259"/>
      <c r="R102" s="259"/>
      <c r="S102" s="259"/>
      <c r="T102" s="259"/>
      <c r="U102" s="259"/>
      <c r="V102" s="259"/>
      <c r="W102" s="259"/>
      <c r="X102" s="259"/>
      <c r="Y102" s="259"/>
      <c r="Z102" s="259"/>
      <c r="AA102" s="259"/>
      <c r="AB102" s="259"/>
      <c r="AC102" s="259"/>
      <c r="AD102" s="259"/>
      <c r="AE102" s="259"/>
      <c r="AF102" s="259"/>
      <c r="AG102" s="259"/>
      <c r="AH102" s="259"/>
      <c r="AI102" s="259"/>
      <c r="AJ102" s="259"/>
      <c r="AK102" s="259"/>
      <c r="AL102" s="259"/>
      <c r="AM102" s="259"/>
      <c r="AN102" s="259"/>
      <c r="AO102" s="259"/>
      <c r="AP102" s="259"/>
      <c r="AQ102" s="259"/>
      <c r="AR102" s="259"/>
      <c r="AS102" s="259"/>
      <c r="AT102" s="259"/>
      <c r="AU102" s="259"/>
      <c r="AV102" s="259"/>
      <c r="AW102" s="259"/>
      <c r="AX102" s="259"/>
      <c r="AY102" s="259"/>
      <c r="AZ102" s="259"/>
      <c r="BA102" s="259"/>
      <c r="BB102" s="259"/>
      <c r="BC102" s="259"/>
      <c r="BD102" s="259"/>
      <c r="BE102" s="259"/>
      <c r="BF102" s="259"/>
      <c r="BG102" s="259"/>
      <c r="BH102" s="259"/>
      <c r="BJ102" s="259"/>
      <c r="BL102" s="259"/>
      <c r="BM102" s="259"/>
      <c r="BN102" s="259"/>
      <c r="BP102" s="259"/>
      <c r="BR102" s="259"/>
      <c r="BS102" s="259"/>
      <c r="BX102" s="122"/>
      <c r="BY102" s="122"/>
      <c r="BZ102" s="49"/>
      <c r="CA102" s="49"/>
      <c r="CB102" s="380"/>
      <c r="CC102" s="380"/>
      <c r="CD102" s="380"/>
      <c r="CE102" s="380"/>
      <c r="CF102" s="380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38" t="s">
        <v>10</v>
      </c>
      <c r="K103" s="258"/>
      <c r="L103" s="258"/>
      <c r="M103" s="259"/>
      <c r="N103" s="258"/>
      <c r="O103" s="258"/>
      <c r="P103" s="258"/>
      <c r="Q103" s="259"/>
      <c r="R103" s="259"/>
      <c r="S103" s="259"/>
      <c r="T103" s="259"/>
      <c r="U103" s="259"/>
      <c r="V103" s="259"/>
      <c r="W103" s="259"/>
      <c r="X103" s="259"/>
      <c r="Y103" s="259"/>
      <c r="Z103" s="259"/>
      <c r="AA103" s="259"/>
      <c r="AB103" s="259"/>
      <c r="AC103" s="259"/>
      <c r="AD103" s="259"/>
      <c r="AE103" s="259"/>
      <c r="AF103" s="259"/>
      <c r="AG103" s="259"/>
      <c r="AH103" s="259"/>
      <c r="AI103" s="259"/>
      <c r="AJ103" s="259"/>
      <c r="AK103" s="259"/>
      <c r="AL103" s="259"/>
      <c r="AM103" s="259"/>
      <c r="AN103" s="259"/>
      <c r="AO103" s="259"/>
      <c r="AP103" s="259"/>
      <c r="AQ103" s="259"/>
      <c r="AR103" s="259"/>
      <c r="AS103" s="259"/>
      <c r="AT103" s="259"/>
      <c r="AU103" s="259"/>
      <c r="AV103" s="259"/>
      <c r="AW103" s="259"/>
      <c r="AX103" s="259"/>
      <c r="AY103" s="259"/>
      <c r="AZ103" s="259"/>
      <c r="BA103" s="259"/>
      <c r="BB103" s="259"/>
      <c r="BC103" s="259"/>
      <c r="BD103" s="259"/>
      <c r="BE103" s="259"/>
      <c r="BF103" s="259"/>
      <c r="BG103" s="259"/>
      <c r="BH103" s="259"/>
      <c r="BJ103" s="259"/>
      <c r="BL103" s="259"/>
      <c r="BM103" s="259"/>
      <c r="BN103" s="259"/>
      <c r="BP103" s="259"/>
      <c r="BR103" s="259"/>
      <c r="BS103" s="259"/>
      <c r="BX103" s="122"/>
      <c r="BY103" s="122"/>
      <c r="BZ103" s="49"/>
      <c r="CA103" s="49"/>
      <c r="CB103" s="380"/>
      <c r="CC103" s="380"/>
      <c r="CD103" s="380"/>
      <c r="CE103" s="380"/>
      <c r="CF103" s="380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38" t="s">
        <v>22</v>
      </c>
      <c r="K104" s="258"/>
      <c r="L104" s="258"/>
      <c r="M104" s="259"/>
      <c r="N104" s="258"/>
      <c r="O104" s="258"/>
      <c r="P104" s="258"/>
      <c r="Q104" s="259"/>
      <c r="R104" s="259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59"/>
      <c r="AD104" s="259"/>
      <c r="AE104" s="259"/>
      <c r="AF104" s="259"/>
      <c r="AG104" s="259"/>
      <c r="AH104" s="259"/>
      <c r="AI104" s="259"/>
      <c r="AJ104" s="259"/>
      <c r="AK104" s="259"/>
      <c r="AL104" s="259"/>
      <c r="AM104" s="259"/>
      <c r="AN104" s="259"/>
      <c r="AO104" s="259"/>
      <c r="AP104" s="259"/>
      <c r="AQ104" s="259"/>
      <c r="AR104" s="259"/>
      <c r="AS104" s="259"/>
      <c r="AT104" s="259"/>
      <c r="AU104" s="259"/>
      <c r="AV104" s="259"/>
      <c r="AW104" s="259"/>
      <c r="AX104" s="259"/>
      <c r="AY104" s="259"/>
      <c r="AZ104" s="259"/>
      <c r="BA104" s="259"/>
      <c r="BB104" s="259"/>
      <c r="BC104" s="259"/>
      <c r="BD104" s="259"/>
      <c r="BE104" s="259"/>
      <c r="BF104" s="259"/>
      <c r="BG104" s="259"/>
      <c r="BH104" s="259"/>
      <c r="BJ104" s="259"/>
      <c r="BL104" s="259"/>
      <c r="BM104" s="259"/>
      <c r="BN104" s="259"/>
      <c r="BP104" s="259"/>
      <c r="BR104" s="259"/>
      <c r="BS104" s="259"/>
      <c r="BX104" s="122"/>
      <c r="BY104" s="122"/>
      <c r="BZ104" s="49"/>
      <c r="CA104" s="49"/>
      <c r="CB104" s="380"/>
      <c r="CC104" s="380"/>
      <c r="CD104" s="380"/>
      <c r="CE104" s="380"/>
      <c r="CF104" s="380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38" t="s">
        <v>7</v>
      </c>
      <c r="K105" s="258"/>
      <c r="L105" s="258"/>
      <c r="M105" s="259"/>
      <c r="N105" s="258"/>
      <c r="O105" s="258"/>
      <c r="P105" s="258"/>
      <c r="Q105" s="259"/>
      <c r="R105" s="25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  <c r="AF105" s="259"/>
      <c r="AG105" s="259"/>
      <c r="AH105" s="259"/>
      <c r="AI105" s="259"/>
      <c r="AJ105" s="259"/>
      <c r="AK105" s="259"/>
      <c r="AL105" s="259"/>
      <c r="AM105" s="259"/>
      <c r="AN105" s="259"/>
      <c r="AO105" s="259"/>
      <c r="AP105" s="259"/>
      <c r="AQ105" s="259"/>
      <c r="AR105" s="259"/>
      <c r="AS105" s="259"/>
      <c r="AT105" s="259"/>
      <c r="AU105" s="259"/>
      <c r="AV105" s="259"/>
      <c r="AW105" s="259"/>
      <c r="AX105" s="259"/>
      <c r="AY105" s="259"/>
      <c r="AZ105" s="259"/>
      <c r="BA105" s="259"/>
      <c r="BB105" s="259"/>
      <c r="BC105" s="259"/>
      <c r="BD105" s="259"/>
      <c r="BE105" s="259"/>
      <c r="BF105" s="259"/>
      <c r="BG105" s="259"/>
      <c r="BH105" s="259"/>
      <c r="BJ105" s="259"/>
      <c r="BL105" s="259"/>
      <c r="BM105" s="259"/>
      <c r="BN105" s="259"/>
      <c r="BP105" s="259"/>
      <c r="BR105" s="259"/>
      <c r="BS105" s="259"/>
      <c r="BX105" s="122"/>
      <c r="BY105" s="122"/>
      <c r="BZ105" s="49"/>
      <c r="CA105" s="49"/>
      <c r="CB105" s="380"/>
      <c r="CC105" s="380"/>
      <c r="CD105" s="380"/>
      <c r="CE105" s="380"/>
      <c r="CF105" s="380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38" t="s">
        <v>200</v>
      </c>
      <c r="K106" s="258"/>
      <c r="L106" s="258"/>
      <c r="M106" s="259"/>
      <c r="N106" s="258"/>
      <c r="O106" s="258"/>
      <c r="P106" s="258"/>
      <c r="Q106" s="259"/>
      <c r="R106" s="25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59"/>
      <c r="AF106" s="259"/>
      <c r="AG106" s="259"/>
      <c r="AH106" s="259"/>
      <c r="AI106" s="259"/>
      <c r="AJ106" s="259"/>
      <c r="AK106" s="259"/>
      <c r="AL106" s="259"/>
      <c r="AM106" s="259"/>
      <c r="AN106" s="259"/>
      <c r="AO106" s="259"/>
      <c r="AP106" s="259"/>
      <c r="AQ106" s="259"/>
      <c r="AR106" s="259"/>
      <c r="AS106" s="259"/>
      <c r="AT106" s="259"/>
      <c r="AU106" s="259"/>
      <c r="AV106" s="259"/>
      <c r="AW106" s="259"/>
      <c r="AX106" s="259"/>
      <c r="AY106" s="259"/>
      <c r="AZ106" s="259"/>
      <c r="BA106" s="259"/>
      <c r="BB106" s="259"/>
      <c r="BC106" s="259"/>
      <c r="BD106" s="259"/>
      <c r="BE106" s="259"/>
      <c r="BF106" s="259"/>
      <c r="BG106" s="259"/>
      <c r="BH106" s="259"/>
      <c r="BJ106" s="259"/>
      <c r="BL106" s="259"/>
      <c r="BM106" s="259"/>
      <c r="BN106" s="259"/>
      <c r="BP106" s="259"/>
      <c r="BR106" s="259"/>
      <c r="BS106" s="259"/>
      <c r="BX106" s="122"/>
      <c r="BY106" s="122"/>
      <c r="BZ106" s="49"/>
      <c r="CA106" s="49"/>
      <c r="CB106" s="380"/>
      <c r="CC106" s="380"/>
      <c r="CD106" s="380"/>
      <c r="CE106" s="380"/>
      <c r="CF106" s="380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38" t="s">
        <v>3</v>
      </c>
      <c r="K107" s="258"/>
      <c r="L107" s="258"/>
      <c r="M107" s="259"/>
      <c r="N107" s="258"/>
      <c r="O107" s="258"/>
      <c r="P107" s="258"/>
      <c r="Q107" s="259"/>
      <c r="R107" s="25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259"/>
      <c r="AO107" s="259"/>
      <c r="AP107" s="259"/>
      <c r="AQ107" s="259"/>
      <c r="AR107" s="259"/>
      <c r="AS107" s="259"/>
      <c r="AT107" s="259"/>
      <c r="AU107" s="259"/>
      <c r="AV107" s="259"/>
      <c r="AW107" s="259"/>
      <c r="AX107" s="259"/>
      <c r="AY107" s="259"/>
      <c r="AZ107" s="259"/>
      <c r="BA107" s="259"/>
      <c r="BB107" s="259"/>
      <c r="BC107" s="259"/>
      <c r="BD107" s="259"/>
      <c r="BE107" s="259"/>
      <c r="BF107" s="259"/>
      <c r="BG107" s="259"/>
      <c r="BH107" s="259"/>
      <c r="BJ107" s="259"/>
      <c r="BL107" s="259"/>
      <c r="BM107" s="259"/>
      <c r="BN107" s="259"/>
      <c r="BP107" s="259"/>
      <c r="BR107" s="259"/>
      <c r="BS107" s="259"/>
      <c r="BX107" s="122"/>
      <c r="BY107" s="122"/>
      <c r="BZ107" s="49"/>
      <c r="CA107" s="49"/>
      <c r="CB107" s="380"/>
      <c r="CC107" s="380"/>
      <c r="CD107" s="380"/>
      <c r="CE107" s="380"/>
      <c r="CF107" s="380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38" t="s">
        <v>12</v>
      </c>
      <c r="K108" s="258"/>
      <c r="L108" s="258"/>
      <c r="M108" s="259"/>
      <c r="N108" s="258"/>
      <c r="O108" s="258"/>
      <c r="P108" s="258"/>
      <c r="Q108" s="259"/>
      <c r="R108" s="259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  <c r="AK108" s="259"/>
      <c r="AL108" s="259"/>
      <c r="AM108" s="259"/>
      <c r="AN108" s="259"/>
      <c r="AO108" s="259"/>
      <c r="AP108" s="259"/>
      <c r="AQ108" s="259"/>
      <c r="AR108" s="259"/>
      <c r="AS108" s="259"/>
      <c r="AT108" s="259"/>
      <c r="AU108" s="259"/>
      <c r="AV108" s="259"/>
      <c r="AW108" s="259"/>
      <c r="AX108" s="259"/>
      <c r="AY108" s="259"/>
      <c r="AZ108" s="259"/>
      <c r="BA108" s="259"/>
      <c r="BB108" s="259"/>
      <c r="BC108" s="259"/>
      <c r="BD108" s="259"/>
      <c r="BE108" s="259"/>
      <c r="BF108" s="259"/>
      <c r="BG108" s="259"/>
      <c r="BH108" s="259"/>
      <c r="BJ108" s="259"/>
      <c r="BL108" s="259"/>
      <c r="BM108" s="259"/>
      <c r="BN108" s="259"/>
      <c r="BP108" s="259"/>
      <c r="BR108" s="259"/>
      <c r="BS108" s="259"/>
      <c r="BX108" s="122"/>
      <c r="BY108" s="122"/>
      <c r="BZ108" s="49"/>
      <c r="CA108" s="49"/>
      <c r="CB108" s="380"/>
      <c r="CC108" s="380"/>
      <c r="CD108" s="380"/>
      <c r="CE108" s="380"/>
      <c r="CF108" s="380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38" t="s">
        <v>188</v>
      </c>
      <c r="K109" s="258"/>
      <c r="L109" s="258"/>
      <c r="M109" s="259"/>
      <c r="N109" s="258"/>
      <c r="O109" s="258"/>
      <c r="P109" s="258"/>
      <c r="Q109" s="259"/>
      <c r="R109" s="25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  <c r="AK109" s="259"/>
      <c r="AL109" s="259"/>
      <c r="AM109" s="259"/>
      <c r="AN109" s="259"/>
      <c r="AO109" s="259"/>
      <c r="AP109" s="259"/>
      <c r="AQ109" s="259"/>
      <c r="AR109" s="259"/>
      <c r="AS109" s="259"/>
      <c r="AT109" s="259"/>
      <c r="AU109" s="259"/>
      <c r="AV109" s="259"/>
      <c r="AW109" s="259"/>
      <c r="AX109" s="259"/>
      <c r="AY109" s="259"/>
      <c r="AZ109" s="259"/>
      <c r="BA109" s="259"/>
      <c r="BB109" s="259"/>
      <c r="BC109" s="259"/>
      <c r="BD109" s="259"/>
      <c r="BE109" s="259"/>
      <c r="BF109" s="259"/>
      <c r="BG109" s="259"/>
      <c r="BH109" s="259"/>
      <c r="BJ109" s="259"/>
      <c r="BL109" s="259"/>
      <c r="BM109" s="259"/>
      <c r="BN109" s="259"/>
      <c r="BP109" s="259"/>
      <c r="BR109" s="259"/>
      <c r="BS109" s="259"/>
      <c r="BX109" s="122"/>
      <c r="BY109" s="122"/>
      <c r="BZ109" s="49"/>
      <c r="CA109" s="49"/>
      <c r="CB109" s="380"/>
      <c r="CC109" s="380"/>
      <c r="CD109" s="380"/>
      <c r="CE109" s="380"/>
      <c r="CF109" s="380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38" t="s">
        <v>2</v>
      </c>
      <c r="K110" s="258"/>
      <c r="L110" s="258"/>
      <c r="M110" s="259"/>
      <c r="N110" s="258"/>
      <c r="O110" s="258"/>
      <c r="P110" s="258"/>
      <c r="Q110" s="259"/>
      <c r="R110" s="25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59"/>
      <c r="AG110" s="259"/>
      <c r="AH110" s="259"/>
      <c r="AI110" s="259"/>
      <c r="AJ110" s="259"/>
      <c r="AK110" s="259"/>
      <c r="AL110" s="259"/>
      <c r="AM110" s="259"/>
      <c r="AN110" s="259"/>
      <c r="AO110" s="259"/>
      <c r="AP110" s="259"/>
      <c r="AQ110" s="259"/>
      <c r="AR110" s="259"/>
      <c r="AS110" s="259"/>
      <c r="AT110" s="259"/>
      <c r="AU110" s="259"/>
      <c r="AV110" s="259"/>
      <c r="AW110" s="259"/>
      <c r="AX110" s="259"/>
      <c r="AY110" s="259"/>
      <c r="AZ110" s="259"/>
      <c r="BA110" s="259"/>
      <c r="BB110" s="259"/>
      <c r="BC110" s="259"/>
      <c r="BD110" s="259"/>
      <c r="BE110" s="259"/>
      <c r="BF110" s="259"/>
      <c r="BG110" s="259"/>
      <c r="BH110" s="259"/>
      <c r="BJ110" s="259"/>
      <c r="BL110" s="259"/>
      <c r="BM110" s="259"/>
      <c r="BN110" s="259"/>
      <c r="BP110" s="259"/>
      <c r="BR110" s="259"/>
      <c r="BS110" s="259"/>
      <c r="BX110" s="122"/>
      <c r="BY110" s="122"/>
      <c r="BZ110" s="49"/>
      <c r="CA110" s="49"/>
      <c r="CB110" s="380"/>
      <c r="CC110" s="380"/>
      <c r="CD110" s="380"/>
      <c r="CE110" s="380"/>
      <c r="CF110" s="380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38" t="s">
        <v>191</v>
      </c>
      <c r="K111" s="258"/>
      <c r="L111" s="258"/>
      <c r="M111" s="259"/>
      <c r="N111" s="258"/>
      <c r="O111" s="258"/>
      <c r="P111" s="258"/>
      <c r="Q111" s="259"/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259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59"/>
      <c r="AT111" s="259"/>
      <c r="AU111" s="259"/>
      <c r="AV111" s="259"/>
      <c r="AW111" s="259"/>
      <c r="AX111" s="259"/>
      <c r="AY111" s="259"/>
      <c r="AZ111" s="259"/>
      <c r="BA111" s="259"/>
      <c r="BB111" s="259"/>
      <c r="BC111" s="259"/>
      <c r="BD111" s="259"/>
      <c r="BE111" s="259"/>
      <c r="BF111" s="259"/>
      <c r="BG111" s="259"/>
      <c r="BH111" s="259"/>
      <c r="BJ111" s="259"/>
      <c r="BL111" s="259"/>
      <c r="BM111" s="259"/>
      <c r="BN111" s="259"/>
      <c r="BP111" s="259"/>
      <c r="BR111" s="259"/>
      <c r="BS111" s="259"/>
      <c r="BX111" s="122"/>
      <c r="BY111" s="122"/>
      <c r="BZ111" s="49"/>
      <c r="CA111" s="49"/>
      <c r="CB111" s="380"/>
      <c r="CC111" s="380"/>
      <c r="CD111" s="380"/>
      <c r="CE111" s="380"/>
      <c r="CF111" s="380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38" t="s">
        <v>194</v>
      </c>
      <c r="K112" s="258"/>
      <c r="L112" s="258"/>
      <c r="M112" s="259"/>
      <c r="N112" s="258"/>
      <c r="O112" s="258"/>
      <c r="P112" s="258"/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/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/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/>
      <c r="BJ112" s="259"/>
      <c r="BL112" s="259"/>
      <c r="BM112" s="259"/>
      <c r="BN112" s="259"/>
      <c r="BP112" s="259"/>
      <c r="BR112" s="259"/>
      <c r="BS112" s="259"/>
      <c r="BX112" s="122"/>
      <c r="BY112" s="122"/>
      <c r="BZ112" s="49"/>
      <c r="CA112" s="49"/>
      <c r="CB112" s="380"/>
      <c r="CC112" s="380"/>
      <c r="CD112" s="380"/>
      <c r="CE112" s="380"/>
      <c r="CF112" s="380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38" t="s">
        <v>195</v>
      </c>
      <c r="K113" s="258"/>
      <c r="L113" s="258"/>
      <c r="M113" s="259"/>
      <c r="N113" s="258"/>
      <c r="O113" s="258"/>
      <c r="P113" s="258"/>
      <c r="Q113" s="259"/>
      <c r="R113" s="25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  <c r="AF113" s="259"/>
      <c r="AG113" s="259"/>
      <c r="AH113" s="259"/>
      <c r="AI113" s="259"/>
      <c r="AJ113" s="259"/>
      <c r="AK113" s="259"/>
      <c r="AL113" s="259"/>
      <c r="AM113" s="259"/>
      <c r="AN113" s="259"/>
      <c r="AO113" s="259"/>
      <c r="AP113" s="259"/>
      <c r="AQ113" s="259"/>
      <c r="AR113" s="259"/>
      <c r="AS113" s="259"/>
      <c r="AT113" s="259"/>
      <c r="AU113" s="259"/>
      <c r="AV113" s="259"/>
      <c r="AW113" s="259"/>
      <c r="AX113" s="259"/>
      <c r="AY113" s="259"/>
      <c r="AZ113" s="259"/>
      <c r="BA113" s="259"/>
      <c r="BB113" s="259"/>
      <c r="BC113" s="259"/>
      <c r="BD113" s="259"/>
      <c r="BE113" s="259"/>
      <c r="BF113" s="259"/>
      <c r="BG113" s="259"/>
      <c r="BH113" s="259"/>
      <c r="BJ113" s="259"/>
      <c r="BL113" s="259"/>
      <c r="BM113" s="259"/>
      <c r="BN113" s="259"/>
      <c r="BP113" s="259"/>
      <c r="BR113" s="259"/>
      <c r="BS113" s="259"/>
      <c r="BX113" s="122"/>
      <c r="BY113" s="122"/>
      <c r="BZ113" s="49"/>
      <c r="CA113" s="49"/>
      <c r="CB113" s="380"/>
      <c r="CC113" s="380"/>
      <c r="CD113" s="380"/>
      <c r="CE113" s="380"/>
      <c r="CF113" s="380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38" t="s">
        <v>5</v>
      </c>
      <c r="K114" s="258"/>
      <c r="L114" s="258"/>
      <c r="M114" s="259"/>
      <c r="N114" s="258"/>
      <c r="O114" s="258"/>
      <c r="P114" s="258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  <c r="AK114" s="259"/>
      <c r="AL114" s="259"/>
      <c r="AM114" s="259"/>
      <c r="AN114" s="259"/>
      <c r="AO114" s="259"/>
      <c r="AP114" s="259"/>
      <c r="AQ114" s="259"/>
      <c r="AR114" s="259"/>
      <c r="AS114" s="259"/>
      <c r="AT114" s="259"/>
      <c r="AU114" s="259"/>
      <c r="AV114" s="259"/>
      <c r="AW114" s="259"/>
      <c r="AX114" s="259"/>
      <c r="AY114" s="259"/>
      <c r="AZ114" s="259"/>
      <c r="BA114" s="259"/>
      <c r="BB114" s="259"/>
      <c r="BC114" s="259"/>
      <c r="BD114" s="259"/>
      <c r="BE114" s="259"/>
      <c r="BF114" s="259"/>
      <c r="BG114" s="259"/>
      <c r="BH114" s="259"/>
      <c r="BJ114" s="259"/>
      <c r="BL114" s="259"/>
      <c r="BM114" s="259"/>
      <c r="BN114" s="259"/>
      <c r="BP114" s="259"/>
      <c r="BR114" s="259"/>
      <c r="BS114" s="259"/>
      <c r="BX114" s="122"/>
      <c r="BY114" s="122"/>
      <c r="BZ114" s="49"/>
      <c r="CA114" s="49"/>
      <c r="CB114" s="380"/>
      <c r="CC114" s="380"/>
      <c r="CD114" s="380"/>
      <c r="CE114" s="380"/>
      <c r="CF114" s="380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38" t="s">
        <v>197</v>
      </c>
      <c r="K115" s="258"/>
      <c r="L115" s="258"/>
      <c r="M115" s="259"/>
      <c r="N115" s="258"/>
      <c r="O115" s="258"/>
      <c r="P115" s="258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259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59"/>
      <c r="AR115" s="259"/>
      <c r="AS115" s="259"/>
      <c r="AT115" s="259"/>
      <c r="AU115" s="259"/>
      <c r="AV115" s="259"/>
      <c r="AW115" s="259"/>
      <c r="AX115" s="259"/>
      <c r="AY115" s="259"/>
      <c r="AZ115" s="259"/>
      <c r="BA115" s="259"/>
      <c r="BB115" s="259"/>
      <c r="BC115" s="259"/>
      <c r="BD115" s="259"/>
      <c r="BE115" s="259"/>
      <c r="BF115" s="259"/>
      <c r="BG115" s="259"/>
      <c r="BH115" s="259"/>
      <c r="BJ115" s="259"/>
      <c r="BL115" s="259"/>
      <c r="BM115" s="259"/>
      <c r="BN115" s="259"/>
      <c r="BP115" s="259"/>
      <c r="BR115" s="259"/>
      <c r="BS115" s="259"/>
      <c r="BX115" s="122"/>
      <c r="BY115" s="122"/>
      <c r="BZ115" s="49"/>
      <c r="CA115" s="49"/>
      <c r="CB115" s="380"/>
      <c r="CC115" s="380"/>
      <c r="CD115" s="380"/>
      <c r="CE115" s="380"/>
      <c r="CF115" s="380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38" t="s">
        <v>26</v>
      </c>
      <c r="K116" s="258"/>
      <c r="L116" s="258"/>
      <c r="M116" s="259"/>
      <c r="N116" s="258"/>
      <c r="O116" s="258"/>
      <c r="P116" s="258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259"/>
      <c r="AH116" s="259"/>
      <c r="AI116" s="259"/>
      <c r="AJ116" s="259"/>
      <c r="AK116" s="259"/>
      <c r="AL116" s="259"/>
      <c r="AM116" s="259"/>
      <c r="AN116" s="259"/>
      <c r="AO116" s="259"/>
      <c r="AP116" s="259"/>
      <c r="AQ116" s="259"/>
      <c r="AR116" s="259"/>
      <c r="AS116" s="259"/>
      <c r="AT116" s="259"/>
      <c r="AU116" s="259"/>
      <c r="AV116" s="259"/>
      <c r="AW116" s="259"/>
      <c r="AX116" s="259"/>
      <c r="AY116" s="259"/>
      <c r="AZ116" s="259"/>
      <c r="BA116" s="259"/>
      <c r="BB116" s="259"/>
      <c r="BC116" s="259"/>
      <c r="BD116" s="259"/>
      <c r="BE116" s="259"/>
      <c r="BF116" s="259"/>
      <c r="BG116" s="259"/>
      <c r="BH116" s="259"/>
      <c r="BJ116" s="259"/>
      <c r="BL116" s="259"/>
      <c r="BM116" s="259"/>
      <c r="BN116" s="259"/>
      <c r="BP116" s="259"/>
      <c r="BR116" s="259"/>
      <c r="BS116" s="259"/>
      <c r="BX116" s="122"/>
      <c r="BY116" s="122"/>
      <c r="BZ116" s="49"/>
      <c r="CA116" s="49"/>
      <c r="CB116" s="380"/>
      <c r="CC116" s="380"/>
      <c r="CD116" s="380"/>
      <c r="CE116" s="380"/>
      <c r="CF116" s="380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38" t="s">
        <v>201</v>
      </c>
      <c r="K117" s="258"/>
      <c r="L117" s="258"/>
      <c r="M117" s="259"/>
      <c r="N117" s="258"/>
      <c r="O117" s="258"/>
      <c r="P117" s="258"/>
      <c r="Q117" s="259"/>
      <c r="R117" s="25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  <c r="AF117" s="259"/>
      <c r="AG117" s="259"/>
      <c r="AH117" s="259"/>
      <c r="AI117" s="259"/>
      <c r="AJ117" s="259"/>
      <c r="AK117" s="259"/>
      <c r="AL117" s="259"/>
      <c r="AM117" s="259"/>
      <c r="AN117" s="259"/>
      <c r="AO117" s="259"/>
      <c r="AP117" s="259"/>
      <c r="AQ117" s="259"/>
      <c r="AR117" s="259"/>
      <c r="AS117" s="259"/>
      <c r="AT117" s="259"/>
      <c r="AU117" s="259"/>
      <c r="AV117" s="259"/>
      <c r="AW117" s="259"/>
      <c r="AX117" s="259"/>
      <c r="AY117" s="259"/>
      <c r="AZ117" s="259"/>
      <c r="BA117" s="259"/>
      <c r="BB117" s="259"/>
      <c r="BC117" s="259"/>
      <c r="BD117" s="259"/>
      <c r="BE117" s="259"/>
      <c r="BF117" s="259"/>
      <c r="BG117" s="259"/>
      <c r="BH117" s="259"/>
      <c r="BJ117" s="259"/>
      <c r="BL117" s="259"/>
      <c r="BM117" s="259"/>
      <c r="BN117" s="259"/>
      <c r="BP117" s="259"/>
      <c r="BR117" s="259"/>
      <c r="BS117" s="259"/>
      <c r="BX117" s="122"/>
      <c r="BY117" s="122"/>
      <c r="BZ117" s="49"/>
      <c r="CA117" s="49"/>
      <c r="CB117" s="380"/>
      <c r="CC117" s="380"/>
      <c r="CD117" s="380"/>
      <c r="CE117" s="380"/>
      <c r="CF117" s="380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38" t="s">
        <v>40</v>
      </c>
      <c r="K118" s="258"/>
      <c r="L118" s="258"/>
      <c r="M118" s="259"/>
      <c r="N118" s="258"/>
      <c r="O118" s="258"/>
      <c r="P118" s="258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  <c r="AF118" s="259"/>
      <c r="AG118" s="259"/>
      <c r="AH118" s="259"/>
      <c r="AI118" s="259"/>
      <c r="AJ118" s="259"/>
      <c r="AK118" s="259"/>
      <c r="AL118" s="259"/>
      <c r="AM118" s="259"/>
      <c r="AN118" s="259"/>
      <c r="AO118" s="259"/>
      <c r="AP118" s="259"/>
      <c r="AQ118" s="259"/>
      <c r="AR118" s="259"/>
      <c r="AS118" s="259"/>
      <c r="AT118" s="259"/>
      <c r="AU118" s="259"/>
      <c r="AV118" s="259"/>
      <c r="AW118" s="259"/>
      <c r="AX118" s="259"/>
      <c r="AY118" s="259"/>
      <c r="AZ118" s="259"/>
      <c r="BA118" s="259"/>
      <c r="BB118" s="259"/>
      <c r="BC118" s="259"/>
      <c r="BD118" s="259"/>
      <c r="BE118" s="259"/>
      <c r="BF118" s="259"/>
      <c r="BG118" s="259"/>
      <c r="BH118" s="259"/>
      <c r="BJ118" s="259"/>
      <c r="BL118" s="259"/>
      <c r="BM118" s="259"/>
      <c r="BN118" s="259"/>
      <c r="BP118" s="259"/>
      <c r="BR118" s="259"/>
      <c r="BS118" s="259"/>
      <c r="BX118" s="122"/>
      <c r="BY118" s="122"/>
      <c r="BZ118" s="49"/>
      <c r="CA118" s="49"/>
      <c r="CB118" s="380"/>
      <c r="CC118" s="380"/>
      <c r="CD118" s="380"/>
      <c r="CE118" s="380"/>
      <c r="CF118" s="380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38" t="s">
        <v>202</v>
      </c>
      <c r="K119" s="258"/>
      <c r="L119" s="258"/>
      <c r="M119" s="259"/>
      <c r="N119" s="258"/>
      <c r="O119" s="258"/>
      <c r="P119" s="258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  <c r="AF119" s="259"/>
      <c r="AG119" s="259"/>
      <c r="AH119" s="259"/>
      <c r="AI119" s="259"/>
      <c r="AJ119" s="259"/>
      <c r="AK119" s="259"/>
      <c r="AL119" s="259"/>
      <c r="AM119" s="259"/>
      <c r="AN119" s="259"/>
      <c r="AO119" s="259"/>
      <c r="AP119" s="259"/>
      <c r="AQ119" s="259"/>
      <c r="AR119" s="259"/>
      <c r="AS119" s="259"/>
      <c r="AT119" s="259"/>
      <c r="AU119" s="259"/>
      <c r="AV119" s="259"/>
      <c r="AW119" s="259"/>
      <c r="AX119" s="259"/>
      <c r="AY119" s="259"/>
      <c r="AZ119" s="259"/>
      <c r="BA119" s="259"/>
      <c r="BB119" s="259"/>
      <c r="BC119" s="259"/>
      <c r="BD119" s="259"/>
      <c r="BE119" s="259"/>
      <c r="BF119" s="259"/>
      <c r="BG119" s="259"/>
      <c r="BH119" s="259"/>
      <c r="BJ119" s="259"/>
      <c r="BL119" s="259"/>
      <c r="BM119" s="259"/>
      <c r="BN119" s="259"/>
      <c r="BP119" s="259"/>
      <c r="BR119" s="259"/>
      <c r="BS119" s="259"/>
      <c r="BX119" s="122"/>
      <c r="BY119" s="122"/>
      <c r="BZ119" s="49"/>
      <c r="CA119" s="49"/>
      <c r="CB119" s="380"/>
      <c r="CC119" s="380"/>
      <c r="CD119" s="380"/>
      <c r="CE119" s="380"/>
      <c r="CF119" s="380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38" t="s">
        <v>30</v>
      </c>
      <c r="K120" s="258"/>
      <c r="L120" s="258"/>
      <c r="M120" s="259"/>
      <c r="N120" s="258"/>
      <c r="O120" s="258"/>
      <c r="P120" s="258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  <c r="AF120" s="259"/>
      <c r="AG120" s="259"/>
      <c r="AH120" s="259"/>
      <c r="AI120" s="259"/>
      <c r="AJ120" s="259"/>
      <c r="AK120" s="259"/>
      <c r="AL120" s="259"/>
      <c r="AM120" s="259"/>
      <c r="AN120" s="259"/>
      <c r="AO120" s="259"/>
      <c r="AP120" s="259"/>
      <c r="AQ120" s="259"/>
      <c r="AR120" s="259"/>
      <c r="AS120" s="259"/>
      <c r="AT120" s="259"/>
      <c r="AU120" s="259"/>
      <c r="AV120" s="259"/>
      <c r="AW120" s="259"/>
      <c r="AX120" s="259"/>
      <c r="AY120" s="259"/>
      <c r="AZ120" s="259"/>
      <c r="BA120" s="259"/>
      <c r="BB120" s="259"/>
      <c r="BC120" s="259"/>
      <c r="BD120" s="259"/>
      <c r="BE120" s="259"/>
      <c r="BF120" s="259"/>
      <c r="BG120" s="259"/>
      <c r="BH120" s="259"/>
      <c r="BJ120" s="259"/>
      <c r="BL120" s="259"/>
      <c r="BM120" s="259"/>
      <c r="BN120" s="259"/>
      <c r="BP120" s="259"/>
      <c r="BR120" s="259"/>
      <c r="BS120" s="259"/>
      <c r="BX120" s="122"/>
      <c r="BY120" s="122"/>
      <c r="BZ120" s="49"/>
      <c r="CA120" s="49"/>
      <c r="CB120" s="380"/>
      <c r="CC120" s="380"/>
      <c r="CD120" s="380"/>
      <c r="CE120" s="380"/>
      <c r="CF120" s="380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38" t="s">
        <v>23</v>
      </c>
      <c r="K121" s="258"/>
      <c r="L121" s="258"/>
      <c r="M121" s="259"/>
      <c r="N121" s="258"/>
      <c r="O121" s="258"/>
      <c r="P121" s="258"/>
      <c r="Q121" s="259"/>
      <c r="R121" s="25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  <c r="AF121" s="259"/>
      <c r="AG121" s="259"/>
      <c r="AH121" s="259"/>
      <c r="AI121" s="259"/>
      <c r="AJ121" s="259"/>
      <c r="AK121" s="259"/>
      <c r="AL121" s="259"/>
      <c r="AM121" s="259"/>
      <c r="AN121" s="259"/>
      <c r="AO121" s="259"/>
      <c r="AP121" s="259"/>
      <c r="AQ121" s="259"/>
      <c r="AR121" s="259"/>
      <c r="AS121" s="259"/>
      <c r="AT121" s="259"/>
      <c r="AU121" s="259"/>
      <c r="AV121" s="259"/>
      <c r="AW121" s="259"/>
      <c r="AX121" s="259"/>
      <c r="AY121" s="259"/>
      <c r="AZ121" s="259"/>
      <c r="BA121" s="259"/>
      <c r="BB121" s="259"/>
      <c r="BC121" s="259"/>
      <c r="BD121" s="259"/>
      <c r="BE121" s="259"/>
      <c r="BF121" s="259"/>
      <c r="BG121" s="259"/>
      <c r="BH121" s="259"/>
      <c r="BJ121" s="259"/>
      <c r="BL121" s="259"/>
      <c r="BM121" s="259"/>
      <c r="BN121" s="259"/>
      <c r="BP121" s="259"/>
      <c r="BR121" s="259"/>
      <c r="BS121" s="259"/>
      <c r="BX121" s="122"/>
      <c r="BY121" s="122"/>
      <c r="BZ121" s="49"/>
      <c r="CA121" s="49"/>
      <c r="CB121" s="380"/>
      <c r="CC121" s="380"/>
      <c r="CD121" s="380"/>
      <c r="CE121" s="380"/>
      <c r="CF121" s="380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38" t="s">
        <v>8</v>
      </c>
      <c r="K122" s="258"/>
      <c r="L122" s="258"/>
      <c r="M122" s="259"/>
      <c r="N122" s="258"/>
      <c r="O122" s="258"/>
      <c r="P122" s="258"/>
      <c r="Q122" s="259"/>
      <c r="R122" s="25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  <c r="AF122" s="259"/>
      <c r="AG122" s="259"/>
      <c r="AH122" s="259"/>
      <c r="AI122" s="259"/>
      <c r="AJ122" s="259"/>
      <c r="AK122" s="259"/>
      <c r="AL122" s="259"/>
      <c r="AM122" s="259"/>
      <c r="AN122" s="259"/>
      <c r="AO122" s="259"/>
      <c r="AP122" s="259"/>
      <c r="AQ122" s="259"/>
      <c r="AR122" s="259"/>
      <c r="AS122" s="259"/>
      <c r="AT122" s="259"/>
      <c r="AU122" s="259"/>
      <c r="AV122" s="259"/>
      <c r="AW122" s="259"/>
      <c r="AX122" s="259"/>
      <c r="AY122" s="259"/>
      <c r="AZ122" s="259"/>
      <c r="BA122" s="259"/>
      <c r="BB122" s="259"/>
      <c r="BC122" s="259"/>
      <c r="BD122" s="259"/>
      <c r="BE122" s="259"/>
      <c r="BF122" s="259"/>
      <c r="BG122" s="259"/>
      <c r="BH122" s="259"/>
      <c r="BJ122" s="259"/>
      <c r="BL122" s="259"/>
      <c r="BM122" s="259"/>
      <c r="BN122" s="259"/>
      <c r="BP122" s="259"/>
      <c r="BR122" s="259"/>
      <c r="BS122" s="259"/>
      <c r="BX122" s="122"/>
      <c r="BY122" s="122"/>
      <c r="BZ122" s="49"/>
      <c r="CA122" s="49"/>
      <c r="CB122" s="380"/>
      <c r="CC122" s="380"/>
      <c r="CD122" s="380"/>
      <c r="CE122" s="380"/>
      <c r="CF122" s="380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38" t="s">
        <v>205</v>
      </c>
      <c r="K123" s="258"/>
      <c r="L123" s="258"/>
      <c r="M123" s="259"/>
      <c r="N123" s="258"/>
      <c r="O123" s="258"/>
      <c r="P123" s="258"/>
      <c r="Q123" s="259"/>
      <c r="R123" s="25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  <c r="AF123" s="259"/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59"/>
      <c r="AR123" s="259"/>
      <c r="AS123" s="259"/>
      <c r="AT123" s="259"/>
      <c r="AU123" s="259"/>
      <c r="AV123" s="259"/>
      <c r="AW123" s="259"/>
      <c r="AX123" s="259"/>
      <c r="AY123" s="259"/>
      <c r="AZ123" s="259"/>
      <c r="BA123" s="259"/>
      <c r="BB123" s="259"/>
      <c r="BC123" s="259"/>
      <c r="BD123" s="259"/>
      <c r="BE123" s="259"/>
      <c r="BF123" s="259"/>
      <c r="BG123" s="259"/>
      <c r="BH123" s="259"/>
      <c r="BJ123" s="259"/>
      <c r="BL123" s="259"/>
      <c r="BM123" s="259"/>
      <c r="BN123" s="259"/>
      <c r="BP123" s="259"/>
      <c r="BR123" s="259"/>
      <c r="BS123" s="259"/>
      <c r="BX123" s="122"/>
      <c r="BY123" s="122"/>
      <c r="BZ123" s="49"/>
      <c r="CA123" s="49"/>
      <c r="CB123" s="380"/>
      <c r="CC123" s="380"/>
      <c r="CD123" s="380"/>
      <c r="CE123" s="380"/>
      <c r="CF123" s="380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38" t="s">
        <v>36</v>
      </c>
      <c r="K124" s="258"/>
      <c r="L124" s="258"/>
      <c r="M124" s="259"/>
      <c r="N124" s="258"/>
      <c r="O124" s="258"/>
      <c r="P124" s="258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59"/>
      <c r="AQ124" s="259"/>
      <c r="AR124" s="259"/>
      <c r="AS124" s="259"/>
      <c r="AT124" s="259"/>
      <c r="AU124" s="259"/>
      <c r="AV124" s="259"/>
      <c r="AW124" s="259"/>
      <c r="AX124" s="259"/>
      <c r="AY124" s="259"/>
      <c r="AZ124" s="259"/>
      <c r="BA124" s="259"/>
      <c r="BB124" s="259"/>
      <c r="BC124" s="259"/>
      <c r="BD124" s="259"/>
      <c r="BE124" s="259"/>
      <c r="BF124" s="259"/>
      <c r="BG124" s="259"/>
      <c r="BH124" s="259"/>
      <c r="BJ124" s="259"/>
      <c r="BL124" s="259"/>
      <c r="BM124" s="259"/>
      <c r="BN124" s="259"/>
      <c r="BP124" s="259"/>
      <c r="BR124" s="259"/>
      <c r="BS124" s="259"/>
      <c r="BX124" s="122"/>
      <c r="BY124" s="122"/>
      <c r="BZ124" s="49"/>
      <c r="CA124" s="49"/>
      <c r="CB124" s="380"/>
      <c r="CC124" s="380"/>
      <c r="CD124" s="380"/>
      <c r="CE124" s="380"/>
      <c r="CF124" s="380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38" t="s">
        <v>249</v>
      </c>
      <c r="K125" s="258"/>
      <c r="L125" s="258"/>
      <c r="M125" s="259"/>
      <c r="N125" s="258"/>
      <c r="O125" s="258"/>
      <c r="P125" s="258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59"/>
      <c r="AR125" s="259"/>
      <c r="AS125" s="259"/>
      <c r="AT125" s="259"/>
      <c r="AU125" s="259"/>
      <c r="AV125" s="259"/>
      <c r="AW125" s="259"/>
      <c r="AX125" s="259"/>
      <c r="AY125" s="259"/>
      <c r="AZ125" s="259"/>
      <c r="BA125" s="259"/>
      <c r="BB125" s="259"/>
      <c r="BC125" s="259"/>
      <c r="BD125" s="259"/>
      <c r="BE125" s="259"/>
      <c r="BF125" s="259"/>
      <c r="BG125" s="259"/>
      <c r="BH125" s="259"/>
      <c r="BJ125" s="259"/>
      <c r="BL125" s="259"/>
      <c r="BM125" s="259"/>
      <c r="BN125" s="259"/>
      <c r="BP125" s="259"/>
      <c r="BR125" s="259"/>
      <c r="BS125" s="259"/>
      <c r="BX125" s="122"/>
      <c r="BY125" s="122"/>
      <c r="BZ125" s="49"/>
      <c r="CA125" s="49"/>
      <c r="CB125" s="380"/>
      <c r="CC125" s="380"/>
      <c r="CD125" s="380"/>
      <c r="CE125" s="380"/>
      <c r="CF125" s="380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38" t="s">
        <v>250</v>
      </c>
      <c r="K126" s="258"/>
      <c r="L126" s="258"/>
      <c r="M126" s="259"/>
      <c r="N126" s="258"/>
      <c r="O126" s="258"/>
      <c r="P126" s="258"/>
      <c r="Q126" s="259"/>
      <c r="R126" s="25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  <c r="AF126" s="259"/>
      <c r="AG126" s="259"/>
      <c r="AH126" s="259"/>
      <c r="AI126" s="259"/>
      <c r="AJ126" s="259"/>
      <c r="AK126" s="259"/>
      <c r="AL126" s="259"/>
      <c r="AM126" s="259"/>
      <c r="AN126" s="259"/>
      <c r="AO126" s="259"/>
      <c r="AP126" s="259"/>
      <c r="AQ126" s="259"/>
      <c r="AR126" s="259"/>
      <c r="AS126" s="259"/>
      <c r="AT126" s="259"/>
      <c r="AU126" s="259"/>
      <c r="AV126" s="259"/>
      <c r="AW126" s="259"/>
      <c r="AX126" s="259"/>
      <c r="AY126" s="259"/>
      <c r="AZ126" s="259"/>
      <c r="BA126" s="259"/>
      <c r="BB126" s="259"/>
      <c r="BC126" s="259"/>
      <c r="BD126" s="259"/>
      <c r="BE126" s="259"/>
      <c r="BF126" s="259"/>
      <c r="BG126" s="259"/>
      <c r="BH126" s="259"/>
      <c r="BJ126" s="259"/>
      <c r="BL126" s="259"/>
      <c r="BM126" s="259"/>
      <c r="BN126" s="259"/>
      <c r="BP126" s="259"/>
      <c r="BR126" s="259"/>
      <c r="BS126" s="259"/>
      <c r="BX126" s="122"/>
      <c r="BY126" s="122"/>
      <c r="BZ126" s="49"/>
      <c r="CA126" s="49"/>
      <c r="CB126" s="380"/>
      <c r="CC126" s="380"/>
      <c r="CD126" s="380"/>
      <c r="CE126" s="380"/>
      <c r="CF126" s="380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38" t="s">
        <v>6</v>
      </c>
      <c r="K127" s="258"/>
      <c r="L127" s="258"/>
      <c r="M127" s="259"/>
      <c r="N127" s="258"/>
      <c r="O127" s="258"/>
      <c r="P127" s="258"/>
      <c r="Q127" s="259"/>
      <c r="R127" s="259"/>
      <c r="S127" s="259"/>
      <c r="T127" s="259"/>
      <c r="U127" s="259"/>
      <c r="V127" s="259"/>
      <c r="W127" s="259"/>
      <c r="X127" s="259"/>
      <c r="Y127" s="259"/>
      <c r="Z127" s="259"/>
      <c r="AA127" s="259"/>
      <c r="AB127" s="259"/>
      <c r="AC127" s="259"/>
      <c r="AD127" s="259"/>
      <c r="AE127" s="259"/>
      <c r="AF127" s="259"/>
      <c r="AG127" s="259"/>
      <c r="AH127" s="259"/>
      <c r="AI127" s="259"/>
      <c r="AJ127" s="259"/>
      <c r="AK127" s="259"/>
      <c r="AL127" s="259"/>
      <c r="AM127" s="259"/>
      <c r="AN127" s="259"/>
      <c r="AO127" s="259"/>
      <c r="AP127" s="259"/>
      <c r="AQ127" s="259"/>
      <c r="AR127" s="259"/>
      <c r="AS127" s="259"/>
      <c r="AT127" s="259"/>
      <c r="AU127" s="259"/>
      <c r="AV127" s="259"/>
      <c r="AW127" s="259"/>
      <c r="AX127" s="259"/>
      <c r="AY127" s="259"/>
      <c r="AZ127" s="259"/>
      <c r="BA127" s="259"/>
      <c r="BB127" s="259"/>
      <c r="BC127" s="259"/>
      <c r="BD127" s="259"/>
      <c r="BE127" s="259"/>
      <c r="BF127" s="259"/>
      <c r="BG127" s="259"/>
      <c r="BH127" s="259"/>
      <c r="BJ127" s="259"/>
      <c r="BL127" s="259"/>
      <c r="BM127" s="259"/>
      <c r="BN127" s="259"/>
      <c r="BP127" s="259"/>
      <c r="BR127" s="259"/>
      <c r="BS127" s="259"/>
      <c r="BX127" s="122"/>
      <c r="BY127" s="122"/>
      <c r="BZ127" s="49"/>
      <c r="CA127" s="49"/>
      <c r="CB127" s="380"/>
      <c r="CC127" s="380"/>
      <c r="CD127" s="380"/>
      <c r="CE127" s="380"/>
      <c r="CF127" s="380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38" t="s">
        <v>187</v>
      </c>
      <c r="K128" s="258"/>
      <c r="L128" s="258"/>
      <c r="M128" s="259"/>
      <c r="N128" s="258"/>
      <c r="O128" s="258"/>
      <c r="P128" s="258"/>
      <c r="Q128" s="259"/>
      <c r="R128" s="25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  <c r="AF128" s="259"/>
      <c r="AG128" s="259"/>
      <c r="AH128" s="259"/>
      <c r="AI128" s="259"/>
      <c r="AJ128" s="259"/>
      <c r="AK128" s="259"/>
      <c r="AL128" s="259"/>
      <c r="AM128" s="259"/>
      <c r="AN128" s="259"/>
      <c r="AO128" s="259"/>
      <c r="AP128" s="259"/>
      <c r="AQ128" s="259"/>
      <c r="AR128" s="259"/>
      <c r="AS128" s="259"/>
      <c r="AT128" s="259"/>
      <c r="AU128" s="259"/>
      <c r="AV128" s="259"/>
      <c r="AW128" s="259"/>
      <c r="AX128" s="259"/>
      <c r="AY128" s="259"/>
      <c r="AZ128" s="259"/>
      <c r="BA128" s="259"/>
      <c r="BB128" s="259"/>
      <c r="BC128" s="259"/>
      <c r="BD128" s="259"/>
      <c r="BE128" s="259"/>
      <c r="BF128" s="259"/>
      <c r="BG128" s="259"/>
      <c r="BH128" s="259"/>
      <c r="BJ128" s="259"/>
      <c r="BL128" s="259"/>
      <c r="BM128" s="259"/>
      <c r="BN128" s="259"/>
      <c r="BP128" s="259"/>
      <c r="BR128" s="259"/>
      <c r="BS128" s="259"/>
      <c r="BX128" s="122"/>
      <c r="BY128" s="122"/>
      <c r="BZ128" s="49"/>
      <c r="CA128" s="49"/>
      <c r="CB128" s="380"/>
      <c r="CC128" s="380"/>
      <c r="CD128" s="380"/>
      <c r="CE128" s="380"/>
      <c r="CF128" s="380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38" t="s">
        <v>13</v>
      </c>
      <c r="K129" s="258"/>
      <c r="L129" s="258"/>
      <c r="M129" s="259"/>
      <c r="N129" s="258"/>
      <c r="O129" s="258"/>
      <c r="P129" s="258"/>
      <c r="Q129" s="259"/>
      <c r="R129" s="25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  <c r="AF129" s="259"/>
      <c r="AG129" s="259"/>
      <c r="AH129" s="259"/>
      <c r="AI129" s="259"/>
      <c r="AJ129" s="259"/>
      <c r="AK129" s="259"/>
      <c r="AL129" s="259"/>
      <c r="AM129" s="259"/>
      <c r="AN129" s="259"/>
      <c r="AO129" s="259"/>
      <c r="AP129" s="259"/>
      <c r="AQ129" s="259"/>
      <c r="AR129" s="259"/>
      <c r="AS129" s="259"/>
      <c r="AT129" s="259"/>
      <c r="AU129" s="259"/>
      <c r="AV129" s="259"/>
      <c r="AW129" s="259"/>
      <c r="AX129" s="259"/>
      <c r="AY129" s="259"/>
      <c r="AZ129" s="259"/>
      <c r="BA129" s="259"/>
      <c r="BB129" s="259"/>
      <c r="BC129" s="259"/>
      <c r="BD129" s="259"/>
      <c r="BE129" s="259"/>
      <c r="BF129" s="259"/>
      <c r="BG129" s="259"/>
      <c r="BH129" s="259"/>
      <c r="BJ129" s="259"/>
      <c r="BL129" s="259"/>
      <c r="BM129" s="259"/>
      <c r="BN129" s="259"/>
      <c r="BP129" s="259"/>
      <c r="BR129" s="259"/>
      <c r="BS129" s="259"/>
      <c r="BX129" s="122"/>
      <c r="BY129" s="122"/>
      <c r="BZ129" s="49"/>
      <c r="CA129" s="49"/>
      <c r="CB129" s="380"/>
      <c r="CC129" s="380"/>
      <c r="CD129" s="380"/>
      <c r="CE129" s="380"/>
      <c r="CF129" s="380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38" t="s">
        <v>189</v>
      </c>
      <c r="K130" s="258"/>
      <c r="L130" s="258"/>
      <c r="M130" s="259"/>
      <c r="N130" s="258"/>
      <c r="O130" s="258"/>
      <c r="P130" s="258"/>
      <c r="Q130" s="259"/>
      <c r="R130" s="25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259"/>
      <c r="AH130" s="259"/>
      <c r="AI130" s="259"/>
      <c r="AJ130" s="259"/>
      <c r="AK130" s="259"/>
      <c r="AL130" s="259"/>
      <c r="AM130" s="259"/>
      <c r="AN130" s="259"/>
      <c r="AO130" s="259"/>
      <c r="AP130" s="259"/>
      <c r="AQ130" s="259"/>
      <c r="AR130" s="259"/>
      <c r="AS130" s="259"/>
      <c r="AT130" s="259"/>
      <c r="AU130" s="259"/>
      <c r="AV130" s="259"/>
      <c r="AW130" s="259"/>
      <c r="AX130" s="259"/>
      <c r="AY130" s="259"/>
      <c r="AZ130" s="259"/>
      <c r="BA130" s="259"/>
      <c r="BB130" s="259"/>
      <c r="BC130" s="259"/>
      <c r="BD130" s="259"/>
      <c r="BE130" s="259"/>
      <c r="BF130" s="259"/>
      <c r="BG130" s="259"/>
      <c r="BH130" s="259"/>
      <c r="BJ130" s="259"/>
      <c r="BL130" s="259"/>
      <c r="BM130" s="259"/>
      <c r="BN130" s="259"/>
      <c r="BP130" s="259"/>
      <c r="BR130" s="259"/>
      <c r="BS130" s="259"/>
      <c r="BX130" s="122"/>
      <c r="BY130" s="122"/>
      <c r="BZ130" s="49"/>
      <c r="CA130" s="49"/>
      <c r="CB130" s="380"/>
      <c r="CC130" s="380"/>
      <c r="CD130" s="380"/>
      <c r="CE130" s="380"/>
      <c r="CF130" s="380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38" t="s">
        <v>15</v>
      </c>
      <c r="K131" s="258"/>
      <c r="L131" s="258"/>
      <c r="M131" s="259"/>
      <c r="N131" s="258"/>
      <c r="O131" s="258"/>
      <c r="P131" s="258"/>
      <c r="Q131" s="259"/>
      <c r="R131" s="259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F131" s="259"/>
      <c r="AG131" s="259"/>
      <c r="AH131" s="259"/>
      <c r="AI131" s="259"/>
      <c r="AJ131" s="259"/>
      <c r="AK131" s="259"/>
      <c r="AL131" s="259"/>
      <c r="AM131" s="259"/>
      <c r="AN131" s="259"/>
      <c r="AO131" s="259"/>
      <c r="AP131" s="259"/>
      <c r="AQ131" s="259"/>
      <c r="AR131" s="259"/>
      <c r="AS131" s="259"/>
      <c r="AT131" s="259"/>
      <c r="AU131" s="259"/>
      <c r="AV131" s="259"/>
      <c r="AW131" s="259"/>
      <c r="AX131" s="259"/>
      <c r="AY131" s="259"/>
      <c r="AZ131" s="259"/>
      <c r="BA131" s="259"/>
      <c r="BB131" s="259"/>
      <c r="BC131" s="259"/>
      <c r="BD131" s="259"/>
      <c r="BE131" s="259"/>
      <c r="BF131" s="259"/>
      <c r="BG131" s="259"/>
      <c r="BH131" s="259"/>
      <c r="BJ131" s="259"/>
      <c r="BL131" s="259"/>
      <c r="BM131" s="259"/>
      <c r="BN131" s="259"/>
      <c r="BP131" s="259"/>
      <c r="BR131" s="259"/>
      <c r="BS131" s="259"/>
      <c r="BX131" s="122"/>
      <c r="BY131" s="122"/>
      <c r="BZ131" s="49"/>
      <c r="CA131" s="49"/>
      <c r="CB131" s="380"/>
      <c r="CC131" s="380"/>
      <c r="CD131" s="380"/>
      <c r="CE131" s="380"/>
      <c r="CF131" s="380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38" t="s">
        <v>190</v>
      </c>
      <c r="K132" s="258"/>
      <c r="L132" s="258"/>
      <c r="M132" s="259"/>
      <c r="N132" s="258"/>
      <c r="O132" s="258"/>
      <c r="P132" s="258"/>
      <c r="Q132" s="259"/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59"/>
      <c r="AM132" s="259"/>
      <c r="AN132" s="259"/>
      <c r="AO132" s="259"/>
      <c r="AP132" s="259"/>
      <c r="AQ132" s="259"/>
      <c r="AR132" s="259"/>
      <c r="AS132" s="259"/>
      <c r="AT132" s="259"/>
      <c r="AU132" s="259"/>
      <c r="AV132" s="259"/>
      <c r="AW132" s="259"/>
      <c r="AX132" s="259"/>
      <c r="AY132" s="259"/>
      <c r="AZ132" s="259"/>
      <c r="BA132" s="259"/>
      <c r="BB132" s="259"/>
      <c r="BC132" s="259"/>
      <c r="BD132" s="259"/>
      <c r="BE132" s="259"/>
      <c r="BF132" s="259"/>
      <c r="BG132" s="259"/>
      <c r="BH132" s="259"/>
      <c r="BJ132" s="259"/>
      <c r="BL132" s="259"/>
      <c r="BM132" s="259"/>
      <c r="BN132" s="259"/>
      <c r="BP132" s="259"/>
      <c r="BR132" s="259"/>
      <c r="BS132" s="259"/>
      <c r="BX132" s="122"/>
      <c r="BY132" s="122"/>
      <c r="BZ132" s="49"/>
      <c r="CA132" s="49"/>
      <c r="CB132" s="380"/>
      <c r="CC132" s="380"/>
      <c r="CD132" s="380"/>
      <c r="CE132" s="380"/>
      <c r="CF132" s="380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38" t="s">
        <v>21</v>
      </c>
      <c r="K133" s="258"/>
      <c r="L133" s="258"/>
      <c r="M133" s="259"/>
      <c r="N133" s="258"/>
      <c r="O133" s="258"/>
      <c r="P133" s="258"/>
      <c r="Q133" s="259"/>
      <c r="R133" s="25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F133" s="259"/>
      <c r="AG133" s="259"/>
      <c r="AH133" s="259"/>
      <c r="AI133" s="259"/>
      <c r="AJ133" s="259"/>
      <c r="AK133" s="259"/>
      <c r="AL133" s="259"/>
      <c r="AM133" s="259"/>
      <c r="AN133" s="259"/>
      <c r="AO133" s="259"/>
      <c r="AP133" s="259"/>
      <c r="AQ133" s="259"/>
      <c r="AR133" s="259"/>
      <c r="AS133" s="259"/>
      <c r="AT133" s="259"/>
      <c r="AU133" s="259"/>
      <c r="AV133" s="259"/>
      <c r="AW133" s="259"/>
      <c r="AX133" s="259"/>
      <c r="AY133" s="259"/>
      <c r="AZ133" s="259"/>
      <c r="BA133" s="259"/>
      <c r="BB133" s="259"/>
      <c r="BC133" s="259"/>
      <c r="BD133" s="259"/>
      <c r="BE133" s="259"/>
      <c r="BF133" s="259"/>
      <c r="BG133" s="259"/>
      <c r="BH133" s="259"/>
      <c r="BJ133" s="259"/>
      <c r="BL133" s="259"/>
      <c r="BM133" s="259"/>
      <c r="BN133" s="259"/>
      <c r="BP133" s="259"/>
      <c r="BR133" s="259"/>
      <c r="BS133" s="259"/>
      <c r="BX133" s="122"/>
      <c r="BY133" s="122"/>
      <c r="BZ133" s="49"/>
      <c r="CA133" s="49"/>
      <c r="CB133" s="380"/>
      <c r="CC133" s="380"/>
      <c r="CD133" s="380"/>
      <c r="CE133" s="380"/>
      <c r="CF133" s="380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38" t="s">
        <v>32</v>
      </c>
      <c r="K134" s="258"/>
      <c r="L134" s="258"/>
      <c r="M134" s="259"/>
      <c r="N134" s="258"/>
      <c r="O134" s="258"/>
      <c r="P134" s="258"/>
      <c r="Q134" s="259"/>
      <c r="R134" s="259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AN134" s="259"/>
      <c r="AO134" s="259"/>
      <c r="AP134" s="259"/>
      <c r="AQ134" s="259"/>
      <c r="AR134" s="259"/>
      <c r="AS134" s="259"/>
      <c r="AT134" s="259"/>
      <c r="AU134" s="259"/>
      <c r="AV134" s="259"/>
      <c r="AW134" s="259"/>
      <c r="AX134" s="259"/>
      <c r="AY134" s="259"/>
      <c r="AZ134" s="259"/>
      <c r="BA134" s="259"/>
      <c r="BB134" s="259"/>
      <c r="BC134" s="259"/>
      <c r="BD134" s="259"/>
      <c r="BE134" s="259"/>
      <c r="BF134" s="259"/>
      <c r="BG134" s="259"/>
      <c r="BH134" s="259"/>
      <c r="BJ134" s="259"/>
      <c r="BL134" s="259"/>
      <c r="BM134" s="259"/>
      <c r="BN134" s="259"/>
      <c r="BP134" s="259"/>
      <c r="BR134" s="259"/>
      <c r="BS134" s="259"/>
      <c r="BX134" s="122"/>
      <c r="BY134" s="122"/>
      <c r="BZ134" s="49"/>
      <c r="CA134" s="49"/>
      <c r="CB134" s="380"/>
      <c r="CC134" s="380"/>
      <c r="CD134" s="380"/>
      <c r="CE134" s="380"/>
      <c r="CF134" s="380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38" t="s">
        <v>192</v>
      </c>
      <c r="K135" s="258"/>
      <c r="L135" s="258"/>
      <c r="M135" s="259"/>
      <c r="N135" s="258"/>
      <c r="O135" s="258"/>
      <c r="P135" s="258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9"/>
      <c r="AT135" s="259"/>
      <c r="AU135" s="259"/>
      <c r="AV135" s="259"/>
      <c r="AW135" s="259"/>
      <c r="AX135" s="259"/>
      <c r="AY135" s="259"/>
      <c r="AZ135" s="259"/>
      <c r="BA135" s="259"/>
      <c r="BB135" s="259"/>
      <c r="BC135" s="259"/>
      <c r="BD135" s="259"/>
      <c r="BE135" s="259"/>
      <c r="BF135" s="259"/>
      <c r="BG135" s="259"/>
      <c r="BH135" s="259"/>
      <c r="BJ135" s="259"/>
      <c r="BL135" s="259"/>
      <c r="BM135" s="259"/>
      <c r="BN135" s="259"/>
      <c r="BP135" s="259"/>
      <c r="BR135" s="259"/>
      <c r="BS135" s="259"/>
      <c r="BX135" s="122"/>
      <c r="BY135" s="122"/>
      <c r="BZ135" s="49"/>
      <c r="CA135" s="49"/>
      <c r="CB135" s="380"/>
      <c r="CC135" s="380"/>
      <c r="CD135" s="380"/>
      <c r="CE135" s="380"/>
      <c r="CF135" s="380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38" t="s">
        <v>184</v>
      </c>
      <c r="K136" s="258"/>
      <c r="L136" s="258"/>
      <c r="M136" s="259"/>
      <c r="N136" s="258"/>
      <c r="O136" s="258"/>
      <c r="P136" s="258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259"/>
      <c r="AQ136" s="259"/>
      <c r="AR136" s="259"/>
      <c r="AS136" s="259"/>
      <c r="AT136" s="259"/>
      <c r="AU136" s="259"/>
      <c r="AV136" s="259"/>
      <c r="AW136" s="259"/>
      <c r="AX136" s="259"/>
      <c r="AY136" s="259"/>
      <c r="AZ136" s="259"/>
      <c r="BA136" s="259"/>
      <c r="BB136" s="259"/>
      <c r="BC136" s="259"/>
      <c r="BD136" s="259"/>
      <c r="BE136" s="259"/>
      <c r="BF136" s="259"/>
      <c r="BG136" s="259"/>
      <c r="BH136" s="259"/>
      <c r="BJ136" s="259"/>
      <c r="BL136" s="259"/>
      <c r="BM136" s="259"/>
      <c r="BN136" s="259"/>
      <c r="BP136" s="259"/>
      <c r="BR136" s="259"/>
      <c r="BS136" s="259"/>
      <c r="BX136" s="122"/>
      <c r="BY136" s="122"/>
      <c r="BZ136" s="49"/>
      <c r="CA136" s="49"/>
      <c r="CB136" s="380"/>
      <c r="CC136" s="380"/>
      <c r="CD136" s="380"/>
      <c r="CE136" s="380"/>
      <c r="CF136" s="380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38" t="s">
        <v>11</v>
      </c>
      <c r="K137" s="258"/>
      <c r="L137" s="258"/>
      <c r="M137" s="259"/>
      <c r="N137" s="258"/>
      <c r="O137" s="258"/>
      <c r="P137" s="258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9"/>
      <c r="AQ137" s="259"/>
      <c r="AR137" s="259"/>
      <c r="AS137" s="259"/>
      <c r="AT137" s="259"/>
      <c r="AU137" s="259"/>
      <c r="AV137" s="259"/>
      <c r="AW137" s="259"/>
      <c r="AX137" s="259"/>
      <c r="AY137" s="259"/>
      <c r="AZ137" s="259"/>
      <c r="BA137" s="259"/>
      <c r="BB137" s="259"/>
      <c r="BC137" s="259"/>
      <c r="BD137" s="259"/>
      <c r="BE137" s="259"/>
      <c r="BF137" s="259"/>
      <c r="BG137" s="259"/>
      <c r="BH137" s="259"/>
      <c r="BJ137" s="259"/>
      <c r="BL137" s="259"/>
      <c r="BM137" s="259"/>
      <c r="BN137" s="259"/>
      <c r="BP137" s="259"/>
      <c r="BR137" s="259"/>
      <c r="BS137" s="259"/>
      <c r="BX137" s="122"/>
      <c r="BY137" s="122"/>
      <c r="BZ137" s="49"/>
      <c r="CA137" s="49"/>
      <c r="CB137" s="380"/>
      <c r="CC137" s="380"/>
      <c r="CD137" s="380"/>
      <c r="CE137" s="380"/>
      <c r="CF137" s="380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38" t="s">
        <v>29</v>
      </c>
      <c r="K138" s="258"/>
      <c r="L138" s="258"/>
      <c r="M138" s="259"/>
      <c r="N138" s="258"/>
      <c r="O138" s="258"/>
      <c r="P138" s="258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9"/>
      <c r="AQ138" s="259"/>
      <c r="AR138" s="259"/>
      <c r="AS138" s="259"/>
      <c r="AT138" s="259"/>
      <c r="AU138" s="259"/>
      <c r="AV138" s="259"/>
      <c r="AW138" s="259"/>
      <c r="AX138" s="259"/>
      <c r="AY138" s="259"/>
      <c r="AZ138" s="259"/>
      <c r="BA138" s="259"/>
      <c r="BB138" s="259"/>
      <c r="BC138" s="259"/>
      <c r="BD138" s="259"/>
      <c r="BE138" s="259"/>
      <c r="BF138" s="259"/>
      <c r="BG138" s="259"/>
      <c r="BH138" s="259"/>
      <c r="BJ138" s="259"/>
      <c r="BL138" s="259"/>
      <c r="BM138" s="259"/>
      <c r="BN138" s="259"/>
      <c r="BP138" s="259"/>
      <c r="BR138" s="259"/>
      <c r="BS138" s="259"/>
      <c r="BX138" s="122"/>
      <c r="BY138" s="122"/>
      <c r="BZ138" s="49"/>
      <c r="CA138" s="49"/>
      <c r="CB138" s="380"/>
      <c r="CC138" s="380"/>
      <c r="CD138" s="380"/>
      <c r="CE138" s="380"/>
      <c r="CF138" s="380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38" t="s">
        <v>241</v>
      </c>
      <c r="K139" s="258"/>
      <c r="L139" s="258"/>
      <c r="M139" s="259"/>
      <c r="N139" s="258"/>
      <c r="O139" s="258"/>
      <c r="P139" s="258"/>
      <c r="Q139" s="259"/>
      <c r="R139" s="259"/>
      <c r="S139" s="259"/>
      <c r="T139" s="259"/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59"/>
      <c r="AE139" s="259"/>
      <c r="AF139" s="259"/>
      <c r="AG139" s="259"/>
      <c r="AH139" s="259"/>
      <c r="AI139" s="259"/>
      <c r="AJ139" s="259"/>
      <c r="AK139" s="259"/>
      <c r="AL139" s="259"/>
      <c r="AM139" s="259"/>
      <c r="AN139" s="259"/>
      <c r="AO139" s="259"/>
      <c r="AP139" s="259"/>
      <c r="AQ139" s="259"/>
      <c r="AR139" s="259"/>
      <c r="AS139" s="259"/>
      <c r="AT139" s="259"/>
      <c r="AU139" s="259"/>
      <c r="AV139" s="259"/>
      <c r="AW139" s="259"/>
      <c r="AX139" s="259"/>
      <c r="AY139" s="259"/>
      <c r="AZ139" s="259"/>
      <c r="BA139" s="259"/>
      <c r="BB139" s="259"/>
      <c r="BC139" s="259"/>
      <c r="BD139" s="259"/>
      <c r="BE139" s="259"/>
      <c r="BF139" s="259"/>
      <c r="BG139" s="259"/>
      <c r="BH139" s="259"/>
      <c r="BJ139" s="259"/>
      <c r="BL139" s="259"/>
      <c r="BM139" s="259"/>
      <c r="BN139" s="259"/>
      <c r="BP139" s="259"/>
      <c r="BR139" s="259"/>
      <c r="BS139" s="259"/>
      <c r="BX139" s="380"/>
      <c r="BY139" s="380"/>
      <c r="BZ139" s="49"/>
      <c r="CA139" s="49"/>
      <c r="CB139" s="380"/>
      <c r="CC139" s="380"/>
      <c r="CD139" s="380"/>
      <c r="CE139" s="380"/>
      <c r="CF139" s="380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38" t="s">
        <v>19</v>
      </c>
      <c r="K140" s="258"/>
      <c r="L140" s="258"/>
      <c r="M140" s="259"/>
      <c r="N140" s="258"/>
      <c r="O140" s="258"/>
      <c r="P140" s="258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259"/>
      <c r="AQ140" s="259"/>
      <c r="AR140" s="259"/>
      <c r="AS140" s="259"/>
      <c r="AT140" s="259"/>
      <c r="AU140" s="259"/>
      <c r="AV140" s="259"/>
      <c r="AW140" s="259"/>
      <c r="AX140" s="259"/>
      <c r="AY140" s="259"/>
      <c r="AZ140" s="259"/>
      <c r="BA140" s="259"/>
      <c r="BB140" s="259"/>
      <c r="BC140" s="259"/>
      <c r="BD140" s="259"/>
      <c r="BE140" s="259"/>
      <c r="BF140" s="259"/>
      <c r="BG140" s="259"/>
      <c r="BH140" s="259"/>
      <c r="BJ140" s="259"/>
      <c r="BL140" s="259"/>
      <c r="BM140" s="259"/>
      <c r="BN140" s="259"/>
      <c r="BP140" s="259"/>
      <c r="BR140" s="259"/>
      <c r="BS140" s="259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38" t="s">
        <v>4</v>
      </c>
      <c r="K141" s="258"/>
      <c r="L141" s="258"/>
      <c r="M141" s="259"/>
      <c r="N141" s="258"/>
      <c r="O141" s="258"/>
      <c r="P141" s="258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259"/>
      <c r="AQ141" s="259"/>
      <c r="AR141" s="259"/>
      <c r="AS141" s="259"/>
      <c r="AT141" s="259"/>
      <c r="AU141" s="259"/>
      <c r="AV141" s="259"/>
      <c r="AW141" s="259"/>
      <c r="AX141" s="259"/>
      <c r="AY141" s="259"/>
      <c r="AZ141" s="259"/>
      <c r="BA141" s="259"/>
      <c r="BB141" s="259"/>
      <c r="BC141" s="259"/>
      <c r="BD141" s="259"/>
      <c r="BE141" s="259"/>
      <c r="BF141" s="259"/>
      <c r="BG141" s="259"/>
      <c r="BH141" s="259"/>
      <c r="BJ141" s="259"/>
      <c r="BL141" s="259"/>
      <c r="BM141" s="259"/>
      <c r="BN141" s="259"/>
      <c r="BP141" s="259"/>
      <c r="BR141" s="259"/>
      <c r="BS141" s="259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38" t="s">
        <v>31</v>
      </c>
      <c r="K142" s="258"/>
      <c r="L142" s="258"/>
      <c r="M142" s="259"/>
      <c r="N142" s="258"/>
      <c r="O142" s="258"/>
      <c r="P142" s="258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259"/>
      <c r="AQ142" s="259"/>
      <c r="AR142" s="259"/>
      <c r="AS142" s="259"/>
      <c r="AT142" s="259"/>
      <c r="AU142" s="259"/>
      <c r="AV142" s="259"/>
      <c r="AW142" s="259"/>
      <c r="AX142" s="259"/>
      <c r="AY142" s="259"/>
      <c r="AZ142" s="259"/>
      <c r="BA142" s="259"/>
      <c r="BB142" s="259"/>
      <c r="BC142" s="259"/>
      <c r="BD142" s="259"/>
      <c r="BE142" s="259"/>
      <c r="BF142" s="259"/>
      <c r="BG142" s="259"/>
      <c r="BH142" s="259"/>
      <c r="BJ142" s="259"/>
      <c r="BL142" s="259"/>
      <c r="BM142" s="259"/>
      <c r="BN142" s="259"/>
      <c r="BP142" s="259"/>
      <c r="BR142" s="259"/>
      <c r="BS142" s="259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38" t="s">
        <v>25</v>
      </c>
      <c r="K143" s="258"/>
      <c r="L143" s="258"/>
      <c r="M143" s="259"/>
      <c r="N143" s="258"/>
      <c r="O143" s="258"/>
      <c r="P143" s="258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259"/>
      <c r="AQ143" s="259"/>
      <c r="AR143" s="259"/>
      <c r="AS143" s="259"/>
      <c r="AT143" s="259"/>
      <c r="AU143" s="259"/>
      <c r="AV143" s="259"/>
      <c r="AW143" s="259"/>
      <c r="AX143" s="259"/>
      <c r="AY143" s="259"/>
      <c r="AZ143" s="259"/>
      <c r="BA143" s="259"/>
      <c r="BB143" s="259"/>
      <c r="BC143" s="259"/>
      <c r="BD143" s="259"/>
      <c r="BE143" s="259"/>
      <c r="BF143" s="259"/>
      <c r="BG143" s="259"/>
      <c r="BH143" s="259"/>
      <c r="BJ143" s="259"/>
      <c r="BL143" s="259"/>
      <c r="BM143" s="259"/>
      <c r="BN143" s="259"/>
      <c r="BP143" s="259"/>
      <c r="BR143" s="259"/>
      <c r="BS143" s="259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38" t="s">
        <v>203</v>
      </c>
      <c r="K144" s="258"/>
      <c r="L144" s="258"/>
      <c r="M144" s="259"/>
      <c r="N144" s="258"/>
      <c r="O144" s="258"/>
      <c r="P144" s="258"/>
      <c r="Q144" s="259"/>
      <c r="R144" s="259"/>
      <c r="S144" s="259"/>
      <c r="T144" s="259"/>
      <c r="U144" s="259"/>
      <c r="V144" s="259"/>
      <c r="W144" s="259"/>
      <c r="X144" s="259"/>
      <c r="Y144" s="259"/>
      <c r="Z144" s="259"/>
      <c r="AA144" s="259"/>
      <c r="AB144" s="259"/>
      <c r="AC144" s="259"/>
      <c r="AD144" s="259"/>
      <c r="AE144" s="259"/>
      <c r="AF144" s="259"/>
      <c r="AG144" s="259"/>
      <c r="AH144" s="259"/>
      <c r="AI144" s="259"/>
      <c r="AJ144" s="259"/>
      <c r="AK144" s="259"/>
      <c r="AL144" s="259"/>
      <c r="AM144" s="259"/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59"/>
      <c r="AX144" s="259"/>
      <c r="AY144" s="259"/>
      <c r="AZ144" s="259"/>
      <c r="BA144" s="259"/>
      <c r="BB144" s="259"/>
      <c r="BC144" s="259"/>
      <c r="BD144" s="259"/>
      <c r="BE144" s="259"/>
      <c r="BF144" s="259"/>
      <c r="BG144" s="259"/>
      <c r="BH144" s="259"/>
      <c r="BJ144" s="259"/>
      <c r="BL144" s="259"/>
      <c r="BM144" s="259"/>
      <c r="BN144" s="259"/>
      <c r="BP144" s="259"/>
      <c r="BR144" s="259"/>
      <c r="BS144" s="259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38" t="s">
        <v>37</v>
      </c>
      <c r="K145" s="258"/>
      <c r="L145" s="258"/>
      <c r="M145" s="259"/>
      <c r="N145" s="258"/>
      <c r="O145" s="258"/>
      <c r="P145" s="258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  <c r="AP145" s="259"/>
      <c r="AQ145" s="259"/>
      <c r="AR145" s="259"/>
      <c r="AS145" s="259"/>
      <c r="AT145" s="259"/>
      <c r="AU145" s="259"/>
      <c r="AV145" s="259"/>
      <c r="AW145" s="259"/>
      <c r="AX145" s="259"/>
      <c r="AY145" s="259"/>
      <c r="AZ145" s="259"/>
      <c r="BA145" s="259"/>
      <c r="BB145" s="259"/>
      <c r="BC145" s="259"/>
      <c r="BD145" s="259"/>
      <c r="BE145" s="259"/>
      <c r="BF145" s="259"/>
      <c r="BG145" s="259"/>
      <c r="BH145" s="259"/>
      <c r="BJ145" s="259"/>
      <c r="BL145" s="259"/>
      <c r="BM145" s="259"/>
      <c r="BN145" s="259"/>
      <c r="BP145" s="259"/>
      <c r="BR145" s="259"/>
      <c r="BS145" s="259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38" t="s">
        <v>18</v>
      </c>
      <c r="K146" s="258"/>
      <c r="L146" s="258"/>
      <c r="M146" s="259"/>
      <c r="N146" s="258"/>
      <c r="O146" s="258"/>
      <c r="P146" s="258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  <c r="AP146" s="259"/>
      <c r="AQ146" s="259"/>
      <c r="AR146" s="259"/>
      <c r="AS146" s="259"/>
      <c r="AT146" s="259"/>
      <c r="AU146" s="259"/>
      <c r="AV146" s="259"/>
      <c r="AW146" s="259"/>
      <c r="AX146" s="259"/>
      <c r="AY146" s="259"/>
      <c r="AZ146" s="259"/>
      <c r="BA146" s="259"/>
      <c r="BB146" s="259"/>
      <c r="BC146" s="259"/>
      <c r="BD146" s="259"/>
      <c r="BE146" s="259"/>
      <c r="BF146" s="259"/>
      <c r="BG146" s="259"/>
      <c r="BH146" s="259"/>
      <c r="BJ146" s="259"/>
      <c r="BL146" s="259"/>
      <c r="BM146" s="259"/>
      <c r="BN146" s="259"/>
      <c r="BP146" s="259"/>
      <c r="BR146" s="259"/>
      <c r="BS146" s="259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38" t="s">
        <v>14</v>
      </c>
      <c r="K147" s="258"/>
      <c r="L147" s="258"/>
      <c r="M147" s="259"/>
      <c r="N147" s="258"/>
      <c r="O147" s="258"/>
      <c r="P147" s="258"/>
      <c r="Q147" s="259"/>
      <c r="R147" s="259"/>
      <c r="S147" s="259"/>
      <c r="T147" s="259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59"/>
      <c r="AE147" s="259"/>
      <c r="AF147" s="259"/>
      <c r="AG147" s="259"/>
      <c r="AH147" s="259"/>
      <c r="AI147" s="259"/>
      <c r="AJ147" s="259"/>
      <c r="AK147" s="259"/>
      <c r="AL147" s="259"/>
      <c r="AM147" s="259"/>
      <c r="AN147" s="259"/>
      <c r="AO147" s="259"/>
      <c r="AP147" s="259"/>
      <c r="AQ147" s="259"/>
      <c r="AR147" s="259"/>
      <c r="AS147" s="259"/>
      <c r="AT147" s="259"/>
      <c r="AU147" s="259"/>
      <c r="AV147" s="259"/>
      <c r="AW147" s="259"/>
      <c r="AX147" s="259"/>
      <c r="AY147" s="259"/>
      <c r="AZ147" s="259"/>
      <c r="BA147" s="259"/>
      <c r="BB147" s="259"/>
      <c r="BC147" s="259"/>
      <c r="BD147" s="259"/>
      <c r="BE147" s="259"/>
      <c r="BF147" s="259"/>
      <c r="BG147" s="259"/>
      <c r="BH147" s="259"/>
      <c r="BJ147" s="259"/>
      <c r="BL147" s="259"/>
      <c r="BM147" s="259"/>
      <c r="BN147" s="259"/>
      <c r="BP147" s="259"/>
      <c r="BR147" s="259"/>
      <c r="BS147" s="259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38" t="s">
        <v>35</v>
      </c>
      <c r="K148" s="258"/>
      <c r="L148" s="258"/>
      <c r="M148" s="259"/>
      <c r="N148" s="258"/>
      <c r="O148" s="258"/>
      <c r="P148" s="258"/>
      <c r="Q148" s="259"/>
      <c r="R148" s="259"/>
      <c r="S148" s="259"/>
      <c r="T148" s="259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  <c r="AP148" s="259"/>
      <c r="AQ148" s="259"/>
      <c r="AR148" s="259"/>
      <c r="AS148" s="259"/>
      <c r="AT148" s="259"/>
      <c r="AU148" s="259"/>
      <c r="AV148" s="259"/>
      <c r="AW148" s="259"/>
      <c r="AX148" s="259"/>
      <c r="AY148" s="259"/>
      <c r="AZ148" s="259"/>
      <c r="BA148" s="259"/>
      <c r="BB148" s="259"/>
      <c r="BC148" s="259"/>
      <c r="BD148" s="259"/>
      <c r="BE148" s="259"/>
      <c r="BF148" s="259"/>
      <c r="BG148" s="259"/>
      <c r="BH148" s="259"/>
      <c r="BJ148" s="259"/>
      <c r="BL148" s="259"/>
      <c r="BM148" s="259"/>
      <c r="BN148" s="259"/>
      <c r="BP148" s="259"/>
      <c r="BR148" s="259"/>
      <c r="BS148" s="259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38" t="s">
        <v>20</v>
      </c>
      <c r="K149" s="258"/>
      <c r="L149" s="258"/>
      <c r="M149" s="259"/>
      <c r="N149" s="258"/>
      <c r="O149" s="258"/>
      <c r="P149" s="258"/>
      <c r="Q149" s="259"/>
      <c r="R149" s="259"/>
      <c r="S149" s="259"/>
      <c r="T149" s="259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259"/>
      <c r="AN149" s="259"/>
      <c r="AO149" s="259"/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  <c r="BA149" s="259"/>
      <c r="BB149" s="259"/>
      <c r="BC149" s="259"/>
      <c r="BD149" s="259"/>
      <c r="BE149" s="259"/>
      <c r="BF149" s="259"/>
      <c r="BG149" s="259"/>
      <c r="BH149" s="259"/>
      <c r="BJ149" s="259"/>
      <c r="BL149" s="259"/>
      <c r="BM149" s="259"/>
      <c r="BN149" s="259"/>
      <c r="BP149" s="259"/>
      <c r="BR149" s="259"/>
      <c r="BS149" s="259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38" t="s">
        <v>52</v>
      </c>
      <c r="K150" s="258"/>
      <c r="L150" s="258"/>
      <c r="M150" s="259"/>
      <c r="N150" s="258"/>
      <c r="O150" s="258"/>
      <c r="P150" s="258"/>
      <c r="Q150" s="259"/>
      <c r="R150" s="259"/>
      <c r="S150" s="259"/>
      <c r="T150" s="259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59"/>
      <c r="AL150" s="259"/>
      <c r="AM150" s="259"/>
      <c r="AN150" s="259"/>
      <c r="AO150" s="259"/>
      <c r="AP150" s="259"/>
      <c r="AQ150" s="259"/>
      <c r="AR150" s="259"/>
      <c r="AS150" s="259"/>
      <c r="AT150" s="259"/>
      <c r="AU150" s="259"/>
      <c r="AV150" s="259"/>
      <c r="AW150" s="259"/>
      <c r="AX150" s="259"/>
      <c r="AY150" s="259"/>
      <c r="AZ150" s="259"/>
      <c r="BA150" s="259"/>
      <c r="BB150" s="259"/>
      <c r="BC150" s="259"/>
      <c r="BD150" s="259"/>
      <c r="BE150" s="259"/>
      <c r="BF150" s="259"/>
      <c r="BG150" s="259"/>
      <c r="BH150" s="259"/>
      <c r="BJ150" s="259"/>
      <c r="BL150" s="259"/>
      <c r="BM150" s="259"/>
      <c r="BN150" s="259"/>
      <c r="BP150" s="259"/>
      <c r="BR150" s="259"/>
      <c r="BS150" s="259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38" t="s">
        <v>224</v>
      </c>
      <c r="K151" s="258"/>
      <c r="L151" s="258"/>
      <c r="M151" s="259"/>
      <c r="N151" s="258"/>
      <c r="O151" s="258"/>
      <c r="P151" s="258"/>
      <c r="Q151" s="259"/>
      <c r="R151" s="259"/>
      <c r="S151" s="259"/>
      <c r="T151" s="259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  <c r="AP151" s="259"/>
      <c r="AQ151" s="259"/>
      <c r="AR151" s="259"/>
      <c r="AS151" s="259"/>
      <c r="AT151" s="259"/>
      <c r="AU151" s="259"/>
      <c r="AV151" s="259"/>
      <c r="AW151" s="259"/>
      <c r="AX151" s="259"/>
      <c r="AY151" s="259"/>
      <c r="AZ151" s="259"/>
      <c r="BA151" s="259"/>
      <c r="BB151" s="259"/>
      <c r="BC151" s="259"/>
      <c r="BD151" s="259"/>
      <c r="BE151" s="259"/>
      <c r="BF151" s="259"/>
      <c r="BG151" s="259"/>
      <c r="BH151" s="259"/>
      <c r="BJ151" s="259"/>
      <c r="BL151" s="259"/>
      <c r="BM151" s="259"/>
      <c r="BN151" s="259"/>
      <c r="BP151" s="259"/>
      <c r="BR151" s="259"/>
      <c r="BS151" s="259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38" t="s">
        <v>251</v>
      </c>
      <c r="K152" s="258"/>
      <c r="L152" s="258"/>
      <c r="M152" s="259"/>
      <c r="N152" s="258"/>
      <c r="O152" s="258"/>
      <c r="P152" s="258"/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259"/>
      <c r="AN152" s="259"/>
      <c r="AO152" s="259"/>
      <c r="AP152" s="259"/>
      <c r="AQ152" s="259"/>
      <c r="AR152" s="259"/>
      <c r="AS152" s="259"/>
      <c r="AT152" s="259"/>
      <c r="AU152" s="259"/>
      <c r="AV152" s="259"/>
      <c r="AW152" s="259"/>
      <c r="AX152" s="259"/>
      <c r="AY152" s="259"/>
      <c r="AZ152" s="259"/>
      <c r="BA152" s="259"/>
      <c r="BB152" s="259"/>
      <c r="BC152" s="259"/>
      <c r="BD152" s="259"/>
      <c r="BE152" s="259"/>
      <c r="BF152" s="259"/>
      <c r="BG152" s="259"/>
      <c r="BH152" s="259"/>
      <c r="BJ152" s="259"/>
      <c r="BL152" s="259"/>
      <c r="BM152" s="259"/>
      <c r="BN152" s="259"/>
      <c r="BP152" s="259"/>
      <c r="BR152" s="259"/>
      <c r="BS152" s="259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38" t="s">
        <v>253</v>
      </c>
      <c r="K153" s="258"/>
      <c r="L153" s="258"/>
      <c r="M153" s="259"/>
      <c r="N153" s="258"/>
      <c r="O153" s="258"/>
      <c r="P153" s="258"/>
      <c r="Q153" s="259"/>
      <c r="R153" s="259"/>
      <c r="S153" s="259"/>
      <c r="T153" s="259"/>
      <c r="U153" s="259"/>
      <c r="V153" s="259"/>
      <c r="W153" s="259"/>
      <c r="X153" s="259"/>
      <c r="Y153" s="259"/>
      <c r="Z153" s="259"/>
      <c r="AA153" s="259"/>
      <c r="AB153" s="259"/>
      <c r="AC153" s="259"/>
      <c r="AD153" s="259"/>
      <c r="AE153" s="259"/>
      <c r="AF153" s="259"/>
      <c r="AG153" s="259"/>
      <c r="AH153" s="259"/>
      <c r="AI153" s="259"/>
      <c r="AJ153" s="259"/>
      <c r="AK153" s="259"/>
      <c r="AL153" s="259"/>
      <c r="AM153" s="259"/>
      <c r="AN153" s="259"/>
      <c r="AO153" s="259"/>
      <c r="AP153" s="259"/>
      <c r="AQ153" s="259"/>
      <c r="AR153" s="259"/>
      <c r="AS153" s="259"/>
      <c r="AT153" s="259"/>
      <c r="AU153" s="259"/>
      <c r="AV153" s="259"/>
      <c r="AW153" s="259"/>
      <c r="AX153" s="259"/>
      <c r="AY153" s="259"/>
      <c r="AZ153" s="259"/>
      <c r="BA153" s="259"/>
      <c r="BB153" s="259"/>
      <c r="BC153" s="259"/>
      <c r="BD153" s="259"/>
      <c r="BE153" s="259"/>
      <c r="BF153" s="259"/>
      <c r="BG153" s="259"/>
      <c r="BH153" s="259"/>
      <c r="BJ153" s="259"/>
      <c r="BL153" s="259"/>
      <c r="BM153" s="259"/>
      <c r="BN153" s="259"/>
      <c r="BP153" s="259"/>
      <c r="BR153" s="259"/>
      <c r="BS153" s="259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38" t="s">
        <v>254</v>
      </c>
      <c r="K154" s="258"/>
      <c r="L154" s="258"/>
      <c r="M154" s="259"/>
      <c r="N154" s="258"/>
      <c r="O154" s="258"/>
      <c r="P154" s="258"/>
      <c r="Q154" s="259"/>
      <c r="R154" s="259"/>
      <c r="S154" s="259"/>
      <c r="T154" s="259"/>
      <c r="U154" s="259"/>
      <c r="V154" s="259"/>
      <c r="W154" s="259"/>
      <c r="X154" s="259"/>
      <c r="Y154" s="259"/>
      <c r="Z154" s="259"/>
      <c r="AA154" s="259"/>
      <c r="AB154" s="259"/>
      <c r="AC154" s="259"/>
      <c r="AD154" s="259"/>
      <c r="AE154" s="259"/>
      <c r="AF154" s="259"/>
      <c r="AG154" s="259"/>
      <c r="AH154" s="259"/>
      <c r="AI154" s="259"/>
      <c r="AJ154" s="259"/>
      <c r="AK154" s="259"/>
      <c r="AL154" s="259"/>
      <c r="AM154" s="259"/>
      <c r="AN154" s="259"/>
      <c r="AO154" s="259"/>
      <c r="AP154" s="259"/>
      <c r="AQ154" s="259"/>
      <c r="AR154" s="259"/>
      <c r="AS154" s="259"/>
      <c r="AT154" s="259"/>
      <c r="AU154" s="259"/>
      <c r="AV154" s="259"/>
      <c r="AW154" s="259"/>
      <c r="AX154" s="259"/>
      <c r="AY154" s="259"/>
      <c r="AZ154" s="259"/>
      <c r="BA154" s="259"/>
      <c r="BB154" s="259"/>
      <c r="BC154" s="259"/>
      <c r="BD154" s="259"/>
      <c r="BE154" s="259"/>
      <c r="BF154" s="259"/>
      <c r="BG154" s="259"/>
      <c r="BH154" s="259"/>
      <c r="BJ154" s="259"/>
      <c r="BL154" s="259"/>
      <c r="BM154" s="259"/>
      <c r="BN154" s="259"/>
      <c r="BP154" s="259"/>
      <c r="BR154" s="259"/>
      <c r="BS154" s="259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38" t="s">
        <v>255</v>
      </c>
      <c r="K155" s="258"/>
      <c r="L155" s="258"/>
      <c r="M155" s="259"/>
      <c r="N155" s="258"/>
      <c r="O155" s="258"/>
      <c r="P155" s="258"/>
      <c r="Q155" s="259"/>
      <c r="R155" s="259"/>
      <c r="S155" s="259"/>
      <c r="T155" s="259"/>
      <c r="U155" s="259"/>
      <c r="V155" s="259"/>
      <c r="W155" s="259"/>
      <c r="X155" s="259"/>
      <c r="Y155" s="259"/>
      <c r="Z155" s="259"/>
      <c r="AA155" s="259"/>
      <c r="AB155" s="259"/>
      <c r="AC155" s="259"/>
      <c r="AD155" s="259"/>
      <c r="AE155" s="259"/>
      <c r="AF155" s="259"/>
      <c r="AG155" s="259"/>
      <c r="AH155" s="259"/>
      <c r="AI155" s="259"/>
      <c r="AJ155" s="259"/>
      <c r="AK155" s="259"/>
      <c r="AL155" s="259"/>
      <c r="AM155" s="259"/>
      <c r="AN155" s="259"/>
      <c r="AO155" s="259"/>
      <c r="AP155" s="259"/>
      <c r="AQ155" s="259"/>
      <c r="AR155" s="259"/>
      <c r="AS155" s="259"/>
      <c r="AT155" s="259"/>
      <c r="AU155" s="259"/>
      <c r="AV155" s="259"/>
      <c r="AW155" s="259"/>
      <c r="AX155" s="259"/>
      <c r="AY155" s="259"/>
      <c r="AZ155" s="259"/>
      <c r="BA155" s="259"/>
      <c r="BB155" s="259"/>
      <c r="BC155" s="259"/>
      <c r="BD155" s="259"/>
      <c r="BE155" s="259"/>
      <c r="BF155" s="259"/>
      <c r="BG155" s="259"/>
      <c r="BH155" s="259"/>
      <c r="BJ155" s="259"/>
      <c r="BL155" s="259"/>
      <c r="BM155" s="259"/>
      <c r="BN155" s="259"/>
      <c r="BP155" s="259"/>
      <c r="BR155" s="259"/>
      <c r="BS155" s="259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38" t="s">
        <v>256</v>
      </c>
      <c r="K156" s="258"/>
      <c r="L156" s="258"/>
      <c r="M156" s="259"/>
      <c r="N156" s="258"/>
      <c r="O156" s="258"/>
      <c r="P156" s="258"/>
      <c r="Q156" s="259"/>
      <c r="R156" s="259"/>
      <c r="S156" s="259"/>
      <c r="T156" s="259"/>
      <c r="U156" s="259"/>
      <c r="V156" s="259"/>
      <c r="W156" s="259"/>
      <c r="X156" s="259"/>
      <c r="Y156" s="259"/>
      <c r="Z156" s="259"/>
      <c r="AA156" s="259"/>
      <c r="AB156" s="259"/>
      <c r="AC156" s="259"/>
      <c r="AD156" s="259"/>
      <c r="AE156" s="259"/>
      <c r="AF156" s="259"/>
      <c r="AG156" s="259"/>
      <c r="AH156" s="259"/>
      <c r="AI156" s="259"/>
      <c r="AJ156" s="259"/>
      <c r="AK156" s="259"/>
      <c r="AL156" s="259"/>
      <c r="AM156" s="259"/>
      <c r="AN156" s="259"/>
      <c r="AO156" s="259"/>
      <c r="AP156" s="259"/>
      <c r="AQ156" s="259"/>
      <c r="AR156" s="259"/>
      <c r="AS156" s="259"/>
      <c r="AT156" s="259"/>
      <c r="AU156" s="259"/>
      <c r="AV156" s="259"/>
      <c r="AW156" s="259"/>
      <c r="AX156" s="259"/>
      <c r="AY156" s="259"/>
      <c r="AZ156" s="259"/>
      <c r="BA156" s="259"/>
      <c r="BB156" s="259"/>
      <c r="BC156" s="259"/>
      <c r="BD156" s="259"/>
      <c r="BE156" s="259"/>
      <c r="BF156" s="259"/>
      <c r="BG156" s="259"/>
      <c r="BH156" s="259"/>
      <c r="BJ156" s="259"/>
      <c r="BL156" s="259"/>
      <c r="BM156" s="259"/>
      <c r="BN156" s="259"/>
      <c r="BP156" s="259"/>
      <c r="BR156" s="259"/>
      <c r="BS156" s="259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38" t="s">
        <v>257</v>
      </c>
      <c r="K157" s="258"/>
      <c r="L157" s="258"/>
      <c r="M157" s="259"/>
      <c r="N157" s="258"/>
      <c r="O157" s="258"/>
      <c r="P157" s="258"/>
      <c r="Q157" s="259"/>
      <c r="R157" s="259"/>
      <c r="S157" s="259"/>
      <c r="T157" s="259"/>
      <c r="U157" s="259"/>
      <c r="V157" s="259"/>
      <c r="W157" s="259"/>
      <c r="X157" s="259"/>
      <c r="Y157" s="259"/>
      <c r="Z157" s="259"/>
      <c r="AA157" s="259"/>
      <c r="AB157" s="259"/>
      <c r="AC157" s="259"/>
      <c r="AD157" s="259"/>
      <c r="AE157" s="259"/>
      <c r="AF157" s="259"/>
      <c r="AG157" s="259"/>
      <c r="AH157" s="259"/>
      <c r="AI157" s="259"/>
      <c r="AJ157" s="259"/>
      <c r="AK157" s="259"/>
      <c r="AL157" s="259"/>
      <c r="AM157" s="259"/>
      <c r="AN157" s="259"/>
      <c r="AO157" s="259"/>
      <c r="AP157" s="259"/>
      <c r="AQ157" s="259"/>
      <c r="AR157" s="259"/>
      <c r="AS157" s="259"/>
      <c r="AT157" s="259"/>
      <c r="AU157" s="259"/>
      <c r="AV157" s="259"/>
      <c r="AW157" s="259"/>
      <c r="AX157" s="259"/>
      <c r="AY157" s="259"/>
      <c r="AZ157" s="259"/>
      <c r="BA157" s="259"/>
      <c r="BB157" s="259"/>
      <c r="BC157" s="259"/>
      <c r="BD157" s="259"/>
      <c r="BE157" s="259"/>
      <c r="BF157" s="259"/>
      <c r="BG157" s="259"/>
      <c r="BH157" s="259"/>
      <c r="BJ157" s="259"/>
      <c r="BL157" s="259"/>
      <c r="BM157" s="259"/>
      <c r="BN157" s="259"/>
      <c r="BP157" s="259"/>
      <c r="BR157" s="259"/>
      <c r="BS157" s="259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38" t="s">
        <v>258</v>
      </c>
      <c r="K158" s="258"/>
      <c r="L158" s="258"/>
      <c r="M158" s="259"/>
      <c r="N158" s="258"/>
      <c r="O158" s="258"/>
      <c r="P158" s="258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259"/>
      <c r="AP158" s="259"/>
      <c r="AQ158" s="259"/>
      <c r="AR158" s="259"/>
      <c r="AS158" s="259"/>
      <c r="AT158" s="259"/>
      <c r="AU158" s="259"/>
      <c r="AV158" s="259"/>
      <c r="AW158" s="259"/>
      <c r="AX158" s="259"/>
      <c r="AY158" s="259"/>
      <c r="AZ158" s="259"/>
      <c r="BA158" s="259"/>
      <c r="BB158" s="259"/>
      <c r="BC158" s="259"/>
      <c r="BD158" s="259"/>
      <c r="BE158" s="259"/>
      <c r="BF158" s="259"/>
      <c r="BG158" s="259"/>
      <c r="BH158" s="259"/>
      <c r="BJ158" s="259"/>
      <c r="BL158" s="259"/>
      <c r="BM158" s="259"/>
      <c r="BN158" s="259"/>
      <c r="BP158" s="259"/>
      <c r="BR158" s="259"/>
      <c r="BS158" s="259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38" t="s">
        <v>259</v>
      </c>
      <c r="K159" s="258"/>
      <c r="L159" s="258"/>
      <c r="M159" s="259"/>
      <c r="N159" s="258"/>
      <c r="O159" s="258"/>
      <c r="P159" s="258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  <c r="AM159" s="259"/>
      <c r="AN159" s="259"/>
      <c r="AO159" s="259"/>
      <c r="AP159" s="259"/>
      <c r="AQ159" s="259"/>
      <c r="AR159" s="259"/>
      <c r="AS159" s="259"/>
      <c r="AT159" s="259"/>
      <c r="AU159" s="259"/>
      <c r="AV159" s="259"/>
      <c r="AW159" s="259"/>
      <c r="AX159" s="259"/>
      <c r="AY159" s="259"/>
      <c r="AZ159" s="259"/>
      <c r="BA159" s="259"/>
      <c r="BB159" s="259"/>
      <c r="BC159" s="259"/>
      <c r="BD159" s="259"/>
      <c r="BE159" s="259"/>
      <c r="BF159" s="259"/>
      <c r="BG159" s="259"/>
      <c r="BH159" s="259"/>
      <c r="BJ159" s="259"/>
      <c r="BL159" s="259"/>
      <c r="BM159" s="259"/>
      <c r="BN159" s="259"/>
      <c r="BP159" s="259"/>
      <c r="BR159" s="259"/>
      <c r="BS159" s="259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38" t="s">
        <v>260</v>
      </c>
      <c r="K160" s="258"/>
      <c r="L160" s="258"/>
      <c r="M160" s="259"/>
      <c r="N160" s="258"/>
      <c r="O160" s="258"/>
      <c r="P160" s="258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  <c r="AO160" s="259"/>
      <c r="AP160" s="259"/>
      <c r="AQ160" s="259"/>
      <c r="AR160" s="259"/>
      <c r="AS160" s="259"/>
      <c r="AT160" s="259"/>
      <c r="AU160" s="259"/>
      <c r="AV160" s="259"/>
      <c r="AW160" s="259"/>
      <c r="AX160" s="259"/>
      <c r="AY160" s="259"/>
      <c r="AZ160" s="259"/>
      <c r="BA160" s="259"/>
      <c r="BB160" s="259"/>
      <c r="BC160" s="259"/>
      <c r="BD160" s="259"/>
      <c r="BE160" s="259"/>
      <c r="BF160" s="259"/>
      <c r="BG160" s="259"/>
      <c r="BH160" s="259"/>
      <c r="BJ160" s="259"/>
      <c r="BL160" s="259"/>
      <c r="BM160" s="259"/>
      <c r="BN160" s="259"/>
      <c r="BP160" s="259"/>
      <c r="BR160" s="259"/>
      <c r="BS160" s="259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38" t="s">
        <v>262</v>
      </c>
      <c r="K161" s="258"/>
      <c r="L161" s="258"/>
      <c r="M161" s="259"/>
      <c r="N161" s="258"/>
      <c r="O161" s="258"/>
      <c r="P161" s="258"/>
      <c r="Q161" s="259"/>
      <c r="R161" s="259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F161" s="259"/>
      <c r="AG161" s="259"/>
      <c r="AH161" s="259"/>
      <c r="AI161" s="259"/>
      <c r="AJ161" s="259"/>
      <c r="AK161" s="259"/>
      <c r="AL161" s="259"/>
      <c r="AM161" s="259"/>
      <c r="AN161" s="259"/>
      <c r="AO161" s="259"/>
      <c r="AP161" s="259"/>
      <c r="AQ161" s="259"/>
      <c r="AR161" s="259"/>
      <c r="AS161" s="259"/>
      <c r="AT161" s="259"/>
      <c r="AU161" s="259"/>
      <c r="AV161" s="259"/>
      <c r="AW161" s="259"/>
      <c r="AX161" s="259"/>
      <c r="AY161" s="259"/>
      <c r="AZ161" s="259"/>
      <c r="BA161" s="259"/>
      <c r="BB161" s="259"/>
      <c r="BC161" s="259"/>
      <c r="BD161" s="259"/>
      <c r="BE161" s="259"/>
      <c r="BF161" s="259"/>
      <c r="BG161" s="259"/>
      <c r="BH161" s="259"/>
      <c r="BJ161" s="259"/>
      <c r="BL161" s="259"/>
      <c r="BM161" s="259"/>
      <c r="BN161" s="259"/>
      <c r="BP161" s="259"/>
      <c r="BR161" s="259"/>
      <c r="BS161" s="259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59"/>
      <c r="L162" s="259"/>
      <c r="M162" s="259"/>
      <c r="N162" s="259"/>
      <c r="O162" s="259"/>
      <c r="P162" s="259"/>
      <c r="Q162" s="259"/>
      <c r="R162" s="259"/>
      <c r="S162" s="259"/>
      <c r="T162" s="259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259"/>
      <c r="AF162" s="259"/>
      <c r="AG162" s="259"/>
      <c r="AH162" s="259"/>
      <c r="AI162" s="259"/>
      <c r="AJ162" s="259"/>
      <c r="AK162" s="259"/>
      <c r="AL162" s="259"/>
      <c r="AM162" s="259"/>
      <c r="AN162" s="259"/>
      <c r="AO162" s="259"/>
      <c r="AP162" s="259"/>
      <c r="AQ162" s="259"/>
      <c r="AR162" s="259"/>
      <c r="AS162" s="259"/>
      <c r="AT162" s="259"/>
      <c r="AU162" s="259"/>
      <c r="AV162" s="259"/>
      <c r="AW162" s="259"/>
      <c r="AX162" s="259"/>
      <c r="AY162" s="259"/>
      <c r="AZ162" s="259"/>
      <c r="BA162" s="259"/>
      <c r="BB162" s="259"/>
      <c r="BC162" s="259"/>
      <c r="BF162" s="259"/>
      <c r="BG162" s="259"/>
      <c r="BH162" s="259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37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AW163" s="259"/>
      <c r="AX163" s="259"/>
      <c r="AY163" s="259"/>
      <c r="AZ163" s="259"/>
      <c r="BA163" s="259"/>
      <c r="BB163" s="259"/>
      <c r="BC163" s="259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37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AW164" s="259"/>
      <c r="AX164" s="259"/>
      <c r="AY164" s="259"/>
      <c r="AZ164" s="259"/>
      <c r="BA164" s="259"/>
      <c r="BB164" s="259"/>
      <c r="BC164" s="259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37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AW165" s="259"/>
      <c r="AX165" s="259"/>
      <c r="AY165" s="259"/>
      <c r="AZ165" s="259"/>
      <c r="BA165" s="259"/>
      <c r="BB165" s="259"/>
      <c r="BC165" s="259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37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AW166" s="259"/>
      <c r="AX166" s="259"/>
      <c r="AY166" s="259"/>
      <c r="AZ166" s="259"/>
      <c r="BA166" s="259"/>
      <c r="BB166" s="259"/>
      <c r="BC166" s="259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37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37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37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37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37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37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37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37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37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37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37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37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37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37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37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W2">
    <sortState ref="C3:BW64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R81 T3:BU81 S4:S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">
    <cfRule type="top10" dxfId="151" priority="194" rank="1"/>
    <cfRule type="top10" dxfId="150" priority="195" bottom="1" rank="1"/>
  </conditionalFormatting>
  <conditionalFormatting sqref="S4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44" customWidth="1"/>
    <col min="2" max="2" width="4.7109375" style="144" customWidth="1"/>
    <col min="3" max="3" width="20.7109375" style="144" customWidth="1"/>
    <col min="4" max="64" width="6.7109375" style="144" customWidth="1"/>
    <col min="65" max="65" width="0.85546875" style="144" customWidth="1"/>
    <col min="66" max="66" width="4.7109375" style="144" customWidth="1"/>
    <col min="67" max="67" width="20.7109375" style="144" customWidth="1"/>
    <col min="68" max="68" width="9.140625" style="144"/>
    <col min="69" max="70" width="15.140625" style="144" bestFit="1" customWidth="1"/>
    <col min="71" max="16384" width="9.140625" style="144"/>
  </cols>
  <sheetData>
    <row r="1" spans="1:82" ht="12.75" customHeight="1" thickBot="1" x14ac:dyDescent="0.25">
      <c r="A1" s="143"/>
      <c r="B1" s="143"/>
    </row>
    <row r="2" spans="1:82" ht="35.1" customHeight="1" x14ac:dyDescent="0.2">
      <c r="A2" s="145"/>
      <c r="B2" s="146"/>
      <c r="C2" s="147"/>
      <c r="D2" s="543" t="s">
        <v>50</v>
      </c>
      <c r="E2" s="544"/>
      <c r="F2" s="545"/>
      <c r="G2" s="546" t="s">
        <v>272</v>
      </c>
      <c r="H2" s="547"/>
      <c r="I2" s="548"/>
      <c r="J2" s="546" t="s">
        <v>273</v>
      </c>
      <c r="K2" s="547"/>
      <c r="L2" s="548"/>
      <c r="M2" s="546" t="s">
        <v>274</v>
      </c>
      <c r="N2" s="547"/>
      <c r="O2" s="548"/>
      <c r="P2" s="546" t="s">
        <v>275</v>
      </c>
      <c r="Q2" s="547"/>
      <c r="R2" s="549"/>
      <c r="S2" s="534" t="s">
        <v>276</v>
      </c>
      <c r="T2" s="535"/>
      <c r="U2" s="538" t="s">
        <v>277</v>
      </c>
      <c r="V2" s="539"/>
      <c r="W2" s="538" t="s">
        <v>278</v>
      </c>
      <c r="X2" s="539"/>
      <c r="Y2" s="538" t="s">
        <v>286</v>
      </c>
      <c r="Z2" s="539"/>
      <c r="AA2" s="538" t="s">
        <v>288</v>
      </c>
      <c r="AB2" s="539"/>
      <c r="AC2" s="538" t="s">
        <v>279</v>
      </c>
      <c r="AD2" s="539"/>
      <c r="AE2" s="538" t="s">
        <v>287</v>
      </c>
      <c r="AF2" s="539"/>
      <c r="AG2" s="538" t="s">
        <v>289</v>
      </c>
      <c r="AH2" s="539"/>
      <c r="AI2" s="538" t="s">
        <v>280</v>
      </c>
      <c r="AJ2" s="539"/>
      <c r="AK2" s="540" t="s">
        <v>281</v>
      </c>
      <c r="AL2" s="541"/>
      <c r="AM2" s="534" t="s">
        <v>282</v>
      </c>
      <c r="AN2" s="542"/>
      <c r="AO2" s="542"/>
      <c r="AP2" s="542"/>
      <c r="AQ2" s="542"/>
      <c r="AR2" s="542"/>
      <c r="AS2" s="542"/>
      <c r="AT2" s="542"/>
      <c r="AU2" s="542"/>
      <c r="AV2" s="542"/>
      <c r="AW2" s="542"/>
      <c r="AX2" s="542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1"/>
    </row>
    <row r="3" spans="1:82" ht="24.95" customHeight="1" thickBot="1" x14ac:dyDescent="0.25">
      <c r="A3" s="145"/>
      <c r="B3" s="550" t="s">
        <v>152</v>
      </c>
      <c r="C3" s="551"/>
      <c r="D3" s="148" t="s">
        <v>283</v>
      </c>
      <c r="E3" s="149" t="s">
        <v>50</v>
      </c>
      <c r="F3" s="150" t="s">
        <v>284</v>
      </c>
      <c r="G3" s="149" t="s">
        <v>283</v>
      </c>
      <c r="H3" s="149" t="s">
        <v>50</v>
      </c>
      <c r="I3" s="150" t="s">
        <v>284</v>
      </c>
      <c r="J3" s="151" t="s">
        <v>283</v>
      </c>
      <c r="K3" s="149" t="s">
        <v>50</v>
      </c>
      <c r="L3" s="149" t="s">
        <v>284</v>
      </c>
      <c r="M3" s="151" t="s">
        <v>283</v>
      </c>
      <c r="N3" s="149" t="s">
        <v>50</v>
      </c>
      <c r="O3" s="149" t="s">
        <v>284</v>
      </c>
      <c r="P3" s="151" t="s">
        <v>283</v>
      </c>
      <c r="Q3" s="149" t="s">
        <v>50</v>
      </c>
      <c r="R3" s="152" t="s">
        <v>284</v>
      </c>
      <c r="S3" s="153" t="s">
        <v>50</v>
      </c>
      <c r="T3" s="149" t="s">
        <v>285</v>
      </c>
      <c r="U3" s="149" t="s">
        <v>50</v>
      </c>
      <c r="V3" s="154" t="s">
        <v>285</v>
      </c>
      <c r="W3" s="155" t="s">
        <v>50</v>
      </c>
      <c r="X3" s="149" t="s">
        <v>285</v>
      </c>
      <c r="Y3" s="149" t="s">
        <v>50</v>
      </c>
      <c r="Z3" s="156" t="s">
        <v>285</v>
      </c>
      <c r="AA3" s="149" t="s">
        <v>50</v>
      </c>
      <c r="AB3" s="156" t="s">
        <v>285</v>
      </c>
      <c r="AC3" s="149" t="s">
        <v>50</v>
      </c>
      <c r="AD3" s="156" t="s">
        <v>285</v>
      </c>
      <c r="AE3" s="150" t="s">
        <v>50</v>
      </c>
      <c r="AF3" s="149" t="s">
        <v>285</v>
      </c>
      <c r="AG3" s="150" t="s">
        <v>50</v>
      </c>
      <c r="AH3" s="154" t="s">
        <v>285</v>
      </c>
      <c r="AI3" s="149" t="s">
        <v>50</v>
      </c>
      <c r="AJ3" s="156" t="s">
        <v>285</v>
      </c>
      <c r="AK3" s="155" t="s">
        <v>50</v>
      </c>
      <c r="AL3" s="152" t="s">
        <v>285</v>
      </c>
      <c r="AM3" s="552">
        <v>0</v>
      </c>
      <c r="AN3" s="537"/>
      <c r="AO3" s="536">
        <v>10</v>
      </c>
      <c r="AP3" s="537"/>
      <c r="AQ3" s="536">
        <v>20</v>
      </c>
      <c r="AR3" s="537"/>
      <c r="AS3" s="536">
        <v>30</v>
      </c>
      <c r="AT3" s="537"/>
      <c r="AU3" s="536">
        <v>40</v>
      </c>
      <c r="AV3" s="537"/>
      <c r="AW3" s="536">
        <v>50</v>
      </c>
      <c r="AX3" s="537"/>
      <c r="AY3" s="536">
        <v>60</v>
      </c>
      <c r="AZ3" s="537"/>
      <c r="BA3" s="536">
        <v>70</v>
      </c>
      <c r="BB3" s="537"/>
      <c r="BC3" s="536">
        <v>80</v>
      </c>
      <c r="BD3" s="537"/>
      <c r="BE3" s="536">
        <v>90</v>
      </c>
      <c r="BF3" s="537"/>
      <c r="BG3" s="536">
        <v>100</v>
      </c>
      <c r="BH3" s="537"/>
      <c r="BI3" s="536">
        <v>110</v>
      </c>
      <c r="BJ3" s="537"/>
      <c r="BK3" s="536">
        <v>120</v>
      </c>
      <c r="BL3" s="553"/>
    </row>
    <row r="4" spans="1:82" ht="35.1" customHeight="1" thickBot="1" x14ac:dyDescent="0.25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285</v>
      </c>
      <c r="AO4" s="167" t="s">
        <v>50</v>
      </c>
      <c r="AP4" s="166" t="s">
        <v>285</v>
      </c>
      <c r="AQ4" s="167" t="s">
        <v>50</v>
      </c>
      <c r="AR4" s="168" t="s">
        <v>285</v>
      </c>
      <c r="AS4" s="169" t="s">
        <v>50</v>
      </c>
      <c r="AT4" s="167" t="s">
        <v>285</v>
      </c>
      <c r="AU4" s="168" t="s">
        <v>50</v>
      </c>
      <c r="AV4" s="167" t="s">
        <v>285</v>
      </c>
      <c r="AW4" s="167" t="s">
        <v>50</v>
      </c>
      <c r="AX4" s="166" t="s">
        <v>285</v>
      </c>
      <c r="AY4" s="168" t="s">
        <v>50</v>
      </c>
      <c r="AZ4" s="167" t="s">
        <v>285</v>
      </c>
      <c r="BA4" s="169" t="s">
        <v>50</v>
      </c>
      <c r="BB4" s="167" t="s">
        <v>285</v>
      </c>
      <c r="BC4" s="168" t="s">
        <v>50</v>
      </c>
      <c r="BD4" s="167" t="s">
        <v>285</v>
      </c>
      <c r="BE4" s="168" t="s">
        <v>50</v>
      </c>
      <c r="BF4" s="167" t="s">
        <v>285</v>
      </c>
      <c r="BG4" s="168" t="s">
        <v>50</v>
      </c>
      <c r="BH4" s="167" t="s">
        <v>285</v>
      </c>
      <c r="BI4" s="168" t="s">
        <v>50</v>
      </c>
      <c r="BJ4" s="167" t="s">
        <v>285</v>
      </c>
      <c r="BK4" s="168" t="s">
        <v>50</v>
      </c>
      <c r="BL4" s="170" t="s">
        <v>285</v>
      </c>
      <c r="BN4" s="532" t="s">
        <v>153</v>
      </c>
      <c r="BO4" s="533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5" x14ac:dyDescent="0.2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800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38.095238095238095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1.0714285714285714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540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36</v>
      </c>
      <c r="J5" s="171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1.2</v>
      </c>
      <c r="K5" s="172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260</v>
      </c>
      <c r="L5" s="173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43.333333333333336</v>
      </c>
      <c r="M5" s="171">
        <f>IF(COUNT(Výsledky!$BK$3,Výsledky!$DH$3,Výsledky!$HP$3,Výsledky!$ID$3,Výsledky!$KO$3)=0,"",COUNT(Tipy!EF6,Tipy!ER6,Tipy!GN6,Tipy!GZ6,Tipy!IJ6)/COUNT(Výsledky!$BK$3,Výsledky!$DH$3,Výsledky!$HP$3,Výsledky!$ID$3,Výsledky!$KO$3))</f>
        <v>0</v>
      </c>
      <c r="N5" s="172">
        <f>IF(COUNT(Výsledky!$BK$3,Výsledky!$DH$3,Výsledky!$HP$3,Výsledky!$ID$3,Výsledky!$KO$3)=0,"",SUM(Výsledky!FG12,Výsledky!FU12,Výsledky!HY12,Výsledky!IM12,Výsledky!KC12))</f>
        <v>0</v>
      </c>
      <c r="O5" s="173" t="str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-</v>
      </c>
      <c r="P5" s="171" t="str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/>
      </c>
      <c r="Q5" s="172" t="str">
        <f>IF(COUNT(Výsledky!$GG$3,Výsledky!$HI$3,Výsledky!$IK$3,Výsledky!$KV$3,Výsledky!$ME$3,Výsledky!$OI$3,Výsledky!$QT$3)=0,"",SUM(Výsledky!GW12,Výsledky!HD12,Výsledky!IF12,Výsledky!KJ12,Výsledky!MG12,Výsledky!OD12,Výsledky!QO12))</f>
        <v/>
      </c>
      <c r="R5" s="188" t="str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/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3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0.14285714285714285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12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0.5714285714285714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15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0.7142857142857143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9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0.42857142857142855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9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0.42857142857142855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5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0.23809523809523808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0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5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0.23809523809523808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6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0.2857142857142857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5" x14ac:dyDescent="0.2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72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71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72">
        <f>IF(COUNT(Výsledky!$BK$3,Výsledky!$DH$3,Výsledky!$HP$3,Výsledky!$ID$3,Výsledky!$KO$3)=0,"",SUM(Výsledky!FG13,Výsledky!FU13,Výsledky!HY13,Výsledky!IM13,Výsledky!KC13))</f>
        <v>0</v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71" t="str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/>
      </c>
      <c r="Q6" s="172" t="str">
        <f>IF(COUNT(Výsledky!$GG$3,Výsledky!$HI$3,Výsledky!$IK$3,Výsledky!$KV$3,Výsledky!$ME$3,Výsledky!$OI$3,Výsledky!$QT$3)=0,"",SUM(Výsledky!GW13,Výsledky!HD13,Výsledky!IF13,Výsledky!KJ13,Výsledky!MG13,Výsledky!OD13,Výsledky!QO13))</f>
        <v/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/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5" x14ac:dyDescent="0.2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0.80952380952380953</v>
      </c>
      <c r="E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560</v>
      </c>
      <c r="F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32.941176470588232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450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34.615384615384613</v>
      </c>
      <c r="J7" s="171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0.8</v>
      </c>
      <c r="K7" s="172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110</v>
      </c>
      <c r="L7" s="173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27.5</v>
      </c>
      <c r="M7" s="171">
        <f>IF(COUNT(Výsledky!$BK$3,Výsledky!$DH$3,Výsledky!$HP$3,Výsledky!$ID$3,Výsledky!$KO$3)=0,"",COUNT(Tipy!EF8,Tipy!ER8,Tipy!GN8,Tipy!#REF!,Tipy!IJ8)/COUNT(Výsledky!$BK$3,Výsledky!$DH$3,Výsledky!$HP$3,Výsledky!$ID$3,Výsledky!$KO$3))</f>
        <v>0</v>
      </c>
      <c r="N7" s="172">
        <f>IF(COUNT(Výsledky!$BK$3,Výsledky!$DH$3,Výsledky!$HP$3,Výsledky!$ID$3,Výsledky!$KO$3)=0,"",SUM(Výsledky!FG14,Výsledky!FU14,Výsledky!HY14,Výsledky!IM14,Výsledky!KC14))</f>
        <v>0</v>
      </c>
      <c r="O7" s="173" t="str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-</v>
      </c>
      <c r="P7" s="171" t="str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/>
      </c>
      <c r="Q7" s="172" t="str">
        <f>IF(COUNT(Výsledky!$GG$3,Výsledky!$HI$3,Výsledky!$IK$3,Výsledky!$KV$3,Výsledky!$ME$3,Výsledky!$OI$3,Výsledky!$QT$3)=0,"",SUM(Výsledky!GW14,Výsledky!HD14,Výsledky!IF14,Výsledky!KJ14,Výsledky!MG14,Výsledky!OD14,Výsledky!QO14))</f>
        <v/>
      </c>
      <c r="R7" s="188" t="str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/>
      </c>
      <c r="S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3</v>
      </c>
      <c r="T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0.17647058823529413</v>
      </c>
      <c r="U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8</v>
      </c>
      <c r="V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0.47058823529411764</v>
      </c>
      <c r="W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11</v>
      </c>
      <c r="X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0.6470588235294118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7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0.41176470588235292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7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0.41176470588235292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2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0.11764705882352941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0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2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0.11764705882352941</v>
      </c>
      <c r="AK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4</v>
      </c>
      <c r="AL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0.23529411764705882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5" x14ac:dyDescent="0.2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0.5714285714285714</v>
      </c>
      <c r="E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330</v>
      </c>
      <c r="F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25.384615384615383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200</v>
      </c>
      <c r="I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25</v>
      </c>
      <c r="J8" s="171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1</v>
      </c>
      <c r="K8" s="172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130</v>
      </c>
      <c r="L8" s="173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26</v>
      </c>
      <c r="M8" s="171">
        <f>IF(COUNT(Výsledky!$BK$3,Výsledky!$DH$3,Výsledky!$HP$3,Výsledky!$ID$3,Výsledky!$KO$3)=0,"",COUNT(Tipy!EF9,Tipy!ER9,Tipy!GN9,Tipy!#REF!,Tipy!IJ9)/COUNT(Výsledky!$BK$3,Výsledky!$DH$3,Výsledky!$HP$3,Výsledky!$ID$3,Výsledky!$KO$3))</f>
        <v>0</v>
      </c>
      <c r="N8" s="172">
        <f>IF(COUNT(Výsledky!$BK$3,Výsledky!$DH$3,Výsledky!$HP$3,Výsledky!$ID$3,Výsledky!$KO$3)=0,"",SUM(Výsledky!FG15,Výsledky!FU15,Výsledky!HY15,Výsledky!IM15,Výsledky!KC15))</f>
        <v>0</v>
      </c>
      <c r="O8" s="173" t="str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-</v>
      </c>
      <c r="P8" s="171" t="str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/>
      </c>
      <c r="Q8" s="172" t="str">
        <f>IF(COUNT(Výsledky!$GG$3,Výsledky!$HI$3,Výsledky!$IK$3,Výsledky!$KV$3,Výsledky!$ME$3,Výsledky!$OI$3,Výsledky!$QT$3)=0,"",SUM(Výsledky!GW15,Výsledky!HD15,Výsledky!IF15,Výsledky!KJ15,Výsledky!MG15,Výsledky!OD15,Výsledky!QO15))</f>
        <v/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/>
      </c>
      <c r="S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0</v>
      </c>
      <c r="T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U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9</v>
      </c>
      <c r="V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0.75</v>
      </c>
      <c r="W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9</v>
      </c>
      <c r="X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0.75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4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4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1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8.3333333333333329E-2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1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8.3333333333333329E-2</v>
      </c>
      <c r="AK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5</v>
      </c>
      <c r="AL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0.41666666666666669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5" x14ac:dyDescent="0.2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0.7142857142857143</v>
      </c>
      <c r="E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#REF!</v>
      </c>
      <c r="F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#REF!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340</v>
      </c>
      <c r="I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30.90909090909091</v>
      </c>
      <c r="J9" s="171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1</v>
      </c>
      <c r="K9" s="172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220</v>
      </c>
      <c r="L9" s="173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44</v>
      </c>
      <c r="M9" s="171">
        <f>IF(COUNT(Výsledky!$BK$3,Výsledky!$DH$3,Výsledky!$HP$3,Výsledky!$ID$3,Výsledky!$KO$3)=0,"",COUNT(Tipy!EF10,Tipy!#REF!,Tipy!GN10,Tipy!#REF!,Tipy!IJ10)/COUNT(Výsledky!$BK$3,Výsledky!$DH$3,Výsledky!$HP$3,Výsledky!$ID$3,Výsledky!$KO$3))</f>
        <v>0</v>
      </c>
      <c r="N9" s="172" t="e">
        <f>IF(COUNT(Výsledky!$BK$3,Výsledky!$DH$3,Výsledky!$HP$3,Výsledky!$ID$3,Výsledky!$KO$3)=0,"",SUM(Výsledky!FG16,Výsledky!FU16,Výsledky!HY16,Výsledky!IM16,Výsledky!KC16))</f>
        <v>#REF!</v>
      </c>
      <c r="O9" s="173" t="str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-</v>
      </c>
      <c r="P9" s="171" t="str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/>
      </c>
      <c r="Q9" s="172" t="str">
        <f>IF(COUNT(Výsledky!$GG$3,Výsledky!$HI$3,Výsledky!$IK$3,Výsledky!$KV$3,Výsledky!$ME$3,Výsledky!$OI$3,Výsledky!$QT$3)=0,"",SUM(Výsledky!GW16,Výsledky!HD16,Výsledky!IF16,Výsledky!KJ16,Výsledky!MG16,Výsledky!OD16,Výsledky!QO16))</f>
        <v/>
      </c>
      <c r="R9" s="188" t="str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/>
      </c>
      <c r="S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#REF!</v>
      </c>
      <c r="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#REF!</v>
      </c>
      <c r="V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W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#REF!</v>
      </c>
      <c r="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11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0.73333333333333328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11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0.73333333333333328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2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0.13333333333333333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0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2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0.13333333333333333</v>
      </c>
      <c r="A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#REF!</v>
      </c>
      <c r="A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5" x14ac:dyDescent="0.2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0.76190476190476186</v>
      </c>
      <c r="E1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#REF!</v>
      </c>
      <c r="F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#REF!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0.7857142857142857</v>
      </c>
      <c r="H1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420</v>
      </c>
      <c r="I1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32.307692307692307</v>
      </c>
      <c r="J10" s="171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1</v>
      </c>
      <c r="K10" s="172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160</v>
      </c>
      <c r="L10" s="173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32</v>
      </c>
      <c r="M10" s="171">
        <f>IF(COUNT(Výsledky!$BK$3,Výsledky!$DH$3,Výsledky!$HP$3,Výsledky!$ID$3,Výsledky!$KO$3)=0,"",COUNT(Tipy!EF11,Tipy!#REF!,Tipy!GN11,Tipy!GZ11,Tipy!IJ11)/COUNT(Výsledky!$BK$3,Výsledky!$DH$3,Výsledky!$HP$3,Výsledky!$ID$3,Výsledky!$KO$3))</f>
        <v>0</v>
      </c>
      <c r="N10" s="172" t="e">
        <f>IF(COUNT(Výsledky!$BK$3,Výsledky!$DH$3,Výsledky!$HP$3,Výsledky!$ID$3,Výsledky!$KO$3)=0,"",SUM(Výsledky!FG17,Výsledky!FU17,Výsledky!HY17,Výsledky!IM17,Výsledky!KC17))</f>
        <v>#REF!</v>
      </c>
      <c r="O10" s="173" t="str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-</v>
      </c>
      <c r="P10" s="171" t="str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/>
      </c>
      <c r="Q10" s="172" t="str">
        <f>IF(COUNT(Výsledky!$GG$3,Výsledky!$HI$3,Výsledky!$IK$3,Výsledky!$KV$3,Výsledky!$ME$3,Výsledky!$OI$3,Výsledky!$QT$3)=0,"",SUM(Výsledky!GW17,Výsledky!HD17,Výsledky!IF17,Výsledky!KJ17,Výsledky!MG17,Výsledky!OD17,Výsledky!QO17))</f>
        <v/>
      </c>
      <c r="R10" s="188" t="str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/>
      </c>
      <c r="S1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#REF!</v>
      </c>
      <c r="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#REF!</v>
      </c>
      <c r="V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W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#REF!</v>
      </c>
      <c r="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5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0.3125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5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0.3125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5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0.3125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5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0.3125</v>
      </c>
      <c r="A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#REF!</v>
      </c>
      <c r="A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5" x14ac:dyDescent="0.2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1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#REF!</v>
      </c>
      <c r="F1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#REF!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1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540</v>
      </c>
      <c r="I1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38.571428571428569</v>
      </c>
      <c r="J11" s="171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1</v>
      </c>
      <c r="K11" s="172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110</v>
      </c>
      <c r="L11" s="173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22</v>
      </c>
      <c r="M11" s="171">
        <f>IF(COUNT(Výsledky!$BK$3,Výsledky!$DH$3,Výsledky!$HP$3,Výsledky!$ID$3,Výsledky!$KO$3)=0,"",COUNT(Tipy!EF12,Tipy!#REF!,Tipy!GN12,Tipy!GZ12,Tipy!IJ12)/COUNT(Výsledky!$BK$3,Výsledky!$DH$3,Výsledky!$HP$3,Výsledky!$ID$3,Výsledky!$KO$3))</f>
        <v>0</v>
      </c>
      <c r="N11" s="172" t="e">
        <f>IF(COUNT(Výsledky!$BK$3,Výsledky!$DH$3,Výsledky!$HP$3,Výsledky!$ID$3,Výsledky!$KO$3)=0,"",SUM(Výsledky!FG18,Výsledky!FU18,Výsledky!HY18,Výsledky!IM18,Výsledky!KC18))</f>
        <v>#REF!</v>
      </c>
      <c r="O11" s="173" t="str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-</v>
      </c>
      <c r="P11" s="171" t="str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/>
      </c>
      <c r="Q11" s="172" t="str">
        <f>IF(COUNT(Výsledky!$GG$3,Výsledky!$HI$3,Výsledky!$IK$3,Výsledky!$KV$3,Výsledky!$ME$3,Výsledky!$OI$3,Výsledky!$QT$3)=0,"",SUM(Výsledky!GW18,Výsledky!HD18,Výsledky!IF18,Výsledky!KJ18,Výsledky!MG18,Výsledky!OD18,Výsledky!QO18))</f>
        <v/>
      </c>
      <c r="R11" s="188" t="str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/>
      </c>
      <c r="S1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#REF!</v>
      </c>
      <c r="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#REF!</v>
      </c>
      <c r="V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W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#REF!</v>
      </c>
      <c r="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7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0.3888888888888889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7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0.3888888888888889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4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0.22222222222222221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0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4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0.22222222222222221</v>
      </c>
      <c r="A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#REF!</v>
      </c>
      <c r="A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5" x14ac:dyDescent="0.2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840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40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1.0714285714285714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560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37.333333333333336</v>
      </c>
      <c r="J12" s="171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1.2</v>
      </c>
      <c r="K12" s="172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280</v>
      </c>
      <c r="L12" s="173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46.666666666666664</v>
      </c>
      <c r="M12" s="171">
        <f>IF(COUNT(Výsledky!$BK$3,Výsledky!$DH$3,Výsledky!$HP$3,Výsledky!$ID$3,Výsledky!$KO$3)=0,"",COUNT(Tipy!EF13,Tipy!ER13,Tipy!GN13,Tipy!GZ13,Tipy!IJ13)/COUNT(Výsledky!$BK$3,Výsledky!$DH$3,Výsledky!$HP$3,Výsledky!$ID$3,Výsledky!$KO$3))</f>
        <v>0</v>
      </c>
      <c r="N12" s="172">
        <f>IF(COUNT(Výsledky!$BK$3,Výsledky!$DH$3,Výsledky!$HP$3,Výsledky!$ID$3,Výsledky!$KO$3)=0,"",SUM(Výsledky!FG19,Výsledky!FU19,Výsledky!HY19,Výsledky!IM19,Výsledky!KC19))</f>
        <v>0</v>
      </c>
      <c r="O12" s="173" t="str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-</v>
      </c>
      <c r="P12" s="171" t="str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/>
      </c>
      <c r="Q12" s="172" t="str">
        <f>IF(COUNT(Výsledky!$GG$3,Výsledky!$HI$3,Výsledky!$IK$3,Výsledky!$KV$3,Výsledky!$ME$3,Výsledky!$OI$3,Výsledky!$QT$3)=0,"",SUM(Výsledky!GW19,Výsledky!HD19,Výsledky!IF19,Výsledky!KJ19,Výsledky!MG19,Výsledky!OD19,Výsledky!QO19))</f>
        <v/>
      </c>
      <c r="R12" s="188" t="str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/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0.19047619047619047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11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0.52380952380952384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15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0.7142857142857143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13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0.61904761904761907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13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0.61904761904761907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4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0.19047619047619047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0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4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0.19047619047619047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4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0.19047619047619047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5" x14ac:dyDescent="0.2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0.90476190476190477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620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32.631578947368418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350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26.923076923076923</v>
      </c>
      <c r="J13" s="171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1.2</v>
      </c>
      <c r="K13" s="172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270</v>
      </c>
      <c r="L13" s="173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45</v>
      </c>
      <c r="M13" s="171">
        <f>IF(COUNT(Výsledky!$BK$3,Výsledky!$DH$3,Výsledky!$HP$3,Výsledky!$ID$3,Výsledky!$KO$3)=0,"",COUNT(Tipy!EF14,Tipy!ER14,Tipy!GN14,Tipy!GZ14,Tipy!IJ14)/COUNT(Výsledky!$BK$3,Výsledky!$DH$3,Výsledky!$HP$3,Výsledky!$ID$3,Výsledky!$KO$3))</f>
        <v>0</v>
      </c>
      <c r="N13" s="172">
        <f>IF(COUNT(Výsledky!$BK$3,Výsledky!$DH$3,Výsledky!$HP$3,Výsledky!$ID$3,Výsledky!$KO$3)=0,"",SUM(Výsledky!FG20,Výsledky!FU20,Výsledky!HY20,Výsledky!IM20,Výsledky!KC20))</f>
        <v>0</v>
      </c>
      <c r="O13" s="173" t="str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-</v>
      </c>
      <c r="P13" s="171" t="str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/>
      </c>
      <c r="Q13" s="172" t="str">
        <f>IF(COUNT(Výsledky!$GG$3,Výsledky!$HI$3,Výsledky!$IK$3,Výsledky!$KV$3,Výsledky!$ME$3,Výsledky!$OI$3,Výsledky!$QT$3)=0,"",SUM(Výsledky!GW20,Výsledky!HD20,Výsledky!IF20,Výsledky!KJ20,Výsledky!MG20,Výsledky!OD20,Výsledky!QO20))</f>
        <v/>
      </c>
      <c r="R13" s="188" t="str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/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3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0.15789473684210525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10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0.52631578947368418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13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0.68421052631578949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8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0.42105263157894735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8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0.42105263157894735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2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0.10526315789473684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0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2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0.10526315789473684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4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0.21052631578947367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5" x14ac:dyDescent="0.2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670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41.875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0.7857142857142857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510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42.5</v>
      </c>
      <c r="J14" s="171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0.6</v>
      </c>
      <c r="K14" s="172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160</v>
      </c>
      <c r="L14" s="173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40</v>
      </c>
      <c r="M14" s="171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72">
        <f>IF(COUNT(Výsledky!$BK$3,Výsledky!$DH$3,Výsledky!$HP$3,Výsledky!$ID$3,Výsledky!$KO$3)=0,"",SUM(Výsledky!FG21,Výsledky!FU21,Výsledky!HY21,Výsledky!IM21,Výsledky!KC21))</f>
        <v>0</v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71" t="str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/>
      </c>
      <c r="Q14" s="172" t="str">
        <f>IF(COUNT(Výsledky!$GG$3,Výsledky!$HI$3,Výsledky!$IK$3,Výsledky!$KV$3,Výsledky!$ME$3,Výsledky!$OI$3,Výsledky!$QT$3)=0,"",SUM(Výsledky!GW21,Výsledky!HD21,Výsledky!IF21,Výsledky!KJ21,Výsledky!MG21,Výsledky!OD21,Výsledky!QO21))</f>
        <v/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/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3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0.21428571428571427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10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0.7142857142857143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13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0.9285714285714286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5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0.35714285714285715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5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0.35714285714285715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4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0.2857142857142857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0.14285714285714285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6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0.42857142857142855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5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0.35714285714285715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5" x14ac:dyDescent="0.2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0.76190476190476186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430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25.294117647058822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300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23.076923076923077</v>
      </c>
      <c r="J15" s="171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0.6</v>
      </c>
      <c r="K15" s="172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130</v>
      </c>
      <c r="L15" s="173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32.5</v>
      </c>
      <c r="M15" s="171">
        <f>IF(COUNT(Výsledky!$BK$3,Výsledky!$DH$3,Výsledky!$HP$3,Výsledky!$ID$3,Výsledky!$KO$3)=0,"",COUNT(Tipy!EF16,Tipy!ER16,Tipy!GN16,Tipy!GZ16,Tipy!IJ16)/COUNT(Výsledky!$BK$3,Výsledky!$DH$3,Výsledky!$HP$3,Výsledky!$ID$3,Výsledky!$KO$3))</f>
        <v>0</v>
      </c>
      <c r="N15" s="172">
        <f>IF(COUNT(Výsledky!$BK$3,Výsledky!$DH$3,Výsledky!$HP$3,Výsledky!$ID$3,Výsledky!$KO$3)=0,"",SUM(Výsledky!FG22,Výsledky!FU22,Výsledky!HY22,Výsledky!IM22,Výsledky!KC22))</f>
        <v>0</v>
      </c>
      <c r="O15" s="173" t="str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-</v>
      </c>
      <c r="P15" s="171" t="str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/>
      </c>
      <c r="Q15" s="172" t="str">
        <f>IF(COUNT(Výsledky!$GG$3,Výsledky!$HI$3,Výsledky!$IK$3,Výsledky!$KV$3,Výsledky!$ME$3,Výsledky!$OI$3,Výsledky!$QT$3)=0,"",SUM(Výsledky!GW22,Výsledky!HD22,Výsledky!IF22,Výsledky!KJ22,Výsledky!MG22,Výsledky!OD22,Výsledky!QO22))</f>
        <v/>
      </c>
      <c r="R15" s="188" t="str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/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10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0.625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10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0.625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7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0.4375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7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0.4375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0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1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6.25E-2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1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6.25E-2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6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0.375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5" x14ac:dyDescent="0.2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770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38.5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440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31.428571428571427</v>
      </c>
      <c r="J16" s="171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1</v>
      </c>
      <c r="K16" s="172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330</v>
      </c>
      <c r="L16" s="173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55</v>
      </c>
      <c r="M16" s="171">
        <f>IF(COUNT(Výsledky!$BK$3,Výsledky!$DH$3,Výsledky!$HP$3,Výsledky!$ID$3,Výsledky!$KO$3)=0,"",COUNT(Tipy!EF17,Tipy!ER17,Tipy!GN17,Tipy!GZ17,Tipy!IJ17)/COUNT(Výsledky!$BK$3,Výsledky!$DH$3,Výsledky!$HP$3,Výsledky!$ID$3,Výsledky!$KO$3))</f>
        <v>0</v>
      </c>
      <c r="N16" s="172">
        <f>IF(COUNT(Výsledky!$BK$3,Výsledky!$DH$3,Výsledky!$HP$3,Výsledky!$ID$3,Výsledky!$KO$3)=0,"",SUM(Výsledky!FG23,Výsledky!FU23,Výsledky!HY23,Výsledky!IM23,Výsledky!KC23))</f>
        <v>0</v>
      </c>
      <c r="O16" s="173" t="str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-</v>
      </c>
      <c r="P16" s="171" t="str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/>
      </c>
      <c r="Q16" s="172" t="str">
        <f>IF(COUNT(Výsledky!$GG$3,Výsledky!$HI$3,Výsledky!$IK$3,Výsledky!$KV$3,Výsledky!$ME$3,Výsledky!$OI$3,Výsledky!$QT$3)=0,"",SUM(Výsledky!GW23,Výsledky!HD23,Výsledky!IF23,Výsledky!KJ23,Výsledky!MG23,Výsledky!OD23,Výsledky!QO23))</f>
        <v/>
      </c>
      <c r="R16" s="188" t="str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/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4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0.22222222222222221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9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13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0.72222222222222221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9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9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3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0.16666666666666666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0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3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0.16666666666666666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11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0.61111111111111116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5" x14ac:dyDescent="0.2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0.95238095238095233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670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33.5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1.0714285714285714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480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32</v>
      </c>
      <c r="J17" s="171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1</v>
      </c>
      <c r="K17" s="172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190</v>
      </c>
      <c r="L17" s="173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38</v>
      </c>
      <c r="M17" s="171">
        <f>IF(COUNT(Výsledky!$BK$3,Výsledky!$DH$3,Výsledky!$HP$3,Výsledky!$ID$3,Výsledky!$KO$3)=0,"",COUNT(Tipy!EF18,Tipy!ER18,Tipy!GN18,Tipy!GZ18,Tipy!IJ18)/COUNT(Výsledky!$BK$3,Výsledky!$DH$3,Výsledky!$HP$3,Výsledky!$ID$3,Výsledky!$KO$3))</f>
        <v>0</v>
      </c>
      <c r="N17" s="172">
        <f>IF(COUNT(Výsledky!$BK$3,Výsledky!$DH$3,Výsledky!$HP$3,Výsledky!$ID$3,Výsledky!$KO$3)=0,"",SUM(Výsledky!FG24,Výsledky!FU24,Výsledky!HY24,Výsledky!IM24,Výsledky!KC24))</f>
        <v>0</v>
      </c>
      <c r="O17" s="173" t="str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-</v>
      </c>
      <c r="P17" s="171" t="str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/>
      </c>
      <c r="Q17" s="172" t="str">
        <f>IF(COUNT(Výsledky!$GG$3,Výsledky!$HI$3,Výsledky!$IK$3,Výsledky!$KV$3,Výsledky!$ME$3,Výsledky!$OI$3,Výsledky!$QT$3)=0,"",SUM(Výsledky!GW24,Výsledky!HD24,Výsledky!IF24,Výsledky!KJ24,Výsledky!MG24,Výsledky!OD24,Výsledky!QO24))</f>
        <v/>
      </c>
      <c r="R17" s="188" t="str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/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0.05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14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15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0.75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9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0.45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9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0.45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5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0.25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0.05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6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0.3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2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5" x14ac:dyDescent="0.2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0.2857142857142857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0.42857142857142855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71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72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71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72">
        <f>IF(COUNT(Výsledky!$BK$3,Výsledky!$DH$3,Výsledky!$HP$3,Výsledky!$ID$3,Výsledky!$KO$3)=0,"",SUM(Výsledky!FG25,Výsledky!FU25,Výsledky!HY25,Výsledky!IM25,Výsledky!KC25))</f>
        <v>0</v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71" t="str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/>
      </c>
      <c r="Q18" s="172" t="str">
        <f>IF(COUNT(Výsledky!$GG$3,Výsledky!$HI$3,Výsledky!$IK$3,Výsledky!$KV$3,Výsledky!$ME$3,Výsledky!$OI$3,Výsledky!$QT$3)=0,"",SUM(Výsledky!GW25,Výsledky!HD25,Výsledky!IF25,Výsledky!KJ25,Výsledky!MG25,Výsledky!OD25,Výsledky!QO25))</f>
        <v/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/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5" x14ac:dyDescent="0.2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830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39.523809523809526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1.0714285714285714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520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34.666666666666664</v>
      </c>
      <c r="J19" s="171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1.2</v>
      </c>
      <c r="K19" s="172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310</v>
      </c>
      <c r="L19" s="173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51.666666666666664</v>
      </c>
      <c r="M19" s="171">
        <f>IF(COUNT(Výsledky!$BK$3,Výsledky!$DH$3,Výsledky!$HP$3,Výsledky!$ID$3,Výsledky!$KO$3)=0,"",COUNT(Tipy!EF20,Tipy!ER20,Tipy!GN20,Tipy!GZ20,Tipy!IJ20)/COUNT(Výsledky!$BK$3,Výsledky!$DH$3,Výsledky!$HP$3,Výsledky!$ID$3,Výsledky!$KO$3))</f>
        <v>0</v>
      </c>
      <c r="N19" s="172">
        <f>IF(COUNT(Výsledky!$BK$3,Výsledky!$DH$3,Výsledky!$HP$3,Výsledky!$ID$3,Výsledky!$KO$3)=0,"",SUM(Výsledky!FG26,Výsledky!FU26,Výsledky!HY26,Výsledky!IM26,Výsledky!KC26))</f>
        <v>0</v>
      </c>
      <c r="O19" s="173" t="str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-</v>
      </c>
      <c r="P19" s="171" t="str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/>
      </c>
      <c r="Q19" s="172" t="str">
        <f>IF(COUNT(Výsledky!$GG$3,Výsledky!$HI$3,Výsledky!$IK$3,Výsledky!$KV$3,Výsledky!$ME$3,Výsledky!$OI$3,Výsledky!$QT$3)=0,"",SUM(Výsledky!GW26,Výsledky!HD26,Výsledky!IF26,Výsledky!KJ26,Výsledky!MG26,Výsledky!OD26,Výsledky!QO26))</f>
        <v/>
      </c>
      <c r="R19" s="188" t="str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/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4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0.19047619047619047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11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0.52380952380952384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15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0.7142857142857143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10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0.47619047619047616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10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0.47619047619047616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3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0.14285714285714285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1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4.7619047619047616E-2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4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0.19047619047619047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8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0.38095238095238093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5" x14ac:dyDescent="0.2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770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36.666666666666664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1.0714285714285714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600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40</v>
      </c>
      <c r="J20" s="171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1.2</v>
      </c>
      <c r="K20" s="172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170</v>
      </c>
      <c r="L20" s="173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28.333333333333332</v>
      </c>
      <c r="M20" s="171">
        <f>IF(COUNT(Výsledky!$BK$3,Výsledky!$DH$3,Výsledky!$HP$3,Výsledky!$ID$3,Výsledky!$KO$3)=0,"",COUNT(Tipy!EF21,Tipy!ER21,Tipy!GN21,Tipy!GZ21,Tipy!IJ21)/COUNT(Výsledky!$BK$3,Výsledky!$DH$3,Výsledky!$HP$3,Výsledky!$ID$3,Výsledky!$KO$3))</f>
        <v>0</v>
      </c>
      <c r="N20" s="172">
        <f>IF(COUNT(Výsledky!$BK$3,Výsledky!$DH$3,Výsledky!$HP$3,Výsledky!$ID$3,Výsledky!$KO$3)=0,"",SUM(Výsledky!FG27,Výsledky!FU27,Výsledky!HY27,Výsledky!IM27,Výsledky!KC27))</f>
        <v>0</v>
      </c>
      <c r="O20" s="173" t="str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-</v>
      </c>
      <c r="P20" s="171" t="str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/>
      </c>
      <c r="Q20" s="172" t="str">
        <f>IF(COUNT(Výsledky!$GG$3,Výsledky!$HI$3,Výsledky!$IK$3,Výsledky!$KV$3,Výsledky!$ME$3,Výsledky!$OI$3,Výsledky!$QT$3)=0,"",SUM(Výsledky!GW27,Výsledky!HD27,Výsledky!IF27,Výsledky!KJ27,Výsledky!MG27,Výsledky!OD27,Výsledky!QO27))</f>
        <v/>
      </c>
      <c r="R20" s="188" t="str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/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2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9.5238095238095233E-2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13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0.61904761904761907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15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0.7142857142857143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8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0.38095238095238093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8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0.38095238095238093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7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0.33333333333333331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7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0.33333333333333331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9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0.42857142857142855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5" x14ac:dyDescent="0.2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0.90476190476190477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680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35.789473684210527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390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30</v>
      </c>
      <c r="J21" s="171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1.2</v>
      </c>
      <c r="K21" s="172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290</v>
      </c>
      <c r="L21" s="173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48.333333333333336</v>
      </c>
      <c r="M21" s="171">
        <f>IF(COUNT(Výsledky!$BK$3,Výsledky!$DH$3,Výsledky!$HP$3,Výsledky!$ID$3,Výsledky!$KO$3)=0,"",COUNT(Tipy!EF22,Tipy!ER22,Tipy!GN22,Tipy!GZ22,Tipy!IJ22)/COUNT(Výsledky!$BK$3,Výsledky!$DH$3,Výsledky!$HP$3,Výsledky!$ID$3,Výsledky!$KO$3))</f>
        <v>0</v>
      </c>
      <c r="N21" s="172">
        <f>IF(COUNT(Výsledky!$BK$3,Výsledky!$DH$3,Výsledky!$HP$3,Výsledky!$ID$3,Výsledky!$KO$3)=0,"",SUM(Výsledky!FG28,Výsledky!FU28,Výsledky!HY28,Výsledky!IM28,Výsledky!KC28))</f>
        <v>0</v>
      </c>
      <c r="O21" s="173" t="str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-</v>
      </c>
      <c r="P21" s="171" t="str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/>
      </c>
      <c r="Q21" s="172" t="str">
        <f>IF(COUNT(Výsledky!$GG$3,Výsledky!$HI$3,Výsledky!$IK$3,Výsledky!$KV$3,Výsledky!$ME$3,Výsledky!$OI$3,Výsledky!$QT$3)=0,"",SUM(Výsledky!GW28,Výsledky!HD28,Výsledky!IF28,Výsledky!KJ28,Výsledky!MG28,Výsledky!OD28,Výsledky!QO28))</f>
        <v/>
      </c>
      <c r="R21" s="188" t="str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/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3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0.15789473684210525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11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0.57894736842105265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14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0.73684210526315785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8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0.42105263157894735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8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0.42105263157894735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4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0.21052631578947367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4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0.21052631578947367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4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0.21052631578947367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5" x14ac:dyDescent="0.2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590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28.095238095238095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1.0714285714285714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400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26.666666666666668</v>
      </c>
      <c r="J22" s="171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1.2</v>
      </c>
      <c r="K22" s="172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190</v>
      </c>
      <c r="L22" s="173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31.666666666666668</v>
      </c>
      <c r="M22" s="171">
        <f>IF(COUNT(Výsledky!$BK$3,Výsledky!$DH$3,Výsledky!$HP$3,Výsledky!$ID$3,Výsledky!$KO$3)=0,"",COUNT(Tipy!EF23,Tipy!ER23,Tipy!GN23,Tipy!GZ23,Tipy!IJ23)/COUNT(Výsledky!$BK$3,Výsledky!$DH$3,Výsledky!$HP$3,Výsledky!$ID$3,Výsledky!$KO$3))</f>
        <v>0</v>
      </c>
      <c r="N22" s="172">
        <f>IF(COUNT(Výsledky!$BK$3,Výsledky!$DH$3,Výsledky!$HP$3,Výsledky!$ID$3,Výsledky!$KO$3)=0,"",SUM(Výsledky!FG29,Výsledky!FU29,Výsledky!HY29,Výsledky!IM29,Výsledky!KC29))</f>
        <v>0</v>
      </c>
      <c r="O22" s="173" t="str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-</v>
      </c>
      <c r="P22" s="171" t="str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/>
      </c>
      <c r="Q22" s="172" t="str">
        <f>IF(COUNT(Výsledky!$GG$3,Výsledky!$HI$3,Výsledky!$IK$3,Výsledky!$KV$3,Výsledky!$ME$3,Výsledky!$OI$3,Výsledky!$QT$3)=0,"",SUM(Výsledky!GW29,Výsledky!HD29,Výsledky!IF29,Výsledky!KJ29,Výsledky!MG29,Výsledky!OD29,Výsledky!QO29))</f>
        <v/>
      </c>
      <c r="R22" s="188" t="str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/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4.7619047619047616E-2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14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0.66666666666666663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15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0.7142857142857143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7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7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2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9.5238095238095233E-2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2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9.5238095238095233E-2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7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5" x14ac:dyDescent="0.2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0.95238095238095233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640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32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1.0714285714285714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430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28.666666666666668</v>
      </c>
      <c r="J23" s="171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1</v>
      </c>
      <c r="K23" s="172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210</v>
      </c>
      <c r="L23" s="173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42</v>
      </c>
      <c r="M23" s="171">
        <f>IF(COUNT(Výsledky!$BK$3,Výsledky!$DH$3,Výsledky!$HP$3,Výsledky!$ID$3,Výsledky!$KO$3)=0,"",COUNT(Tipy!EF24,Tipy!ER24,Tipy!GN24,Tipy!GZ24,Tipy!IJ24)/COUNT(Výsledky!$BK$3,Výsledky!$DH$3,Výsledky!$HP$3,Výsledky!$ID$3,Výsledky!$KO$3))</f>
        <v>0</v>
      </c>
      <c r="N23" s="172">
        <f>IF(COUNT(Výsledky!$BK$3,Výsledky!$DH$3,Výsledky!$HP$3,Výsledky!$ID$3,Výsledky!$KO$3)=0,"",SUM(Výsledky!FG30,Výsledky!FU30,Výsledky!HY30,Výsledky!IM30,Výsledky!KC30))</f>
        <v>0</v>
      </c>
      <c r="O23" s="173" t="str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-</v>
      </c>
      <c r="P23" s="171" t="str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/>
      </c>
      <c r="Q23" s="172" t="str">
        <f>IF(COUNT(Výsledky!$GG$3,Výsledky!$HI$3,Výsledky!$IK$3,Výsledky!$KV$3,Výsledky!$ME$3,Výsledky!$OI$3,Výsledky!$QT$3)=0,"",SUM(Výsledky!GW30,Výsledky!HD30,Výsledky!IF30,Výsledky!KJ30,Výsledky!MG30,Výsledky!OD30,Výsledky!QO30))</f>
        <v/>
      </c>
      <c r="R23" s="188" t="str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/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0.05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12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13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0.65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10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10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3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0.15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3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0.15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8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5" x14ac:dyDescent="0.2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730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34.761904761904759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1.0714285714285714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520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34.666666666666664</v>
      </c>
      <c r="J24" s="171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1.2</v>
      </c>
      <c r="K24" s="172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210</v>
      </c>
      <c r="L24" s="173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35</v>
      </c>
      <c r="M24" s="171">
        <f>IF(COUNT(Výsledky!$BK$3,Výsledky!$DH$3,Výsledky!$HP$3,Výsledky!$ID$3,Výsledky!$KO$3)=0,"",COUNT(Tipy!EF25,Tipy!ER25,Tipy!GN25,Tipy!GZ25,Tipy!IJ25)/COUNT(Výsledky!$BK$3,Výsledky!$DH$3,Výsledky!$HP$3,Výsledky!$ID$3,Výsledky!$KO$3))</f>
        <v>0</v>
      </c>
      <c r="N24" s="172">
        <f>IF(COUNT(Výsledky!$BK$3,Výsledky!$DH$3,Výsledky!$HP$3,Výsledky!$ID$3,Výsledky!$KO$3)=0,"",SUM(Výsledky!FG31,Výsledky!FU31,Výsledky!HY31,Výsledky!IM31,Výsledky!KC31))</f>
        <v>0</v>
      </c>
      <c r="O24" s="173" t="str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-</v>
      </c>
      <c r="P24" s="171" t="str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/>
      </c>
      <c r="Q24" s="172" t="str">
        <f>IF(COUNT(Výsledky!$GG$3,Výsledky!$HI$3,Výsledky!$IK$3,Výsledky!$KV$3,Výsledky!$ME$3,Výsledky!$OI$3,Výsledky!$QT$3)=0,"",SUM(Výsledky!GW31,Výsledky!HD31,Výsledky!IF31,Výsledky!KJ31,Výsledky!MG31,Výsledky!OD31,Výsledky!QO31))</f>
        <v/>
      </c>
      <c r="R24" s="188" t="str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/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9.5238095238095233E-2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13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0.61904761904761907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15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0.7142857142857143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10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0.47619047619047616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10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0.47619047619047616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3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0.14285714285714285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1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4.7619047619047616E-2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4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0.19047619047619047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6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0.2857142857142857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5" x14ac:dyDescent="0.2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0.95238095238095233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850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42.5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540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38.571428571428569</v>
      </c>
      <c r="J25" s="171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1.2</v>
      </c>
      <c r="K25" s="172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310</v>
      </c>
      <c r="L25" s="173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51.666666666666664</v>
      </c>
      <c r="M25" s="171">
        <f>IF(COUNT(Výsledky!$BK$3,Výsledky!$DH$3,Výsledky!$HP$3,Výsledky!$ID$3,Výsledky!$KO$3)=0,"",COUNT(Tipy!EF26,Tipy!ER26,Tipy!GN26,Tipy!GZ26,Tipy!IJ26)/COUNT(Výsledky!$BK$3,Výsledky!$DH$3,Výsledky!$HP$3,Výsledky!$ID$3,Výsledky!$KO$3))</f>
        <v>0</v>
      </c>
      <c r="N25" s="172">
        <f>IF(COUNT(Výsledky!$BK$3,Výsledky!$DH$3,Výsledky!$HP$3,Výsledky!$ID$3,Výsledky!$KO$3)=0,"",SUM(Výsledky!FG32,Výsledky!FU32,Výsledky!HY32,Výsledky!IM32,Výsledky!KC32))</f>
        <v>0</v>
      </c>
      <c r="O25" s="173" t="str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-</v>
      </c>
      <c r="P25" s="171" t="str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/>
      </c>
      <c r="Q25" s="172" t="str">
        <f>IF(COUNT(Výsledky!$GG$3,Výsledky!$HI$3,Výsledky!$IK$3,Výsledky!$KV$3,Výsledky!$ME$3,Výsledky!$OI$3,Výsledky!$QT$3)=0,"",SUM(Výsledky!GW32,Výsledky!HD32,Výsledky!IF32,Výsledky!KJ32,Výsledky!MG32,Výsledky!OD32,Výsledky!QO32))</f>
        <v/>
      </c>
      <c r="R25" s="188" t="str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/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5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0.25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9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0.45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14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0.7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9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0.45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9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0.45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7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0.35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0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7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0.35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5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0.25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5" x14ac:dyDescent="0.2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0.95238095238095233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610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30.5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310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22.142857142857142</v>
      </c>
      <c r="J26" s="171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1.2</v>
      </c>
      <c r="K26" s="172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300</v>
      </c>
      <c r="L26" s="173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50</v>
      </c>
      <c r="M26" s="171">
        <f>IF(COUNT(Výsledky!$BK$3,Výsledky!$DH$3,Výsledky!$HP$3,Výsledky!$ID$3,Výsledky!$KO$3)=0,"",COUNT(Tipy!EF27,Tipy!ER27,Tipy!GN27,Tipy!GZ27,Tipy!IJ27)/COUNT(Výsledky!$BK$3,Výsledky!$DH$3,Výsledky!$HP$3,Výsledky!$ID$3,Výsledky!$KO$3))</f>
        <v>0</v>
      </c>
      <c r="N26" s="172">
        <f>IF(COUNT(Výsledky!$BK$3,Výsledky!$DH$3,Výsledky!$HP$3,Výsledky!$ID$3,Výsledky!$KO$3)=0,"",SUM(Výsledky!FG33,Výsledky!FU33,Výsledky!HY33,Výsledky!IM33,Výsledky!KC33))</f>
        <v>0</v>
      </c>
      <c r="O26" s="173" t="str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-</v>
      </c>
      <c r="P26" s="171" t="str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/>
      </c>
      <c r="Q26" s="172" t="str">
        <f>IF(COUNT(Výsledky!$GG$3,Výsledky!$HI$3,Výsledky!$IK$3,Výsledky!$KV$3,Výsledky!$ME$3,Výsledky!$OI$3,Výsledky!$QT$3)=0,"",SUM(Výsledky!GW33,Výsledky!HD33,Výsledky!IF33,Výsledky!KJ33,Výsledky!MG33,Výsledky!OD33,Výsledky!QO33))</f>
        <v/>
      </c>
      <c r="R26" s="188" t="str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/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1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0.05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12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13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0.65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9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0.45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9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0.45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4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0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4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5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0.25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5" x14ac:dyDescent="0.2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0.95238095238095233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680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32.38095238095238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510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34</v>
      </c>
      <c r="J27" s="171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1.2</v>
      </c>
      <c r="K27" s="172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170</v>
      </c>
      <c r="L27" s="173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28.333333333333332</v>
      </c>
      <c r="M27" s="171">
        <f>IF(COUNT(Výsledky!$BK$3,Výsledky!$DH$3,Výsledky!$HP$3,Výsledky!$ID$3,Výsledky!$KO$3)=0,"",COUNT(Tipy!EF28,Tipy!ER28,Tipy!GN28,Tipy!GZ28,Tipy!IJ28)/COUNT(Výsledky!$BK$3,Výsledky!$DH$3,Výsledky!$HP$3,Výsledky!$ID$3,Výsledky!$KO$3))</f>
        <v>0</v>
      </c>
      <c r="N27" s="172">
        <f>IF(COUNT(Výsledky!$BK$3,Výsledky!$DH$3,Výsledky!$HP$3,Výsledky!$ID$3,Výsledky!$KO$3)=0,"",SUM(Výsledky!FG34,Výsledky!FU34,Výsledky!HY34,Výsledky!IM34,Výsledky!KC34))</f>
        <v>0</v>
      </c>
      <c r="O27" s="173" t="str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-</v>
      </c>
      <c r="P27" s="171" t="str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/>
      </c>
      <c r="Q27" s="172" t="str">
        <f>IF(COUNT(Výsledky!$GG$3,Výsledky!$HI$3,Výsledky!$IK$3,Výsledky!$KV$3,Výsledky!$ME$3,Výsledky!$OI$3,Výsledky!$QT$3)=0,"",SUM(Výsledky!GW34,Výsledky!HD34,Výsledky!IF34,Výsledky!KJ34,Výsledky!MG34,Výsledky!OD34,Výsledky!QO34))</f>
        <v/>
      </c>
      <c r="R27" s="188" t="str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/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0.15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12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15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0.75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8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0.4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8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0.4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2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0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2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6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5" x14ac:dyDescent="0.2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0.95238095238095233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710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37.368421052631582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460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35.384615384615387</v>
      </c>
      <c r="J28" s="171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1.2</v>
      </c>
      <c r="K28" s="172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250</v>
      </c>
      <c r="L28" s="173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41.666666666666664</v>
      </c>
      <c r="M28" s="171">
        <f>IF(COUNT(Výsledky!$BK$3,Výsledky!$DH$3,Výsledky!$HP$3,Výsledky!$ID$3,Výsledky!$KO$3)=0,"",COUNT(Tipy!EF29,Tipy!ER29,Tipy!GN29,Tipy!GZ29,Tipy!IJ29)/COUNT(Výsledky!$BK$3,Výsledky!$DH$3,Výsledky!$HP$3,Výsledky!$ID$3,Výsledky!$KO$3))</f>
        <v>0</v>
      </c>
      <c r="N28" s="172">
        <f>IF(COUNT(Výsledky!$BK$3,Výsledky!$DH$3,Výsledky!$HP$3,Výsledky!$ID$3,Výsledky!$KO$3)=0,"",SUM(Výsledky!FG35,Výsledky!FU35,Výsledky!HY35,Výsledky!IM35,Výsledky!KC35))</f>
        <v>0</v>
      </c>
      <c r="O28" s="173" t="str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-</v>
      </c>
      <c r="P28" s="171" t="str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/>
      </c>
      <c r="Q28" s="172" t="str">
        <f>IF(COUNT(Výsledky!$GG$3,Výsledky!$HI$3,Výsledky!$IK$3,Výsledky!$KV$3,Výsledky!$ME$3,Výsledky!$OI$3,Výsledky!$QT$3)=0,"",SUM(Výsledky!GW35,Výsledky!HD35,Výsledky!IF35,Výsledky!KJ35,Výsledky!MG35,Výsledky!OD35,Výsledky!QO35))</f>
        <v/>
      </c>
      <c r="R28" s="188" t="str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/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9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0.45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13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0.65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9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0.45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9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0.45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3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0.15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0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3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0.15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5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0.25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5" x14ac:dyDescent="0.2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0.47619047619047616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370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37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220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31.428571428571427</v>
      </c>
      <c r="J29" s="171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0.6</v>
      </c>
      <c r="K29" s="172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150</v>
      </c>
      <c r="L29" s="173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50</v>
      </c>
      <c r="M29" s="171">
        <f>IF(COUNT(Výsledky!$BK$3,Výsledky!$DH$3,Výsledky!$HP$3,Výsledky!$ID$3,Výsledky!$KO$3)=0,"",COUNT(Tipy!EF30,Tipy!ER30,Tipy!GN30,Tipy!GZ30,Tipy!IJ30)/COUNT(Výsledky!$BK$3,Výsledky!$DH$3,Výsledky!$HP$3,Výsledky!$ID$3,Výsledky!$KO$3))</f>
        <v>0</v>
      </c>
      <c r="N29" s="172">
        <f>IF(COUNT(Výsledky!$BK$3,Výsledky!$DH$3,Výsledky!$HP$3,Výsledky!$ID$3,Výsledky!$KO$3)=0,"",SUM(Výsledky!FG36,Výsledky!FU36,Výsledky!HY36,Výsledky!IM36,Výsledky!KC36))</f>
        <v>0</v>
      </c>
      <c r="O29" s="173" t="str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-</v>
      </c>
      <c r="P29" s="171" t="str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/>
      </c>
      <c r="Q29" s="172" t="str">
        <f>IF(COUNT(Výsledky!$GG$3,Výsledky!$HI$3,Výsledky!$IK$3,Výsledky!$KV$3,Výsledky!$ME$3,Výsledky!$OI$3,Výsledky!$QT$3)=0,"",SUM(Výsledky!GW36,Výsledky!HD36,Výsledky!IF36,Výsledky!KJ36,Výsledky!MG36,Výsledky!OD36,Výsledky!QO36))</f>
        <v/>
      </c>
      <c r="R29" s="188" t="str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/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0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8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0.8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8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0.8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5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0.5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5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0.5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3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3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5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0.5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5" x14ac:dyDescent="0.2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0.90476190476190477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530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27.894736842105264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300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23.076923076923077</v>
      </c>
      <c r="J30" s="171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1.2</v>
      </c>
      <c r="K30" s="172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230</v>
      </c>
      <c r="L30" s="173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38.333333333333336</v>
      </c>
      <c r="M30" s="171">
        <f>IF(COUNT(Výsledky!$BK$3,Výsledky!$DH$3,Výsledky!$HP$3,Výsledky!$ID$3,Výsledky!$KO$3)=0,"",COUNT(Tipy!EF31,Tipy!ER31,Tipy!GN31,Tipy!GZ31,Tipy!IJ31)/COUNT(Výsledky!$BK$3,Výsledky!$DH$3,Výsledky!$HP$3,Výsledky!$ID$3,Výsledky!$KO$3))</f>
        <v>0</v>
      </c>
      <c r="N30" s="172">
        <f>IF(COUNT(Výsledky!$BK$3,Výsledky!$DH$3,Výsledky!$HP$3,Výsledky!$ID$3,Výsledky!$KO$3)=0,"",SUM(Výsledky!FG37,Výsledky!FU37,Výsledky!HY37,Výsledky!IM37,Výsledky!KC37))</f>
        <v>0</v>
      </c>
      <c r="O30" s="173" t="str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-</v>
      </c>
      <c r="P30" s="171" t="str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/>
      </c>
      <c r="Q30" s="172" t="str">
        <f>IF(COUNT(Výsledky!$GG$3,Výsledky!$HI$3,Výsledky!$IK$3,Výsledky!$KV$3,Výsledky!$ME$3,Výsledky!$OI$3,Výsledky!$QT$3)=0,"",SUM(Výsledky!GW37,Výsledky!HD37,Výsledky!IF37,Výsledky!KJ37,Výsledky!MG37,Výsledky!OD37,Výsledky!QO37))</f>
        <v/>
      </c>
      <c r="R30" s="188" t="str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/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0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13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0.68421052631578949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13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0.68421052631578949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7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0.36842105263157893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7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0.36842105263157893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2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0.10526315789473684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0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2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0.10526315789473684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9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0.47368421052631576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5" x14ac:dyDescent="0.2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0.95238095238095233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830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39.523809523809526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510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34</v>
      </c>
      <c r="J31" s="171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1.2</v>
      </c>
      <c r="K31" s="172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320</v>
      </c>
      <c r="L31" s="173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53.333333333333336</v>
      </c>
      <c r="M31" s="171">
        <f>IF(COUNT(Výsledky!$BK$3,Výsledky!$DH$3,Výsledky!$HP$3,Výsledky!$ID$3,Výsledky!$KO$3)=0,"",COUNT(Tipy!EF32,Tipy!ER32,Tipy!GN32,Tipy!GZ32,Tipy!IJ32)/COUNT(Výsledky!$BK$3,Výsledky!$DH$3,Výsledky!$HP$3,Výsledky!$ID$3,Výsledky!$KO$3))</f>
        <v>0</v>
      </c>
      <c r="N31" s="172">
        <f>IF(COUNT(Výsledky!$BK$3,Výsledky!$DH$3,Výsledky!$HP$3,Výsledky!$ID$3,Výsledky!$KO$3)=0,"",SUM(Výsledky!FG38,Výsledky!FU38,Výsledky!HY38,Výsledky!IM38,Výsledky!KC38))</f>
        <v>0</v>
      </c>
      <c r="O31" s="173" t="str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-</v>
      </c>
      <c r="P31" s="171" t="str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/>
      </c>
      <c r="Q31" s="172" t="str">
        <f>IF(COUNT(Výsledky!$GG$3,Výsledky!$HI$3,Výsledky!$IK$3,Výsledky!$KV$3,Výsledky!$ME$3,Výsledky!$OI$3,Výsledky!$QT$3)=0,"",SUM(Výsledky!GW38,Výsledky!HD38,Výsledky!IF38,Výsledky!KJ38,Výsledky!MG38,Výsledky!OD38,Výsledky!QO38))</f>
        <v/>
      </c>
      <c r="R31" s="188" t="str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/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4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11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0.55000000000000004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15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0.75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10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10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5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0.25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0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5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0.25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7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0.35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5" x14ac:dyDescent="0.2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400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250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22.727272727272727</v>
      </c>
      <c r="J32" s="171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1</v>
      </c>
      <c r="K32" s="172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150</v>
      </c>
      <c r="L32" s="173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30</v>
      </c>
      <c r="M32" s="171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72">
        <f>IF(COUNT(Výsledky!$BK$3,Výsledky!$DH$3,Výsledky!$HP$3,Výsledky!$ID$3,Výsledky!$KO$3)=0,"",SUM(Výsledky!FG39,Výsledky!FU39,Výsledky!HY39,Výsledky!IM39,Výsledky!KC39))</f>
        <v>0</v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71" t="str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/>
      </c>
      <c r="Q32" s="172" t="str">
        <f>IF(COUNT(Výsledky!$GG$3,Výsledky!$HI$3,Výsledky!$IK$3,Výsledky!$KV$3,Výsledky!$ME$3,Výsledky!$OI$3,Výsledky!$QT$3)=0,"",SUM(Výsledky!GW39,Výsledky!HD39,Výsledky!IF39,Výsledky!KJ39,Výsledky!MG39,Výsledky!OD39,Výsledky!QO39))</f>
        <v/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/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5.5555555555555552E-2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9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10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0.55555555555555558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2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2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4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4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4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5" x14ac:dyDescent="0.2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0.95238095238095233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800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38.095238095238095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490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32.666666666666664</v>
      </c>
      <c r="J33" s="171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1.2</v>
      </c>
      <c r="K33" s="172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310</v>
      </c>
      <c r="L33" s="173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51.666666666666664</v>
      </c>
      <c r="M33" s="171">
        <f>IF(COUNT(Výsledky!$BK$3,Výsledky!$DH$3,Výsledky!$HP$3,Výsledky!$ID$3,Výsledky!$KO$3)=0,"",COUNT(Tipy!EF34,Tipy!ER34,Tipy!GN34,Tipy!GZ34,Tipy!IJ34)/COUNT(Výsledky!$BK$3,Výsledky!$DH$3,Výsledky!$HP$3,Výsledky!$ID$3,Výsledky!$KO$3))</f>
        <v>0</v>
      </c>
      <c r="N33" s="172">
        <f>IF(COUNT(Výsledky!$BK$3,Výsledky!$DH$3,Výsledky!$HP$3,Výsledky!$ID$3,Výsledky!$KO$3)=0,"",SUM(Výsledky!FG40,Výsledky!FU40,Výsledky!HY40,Výsledky!IM40,Výsledky!KC40))</f>
        <v>0</v>
      </c>
      <c r="O33" s="173" t="str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-</v>
      </c>
      <c r="P33" s="171" t="str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/>
      </c>
      <c r="Q33" s="172" t="str">
        <f>IF(COUNT(Výsledky!$GG$3,Výsledky!$HI$3,Výsledky!$IK$3,Výsledky!$KV$3,Výsledky!$ME$3,Výsledky!$OI$3,Výsledky!$QT$3)=0,"",SUM(Výsledky!GW40,Výsledky!HD40,Výsledky!IF40,Výsledky!KJ40,Výsledky!MG40,Výsledky!OD40,Výsledky!QO40))</f>
        <v/>
      </c>
      <c r="R33" s="188" t="str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/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4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0.2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12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16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0.8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11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0.55000000000000004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11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0.55000000000000004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2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2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6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0.3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5" x14ac:dyDescent="0.2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9.5238095238095233E-2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0.14285714285714285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72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71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72">
        <f>IF(COUNT(Výsledky!$BK$3,Výsledky!$DH$3,Výsledky!$HP$3,Výsledky!$ID$3,Výsledky!$KO$3)=0,"",SUM(Výsledky!FG41,Výsledky!FU41,Výsledky!HY41,Výsledky!IM41,Výsledky!KC41))</f>
        <v>0</v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71" t="str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/>
      </c>
      <c r="Q34" s="172" t="str">
        <f>IF(COUNT(Výsledky!$GG$3,Výsledky!$HI$3,Výsledky!$IK$3,Výsledky!$KV$3,Výsledky!$ME$3,Výsledky!$OI$3,Výsledky!$QT$3)=0,"",SUM(Výsledky!GW41,Výsledky!HD41,Výsledky!IF41,Výsledky!KJ41,Výsledky!MG41,Výsledky!OD41,Výsledky!QO41))</f>
        <v/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/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5" x14ac:dyDescent="0.2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0.95238095238095233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850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44.736842105263158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490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37.692307692307693</v>
      </c>
      <c r="J35" s="171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1.2</v>
      </c>
      <c r="K35" s="172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360</v>
      </c>
      <c r="L35" s="173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60</v>
      </c>
      <c r="M35" s="171">
        <f>IF(COUNT(Výsledky!$BK$3,Výsledky!$DH$3,Výsledky!$HP$3,Výsledky!$ID$3,Výsledky!$KO$3)=0,"",COUNT(Tipy!EF36,Tipy!ER36,Tipy!GN36,Tipy!GZ36,Tipy!IJ36)/COUNT(Výsledky!$BK$3,Výsledky!$DH$3,Výsledky!$HP$3,Výsledky!$ID$3,Výsledky!$KO$3))</f>
        <v>0</v>
      </c>
      <c r="N35" s="172">
        <f>IF(COUNT(Výsledky!$BK$3,Výsledky!$DH$3,Výsledky!$HP$3,Výsledky!$ID$3,Výsledky!$KO$3)=0,"",SUM(Výsledky!FG42,Výsledky!FU42,Výsledky!HY42,Výsledky!IM42,Výsledky!KC42))</f>
        <v>0</v>
      </c>
      <c r="O35" s="173" t="str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-</v>
      </c>
      <c r="P35" s="171" t="str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/>
      </c>
      <c r="Q35" s="172" t="str">
        <f>IF(COUNT(Výsledky!$GG$3,Výsledky!$HI$3,Výsledky!$IK$3,Výsledky!$KV$3,Výsledky!$ME$3,Výsledky!$OI$3,Výsledky!$QT$3)=0,"",SUM(Výsledky!GW42,Výsledky!HD42,Výsledky!IF42,Výsledky!KJ42,Výsledky!MG42,Výsledky!OD42,Výsledky!QO42))</f>
        <v/>
      </c>
      <c r="R35" s="188" t="str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/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4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10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14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0.7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12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12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6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6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5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0.25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5" x14ac:dyDescent="0.2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0.7142857142857143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650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46.428571428571431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0.7857142857142857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420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42</v>
      </c>
      <c r="J36" s="171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0.8</v>
      </c>
      <c r="K36" s="172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230</v>
      </c>
      <c r="L36" s="173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57.5</v>
      </c>
      <c r="M36" s="171">
        <f>IF(COUNT(Výsledky!$BK$3,Výsledky!$DH$3,Výsledky!$HP$3,Výsledky!$ID$3,Výsledky!$KO$3)=0,"",COUNT(Tipy!EF37,Tipy!ER37,Tipy!GN37,Tipy!GZ37,Tipy!IJ37)/COUNT(Výsledky!$BK$3,Výsledky!$DH$3,Výsledky!$HP$3,Výsledky!$ID$3,Výsledky!$KO$3))</f>
        <v>0</v>
      </c>
      <c r="N36" s="172">
        <f>IF(COUNT(Výsledky!$BK$3,Výsledky!$DH$3,Výsledky!$HP$3,Výsledky!$ID$3,Výsledky!$KO$3)=0,"",SUM(Výsledky!FG43,Výsledky!FU43,Výsledky!HY43,Výsledky!IM43,Výsledky!KC43))</f>
        <v>0</v>
      </c>
      <c r="O36" s="173" t="str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-</v>
      </c>
      <c r="P36" s="171" t="str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/>
      </c>
      <c r="Q36" s="172" t="str">
        <f>IF(COUNT(Výsledky!$GG$3,Výsledky!$HI$3,Výsledky!$IK$3,Výsledky!$KV$3,Výsledky!$ME$3,Výsledky!$OI$3,Výsledky!$QT$3)=0,"",SUM(Výsledky!GW43,Výsledky!HD43,Výsledky!IF43,Výsledky!KJ43,Výsledky!MG43,Výsledky!OD43,Výsledky!QO43))</f>
        <v/>
      </c>
      <c r="R36" s="188" t="str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/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5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0.33333333333333331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8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0.53333333333333333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13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0.8666666666666667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4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0.26666666666666666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4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0.26666666666666666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2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0.13333333333333333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1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6.6666666666666666E-2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3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4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0.26666666666666666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5" x14ac:dyDescent="0.2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9.5238095238095233E-2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0.14285714285714285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72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71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72">
        <f>IF(COUNT(Výsledky!$BK$3,Výsledky!$DH$3,Výsledky!$HP$3,Výsledky!$ID$3,Výsledky!$KO$3)=0,"",SUM(Výsledky!FG44,Výsledky!FU44,Výsledky!HY44,Výsledky!IM44,Výsledky!KC44))</f>
        <v>0</v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71" t="str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/>
      </c>
      <c r="Q37" s="172" t="str">
        <f>IF(COUNT(Výsledky!$GG$3,Výsledky!$HI$3,Výsledky!$IK$3,Výsledky!$KV$3,Výsledky!$ME$3,Výsledky!$OI$3,Výsledky!$QT$3)=0,"",SUM(Výsledky!GW44,Výsledky!HD44,Výsledky!IF44,Výsledky!KJ44,Výsledky!MG44,Výsledky!OD44,Výsledky!QO44))</f>
        <v/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/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5" x14ac:dyDescent="0.2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0.14285714285714285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0.21428571428571427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72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71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72">
        <f>IF(COUNT(Výsledky!$BK$3,Výsledky!$DH$3,Výsledky!$HP$3,Výsledky!$ID$3,Výsledky!$KO$3)=0,"",SUM(Výsledky!FG45,Výsledky!FU45,Výsledky!HY45,Výsledky!IM45,Výsledky!KC45))</f>
        <v>0</v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71" t="str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/>
      </c>
      <c r="Q38" s="172" t="str">
        <f>IF(COUNT(Výsledky!$GG$3,Výsledky!$HI$3,Výsledky!$IK$3,Výsledky!$KV$3,Výsledky!$ME$3,Výsledky!$OI$3,Výsledky!$QT$3)=0,"",SUM(Výsledky!GW45,Výsledky!HD45,Výsledky!IF45,Výsledky!KJ45,Výsledky!MG45,Výsledky!OD45,Výsledky!QO45))</f>
        <v/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/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5" x14ac:dyDescent="0.2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0.80952380952380953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660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36.666666666666664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0.7857142857142857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420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35</v>
      </c>
      <c r="J39" s="171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1.2</v>
      </c>
      <c r="K39" s="172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240</v>
      </c>
      <c r="L39" s="173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40</v>
      </c>
      <c r="M39" s="171">
        <f>IF(COUNT(Výsledky!$BK$3,Výsledky!$DH$3,Výsledky!$HP$3,Výsledky!$ID$3,Výsledky!$KO$3)=0,"",COUNT(Tipy!EF40,Tipy!ER40,Tipy!GN40,Tipy!GZ40,Tipy!IJ40)/COUNT(Výsledky!$BK$3,Výsledky!$DH$3,Výsledky!$HP$3,Výsledky!$ID$3,Výsledky!$KO$3))</f>
        <v>0</v>
      </c>
      <c r="N39" s="172">
        <f>IF(COUNT(Výsledky!$BK$3,Výsledky!$DH$3,Výsledky!$HP$3,Výsledky!$ID$3,Výsledky!$KO$3)=0,"",SUM(Výsledky!FG46,Výsledky!FU46,Výsledky!HY46,Výsledky!IM46,Výsledky!KC46))</f>
        <v>0</v>
      </c>
      <c r="O39" s="173" t="str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-</v>
      </c>
      <c r="P39" s="171" t="str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/>
      </c>
      <c r="Q39" s="172" t="str">
        <f>IF(COUNT(Výsledky!$GG$3,Výsledky!$HI$3,Výsledky!$IK$3,Výsledky!$KV$3,Výsledky!$ME$3,Výsledky!$OI$3,Výsledky!$QT$3)=0,"",SUM(Výsledky!GW46,Výsledky!HD46,Výsledky!IF46,Výsledky!KJ46,Výsledky!MG46,Výsledky!OD46,Výsledky!QO46))</f>
        <v/>
      </c>
      <c r="R39" s="188" t="str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/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0.11764705882352941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12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0.70588235294117652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14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0.82352941176470584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7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0.41176470588235292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7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0.41176470588235292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5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0.29411764705882354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0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5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0.29411764705882354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6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0.35294117647058826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5" x14ac:dyDescent="0.2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0.95238095238095233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570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30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340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26.153846153846153</v>
      </c>
      <c r="J40" s="171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1.2</v>
      </c>
      <c r="K40" s="172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230</v>
      </c>
      <c r="L40" s="173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38.333333333333336</v>
      </c>
      <c r="M40" s="171">
        <f>IF(COUNT(Výsledky!$BK$3,Výsledky!$DH$3,Výsledky!$HP$3,Výsledky!$ID$3,Výsledky!$KO$3)=0,"",COUNT(Tipy!EF41,Tipy!ER41,Tipy!GN41,Tipy!GZ41,Tipy!IJ41)/COUNT(Výsledky!$BK$3,Výsledky!$DH$3,Výsledky!$HP$3,Výsledky!$ID$3,Výsledky!$KO$3))</f>
        <v>0</v>
      </c>
      <c r="N40" s="172">
        <f>IF(COUNT(Výsledky!$BK$3,Výsledky!$DH$3,Výsledky!$HP$3,Výsledky!$ID$3,Výsledky!$KO$3)=0,"",SUM(Výsledky!FG47,Výsledky!FU47,Výsledky!HY47,Výsledky!IM47,Výsledky!KC47))</f>
        <v>0</v>
      </c>
      <c r="O40" s="173" t="str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-</v>
      </c>
      <c r="P40" s="171" t="str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/>
      </c>
      <c r="Q40" s="172" t="str">
        <f>IF(COUNT(Výsledky!$GG$3,Výsledky!$HI$3,Výsledky!$IK$3,Výsledky!$KV$3,Výsledky!$ME$3,Výsledky!$OI$3,Výsledky!$QT$3)=0,"",SUM(Výsledky!GW47,Výsledky!HD47,Výsledky!IF47,Výsledky!KJ47,Výsledky!MG47,Výsledky!OD47,Výsledky!QO47))</f>
        <v/>
      </c>
      <c r="R40" s="188" t="str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/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1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0.05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12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13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0.65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6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6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5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0.25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0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5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0.25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5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0.25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5" x14ac:dyDescent="0.2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0.90476190476190477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690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36.315789473684212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500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35.714285714285715</v>
      </c>
      <c r="J41" s="171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1</v>
      </c>
      <c r="K41" s="172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190</v>
      </c>
      <c r="L41" s="173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38</v>
      </c>
      <c r="M41" s="171">
        <f>IF(COUNT(Výsledky!$BK$3,Výsledky!$DH$3,Výsledky!$HP$3,Výsledky!$ID$3,Výsledky!$KO$3)=0,"",COUNT(Tipy!EF42,Tipy!ER42,Tipy!GN42,Tipy!GZ42,Tipy!IJ42)/COUNT(Výsledky!$BK$3,Výsledky!$DH$3,Výsledky!$HP$3,Výsledky!$ID$3,Výsledky!$KO$3))</f>
        <v>0</v>
      </c>
      <c r="N41" s="172">
        <f>IF(COUNT(Výsledky!$BK$3,Výsledky!$DH$3,Výsledky!$HP$3,Výsledky!$ID$3,Výsledky!$KO$3)=0,"",SUM(Výsledky!FG48,Výsledky!FU48,Výsledky!HY48,Výsledky!IM48,Výsledky!KC48))</f>
        <v>0</v>
      </c>
      <c r="O41" s="173" t="str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-</v>
      </c>
      <c r="P41" s="171" t="str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/>
      </c>
      <c r="Q41" s="172" t="str">
        <f>IF(COUNT(Výsledky!$GG$3,Výsledky!$HI$3,Výsledky!$IK$3,Výsledky!$KV$3,Výsledky!$ME$3,Výsledky!$OI$3,Výsledky!$QT$3)=0,"",SUM(Výsledky!GW48,Výsledky!HD48,Výsledky!IF48,Výsledky!KJ48,Výsledky!MG48,Výsledky!OD48,Výsledky!QO48))</f>
        <v/>
      </c>
      <c r="R41" s="188" t="str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/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4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0.21052631578947367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10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0.52631578947368418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14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0.73684210526315785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10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0.52631578947368418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10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0.52631578947368418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0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0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5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0.26315789473684209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5" x14ac:dyDescent="0.2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0.23809523809523808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0.35714285714285715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71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72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71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72">
        <f>IF(COUNT(Výsledky!$BK$3,Výsledky!$DH$3,Výsledky!$HP$3,Výsledky!$ID$3,Výsledky!$KO$3)=0,"",SUM(Výsledky!FG49,Výsledky!FU49,Výsledky!HY49,Výsledky!IM49,Výsledky!KC49))</f>
        <v>0</v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71" t="str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/>
      </c>
      <c r="Q42" s="172" t="str">
        <f>IF(COUNT(Výsledky!$GG$3,Výsledky!$HI$3,Výsledky!$IK$3,Výsledky!$KV$3,Výsledky!$ME$3,Výsledky!$OI$3,Výsledky!$QT$3)=0,"",SUM(Výsledky!GW49,Výsledky!HD49,Výsledky!IF49,Výsledky!KJ49,Výsledky!MG49,Výsledky!OD49,Výsledky!QO49))</f>
        <v/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/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5" x14ac:dyDescent="0.2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0.90476190476190477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650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34.210526315789473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420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30</v>
      </c>
      <c r="J43" s="171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1</v>
      </c>
      <c r="K43" s="172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230</v>
      </c>
      <c r="L43" s="173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46</v>
      </c>
      <c r="M43" s="171">
        <f>IF(COUNT(Výsledky!$BK$3,Výsledky!$DH$3,Výsledky!$HP$3,Výsledky!$ID$3,Výsledky!$KO$3)=0,"",COUNT(Tipy!EF44,Tipy!ER44,Tipy!GN44,Tipy!GZ44,Tipy!IJ44)/COUNT(Výsledky!$BK$3,Výsledky!$DH$3,Výsledky!$HP$3,Výsledky!$ID$3,Výsledky!$KO$3))</f>
        <v>0</v>
      </c>
      <c r="N43" s="172">
        <f>IF(COUNT(Výsledky!$BK$3,Výsledky!$DH$3,Výsledky!$HP$3,Výsledky!$ID$3,Výsledky!$KO$3)=0,"",SUM(Výsledky!FG50,Výsledky!FU50,Výsledky!HY50,Výsledky!IM50,Výsledky!KC50))</f>
        <v>0</v>
      </c>
      <c r="O43" s="173" t="str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-</v>
      </c>
      <c r="P43" s="171" t="str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/>
      </c>
      <c r="Q43" s="172" t="str">
        <f>IF(COUNT(Výsledky!$GG$3,Výsledky!$HI$3,Výsledky!$IK$3,Výsledky!$KV$3,Výsledky!$ME$3,Výsledky!$OI$3,Výsledky!$QT$3)=0,"",SUM(Výsledky!GW50,Výsledky!HD50,Výsledky!IF50,Výsledky!KJ50,Výsledky!MG50,Výsledky!OD50,Výsledky!QO50))</f>
        <v/>
      </c>
      <c r="R43" s="188" t="str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/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1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5.2631578947368418E-2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10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0.52631578947368418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11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0.57894736842105265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13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0.68421052631578949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13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0.68421052631578949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4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0.21052631578947367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0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4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0.21052631578947367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5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0.26315789473684209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5" x14ac:dyDescent="0.2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0.19047619047619047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0.2857142857142857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72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71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72">
        <f>IF(COUNT(Výsledky!$BK$3,Výsledky!$DH$3,Výsledky!$HP$3,Výsledky!$ID$3,Výsledky!$KO$3)=0,"",SUM(Výsledky!FG51,Výsledky!FU51,Výsledky!HY51,Výsledky!IM51,Výsledky!KC51))</f>
        <v>0</v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71" t="str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/>
      </c>
      <c r="Q44" s="172" t="str">
        <f>IF(COUNT(Výsledky!$GG$3,Výsledky!$HI$3,Výsledky!$IK$3,Výsledky!$KV$3,Výsledky!$ME$3,Výsledky!$OI$3,Výsledky!$QT$3)=0,"",SUM(Výsledky!GW51,Výsledky!HD51,Výsledky!IF51,Výsledky!KJ51,Výsledky!MG51,Výsledky!OD51,Výsledky!QO51))</f>
        <v/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/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5" x14ac:dyDescent="0.2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0.2857142857142857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0.35714285714285715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71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0.2</v>
      </c>
      <c r="K45" s="172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73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71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72">
        <f>IF(COUNT(Výsledky!$BK$3,Výsledky!$DH$3,Výsledky!$HP$3,Výsledky!$ID$3,Výsledky!$KO$3)=0,"",SUM(Výsledky!FG52,Výsledky!FU52,Výsledky!HY52,Výsledky!IM52,Výsledky!KC52))</f>
        <v>0</v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71" t="str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/>
      </c>
      <c r="Q45" s="172" t="str">
        <f>IF(COUNT(Výsledky!$GG$3,Výsledky!$HI$3,Výsledky!$IK$3,Výsledky!$KV$3,Výsledky!$ME$3,Výsledky!$OI$3,Výsledky!$QT$3)=0,"",SUM(Výsledky!GW52,Výsledky!HD52,Výsledky!IF52,Výsledky!KJ52,Výsledky!MG52,Výsledky!OD52,Výsledky!QO52))</f>
        <v/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/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5" x14ac:dyDescent="0.2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0.5714285714285714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490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40.833333333333336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0.7857142857142857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43.636363636363633</v>
      </c>
      <c r="J46" s="171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0.2</v>
      </c>
      <c r="K46" s="172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73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71">
        <f>IF(COUNT(Výsledky!$BK$3,Výsledky!$DH$3,Výsledky!$HP$3,Výsledky!$ID$3,Výsledky!$KO$3)=0,"",COUNT(Tipy!EF47,Tipy!ER47,Tipy!GN47,Tipy!GZ47,Tipy!IJ47)/COUNT(Výsledky!$BK$3,Výsledky!$DH$3,Výsledky!$HP$3,Výsledky!$ID$3,Výsledky!$KO$3))</f>
        <v>0</v>
      </c>
      <c r="N46" s="172">
        <f>IF(COUNT(Výsledky!$BK$3,Výsledky!$DH$3,Výsledky!$HP$3,Výsledky!$ID$3,Výsledky!$KO$3)=0,"",SUM(Výsledky!FG53,Výsledky!FU53,Výsledky!HY53,Výsledky!IM53,Výsledky!KC53))</f>
        <v>0</v>
      </c>
      <c r="O46" s="173" t="str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-</v>
      </c>
      <c r="P46" s="171" t="str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/>
      </c>
      <c r="Q46" s="172" t="str">
        <f>IF(COUNT(Výsledky!$GG$3,Výsledky!$HI$3,Výsledky!$IK$3,Výsledky!$KV$3,Výsledky!$ME$3,Výsledky!$OI$3,Výsledky!$QT$3)=0,"",SUM(Výsledky!GW53,Výsledky!HD53,Výsledky!IF53,Výsledky!KJ53,Výsledky!MG53,Výsledky!OD53,Výsledky!QO53))</f>
        <v/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/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0.33333333333333331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0.33333333333333331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0.66666666666666663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1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8.3333333333333329E-2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1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8.3333333333333329E-2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0.25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5" x14ac:dyDescent="0.2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0.90476190476190477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690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36.315789473684212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450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32.142857142857146</v>
      </c>
      <c r="J47" s="171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1</v>
      </c>
      <c r="K47" s="172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240</v>
      </c>
      <c r="L47" s="173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48</v>
      </c>
      <c r="M47" s="171">
        <f>IF(COUNT(Výsledky!$BK$3,Výsledky!$DH$3,Výsledky!$HP$3,Výsledky!$ID$3,Výsledky!$KO$3)=0,"",COUNT(Tipy!EF48,Tipy!ER48,Tipy!GN48,Tipy!GZ48,Tipy!IJ48)/COUNT(Výsledky!$BK$3,Výsledky!$DH$3,Výsledky!$HP$3,Výsledky!$ID$3,Výsledky!$KO$3))</f>
        <v>0</v>
      </c>
      <c r="N47" s="172">
        <f>IF(COUNT(Výsledky!$BK$3,Výsledky!$DH$3,Výsledky!$HP$3,Výsledky!$ID$3,Výsledky!$KO$3)=0,"",SUM(Výsledky!FG54,Výsledky!FU54,Výsledky!HY54,Výsledky!IM54,Výsledky!KC54))</f>
        <v>0</v>
      </c>
      <c r="O47" s="173" t="str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-</v>
      </c>
      <c r="P47" s="171" t="str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/>
      </c>
      <c r="Q47" s="172" t="str">
        <f>IF(COUNT(Výsledky!$GG$3,Výsledky!$HI$3,Výsledky!$IK$3,Výsledky!$KV$3,Výsledky!$ME$3,Výsledky!$OI$3,Výsledky!$QT$3)=0,"",SUM(Výsledky!GW54,Výsledky!HD54,Výsledky!IF54,Výsledky!KJ54,Výsledky!MG54,Výsledky!OD54,Výsledky!QO54))</f>
        <v/>
      </c>
      <c r="R47" s="188" t="str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/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2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0.10526315789473684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13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0.68421052631578949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15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0.78947368421052633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9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0.47368421052631576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9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0.47368421052631576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5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0.26315789473684209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0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5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0.26315789473684209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3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0.15789473684210525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5" x14ac:dyDescent="0.2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680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32.38095238095238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1.0714285714285714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410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27.333333333333332</v>
      </c>
      <c r="J48" s="171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1.2</v>
      </c>
      <c r="K48" s="172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270</v>
      </c>
      <c r="L48" s="173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45</v>
      </c>
      <c r="M48" s="171">
        <f>IF(COUNT(Výsledky!$BK$3,Výsledky!$DH$3,Výsledky!$HP$3,Výsledky!$ID$3,Výsledky!$KO$3)=0,"",COUNT(Tipy!EF49,Tipy!ER49,Tipy!GN49,Tipy!GZ49,Tipy!IJ49)/COUNT(Výsledky!$BK$3,Výsledky!$DH$3,Výsledky!$HP$3,Výsledky!$ID$3,Výsledky!$KO$3))</f>
        <v>0</v>
      </c>
      <c r="N48" s="172">
        <f>IF(COUNT(Výsledky!$BK$3,Výsledky!$DH$3,Výsledky!$HP$3,Výsledky!$ID$3,Výsledky!$KO$3)=0,"",SUM(Výsledky!FG55,Výsledky!FU55,Výsledky!HY55,Výsledky!IM55,Výsledky!KC55))</f>
        <v>0</v>
      </c>
      <c r="O48" s="173" t="str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-</v>
      </c>
      <c r="P48" s="171" t="str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/>
      </c>
      <c r="Q48" s="172" t="str">
        <f>IF(COUNT(Výsledky!$GG$3,Výsledky!$HI$3,Výsledky!$IK$3,Výsledky!$KV$3,Výsledky!$ME$3,Výsledky!$OI$3,Výsledky!$QT$3)=0,"",SUM(Výsledky!GW55,Výsledky!HD55,Výsledky!IF55,Výsledky!KJ55,Výsledky!MG55,Výsledky!OD55,Výsledky!QO55))</f>
        <v/>
      </c>
      <c r="R48" s="188" t="str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/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3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0.14285714285714285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12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0.5714285714285714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15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0.7142857142857143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9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0.42857142857142855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9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0.42857142857142855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1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4.7619047619047616E-2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0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1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4.7619047619047616E-2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6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0.2857142857142857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5" x14ac:dyDescent="0.2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0.33333333333333331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0.42857142857142855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71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0.2</v>
      </c>
      <c r="K49" s="172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73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71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72">
        <f>IF(COUNT(Výsledky!$BK$3,Výsledky!$DH$3,Výsledky!$HP$3,Výsledky!$ID$3,Výsledky!$KO$3)=0,"",SUM(Výsledky!FG56,Výsledky!FU56,Výsledky!HY56,Výsledky!IM56,Výsledky!KC56))</f>
        <v>0</v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71" t="str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/>
      </c>
      <c r="Q49" s="172" t="str">
        <f>IF(COUNT(Výsledky!$GG$3,Výsledky!$HI$3,Výsledky!$IK$3,Výsledky!$KV$3,Výsledky!$ME$3,Výsledky!$OI$3,Výsledky!$QT$3)=0,"",SUM(Výsledky!GW56,Výsledky!HD56,Výsledky!IF56,Výsledky!KJ56,Výsledky!MG56,Výsledky!OD56,Výsledky!QO56))</f>
        <v/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/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5" x14ac:dyDescent="0.2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780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37.142857142857146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1.0714285714285714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530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35.333333333333336</v>
      </c>
      <c r="J50" s="171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1.2</v>
      </c>
      <c r="K50" s="172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250</v>
      </c>
      <c r="L50" s="173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41.666666666666664</v>
      </c>
      <c r="M50" s="171">
        <f>IF(COUNT(Výsledky!$BK$3,Výsledky!$DH$3,Výsledky!$HP$3,Výsledky!$ID$3,Výsledky!$KO$3)=0,"",COUNT(Tipy!EF51,Tipy!ER51,Tipy!GN51,Tipy!GZ51,Tipy!IJ51)/COUNT(Výsledky!$BK$3,Výsledky!$DH$3,Výsledky!$HP$3,Výsledky!$ID$3,Výsledky!$KO$3))</f>
        <v>0</v>
      </c>
      <c r="N50" s="172">
        <f>IF(COUNT(Výsledky!$BK$3,Výsledky!$DH$3,Výsledky!$HP$3,Výsledky!$ID$3,Výsledky!$KO$3)=0,"",SUM(Výsledky!FG57,Výsledky!FU57,Výsledky!HY57,Výsledky!IM57,Výsledky!KC57))</f>
        <v>0</v>
      </c>
      <c r="O50" s="173" t="str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-</v>
      </c>
      <c r="P50" s="171" t="str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/>
      </c>
      <c r="Q50" s="172" t="str">
        <f>IF(COUNT(Výsledky!$GG$3,Výsledky!$HI$3,Výsledky!$IK$3,Výsledky!$KV$3,Výsledky!$ME$3,Výsledky!$OI$3,Výsledky!$QT$3)=0,"",SUM(Výsledky!GW57,Výsledky!HD57,Výsledky!IF57,Výsledky!KJ57,Výsledky!MG57,Výsledky!OD57,Výsledky!QO57))</f>
        <v/>
      </c>
      <c r="R50" s="188" t="str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/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4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0.19047619047619047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10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0.47619047619047616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14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0.66666666666666663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11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0.52380952380952384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11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0.52380952380952384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1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4.7619047619047616E-2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0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1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4.7619047619047616E-2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10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0.47619047619047616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5" x14ac:dyDescent="0.2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880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41.904761904761905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1.0714285714285714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600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40</v>
      </c>
      <c r="J51" s="171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1.2</v>
      </c>
      <c r="K51" s="172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280</v>
      </c>
      <c r="L51" s="173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46.666666666666664</v>
      </c>
      <c r="M51" s="171">
        <f>IF(COUNT(Výsledky!$BK$3,Výsledky!$DH$3,Výsledky!$HP$3,Výsledky!$ID$3,Výsledky!$KO$3)=0,"",COUNT(Tipy!EF52,Tipy!ER52,Tipy!GN52,Tipy!GZ52,Tipy!IJ52)/COUNT(Výsledky!$BK$3,Výsledky!$DH$3,Výsledky!$HP$3,Výsledky!$ID$3,Výsledky!$KO$3))</f>
        <v>0</v>
      </c>
      <c r="N51" s="172">
        <f>IF(COUNT(Výsledky!$BK$3,Výsledky!$DH$3,Výsledky!$HP$3,Výsledky!$ID$3,Výsledky!$KO$3)=0,"",SUM(Výsledky!FG58,Výsledky!FU58,Výsledky!HY58,Výsledky!IM58,Výsledky!KC58))</f>
        <v>0</v>
      </c>
      <c r="O51" s="173" t="str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-</v>
      </c>
      <c r="P51" s="171" t="str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/>
      </c>
      <c r="Q51" s="172" t="str">
        <f>IF(COUNT(Výsledky!$GG$3,Výsledky!$HI$3,Výsledky!$IK$3,Výsledky!$KV$3,Výsledky!$ME$3,Výsledky!$OI$3,Výsledky!$QT$3)=0,"",SUM(Výsledky!GW58,Výsledky!HD58,Výsledky!IF58,Výsledky!KJ58,Výsledky!MG58,Výsledky!OD58,Výsledky!QO58))</f>
        <v/>
      </c>
      <c r="R51" s="188" t="str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/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5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0.23809523809523808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12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0.5714285714285714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17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0.80952380952380953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11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0.52380952380952384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11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0.52380952380952384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3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0.14285714285714285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0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3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0.14285714285714285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6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0.2857142857142857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5" x14ac:dyDescent="0.2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760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36.19047619047619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1.0714285714285714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510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34</v>
      </c>
      <c r="J52" s="171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1.2</v>
      </c>
      <c r="K52" s="172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250</v>
      </c>
      <c r="L52" s="173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41.666666666666664</v>
      </c>
      <c r="M52" s="171">
        <f>IF(COUNT(Výsledky!$BK$3,Výsledky!$DH$3,Výsledky!$HP$3,Výsledky!$ID$3,Výsledky!$KO$3)=0,"",COUNT(Tipy!EF53,Tipy!ER53,Tipy!GN53,Tipy!GZ53,Tipy!IJ53)/COUNT(Výsledky!$BK$3,Výsledky!$DH$3,Výsledky!$HP$3,Výsledky!$ID$3,Výsledky!$KO$3))</f>
        <v>0</v>
      </c>
      <c r="N52" s="172">
        <f>IF(COUNT(Výsledky!$BK$3,Výsledky!$DH$3,Výsledky!$HP$3,Výsledky!$ID$3,Výsledky!$KO$3)=0,"",SUM(Výsledky!FG59,Výsledky!FU59,Výsledky!HY59,Výsledky!IM59,Výsledky!KC59))</f>
        <v>0</v>
      </c>
      <c r="O52" s="173" t="str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-</v>
      </c>
      <c r="P52" s="171" t="str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/>
      </c>
      <c r="Q52" s="172" t="str">
        <f>IF(COUNT(Výsledky!$GG$3,Výsledky!$HI$3,Výsledky!$IK$3,Výsledky!$KV$3,Výsledky!$ME$3,Výsledky!$OI$3,Výsledky!$QT$3)=0,"",SUM(Výsledky!GW59,Výsledky!HD59,Výsledky!IF59,Výsledky!KJ59,Výsledky!MG59,Výsledky!OD59,Výsledky!QO59))</f>
        <v/>
      </c>
      <c r="R52" s="188" t="str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/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1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4.7619047619047616E-2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13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0.61904761904761907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14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0.66666666666666663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11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0.52380952380952384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11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0.52380952380952384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6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0.2857142857142857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6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0.2857142857142857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10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0.47619047619047616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5" x14ac:dyDescent="0.2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0.38095238095238093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0.42857142857142855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71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0.4</v>
      </c>
      <c r="K53" s="172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73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71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72">
        <f>IF(COUNT(Výsledky!$BK$3,Výsledky!$DH$3,Výsledky!$HP$3,Výsledky!$ID$3,Výsledky!$KO$3)=0,"",SUM(Výsledky!FG60,Výsledky!FU60,Výsledky!HY60,Výsledky!IM60,Výsledky!KC60))</f>
        <v>0</v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71" t="str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/>
      </c>
      <c r="Q53" s="172" t="str">
        <f>IF(COUNT(Výsledky!$GG$3,Výsledky!$HI$3,Výsledky!$IK$3,Výsledky!$KV$3,Výsledky!$ME$3,Výsledky!$OI$3,Výsledky!$QT$3)=0,"",SUM(Výsledky!GW60,Výsledky!HD60,Výsledky!IF60,Výsledky!KJ60,Výsledky!MG60,Výsledky!OD60,Výsledky!QO60))</f>
        <v/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/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5" x14ac:dyDescent="0.2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0.95238095238095233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580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29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400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28.571428571428573</v>
      </c>
      <c r="J54" s="171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1.2</v>
      </c>
      <c r="K54" s="172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180</v>
      </c>
      <c r="L54" s="173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30</v>
      </c>
      <c r="M54" s="171">
        <f>IF(COUNT(Výsledky!$BK$3,Výsledky!$DH$3,Výsledky!$HP$3,Výsledky!$ID$3,Výsledky!$KO$3)=0,"",COUNT(Tipy!EF55,Tipy!ER55,Tipy!GN55,Tipy!GZ55,Tipy!IJ55)/COUNT(Výsledky!$BK$3,Výsledky!$DH$3,Výsledky!$HP$3,Výsledky!$ID$3,Výsledky!$KO$3))</f>
        <v>0</v>
      </c>
      <c r="N54" s="172">
        <f>IF(COUNT(Výsledky!$BK$3,Výsledky!$DH$3,Výsledky!$HP$3,Výsledky!$ID$3,Výsledky!$KO$3)=0,"",SUM(Výsledky!FG61,Výsledky!FU61,Výsledky!HY61,Výsledky!IM61,Výsledky!KC61))</f>
        <v>0</v>
      </c>
      <c r="O54" s="173" t="str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-</v>
      </c>
      <c r="P54" s="171" t="str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/>
      </c>
      <c r="Q54" s="172" t="str">
        <f>IF(COUNT(Výsledky!$GG$3,Výsledky!$HI$3,Výsledky!$IK$3,Výsledky!$KV$3,Výsledky!$ME$3,Výsledky!$OI$3,Výsledky!$QT$3)=0,"",SUM(Výsledky!GW61,Výsledky!HD61,Výsledky!IF61,Výsledky!KJ61,Výsledky!MG61,Výsledky!OD61,Výsledky!QO61))</f>
        <v/>
      </c>
      <c r="R54" s="188" t="str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/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0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16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0.8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16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0.8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6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6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3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0.15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1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0.05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4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5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0.25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5" x14ac:dyDescent="0.2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0.95238095238095233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680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32.38095238095238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440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29.333333333333332</v>
      </c>
      <c r="J55" s="171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1.2</v>
      </c>
      <c r="K55" s="172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240</v>
      </c>
      <c r="L55" s="173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40</v>
      </c>
      <c r="M55" s="171">
        <f>IF(COUNT(Výsledky!$BK$3,Výsledky!$DH$3,Výsledky!$HP$3,Výsledky!$ID$3,Výsledky!$KO$3)=0,"",COUNT(Tipy!EF56,Tipy!ER56,Tipy!GN56,Tipy!GZ56,Tipy!IJ56)/COUNT(Výsledky!$BK$3,Výsledky!$DH$3,Výsledky!$HP$3,Výsledky!$ID$3,Výsledky!$KO$3))</f>
        <v>0</v>
      </c>
      <c r="N55" s="172">
        <f>IF(COUNT(Výsledky!$BK$3,Výsledky!$DH$3,Výsledky!$HP$3,Výsledky!$ID$3,Výsledky!$KO$3)=0,"",SUM(Výsledky!FG62,Výsledky!FU62,Výsledky!HY62,Výsledky!IM62,Výsledky!KC62))</f>
        <v>0</v>
      </c>
      <c r="O55" s="173" t="str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-</v>
      </c>
      <c r="P55" s="171" t="str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/>
      </c>
      <c r="Q55" s="172" t="str">
        <f>IF(COUNT(Výsledky!$GG$3,Výsledky!$HI$3,Výsledky!$IK$3,Výsledky!$KV$3,Výsledky!$ME$3,Výsledky!$OI$3,Výsledky!$QT$3)=0,"",SUM(Výsledky!GW62,Výsledky!HD62,Výsledky!IF62,Výsledky!KJ62,Výsledky!MG62,Výsledky!OD62,Výsledky!QO62))</f>
        <v/>
      </c>
      <c r="R55" s="188" t="str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/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2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13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0.65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15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0.75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10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10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2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2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6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0.3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5" x14ac:dyDescent="0.2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71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0.8</v>
      </c>
      <c r="K56" s="172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73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71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72">
        <f>IF(COUNT(Výsledky!$BK$3,Výsledky!$DH$3,Výsledky!$HP$3,Výsledky!$ID$3,Výsledky!$KO$3)=0,"",SUM(Výsledky!FG63,Výsledky!FU63,Výsledky!HY63,Výsledky!IM63,Výsledky!KC63))</f>
        <v>0</v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71" t="str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/>
      </c>
      <c r="Q56" s="172" t="str">
        <f>IF(COUNT(Výsledky!$GG$3,Výsledky!$HI$3,Výsledky!$IK$3,Výsledky!$KV$3,Výsledky!$ME$3,Výsledky!$OI$3,Výsledky!$QT$3)=0,"",SUM(Výsledky!GW63,Výsledky!HD63,Výsledky!IF63,Výsledky!KJ63,Výsledky!MG63,Výsledky!OD63,Výsledky!QO63))</f>
        <v/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/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5" x14ac:dyDescent="0.2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72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71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72">
        <f>IF(COUNT(Výsledky!$BK$3,Výsledky!$DH$3,Výsledky!$HP$3,Výsledky!$ID$3,Výsledky!$KO$3)=0,"",SUM(Výsledky!FG87,Výsledky!FU87,Výsledky!HY87,Výsledky!IM87,Výsledky!KC87))</f>
        <v>0</v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71" t="str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/>
      </c>
      <c r="Q57" s="172" t="str">
        <f>IF(COUNT(Výsledky!$GG$3,Výsledky!$HI$3,Výsledky!$IK$3,Výsledky!$KV$3,Výsledky!$ME$3,Výsledky!$OI$3,Výsledky!$QT$3)=0,"",SUM(Výsledky!GW87,Výsledky!HD87,Výsledky!IF87,Výsledky!KJ87,Výsledky!MG87,Výsledky!OD87,Výsledky!QO87))</f>
        <v/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/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5" x14ac:dyDescent="0.2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0.38095238095238093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71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0.2</v>
      </c>
      <c r="K58" s="172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73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71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72">
        <f>IF(COUNT(Výsledky!$BK$3,Výsledky!$DH$3,Výsledky!$HP$3,Výsledky!$ID$3,Výsledky!$KO$3)=0,"",SUM(Výsledky!FG64,Výsledky!FU64,Výsledky!HY64,Výsledky!IM64,Výsledky!KC64))</f>
        <v>0</v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71" t="str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/>
      </c>
      <c r="Q58" s="172" t="str">
        <f>IF(COUNT(Výsledky!$GG$3,Výsledky!$HI$3,Výsledky!$IK$3,Výsledky!$KV$3,Výsledky!$ME$3,Výsledky!$OI$3,Výsledky!$QT$3)=0,"",SUM(Výsledky!GW64,Výsledky!HD64,Výsledky!IF64,Výsledky!KJ64,Výsledky!MG64,Výsledky!OD64,Výsledky!QO64))</f>
        <v/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/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5" x14ac:dyDescent="0.2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9.5238095238095233E-2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0.14285714285714285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72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71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72">
        <f>IF(COUNT(Výsledky!$BK$3,Výsledky!$DH$3,Výsledky!$HP$3,Výsledky!$ID$3,Výsledky!$KO$3)=0,"",SUM(Výsledky!FG78,Výsledky!FU78,Výsledky!HY78,Výsledky!IM78,Výsledky!KC78))</f>
        <v>0</v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71" t="str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/>
      </c>
      <c r="Q59" s="172" t="str">
        <f>IF(COUNT(Výsledky!$GG$3,Výsledky!$HI$3,Výsledky!$IK$3,Výsledky!$KV$3,Výsledky!$ME$3,Výsledky!$OI$3,Výsledky!$QT$3)=0,"",SUM(Výsledky!GW78,Výsledky!HD78,Výsledky!IF78,Výsledky!KJ78,Výsledky!MG78,Výsledky!OD78,Výsledky!QO78))</f>
        <v/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/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5" x14ac:dyDescent="0.2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0.90476190476190477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710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37.368421052631582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460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35.384615384615387</v>
      </c>
      <c r="J60" s="171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1.2</v>
      </c>
      <c r="K60" s="172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250</v>
      </c>
      <c r="L60" s="173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41.666666666666664</v>
      </c>
      <c r="M60" s="171">
        <f>IF(COUNT(Výsledky!$BK$3,Výsledky!$DH$3,Výsledky!$HP$3,Výsledky!$ID$3,Výsledky!$KO$3)=0,"",COUNT(Tipy!EF62,Tipy!ER62,Tipy!GN62,Tipy!GZ62,Tipy!IJ62)/COUNT(Výsledky!$BK$3,Výsledky!$DH$3,Výsledky!$HP$3,Výsledky!$ID$3,Výsledky!$KO$3))</f>
        <v>0</v>
      </c>
      <c r="N60" s="172">
        <f>IF(COUNT(Výsledky!$BK$3,Výsledky!$DH$3,Výsledky!$HP$3,Výsledky!$ID$3,Výsledky!$KO$3)=0,"",SUM(Výsledky!FG68,Výsledky!FU68,Výsledky!HY68,Výsledky!IM68,Výsledky!KC68))</f>
        <v>0</v>
      </c>
      <c r="O60" s="173" t="str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-</v>
      </c>
      <c r="P60" s="171" t="str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/>
      </c>
      <c r="Q60" s="172" t="str">
        <f>IF(COUNT(Výsledky!$GG$3,Výsledky!$HI$3,Výsledky!$IK$3,Výsledky!$KV$3,Výsledky!$ME$3,Výsledky!$OI$3,Výsledky!$QT$3)=0,"",SUM(Výsledky!GW68,Výsledky!HD68,Výsledky!IF68,Výsledky!KJ68,Výsledky!MG68,Výsledky!OD68,Výsledky!QO68))</f>
        <v/>
      </c>
      <c r="R60" s="188" t="str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/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0.15789473684210525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10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0.52631578947368418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13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0.68421052631578949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10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0.52631578947368418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10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0.52631578947368418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3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0.15789473684210525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5.2631578947368418E-2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4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0.21052631578947367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4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0.21052631578947367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5" x14ac:dyDescent="0.2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0.90476190476190477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1.2</v>
      </c>
      <c r="K61" s="172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280</v>
      </c>
      <c r="L61" s="173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46.666666666666664</v>
      </c>
      <c r="M61" s="171">
        <f>IF(COUNT(Výsledky!$BK$3,Výsledky!$DH$3,Výsledky!$HP$3,Výsledky!$ID$3,Výsledky!$KO$3)=0,"",COUNT(Tipy!EF77,Tipy!ER77,Tipy!GN77,Tipy!GZ77,Tipy!IJ77)/COUNT(Výsledky!$BK$3,Výsledky!$DH$3,Výsledky!$HP$3,Výsledky!$ID$3,Výsledky!$KO$3))</f>
        <v>0</v>
      </c>
      <c r="N61" s="172">
        <f>IF(COUNT(Výsledky!$BK$3,Výsledky!$DH$3,Výsledky!$HP$3,Výsledky!$ID$3,Výsledky!$KO$3)=0,"",SUM(Výsledky!FG83,Výsledky!FU83,Výsledky!HY83,Výsledky!IM83,Výsledky!KC83))</f>
        <v>0</v>
      </c>
      <c r="O61" s="173" t="str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-</v>
      </c>
      <c r="P61" s="171" t="str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/>
      </c>
      <c r="Q61" s="172" t="str">
        <f>IF(COUNT(Výsledky!$GG$3,Výsledky!$HI$3,Výsledky!$IK$3,Výsledky!$KV$3,Výsledky!$ME$3,Výsledky!$OI$3,Výsledky!$QT$3)=0,"",SUM(Výsledky!GW83,Výsledky!HD83,Výsledky!IF83,Výsledky!KJ83,Výsledky!MG83,Výsledky!OD83,Výsledky!QO83))</f>
        <v/>
      </c>
      <c r="R61" s="188" t="str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/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8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0.42105263157894735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8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0.42105263157894735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4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0.21052631578947367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0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4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0.21052631578947367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5" x14ac:dyDescent="0.2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720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34.285714285714285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1.0714285714285714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520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34.666666666666664</v>
      </c>
      <c r="J62" s="171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1.2</v>
      </c>
      <c r="K62" s="172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200</v>
      </c>
      <c r="L62" s="173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33.333333333333336</v>
      </c>
      <c r="M62" s="171">
        <f>IF(COUNT(Výsledky!$BK$3,Výsledky!$DH$3,Výsledky!$HP$3,Výsledky!$ID$3,Výsledky!$KO$3)=0,"",COUNT(Tipy!EF61,Tipy!ER61,Tipy!GN61,Tipy!GZ61,Tipy!IJ61)/COUNT(Výsledky!$BK$3,Výsledky!$DH$3,Výsledky!$HP$3,Výsledky!$ID$3,Výsledky!$KO$3))</f>
        <v>0</v>
      </c>
      <c r="N62" s="172">
        <f>IF(COUNT(Výsledky!$BK$3,Výsledky!$DH$3,Výsledky!$HP$3,Výsledky!$ID$3,Výsledky!$KO$3)=0,"",SUM(Výsledky!FG67,Výsledky!FU67,Výsledky!HY67,Výsledky!IM67,Výsledky!KC67))</f>
        <v>0</v>
      </c>
      <c r="O62" s="173" t="str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-</v>
      </c>
      <c r="P62" s="171" t="str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/>
      </c>
      <c r="Q62" s="172" t="str">
        <f>IF(COUNT(Výsledky!$GG$3,Výsledky!$HI$3,Výsledky!$IK$3,Výsledky!$KV$3,Výsledky!$ME$3,Výsledky!$OI$3,Výsledky!$QT$3)=0,"",SUM(Výsledky!GW67,Výsledky!HD67,Výsledky!IF67,Výsledky!KJ67,Výsledky!MG67,Výsledky!OD67,Výsledky!QO67))</f>
        <v/>
      </c>
      <c r="R62" s="188" t="str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/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2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9.5238095238095233E-2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13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0.61904761904761907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15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0.7142857142857143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11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0.52380952380952384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11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0.52380952380952384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2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9.5238095238095233E-2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0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2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9.5238095238095233E-2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8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0.38095238095238093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5" x14ac:dyDescent="0.2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1.2</v>
      </c>
      <c r="K63" s="172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300</v>
      </c>
      <c r="L63" s="173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50</v>
      </c>
      <c r="M63" s="171">
        <f>IF(COUNT(Výsledky!$BK$3,Výsledky!$DH$3,Výsledky!$HP$3,Výsledky!$ID$3,Výsledky!$KO$3)=0,"",COUNT(Tipy!EF78,Tipy!ER78,Tipy!GN78,Tipy!GZ78,Tipy!IJ78)/COUNT(Výsledky!$BK$3,Výsledky!$DH$3,Výsledky!$HP$3,Výsledky!$ID$3,Výsledky!$KO$3))</f>
        <v>0</v>
      </c>
      <c r="N63" s="172">
        <f>IF(COUNT(Výsledky!$BK$3,Výsledky!$DH$3,Výsledky!$HP$3,Výsledky!$ID$3,Výsledky!$KO$3)=0,"",SUM(Výsledky!FG84,Výsledky!FU84,Výsledky!HY84,Výsledky!IM84,Výsledky!KC84))</f>
        <v>0</v>
      </c>
      <c r="O63" s="173" t="str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-</v>
      </c>
      <c r="P63" s="171" t="str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/>
      </c>
      <c r="Q63" s="172" t="str">
        <f>IF(COUNT(Výsledky!$GG$3,Výsledky!$HI$3,Výsledky!$IK$3,Výsledky!$KV$3,Výsledky!$ME$3,Výsledky!$OI$3,Výsledky!$QT$3)=0,"",SUM(Výsledky!GW84,Výsledky!HD84,Výsledky!IF84,Výsledky!KJ84,Výsledky!MG84,Výsledky!OD84,Výsledky!QO84))</f>
        <v/>
      </c>
      <c r="R63" s="188" t="str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/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9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0.5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9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0.5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5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0.27777777777777779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5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0.27777777777777779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5" x14ac:dyDescent="0.2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72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71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72">
        <f>IF(COUNT(Výsledky!$BK$3,Výsledky!$DH$3,Výsledky!$HP$3,Výsledky!$ID$3,Výsledky!$KO$3)=0,"",SUM(Výsledky!FG85,Výsledky!FU85,Výsledky!HY85,Výsledky!IM85,Výsledky!KC85))</f>
        <v>0</v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71" t="str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/>
      </c>
      <c r="Q64" s="172" t="str">
        <f>IF(COUNT(Výsledky!$GG$3,Výsledky!$HI$3,Výsledky!$IK$3,Výsledky!$KV$3,Výsledky!$ME$3,Výsledky!$OI$3,Výsledky!$QT$3)=0,"",SUM(Výsledky!GW85,Výsledky!HD85,Výsledky!IF85,Výsledky!KJ85,Výsledky!MG85,Výsledky!OD85,Výsledky!QO85))</f>
        <v/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/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5" x14ac:dyDescent="0.2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0.95238095238095233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780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37.142857142857146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450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30</v>
      </c>
      <c r="J65" s="171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1.2</v>
      </c>
      <c r="K65" s="172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330</v>
      </c>
      <c r="L65" s="173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55</v>
      </c>
      <c r="M65" s="171">
        <f>IF(COUNT(Výsledky!$BK$3,Výsledky!$DH$3,Výsledky!$HP$3,Výsledky!$ID$3,Výsledky!$KO$3)=0,"",COUNT(Tipy!EF63,Tipy!ER63,Tipy!GN63,Tipy!GZ63,Tipy!IJ63)/COUNT(Výsledky!$BK$3,Výsledky!$DH$3,Výsledky!$HP$3,Výsledky!$ID$3,Výsledky!$KO$3))</f>
        <v>0</v>
      </c>
      <c r="N65" s="172">
        <f>IF(COUNT(Výsledky!$BK$3,Výsledky!$DH$3,Výsledky!$HP$3,Výsledky!$ID$3,Výsledky!$KO$3)=0,"",SUM(Výsledky!FG69,Výsledky!FU69,Výsledky!HY69,Výsledky!IM69,Výsledky!KC69))</f>
        <v>0</v>
      </c>
      <c r="O65" s="173" t="str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-</v>
      </c>
      <c r="P65" s="171" t="str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/>
      </c>
      <c r="Q65" s="172" t="str">
        <f>IF(COUNT(Výsledky!$GG$3,Výsledky!$HI$3,Výsledky!$IK$3,Výsledky!$KV$3,Výsledky!$ME$3,Výsledky!$OI$3,Výsledky!$QT$3)=0,"",SUM(Výsledky!GW69,Výsledky!HD69,Výsledky!IF69,Výsledky!KJ69,Výsledky!MG69,Výsledky!OD69,Výsledky!QO69))</f>
        <v/>
      </c>
      <c r="R65" s="188" t="str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/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4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11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0.55000000000000004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15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0.75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8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0.4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8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0.4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4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0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4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8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0.4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5" x14ac:dyDescent="0.2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0.90476190476190477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680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35.789473684210527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480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36.92307692307692</v>
      </c>
      <c r="J66" s="171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1.2</v>
      </c>
      <c r="K66" s="172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200</v>
      </c>
      <c r="L66" s="173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33.333333333333336</v>
      </c>
      <c r="M66" s="171">
        <f>IF(COUNT(Výsledky!$BK$3,Výsledky!$DH$3,Výsledky!$HP$3,Výsledky!$ID$3,Výsledky!$KO$3)=0,"",COUNT(Tipy!EF64,Tipy!ER64,Tipy!GN64,Tipy!GZ64,Tipy!IJ64)/COUNT(Výsledky!$BK$3,Výsledky!$DH$3,Výsledky!$HP$3,Výsledky!$ID$3,Výsledky!$KO$3))</f>
        <v>0</v>
      </c>
      <c r="N66" s="172">
        <f>IF(COUNT(Výsledky!$BK$3,Výsledky!$DH$3,Výsledky!$HP$3,Výsledky!$ID$3,Výsledky!$KO$3)=0,"",SUM(Výsledky!FG70,Výsledky!FU70,Výsledky!HY70,Výsledky!IM70,Výsledky!KC70))</f>
        <v>0</v>
      </c>
      <c r="O66" s="173" t="str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-</v>
      </c>
      <c r="P66" s="171" t="str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/>
      </c>
      <c r="Q66" s="172" t="str">
        <f>IF(COUNT(Výsledky!$GG$3,Výsledky!$HI$3,Výsledky!$IK$3,Výsledky!$KV$3,Výsledky!$ME$3,Výsledky!$OI$3,Výsledky!$QT$3)=0,"",SUM(Výsledky!GW70,Výsledky!HD70,Výsledky!IF70,Výsledky!KJ70,Výsledky!MG70,Výsledky!OD70,Výsledky!QO70))</f>
        <v/>
      </c>
      <c r="R66" s="188" t="str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/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4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0.21052631578947367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11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0.57894736842105265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15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0.78947368421052633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4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0.21052631578947367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4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0.21052631578947367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3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0.15789473684210525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1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5.2631578947368418E-2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4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0.21052631578947367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5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0.26315789473684209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5" x14ac:dyDescent="0.2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0.90476190476190477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1.2</v>
      </c>
      <c r="K67" s="172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190</v>
      </c>
      <c r="L67" s="173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31.666666666666668</v>
      </c>
      <c r="M67" s="171">
        <f>IF(COUNT(Výsledky!$BK$3,Výsledky!$DH$3,Výsledky!$HP$3,Výsledky!$ID$3,Výsledky!$KO$3)=0,"",COUNT(Tipy!EF71,Tipy!ER71,Tipy!GN71,Tipy!GZ71,Tipy!IJ71)/COUNT(Výsledky!$BK$3,Výsledky!$DH$3,Výsledky!$HP$3,Výsledky!$ID$3,Výsledky!$KO$3))</f>
        <v>0</v>
      </c>
      <c r="N67" s="172">
        <f>IF(COUNT(Výsledky!$BK$3,Výsledky!$DH$3,Výsledky!$HP$3,Výsledky!$ID$3,Výsledky!$KO$3)=0,"",SUM(Výsledky!FG77,Výsledky!FU77,Výsledky!HY77,Výsledky!IM77,Výsledky!KC77))</f>
        <v>0</v>
      </c>
      <c r="O67" s="173" t="str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-</v>
      </c>
      <c r="P67" s="171" t="str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/>
      </c>
      <c r="Q67" s="172" t="str">
        <f>IF(COUNT(Výsledky!$GG$3,Výsledky!$HI$3,Výsledky!$IK$3,Výsledky!$KV$3,Výsledky!$ME$3,Výsledky!$OI$3,Výsledky!$QT$3)=0,"",SUM(Výsledky!GW77,Výsledky!HD77,Výsledky!IF77,Výsledky!KJ77,Výsledky!MG77,Výsledky!OD77,Výsledky!QO77))</f>
        <v/>
      </c>
      <c r="R67" s="188" t="str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/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8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0.42105263157894735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8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0.42105263157894735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4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0.21052631578947367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1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5.2631578947368418E-2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5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0.26315789473684209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5" x14ac:dyDescent="0.2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72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71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72">
        <f>IF(COUNT(Výsledky!$BK$3,Výsledky!$DH$3,Výsledky!$HP$3,Výsledky!$ID$3,Výsledky!$KO$3)=0,"",SUM(Výsledky!FG86,Výsledky!FU86,Výsledky!HY86,Výsledky!IM86,Výsledky!KC86))</f>
        <v>0</v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71" t="str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/>
      </c>
      <c r="Q68" s="172" t="str">
        <f>IF(COUNT(Výsledky!$GG$3,Výsledky!$HI$3,Výsledky!$IK$3,Výsledky!$KV$3,Výsledky!$ME$3,Výsledky!$OI$3,Výsledky!$QT$3)=0,"",SUM(Výsledky!GW86,Výsledky!HD86,Výsledky!IF86,Výsledky!KJ86,Výsledky!MG86,Výsledky!OD86,Výsledky!QO86))</f>
        <v/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/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5" x14ac:dyDescent="0.2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530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29.444444444444443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270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22.5</v>
      </c>
      <c r="J69" s="171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1.2</v>
      </c>
      <c r="K69" s="172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260</v>
      </c>
      <c r="L69" s="173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43.333333333333336</v>
      </c>
      <c r="M69" s="171">
        <f>IF(COUNT(Výsledky!$BK$3,Výsledky!$DH$3,Výsledky!$HP$3,Výsledky!$ID$3,Výsledky!$KO$3)=0,"",COUNT(Tipy!EF67,Tipy!ER67,Tipy!GN67,Tipy!GZ67,Tipy!IJ67)/COUNT(Výsledky!$BK$3,Výsledky!$DH$3,Výsledky!$HP$3,Výsledky!$ID$3,Výsledky!$KO$3))</f>
        <v>0</v>
      </c>
      <c r="N69" s="172">
        <f>IF(COUNT(Výsledky!$BK$3,Výsledky!$DH$3,Výsledky!$HP$3,Výsledky!$ID$3,Výsledky!$KO$3)=0,"",SUM(Výsledky!FG73,Výsledky!FU73,Výsledky!HY73,Výsledky!IM73,Výsledky!KC73))</f>
        <v>0</v>
      </c>
      <c r="O69" s="173" t="str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-</v>
      </c>
      <c r="P69" s="171" t="str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/>
      </c>
      <c r="Q69" s="172" t="str">
        <f>IF(COUNT(Výsledky!$GG$3,Výsledky!$HI$3,Výsledky!$IK$3,Výsledky!$KV$3,Výsledky!$ME$3,Výsledky!$OI$3,Výsledky!$QT$3)=0,"",SUM(Výsledky!GW73,Výsledky!HD73,Výsledky!IF73,Výsledky!KJ73,Výsledky!MG73,Výsledky!OD73,Výsledky!QO73))</f>
        <v/>
      </c>
      <c r="R69" s="188" t="str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/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3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0.16666666666666666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8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0.44444444444444442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11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0.61111111111111116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6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0.33333333333333331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6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0.33333333333333331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2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0.1111111111111111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2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0.1111111111111111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3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0.16666666666666666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5" x14ac:dyDescent="0.2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1</v>
      </c>
      <c r="K70" s="172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210</v>
      </c>
      <c r="L70" s="173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42</v>
      </c>
      <c r="M70" s="171">
        <f>IF(COUNT(Výsledky!$BK$3,Výsledky!$DH$3,Výsledky!$HP$3,Výsledky!$ID$3,Výsledky!$KO$3)=0,"",COUNT(Tipy!EF75,Tipy!ER75,Tipy!GN75,Tipy!GZ75,Tipy!IJ75)/COUNT(Výsledky!$BK$3,Výsledky!$DH$3,Výsledky!$HP$3,Výsledky!$ID$3,Výsledky!$KO$3))</f>
        <v>0</v>
      </c>
      <c r="N70" s="172">
        <f>IF(COUNT(Výsledky!$BK$3,Výsledky!$DH$3,Výsledky!$HP$3,Výsledky!$ID$3,Výsledky!$KO$3)=0,"",SUM(Výsledky!FG81,Výsledky!FU81,Výsledky!HY81,Výsledky!IM81,Výsledky!KC81))</f>
        <v>0</v>
      </c>
      <c r="O70" s="173" t="str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-</v>
      </c>
      <c r="P70" s="171" t="str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/>
      </c>
      <c r="Q70" s="172" t="str">
        <f>IF(COUNT(Výsledky!$GG$3,Výsledky!$HI$3,Výsledky!$IK$3,Výsledky!$KV$3,Výsledky!$ME$3,Výsledky!$OI$3,Výsledky!$QT$3)=0,"",SUM(Výsledky!GW81,Výsledky!HD81,Výsledky!IF81,Výsledky!KJ81,Výsledky!MG81,Výsledky!OD81,Výsledky!QO81))</f>
        <v/>
      </c>
      <c r="R70" s="188" t="str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/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6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0.33333333333333331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6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0.33333333333333331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4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0.22222222222222221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4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0.22222222222222221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5" x14ac:dyDescent="0.2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0.33333333333333331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0.35714285714285715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0.4</v>
      </c>
      <c r="K71" s="172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73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71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72">
        <f>IF(COUNT(Výsledky!$BK$3,Výsledky!$DH$3,Výsledky!$HP$3,Výsledky!$ID$3,Výsledky!$KO$3)=0,"",SUM(Výsledky!FG80,Výsledky!FU80,Výsledky!HY80,Výsledky!IM80,Výsledky!KC80))</f>
        <v>0</v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71" t="str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/>
      </c>
      <c r="Q71" s="172" t="str">
        <f>IF(COUNT(Výsledky!$GG$3,Výsledky!$HI$3,Výsledky!$IK$3,Výsledky!$KV$3,Výsledky!$ME$3,Výsledky!$OI$3,Výsledky!$QT$3)=0,"",SUM(Výsledky!GW80,Výsledky!HD80,Výsledky!IF80,Výsledky!KJ80,Výsledky!MG80,Výsledky!OD80,Výsledky!QO80))</f>
        <v/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/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5" x14ac:dyDescent="0.2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800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40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1.0714285714285714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510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36.428571428571431</v>
      </c>
      <c r="J72" s="171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1.2</v>
      </c>
      <c r="K72" s="172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290</v>
      </c>
      <c r="L72" s="173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48.333333333333336</v>
      </c>
      <c r="M72" s="171">
        <f>IF(COUNT(Výsledky!$BK$3,Výsledky!$DH$3,Výsledky!$HP$3,Výsledky!$ID$3,Výsledky!$KO$3)=0,"",COUNT(Tipy!EF59,Tipy!ER59,Tipy!GN59,Tipy!GZ59,Tipy!IJ59)/COUNT(Výsledky!$BK$3,Výsledky!$DH$3,Výsledky!$HP$3,Výsledky!$ID$3,Výsledky!$KO$3))</f>
        <v>0</v>
      </c>
      <c r="N72" s="172">
        <f>IF(COUNT(Výsledky!$BK$3,Výsledky!$DH$3,Výsledky!$HP$3,Výsledky!$ID$3,Výsledky!$KO$3)=0,"",SUM(Výsledky!FG65,Výsledky!FU65,Výsledky!HY65,Výsledky!IM65,Výsledky!KC65))</f>
        <v>0</v>
      </c>
      <c r="O72" s="173" t="str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-</v>
      </c>
      <c r="P72" s="171" t="str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/>
      </c>
      <c r="Q72" s="172" t="str">
        <f>IF(COUNT(Výsledky!$GG$3,Výsledky!$HI$3,Výsledky!$IK$3,Výsledky!$KV$3,Výsledky!$ME$3,Výsledky!$OI$3,Výsledky!$QT$3)=0,"",SUM(Výsledky!GW65,Výsledky!HD65,Výsledky!IF65,Výsledky!KJ65,Výsledky!MG65,Výsledky!OD65,Výsledky!QO65))</f>
        <v/>
      </c>
      <c r="R72" s="188" t="str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/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3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0.14285714285714285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12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0.5714285714285714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15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0.7142857142857143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12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0.5714285714285714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12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0.5714285714285714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2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9.5238095238095233E-2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4.7619047619047616E-2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3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0.14285714285714285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7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0.33333333333333331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5" x14ac:dyDescent="0.2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0.8</v>
      </c>
      <c r="K73" s="172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130</v>
      </c>
      <c r="L73" s="173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32.5</v>
      </c>
      <c r="M73" s="171">
        <f>IF(COUNT(Výsledky!$BK$3,Výsledky!$DH$3,Výsledky!$HP$3,Výsledky!$ID$3,Výsledky!$KO$3)=0,"",COUNT(Tipy!EF73,Tipy!ER73,Tipy!GN73,Tipy!GZ73,Tipy!IJ73)/COUNT(Výsledky!$BK$3,Výsledky!$DH$3,Výsledky!$HP$3,Výsledky!$ID$3,Výsledky!$KO$3))</f>
        <v>0</v>
      </c>
      <c r="N73" s="172">
        <f>IF(COUNT(Výsledky!$BK$3,Výsledky!$DH$3,Výsledky!$HP$3,Výsledky!$ID$3,Výsledky!$KO$3)=0,"",SUM(Výsledky!FG79,Výsledky!FU79,Výsledky!HY79,Výsledky!IM79,Výsledky!KC79))</f>
        <v>0</v>
      </c>
      <c r="O73" s="173" t="str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-</v>
      </c>
      <c r="P73" s="171" t="str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/>
      </c>
      <c r="Q73" s="172" t="str">
        <f>IF(COUNT(Výsledky!$GG$3,Výsledky!$HI$3,Výsledky!$IK$3,Výsledky!$KV$3,Výsledky!$ME$3,Výsledky!$OI$3,Výsledky!$QT$3)=0,"",SUM(Výsledky!GW79,Výsledky!HD79,Výsledky!IF79,Výsledky!KJ79,Výsledky!MG79,Výsledky!OD79,Výsledky!QO79))</f>
        <v/>
      </c>
      <c r="R73" s="188" t="str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/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4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4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4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0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4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5" x14ac:dyDescent="0.2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72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71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72">
        <f>IF(COUNT(Výsledky!$BK$3,Výsledky!$DH$3,Výsledky!$HP$3,Výsledky!$ID$3,Výsledky!$KO$3)=0,"",SUM(Výsledky!FG88,Výsledky!FU88,Výsledky!HY88,Výsledky!IM88,Výsledky!KC88))</f>
        <v>0</v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71" t="str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/>
      </c>
      <c r="Q74" s="172" t="str">
        <f>IF(COUNT(Výsledky!$GG$3,Výsledky!$HI$3,Výsledky!$IK$3,Výsledky!$KV$3,Výsledky!$ME$3,Výsledky!$OI$3,Výsledky!$QT$3)=0,"",SUM(Výsledky!GW88,Výsledky!HD88,Výsledky!IF88,Výsledky!KJ88,Výsledky!MG88,Výsledky!OD88,Výsledky!QO88))</f>
        <v/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/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5" x14ac:dyDescent="0.2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0.95238095238095233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620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32.631578947368418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360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27.692307692307693</v>
      </c>
      <c r="J75" s="171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1.2</v>
      </c>
      <c r="K75" s="172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260</v>
      </c>
      <c r="L75" s="173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43.333333333333336</v>
      </c>
      <c r="M75" s="171">
        <f>IF(COUNT(Výsledky!$BK$3,Výsledky!$DH$3,Výsledky!$HP$3,Výsledky!$ID$3,Výsledky!$KO$3)=0,"",COUNT(Tipy!EF60,Tipy!ER60,Tipy!GN60,Tipy!GZ60,Tipy!IJ60)/COUNT(Výsledky!$BK$3,Výsledky!$DH$3,Výsledky!$HP$3,Výsledky!$ID$3,Výsledky!$KO$3))</f>
        <v>0</v>
      </c>
      <c r="N75" s="172">
        <f>IF(COUNT(Výsledky!$BK$3,Výsledky!$DH$3,Výsledky!$HP$3,Výsledky!$ID$3,Výsledky!$KO$3)=0,"",SUM(Výsledky!FG66,Výsledky!FU66,Výsledky!HY66,Výsledky!IM66,Výsledky!KC66))</f>
        <v>0</v>
      </c>
      <c r="O75" s="173" t="str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-</v>
      </c>
      <c r="P75" s="171" t="str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/>
      </c>
      <c r="Q75" s="172" t="str">
        <f>IF(COUNT(Výsledky!$GG$3,Výsledky!$HI$3,Výsledky!$IK$3,Výsledky!$KV$3,Výsledky!$ME$3,Výsledky!$OI$3,Výsledky!$QT$3)=0,"",SUM(Výsledky!GW66,Výsledky!HD66,Výsledky!IF66,Výsledky!KJ66,Výsledky!MG66,Výsledky!OD66,Výsledky!QO66))</f>
        <v/>
      </c>
      <c r="R75" s="188" t="str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/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2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11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0.55000000000000004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13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0.65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7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0.35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7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0.35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4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0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4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6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5" x14ac:dyDescent="0.2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0.5714285714285714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0.6428571428571429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71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0.6</v>
      </c>
      <c r="K76" s="172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73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71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72">
        <f>IF(COUNT(Výsledky!$BK$3,Výsledky!$DH$3,Výsledky!$HP$3,Výsledky!$ID$3,Výsledky!$KO$3)=0,"",SUM(Výsledky!FG76,Výsledky!FU76,Výsledky!HY76,Výsledky!IM76,Výsledky!KC76))</f>
        <v>0</v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71" t="str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/>
      </c>
      <c r="Q76" s="172" t="str">
        <f>IF(COUNT(Výsledky!$GG$3,Výsledky!$HI$3,Výsledky!$IK$3,Výsledky!$KV$3,Výsledky!$ME$3,Výsledky!$OI$3,Výsledky!$QT$3)=0,"",SUM(Výsledky!GW76,Výsledky!HD76,Výsledky!IF76,Výsledky!KJ76,Výsledky!MG76,Výsledky!OD76,Výsledky!QO76))</f>
        <v/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/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5" x14ac:dyDescent="0.2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72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71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72">
        <f>IF(COUNT(Výsledky!$BK$3,Výsledky!$DH$3,Výsledky!$HP$3,Výsledky!$ID$3,Výsledky!$KO$3)=0,"",SUM(Výsledky!FG89,Výsledky!FU89,Výsledky!HY89,Výsledky!IM89,Výsledky!KC89))</f>
        <v>0</v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71" t="str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/>
      </c>
      <c r="Q77" s="172" t="str">
        <f>IF(COUNT(Výsledky!$GG$3,Výsledky!$HI$3,Výsledky!$IK$3,Výsledky!$KV$3,Výsledky!$ME$3,Výsledky!$OI$3,Výsledky!$QT$3)=0,"",SUM(Výsledky!GW89,Výsledky!HD89,Výsledky!IF89,Výsledky!KJ89,Výsledky!MG89,Výsledky!OD89,Výsledky!QO89))</f>
        <v/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/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5" x14ac:dyDescent="0.2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72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71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72">
        <f>IF(COUNT(Výsledky!$BK$3,Výsledky!$DH$3,Výsledky!$HP$3,Výsledky!$ID$3,Výsledky!$KO$3)=0,"",SUM(Výsledky!FG90,Výsledky!FU90,Výsledky!HY90,Výsledky!IM90,Výsledky!KC90))</f>
        <v>0</v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71" t="str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/>
      </c>
      <c r="Q78" s="172" t="str">
        <f>IF(COUNT(Výsledky!$GG$3,Výsledky!$HI$3,Výsledky!$IK$3,Výsledky!$KV$3,Výsledky!$ME$3,Výsledky!$OI$3,Výsledky!$QT$3)=0,"",SUM(Výsledky!GW90,Výsledky!HD90,Výsledky!IF90,Výsledky!KJ90,Výsledky!MG90,Výsledky!OD90,Výsledky!QO90))</f>
        <v/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/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5" x14ac:dyDescent="0.2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0.14285714285714285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0.21428571428571427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72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71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72">
        <f>IF(COUNT(Výsledky!$BK$3,Výsledky!$DH$3,Výsledky!$HP$3,Výsledky!$ID$3,Výsledky!$KO$3)=0,"",SUM(Výsledky!FG72,Výsledky!FU72,Výsledky!HY72,Výsledky!IM72,Výsledky!KC72))</f>
        <v>0</v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71" t="str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/>
      </c>
      <c r="Q79" s="172" t="str">
        <f>IF(COUNT(Výsledky!$GG$3,Výsledky!$HI$3,Výsledky!$IK$3,Výsledky!$KV$3,Výsledky!$ME$3,Výsledky!$OI$3,Výsledky!$QT$3)=0,"",SUM(Výsledky!GW72,Výsledky!HD72,Výsledky!IF72,Výsledky!KJ72,Výsledky!MG72,Výsledky!OD72,Výsledky!QO72))</f>
        <v/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/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5" x14ac:dyDescent="0.2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0.90476190476190477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1.2</v>
      </c>
      <c r="K80" s="172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210</v>
      </c>
      <c r="L80" s="173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35</v>
      </c>
      <c r="M80" s="171">
        <f>IF(COUNT(Výsledky!$BK$3,Výsledky!$DH$3,Výsledky!$HP$3,Výsledky!$ID$3,Výsledky!$KO$3)=0,"",COUNT(Tipy!EF68,Tipy!ER68,Tipy!GN68,Tipy!GZ68,Tipy!IJ68)/COUNT(Výsledky!$BK$3,Výsledky!$DH$3,Výsledky!$HP$3,Výsledky!$ID$3,Výsledky!$KO$3))</f>
        <v>0</v>
      </c>
      <c r="N80" s="172">
        <f>IF(COUNT(Výsledky!$BK$3,Výsledky!$DH$3,Výsledky!$HP$3,Výsledky!$ID$3,Výsledky!$KO$3)=0,"",SUM(Výsledky!FG74,Výsledky!FU74,Výsledky!HY74,Výsledky!IM74,Výsledky!KC74))</f>
        <v>0</v>
      </c>
      <c r="O80" s="173" t="str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-</v>
      </c>
      <c r="P80" s="171" t="str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/>
      </c>
      <c r="Q80" s="172" t="str">
        <f>IF(COUNT(Výsledky!$GG$3,Výsledky!$HI$3,Výsledky!$IK$3,Výsledky!$KV$3,Výsledky!$ME$3,Výsledky!$OI$3,Výsledky!$QT$3)=0,"",SUM(Výsledky!GW74,Výsledky!HD74,Výsledky!IF74,Výsledky!KJ74,Výsledky!MG74,Výsledky!OD74,Výsledky!QO74))</f>
        <v/>
      </c>
      <c r="R80" s="188" t="str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/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8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0.42105263157894735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8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0.42105263157894735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2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0.10526315789473684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0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2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0.10526315789473684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5" x14ac:dyDescent="0.2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880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41.904761904761905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1.0714285714285714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510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34</v>
      </c>
      <c r="J81" s="171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1.2</v>
      </c>
      <c r="K81" s="172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370</v>
      </c>
      <c r="L81" s="173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61.666666666666664</v>
      </c>
      <c r="M81" s="171">
        <f>IF(COUNT(Výsledky!$BK$3,Výsledky!$DH$3,Výsledky!$HP$3,Výsledky!$ID$3,Výsledky!$KO$3)=0,"",COUNT(Tipy!EF65,Tipy!ER65,Tipy!GN65,Tipy!GZ65,Tipy!IJ65)/COUNT(Výsledky!$BK$3,Výsledky!$DH$3,Výsledky!$HP$3,Výsledky!$ID$3,Výsledky!$KO$3))</f>
        <v>0</v>
      </c>
      <c r="N81" s="172">
        <f>IF(COUNT(Výsledky!$BK$3,Výsledky!$DH$3,Výsledky!$HP$3,Výsledky!$ID$3,Výsledky!$KO$3)=0,"",SUM(Výsledky!FG71,Výsledky!FU71,Výsledky!HY71,Výsledky!IM71,Výsledky!KC71))</f>
        <v>0</v>
      </c>
      <c r="O81" s="173" t="str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-</v>
      </c>
      <c r="P81" s="171" t="str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/>
      </c>
      <c r="Q81" s="172" t="str">
        <f>IF(COUNT(Výsledky!$GG$3,Výsledky!$HI$3,Výsledky!$IK$3,Výsledky!$KV$3,Výsledky!$ME$3,Výsledky!$OI$3,Výsledky!$QT$3)=0,"",SUM(Výsledky!GW71,Výsledky!HD71,Výsledky!IF71,Výsledky!KJ71,Výsledky!MG71,Výsledky!OD71,Výsledky!QO71))</f>
        <v/>
      </c>
      <c r="R81" s="188" t="str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/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4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0.19047619047619047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11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0.52380952380952384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15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0.7142857142857143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12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0.5714285714285714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12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0.5714285714285714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6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0.2857142857142857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0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6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0.2857142857142857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6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0.2857142857142857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5" x14ac:dyDescent="0.2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0.33333333333333331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0.42857142857142855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71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0.2</v>
      </c>
      <c r="K82" s="172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73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71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72">
        <f>IF(COUNT(Výsledky!$BK$3,Výsledky!$DH$3,Výsledky!$HP$3,Výsledky!$ID$3,Výsledky!$KO$3)=0,"",SUM(Výsledky!FG75,Výsledky!FU75,Výsledky!HY75,Výsledky!IM75,Výsledky!KC75))</f>
        <v>0</v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71" t="str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/>
      </c>
      <c r="Q82" s="172" t="str">
        <f>IF(COUNT(Výsledky!$GG$3,Výsledky!$HI$3,Výsledky!$IK$3,Výsledky!$KV$3,Výsledky!$ME$3,Výsledky!$OI$3,Výsledky!$QT$3)=0,"",SUM(Výsledky!GW75,Výsledky!HD75,Výsledky!IF75,Výsledky!KJ75,Výsledky!MG75,Výsledky!OD75,Výsledky!QO75))</f>
        <v/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/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5.75" thickBot="1" x14ac:dyDescent="0.25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0.90476190476190477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0.9285714285714286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1.2</v>
      </c>
      <c r="K83" s="181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260</v>
      </c>
      <c r="L83" s="179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43.333333333333336</v>
      </c>
      <c r="M83" s="180">
        <f>IF(COUNT(Výsledky!$BK$3,Výsledky!$DH$3,Výsledky!$HP$3,Výsledky!$ID$3,Výsledky!$KO$3)=0,"",COUNT(Tipy!EF76,Tipy!ER76,Tipy!GN76,Tipy!GZ76,Tipy!IJ76)/COUNT(Výsledky!$BK$3,Výsledky!$DH$3,Výsledky!$HP$3,Výsledky!$ID$3,Výsledky!$KO$3))</f>
        <v>0</v>
      </c>
      <c r="N83" s="181">
        <f>IF(COUNT(Výsledky!$BK$3,Výsledky!$DH$3,Výsledky!$HP$3,Výsledky!$ID$3,Výsledky!$KO$3)=0,"",SUM(Výsledky!FG82,Výsledky!FU82,Výsledky!HY82,Výsledky!IM82,Výsledky!KC82))</f>
        <v>0</v>
      </c>
      <c r="O83" s="179" t="str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-</v>
      </c>
      <c r="P83" s="180" t="str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/>
      </c>
      <c r="Q83" s="181" t="str">
        <f>IF(COUNT(Výsledky!$GG$3,Výsledky!$HI$3,Výsledky!$IK$3,Výsledky!$KV$3,Výsledky!$ME$3,Výsledky!$OI$3,Výsledky!$QT$3)=0,"",SUM(Výsledky!GW82,Výsledky!HD82,Výsledky!IF82,Výsledky!KJ82,Výsledky!MG82,Výsledky!OD82,Výsledky!QO82))</f>
        <v/>
      </c>
      <c r="R83" s="191" t="str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/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8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0.42105263157894735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8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0.42105263157894735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1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5.2631578947368418E-2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1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5.2631578947368418E-2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2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0.10526315789473684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 x14ac:dyDescent="0.2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 x14ac:dyDescent="0.2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AW3:AX3"/>
    <mergeCell ref="AY3:AZ3"/>
    <mergeCell ref="BA3:BB3"/>
    <mergeCell ref="BC3:BD3"/>
    <mergeCell ref="BK3:BL3"/>
    <mergeCell ref="B3:C3"/>
    <mergeCell ref="AM3:AN3"/>
    <mergeCell ref="AO3:AP3"/>
    <mergeCell ref="AQ3:AR3"/>
    <mergeCell ref="AS3:AT3"/>
    <mergeCell ref="D2:F2"/>
    <mergeCell ref="G2:I2"/>
    <mergeCell ref="J2:L2"/>
    <mergeCell ref="M2:O2"/>
    <mergeCell ref="P2:R2"/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7"/>
  <sheetViews>
    <sheetView topLeftCell="A22" zoomScale="85" zoomScaleNormal="85" workbookViewId="0">
      <selection activeCell="D66" sqref="D66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212" t="s">
        <v>222</v>
      </c>
      <c r="B1" s="213" t="s">
        <v>223</v>
      </c>
    </row>
    <row r="2" spans="1:2" x14ac:dyDescent="0.2">
      <c r="A2" s="214" t="s">
        <v>269</v>
      </c>
      <c r="B2" s="215">
        <v>40</v>
      </c>
    </row>
    <row r="3" spans="1:2" x14ac:dyDescent="0.2">
      <c r="A3" s="216" t="s">
        <v>206</v>
      </c>
      <c r="B3" s="127">
        <v>40</v>
      </c>
    </row>
    <row r="4" spans="1:2" x14ac:dyDescent="0.2">
      <c r="A4" s="216" t="s">
        <v>207</v>
      </c>
      <c r="B4" s="127">
        <v>40</v>
      </c>
    </row>
    <row r="5" spans="1:2" x14ac:dyDescent="0.2">
      <c r="A5" s="216" t="s">
        <v>208</v>
      </c>
      <c r="B5" s="127">
        <v>40</v>
      </c>
    </row>
    <row r="6" spans="1:2" x14ac:dyDescent="0.2">
      <c r="A6" s="216" t="s">
        <v>221</v>
      </c>
      <c r="B6" s="127">
        <v>40</v>
      </c>
    </row>
    <row r="7" spans="1:2" x14ac:dyDescent="0.2">
      <c r="A7" s="216" t="s">
        <v>209</v>
      </c>
      <c r="B7" s="127">
        <v>40</v>
      </c>
    </row>
    <row r="8" spans="1:2" x14ac:dyDescent="0.2">
      <c r="A8" s="216" t="s">
        <v>210</v>
      </c>
      <c r="B8" s="127">
        <v>40</v>
      </c>
    </row>
    <row r="9" spans="1:2" x14ac:dyDescent="0.2">
      <c r="A9" s="216" t="s">
        <v>211</v>
      </c>
      <c r="B9" s="127">
        <v>40</v>
      </c>
    </row>
    <row r="10" spans="1:2" x14ac:dyDescent="0.2">
      <c r="A10" s="216" t="s">
        <v>212</v>
      </c>
      <c r="B10" s="127">
        <v>40</v>
      </c>
    </row>
    <row r="11" spans="1:2" x14ac:dyDescent="0.2">
      <c r="A11" s="216" t="s">
        <v>361</v>
      </c>
      <c r="B11" s="127">
        <v>40</v>
      </c>
    </row>
    <row r="12" spans="1:2" x14ac:dyDescent="0.2">
      <c r="A12" s="217" t="s">
        <v>213</v>
      </c>
      <c r="B12" s="218">
        <v>40</v>
      </c>
    </row>
    <row r="13" spans="1:2" x14ac:dyDescent="0.2">
      <c r="A13" s="214" t="s">
        <v>292</v>
      </c>
      <c r="B13" s="220">
        <v>40</v>
      </c>
    </row>
    <row r="14" spans="1:2" x14ac:dyDescent="0.2">
      <c r="A14" s="216" t="s">
        <v>293</v>
      </c>
      <c r="B14" s="221">
        <v>40</v>
      </c>
    </row>
    <row r="15" spans="1:2" x14ac:dyDescent="0.2">
      <c r="A15" s="216" t="s">
        <v>234</v>
      </c>
      <c r="B15" s="221">
        <v>40</v>
      </c>
    </row>
    <row r="16" spans="1:2" x14ac:dyDescent="0.2">
      <c r="A16" s="216" t="s">
        <v>343</v>
      </c>
      <c r="B16" s="221">
        <v>40</v>
      </c>
    </row>
    <row r="17" spans="1:2" x14ac:dyDescent="0.2">
      <c r="A17" s="254" t="s">
        <v>350</v>
      </c>
      <c r="B17" s="221">
        <v>40</v>
      </c>
    </row>
    <row r="18" spans="1:2" x14ac:dyDescent="0.2">
      <c r="A18" s="216" t="s">
        <v>363</v>
      </c>
      <c r="B18" s="221">
        <v>40</v>
      </c>
    </row>
    <row r="19" spans="1:2" x14ac:dyDescent="0.2">
      <c r="A19" s="216" t="s">
        <v>235</v>
      </c>
      <c r="B19" s="221">
        <v>40</v>
      </c>
    </row>
    <row r="20" spans="1:2" x14ac:dyDescent="0.2">
      <c r="A20" s="216" t="s">
        <v>236</v>
      </c>
      <c r="B20" s="221">
        <v>40</v>
      </c>
    </row>
    <row r="21" spans="1:2" x14ac:dyDescent="0.2">
      <c r="A21" s="216" t="s">
        <v>237</v>
      </c>
      <c r="B21" s="221">
        <v>40</v>
      </c>
    </row>
    <row r="22" spans="1:2" x14ac:dyDescent="0.2">
      <c r="A22" s="216" t="s">
        <v>238</v>
      </c>
      <c r="B22" s="221">
        <v>40</v>
      </c>
    </row>
    <row r="23" spans="1:2" x14ac:dyDescent="0.2">
      <c r="A23" s="216" t="s">
        <v>239</v>
      </c>
      <c r="B23" s="221">
        <v>40</v>
      </c>
    </row>
    <row r="24" spans="1:2" x14ac:dyDescent="0.2">
      <c r="A24" s="216" t="s">
        <v>240</v>
      </c>
      <c r="B24" s="221">
        <v>40</v>
      </c>
    </row>
    <row r="25" spans="1:2" x14ac:dyDescent="0.2">
      <c r="A25" s="254" t="s">
        <v>294</v>
      </c>
      <c r="B25" s="221">
        <v>40</v>
      </c>
    </row>
    <row r="26" spans="1:2" x14ac:dyDescent="0.2">
      <c r="A26" s="219" t="s">
        <v>365</v>
      </c>
      <c r="B26" s="288">
        <v>40</v>
      </c>
    </row>
    <row r="27" spans="1:2" x14ac:dyDescent="0.2">
      <c r="A27" s="214" t="s">
        <v>290</v>
      </c>
      <c r="B27" s="215">
        <v>20</v>
      </c>
    </row>
    <row r="28" spans="1:2" x14ac:dyDescent="0.2">
      <c r="A28" s="216" t="s">
        <v>225</v>
      </c>
      <c r="B28" s="127">
        <v>20</v>
      </c>
    </row>
    <row r="29" spans="1:2" x14ac:dyDescent="0.2">
      <c r="A29" s="216" t="s">
        <v>226</v>
      </c>
      <c r="B29" s="127">
        <v>20</v>
      </c>
    </row>
    <row r="30" spans="1:2" x14ac:dyDescent="0.2">
      <c r="A30" s="216" t="s">
        <v>227</v>
      </c>
      <c r="B30" s="127">
        <v>20</v>
      </c>
    </row>
    <row r="31" spans="1:2" x14ac:dyDescent="0.2">
      <c r="A31" s="216" t="s">
        <v>228</v>
      </c>
      <c r="B31" s="127">
        <v>20</v>
      </c>
    </row>
    <row r="32" spans="1:2" x14ac:dyDescent="0.2">
      <c r="A32" s="216" t="s">
        <v>229</v>
      </c>
      <c r="B32" s="127">
        <v>20</v>
      </c>
    </row>
    <row r="33" spans="1:2" x14ac:dyDescent="0.2">
      <c r="A33" s="216" t="s">
        <v>230</v>
      </c>
      <c r="B33" s="127">
        <v>20</v>
      </c>
    </row>
    <row r="34" spans="1:2" x14ac:dyDescent="0.2">
      <c r="A34" s="216" t="s">
        <v>231</v>
      </c>
      <c r="B34" s="127">
        <v>20</v>
      </c>
    </row>
    <row r="35" spans="1:2" x14ac:dyDescent="0.2">
      <c r="A35" s="216" t="s">
        <v>232</v>
      </c>
      <c r="B35" s="127">
        <v>20</v>
      </c>
    </row>
    <row r="36" spans="1:2" x14ac:dyDescent="0.2">
      <c r="A36" s="216" t="s">
        <v>362</v>
      </c>
      <c r="B36" s="127">
        <v>20</v>
      </c>
    </row>
    <row r="37" spans="1:2" x14ac:dyDescent="0.2">
      <c r="A37" s="217" t="s">
        <v>233</v>
      </c>
      <c r="B37" s="218">
        <v>20</v>
      </c>
    </row>
    <row r="38" spans="1:2" x14ac:dyDescent="0.2">
      <c r="A38" s="214" t="s">
        <v>265</v>
      </c>
      <c r="B38" s="215">
        <v>20</v>
      </c>
    </row>
    <row r="39" spans="1:2" x14ac:dyDescent="0.2">
      <c r="A39" s="216" t="s">
        <v>291</v>
      </c>
      <c r="B39" s="127">
        <v>20</v>
      </c>
    </row>
    <row r="40" spans="1:2" x14ac:dyDescent="0.2">
      <c r="A40" s="216" t="s">
        <v>214</v>
      </c>
      <c r="B40" s="127">
        <v>20</v>
      </c>
    </row>
    <row r="41" spans="1:2" x14ac:dyDescent="0.2">
      <c r="A41" s="216" t="s">
        <v>329</v>
      </c>
      <c r="B41" s="127">
        <v>20</v>
      </c>
    </row>
    <row r="42" spans="1:2" x14ac:dyDescent="0.2">
      <c r="A42" s="254" t="s">
        <v>349</v>
      </c>
      <c r="B42" s="221">
        <v>20</v>
      </c>
    </row>
    <row r="43" spans="1:2" x14ac:dyDescent="0.2">
      <c r="A43" s="216" t="s">
        <v>364</v>
      </c>
      <c r="B43" s="127">
        <v>20</v>
      </c>
    </row>
    <row r="44" spans="1:2" x14ac:dyDescent="0.2">
      <c r="A44" s="216" t="s">
        <v>215</v>
      </c>
      <c r="B44" s="127">
        <v>20</v>
      </c>
    </row>
    <row r="45" spans="1:2" x14ac:dyDescent="0.2">
      <c r="A45" s="216" t="s">
        <v>216</v>
      </c>
      <c r="B45" s="127">
        <v>20</v>
      </c>
    </row>
    <row r="46" spans="1:2" x14ac:dyDescent="0.2">
      <c r="A46" s="216" t="s">
        <v>217</v>
      </c>
      <c r="B46" s="127">
        <v>20</v>
      </c>
    </row>
    <row r="47" spans="1:2" x14ac:dyDescent="0.2">
      <c r="A47" s="216" t="s">
        <v>218</v>
      </c>
      <c r="B47" s="127">
        <v>20</v>
      </c>
    </row>
    <row r="48" spans="1:2" x14ac:dyDescent="0.2">
      <c r="A48" s="216" t="s">
        <v>220</v>
      </c>
      <c r="B48" s="127">
        <v>20</v>
      </c>
    </row>
    <row r="49" spans="1:2" x14ac:dyDescent="0.2">
      <c r="A49" s="216" t="s">
        <v>219</v>
      </c>
      <c r="B49" s="127">
        <v>20</v>
      </c>
    </row>
    <row r="50" spans="1:2" x14ac:dyDescent="0.2">
      <c r="A50" s="254" t="s">
        <v>268</v>
      </c>
      <c r="B50" s="127">
        <v>20</v>
      </c>
    </row>
    <row r="51" spans="1:2" x14ac:dyDescent="0.2">
      <c r="A51" s="219" t="s">
        <v>366</v>
      </c>
      <c r="B51" s="218">
        <v>20</v>
      </c>
    </row>
    <row r="52" spans="1:2" x14ac:dyDescent="0.2">
      <c r="A52" s="214" t="s">
        <v>269</v>
      </c>
      <c r="B52" s="215">
        <v>30</v>
      </c>
    </row>
    <row r="53" spans="1:2" x14ac:dyDescent="0.2">
      <c r="A53" s="216" t="s">
        <v>206</v>
      </c>
      <c r="B53" s="127">
        <v>30</v>
      </c>
    </row>
    <row r="54" spans="1:2" x14ac:dyDescent="0.2">
      <c r="A54" s="216" t="s">
        <v>207</v>
      </c>
      <c r="B54" s="127">
        <v>30</v>
      </c>
    </row>
    <row r="55" spans="1:2" x14ac:dyDescent="0.2">
      <c r="A55" s="216" t="s">
        <v>208</v>
      </c>
      <c r="B55" s="127">
        <v>30</v>
      </c>
    </row>
    <row r="56" spans="1:2" x14ac:dyDescent="0.2">
      <c r="A56" s="216" t="s">
        <v>221</v>
      </c>
      <c r="B56" s="127">
        <v>30</v>
      </c>
    </row>
    <row r="57" spans="1:2" x14ac:dyDescent="0.2">
      <c r="A57" s="216" t="s">
        <v>209</v>
      </c>
      <c r="B57" s="127">
        <v>30</v>
      </c>
    </row>
    <row r="58" spans="1:2" x14ac:dyDescent="0.2">
      <c r="A58" s="216" t="s">
        <v>210</v>
      </c>
      <c r="B58" s="127">
        <v>30</v>
      </c>
    </row>
    <row r="59" spans="1:2" x14ac:dyDescent="0.2">
      <c r="A59" s="216" t="s">
        <v>211</v>
      </c>
      <c r="B59" s="127">
        <v>30</v>
      </c>
    </row>
    <row r="60" spans="1:2" x14ac:dyDescent="0.2">
      <c r="A60" s="216" t="s">
        <v>212</v>
      </c>
      <c r="B60" s="127">
        <v>30</v>
      </c>
    </row>
    <row r="61" spans="1:2" x14ac:dyDescent="0.2">
      <c r="A61" s="216" t="s">
        <v>361</v>
      </c>
      <c r="B61" s="127">
        <v>30</v>
      </c>
    </row>
    <row r="62" spans="1:2" x14ac:dyDescent="0.2">
      <c r="A62" s="217" t="s">
        <v>213</v>
      </c>
      <c r="B62" s="218">
        <v>30</v>
      </c>
    </row>
    <row r="63" spans="1:2" x14ac:dyDescent="0.2">
      <c r="A63" s="214" t="s">
        <v>292</v>
      </c>
      <c r="B63" s="215">
        <v>30</v>
      </c>
    </row>
    <row r="64" spans="1:2" x14ac:dyDescent="0.2">
      <c r="A64" s="216" t="s">
        <v>293</v>
      </c>
      <c r="B64" s="127">
        <v>30</v>
      </c>
    </row>
    <row r="65" spans="1:2" x14ac:dyDescent="0.2">
      <c r="A65" s="216" t="s">
        <v>234</v>
      </c>
      <c r="B65" s="127">
        <v>30</v>
      </c>
    </row>
    <row r="66" spans="1:2" x14ac:dyDescent="0.2">
      <c r="A66" s="216" t="s">
        <v>343</v>
      </c>
      <c r="B66" s="127">
        <v>30</v>
      </c>
    </row>
    <row r="67" spans="1:2" x14ac:dyDescent="0.2">
      <c r="A67" s="254" t="s">
        <v>350</v>
      </c>
      <c r="B67" s="221">
        <v>30</v>
      </c>
    </row>
    <row r="68" spans="1:2" x14ac:dyDescent="0.2">
      <c r="A68" s="216" t="s">
        <v>363</v>
      </c>
      <c r="B68" s="127">
        <v>30</v>
      </c>
    </row>
    <row r="69" spans="1:2" x14ac:dyDescent="0.2">
      <c r="A69" s="216" t="s">
        <v>235</v>
      </c>
      <c r="B69" s="127">
        <v>30</v>
      </c>
    </row>
    <row r="70" spans="1:2" x14ac:dyDescent="0.2">
      <c r="A70" s="216" t="s">
        <v>236</v>
      </c>
      <c r="B70" s="127">
        <v>30</v>
      </c>
    </row>
    <row r="71" spans="1:2" x14ac:dyDescent="0.2">
      <c r="A71" s="216" t="s">
        <v>237</v>
      </c>
      <c r="B71" s="127">
        <v>30</v>
      </c>
    </row>
    <row r="72" spans="1:2" x14ac:dyDescent="0.2">
      <c r="A72" s="216" t="s">
        <v>238</v>
      </c>
      <c r="B72" s="127">
        <v>30</v>
      </c>
    </row>
    <row r="73" spans="1:2" x14ac:dyDescent="0.2">
      <c r="A73" s="216" t="s">
        <v>239</v>
      </c>
      <c r="B73" s="127">
        <v>30</v>
      </c>
    </row>
    <row r="74" spans="1:2" x14ac:dyDescent="0.2">
      <c r="A74" s="216" t="s">
        <v>240</v>
      </c>
      <c r="B74" s="127">
        <v>30</v>
      </c>
    </row>
    <row r="75" spans="1:2" x14ac:dyDescent="0.2">
      <c r="A75" s="254" t="s">
        <v>294</v>
      </c>
      <c r="B75" s="127">
        <v>30</v>
      </c>
    </row>
    <row r="76" spans="1:2" ht="13.5" thickBot="1" x14ac:dyDescent="0.25">
      <c r="A76" s="316" t="s">
        <v>365</v>
      </c>
      <c r="B76" s="317">
        <v>30</v>
      </c>
    </row>
    <row r="77" spans="1:2" x14ac:dyDescent="0.2">
      <c r="A77" s="254" t="s">
        <v>379</v>
      </c>
      <c r="B77" s="221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topLeftCell="A22" zoomScale="90" zoomScaleNormal="90" workbookViewId="0">
      <selection activeCell="D59" sqref="D59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28" t="s">
        <v>152</v>
      </c>
      <c r="B1" s="126" t="s">
        <v>143</v>
      </c>
    </row>
    <row r="2" spans="1:3" x14ac:dyDescent="0.2">
      <c r="A2" s="129" t="s">
        <v>1</v>
      </c>
      <c r="B2" s="130">
        <v>1</v>
      </c>
      <c r="C2" s="44"/>
    </row>
    <row r="3" spans="1:3" x14ac:dyDescent="0.2">
      <c r="A3" s="129" t="s">
        <v>200</v>
      </c>
      <c r="B3" s="130">
        <v>2</v>
      </c>
      <c r="C3" s="44"/>
    </row>
    <row r="4" spans="1:3" x14ac:dyDescent="0.2">
      <c r="A4" s="129" t="s">
        <v>295</v>
      </c>
      <c r="B4" s="130">
        <v>3</v>
      </c>
      <c r="C4" s="44"/>
    </row>
    <row r="5" spans="1:3" x14ac:dyDescent="0.2">
      <c r="A5" s="129" t="s">
        <v>35</v>
      </c>
      <c r="B5" s="130">
        <v>4</v>
      </c>
      <c r="C5" s="44"/>
    </row>
    <row r="6" spans="1:3" x14ac:dyDescent="0.2">
      <c r="A6" s="129" t="s">
        <v>21</v>
      </c>
      <c r="B6" s="130">
        <v>5</v>
      </c>
      <c r="C6" s="44"/>
    </row>
    <row r="7" spans="1:3" x14ac:dyDescent="0.2">
      <c r="A7" s="129" t="s">
        <v>3</v>
      </c>
      <c r="B7" s="130">
        <v>6</v>
      </c>
      <c r="C7" s="44"/>
    </row>
    <row r="8" spans="1:3" x14ac:dyDescent="0.2">
      <c r="A8" s="129" t="s">
        <v>262</v>
      </c>
      <c r="B8" s="130">
        <v>7</v>
      </c>
      <c r="C8" s="44"/>
    </row>
    <row r="9" spans="1:3" x14ac:dyDescent="0.2">
      <c r="A9" s="129" t="s">
        <v>2</v>
      </c>
      <c r="B9" s="130">
        <v>8</v>
      </c>
      <c r="C9" s="44"/>
    </row>
    <row r="10" spans="1:3" x14ac:dyDescent="0.2">
      <c r="A10" s="129" t="s">
        <v>198</v>
      </c>
      <c r="B10" s="130">
        <v>9</v>
      </c>
      <c r="C10" s="44"/>
    </row>
    <row r="11" spans="1:3" x14ac:dyDescent="0.2">
      <c r="A11" s="129" t="s">
        <v>41</v>
      </c>
      <c r="B11" s="130">
        <v>10</v>
      </c>
      <c r="C11" s="44"/>
    </row>
    <row r="12" spans="1:3" x14ac:dyDescent="0.2">
      <c r="A12" s="129" t="s">
        <v>296</v>
      </c>
      <c r="B12" s="130">
        <v>11</v>
      </c>
      <c r="C12" s="44"/>
    </row>
    <row r="13" spans="1:3" x14ac:dyDescent="0.2">
      <c r="A13" s="129" t="s">
        <v>52</v>
      </c>
      <c r="B13" s="130">
        <v>12</v>
      </c>
      <c r="C13" s="44"/>
    </row>
    <row r="14" spans="1:3" x14ac:dyDescent="0.2">
      <c r="A14" s="129" t="s">
        <v>196</v>
      </c>
      <c r="B14" s="130">
        <v>13</v>
      </c>
      <c r="C14" s="44"/>
    </row>
    <row r="15" spans="1:3" x14ac:dyDescent="0.2">
      <c r="A15" s="129" t="s">
        <v>9</v>
      </c>
      <c r="B15" s="130">
        <v>14</v>
      </c>
      <c r="C15" s="44"/>
    </row>
    <row r="16" spans="1:3" x14ac:dyDescent="0.2">
      <c r="A16" s="129" t="s">
        <v>5</v>
      </c>
      <c r="B16" s="130">
        <v>15</v>
      </c>
      <c r="C16" s="44"/>
    </row>
    <row r="17" spans="1:3" x14ac:dyDescent="0.2">
      <c r="A17" s="129" t="s">
        <v>297</v>
      </c>
      <c r="B17" s="130">
        <v>16</v>
      </c>
      <c r="C17" s="44"/>
    </row>
    <row r="18" spans="1:3" x14ac:dyDescent="0.2">
      <c r="A18" s="129" t="s">
        <v>298</v>
      </c>
      <c r="B18" s="130">
        <v>17</v>
      </c>
      <c r="C18" s="44"/>
    </row>
    <row r="19" spans="1:3" x14ac:dyDescent="0.2">
      <c r="A19" s="129" t="s">
        <v>24</v>
      </c>
      <c r="B19" s="130">
        <v>18</v>
      </c>
      <c r="C19" s="44"/>
    </row>
    <row r="20" spans="1:3" x14ac:dyDescent="0.2">
      <c r="A20" s="129" t="s">
        <v>32</v>
      </c>
      <c r="B20" s="130">
        <v>19</v>
      </c>
      <c r="C20" s="44"/>
    </row>
    <row r="21" spans="1:3" x14ac:dyDescent="0.2">
      <c r="A21" s="129" t="s">
        <v>36</v>
      </c>
      <c r="B21" s="130">
        <v>20</v>
      </c>
      <c r="C21" s="44"/>
    </row>
    <row r="22" spans="1:3" x14ac:dyDescent="0.2">
      <c r="A22" s="129" t="s">
        <v>11</v>
      </c>
      <c r="B22" s="130">
        <v>21</v>
      </c>
      <c r="C22" s="44"/>
    </row>
    <row r="23" spans="1:3" x14ac:dyDescent="0.2">
      <c r="A23" s="129" t="s">
        <v>31</v>
      </c>
      <c r="B23" s="130">
        <v>22</v>
      </c>
      <c r="C23" s="44"/>
    </row>
    <row r="24" spans="1:3" x14ac:dyDescent="0.2">
      <c r="A24" s="129" t="s">
        <v>299</v>
      </c>
      <c r="B24" s="130">
        <v>23</v>
      </c>
      <c r="C24" s="44"/>
    </row>
    <row r="25" spans="1:3" x14ac:dyDescent="0.2">
      <c r="A25" s="129" t="s">
        <v>184</v>
      </c>
      <c r="B25" s="130">
        <v>24</v>
      </c>
      <c r="C25" s="44"/>
    </row>
    <row r="26" spans="1:3" x14ac:dyDescent="0.2">
      <c r="A26" s="129" t="s">
        <v>191</v>
      </c>
      <c r="B26" s="130">
        <v>25</v>
      </c>
      <c r="C26" s="44"/>
    </row>
    <row r="27" spans="1:3" x14ac:dyDescent="0.2">
      <c r="A27" s="129" t="s">
        <v>37</v>
      </c>
      <c r="B27" s="130">
        <v>26</v>
      </c>
      <c r="C27" s="44"/>
    </row>
    <row r="28" spans="1:3" x14ac:dyDescent="0.2">
      <c r="A28" s="129" t="s">
        <v>6</v>
      </c>
      <c r="B28" s="130">
        <v>27</v>
      </c>
      <c r="C28" s="44"/>
    </row>
    <row r="29" spans="1:3" x14ac:dyDescent="0.2">
      <c r="A29" s="129" t="s">
        <v>197</v>
      </c>
      <c r="B29" s="130">
        <v>28</v>
      </c>
      <c r="C29" s="44"/>
    </row>
    <row r="30" spans="1:3" x14ac:dyDescent="0.2">
      <c r="A30" s="129" t="s">
        <v>256</v>
      </c>
      <c r="B30" s="130">
        <v>29</v>
      </c>
      <c r="C30" s="44"/>
    </row>
    <row r="31" spans="1:3" x14ac:dyDescent="0.2">
      <c r="A31" s="129" t="s">
        <v>39</v>
      </c>
      <c r="B31" s="130">
        <v>30</v>
      </c>
      <c r="C31" s="44"/>
    </row>
    <row r="32" spans="1:3" x14ac:dyDescent="0.2">
      <c r="A32" s="129" t="s">
        <v>27</v>
      </c>
      <c r="B32" s="130">
        <v>31</v>
      </c>
      <c r="C32" s="44"/>
    </row>
    <row r="33" spans="1:3" x14ac:dyDescent="0.2">
      <c r="A33" s="129" t="s">
        <v>30</v>
      </c>
      <c r="B33" s="130">
        <v>32</v>
      </c>
      <c r="C33" s="44"/>
    </row>
    <row r="34" spans="1:3" x14ac:dyDescent="0.2">
      <c r="A34" s="129" t="s">
        <v>38</v>
      </c>
      <c r="B34" s="130">
        <v>33</v>
      </c>
      <c r="C34" s="44"/>
    </row>
    <row r="35" spans="1:3" x14ac:dyDescent="0.2">
      <c r="A35" s="129" t="s">
        <v>17</v>
      </c>
      <c r="B35" s="130">
        <v>34</v>
      </c>
      <c r="C35" s="44"/>
    </row>
    <row r="36" spans="1:3" x14ac:dyDescent="0.2">
      <c r="A36" s="129" t="s">
        <v>14</v>
      </c>
      <c r="B36" s="130">
        <v>35</v>
      </c>
      <c r="C36" s="44"/>
    </row>
    <row r="37" spans="1:3" x14ac:dyDescent="0.2">
      <c r="A37" s="129" t="s">
        <v>7</v>
      </c>
      <c r="B37" s="130">
        <v>36</v>
      </c>
      <c r="C37" s="44"/>
    </row>
    <row r="38" spans="1:3" x14ac:dyDescent="0.2">
      <c r="A38" s="129" t="s">
        <v>251</v>
      </c>
      <c r="B38" s="130">
        <v>37</v>
      </c>
      <c r="C38" s="44"/>
    </row>
    <row r="39" spans="1:3" x14ac:dyDescent="0.2">
      <c r="A39" s="129" t="s">
        <v>13</v>
      </c>
      <c r="B39" s="130">
        <v>38</v>
      </c>
      <c r="C39" s="44"/>
    </row>
    <row r="40" spans="1:3" x14ac:dyDescent="0.2">
      <c r="A40" s="129" t="s">
        <v>12</v>
      </c>
      <c r="B40" s="130">
        <v>39</v>
      </c>
      <c r="C40" s="44"/>
    </row>
    <row r="41" spans="1:3" x14ac:dyDescent="0.2">
      <c r="A41" s="129" t="s">
        <v>189</v>
      </c>
      <c r="B41" s="130">
        <v>40</v>
      </c>
      <c r="C41" s="44"/>
    </row>
    <row r="42" spans="1:3" x14ac:dyDescent="0.2">
      <c r="A42" s="129" t="s">
        <v>23</v>
      </c>
      <c r="B42" s="130">
        <v>41</v>
      </c>
      <c r="C42" s="44"/>
    </row>
    <row r="43" spans="1:3" x14ac:dyDescent="0.2">
      <c r="A43" s="129" t="s">
        <v>248</v>
      </c>
      <c r="B43" s="130">
        <v>42</v>
      </c>
      <c r="C43" s="44"/>
    </row>
    <row r="44" spans="1:3" x14ac:dyDescent="0.2">
      <c r="A44" s="129" t="s">
        <v>252</v>
      </c>
      <c r="B44" s="130">
        <v>43</v>
      </c>
      <c r="C44" s="44"/>
    </row>
    <row r="45" spans="1:3" x14ac:dyDescent="0.2">
      <c r="A45" s="129" t="s">
        <v>40</v>
      </c>
      <c r="B45" s="130">
        <v>44</v>
      </c>
      <c r="C45" s="44"/>
    </row>
    <row r="46" spans="1:3" x14ac:dyDescent="0.2">
      <c r="A46" s="129" t="s">
        <v>34</v>
      </c>
      <c r="B46" s="130">
        <v>45</v>
      </c>
      <c r="C46" s="44"/>
    </row>
    <row r="47" spans="1:3" x14ac:dyDescent="0.2">
      <c r="A47" s="129" t="s">
        <v>300</v>
      </c>
      <c r="B47" s="130">
        <v>46</v>
      </c>
      <c r="C47" s="44"/>
    </row>
    <row r="48" spans="1:3" x14ac:dyDescent="0.2">
      <c r="A48" s="129" t="s">
        <v>16</v>
      </c>
      <c r="B48" s="130">
        <v>47</v>
      </c>
      <c r="C48" s="44"/>
    </row>
    <row r="49" spans="1:3" x14ac:dyDescent="0.2">
      <c r="A49" s="129" t="s">
        <v>301</v>
      </c>
      <c r="B49" s="130">
        <v>48</v>
      </c>
      <c r="C49" s="44"/>
    </row>
    <row r="50" spans="1:3" x14ac:dyDescent="0.2">
      <c r="A50" s="129" t="s">
        <v>10</v>
      </c>
      <c r="B50" s="130">
        <v>49</v>
      </c>
      <c r="C50" s="44"/>
    </row>
    <row r="51" spans="1:3" x14ac:dyDescent="0.2">
      <c r="A51" s="129" t="s">
        <v>18</v>
      </c>
      <c r="B51" s="130">
        <v>50</v>
      </c>
      <c r="C51" s="44"/>
    </row>
    <row r="52" spans="1:3" x14ac:dyDescent="0.2">
      <c r="A52" s="129" t="s">
        <v>4</v>
      </c>
      <c r="B52" s="130">
        <v>51</v>
      </c>
      <c r="C52" s="44"/>
    </row>
    <row r="53" spans="1:3" x14ac:dyDescent="0.2">
      <c r="A53" s="129" t="s">
        <v>249</v>
      </c>
      <c r="B53" s="130">
        <v>52</v>
      </c>
      <c r="C53" s="44"/>
    </row>
    <row r="54" spans="1:3" x14ac:dyDescent="0.2">
      <c r="A54" s="129" t="s">
        <v>320</v>
      </c>
      <c r="B54" s="130">
        <v>53</v>
      </c>
      <c r="C54" s="44"/>
    </row>
    <row r="55" spans="1:3" x14ac:dyDescent="0.2">
      <c r="A55" s="129" t="s">
        <v>318</v>
      </c>
      <c r="B55" s="130">
        <v>54</v>
      </c>
      <c r="C55" s="44"/>
    </row>
    <row r="56" spans="1:3" x14ac:dyDescent="0.2">
      <c r="A56" s="129" t="s">
        <v>319</v>
      </c>
      <c r="B56" s="130">
        <v>55</v>
      </c>
      <c r="C56" s="44"/>
    </row>
    <row r="57" spans="1:3" x14ac:dyDescent="0.2">
      <c r="A57" s="129" t="s">
        <v>325</v>
      </c>
      <c r="B57" s="130">
        <v>56</v>
      </c>
      <c r="C57" s="44"/>
    </row>
    <row r="58" spans="1:3" x14ac:dyDescent="0.2">
      <c r="A58" s="129" t="s">
        <v>326</v>
      </c>
      <c r="B58" s="130">
        <v>57</v>
      </c>
      <c r="C58" s="44"/>
    </row>
    <row r="59" spans="1:3" x14ac:dyDescent="0.2">
      <c r="A59" s="129" t="s">
        <v>327</v>
      </c>
      <c r="B59" s="130">
        <v>58</v>
      </c>
      <c r="C59" s="44"/>
    </row>
    <row r="60" spans="1:3" x14ac:dyDescent="0.2">
      <c r="A60" s="129" t="s">
        <v>205</v>
      </c>
      <c r="B60" s="130">
        <v>59</v>
      </c>
      <c r="C60" s="44"/>
    </row>
    <row r="61" spans="1:3" x14ac:dyDescent="0.2">
      <c r="A61" s="129" t="s">
        <v>254</v>
      </c>
      <c r="B61" s="130">
        <v>60</v>
      </c>
      <c r="C61" s="44"/>
    </row>
    <row r="62" spans="1:3" x14ac:dyDescent="0.2">
      <c r="A62" s="129" t="s">
        <v>193</v>
      </c>
      <c r="B62" s="130">
        <v>61</v>
      </c>
      <c r="C62" s="44"/>
    </row>
    <row r="63" spans="1:3" x14ac:dyDescent="0.2">
      <c r="A63" s="129" t="s">
        <v>258</v>
      </c>
      <c r="B63" s="130">
        <v>62</v>
      </c>
      <c r="C63" s="44"/>
    </row>
    <row r="64" spans="1:3" x14ac:dyDescent="0.2">
      <c r="A64" s="129" t="s">
        <v>331</v>
      </c>
      <c r="B64" s="130">
        <v>63</v>
      </c>
      <c r="C64" s="44"/>
    </row>
    <row r="65" spans="1:3" x14ac:dyDescent="0.2">
      <c r="A65" s="129" t="s">
        <v>33</v>
      </c>
      <c r="B65" s="130">
        <v>64</v>
      </c>
      <c r="C65" s="44"/>
    </row>
    <row r="66" spans="1:3" x14ac:dyDescent="0.2">
      <c r="A66" s="129" t="s">
        <v>253</v>
      </c>
      <c r="B66" s="130">
        <v>65</v>
      </c>
      <c r="C66" s="44"/>
    </row>
    <row r="67" spans="1:3" x14ac:dyDescent="0.2">
      <c r="A67" s="129" t="s">
        <v>29</v>
      </c>
      <c r="B67" s="130">
        <v>66</v>
      </c>
      <c r="C67" s="44"/>
    </row>
    <row r="68" spans="1:3" x14ac:dyDescent="0.2">
      <c r="A68" s="129" t="s">
        <v>204</v>
      </c>
      <c r="B68" s="130">
        <v>67</v>
      </c>
      <c r="C68" s="44"/>
    </row>
    <row r="69" spans="1:3" x14ac:dyDescent="0.2">
      <c r="A69" s="129" t="s">
        <v>8</v>
      </c>
      <c r="B69" s="130">
        <v>68</v>
      </c>
      <c r="C69" s="44"/>
    </row>
    <row r="70" spans="1:3" x14ac:dyDescent="0.2">
      <c r="A70" s="129" t="s">
        <v>332</v>
      </c>
      <c r="B70" s="130">
        <v>69</v>
      </c>
      <c r="C70" s="44"/>
    </row>
    <row r="71" spans="1:3" x14ac:dyDescent="0.2">
      <c r="A71" s="129" t="s">
        <v>351</v>
      </c>
      <c r="B71" s="130">
        <v>70</v>
      </c>
      <c r="C71" s="44"/>
    </row>
    <row r="72" spans="1:3" x14ac:dyDescent="0.2">
      <c r="A72" s="129" t="s">
        <v>345</v>
      </c>
      <c r="B72" s="130">
        <v>71</v>
      </c>
      <c r="C72" s="44"/>
    </row>
    <row r="73" spans="1:3" x14ac:dyDescent="0.2">
      <c r="A73" s="129" t="s">
        <v>359</v>
      </c>
      <c r="B73" s="130">
        <v>72</v>
      </c>
      <c r="C73" s="44"/>
    </row>
    <row r="74" spans="1:3" x14ac:dyDescent="0.2">
      <c r="A74" s="129" t="s">
        <v>259</v>
      </c>
      <c r="B74" s="130">
        <v>73</v>
      </c>
      <c r="C74" s="44"/>
    </row>
    <row r="75" spans="1:3" hidden="1" x14ac:dyDescent="0.2">
      <c r="A75" s="129"/>
      <c r="B75" s="130"/>
      <c r="C75" s="44"/>
    </row>
    <row r="76" spans="1:3" hidden="1" x14ac:dyDescent="0.2">
      <c r="A76" s="129"/>
      <c r="B76" s="130"/>
      <c r="C76" s="44"/>
    </row>
    <row r="77" spans="1:3" hidden="1" x14ac:dyDescent="0.2">
      <c r="A77" s="129"/>
      <c r="B77" s="130"/>
      <c r="C77" s="44"/>
    </row>
    <row r="78" spans="1:3" hidden="1" x14ac:dyDescent="0.2">
      <c r="A78" s="129"/>
      <c r="B78" s="130"/>
      <c r="C78" s="44"/>
    </row>
    <row r="79" spans="1:3" hidden="1" x14ac:dyDescent="0.2">
      <c r="A79" s="129"/>
      <c r="B79" s="130"/>
      <c r="C79" s="44"/>
    </row>
    <row r="80" spans="1:3" ht="13.5" thickBot="1" x14ac:dyDescent="0.25">
      <c r="A80" s="131"/>
      <c r="B80" s="132"/>
      <c r="C80" s="44"/>
    </row>
    <row r="81" spans="1:12" ht="15.75" thickBot="1" x14ac:dyDescent="0.25">
      <c r="A81" s="115" t="s">
        <v>261</v>
      </c>
      <c r="B81" s="118">
        <f>COUNTA(A2:A80)</f>
        <v>73</v>
      </c>
      <c r="C81" s="44"/>
    </row>
    <row r="82" spans="1:12" x14ac:dyDescent="0.2">
      <c r="B82" s="119"/>
      <c r="C82" s="44"/>
    </row>
    <row r="83" spans="1:12" x14ac:dyDescent="0.2">
      <c r="A83" s="222"/>
      <c r="B83" s="223"/>
      <c r="C83" s="44"/>
    </row>
    <row r="84" spans="1:12" x14ac:dyDescent="0.2">
      <c r="A84" s="222"/>
      <c r="B84" s="223"/>
      <c r="C84" s="44"/>
    </row>
    <row r="85" spans="1:12" x14ac:dyDescent="0.2">
      <c r="A85" s="222"/>
      <c r="B85" s="223"/>
      <c r="C85" s="44"/>
    </row>
    <row r="86" spans="1:12" x14ac:dyDescent="0.2">
      <c r="A86" s="222"/>
      <c r="B86" s="223"/>
      <c r="C86" s="44"/>
    </row>
    <row r="87" spans="1:12" x14ac:dyDescent="0.2">
      <c r="A87" s="222"/>
      <c r="B87" s="223"/>
      <c r="C87" s="44"/>
    </row>
    <row r="88" spans="1:12" x14ac:dyDescent="0.2">
      <c r="A88" s="222"/>
      <c r="B88" s="223"/>
      <c r="C88" s="44"/>
    </row>
    <row r="89" spans="1:12" x14ac:dyDescent="0.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 x14ac:dyDescent="0.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 x14ac:dyDescent="0.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 x14ac:dyDescent="0.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 x14ac:dyDescent="0.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 x14ac:dyDescent="0.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 x14ac:dyDescent="0.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 x14ac:dyDescent="0.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 x14ac:dyDescent="0.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 x14ac:dyDescent="0.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 x14ac:dyDescent="0.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 x14ac:dyDescent="0.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 x14ac:dyDescent="0.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 x14ac:dyDescent="0.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 x14ac:dyDescent="0.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 x14ac:dyDescent="0.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 x14ac:dyDescent="0.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 x14ac:dyDescent="0.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 x14ac:dyDescent="0.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 x14ac:dyDescent="0.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 x14ac:dyDescent="0.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 x14ac:dyDescent="0.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 x14ac:dyDescent="0.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 x14ac:dyDescent="0.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 x14ac:dyDescent="0.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 x14ac:dyDescent="0.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 x14ac:dyDescent="0.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 x14ac:dyDescent="0.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 x14ac:dyDescent="0.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 x14ac:dyDescent="0.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 x14ac:dyDescent="0.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 x14ac:dyDescent="0.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 x14ac:dyDescent="0.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 x14ac:dyDescent="0.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 x14ac:dyDescent="0.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 x14ac:dyDescent="0.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 x14ac:dyDescent="0.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 x14ac:dyDescent="0.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 x14ac:dyDescent="0.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 x14ac:dyDescent="0.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 x14ac:dyDescent="0.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 x14ac:dyDescent="0.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 x14ac:dyDescent="0.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 x14ac:dyDescent="0.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 x14ac:dyDescent="0.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 x14ac:dyDescent="0.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 x14ac:dyDescent="0.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 x14ac:dyDescent="0.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 x14ac:dyDescent="0.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 x14ac:dyDescent="0.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 x14ac:dyDescent="0.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 x14ac:dyDescent="0.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 x14ac:dyDescent="0.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 x14ac:dyDescent="0.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 x14ac:dyDescent="0.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 x14ac:dyDescent="0.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 x14ac:dyDescent="0.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 x14ac:dyDescent="0.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 x14ac:dyDescent="0.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 x14ac:dyDescent="0.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 x14ac:dyDescent="0.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 x14ac:dyDescent="0.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 x14ac:dyDescent="0.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 x14ac:dyDescent="0.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 x14ac:dyDescent="0.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 x14ac:dyDescent="0.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 x14ac:dyDescent="0.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 x14ac:dyDescent="0.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 x14ac:dyDescent="0.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 x14ac:dyDescent="0.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 x14ac:dyDescent="0.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 x14ac:dyDescent="0.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 x14ac:dyDescent="0.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 x14ac:dyDescent="0.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 x14ac:dyDescent="0.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 x14ac:dyDescent="0.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 x14ac:dyDescent="0.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 x14ac:dyDescent="0.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 x14ac:dyDescent="0.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 x14ac:dyDescent="0.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 x14ac:dyDescent="0.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 x14ac:dyDescent="0.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 x14ac:dyDescent="0.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 x14ac:dyDescent="0.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 x14ac:dyDescent="0.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 x14ac:dyDescent="0.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 x14ac:dyDescent="0.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 x14ac:dyDescent="0.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 x14ac:dyDescent="0.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 x14ac:dyDescent="0.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 x14ac:dyDescent="0.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 x14ac:dyDescent="0.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 x14ac:dyDescent="0.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 x14ac:dyDescent="0.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 x14ac:dyDescent="0.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 x14ac:dyDescent="0.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 x14ac:dyDescent="0.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 x14ac:dyDescent="0.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 x14ac:dyDescent="0.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 x14ac:dyDescent="0.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 x14ac:dyDescent="0.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 x14ac:dyDescent="0.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 x14ac:dyDescent="0.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 x14ac:dyDescent="0.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 x14ac:dyDescent="0.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 x14ac:dyDescent="0.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 x14ac:dyDescent="0.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 x14ac:dyDescent="0.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 x14ac:dyDescent="0.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 x14ac:dyDescent="0.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 x14ac:dyDescent="0.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 x14ac:dyDescent="0.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 x14ac:dyDescent="0.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 x14ac:dyDescent="0.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 x14ac:dyDescent="0.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 x14ac:dyDescent="0.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 x14ac:dyDescent="0.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 x14ac:dyDescent="0.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 x14ac:dyDescent="0.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 x14ac:dyDescent="0.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 x14ac:dyDescent="0.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 x14ac:dyDescent="0.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 x14ac:dyDescent="0.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 x14ac:dyDescent="0.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 x14ac:dyDescent="0.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 x14ac:dyDescent="0.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 x14ac:dyDescent="0.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 x14ac:dyDescent="0.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 x14ac:dyDescent="0.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 x14ac:dyDescent="0.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 x14ac:dyDescent="0.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 x14ac:dyDescent="0.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 x14ac:dyDescent="0.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 x14ac:dyDescent="0.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 x14ac:dyDescent="0.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 x14ac:dyDescent="0.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 x14ac:dyDescent="0.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 x14ac:dyDescent="0.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 x14ac:dyDescent="0.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 x14ac:dyDescent="0.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 x14ac:dyDescent="0.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 x14ac:dyDescent="0.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 x14ac:dyDescent="0.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 x14ac:dyDescent="0.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 x14ac:dyDescent="0.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 x14ac:dyDescent="0.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 x14ac:dyDescent="0.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 x14ac:dyDescent="0.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 x14ac:dyDescent="0.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 x14ac:dyDescent="0.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 x14ac:dyDescent="0.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 x14ac:dyDescent="0.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 x14ac:dyDescent="0.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 x14ac:dyDescent="0.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 x14ac:dyDescent="0.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 x14ac:dyDescent="0.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 x14ac:dyDescent="0.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 x14ac:dyDescent="0.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 x14ac:dyDescent="0.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 x14ac:dyDescent="0.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 x14ac:dyDescent="0.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 x14ac:dyDescent="0.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 x14ac:dyDescent="0.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 x14ac:dyDescent="0.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 x14ac:dyDescent="0.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 x14ac:dyDescent="0.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 x14ac:dyDescent="0.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 x14ac:dyDescent="0.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 x14ac:dyDescent="0.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 x14ac:dyDescent="0.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 x14ac:dyDescent="0.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 x14ac:dyDescent="0.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 x14ac:dyDescent="0.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 x14ac:dyDescent="0.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 x14ac:dyDescent="0.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 x14ac:dyDescent="0.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 x14ac:dyDescent="0.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 x14ac:dyDescent="0.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 x14ac:dyDescent="0.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 x14ac:dyDescent="0.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 x14ac:dyDescent="0.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 x14ac:dyDescent="0.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 x14ac:dyDescent="0.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 x14ac:dyDescent="0.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 x14ac:dyDescent="0.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 x14ac:dyDescent="0.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 x14ac:dyDescent="0.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 x14ac:dyDescent="0.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 x14ac:dyDescent="0.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 x14ac:dyDescent="0.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 x14ac:dyDescent="0.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 x14ac:dyDescent="0.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 x14ac:dyDescent="0.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 x14ac:dyDescent="0.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 x14ac:dyDescent="0.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 x14ac:dyDescent="0.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 x14ac:dyDescent="0.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 x14ac:dyDescent="0.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 x14ac:dyDescent="0.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 x14ac:dyDescent="0.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 x14ac:dyDescent="0.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 x14ac:dyDescent="0.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 x14ac:dyDescent="0.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 x14ac:dyDescent="0.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 x14ac:dyDescent="0.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 x14ac:dyDescent="0.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 x14ac:dyDescent="0.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 x14ac:dyDescent="0.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 x14ac:dyDescent="0.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 x14ac:dyDescent="0.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 x14ac:dyDescent="0.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 x14ac:dyDescent="0.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 x14ac:dyDescent="0.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 x14ac:dyDescent="0.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 x14ac:dyDescent="0.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 x14ac:dyDescent="0.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 x14ac:dyDescent="0.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 x14ac:dyDescent="0.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 x14ac:dyDescent="0.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 x14ac:dyDescent="0.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 x14ac:dyDescent="0.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 x14ac:dyDescent="0.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 x14ac:dyDescent="0.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 x14ac:dyDescent="0.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 x14ac:dyDescent="0.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 x14ac:dyDescent="0.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 x14ac:dyDescent="0.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2023-12-04T14:00:23Z</dcterms:modified>
</cp:coreProperties>
</file>